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D:\YERALD 2026\ESTRUCTURA PH\2026024758\"/>
    </mc:Choice>
  </mc:AlternateContent>
  <xr:revisionPtr revIDLastSave="0" documentId="13_ncr:1_{A60ED976-0F66-43C7-99DD-E654A0F1E5F5}" xr6:coauthVersionLast="47" xr6:coauthVersionMax="47" xr10:uidLastSave="{00000000-0000-0000-0000-000000000000}"/>
  <bookViews>
    <workbookView xWindow="-28920" yWindow="-135" windowWidth="29040" windowHeight="15990" tabRatio="652" xr2:uid="{00000000-000D-0000-FFFF-FFFF00000000}"/>
  </bookViews>
  <sheets>
    <sheet name="INICIO" sheetId="1" r:id="rId1"/>
    <sheet name="Hoja2" sheetId="2" r:id="rId2"/>
    <sheet name="Hoja3" sheetId="3" state="hidden" r:id="rId3"/>
    <sheet name="Hoja4" sheetId="5" state="hidden" r:id="rId4"/>
    <sheet name="COLINDANCIAS" sheetId="13" r:id="rId5"/>
    <sheet name="RESUMEN" sheetId="8" r:id="rId6"/>
    <sheet name="MODEL SISCAT" sheetId="7" r:id="rId7"/>
    <sheet name="Hoja 3" sheetId="11" r:id="rId8"/>
    <sheet name="RESUMEN 1" sheetId="6" r:id="rId9"/>
    <sheet name="RESUMEN 2" sheetId="9" r:id="rId10"/>
    <sheet name="MODEL SISCAT (2)" sheetId="10" r:id="rId11"/>
    <sheet name="TABLAS" sheetId="14" r:id="rId12"/>
  </sheets>
  <externalReferences>
    <externalReference r:id="rId13"/>
  </externalReferences>
  <definedNames>
    <definedName name="_xlnm._FilterDatabase" localSheetId="0" hidden="1">INICIO!$AN$58:$AR$112</definedName>
    <definedName name="xCODIGO">#REF!</definedName>
    <definedName name="xtramite">'[1]1 VIV. DATOS'!$H$3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Evi Yerald Pizarro Barrios</author>
  </authors>
  <commentList>
    <comment ref="H33" authorId="0" shapeId="0" xr:uid="{00000000-0006-0000-0000-000001000000}">
      <text>
        <r>
          <rPr>
            <b/>
            <sz val="9"/>
            <color indexed="81"/>
            <rFont val="Tahoma"/>
            <family val="2"/>
          </rPr>
          <t>Evi Yerald Pizarro Barrios:</t>
        </r>
        <r>
          <rPr>
            <sz val="9"/>
            <color indexed="81"/>
            <rFont val="Tahoma"/>
            <family val="2"/>
          </rPr>
          <t xml:space="preserve">
</t>
        </r>
      </text>
    </comment>
  </commentList>
</comments>
</file>

<file path=xl/sharedStrings.xml><?xml version="1.0" encoding="utf-8"?>
<sst xmlns="http://schemas.openxmlformats.org/spreadsheetml/2006/main" count="2672" uniqueCount="321">
  <si>
    <t>SUP. LOTE</t>
  </si>
  <si>
    <t>m2</t>
  </si>
  <si>
    <t xml:space="preserve">SUP. TOTAL, CONSTRUIDA </t>
  </si>
  <si>
    <t>SUP. CONSTRUIDA PRIVADA</t>
  </si>
  <si>
    <t>SUP. LIBRE PRIVADA</t>
  </si>
  <si>
    <t>SUP. TOTAL, PRIVADA</t>
  </si>
  <si>
    <t>SUP. CONSTRUIDA COMÚN</t>
  </si>
  <si>
    <t>SUP. LIBRE COMÚN</t>
  </si>
  <si>
    <t>SUP. IDEAL</t>
  </si>
  <si>
    <t>Planta</t>
  </si>
  <si>
    <t>Código Catastral</t>
  </si>
  <si>
    <t>Nombre Unidad R.E.</t>
  </si>
  <si>
    <t>Nro R.E.</t>
  </si>
  <si>
    <t>Año Const.</t>
  </si>
  <si>
    <t>Sup. Privada Const.</t>
  </si>
  <si>
    <t>Sup. Privada Libre</t>
  </si>
  <si>
    <t>Sup. Privada Total</t>
  </si>
  <si>
    <t>Ideal</t>
  </si>
  <si>
    <t>Sup. Comun Const.</t>
  </si>
  <si>
    <t>Sup. Comun Libre</t>
  </si>
  <si>
    <t>Sup. Comun Total</t>
  </si>
  <si>
    <t>Sup. Const. Total</t>
  </si>
  <si>
    <t>NOMBRE UNIDAD SEGÚN RESOLUCION</t>
  </si>
  <si>
    <t>INCLINACION</t>
  </si>
  <si>
    <t>COLINDANCIA 1</t>
  </si>
  <si>
    <t>COLINDANCIA 2</t>
  </si>
  <si>
    <t>COLINDANCIA 3</t>
  </si>
  <si>
    <t>COLINDANCIA 4</t>
  </si>
  <si>
    <t>ASIENTO</t>
  </si>
  <si>
    <t>MATRICULA</t>
  </si>
  <si>
    <t>Nro Inmueble</t>
  </si>
  <si>
    <t>BLOQUE</t>
  </si>
  <si>
    <t>PLANTA</t>
  </si>
  <si>
    <t>NOMBRE UNID SEGÚN RES</t>
  </si>
  <si>
    <t>DESCRIPCION</t>
  </si>
  <si>
    <t>SUP. PRIVADA m2</t>
  </si>
  <si>
    <t>SUP. PRIVADA TOTAL</t>
  </si>
  <si>
    <t>SUP.  IDEAL</t>
  </si>
  <si>
    <t>SUP.  COMUN m2</t>
  </si>
  <si>
    <t>CONST.</t>
  </si>
  <si>
    <t>LIBRE</t>
  </si>
  <si>
    <t>SUP. CONST.</t>
  </si>
  <si>
    <t>+</t>
  </si>
  <si>
    <t>NORTE</t>
  </si>
  <si>
    <t>ESTE</t>
  </si>
  <si>
    <t>SUD</t>
  </si>
  <si>
    <t>OESTE</t>
  </si>
  <si>
    <t>sigma1</t>
  </si>
  <si>
    <t>MURO DE CONTENCION</t>
  </si>
  <si>
    <t>AREA COMUN</t>
  </si>
  <si>
    <t>VACIO</t>
  </si>
  <si>
    <t>ESPACIO EXTERIOR</t>
  </si>
  <si>
    <t>AREA DE CIRCULACION VEHICULAR</t>
  </si>
  <si>
    <t>VECINO</t>
  </si>
  <si>
    <t xml:space="preserve">CALLE </t>
  </si>
  <si>
    <t>A-1</t>
  </si>
  <si>
    <t>sigma2</t>
  </si>
  <si>
    <t>Sup. Privada</t>
  </si>
  <si>
    <t>Sup. Comun</t>
  </si>
  <si>
    <t>Nro. Inmueble</t>
  </si>
  <si>
    <t>=</t>
  </si>
  <si>
    <t>N</t>
  </si>
  <si>
    <t>SUBALCALADIA</t>
  </si>
  <si>
    <t>DISTRITO</t>
  </si>
  <si>
    <t>SUBDISTRITO</t>
  </si>
  <si>
    <t>CALLE O AVENIDA</t>
  </si>
  <si>
    <t>ZONA HOMOGENIA</t>
  </si>
  <si>
    <t>DOC. IDENTIFICACION</t>
  </si>
  <si>
    <t>DATOS CONTRIBUYENTE</t>
  </si>
  <si>
    <t>CODIGO CATASTRAL</t>
  </si>
  <si>
    <t>Nº DE INMUEBLE</t>
  </si>
  <si>
    <t>RESOLUCION EJECUTIVA</t>
  </si>
  <si>
    <t>FECHA DE R.E.</t>
  </si>
  <si>
    <t>:</t>
  </si>
  <si>
    <t>TEXTO</t>
  </si>
  <si>
    <t>FECHA DE PLANO APROBADO.</t>
  </si>
  <si>
    <t>MOLLE</t>
  </si>
  <si>
    <t>DEL EDIFICIO</t>
  </si>
  <si>
    <t>CODIGO</t>
  </si>
  <si>
    <t>Distrito</t>
  </si>
  <si>
    <t>Subdisrito</t>
  </si>
  <si>
    <t>Manzana</t>
  </si>
  <si>
    <t>Predio</t>
  </si>
  <si>
    <t>Uso</t>
  </si>
  <si>
    <t>Bloque</t>
  </si>
  <si>
    <t xml:space="preserve">Planta </t>
  </si>
  <si>
    <t>Unidad</t>
  </si>
  <si>
    <t>COMUNA</t>
  </si>
  <si>
    <t>ADELA ZAMUDIO</t>
  </si>
  <si>
    <t>MAYORAZGO</t>
  </si>
  <si>
    <t>SARCO</t>
  </si>
  <si>
    <t>HIPÓDROMO</t>
  </si>
  <si>
    <t>TAMBORADA PUKARITA</t>
  </si>
  <si>
    <t>1º DE MAYO</t>
  </si>
  <si>
    <t>PUKARA GRANDE NORTE</t>
  </si>
  <si>
    <t>VALLE HERMOSO OESTE</t>
  </si>
  <si>
    <t>KHARA KHARA ARRUMANI</t>
  </si>
  <si>
    <t>USPHA USPHA</t>
  </si>
  <si>
    <t>PUKARA GRANDE SUR</t>
  </si>
  <si>
    <t>PUKARA GRANDE OESTE</t>
  </si>
  <si>
    <t>TUNARI</t>
  </si>
  <si>
    <t>ALEJO CALATAYUD</t>
  </si>
  <si>
    <t>VALLE HERMOSO</t>
  </si>
  <si>
    <t>ITOCTA</t>
  </si>
  <si>
    <t>Nº DE TRAMITE</t>
  </si>
  <si>
    <t>PLANTA SOTANO</t>
  </si>
  <si>
    <t>PLANTA SEMISOTANO</t>
  </si>
  <si>
    <t>Codigo Catastral</t>
  </si>
  <si>
    <t>Nombre Planta</t>
  </si>
  <si>
    <t>Nº Planta</t>
  </si>
  <si>
    <t>Sup. Ideal</t>
  </si>
  <si>
    <t>Sup. Construida</t>
  </si>
  <si>
    <t>Sup. Comun Cubierta</t>
  </si>
  <si>
    <t>Sup. Comun descubierta</t>
  </si>
  <si>
    <t>Sup. Privada Cubierta</t>
  </si>
  <si>
    <t>Sup. Privada Descubierta</t>
  </si>
  <si>
    <t>Sup: Total</t>
  </si>
  <si>
    <t>PLANTA BAJA</t>
  </si>
  <si>
    <t>PLANTA 1º PISO</t>
  </si>
  <si>
    <t>PLANTA 2º PISO</t>
  </si>
  <si>
    <t>PLANTA 3º PISO</t>
  </si>
  <si>
    <t>PLANTA 4º PISO</t>
  </si>
  <si>
    <t>PLANTA 5º PISO</t>
  </si>
  <si>
    <t>PLANTA 6º PISO</t>
  </si>
  <si>
    <t>PLANTA 7º PISO</t>
  </si>
  <si>
    <t>PLANTA 8º PISO</t>
  </si>
  <si>
    <t>PLANTA 9º PISO</t>
  </si>
  <si>
    <t>PLANTA 10º PISO</t>
  </si>
  <si>
    <t>PLANTA 11º PISO</t>
  </si>
  <si>
    <t>PLANTA 12º PISO</t>
  </si>
  <si>
    <t>PLANTA 13º PISO</t>
  </si>
  <si>
    <t>PLANTA 14º PISO</t>
  </si>
  <si>
    <t>PLANTA 15º PISO</t>
  </si>
  <si>
    <t>PLANTA 16º PISO</t>
  </si>
  <si>
    <t>PLANTA 17º PISO</t>
  </si>
  <si>
    <t>PLANTA 18º PISO</t>
  </si>
  <si>
    <t>PLANTA 19º PISO</t>
  </si>
  <si>
    <t>PLANTA 20º PISO</t>
  </si>
  <si>
    <t>PLANTA 21º PISO</t>
  </si>
  <si>
    <t>PLANTA 22º PISO</t>
  </si>
  <si>
    <t>PLANTA 23º PISO</t>
  </si>
  <si>
    <t>PLANTA 24º PISO</t>
  </si>
  <si>
    <t>PLANTA 25º PISO</t>
  </si>
  <si>
    <t>PLANTA 26º PISO</t>
  </si>
  <si>
    <t>PLANTA 27º PISO</t>
  </si>
  <si>
    <t>PLANTA 28º PISO</t>
  </si>
  <si>
    <t>PLANTA 29º PISO</t>
  </si>
  <si>
    <t>PLANTA 30º PISO</t>
  </si>
  <si>
    <t>PLANTA 31º PISO</t>
  </si>
  <si>
    <t>PLANTA 32º PISO</t>
  </si>
  <si>
    <t>ADECUACION REGIMEN PROPIEDAD HORIZONTAL</t>
  </si>
  <si>
    <t>S.=</t>
  </si>
  <si>
    <t>.</t>
  </si>
  <si>
    <t>FORMULARIO UNICO DE RECAUDACIONES (REPOSICION DE COMPROVANTE)</t>
  </si>
  <si>
    <t>TASA POR REGISTRO CATASTRAL</t>
  </si>
  <si>
    <t>REPOSICION DE BOLETA - CATASTRO</t>
  </si>
  <si>
    <t>CHIQUICOLLO</t>
  </si>
  <si>
    <t>SUBALCALDIA</t>
  </si>
  <si>
    <t>ZONA</t>
  </si>
  <si>
    <t>ALALAY NORTE</t>
  </si>
  <si>
    <t>CALA CALA</t>
  </si>
  <si>
    <t>QUERU QUERU</t>
  </si>
  <si>
    <t>TUPURAYA</t>
  </si>
  <si>
    <t>NOR OESTE</t>
  </si>
  <si>
    <t>NOR ESTE</t>
  </si>
  <si>
    <t>MUYURINA</t>
  </si>
  <si>
    <t>LA CHIMBA</t>
  </si>
  <si>
    <t>SUD OESTE</t>
  </si>
  <si>
    <t>SUD ESTE</t>
  </si>
  <si>
    <t>LAS CUADRAS</t>
  </si>
  <si>
    <t>LA MAICA</t>
  </si>
  <si>
    <t>JAIHUAYCO</t>
  </si>
  <si>
    <t>LACMA</t>
  </si>
  <si>
    <t>TICTI</t>
  </si>
  <si>
    <t>ALALAY SUD</t>
  </si>
  <si>
    <t>SARCOBAMBA</t>
  </si>
  <si>
    <t>CONDEBAMBA</t>
  </si>
  <si>
    <t>TEMPORAL PAMPA</t>
  </si>
  <si>
    <t>QUERU QUERU ALTO</t>
  </si>
  <si>
    <t>ARANJUEZ ALTO</t>
  </si>
  <si>
    <t>MESADILLA</t>
  </si>
  <si>
    <t>VILLA BUSCH</t>
  </si>
  <si>
    <t>COÑA COÑA</t>
  </si>
  <si>
    <t>NOROESTE</t>
  </si>
  <si>
    <t>NORESTE</t>
  </si>
  <si>
    <t>SUDESTE</t>
  </si>
  <si>
    <t>SUDOESTE</t>
  </si>
  <si>
    <t>Vz</t>
  </si>
  <si>
    <t>K1</t>
  </si>
  <si>
    <t>TIPOLOGIA</t>
  </si>
  <si>
    <t>ZONAS HOMOGENEAS</t>
  </si>
  <si>
    <t>COEFICIENTE DE VIA</t>
  </si>
  <si>
    <t>GESTION 2018</t>
  </si>
  <si>
    <t>VALOR COMERCIAL G - 2018</t>
  </si>
  <si>
    <t>VALOR CATASTRAL G - 2018</t>
  </si>
  <si>
    <t>MATRIAL DE VIA</t>
  </si>
  <si>
    <t>COEFICIENTE</t>
  </si>
  <si>
    <t>VALOR m2</t>
  </si>
  <si>
    <t>VALOR P.H. por m2</t>
  </si>
  <si>
    <t>DESDE</t>
  </si>
  <si>
    <t>HASTA</t>
  </si>
  <si>
    <t>CUOTA FIJA</t>
  </si>
  <si>
    <t>MAS %</t>
  </si>
  <si>
    <t>S/ EXCEDENTE DE</t>
  </si>
  <si>
    <t>Asfalto, Pavimento rigido</t>
  </si>
  <si>
    <t>Marginal</t>
  </si>
  <si>
    <t>Adoquin</t>
  </si>
  <si>
    <t>Interes Social</t>
  </si>
  <si>
    <t>Cemento</t>
  </si>
  <si>
    <t>Economico</t>
  </si>
  <si>
    <t>Loseta</t>
  </si>
  <si>
    <t>Bueno</t>
  </si>
  <si>
    <t>En adelante</t>
  </si>
  <si>
    <t>Empedrado</t>
  </si>
  <si>
    <t>Muy Bueno</t>
  </si>
  <si>
    <t>Ripiado</t>
  </si>
  <si>
    <t>Lujoso</t>
  </si>
  <si>
    <t>Tierra</t>
  </si>
  <si>
    <t>Otros</t>
  </si>
  <si>
    <t>K2</t>
  </si>
  <si>
    <t>C1</t>
  </si>
  <si>
    <t>C3</t>
  </si>
  <si>
    <t>COEFICIENTE TOPOGRAFICO</t>
  </si>
  <si>
    <t>COEFICIENTE DE DEPRECICACION</t>
  </si>
  <si>
    <t>COEFICIENTE  DE ZONA HOMOGENIA PARA REGIMEN DE PH</t>
  </si>
  <si>
    <t>FACTOR DE INCLINACION</t>
  </si>
  <si>
    <t>RANGO DE ANTIGÜEDAD</t>
  </si>
  <si>
    <t>COEFICIENTE DE ZH PARA EL REGIMEN DE PH</t>
  </si>
  <si>
    <t>Inclinacion 0 a 10 Grados</t>
  </si>
  <si>
    <t>0 a 5</t>
  </si>
  <si>
    <t>Inclinacion 11 a 15 Grados</t>
  </si>
  <si>
    <t>6 a 10</t>
  </si>
  <si>
    <t>Inclinacion Superior a 15 Grados</t>
  </si>
  <si>
    <t>11 a 15</t>
  </si>
  <si>
    <t>16 a 20</t>
  </si>
  <si>
    <t>K3</t>
  </si>
  <si>
    <t>21 a 25</t>
  </si>
  <si>
    <t>COEFICIENTE DE UBICACIÓN</t>
  </si>
  <si>
    <t>26 a 30</t>
  </si>
  <si>
    <t>DESCRIPCION UBICACIÓN</t>
  </si>
  <si>
    <t>31 a 35</t>
  </si>
  <si>
    <t xml:space="preserve">Esquina </t>
  </si>
  <si>
    <t>36 a 40</t>
  </si>
  <si>
    <t>Medio</t>
  </si>
  <si>
    <t>41 a 45</t>
  </si>
  <si>
    <t>Pasaje Interior</t>
  </si>
  <si>
    <t>46 a 50</t>
  </si>
  <si>
    <t>No Definido</t>
  </si>
  <si>
    <t>50 a adelante</t>
  </si>
  <si>
    <t>K4</t>
  </si>
  <si>
    <t>C2</t>
  </si>
  <si>
    <t>COEFICIENTE DE SERVICIOS</t>
  </si>
  <si>
    <t>COEFICIENTE DE USO EDIFICACION</t>
  </si>
  <si>
    <t>DESCRIPCION DE SERVICIOS</t>
  </si>
  <si>
    <t>USO DE EDIFICACION</t>
  </si>
  <si>
    <t xml:space="preserve">COEFICIENTE </t>
  </si>
  <si>
    <t>Todos</t>
  </si>
  <si>
    <t>Agua Potable</t>
  </si>
  <si>
    <t>Comercial</t>
  </si>
  <si>
    <t>Alcantarillado</t>
  </si>
  <si>
    <t>Oficinas</t>
  </si>
  <si>
    <t>Energia Electrica</t>
  </si>
  <si>
    <t>Residencial</t>
  </si>
  <si>
    <t>Telefono</t>
  </si>
  <si>
    <t>Industrial</t>
  </si>
  <si>
    <t>K4 =</t>
  </si>
  <si>
    <t>Servicios Publicos</t>
  </si>
  <si>
    <t>Vuca</t>
  </si>
  <si>
    <t>PUNTOS</t>
  </si>
  <si>
    <t>Garaje Cubierto</t>
  </si>
  <si>
    <t>Verja</t>
  </si>
  <si>
    <t>Muro de Cierre</t>
  </si>
  <si>
    <t>Cobertizo</t>
  </si>
  <si>
    <t>Tinglado</t>
  </si>
  <si>
    <t>Piscina</t>
  </si>
  <si>
    <t>Baño</t>
  </si>
  <si>
    <t>Cocina</t>
  </si>
  <si>
    <t>Cancha Multiple</t>
  </si>
  <si>
    <t>Letrina</t>
  </si>
  <si>
    <t>Nº BLOQUE</t>
  </si>
  <si>
    <t>SUP. BLOQUE m2</t>
  </si>
  <si>
    <t>A</t>
  </si>
  <si>
    <t>Vue</t>
  </si>
  <si>
    <t>AÑO</t>
  </si>
  <si>
    <t>ZONA 1</t>
  </si>
  <si>
    <t>ZONA 2</t>
  </si>
  <si>
    <t>ZONA 3</t>
  </si>
  <si>
    <t>ZONA 4</t>
  </si>
  <si>
    <t>ZONA 5</t>
  </si>
  <si>
    <t>ZONA 6</t>
  </si>
  <si>
    <t>ZONA 7</t>
  </si>
  <si>
    <t>ZONA 8</t>
  </si>
  <si>
    <t>ZONA 9</t>
  </si>
  <si>
    <t>ZONA 10</t>
  </si>
  <si>
    <t>ZONA 11</t>
  </si>
  <si>
    <t>Valor Catastral
(Vc)</t>
  </si>
  <si>
    <t>Sobre Excedente
(Se)</t>
  </si>
  <si>
    <t>Mas %
(Mp)</t>
  </si>
  <si>
    <t>Cuota Fija
(Cf)</t>
  </si>
  <si>
    <t>Base Imponible</t>
  </si>
  <si>
    <t>IMPB</t>
  </si>
  <si>
    <t>TOTAL</t>
  </si>
  <si>
    <t>MARIA AUXILIADORA</t>
  </si>
  <si>
    <t>102/2026</t>
  </si>
  <si>
    <t>26/03/2026</t>
  </si>
  <si>
    <t>DEPARTAMENTO 2B</t>
  </si>
  <si>
    <t>DEPARTAMENTO 1A</t>
  </si>
  <si>
    <t>LOCAL COMECIAL 1</t>
  </si>
  <si>
    <t>LOCAL COMECIAL 2</t>
  </si>
  <si>
    <t>PARQUEO 1</t>
  </si>
  <si>
    <t>PARQUEO 2</t>
  </si>
  <si>
    <t>PARQUEO 3</t>
  </si>
  <si>
    <t>DEPARTAMENTO 3C</t>
  </si>
  <si>
    <t>DEPARTAMENTO 4D + TERRAZA LIBRE</t>
  </si>
  <si>
    <t>DEPARTAMENTO 5E</t>
  </si>
  <si>
    <t>06-119-014-1-00-000-000</t>
  </si>
  <si>
    <t>CALLE Hernando de Soto</t>
  </si>
  <si>
    <t>28/04/2026</t>
  </si>
  <si>
    <t>01</t>
  </si>
  <si>
    <t>02</t>
  </si>
  <si>
    <t>0110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</si>
</sst>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
    <numFmt numFmtId="165" formatCode="0.000"/>
    <numFmt numFmtId="166" formatCode="0.0"/>
  </numFmts>
  <fonts count="41" x14ac:knownFonts="1">
    <font>
      <sz val="11"/>
      <color theme="1"/>
      <name val="Calibri"/>
      <family val="2"/>
      <scheme val="minor"/>
    </font>
    <font>
      <b/>
      <sz val="11"/>
      <color theme="1"/>
      <name val="Calibri"/>
      <family val="2"/>
      <scheme val="minor"/>
    </font>
    <font>
      <b/>
      <sz val="11"/>
      <name val="Calibri"/>
      <family val="2"/>
      <scheme val="minor"/>
    </font>
    <font>
      <b/>
      <sz val="11"/>
      <color theme="1"/>
      <name val="Arial"/>
      <family val="2"/>
    </font>
    <font>
      <sz val="11"/>
      <color theme="1"/>
      <name val="Arial"/>
      <family val="2"/>
    </font>
    <font>
      <sz val="11"/>
      <color rgb="FFFF0000"/>
      <name val="Calibri"/>
      <family val="2"/>
      <scheme val="minor"/>
    </font>
    <font>
      <sz val="8"/>
      <name val="Calibri"/>
      <family val="2"/>
      <scheme val="minor"/>
    </font>
    <font>
      <b/>
      <sz val="11"/>
      <color rgb="FFC00000"/>
      <name val="Calibri"/>
      <family val="2"/>
      <scheme val="minor"/>
    </font>
    <font>
      <b/>
      <sz val="11"/>
      <color rgb="FFFF0000"/>
      <name val="Calibri"/>
      <family val="2"/>
      <scheme val="minor"/>
    </font>
    <font>
      <b/>
      <sz val="18"/>
      <color theme="0"/>
      <name val="Calibri"/>
      <family val="2"/>
      <scheme val="minor"/>
    </font>
    <font>
      <sz val="10"/>
      <color theme="1"/>
      <name val="Calibri"/>
      <family val="2"/>
      <scheme val="minor"/>
    </font>
    <font>
      <b/>
      <sz val="7"/>
      <color theme="1"/>
      <name val="Arial"/>
      <family val="2"/>
    </font>
    <font>
      <b/>
      <sz val="16"/>
      <color theme="1"/>
      <name val="Arial"/>
      <family val="2"/>
    </font>
    <font>
      <b/>
      <sz val="11"/>
      <color theme="4"/>
      <name val="Calibri"/>
      <family val="2"/>
      <scheme val="minor"/>
    </font>
    <font>
      <sz val="11"/>
      <name val="Calibri"/>
      <family val="2"/>
      <scheme val="minor"/>
    </font>
    <font>
      <b/>
      <sz val="24"/>
      <color rgb="FFFFFF00"/>
      <name val="Calibri"/>
      <family val="2"/>
      <scheme val="minor"/>
    </font>
    <font>
      <sz val="10"/>
      <name val="Calibri"/>
      <family val="2"/>
      <scheme val="minor"/>
    </font>
    <font>
      <b/>
      <sz val="18"/>
      <color rgb="FFFF0000"/>
      <name val="Calibri"/>
      <family val="2"/>
      <scheme val="minor"/>
    </font>
    <font>
      <b/>
      <sz val="14"/>
      <color rgb="FFFF0000"/>
      <name val="Calibri"/>
      <family val="2"/>
      <scheme val="minor"/>
    </font>
    <font>
      <sz val="11"/>
      <color theme="0" tint="-0.249977111117893"/>
      <name val="Calibri"/>
      <family val="2"/>
      <scheme val="minor"/>
    </font>
    <font>
      <b/>
      <sz val="11"/>
      <color theme="0"/>
      <name val="Calibri"/>
      <family val="2"/>
      <scheme val="minor"/>
    </font>
    <font>
      <sz val="11"/>
      <color theme="0"/>
      <name val="Calibri"/>
      <family val="2"/>
      <scheme val="minor"/>
    </font>
    <font>
      <sz val="11"/>
      <color theme="2"/>
      <name val="Calibri"/>
      <family val="2"/>
      <scheme val="minor"/>
    </font>
    <font>
      <sz val="11"/>
      <color theme="0" tint="-4.9989318521683403E-2"/>
      <name val="Calibri"/>
      <family val="2"/>
      <scheme val="minor"/>
    </font>
    <font>
      <b/>
      <sz val="11"/>
      <color theme="0" tint="-4.9989318521683403E-2"/>
      <name val="Calibri"/>
      <family val="2"/>
      <scheme val="minor"/>
    </font>
    <font>
      <sz val="9"/>
      <color indexed="81"/>
      <name val="Tahoma"/>
      <family val="2"/>
    </font>
    <font>
      <b/>
      <sz val="9"/>
      <color indexed="81"/>
      <name val="Tahoma"/>
      <family val="2"/>
    </font>
    <font>
      <b/>
      <sz val="16"/>
      <color theme="1"/>
      <name val="Calibri"/>
      <family val="2"/>
      <scheme val="minor"/>
    </font>
    <font>
      <sz val="9"/>
      <color theme="1"/>
      <name val="Calibri"/>
      <family val="2"/>
      <scheme val="minor"/>
    </font>
    <font>
      <b/>
      <sz val="9"/>
      <color theme="1"/>
      <name val="Calibri"/>
      <family val="2"/>
      <scheme val="minor"/>
    </font>
    <font>
      <sz val="11"/>
      <color theme="8"/>
      <name val="Calibri"/>
      <family val="2"/>
      <scheme val="minor"/>
    </font>
    <font>
      <b/>
      <sz val="10"/>
      <color theme="1"/>
      <name val="Calibri"/>
      <family val="2"/>
      <scheme val="minor"/>
    </font>
    <font>
      <b/>
      <sz val="11"/>
      <color theme="3"/>
      <name val="Calibri"/>
      <family val="2"/>
      <scheme val="minor"/>
    </font>
    <font>
      <b/>
      <sz val="16"/>
      <color theme="3"/>
      <name val="Calibri"/>
      <family val="2"/>
      <scheme val="minor"/>
    </font>
    <font>
      <b/>
      <sz val="10"/>
      <name val="Calibri"/>
      <family val="2"/>
      <scheme val="minor"/>
    </font>
    <font>
      <b/>
      <sz val="5"/>
      <color theme="1"/>
      <name val="Calibri"/>
      <family val="2"/>
      <scheme val="minor"/>
    </font>
    <font>
      <b/>
      <sz val="12"/>
      <color theme="1"/>
      <name val="Calibri"/>
      <family val="2"/>
      <scheme val="minor"/>
    </font>
    <font>
      <b/>
      <sz val="8"/>
      <color theme="1"/>
      <name val="Calibri"/>
      <family val="2"/>
      <scheme val="minor"/>
    </font>
    <font>
      <b/>
      <sz val="20"/>
      <color rgb="FFFF0000"/>
      <name val="Calibri"/>
      <family val="2"/>
      <scheme val="minor"/>
    </font>
    <font>
      <b/>
      <sz val="20"/>
      <name val="Calibri"/>
      <family val="2"/>
      <scheme val="minor"/>
    </font>
    <font>
      <b/>
      <sz val="16"/>
      <color theme="0"/>
      <name val="Arial"/>
      <family val="2"/>
    </font>
  </fonts>
  <fills count="22">
    <fill>
      <patternFill patternType="none"/>
    </fill>
    <fill>
      <patternFill patternType="gray125"/>
    </fill>
    <fill>
      <patternFill patternType="solid">
        <fgColor theme="2" tint="-9.9978637043366805E-2"/>
        <bgColor indexed="64"/>
      </patternFill>
    </fill>
    <fill>
      <patternFill patternType="solid">
        <fgColor theme="9" tint="0.59999389629810485"/>
        <bgColor indexed="64"/>
      </patternFill>
    </fill>
    <fill>
      <patternFill patternType="solid">
        <fgColor rgb="FFFFFF00"/>
        <bgColor indexed="64"/>
      </patternFill>
    </fill>
    <fill>
      <patternFill patternType="solid">
        <fgColor rgb="FFFF0000"/>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C00000"/>
        <bgColor indexed="64"/>
      </patternFill>
    </fill>
    <fill>
      <patternFill patternType="solid">
        <fgColor theme="1" tint="0.499984740745262"/>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2" tint="-0.499984740745262"/>
        <bgColor indexed="64"/>
      </patternFill>
    </fill>
    <fill>
      <patternFill patternType="solid">
        <fgColor theme="7" tint="0.399975585192419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theme="0" tint="-0.249977111117893"/>
      </left>
      <right style="medium">
        <color theme="0" tint="-0.249977111117893"/>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medium">
        <color theme="0" tint="-0.249977111117893"/>
      </left>
      <right/>
      <top style="medium">
        <color theme="0" tint="-0.249977111117893"/>
      </top>
      <bottom style="medium">
        <color theme="0" tint="-0.249977111117893"/>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s>
  <cellStyleXfs count="2">
    <xf numFmtId="0" fontId="0" fillId="0" borderId="0"/>
    <xf numFmtId="0" fontId="32" fillId="0" borderId="0" applyNumberFormat="0" applyFill="0" applyBorder="0" applyAlignment="0" applyProtection="0"/>
  </cellStyleXfs>
  <cellXfs count="372">
    <xf numFmtId="0" fontId="0" fillId="0" borderId="0" xfId="0"/>
    <xf numFmtId="0" fontId="0" fillId="0" borderId="0" xfId="0" applyFont="1"/>
    <xf numFmtId="0" fontId="0" fillId="3" borderId="4" xfId="0" applyFill="1" applyBorder="1"/>
    <xf numFmtId="0" fontId="0" fillId="3" borderId="0" xfId="0" applyFill="1"/>
    <xf numFmtId="0" fontId="0" fillId="3" borderId="0" xfId="0" applyFill="1" applyAlignment="1">
      <alignment horizontal="center"/>
    </xf>
    <xf numFmtId="165" fontId="0" fillId="0" borderId="0" xfId="0" applyNumberFormat="1"/>
    <xf numFmtId="0" fontId="0" fillId="3" borderId="0" xfId="0" applyFill="1" applyAlignment="1">
      <alignment horizontal="center" vertical="center"/>
    </xf>
    <xf numFmtId="0" fontId="0" fillId="3" borderId="4" xfId="0" applyFill="1" applyBorder="1" applyAlignment="1">
      <alignment horizontal="center" vertical="center"/>
    </xf>
    <xf numFmtId="0" fontId="0" fillId="3" borderId="4" xfId="0" applyFill="1" applyBorder="1" applyAlignment="1">
      <alignment horizontal="center"/>
    </xf>
    <xf numFmtId="164" fontId="0" fillId="0" borderId="0" xfId="0" applyNumberFormat="1" applyAlignment="1">
      <alignment vertical="center" wrapText="1"/>
    </xf>
    <xf numFmtId="0" fontId="0" fillId="0" borderId="0" xfId="0" applyAlignment="1">
      <alignment vertical="center" wrapText="1"/>
    </xf>
    <xf numFmtId="0" fontId="1" fillId="4" borderId="0" xfId="0" applyFont="1" applyFill="1"/>
    <xf numFmtId="49" fontId="0" fillId="0" borderId="0" xfId="0" applyNumberFormat="1"/>
    <xf numFmtId="0" fontId="4" fillId="0" borderId="0" xfId="0" applyFont="1"/>
    <xf numFmtId="0" fontId="4" fillId="0" borderId="0" xfId="0" applyFont="1" applyAlignment="1">
      <alignment vertical="center" wrapText="1"/>
    </xf>
    <xf numFmtId="4" fontId="4" fillId="0" borderId="0" xfId="0" applyNumberFormat="1" applyFont="1" applyAlignment="1">
      <alignment vertical="center" wrapText="1"/>
    </xf>
    <xf numFmtId="0" fontId="3" fillId="0" borderId="0" xfId="0" applyFont="1" applyAlignment="1">
      <alignment vertical="center" wrapText="1"/>
    </xf>
    <xf numFmtId="2" fontId="0" fillId="0" borderId="0" xfId="0" applyNumberFormat="1" applyFont="1"/>
    <xf numFmtId="0" fontId="0" fillId="0" borderId="0" xfId="0" applyFont="1" applyAlignment="1">
      <alignment wrapText="1"/>
    </xf>
    <xf numFmtId="0" fontId="0" fillId="0" borderId="0" xfId="0" applyFont="1" applyAlignment="1">
      <alignment vertical="center" wrapText="1"/>
    </xf>
    <xf numFmtId="0" fontId="7" fillId="8" borderId="0" xfId="0" applyFont="1" applyFill="1"/>
    <xf numFmtId="0" fontId="8" fillId="8" borderId="0" xfId="0" applyFont="1" applyFill="1" applyAlignment="1">
      <alignment vertical="center"/>
    </xf>
    <xf numFmtId="0" fontId="3" fillId="7" borderId="0" xfId="0" applyFont="1" applyFill="1" applyAlignment="1">
      <alignment horizontal="center" vertical="center"/>
    </xf>
    <xf numFmtId="0" fontId="0" fillId="10" borderId="0" xfId="0" applyFill="1"/>
    <xf numFmtId="0" fontId="1" fillId="10" borderId="0" xfId="0" applyFont="1" applyFill="1"/>
    <xf numFmtId="0" fontId="0" fillId="10" borderId="0" xfId="0" applyFont="1" applyFill="1"/>
    <xf numFmtId="0" fontId="0" fillId="10" borderId="0" xfId="0" applyFill="1" applyAlignment="1">
      <alignment horizontal="center" vertical="center"/>
    </xf>
    <xf numFmtId="0" fontId="1" fillId="3" borderId="12" xfId="0" applyFont="1" applyFill="1" applyBorder="1" applyAlignment="1">
      <alignment horizontal="right" vertical="center"/>
    </xf>
    <xf numFmtId="0" fontId="0" fillId="3" borderId="12" xfId="0" applyFill="1" applyBorder="1" applyAlignment="1">
      <alignment vertical="center"/>
    </xf>
    <xf numFmtId="0" fontId="1" fillId="10" borderId="0" xfId="0" applyFont="1" applyFill="1" applyAlignment="1">
      <alignment horizontal="right" vertical="center"/>
    </xf>
    <xf numFmtId="0" fontId="0" fillId="10" borderId="0" xfId="0" applyFill="1" applyAlignment="1">
      <alignment vertical="center"/>
    </xf>
    <xf numFmtId="0" fontId="0" fillId="10" borderId="12" xfId="0" applyFill="1" applyBorder="1" applyAlignment="1">
      <alignment vertical="center"/>
    </xf>
    <xf numFmtId="0" fontId="10" fillId="3" borderId="12" xfId="0" applyFont="1" applyFill="1" applyBorder="1" applyAlignment="1">
      <alignment horizontal="center" vertical="center" wrapText="1"/>
    </xf>
    <xf numFmtId="0" fontId="10" fillId="3" borderId="12" xfId="0" applyFont="1" applyFill="1" applyBorder="1"/>
    <xf numFmtId="0" fontId="0" fillId="3" borderId="13" xfId="0" applyFill="1" applyBorder="1" applyAlignment="1">
      <alignment horizontal="left" vertical="center"/>
    </xf>
    <xf numFmtId="0" fontId="5" fillId="3" borderId="13" xfId="0" applyFont="1" applyFill="1" applyBorder="1" applyAlignment="1">
      <alignment horizontal="left" vertical="center"/>
    </xf>
    <xf numFmtId="0" fontId="9" fillId="10" borderId="0" xfId="0" applyFont="1" applyFill="1" applyAlignment="1">
      <alignment horizontal="center" vertical="center"/>
    </xf>
    <xf numFmtId="0" fontId="0" fillId="10" borderId="0" xfId="0" applyFill="1" applyAlignment="1">
      <alignment horizontal="center"/>
    </xf>
    <xf numFmtId="0" fontId="4" fillId="7" borderId="0" xfId="0" applyFont="1" applyFill="1" applyAlignment="1">
      <alignment vertical="center" wrapText="1"/>
    </xf>
    <xf numFmtId="0" fontId="3" fillId="7" borderId="0" xfId="0" applyFont="1" applyFill="1" applyAlignment="1">
      <alignment vertical="center" wrapText="1"/>
    </xf>
    <xf numFmtId="4" fontId="4" fillId="7" borderId="0" xfId="0" applyNumberFormat="1" applyFont="1" applyFill="1" applyAlignment="1">
      <alignment vertical="center" wrapText="1"/>
    </xf>
    <xf numFmtId="0" fontId="3" fillId="0" borderId="0" xfId="0" applyFont="1" applyAlignment="1">
      <alignment horizontal="center" vertical="center"/>
    </xf>
    <xf numFmtId="0" fontId="11" fillId="0" borderId="0" xfId="0" applyFont="1" applyAlignment="1">
      <alignment horizontal="center" vertical="center" wrapText="1"/>
    </xf>
    <xf numFmtId="0" fontId="11" fillId="7" borderId="0" xfId="0" applyFont="1" applyFill="1" applyAlignment="1">
      <alignment horizontal="center" vertical="center" wrapText="1"/>
    </xf>
    <xf numFmtId="0" fontId="4" fillId="7" borderId="0" xfId="0" applyFont="1" applyFill="1"/>
    <xf numFmtId="165" fontId="0" fillId="0" borderId="0" xfId="0" applyNumberFormat="1" applyFont="1" applyAlignment="1">
      <alignment wrapText="1"/>
    </xf>
    <xf numFmtId="0" fontId="13" fillId="3" borderId="12" xfId="0" applyFont="1" applyFill="1" applyBorder="1" applyAlignment="1">
      <alignment vertical="center"/>
    </xf>
    <xf numFmtId="49" fontId="8" fillId="3" borderId="12" xfId="0" applyNumberFormat="1" applyFont="1" applyFill="1" applyBorder="1" applyAlignment="1">
      <alignment vertical="center"/>
    </xf>
    <xf numFmtId="0" fontId="1" fillId="0" borderId="0" xfId="0" applyFont="1"/>
    <xf numFmtId="0" fontId="0" fillId="0" borderId="0" xfId="0" applyAlignment="1">
      <alignment horizontal="right"/>
    </xf>
    <xf numFmtId="0" fontId="1" fillId="0" borderId="0" xfId="0" applyFont="1" applyAlignment="1">
      <alignment horizontal="right" vertical="center"/>
    </xf>
    <xf numFmtId="49" fontId="15" fillId="3" borderId="12" xfId="0" applyNumberFormat="1" applyFont="1" applyFill="1" applyBorder="1" applyAlignment="1">
      <alignment vertical="center"/>
    </xf>
    <xf numFmtId="0" fontId="8" fillId="10" borderId="0" xfId="0" applyFont="1" applyFill="1"/>
    <xf numFmtId="0" fontId="16" fillId="0" borderId="0" xfId="0" applyFont="1"/>
    <xf numFmtId="0" fontId="0" fillId="5" borderId="0" xfId="0" applyFill="1"/>
    <xf numFmtId="0" fontId="17" fillId="3" borderId="12" xfId="0" applyFont="1" applyFill="1" applyBorder="1" applyAlignment="1">
      <alignment vertical="center"/>
    </xf>
    <xf numFmtId="0" fontId="18" fillId="3" borderId="12" xfId="0" applyFont="1" applyFill="1" applyBorder="1" applyAlignment="1">
      <alignment horizontal="left" vertical="center"/>
    </xf>
    <xf numFmtId="0" fontId="0" fillId="12" borderId="0" xfId="0" applyFill="1"/>
    <xf numFmtId="0" fontId="0" fillId="12" borderId="0" xfId="0" applyFill="1" applyAlignment="1">
      <alignment horizontal="right" vertical="center"/>
    </xf>
    <xf numFmtId="2" fontId="0" fillId="12" borderId="0" xfId="0" applyNumberFormat="1" applyFill="1"/>
    <xf numFmtId="0" fontId="0" fillId="13" borderId="0" xfId="0" applyFill="1" applyAlignment="1">
      <alignment horizontal="right" vertical="center"/>
    </xf>
    <xf numFmtId="2" fontId="0" fillId="3" borderId="0" xfId="0" applyNumberFormat="1" applyFill="1"/>
    <xf numFmtId="0" fontId="0" fillId="12" borderId="0" xfId="0" applyFill="1" applyAlignment="1">
      <alignment horizontal="center"/>
    </xf>
    <xf numFmtId="0" fontId="0" fillId="12" borderId="0" xfId="0" applyFill="1" applyAlignment="1"/>
    <xf numFmtId="0" fontId="0" fillId="14" borderId="0" xfId="0" applyFill="1" applyAlignment="1">
      <alignment horizontal="right" vertical="center"/>
    </xf>
    <xf numFmtId="0" fontId="0" fillId="14" borderId="0" xfId="0" applyFill="1" applyAlignment="1">
      <alignment horizontal="center" vertical="center" wrapText="1"/>
    </xf>
    <xf numFmtId="0" fontId="0" fillId="12" borderId="0" xfId="0" applyFill="1" applyAlignment="1">
      <alignment horizontal="center" vertical="center" wrapText="1"/>
    </xf>
    <xf numFmtId="0" fontId="0" fillId="14" borderId="0" xfId="0" applyFill="1" applyAlignment="1">
      <alignment horizontal="center"/>
    </xf>
    <xf numFmtId="2" fontId="0" fillId="7" borderId="2" xfId="0" applyNumberFormat="1" applyFill="1" applyBorder="1"/>
    <xf numFmtId="2" fontId="0" fillId="7" borderId="5" xfId="0" applyNumberFormat="1" applyFill="1" applyBorder="1"/>
    <xf numFmtId="2" fontId="0" fillId="7" borderId="15" xfId="0" applyNumberFormat="1" applyFill="1" applyBorder="1"/>
    <xf numFmtId="2" fontId="0" fillId="7" borderId="7" xfId="0" applyNumberFormat="1" applyFill="1" applyBorder="1"/>
    <xf numFmtId="2" fontId="0" fillId="7" borderId="0" xfId="0" applyNumberFormat="1" applyFill="1" applyBorder="1"/>
    <xf numFmtId="2" fontId="0" fillId="7" borderId="9" xfId="0" applyNumberFormat="1" applyFill="1" applyBorder="1"/>
    <xf numFmtId="4" fontId="1" fillId="7" borderId="16" xfId="0" applyNumberFormat="1" applyFont="1" applyFill="1" applyBorder="1" applyAlignment="1">
      <alignment horizontal="center" vertical="center"/>
    </xf>
    <xf numFmtId="4" fontId="8" fillId="7" borderId="17" xfId="0" applyNumberFormat="1" applyFont="1" applyFill="1" applyBorder="1" applyAlignment="1">
      <alignment horizontal="center" vertical="center"/>
    </xf>
    <xf numFmtId="4" fontId="8" fillId="7" borderId="18" xfId="0" applyNumberFormat="1" applyFont="1" applyFill="1" applyBorder="1" applyAlignment="1">
      <alignment horizontal="center" vertical="center"/>
    </xf>
    <xf numFmtId="2" fontId="0" fillId="12" borderId="0" xfId="0" applyNumberFormat="1" applyFill="1" applyAlignment="1"/>
    <xf numFmtId="2" fontId="7" fillId="12" borderId="0" xfId="0" applyNumberFormat="1" applyFont="1" applyFill="1"/>
    <xf numFmtId="2" fontId="19" fillId="3" borderId="0" xfId="0" applyNumberFormat="1" applyFont="1" applyFill="1"/>
    <xf numFmtId="2" fontId="19" fillId="12" borderId="0" xfId="0" applyNumberFormat="1" applyFont="1" applyFill="1"/>
    <xf numFmtId="0" fontId="19" fillId="12" borderId="0" xfId="0" applyFont="1" applyFill="1"/>
    <xf numFmtId="2" fontId="8" fillId="12" borderId="0" xfId="0" applyNumberFormat="1" applyFont="1" applyFill="1"/>
    <xf numFmtId="0" fontId="8" fillId="14" borderId="0" xfId="0" applyFont="1" applyFill="1" applyAlignment="1">
      <alignment horizontal="center"/>
    </xf>
    <xf numFmtId="3" fontId="20" fillId="12" borderId="0" xfId="0" applyNumberFormat="1" applyFont="1" applyFill="1" applyBorder="1" applyAlignment="1">
      <alignment horizontal="center" vertical="center"/>
    </xf>
    <xf numFmtId="3" fontId="20" fillId="12" borderId="0" xfId="0" applyNumberFormat="1" applyFont="1" applyFill="1" applyBorder="1" applyAlignment="1">
      <alignment horizontal="center" vertical="center" wrapText="1"/>
    </xf>
    <xf numFmtId="3" fontId="20" fillId="12" borderId="0" xfId="0" applyNumberFormat="1" applyFont="1" applyFill="1" applyAlignment="1">
      <alignment horizontal="center"/>
    </xf>
    <xf numFmtId="0" fontId="22" fillId="13" borderId="0" xfId="0" applyFont="1" applyFill="1" applyAlignment="1">
      <alignment horizontal="right" vertical="center"/>
    </xf>
    <xf numFmtId="0" fontId="21" fillId="12" borderId="0" xfId="0" applyFont="1" applyFill="1" applyAlignment="1">
      <alignment horizontal="center" vertical="center"/>
    </xf>
    <xf numFmtId="0" fontId="21" fillId="0" borderId="0" xfId="0" applyFont="1" applyAlignment="1">
      <alignment horizontal="center" vertical="center"/>
    </xf>
    <xf numFmtId="0" fontId="0" fillId="7" borderId="6" xfId="0" applyFill="1" applyBorder="1"/>
    <xf numFmtId="0" fontId="0" fillId="7" borderId="8" xfId="0" applyFill="1" applyBorder="1"/>
    <xf numFmtId="0" fontId="0" fillId="7" borderId="10" xfId="0" applyFill="1" applyBorder="1"/>
    <xf numFmtId="2" fontId="0" fillId="7" borderId="3" xfId="0" applyNumberFormat="1" applyFill="1" applyBorder="1"/>
    <xf numFmtId="2" fontId="0" fillId="7" borderId="4" xfId="0" applyNumberFormat="1" applyFill="1" applyBorder="1"/>
    <xf numFmtId="2" fontId="0" fillId="7" borderId="11" xfId="0" applyNumberFormat="1" applyFill="1" applyBorder="1"/>
    <xf numFmtId="0" fontId="5" fillId="0" borderId="0" xfId="0" applyFont="1"/>
    <xf numFmtId="0" fontId="1" fillId="3" borderId="13" xfId="0" applyFont="1" applyFill="1" applyBorder="1" applyAlignment="1">
      <alignment horizontal="left" vertical="center"/>
    </xf>
    <xf numFmtId="2" fontId="0" fillId="3" borderId="14" xfId="0" applyNumberFormat="1" applyFill="1" applyBorder="1" applyAlignment="1">
      <alignment vertical="center"/>
    </xf>
    <xf numFmtId="2" fontId="1" fillId="3" borderId="14" xfId="0" applyNumberFormat="1" applyFont="1" applyFill="1" applyBorder="1" applyAlignment="1">
      <alignment vertical="center"/>
    </xf>
    <xf numFmtId="2" fontId="2" fillId="5" borderId="0" xfId="0" applyNumberFormat="1" applyFont="1" applyFill="1"/>
    <xf numFmtId="2" fontId="20" fillId="3" borderId="14" xfId="0" applyNumberFormat="1" applyFont="1" applyFill="1" applyBorder="1" applyAlignment="1">
      <alignment vertical="center"/>
    </xf>
    <xf numFmtId="4" fontId="20" fillId="10" borderId="0" xfId="0" applyNumberFormat="1" applyFont="1" applyFill="1" applyAlignment="1">
      <alignment horizontal="right" vertical="center"/>
    </xf>
    <xf numFmtId="4" fontId="23" fillId="10" borderId="0" xfId="0" applyNumberFormat="1" applyFont="1" applyFill="1" applyAlignment="1">
      <alignment horizontal="right" vertical="center"/>
    </xf>
    <xf numFmtId="4" fontId="24" fillId="10" borderId="0" xfId="0" applyNumberFormat="1" applyFont="1" applyFill="1" applyAlignment="1">
      <alignment horizontal="right" vertical="center"/>
    </xf>
    <xf numFmtId="0" fontId="5" fillId="0" borderId="0" xfId="0" quotePrefix="1" applyFont="1"/>
    <xf numFmtId="0" fontId="27" fillId="0" borderId="0" xfId="0" applyFont="1"/>
    <xf numFmtId="0" fontId="5" fillId="10" borderId="0" xfId="0" applyFont="1" applyFill="1"/>
    <xf numFmtId="4" fontId="8" fillId="10" borderId="0" xfId="0" applyNumberFormat="1" applyFont="1" applyFill="1" applyAlignment="1">
      <alignment horizontal="right" vertical="center"/>
    </xf>
    <xf numFmtId="4" fontId="5" fillId="10" borderId="0" xfId="0" applyNumberFormat="1" applyFont="1" applyFill="1" applyAlignment="1">
      <alignment horizontal="right" vertical="center"/>
    </xf>
    <xf numFmtId="2" fontId="0" fillId="7" borderId="6" xfId="0" applyNumberFormat="1" applyFill="1" applyBorder="1"/>
    <xf numFmtId="2" fontId="0" fillId="7" borderId="8" xfId="0" applyNumberFormat="1" applyFill="1" applyBorder="1"/>
    <xf numFmtId="2" fontId="0" fillId="7" borderId="10" xfId="0" applyNumberFormat="1" applyFill="1" applyBorder="1"/>
    <xf numFmtId="2" fontId="0" fillId="0" borderId="0" xfId="0" applyNumberFormat="1"/>
    <xf numFmtId="0" fontId="28" fillId="10" borderId="0" xfId="0" applyFont="1" applyFill="1" applyAlignment="1">
      <alignment vertical="center"/>
    </xf>
    <xf numFmtId="0" fontId="28" fillId="10" borderId="0" xfId="0" applyFont="1" applyFill="1" applyAlignment="1">
      <alignment vertical="center" wrapText="1"/>
    </xf>
    <xf numFmtId="2" fontId="28" fillId="10" borderId="0" xfId="0" applyNumberFormat="1" applyFont="1" applyFill="1" applyAlignment="1">
      <alignment vertical="center"/>
    </xf>
    <xf numFmtId="0" fontId="28" fillId="10" borderId="0" xfId="0" applyFont="1" applyFill="1"/>
    <xf numFmtId="2" fontId="29" fillId="10" borderId="0" xfId="0" applyNumberFormat="1" applyFont="1" applyFill="1" applyAlignment="1">
      <alignment vertical="center"/>
    </xf>
    <xf numFmtId="0" fontId="0" fillId="0" borderId="0" xfId="0" applyBorder="1"/>
    <xf numFmtId="49" fontId="14" fillId="8" borderId="0" xfId="0" applyNumberFormat="1" applyFont="1" applyFill="1" applyAlignment="1">
      <alignment vertical="center"/>
    </xf>
    <xf numFmtId="49" fontId="0" fillId="8" borderId="0" xfId="0" applyNumberFormat="1" applyFont="1" applyFill="1" applyAlignment="1">
      <alignment vertical="center"/>
    </xf>
    <xf numFmtId="0" fontId="0" fillId="8" borderId="0" xfId="0" applyFont="1" applyFill="1" applyAlignment="1">
      <alignment vertical="center"/>
    </xf>
    <xf numFmtId="0" fontId="0" fillId="8" borderId="0" xfId="0" applyFont="1" applyFill="1" applyBorder="1" applyAlignment="1">
      <alignment vertical="center"/>
    </xf>
    <xf numFmtId="0" fontId="0" fillId="8" borderId="0" xfId="0" applyFont="1" applyFill="1"/>
    <xf numFmtId="49" fontId="0" fillId="6" borderId="0" xfId="0" applyNumberFormat="1" applyFont="1" applyFill="1" applyAlignment="1">
      <alignment vertical="center"/>
    </xf>
    <xf numFmtId="0" fontId="0" fillId="6" borderId="0" xfId="0" applyFont="1" applyFill="1" applyAlignment="1">
      <alignment vertical="center"/>
    </xf>
    <xf numFmtId="0" fontId="0" fillId="6" borderId="0" xfId="0" applyFont="1" applyFill="1" applyBorder="1" applyAlignment="1">
      <alignment vertical="center"/>
    </xf>
    <xf numFmtId="0" fontId="0" fillId="6" borderId="0" xfId="0" applyFont="1" applyFill="1"/>
    <xf numFmtId="49" fontId="0" fillId="15" borderId="0" xfId="0" applyNumberFormat="1" applyFont="1" applyFill="1" applyAlignment="1">
      <alignment vertical="center"/>
    </xf>
    <xf numFmtId="0" fontId="0" fillId="15" borderId="0" xfId="0" applyFont="1" applyFill="1" applyAlignment="1">
      <alignment vertical="center"/>
    </xf>
    <xf numFmtId="0" fontId="0" fillId="15" borderId="0" xfId="0" applyFont="1" applyFill="1" applyBorder="1" applyAlignment="1">
      <alignment vertical="center"/>
    </xf>
    <xf numFmtId="0" fontId="0" fillId="15" borderId="0" xfId="0" applyFont="1" applyFill="1"/>
    <xf numFmtId="49" fontId="0" fillId="16" borderId="0" xfId="0" applyNumberFormat="1" applyFont="1" applyFill="1" applyAlignment="1">
      <alignment vertical="center"/>
    </xf>
    <xf numFmtId="0" fontId="0" fillId="16" borderId="0" xfId="0" applyFont="1" applyFill="1" applyAlignment="1">
      <alignment vertical="center"/>
    </xf>
    <xf numFmtId="0" fontId="0" fillId="16" borderId="0" xfId="0" applyFont="1" applyFill="1" applyBorder="1" applyAlignment="1">
      <alignment vertical="center" wrapText="1"/>
    </xf>
    <xf numFmtId="0" fontId="0" fillId="16" borderId="0" xfId="0" applyFont="1" applyFill="1"/>
    <xf numFmtId="49" fontId="30" fillId="8" borderId="0" xfId="0" applyNumberFormat="1" applyFont="1" applyFill="1" applyAlignment="1">
      <alignment vertical="center"/>
    </xf>
    <xf numFmtId="0" fontId="30" fillId="8" borderId="0" xfId="0" applyFont="1" applyFill="1" applyAlignment="1">
      <alignment vertical="center"/>
    </xf>
    <xf numFmtId="0" fontId="30" fillId="8" borderId="0" xfId="0" applyFont="1" applyFill="1" applyBorder="1" applyAlignment="1">
      <alignment vertical="center"/>
    </xf>
    <xf numFmtId="0" fontId="30" fillId="8" borderId="0" xfId="0" applyFont="1" applyFill="1"/>
    <xf numFmtId="49" fontId="30" fillId="6" borderId="0" xfId="0" applyNumberFormat="1" applyFont="1" applyFill="1" applyAlignment="1">
      <alignment vertical="center"/>
    </xf>
    <xf numFmtId="0" fontId="30" fillId="6" borderId="0" xfId="0" applyFont="1" applyFill="1" applyAlignment="1">
      <alignment vertical="center"/>
    </xf>
    <xf numFmtId="0" fontId="30" fillId="6" borderId="0" xfId="0" applyFont="1" applyFill="1" applyBorder="1" applyAlignment="1">
      <alignment vertical="center"/>
    </xf>
    <xf numFmtId="0" fontId="30" fillId="6" borderId="0" xfId="0" applyFont="1" applyFill="1"/>
    <xf numFmtId="49" fontId="30" fillId="15" borderId="0" xfId="0" applyNumberFormat="1" applyFont="1" applyFill="1" applyAlignment="1">
      <alignment vertical="center"/>
    </xf>
    <xf numFmtId="0" fontId="30" fillId="15" borderId="0" xfId="0" applyFont="1" applyFill="1" applyAlignment="1">
      <alignment vertical="center"/>
    </xf>
    <xf numFmtId="0" fontId="30" fillId="15" borderId="0" xfId="0" applyFont="1" applyFill="1" applyBorder="1" applyAlignment="1">
      <alignment vertical="center"/>
    </xf>
    <xf numFmtId="0" fontId="30" fillId="15" borderId="0" xfId="0" applyFont="1" applyFill="1"/>
    <xf numFmtId="49" fontId="30" fillId="16" borderId="0" xfId="0" applyNumberFormat="1" applyFont="1" applyFill="1" applyAlignment="1">
      <alignment vertical="center"/>
    </xf>
    <xf numFmtId="0" fontId="30" fillId="16" borderId="0" xfId="0" applyFont="1" applyFill="1" applyAlignment="1">
      <alignment vertical="center"/>
    </xf>
    <xf numFmtId="0" fontId="30" fillId="16" borderId="0" xfId="0" applyFont="1" applyFill="1" applyBorder="1" applyAlignment="1">
      <alignment vertical="center" wrapText="1"/>
    </xf>
    <xf numFmtId="0" fontId="30" fillId="16" borderId="0" xfId="0" applyFont="1" applyFill="1"/>
    <xf numFmtId="0" fontId="0" fillId="11" borderId="0" xfId="0" applyFill="1" applyAlignment="1">
      <alignment horizontal="center" vertical="center"/>
    </xf>
    <xf numFmtId="0" fontId="14" fillId="8" borderId="0" xfId="0" applyFont="1" applyFill="1" applyAlignment="1">
      <alignment vertical="center"/>
    </xf>
    <xf numFmtId="0" fontId="14" fillId="8" borderId="0" xfId="0" applyFont="1" applyFill="1" applyBorder="1" applyAlignment="1">
      <alignment vertical="center"/>
    </xf>
    <xf numFmtId="0" fontId="14" fillId="8" borderId="0" xfId="0" applyFont="1" applyFill="1"/>
    <xf numFmtId="0" fontId="0" fillId="17" borderId="0" xfId="0" applyFill="1" applyBorder="1" applyAlignment="1">
      <alignment vertical="center" wrapText="1"/>
    </xf>
    <xf numFmtId="0" fontId="0" fillId="17" borderId="0" xfId="0" applyFont="1" applyFill="1" applyAlignment="1">
      <alignment vertical="center"/>
    </xf>
    <xf numFmtId="49" fontId="0" fillId="17" borderId="0" xfId="0" applyNumberFormat="1" applyFont="1" applyFill="1" applyAlignment="1">
      <alignment vertical="center"/>
    </xf>
    <xf numFmtId="0" fontId="0" fillId="17" borderId="0" xfId="0" applyFont="1" applyFill="1"/>
    <xf numFmtId="49" fontId="0" fillId="17" borderId="0" xfId="0" applyNumberFormat="1" applyFill="1"/>
    <xf numFmtId="0" fontId="0" fillId="17" borderId="0" xfId="0" applyFill="1"/>
    <xf numFmtId="49" fontId="30" fillId="17" borderId="0" xfId="0" applyNumberFormat="1" applyFont="1" applyFill="1" applyAlignment="1">
      <alignment vertical="center"/>
    </xf>
    <xf numFmtId="0" fontId="30" fillId="17" borderId="0" xfId="0" applyFont="1" applyFill="1" applyAlignment="1">
      <alignment vertical="center"/>
    </xf>
    <xf numFmtId="0" fontId="30" fillId="17" borderId="0" xfId="0" applyFont="1" applyFill="1" applyBorder="1" applyAlignment="1">
      <alignment vertical="center" wrapText="1"/>
    </xf>
    <xf numFmtId="0" fontId="30" fillId="17" borderId="0" xfId="0" applyFont="1" applyFill="1"/>
    <xf numFmtId="49" fontId="30" fillId="17" borderId="0" xfId="0" applyNumberFormat="1" applyFont="1" applyFill="1"/>
    <xf numFmtId="0" fontId="0" fillId="18" borderId="0" xfId="0" applyFill="1" applyBorder="1" applyAlignment="1">
      <alignment vertical="center" wrapText="1"/>
    </xf>
    <xf numFmtId="0" fontId="30" fillId="18" borderId="0" xfId="0" applyFont="1" applyFill="1" applyBorder="1" applyAlignment="1">
      <alignment vertical="center" wrapText="1"/>
    </xf>
    <xf numFmtId="0" fontId="30" fillId="18" borderId="0" xfId="0" applyFont="1" applyFill="1"/>
    <xf numFmtId="49" fontId="30" fillId="18" borderId="0" xfId="0" applyNumberFormat="1" applyFont="1" applyFill="1"/>
    <xf numFmtId="49" fontId="30" fillId="18" borderId="0" xfId="0" applyNumberFormat="1" applyFont="1" applyFill="1" applyAlignment="1">
      <alignment vertical="center"/>
    </xf>
    <xf numFmtId="0" fontId="30" fillId="18" borderId="0" xfId="0" applyFont="1" applyFill="1" applyAlignment="1">
      <alignment vertical="center"/>
    </xf>
    <xf numFmtId="49" fontId="0" fillId="18" borderId="0" xfId="0" applyNumberFormat="1" applyFont="1" applyFill="1" applyAlignment="1">
      <alignment vertical="center"/>
    </xf>
    <xf numFmtId="0" fontId="0" fillId="18" borderId="0" xfId="0" applyFont="1" applyFill="1" applyAlignment="1">
      <alignment vertical="center"/>
    </xf>
    <xf numFmtId="0" fontId="0" fillId="18" borderId="0" xfId="0" applyFont="1" applyFill="1"/>
    <xf numFmtId="49" fontId="0" fillId="18" borderId="0" xfId="0" applyNumberFormat="1" applyFill="1"/>
    <xf numFmtId="0" fontId="0" fillId="18" borderId="0" xfId="0" applyFill="1"/>
    <xf numFmtId="49" fontId="5" fillId="18" borderId="0" xfId="0" applyNumberFormat="1" applyFont="1" applyFill="1"/>
    <xf numFmtId="0" fontId="5" fillId="18" borderId="0" xfId="0" applyFont="1" applyFill="1"/>
    <xf numFmtId="0" fontId="5" fillId="18" borderId="0" xfId="0" applyFont="1" applyFill="1" applyBorder="1" applyAlignment="1">
      <alignment vertical="center" wrapText="1"/>
    </xf>
    <xf numFmtId="49" fontId="5" fillId="18" borderId="0" xfId="0" applyNumberFormat="1" applyFont="1" applyFill="1" applyAlignment="1">
      <alignment vertical="center"/>
    </xf>
    <xf numFmtId="0" fontId="5" fillId="18" borderId="0" xfId="0" applyFont="1" applyFill="1" applyAlignment="1">
      <alignment vertical="center"/>
    </xf>
    <xf numFmtId="49" fontId="5" fillId="16" borderId="0" xfId="0" applyNumberFormat="1" applyFont="1" applyFill="1"/>
    <xf numFmtId="0" fontId="5" fillId="16" borderId="0" xfId="0" applyFont="1" applyFill="1"/>
    <xf numFmtId="0" fontId="1" fillId="19" borderId="0" xfId="0" applyFont="1" applyFill="1"/>
    <xf numFmtId="0" fontId="0" fillId="0" borderId="7" xfId="0" applyBorder="1"/>
    <xf numFmtId="0" fontId="0" fillId="0" borderId="9" xfId="0" applyBorder="1"/>
    <xf numFmtId="0" fontId="0" fillId="18" borderId="9" xfId="0" applyFill="1" applyBorder="1"/>
    <xf numFmtId="0" fontId="0" fillId="18" borderId="11" xfId="0" applyFill="1" applyBorder="1"/>
    <xf numFmtId="0" fontId="1" fillId="0" borderId="2" xfId="0" applyFont="1" applyFill="1" applyBorder="1" applyAlignment="1">
      <alignment vertical="center" wrapText="1"/>
    </xf>
    <xf numFmtId="0" fontId="0" fillId="20" borderId="0" xfId="0" applyFill="1"/>
    <xf numFmtId="0" fontId="8" fillId="20" borderId="0" xfId="0" applyFont="1" applyFill="1" applyAlignment="1">
      <alignment vertical="center"/>
    </xf>
    <xf numFmtId="0" fontId="8" fillId="20" borderId="2" xfId="0" applyFont="1" applyFill="1" applyBorder="1" applyAlignment="1">
      <alignment vertical="center" wrapText="1"/>
    </xf>
    <xf numFmtId="0" fontId="8" fillId="20" borderId="1" xfId="0" applyFont="1" applyFill="1" applyBorder="1" applyAlignment="1">
      <alignment vertical="center" wrapText="1"/>
    </xf>
    <xf numFmtId="0" fontId="8" fillId="13" borderId="0" xfId="0" applyFont="1" applyFill="1" applyAlignment="1">
      <alignment vertical="center"/>
    </xf>
    <xf numFmtId="0" fontId="8" fillId="20" borderId="0" xfId="0" applyFont="1" applyFill="1"/>
    <xf numFmtId="0" fontId="0" fillId="18" borderId="0" xfId="0" applyFill="1" applyBorder="1"/>
    <xf numFmtId="0" fontId="1" fillId="18" borderId="0" xfId="0" applyFont="1" applyFill="1" applyBorder="1" applyAlignment="1">
      <alignment vertical="center"/>
    </xf>
    <xf numFmtId="0" fontId="31" fillId="20" borderId="0" xfId="0" applyFont="1" applyFill="1"/>
    <xf numFmtId="0" fontId="31" fillId="18" borderId="0" xfId="0" applyFont="1" applyFill="1" applyBorder="1"/>
    <xf numFmtId="0" fontId="31" fillId="0" borderId="0" xfId="0" applyFont="1"/>
    <xf numFmtId="0" fontId="0" fillId="20" borderId="0" xfId="0" applyFill="1" applyAlignment="1">
      <alignment wrapText="1"/>
    </xf>
    <xf numFmtId="0" fontId="0" fillId="20" borderId="0" xfId="0" applyFill="1" applyAlignment="1">
      <alignment vertical="center" wrapText="1"/>
    </xf>
    <xf numFmtId="0" fontId="31" fillId="20" borderId="0" xfId="0" applyFont="1" applyFill="1" applyAlignment="1">
      <alignment wrapText="1"/>
    </xf>
    <xf numFmtId="0" fontId="31" fillId="20" borderId="0" xfId="0" applyFont="1" applyFill="1" applyAlignment="1">
      <alignment vertical="center" wrapText="1"/>
    </xf>
    <xf numFmtId="0" fontId="33" fillId="0" borderId="0" xfId="1" applyFont="1" applyAlignment="1">
      <alignment horizontal="center" vertical="center"/>
    </xf>
    <xf numFmtId="0" fontId="0" fillId="8" borderId="0" xfId="0" applyFill="1"/>
    <xf numFmtId="0" fontId="0" fillId="4" borderId="0" xfId="0" applyFill="1"/>
    <xf numFmtId="0" fontId="1" fillId="15" borderId="25" xfId="0" applyFont="1" applyFill="1" applyBorder="1" applyAlignment="1">
      <alignment horizontal="center" vertical="center"/>
    </xf>
    <xf numFmtId="0" fontId="31" fillId="15" borderId="1" xfId="0" applyFont="1" applyFill="1" applyBorder="1" applyAlignment="1">
      <alignment horizontal="center" vertical="center" wrapText="1"/>
    </xf>
    <xf numFmtId="0" fontId="31" fillId="15" borderId="26" xfId="0" applyFont="1" applyFill="1" applyBorder="1" applyAlignment="1">
      <alignment horizontal="center" vertical="center" wrapText="1"/>
    </xf>
    <xf numFmtId="0" fontId="1" fillId="8" borderId="25" xfId="0" applyFont="1" applyFill="1" applyBorder="1" applyAlignment="1">
      <alignment horizontal="center" vertical="center"/>
    </xf>
    <xf numFmtId="0" fontId="1" fillId="8" borderId="1" xfId="0" applyFont="1" applyFill="1" applyBorder="1" applyAlignment="1">
      <alignment horizontal="center" vertical="center"/>
    </xf>
    <xf numFmtId="0" fontId="1" fillId="8" borderId="26" xfId="0" applyFont="1" applyFill="1" applyBorder="1" applyAlignment="1">
      <alignment horizontal="center" vertical="center"/>
    </xf>
    <xf numFmtId="1" fontId="0" fillId="0" borderId="25" xfId="0" applyNumberFormat="1" applyBorder="1" applyAlignment="1">
      <alignment horizontal="center" vertical="center"/>
    </xf>
    <xf numFmtId="165" fontId="0" fillId="0" borderId="1" xfId="0" applyNumberFormat="1" applyBorder="1"/>
    <xf numFmtId="1" fontId="0" fillId="0" borderId="26" xfId="0" applyNumberFormat="1" applyBorder="1"/>
    <xf numFmtId="49" fontId="0" fillId="0" borderId="1" xfId="0" applyNumberFormat="1" applyBorder="1"/>
    <xf numFmtId="2" fontId="0" fillId="0" borderId="26" xfId="0" applyNumberFormat="1" applyBorder="1"/>
    <xf numFmtId="1" fontId="0" fillId="0" borderId="1" xfId="0" applyNumberFormat="1" applyBorder="1"/>
    <xf numFmtId="3" fontId="0" fillId="0" borderId="25" xfId="0" applyNumberFormat="1" applyBorder="1"/>
    <xf numFmtId="3" fontId="0" fillId="0" borderId="1" xfId="0" applyNumberFormat="1" applyBorder="1"/>
    <xf numFmtId="3" fontId="0" fillId="0" borderId="26" xfId="0" applyNumberFormat="1" applyBorder="1"/>
    <xf numFmtId="3" fontId="0" fillId="0" borderId="27" xfId="0" applyNumberFormat="1" applyBorder="1"/>
    <xf numFmtId="3" fontId="0" fillId="0" borderId="28" xfId="0" applyNumberFormat="1" applyBorder="1" applyAlignment="1">
      <alignment horizontal="center" vertical="center"/>
    </xf>
    <xf numFmtId="3" fontId="0" fillId="0" borderId="28" xfId="0" applyNumberFormat="1" applyBorder="1"/>
    <xf numFmtId="3" fontId="0" fillId="0" borderId="29" xfId="0" applyNumberFormat="1" applyBorder="1"/>
    <xf numFmtId="1" fontId="0" fillId="0" borderId="27" xfId="0" applyNumberFormat="1" applyBorder="1" applyAlignment="1">
      <alignment horizontal="center" vertical="center"/>
    </xf>
    <xf numFmtId="1" fontId="0" fillId="0" borderId="28" xfId="0" applyNumberFormat="1" applyBorder="1"/>
    <xf numFmtId="1" fontId="0" fillId="0" borderId="29" xfId="0" applyNumberFormat="1" applyBorder="1"/>
    <xf numFmtId="49" fontId="0" fillId="0" borderId="28" xfId="0" applyNumberFormat="1" applyBorder="1"/>
    <xf numFmtId="2" fontId="0" fillId="0" borderId="29" xfId="0" applyNumberFormat="1" applyBorder="1"/>
    <xf numFmtId="165" fontId="0" fillId="0" borderId="28" xfId="0" applyNumberFormat="1" applyBorder="1"/>
    <xf numFmtId="0" fontId="14" fillId="0" borderId="0" xfId="0" applyFont="1"/>
    <xf numFmtId="0" fontId="31" fillId="15" borderId="25" xfId="0" applyFont="1" applyFill="1" applyBorder="1" applyAlignment="1">
      <alignment horizontal="center" vertical="center" wrapText="1"/>
    </xf>
    <xf numFmtId="0" fontId="35" fillId="15" borderId="19" xfId="0" applyFont="1" applyFill="1" applyBorder="1" applyAlignment="1">
      <alignment horizontal="center" vertical="center" wrapText="1"/>
    </xf>
    <xf numFmtId="0" fontId="35" fillId="15" borderId="21" xfId="0" applyFont="1" applyFill="1" applyBorder="1" applyAlignment="1">
      <alignment horizontal="center" vertical="center" wrapText="1"/>
    </xf>
    <xf numFmtId="165" fontId="0" fillId="0" borderId="26" xfId="0" applyNumberFormat="1" applyBorder="1"/>
    <xf numFmtId="1" fontId="0" fillId="0" borderId="33" xfId="0" applyNumberFormat="1" applyBorder="1" applyAlignment="1">
      <alignment horizontal="center" vertical="center"/>
    </xf>
    <xf numFmtId="49" fontId="0" fillId="0" borderId="2" xfId="0" applyNumberFormat="1" applyBorder="1"/>
    <xf numFmtId="2" fontId="0" fillId="0" borderId="34" xfId="0" applyNumberFormat="1" applyBorder="1"/>
    <xf numFmtId="165" fontId="0" fillId="0" borderId="29" xfId="0" applyNumberFormat="1" applyBorder="1"/>
    <xf numFmtId="0" fontId="1" fillId="0" borderId="25" xfId="0" applyFont="1" applyBorder="1" applyAlignment="1">
      <alignment horizontal="center" vertical="center"/>
    </xf>
    <xf numFmtId="0" fontId="31" fillId="0" borderId="26" xfId="0" applyFont="1" applyBorder="1" applyAlignment="1">
      <alignment horizontal="center" vertical="center" wrapText="1"/>
    </xf>
    <xf numFmtId="49" fontId="0" fillId="0" borderId="25" xfId="0" applyNumberFormat="1" applyBorder="1" applyAlignment="1">
      <alignment horizontal="left" vertical="center"/>
    </xf>
    <xf numFmtId="166" fontId="0" fillId="0" borderId="26" xfId="0" applyNumberFormat="1" applyBorder="1"/>
    <xf numFmtId="49" fontId="0" fillId="0" borderId="0" xfId="0" applyNumberFormat="1" applyAlignment="1">
      <alignment horizontal="right" vertical="center"/>
    </xf>
    <xf numFmtId="49" fontId="0" fillId="0" borderId="27" xfId="0" applyNumberFormat="1" applyBorder="1" applyAlignment="1">
      <alignment horizontal="left" vertical="center"/>
    </xf>
    <xf numFmtId="166" fontId="0" fillId="0" borderId="29" xfId="0" applyNumberFormat="1" applyBorder="1"/>
    <xf numFmtId="0" fontId="33" fillId="0" borderId="0" xfId="1" applyFont="1" applyBorder="1" applyAlignment="1">
      <alignment horizontal="center" vertical="center"/>
    </xf>
    <xf numFmtId="0" fontId="36" fillId="21" borderId="19" xfId="0" applyFont="1" applyFill="1" applyBorder="1" applyAlignment="1">
      <alignment horizontal="center" vertical="center"/>
    </xf>
    <xf numFmtId="0" fontId="36" fillId="21" borderId="20" xfId="0" applyFont="1" applyFill="1" applyBorder="1" applyAlignment="1">
      <alignment horizontal="center" vertical="center"/>
    </xf>
    <xf numFmtId="0" fontId="36" fillId="21" borderId="21" xfId="0" applyFont="1" applyFill="1" applyBorder="1" applyAlignment="1">
      <alignment horizontal="center" vertical="center"/>
    </xf>
    <xf numFmtId="0" fontId="0" fillId="0" borderId="1" xfId="0" applyBorder="1"/>
    <xf numFmtId="1" fontId="0" fillId="0" borderId="1" xfId="0" applyNumberFormat="1" applyBorder="1" applyAlignment="1">
      <alignment horizontal="center" vertical="center"/>
    </xf>
    <xf numFmtId="1" fontId="0" fillId="0" borderId="26" xfId="0" applyNumberFormat="1" applyBorder="1" applyAlignment="1">
      <alignment horizontal="center" vertical="center"/>
    </xf>
    <xf numFmtId="0" fontId="0" fillId="0" borderId="28" xfId="0" applyBorder="1"/>
    <xf numFmtId="1" fontId="0" fillId="0" borderId="28" xfId="0" applyNumberFormat="1" applyBorder="1" applyAlignment="1">
      <alignment horizontal="center" vertical="center"/>
    </xf>
    <xf numFmtId="1" fontId="0" fillId="0" borderId="29" xfId="0" applyNumberFormat="1" applyBorder="1" applyAlignment="1">
      <alignment horizontal="center" vertical="center"/>
    </xf>
    <xf numFmtId="49" fontId="1" fillId="0" borderId="20" xfId="0" applyNumberFormat="1" applyFont="1" applyBorder="1" applyAlignment="1">
      <alignment horizontal="center" vertical="center"/>
    </xf>
    <xf numFmtId="2" fontId="10" fillId="0" borderId="3" xfId="0" applyNumberFormat="1" applyFont="1" applyBorder="1"/>
    <xf numFmtId="4" fontId="0" fillId="0" borderId="20" xfId="0" applyNumberFormat="1" applyBorder="1"/>
    <xf numFmtId="0" fontId="37" fillId="0" borderId="19" xfId="0" applyFont="1" applyBorder="1" applyAlignment="1">
      <alignment vertical="center" wrapText="1"/>
    </xf>
    <xf numFmtId="0" fontId="37" fillId="0" borderId="20" xfId="0" applyFont="1" applyBorder="1" applyAlignment="1">
      <alignment vertical="center" wrapText="1"/>
    </xf>
    <xf numFmtId="0" fontId="36" fillId="0" borderId="1" xfId="0" applyFont="1" applyBorder="1" applyAlignment="1">
      <alignment vertical="center"/>
    </xf>
    <xf numFmtId="0" fontId="1" fillId="0" borderId="0" xfId="0" applyFont="1" applyAlignment="1">
      <alignment horizontal="center" vertical="center"/>
    </xf>
    <xf numFmtId="4" fontId="0" fillId="0" borderId="0" xfId="0" applyNumberFormat="1"/>
    <xf numFmtId="0" fontId="36" fillId="4" borderId="3" xfId="0" applyFont="1" applyFill="1" applyBorder="1" applyAlignment="1">
      <alignment vertical="center"/>
    </xf>
    <xf numFmtId="0" fontId="1" fillId="15" borderId="19" xfId="0" applyFont="1" applyFill="1" applyBorder="1" applyAlignment="1">
      <alignment vertical="center"/>
    </xf>
    <xf numFmtId="0" fontId="1" fillId="15" borderId="21" xfId="0" applyFont="1" applyFill="1" applyBorder="1" applyAlignment="1">
      <alignment vertical="center"/>
    </xf>
    <xf numFmtId="1" fontId="0" fillId="0" borderId="25" xfId="0" applyNumberFormat="1" applyBorder="1"/>
    <xf numFmtId="1" fontId="0" fillId="0" borderId="27" xfId="0" applyNumberFormat="1" applyBorder="1"/>
    <xf numFmtId="2" fontId="36" fillId="4" borderId="1" xfId="0" applyNumberFormat="1" applyFont="1" applyFill="1" applyBorder="1" applyAlignment="1">
      <alignment vertical="center"/>
    </xf>
    <xf numFmtId="0" fontId="1" fillId="0" borderId="36" xfId="0" applyFont="1" applyBorder="1" applyAlignment="1">
      <alignment horizontal="center" wrapText="1"/>
    </xf>
    <xf numFmtId="0" fontId="1" fillId="0" borderId="37" xfId="0" applyFont="1" applyBorder="1" applyAlignment="1">
      <alignment horizontal="center" wrapText="1"/>
    </xf>
    <xf numFmtId="0" fontId="1" fillId="0" borderId="37" xfId="0" applyFont="1" applyBorder="1" applyAlignment="1">
      <alignment wrapText="1"/>
    </xf>
    <xf numFmtId="10" fontId="38" fillId="0" borderId="0" xfId="0" applyNumberFormat="1" applyFont="1"/>
    <xf numFmtId="4" fontId="0" fillId="0" borderId="16" xfId="0" applyNumberFormat="1" applyBorder="1"/>
    <xf numFmtId="4" fontId="2" fillId="0" borderId="0" xfId="0" applyNumberFormat="1" applyFont="1"/>
    <xf numFmtId="4" fontId="39" fillId="0" borderId="0" xfId="0" applyNumberFormat="1" applyFont="1"/>
    <xf numFmtId="4" fontId="31" fillId="0" borderId="0" xfId="0" applyNumberFormat="1" applyFont="1"/>
    <xf numFmtId="4" fontId="38" fillId="0" borderId="0" xfId="0" applyNumberFormat="1" applyFont="1"/>
    <xf numFmtId="10" fontId="0" fillId="0" borderId="1" xfId="0" applyNumberFormat="1" applyBorder="1"/>
    <xf numFmtId="10" fontId="0" fillId="0" borderId="28" xfId="0" applyNumberFormat="1" applyBorder="1"/>
    <xf numFmtId="0" fontId="3" fillId="7" borderId="0" xfId="0" applyFont="1" applyFill="1" applyAlignment="1">
      <alignment horizontal="center" vertical="center" wrapText="1"/>
    </xf>
    <xf numFmtId="0" fontId="12" fillId="11" borderId="0" xfId="0" applyFont="1" applyFill="1" applyAlignment="1">
      <alignment vertical="center"/>
    </xf>
    <xf numFmtId="4" fontId="40" fillId="11" borderId="0" xfId="0" applyNumberFormat="1" applyFont="1" applyFill="1" applyAlignment="1">
      <alignment vertical="center"/>
    </xf>
    <xf numFmtId="0" fontId="36" fillId="0" borderId="0" xfId="0" applyFont="1" applyBorder="1" applyAlignment="1">
      <alignment vertical="center"/>
    </xf>
    <xf numFmtId="0" fontId="36" fillId="7" borderId="0" xfId="0" applyFont="1" applyFill="1" applyBorder="1" applyAlignment="1">
      <alignment vertical="center"/>
    </xf>
    <xf numFmtId="2" fontId="1" fillId="0" borderId="0" xfId="0" applyNumberFormat="1" applyFont="1"/>
    <xf numFmtId="0" fontId="1" fillId="0" borderId="0" xfId="0" applyFont="1" applyAlignment="1">
      <alignment vertical="center" wrapText="1"/>
    </xf>
    <xf numFmtId="0" fontId="1" fillId="6" borderId="2"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3"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3" xfId="0" applyFont="1" applyFill="1" applyBorder="1" applyAlignment="1">
      <alignment horizontal="center" vertical="center"/>
    </xf>
    <xf numFmtId="0" fontId="1" fillId="6" borderId="2" xfId="0" applyFont="1" applyFill="1" applyBorder="1" applyAlignment="1">
      <alignment horizontal="center" vertical="center" wrapText="1"/>
    </xf>
    <xf numFmtId="0" fontId="1" fillId="6" borderId="5" xfId="0" applyFont="1" applyFill="1" applyBorder="1" applyAlignment="1">
      <alignment horizontal="center" vertical="center" wrapText="1"/>
    </xf>
    <xf numFmtId="0" fontId="1" fillId="6" borderId="3" xfId="0" applyFont="1" applyFill="1" applyBorder="1" applyAlignment="1">
      <alignment horizontal="center" vertical="center" wrapText="1"/>
    </xf>
    <xf numFmtId="4" fontId="1" fillId="2" borderId="2" xfId="0" applyNumberFormat="1" applyFont="1" applyFill="1" applyBorder="1" applyAlignment="1">
      <alignment horizontal="center" vertical="center"/>
    </xf>
    <xf numFmtId="4" fontId="1" fillId="2" borderId="5" xfId="0" applyNumberFormat="1" applyFont="1" applyFill="1" applyBorder="1" applyAlignment="1">
      <alignment horizontal="center" vertical="center"/>
    </xf>
    <xf numFmtId="4" fontId="1" fillId="2" borderId="3" xfId="0" applyNumberFormat="1" applyFont="1" applyFill="1" applyBorder="1" applyAlignment="1">
      <alignment horizontal="center" vertical="center"/>
    </xf>
    <xf numFmtId="4" fontId="1" fillId="2" borderId="1" xfId="0" applyNumberFormat="1" applyFont="1" applyFill="1" applyBorder="1" applyAlignment="1">
      <alignment horizontal="center" vertical="center" wrapText="1"/>
    </xf>
    <xf numFmtId="2" fontId="1" fillId="2" borderId="1" xfId="0" applyNumberFormat="1" applyFont="1" applyFill="1" applyBorder="1" applyAlignment="1">
      <alignment horizontal="center" vertical="center" wrapText="1"/>
    </xf>
    <xf numFmtId="4" fontId="1" fillId="2" borderId="6" xfId="0" applyNumberFormat="1" applyFont="1" applyFill="1" applyBorder="1" applyAlignment="1">
      <alignment horizontal="center" vertical="center"/>
    </xf>
    <xf numFmtId="4" fontId="1" fillId="2" borderId="7" xfId="0" applyNumberFormat="1" applyFont="1" applyFill="1" applyBorder="1" applyAlignment="1">
      <alignment horizontal="center" vertical="center"/>
    </xf>
    <xf numFmtId="4" fontId="1" fillId="2" borderId="8" xfId="0" applyNumberFormat="1" applyFont="1" applyFill="1" applyBorder="1" applyAlignment="1">
      <alignment horizontal="center" vertical="center"/>
    </xf>
    <xf numFmtId="4" fontId="1" fillId="2" borderId="9" xfId="0" applyNumberFormat="1" applyFont="1" applyFill="1" applyBorder="1" applyAlignment="1">
      <alignment horizontal="center" vertical="center"/>
    </xf>
    <xf numFmtId="4" fontId="1" fillId="2" borderId="10" xfId="0" applyNumberFormat="1" applyFont="1" applyFill="1" applyBorder="1" applyAlignment="1">
      <alignment horizontal="center" vertical="center"/>
    </xf>
    <xf numFmtId="4" fontId="1" fillId="2" borderId="11" xfId="0" applyNumberFormat="1" applyFont="1" applyFill="1" applyBorder="1" applyAlignment="1">
      <alignment horizontal="center" vertical="center"/>
    </xf>
    <xf numFmtId="0" fontId="1" fillId="3" borderId="2" xfId="0" applyFont="1" applyFill="1" applyBorder="1" applyAlignment="1">
      <alignment vertical="center" wrapText="1"/>
    </xf>
    <xf numFmtId="0" fontId="1" fillId="3" borderId="5" xfId="0" applyFont="1" applyFill="1" applyBorder="1" applyAlignment="1">
      <alignment vertical="center" wrapText="1"/>
    </xf>
    <xf numFmtId="0" fontId="1" fillId="3" borderId="3" xfId="0" applyFont="1" applyFill="1" applyBorder="1" applyAlignment="1">
      <alignment vertical="center" wrapText="1"/>
    </xf>
    <xf numFmtId="49" fontId="1" fillId="6" borderId="2" xfId="0" applyNumberFormat="1" applyFont="1" applyFill="1" applyBorder="1" applyAlignment="1">
      <alignment horizontal="center" vertical="center" wrapText="1"/>
    </xf>
    <xf numFmtId="49" fontId="1" fillId="6" borderId="5" xfId="0" applyNumberFormat="1" applyFont="1" applyFill="1" applyBorder="1" applyAlignment="1">
      <alignment horizontal="center" vertical="center" wrapText="1"/>
    </xf>
    <xf numFmtId="49" fontId="1" fillId="6" borderId="3" xfId="0" applyNumberFormat="1" applyFont="1" applyFill="1" applyBorder="1" applyAlignment="1">
      <alignment horizontal="center" vertical="center" wrapText="1"/>
    </xf>
    <xf numFmtId="0" fontId="1" fillId="9" borderId="2" xfId="0" applyFont="1" applyFill="1" applyBorder="1" applyAlignment="1">
      <alignment horizontal="center" vertical="center" wrapText="1"/>
    </xf>
    <xf numFmtId="0" fontId="1" fillId="9" borderId="5" xfId="0" applyFont="1" applyFill="1" applyBorder="1" applyAlignment="1">
      <alignment horizontal="center" vertical="center" wrapText="1"/>
    </xf>
    <xf numFmtId="0" fontId="1" fillId="9" borderId="3" xfId="0" applyFont="1" applyFill="1" applyBorder="1" applyAlignment="1">
      <alignment horizontal="center" vertical="center" wrapText="1"/>
    </xf>
    <xf numFmtId="0" fontId="12" fillId="7" borderId="0" xfId="0" applyFont="1" applyFill="1" applyAlignment="1">
      <alignment horizontal="center" vertical="center"/>
    </xf>
    <xf numFmtId="0" fontId="12" fillId="11" borderId="0" xfId="0" applyFont="1" applyFill="1" applyAlignment="1">
      <alignment horizontal="center" vertical="center"/>
    </xf>
    <xf numFmtId="0" fontId="8" fillId="18" borderId="6" xfId="0" applyFont="1" applyFill="1" applyBorder="1" applyAlignment="1">
      <alignment horizontal="center" vertical="center"/>
    </xf>
    <xf numFmtId="0" fontId="8" fillId="18" borderId="8" xfId="0" applyFont="1" applyFill="1" applyBorder="1" applyAlignment="1">
      <alignment horizontal="center" vertical="center"/>
    </xf>
    <xf numFmtId="0" fontId="8" fillId="18" borderId="10" xfId="0" applyFont="1" applyFill="1" applyBorder="1" applyAlignment="1">
      <alignment horizontal="center" vertical="center"/>
    </xf>
    <xf numFmtId="0" fontId="8" fillId="0" borderId="6" xfId="0" applyFont="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8" fillId="0" borderId="6" xfId="0" applyFont="1" applyBorder="1" applyAlignment="1">
      <alignment horizontal="center" vertical="center" wrapText="1"/>
    </xf>
    <xf numFmtId="0" fontId="8" fillId="0" borderId="8" xfId="0" applyFont="1" applyBorder="1" applyAlignment="1">
      <alignment horizontal="center" vertical="center" wrapText="1"/>
    </xf>
    <xf numFmtId="0" fontId="8" fillId="0" borderId="10" xfId="0" applyFont="1" applyBorder="1" applyAlignment="1">
      <alignment horizontal="center" vertical="center" wrapText="1"/>
    </xf>
    <xf numFmtId="0" fontId="31" fillId="0" borderId="15" xfId="0" applyFont="1" applyBorder="1" applyAlignment="1">
      <alignment horizontal="center" vertical="center" wrapText="1"/>
    </xf>
    <xf numFmtId="0" fontId="31" fillId="0" borderId="0" xfId="0" applyFont="1" applyBorder="1" applyAlignment="1">
      <alignment horizontal="center" vertical="center" wrapText="1"/>
    </xf>
    <xf numFmtId="0" fontId="31" fillId="0" borderId="4" xfId="0" applyFont="1" applyBorder="1" applyAlignment="1">
      <alignment horizontal="center" vertical="center" wrapText="1"/>
    </xf>
    <xf numFmtId="0" fontId="31" fillId="18" borderId="15" xfId="0" applyFont="1" applyFill="1" applyBorder="1" applyAlignment="1">
      <alignment horizontal="center" vertical="center" wrapText="1"/>
    </xf>
    <xf numFmtId="0" fontId="31" fillId="18" borderId="0" xfId="0" applyFont="1" applyFill="1" applyBorder="1" applyAlignment="1">
      <alignment horizontal="center" vertical="center" wrapText="1"/>
    </xf>
    <xf numFmtId="0" fontId="31" fillId="18" borderId="4" xfId="0" applyFont="1" applyFill="1"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18" borderId="7" xfId="0" applyFill="1" applyBorder="1" applyAlignment="1">
      <alignment horizontal="center" vertical="center" wrapText="1"/>
    </xf>
    <xf numFmtId="0" fontId="0" fillId="18" borderId="9" xfId="0" applyFill="1" applyBorder="1" applyAlignment="1">
      <alignment horizontal="center" vertical="center" wrapText="1"/>
    </xf>
    <xf numFmtId="0" fontId="0" fillId="18" borderId="11" xfId="0" applyFill="1" applyBorder="1" applyAlignment="1">
      <alignment horizontal="center" vertical="center" wrapText="1"/>
    </xf>
    <xf numFmtId="4" fontId="1" fillId="7" borderId="2" xfId="0" applyNumberFormat="1" applyFont="1" applyFill="1" applyBorder="1" applyAlignment="1">
      <alignment horizontal="center" vertical="center"/>
    </xf>
    <xf numFmtId="4" fontId="1" fillId="7" borderId="5" xfId="0" applyNumberFormat="1" applyFont="1" applyFill="1" applyBorder="1" applyAlignment="1">
      <alignment horizontal="center" vertical="center"/>
    </xf>
    <xf numFmtId="4" fontId="1" fillId="7" borderId="3" xfId="0" applyNumberFormat="1" applyFont="1" applyFill="1" applyBorder="1" applyAlignment="1">
      <alignment horizontal="center" vertical="center"/>
    </xf>
    <xf numFmtId="4" fontId="1" fillId="7" borderId="6" xfId="0" applyNumberFormat="1" applyFont="1" applyFill="1" applyBorder="1" applyAlignment="1">
      <alignment horizontal="center" vertical="center"/>
    </xf>
    <xf numFmtId="4" fontId="1" fillId="7" borderId="7" xfId="0" applyNumberFormat="1" applyFont="1" applyFill="1" applyBorder="1" applyAlignment="1">
      <alignment horizontal="center" vertical="center"/>
    </xf>
    <xf numFmtId="4" fontId="1" fillId="7" borderId="8" xfId="0" applyNumberFormat="1" applyFont="1" applyFill="1" applyBorder="1" applyAlignment="1">
      <alignment horizontal="center" vertical="center"/>
    </xf>
    <xf numFmtId="4" fontId="1" fillId="7" borderId="9" xfId="0" applyNumberFormat="1" applyFont="1" applyFill="1" applyBorder="1" applyAlignment="1">
      <alignment horizontal="center" vertical="center"/>
    </xf>
    <xf numFmtId="4" fontId="1" fillId="7" borderId="10" xfId="0" applyNumberFormat="1" applyFont="1" applyFill="1" applyBorder="1" applyAlignment="1">
      <alignment horizontal="center" vertical="center"/>
    </xf>
    <xf numFmtId="4" fontId="1" fillId="7" borderId="11" xfId="0" applyNumberFormat="1" applyFont="1" applyFill="1" applyBorder="1" applyAlignment="1">
      <alignment horizontal="center" vertical="center"/>
    </xf>
    <xf numFmtId="4" fontId="1" fillId="7" borderId="1" xfId="0" applyNumberFormat="1" applyFont="1" applyFill="1" applyBorder="1" applyAlignment="1">
      <alignment horizontal="center" vertical="center" wrapText="1"/>
    </xf>
    <xf numFmtId="2" fontId="1" fillId="7" borderId="1" xfId="0" applyNumberFormat="1" applyFont="1" applyFill="1" applyBorder="1" applyAlignment="1">
      <alignment horizontal="center" vertical="center" wrapText="1"/>
    </xf>
    <xf numFmtId="0" fontId="1" fillId="0" borderId="0" xfId="0" applyFont="1" applyAlignment="1">
      <alignment horizontal="center" vertical="center"/>
    </xf>
    <xf numFmtId="0" fontId="1" fillId="15" borderId="19" xfId="0" applyFont="1" applyFill="1" applyBorder="1" applyAlignment="1">
      <alignment horizontal="center" vertical="center"/>
    </xf>
    <xf numFmtId="0" fontId="1" fillId="15" borderId="20" xfId="0" applyFont="1" applyFill="1" applyBorder="1" applyAlignment="1">
      <alignment horizontal="center" vertical="center"/>
    </xf>
    <xf numFmtId="0" fontId="1" fillId="15" borderId="21" xfId="0" applyFont="1" applyFill="1" applyBorder="1" applyAlignment="1">
      <alignment horizontal="center" vertical="center"/>
    </xf>
    <xf numFmtId="0" fontId="1" fillId="15" borderId="22" xfId="0" applyFont="1" applyFill="1" applyBorder="1" applyAlignment="1">
      <alignment horizontal="center" vertical="center"/>
    </xf>
    <xf numFmtId="0" fontId="1" fillId="15" borderId="23" xfId="0" applyFont="1" applyFill="1" applyBorder="1" applyAlignment="1">
      <alignment horizontal="center" vertical="center"/>
    </xf>
    <xf numFmtId="0" fontId="1" fillId="15" borderId="24" xfId="0" applyFont="1" applyFill="1" applyBorder="1" applyAlignment="1">
      <alignment horizontal="center" vertical="center"/>
    </xf>
    <xf numFmtId="0" fontId="1" fillId="8" borderId="19" xfId="0" applyFont="1" applyFill="1" applyBorder="1" applyAlignment="1">
      <alignment horizontal="center"/>
    </xf>
    <xf numFmtId="0" fontId="1" fillId="8" borderId="20" xfId="0" applyFont="1" applyFill="1" applyBorder="1" applyAlignment="1">
      <alignment horizontal="center"/>
    </xf>
    <xf numFmtId="0" fontId="1" fillId="8" borderId="21" xfId="0" applyFont="1" applyFill="1" applyBorder="1" applyAlignment="1">
      <alignment horizontal="center"/>
    </xf>
    <xf numFmtId="0" fontId="33" fillId="0" borderId="30" xfId="1" applyFont="1" applyBorder="1" applyAlignment="1">
      <alignment horizontal="center" vertical="center"/>
    </xf>
    <xf numFmtId="0" fontId="33" fillId="21" borderId="31" xfId="1" applyFont="1" applyFill="1" applyBorder="1" applyAlignment="1">
      <alignment horizontal="center" vertical="center"/>
    </xf>
    <xf numFmtId="0" fontId="33" fillId="21" borderId="35" xfId="1" applyFont="1" applyFill="1" applyBorder="1" applyAlignment="1">
      <alignment horizontal="center" vertical="center"/>
    </xf>
    <xf numFmtId="0" fontId="33" fillId="21" borderId="32" xfId="1" applyFont="1" applyFill="1" applyBorder="1" applyAlignment="1">
      <alignment horizontal="center" vertical="center"/>
    </xf>
    <xf numFmtId="0" fontId="34" fillId="15" borderId="31" xfId="1" applyFont="1" applyFill="1" applyBorder="1" applyAlignment="1">
      <alignment horizontal="center" vertical="center" wrapText="1"/>
    </xf>
    <xf numFmtId="0" fontId="34" fillId="15" borderId="32" xfId="1" applyFont="1" applyFill="1" applyBorder="1" applyAlignment="1">
      <alignment horizontal="center" vertical="center" wrapText="1"/>
    </xf>
  </cellXfs>
  <cellStyles count="2">
    <cellStyle name="Encabezado 4" xfId="1" builtinId="19"/>
    <cellStyle name="Normal" xfId="0" builtinId="0"/>
  </cellStyles>
  <dxfs count="118">
    <dxf>
      <font>
        <color theme="9" tint="0.59996337778862885"/>
      </font>
    </dxf>
    <dxf>
      <font>
        <color theme="9" tint="0.59996337778862885"/>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font>
    </dxf>
    <dxf>
      <font>
        <color theme="0"/>
      </font>
    </dxf>
    <dxf>
      <font>
        <color theme="3" tint="0.59996337778862885"/>
      </font>
    </dxf>
    <dxf>
      <font>
        <color theme="0"/>
      </font>
    </dxf>
    <dxf>
      <font>
        <color theme="0"/>
      </font>
    </dxf>
    <dxf>
      <font>
        <color theme="0"/>
      </font>
    </dxf>
    <dxf>
      <font>
        <b/>
        <i val="0"/>
        <color rgb="FFFF0000"/>
      </font>
    </dxf>
    <dxf>
      <fill>
        <patternFill>
          <bgColor theme="8" tint="0.79998168889431442"/>
        </patternFill>
      </fill>
    </dxf>
    <dxf>
      <fill>
        <patternFill>
          <bgColor theme="8" tint="0.79998168889431442"/>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9" tint="0.59996337778862885"/>
      </font>
    </dxf>
    <dxf>
      <font>
        <color theme="9" tint="0.59996337778862885"/>
      </font>
    </dxf>
    <dxf>
      <font>
        <color theme="3" tint="0.79998168889431442"/>
      </font>
    </dxf>
    <dxf>
      <font>
        <color theme="3" tint="0.79998168889431442"/>
      </font>
    </dxf>
    <dxf>
      <font>
        <color theme="3" tint="0.79998168889431442"/>
      </font>
    </dxf>
    <dxf>
      <font>
        <color theme="3" tint="0.79998168889431442"/>
      </font>
    </dxf>
    <dxf>
      <font>
        <color theme="3" tint="0.79998168889431442"/>
      </font>
    </dxf>
    <dxf>
      <font>
        <color theme="3" tint="0.79998168889431442"/>
      </font>
    </dxf>
    <dxf>
      <font>
        <color theme="0"/>
      </font>
    </dxf>
    <dxf>
      <font>
        <color theme="3" tint="0.79998168889431442"/>
      </font>
    </dxf>
    <dxf>
      <font>
        <color theme="3" tint="0.79998168889431442"/>
      </font>
    </dxf>
    <dxf>
      <font>
        <color theme="3" tint="0.79998168889431442"/>
      </font>
    </dxf>
    <dxf>
      <font>
        <color theme="3" tint="0.79998168889431442"/>
      </font>
    </dxf>
    <dxf>
      <font>
        <color theme="3" tint="0.79998168889431442"/>
      </font>
    </dxf>
    <dxf>
      <font>
        <color theme="0" tint="-0.14996795556505021"/>
      </font>
    </dxf>
    <dxf>
      <font>
        <color theme="0"/>
      </font>
    </dxf>
    <dxf>
      <font>
        <color theme="0"/>
      </font>
    </dxf>
    <dxf>
      <fill>
        <patternFill>
          <bgColor theme="8" tint="0.79998168889431442"/>
        </patternFill>
      </fill>
    </dxf>
    <dxf>
      <fill>
        <patternFill>
          <bgColor theme="8" tint="0.79998168889431442"/>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font>
    </dxf>
    <dxf>
      <font>
        <color theme="0"/>
      </font>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theme="0"/>
      </font>
    </dxf>
    <dxf>
      <font>
        <color theme="0"/>
      </font>
    </dxf>
    <dxf>
      <font>
        <b/>
        <i val="0"/>
        <color rgb="FFFF0000"/>
      </font>
    </dxf>
    <dxf>
      <fill>
        <patternFill>
          <bgColor theme="8" tint="0.79998168889431442"/>
        </patternFill>
      </fill>
    </dxf>
    <dxf>
      <fill>
        <patternFill>
          <bgColor theme="8" tint="0.79998168889431442"/>
        </patternFill>
      </fill>
    </dxf>
    <dxf>
      <font>
        <b/>
        <i val="0"/>
        <color rgb="FF00B0F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oneCellAnchor>
    <xdr:from>
      <xdr:col>7</xdr:col>
      <xdr:colOff>128586</xdr:colOff>
      <xdr:row>28</xdr:row>
      <xdr:rowOff>850901</xdr:rowOff>
    </xdr:from>
    <xdr:ext cx="3571875" cy="438838"/>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6732586" y="6343651"/>
              <a:ext cx="3571875" cy="438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r>
                          <a:rPr lang="es-ES" sz="1100" b="0" i="1">
                            <a:solidFill>
                              <a:srgbClr val="FF0000"/>
                            </a:solidFill>
                            <a:latin typeface="Cambria Math" panose="02040503050406030204" pitchFamily="18" charset="0"/>
                            <a:ea typeface="Cambria Math" panose="02040503050406030204" pitchFamily="18" charset="0"/>
                          </a:rPr>
                          <m:t>𝑆𝑢𝑝</m:t>
                        </m:r>
                        <m:r>
                          <a:rPr lang="es-ES" sz="1100" b="0" i="1">
                            <a:solidFill>
                              <a:srgbClr val="FF0000"/>
                            </a:solidFill>
                            <a:latin typeface="Cambria Math" panose="02040503050406030204" pitchFamily="18" charset="0"/>
                            <a:ea typeface="Cambria Math" panose="02040503050406030204" pitchFamily="18" charset="0"/>
                          </a:rPr>
                          <m:t>.  </m:t>
                        </m:r>
                        <m:r>
                          <a:rPr lang="es-ES" sz="1100" b="0" i="1">
                            <a:solidFill>
                              <a:srgbClr val="FF0000"/>
                            </a:solidFill>
                            <a:latin typeface="Cambria Math" panose="02040503050406030204" pitchFamily="18" charset="0"/>
                            <a:ea typeface="Cambria Math" panose="02040503050406030204" pitchFamily="18" charset="0"/>
                          </a:rPr>
                          <m:t>𝐶𝑜𝑛𝑠𝑡</m:t>
                        </m:r>
                        <m:r>
                          <a:rPr lang="es-ES" sz="1100" b="0" i="1">
                            <a:solidFill>
                              <a:srgbClr val="FF0000"/>
                            </a:solidFill>
                            <a:latin typeface="Cambria Math" panose="02040503050406030204" pitchFamily="18" charset="0"/>
                            <a:ea typeface="Cambria Math" panose="02040503050406030204" pitchFamily="18" charset="0"/>
                          </a:rPr>
                          <m:t>. </m:t>
                        </m:r>
                        <m:r>
                          <a:rPr lang="es-ES" sz="1100" b="0" i="1">
                            <a:solidFill>
                              <a:srgbClr val="FF0000"/>
                            </a:solidFill>
                            <a:latin typeface="Cambria Math" panose="02040503050406030204" pitchFamily="18" charset="0"/>
                            <a:ea typeface="Cambria Math" panose="02040503050406030204" pitchFamily="18" charset="0"/>
                          </a:rPr>
                          <m:t>𝐶𝑜𝑚𝑢𝑛</m:t>
                        </m:r>
                      </m:num>
                      <m:den>
                        <m:r>
                          <a:rPr lang="es-ES" sz="1100" b="0" i="1">
                            <a:latin typeface="Cambria Math" panose="02040503050406030204" pitchFamily="18" charset="0"/>
                            <a:ea typeface="Cambria Math" panose="02040503050406030204" pitchFamily="18" charset="0"/>
                          </a:rPr>
                          <m:t>𝑆𝑢𝑝</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𝐿𝑖𝑏𝑟𝑒</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𝑃𝑟𝑖𝑣𝑎𝑑𝑎</m:t>
                        </m:r>
                        <m:r>
                          <a:rPr lang="es-ES" sz="1100" b="0" i="1">
                            <a:latin typeface="Cambria Math" panose="02040503050406030204" pitchFamily="18" charset="0"/>
                            <a:ea typeface="Cambria Math" panose="02040503050406030204" pitchFamily="18" charset="0"/>
                          </a:rPr>
                          <m:t>+</m:t>
                        </m:r>
                        <m:r>
                          <a:rPr lang="es-ES" sz="1100" b="0" i="1">
                            <a:latin typeface="Cambria Math" panose="02040503050406030204" pitchFamily="18" charset="0"/>
                            <a:ea typeface="Cambria Math" panose="02040503050406030204" pitchFamily="18" charset="0"/>
                          </a:rPr>
                          <m:t>𝑆𝑢𝑝</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𝐶𝑜𝑛𝑠𝑡𝑟𝑢𝑖𝑑𝑎</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𝑃𝑟𝑖𝑣𝑎𝑑𝑎</m:t>
                        </m:r>
                      </m:den>
                    </m:f>
                  </m:oMath>
                </m:oMathPara>
              </a14:m>
              <a:endParaRPr lang="en-US" sz="1100"/>
            </a:p>
          </xdr:txBody>
        </xdr:sp>
      </mc:Choice>
      <mc:Fallback xmlns="">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6732586" y="6343651"/>
              <a:ext cx="3571875" cy="438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i="0">
                  <a:latin typeface="Cambria Math" panose="02040503050406030204" pitchFamily="18" charset="0"/>
                  <a:ea typeface="Cambria Math" panose="02040503050406030204" pitchFamily="18" charset="0"/>
                </a:rPr>
                <a:t>=(</a:t>
              </a:r>
              <a:r>
                <a:rPr lang="es-ES" sz="1100" b="0" i="0">
                  <a:solidFill>
                    <a:srgbClr val="FF0000"/>
                  </a:solidFill>
                  <a:latin typeface="Cambria Math" panose="02040503050406030204" pitchFamily="18" charset="0"/>
                  <a:ea typeface="Cambria Math" panose="02040503050406030204" pitchFamily="18" charset="0"/>
                </a:rPr>
                <a:t>𝑆𝑢𝑝.  𝐶𝑜𝑛𝑠𝑡. 𝐶𝑜𝑚𝑢𝑛</a:t>
              </a:r>
              <a:r>
                <a:rPr lang="en-US" sz="1100" b="0" i="0">
                  <a:solidFill>
                    <a:srgbClr val="FF0000"/>
                  </a:solidFill>
                  <a:latin typeface="Cambria Math" panose="02040503050406030204" pitchFamily="18" charset="0"/>
                  <a:ea typeface="Cambria Math" panose="02040503050406030204" pitchFamily="18" charset="0"/>
                </a:rPr>
                <a:t>)/(</a:t>
              </a:r>
              <a:r>
                <a:rPr lang="es-ES" sz="1100" b="0" i="0">
                  <a:latin typeface="Cambria Math" panose="02040503050406030204" pitchFamily="18" charset="0"/>
                  <a:ea typeface="Cambria Math" panose="02040503050406030204" pitchFamily="18" charset="0"/>
                </a:rPr>
                <a:t>𝑆𝑢𝑝. 𝐿𝑖𝑏𝑟𝑒 𝑃𝑟𝑖𝑣𝑎𝑑𝑎+𝑆𝑢𝑝. 𝐶𝑜𝑛𝑠𝑡𝑟𝑢𝑖𝑑𝑎 𝑃𝑟𝑖𝑣𝑎𝑑𝑎</a:t>
              </a:r>
              <a:r>
                <a:rPr lang="en-US"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oneCellAnchor>
    <xdr:from>
      <xdr:col>7</xdr:col>
      <xdr:colOff>123825</xdr:colOff>
      <xdr:row>36</xdr:row>
      <xdr:rowOff>246063</xdr:rowOff>
    </xdr:from>
    <xdr:ext cx="3571875" cy="438838"/>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00000000-0008-0000-0000-000003000000}"/>
                </a:ext>
              </a:extLst>
            </xdr:cNvPr>
            <xdr:cNvSpPr txBox="1"/>
          </xdr:nvSpPr>
          <xdr:spPr>
            <a:xfrm>
              <a:off x="6727825" y="8858251"/>
              <a:ext cx="3571875" cy="438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r>
                          <a:rPr lang="es-ES" sz="1100" b="0" i="1">
                            <a:solidFill>
                              <a:srgbClr val="FF0000"/>
                            </a:solidFill>
                            <a:latin typeface="Cambria Math" panose="02040503050406030204" pitchFamily="18" charset="0"/>
                            <a:ea typeface="Cambria Math" panose="02040503050406030204" pitchFamily="18" charset="0"/>
                          </a:rPr>
                          <m:t>𝑆𝑢𝑝</m:t>
                        </m:r>
                        <m:r>
                          <a:rPr lang="es-ES" sz="1100" b="0" i="1">
                            <a:solidFill>
                              <a:srgbClr val="FF0000"/>
                            </a:solidFill>
                            <a:latin typeface="Cambria Math" panose="02040503050406030204" pitchFamily="18" charset="0"/>
                            <a:ea typeface="Cambria Math" panose="02040503050406030204" pitchFamily="18" charset="0"/>
                          </a:rPr>
                          <m:t>.  </m:t>
                        </m:r>
                        <m:r>
                          <a:rPr lang="es-ES" sz="1100" b="0" i="1">
                            <a:solidFill>
                              <a:srgbClr val="FF0000"/>
                            </a:solidFill>
                            <a:latin typeface="Cambria Math" panose="02040503050406030204" pitchFamily="18" charset="0"/>
                            <a:ea typeface="Cambria Math" panose="02040503050406030204" pitchFamily="18" charset="0"/>
                          </a:rPr>
                          <m:t>𝐿𝑖𝑏𝑟𝑒</m:t>
                        </m:r>
                        <m:r>
                          <a:rPr lang="es-ES" sz="1100" b="0" i="1">
                            <a:solidFill>
                              <a:srgbClr val="FF0000"/>
                            </a:solidFill>
                            <a:latin typeface="Cambria Math" panose="02040503050406030204" pitchFamily="18" charset="0"/>
                            <a:ea typeface="Cambria Math" panose="02040503050406030204" pitchFamily="18" charset="0"/>
                          </a:rPr>
                          <m:t> </m:t>
                        </m:r>
                        <m:r>
                          <a:rPr lang="es-ES" sz="1100" b="0" i="1">
                            <a:solidFill>
                              <a:srgbClr val="FF0000"/>
                            </a:solidFill>
                            <a:latin typeface="Cambria Math" panose="02040503050406030204" pitchFamily="18" charset="0"/>
                            <a:ea typeface="Cambria Math" panose="02040503050406030204" pitchFamily="18" charset="0"/>
                          </a:rPr>
                          <m:t>𝐶𝑜𝑚𝑢𝑛</m:t>
                        </m:r>
                      </m:num>
                      <m:den>
                        <m:r>
                          <a:rPr lang="es-ES" sz="1100" b="0" i="1">
                            <a:latin typeface="Cambria Math" panose="02040503050406030204" pitchFamily="18" charset="0"/>
                            <a:ea typeface="Cambria Math" panose="02040503050406030204" pitchFamily="18" charset="0"/>
                          </a:rPr>
                          <m:t>𝑆𝑢𝑝</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𝐶𝑜𝑛𝑠𝑡𝑟𝑢𝑖𝑑𝑎</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𝑃𝑟𝑖𝑣𝑎𝑎</m:t>
                        </m:r>
                        <m:r>
                          <a:rPr lang="es-ES" sz="1100" b="0" i="1">
                            <a:latin typeface="Cambria Math" panose="02040503050406030204" pitchFamily="18" charset="0"/>
                            <a:ea typeface="Cambria Math" panose="02040503050406030204" pitchFamily="18" charset="0"/>
                          </a:rPr>
                          <m:t>+</m:t>
                        </m:r>
                        <m:r>
                          <a:rPr lang="es-ES" sz="1100" b="0" i="1">
                            <a:latin typeface="Cambria Math" panose="02040503050406030204" pitchFamily="18" charset="0"/>
                            <a:ea typeface="Cambria Math" panose="02040503050406030204" pitchFamily="18" charset="0"/>
                          </a:rPr>
                          <m:t>𝑆𝑢𝑝</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𝑙𝑖𝑏𝑟𝑒</m:t>
                        </m:r>
                        <m:r>
                          <a:rPr lang="es-ES" sz="1100" b="0" i="1">
                            <a:latin typeface="Cambria Math" panose="02040503050406030204" pitchFamily="18" charset="0"/>
                            <a:ea typeface="Cambria Math" panose="02040503050406030204" pitchFamily="18" charset="0"/>
                          </a:rPr>
                          <m:t> </m:t>
                        </m:r>
                        <m:r>
                          <a:rPr lang="es-ES" sz="1100" b="0" i="1">
                            <a:latin typeface="Cambria Math" panose="02040503050406030204" pitchFamily="18" charset="0"/>
                            <a:ea typeface="Cambria Math" panose="02040503050406030204" pitchFamily="18" charset="0"/>
                          </a:rPr>
                          <m:t>𝑃𝑟𝑖𝑣𝑎𝑑𝑎</m:t>
                        </m:r>
                      </m:den>
                    </m:f>
                  </m:oMath>
                </m:oMathPara>
              </a14:m>
              <a:endParaRPr lang="en-US" sz="1100"/>
            </a:p>
          </xdr:txBody>
        </xdr:sp>
      </mc:Choice>
      <mc:Fallback xmlns="">
        <xdr:sp macro="" textlink="">
          <xdr:nvSpPr>
            <xdr:cNvPr id="3" name="CuadroTexto 2">
              <a:extLst>
                <a:ext uri="{FF2B5EF4-FFF2-40B4-BE49-F238E27FC236}">
                  <a16:creationId xmlns:a16="http://schemas.microsoft.com/office/drawing/2014/main" id="{00000000-0008-0000-0000-000003000000}"/>
                </a:ext>
              </a:extLst>
            </xdr:cNvPr>
            <xdr:cNvSpPr txBox="1"/>
          </xdr:nvSpPr>
          <xdr:spPr>
            <a:xfrm>
              <a:off x="6727825" y="8858251"/>
              <a:ext cx="3571875" cy="4388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i="0">
                  <a:latin typeface="Cambria Math" panose="02040503050406030204" pitchFamily="18" charset="0"/>
                  <a:ea typeface="Cambria Math" panose="02040503050406030204" pitchFamily="18" charset="0"/>
                </a:rPr>
                <a:t>=(</a:t>
              </a:r>
              <a:r>
                <a:rPr lang="es-ES" sz="1100" b="0" i="0">
                  <a:solidFill>
                    <a:srgbClr val="FF0000"/>
                  </a:solidFill>
                  <a:latin typeface="Cambria Math" panose="02040503050406030204" pitchFamily="18" charset="0"/>
                  <a:ea typeface="Cambria Math" panose="02040503050406030204" pitchFamily="18" charset="0"/>
                </a:rPr>
                <a:t>𝑆𝑢𝑝.  𝐿𝑖𝑏𝑟𝑒 𝐶𝑜𝑚𝑢𝑛</a:t>
              </a:r>
              <a:r>
                <a:rPr lang="en-US" sz="1100" b="0" i="0">
                  <a:solidFill>
                    <a:srgbClr val="FF0000"/>
                  </a:solidFill>
                  <a:latin typeface="Cambria Math" panose="02040503050406030204" pitchFamily="18" charset="0"/>
                  <a:ea typeface="Cambria Math" panose="02040503050406030204" pitchFamily="18" charset="0"/>
                </a:rPr>
                <a:t>)/(</a:t>
              </a:r>
              <a:r>
                <a:rPr lang="es-ES" sz="1100" b="0" i="0">
                  <a:latin typeface="Cambria Math" panose="02040503050406030204" pitchFamily="18" charset="0"/>
                  <a:ea typeface="Cambria Math" panose="02040503050406030204" pitchFamily="18" charset="0"/>
                </a:rPr>
                <a:t>𝑆𝑢𝑝. 𝐶𝑜𝑛𝑠𝑡𝑟𝑢𝑖𝑑𝑎 𝑃𝑟𝑖𝑣𝑎𝑎+𝑆𝑢𝑝. 𝑙𝑖𝑏𝑟𝑒 𝑃𝑟𝑖𝑣𝑎𝑑𝑎</a:t>
              </a:r>
              <a:r>
                <a:rPr lang="en-US" sz="1100" b="0" i="0">
                  <a:latin typeface="Cambria Math" panose="02040503050406030204" pitchFamily="18" charset="0"/>
                  <a:ea typeface="Cambria Math" panose="02040503050406030204" pitchFamily="18" charset="0"/>
                </a:rPr>
                <a:t>)</a:t>
              </a:r>
              <a:endParaRPr lang="en-US" sz="1100"/>
            </a:p>
          </xdr:txBody>
        </xdr:sp>
      </mc:Fallback>
    </mc:AlternateContent>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YERALD%202025/CERTIFICACIONES/00-AVAPH-2026%20-PH.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CERTIF. VIVIENDA"/>
      <sheetName val="1 VIV. DATOS"/>
      <sheetName val="TABLA PH"/>
      <sheetName val="Hoja1"/>
      <sheetName val="TABLAS"/>
      <sheetName val="DATOS PH"/>
      <sheetName val="Hoja2"/>
    </sheetNames>
    <sheetDataSet>
      <sheetData sheetId="0" refreshError="1"/>
      <sheetData sheetId="1">
        <row r="3">
          <cell r="H3">
            <v>2026017811</v>
          </cell>
        </row>
      </sheetData>
      <sheetData sheetId="2" refreshError="1"/>
      <sheetData sheetId="3" refreshError="1"/>
      <sheetData sheetId="4" refreshError="1"/>
      <sheetData sheetId="5"/>
      <sheetData sheetId="6"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X112"/>
  <sheetViews>
    <sheetView tabSelected="1" topLeftCell="A29" workbookViewId="0">
      <selection activeCell="E24" sqref="E24"/>
    </sheetView>
  </sheetViews>
  <sheetFormatPr baseColWidth="10" defaultRowHeight="15" x14ac:dyDescent="0.25"/>
  <cols>
    <col min="1" max="1" width="25.7109375" bestFit="1" customWidth="1"/>
    <col min="2" max="2" width="4.140625" customWidth="1"/>
    <col min="3" max="3" width="46.28515625" bestFit="1" customWidth="1"/>
    <col min="29" max="29" width="22.28515625" customWidth="1"/>
    <col min="39" max="39" width="25.28515625" bestFit="1" customWidth="1"/>
    <col min="41" max="41" width="24.28515625" bestFit="1" customWidth="1"/>
    <col min="42" max="42" width="17.7109375" bestFit="1" customWidth="1"/>
    <col min="43" max="43" width="17.7109375" customWidth="1"/>
    <col min="47" max="47" width="17.7109375" bestFit="1" customWidth="1"/>
    <col min="49" max="49" width="15.42578125" bestFit="1" customWidth="1"/>
  </cols>
  <sheetData>
    <row r="1" spans="1:25" ht="15.75" thickBot="1" x14ac:dyDescent="0.3">
      <c r="A1" s="52" t="s">
        <v>104</v>
      </c>
      <c r="B1" s="23"/>
      <c r="C1" s="23"/>
      <c r="D1" s="23"/>
      <c r="E1" s="23"/>
      <c r="F1" s="23"/>
      <c r="G1" s="23"/>
      <c r="H1" s="23"/>
      <c r="I1" s="23"/>
      <c r="J1" s="23"/>
      <c r="K1" s="23"/>
      <c r="L1" s="23"/>
      <c r="M1" s="23"/>
      <c r="N1" s="23"/>
      <c r="O1" s="23"/>
      <c r="P1" s="23"/>
      <c r="Q1" s="23"/>
      <c r="R1" s="23"/>
      <c r="S1" s="23"/>
      <c r="T1" s="23"/>
      <c r="U1" s="23"/>
      <c r="V1" s="23"/>
      <c r="W1" s="23"/>
      <c r="X1" s="23"/>
      <c r="Y1" s="23"/>
    </row>
    <row r="2" spans="1:25" ht="30" customHeight="1" thickBot="1" x14ac:dyDescent="0.3">
      <c r="A2" s="27" t="s">
        <v>69</v>
      </c>
      <c r="B2" s="36" t="s">
        <v>73</v>
      </c>
      <c r="C2" s="55"/>
      <c r="D2" s="23"/>
      <c r="E2" s="30" t="s">
        <v>150</v>
      </c>
      <c r="F2" s="30"/>
      <c r="G2" s="30"/>
      <c r="H2" s="23"/>
      <c r="I2" s="23"/>
      <c r="J2" s="23"/>
      <c r="K2" s="23"/>
      <c r="L2" s="23"/>
      <c r="M2" s="23"/>
      <c r="N2" s="23"/>
      <c r="O2" s="23"/>
      <c r="P2" s="23"/>
      <c r="Q2" s="23"/>
      <c r="R2" s="23"/>
      <c r="S2" s="23"/>
      <c r="T2" s="23"/>
      <c r="U2" s="23"/>
      <c r="V2" s="23"/>
      <c r="W2" s="23"/>
      <c r="X2" s="23"/>
      <c r="Y2" s="23"/>
    </row>
    <row r="3" spans="1:25" ht="30" customHeight="1" thickBot="1" x14ac:dyDescent="0.3">
      <c r="A3" s="27" t="s">
        <v>70</v>
      </c>
      <c r="B3" s="36" t="s">
        <v>73</v>
      </c>
      <c r="C3" s="28"/>
      <c r="D3" s="23"/>
      <c r="E3" s="23"/>
      <c r="F3" s="23"/>
      <c r="G3" s="23"/>
      <c r="H3" s="23"/>
      <c r="I3" s="23"/>
      <c r="J3" s="23"/>
      <c r="K3" s="23"/>
      <c r="L3" s="23"/>
      <c r="M3" s="23"/>
      <c r="N3" s="23"/>
      <c r="O3" s="23"/>
      <c r="P3" s="23"/>
      <c r="Q3" s="23"/>
      <c r="R3" s="23"/>
      <c r="S3" s="23"/>
      <c r="T3" s="23"/>
      <c r="U3" s="23"/>
      <c r="V3" s="23"/>
      <c r="W3" s="23"/>
      <c r="X3" s="23"/>
      <c r="Y3" s="23"/>
    </row>
    <row r="4" spans="1:25" ht="30" customHeight="1" thickBot="1" x14ac:dyDescent="0.3">
      <c r="A4" s="27" t="s">
        <v>62</v>
      </c>
      <c r="B4" s="36" t="s">
        <v>73</v>
      </c>
      <c r="C4" s="28"/>
      <c r="D4" s="23"/>
      <c r="E4" s="23"/>
      <c r="F4" s="23"/>
      <c r="G4" s="23"/>
      <c r="H4" s="23"/>
      <c r="I4" s="23"/>
      <c r="J4" s="23"/>
      <c r="K4" s="23"/>
      <c r="L4" s="23"/>
      <c r="M4" s="23"/>
      <c r="N4" s="23"/>
      <c r="O4" s="23"/>
      <c r="P4" s="23"/>
      <c r="Q4" s="23"/>
      <c r="R4" s="23"/>
      <c r="S4" s="23"/>
      <c r="T4" s="23"/>
      <c r="U4" s="23"/>
      <c r="V4" s="23"/>
      <c r="W4" s="23"/>
      <c r="X4" s="23"/>
      <c r="Y4" s="23"/>
    </row>
    <row r="5" spans="1:25" ht="30" customHeight="1" thickBot="1" x14ac:dyDescent="0.3">
      <c r="A5" s="27" t="s">
        <v>63</v>
      </c>
      <c r="B5" s="36" t="s">
        <v>73</v>
      </c>
      <c r="C5" s="28"/>
      <c r="D5" s="23"/>
      <c r="E5" s="23"/>
      <c r="F5" s="23"/>
      <c r="G5" s="23"/>
      <c r="H5" s="23"/>
      <c r="I5" s="23"/>
      <c r="J5" s="23"/>
      <c r="K5" s="23"/>
      <c r="L5" s="23"/>
      <c r="M5" s="23"/>
      <c r="N5" s="23"/>
      <c r="O5" s="23"/>
      <c r="P5" s="23"/>
      <c r="Q5" s="23"/>
      <c r="R5" s="23"/>
      <c r="S5" s="23"/>
      <c r="T5" s="23"/>
      <c r="U5" s="23"/>
      <c r="V5" s="23"/>
      <c r="W5" s="23"/>
      <c r="X5" s="23"/>
      <c r="Y5" s="23"/>
    </row>
    <row r="6" spans="1:25" ht="30" customHeight="1" thickBot="1" x14ac:dyDescent="0.3">
      <c r="A6" s="27" t="s">
        <v>64</v>
      </c>
      <c r="B6" s="36" t="s">
        <v>73</v>
      </c>
      <c r="C6" s="28" t="str">
        <f>AW58</f>
        <v>HIPÓDROMO</v>
      </c>
      <c r="D6" s="23"/>
      <c r="E6" s="23"/>
      <c r="F6" s="23"/>
      <c r="G6" s="23"/>
      <c r="H6" s="23"/>
      <c r="I6" s="23"/>
      <c r="J6" s="23"/>
      <c r="K6" s="23"/>
      <c r="L6" s="23"/>
      <c r="M6" s="23"/>
      <c r="N6" s="23"/>
      <c r="O6" s="23"/>
      <c r="P6" s="23"/>
      <c r="Q6" s="23"/>
      <c r="R6" s="23"/>
      <c r="S6" s="23"/>
      <c r="T6" s="23"/>
      <c r="U6" s="23">
        <v>128.66999999999999</v>
      </c>
      <c r="V6" s="23">
        <v>149.01</v>
      </c>
      <c r="W6" s="23"/>
      <c r="X6" s="23"/>
      <c r="Y6" s="23"/>
    </row>
    <row r="7" spans="1:25" ht="30" customHeight="1" thickBot="1" x14ac:dyDescent="0.3">
      <c r="A7" s="27" t="s">
        <v>65</v>
      </c>
      <c r="B7" s="36" t="s">
        <v>73</v>
      </c>
      <c r="C7" s="28" t="str">
        <f>UPPER(E7)</f>
        <v>CALLE HERNANDO DE SOTO</v>
      </c>
      <c r="D7" s="23"/>
      <c r="E7" s="23"/>
      <c r="F7" s="23"/>
      <c r="G7" s="23"/>
      <c r="H7" s="23"/>
      <c r="I7" s="23"/>
      <c r="J7" s="23"/>
      <c r="K7" s="23"/>
      <c r="L7" s="23"/>
      <c r="M7" s="23"/>
      <c r="N7" s="23"/>
      <c r="O7" s="23"/>
      <c r="P7" s="23"/>
      <c r="Q7" s="23"/>
      <c r="R7" s="23"/>
      <c r="S7" s="23"/>
      <c r="T7" s="23"/>
      <c r="U7" s="23">
        <v>113.3</v>
      </c>
      <c r="V7" s="23">
        <f>76.69+124.8</f>
        <v>201.49</v>
      </c>
      <c r="W7" s="23"/>
      <c r="X7" s="23"/>
      <c r="Y7" s="23"/>
    </row>
    <row r="8" spans="1:25" s="23" customFormat="1" ht="5.0999999999999996" customHeight="1" thickBot="1" x14ac:dyDescent="0.3">
      <c r="A8" s="29"/>
      <c r="B8" s="36" t="s">
        <v>73</v>
      </c>
      <c r="C8" s="30"/>
    </row>
    <row r="9" spans="1:25" ht="30" customHeight="1" thickBot="1" x14ac:dyDescent="0.3">
      <c r="A9" s="27" t="s">
        <v>77</v>
      </c>
      <c r="B9" s="36" t="s">
        <v>73</v>
      </c>
      <c r="C9" s="56"/>
      <c r="D9" s="23"/>
      <c r="E9" s="23"/>
      <c r="F9" s="23"/>
      <c r="G9" s="23"/>
      <c r="H9" s="23"/>
      <c r="I9" s="23"/>
      <c r="J9" s="23"/>
      <c r="K9" s="23"/>
      <c r="L9" s="23"/>
      <c r="M9" s="23"/>
      <c r="N9" s="23"/>
      <c r="O9" s="23"/>
      <c r="P9" s="23"/>
      <c r="Q9" s="23"/>
      <c r="R9" s="23"/>
      <c r="S9" s="23"/>
      <c r="T9" s="23"/>
      <c r="U9" s="23"/>
      <c r="V9" s="23"/>
      <c r="W9" s="23"/>
      <c r="X9" s="23"/>
      <c r="Y9" s="23"/>
    </row>
    <row r="10" spans="1:25" ht="5.0999999999999996" customHeight="1" thickBot="1" x14ac:dyDescent="0.3">
      <c r="A10" s="29"/>
      <c r="B10" s="36"/>
      <c r="C10" s="30"/>
      <c r="D10" s="23"/>
      <c r="E10" s="23"/>
      <c r="F10" s="23"/>
      <c r="G10" s="23"/>
      <c r="H10" s="23"/>
      <c r="I10" s="23"/>
      <c r="J10" s="23"/>
      <c r="K10" s="23"/>
      <c r="L10" s="23"/>
      <c r="M10" s="23"/>
      <c r="N10" s="23"/>
      <c r="O10" s="23"/>
      <c r="P10" s="23"/>
      <c r="Q10" s="23"/>
      <c r="R10" s="23"/>
      <c r="S10" s="23"/>
      <c r="T10" s="23"/>
      <c r="U10" s="23"/>
      <c r="V10" s="23"/>
      <c r="W10" s="23"/>
      <c r="X10" s="23"/>
      <c r="Y10" s="23"/>
    </row>
    <row r="11" spans="1:25" ht="30" customHeight="1" thickBot="1" x14ac:dyDescent="0.3">
      <c r="A11" s="27" t="s">
        <v>66</v>
      </c>
      <c r="B11" s="36" t="s">
        <v>73</v>
      </c>
      <c r="C11" s="51"/>
      <c r="D11" s="23"/>
      <c r="E11" s="23"/>
      <c r="F11" s="23"/>
      <c r="G11" s="23"/>
      <c r="H11" s="23"/>
      <c r="I11" s="23"/>
      <c r="J11" s="23"/>
      <c r="K11" s="23"/>
      <c r="L11" s="23"/>
      <c r="M11" s="23"/>
      <c r="N11" s="23"/>
      <c r="O11" s="23"/>
      <c r="P11" s="23"/>
      <c r="Q11" s="23"/>
      <c r="R11" s="23"/>
      <c r="S11" s="23"/>
      <c r="T11" s="23"/>
      <c r="U11" s="23"/>
      <c r="V11" s="23"/>
      <c r="W11" s="23"/>
      <c r="X11" s="23"/>
      <c r="Y11" s="23"/>
    </row>
    <row r="12" spans="1:25" ht="5.0999999999999996" customHeight="1" thickBot="1" x14ac:dyDescent="0.3">
      <c r="A12" s="29"/>
      <c r="B12" s="36" t="s">
        <v>73</v>
      </c>
      <c r="C12" s="30"/>
      <c r="D12" s="23"/>
      <c r="E12" s="23"/>
      <c r="F12" s="23"/>
      <c r="G12" s="23"/>
      <c r="H12" s="23"/>
      <c r="I12" s="23"/>
      <c r="J12" s="23"/>
      <c r="K12" s="23"/>
      <c r="L12" s="23"/>
      <c r="M12" s="23"/>
      <c r="N12" s="23"/>
      <c r="O12" s="23"/>
      <c r="P12" s="23"/>
      <c r="Q12" s="23"/>
      <c r="R12" s="23"/>
      <c r="S12" s="23"/>
      <c r="T12" s="23"/>
      <c r="U12" s="23"/>
      <c r="V12" s="23"/>
      <c r="W12" s="23"/>
      <c r="X12" s="23"/>
      <c r="Y12" s="23"/>
    </row>
    <row r="13" spans="1:25" ht="30" customHeight="1" thickBot="1" x14ac:dyDescent="0.3">
      <c r="A13" s="27" t="s">
        <v>67</v>
      </c>
      <c r="B13" s="36" t="s">
        <v>73</v>
      </c>
      <c r="C13" s="46"/>
      <c r="D13" s="23"/>
      <c r="E13" s="23"/>
      <c r="F13" s="23"/>
      <c r="G13" s="23"/>
      <c r="H13" s="23"/>
      <c r="I13" s="23"/>
      <c r="J13" s="23"/>
      <c r="K13" s="23"/>
      <c r="L13" s="23"/>
      <c r="M13" s="23"/>
      <c r="N13" s="23"/>
      <c r="O13" s="23"/>
      <c r="P13" s="23"/>
      <c r="Q13" s="23"/>
      <c r="R13" s="23"/>
      <c r="S13" s="23"/>
      <c r="T13" s="23"/>
      <c r="U13" s="23"/>
      <c r="V13" s="23"/>
      <c r="W13" s="23"/>
      <c r="X13" s="23"/>
      <c r="Y13" s="23"/>
    </row>
    <row r="14" spans="1:25" ht="30" customHeight="1" thickBot="1" x14ac:dyDescent="0.3">
      <c r="A14" s="23"/>
      <c r="B14" s="36"/>
      <c r="C14" s="46"/>
      <c r="D14" s="23"/>
      <c r="E14" s="23"/>
      <c r="F14" s="23"/>
      <c r="G14" s="23"/>
      <c r="H14" s="23"/>
      <c r="I14" s="23"/>
      <c r="J14" s="23"/>
      <c r="K14" s="23"/>
      <c r="L14" s="23"/>
      <c r="M14" s="23"/>
      <c r="N14" s="23"/>
      <c r="O14" s="23"/>
      <c r="P14" s="23"/>
      <c r="Q14" s="23"/>
      <c r="R14" s="23"/>
      <c r="S14" s="23"/>
      <c r="T14" s="23"/>
      <c r="U14" s="23"/>
      <c r="V14" s="23"/>
      <c r="W14" s="23"/>
      <c r="X14" s="23"/>
      <c r="Y14" s="23"/>
    </row>
    <row r="15" spans="1:25" ht="30" hidden="1" customHeight="1" thickBot="1" x14ac:dyDescent="0.3">
      <c r="A15" s="23"/>
      <c r="B15" s="36"/>
      <c r="C15" s="46">
        <v>0</v>
      </c>
      <c r="D15" s="23"/>
      <c r="E15" s="23"/>
      <c r="F15" s="23"/>
      <c r="G15" s="23"/>
      <c r="H15" s="23"/>
      <c r="I15" s="23"/>
      <c r="J15" s="23"/>
      <c r="K15" s="23"/>
      <c r="L15" s="23"/>
      <c r="M15" s="23"/>
      <c r="N15" s="23"/>
      <c r="O15" s="23"/>
      <c r="P15" s="23"/>
      <c r="Q15" s="23"/>
      <c r="R15" s="23"/>
      <c r="S15" s="23"/>
      <c r="T15" s="23"/>
      <c r="U15" s="23"/>
      <c r="V15" s="23"/>
      <c r="W15" s="23"/>
      <c r="X15" s="23"/>
      <c r="Y15" s="23"/>
    </row>
    <row r="16" spans="1:25" ht="30" hidden="1" customHeight="1" thickBot="1" x14ac:dyDescent="0.3">
      <c r="A16" s="23"/>
      <c r="B16" s="36"/>
      <c r="C16" s="46">
        <v>0</v>
      </c>
      <c r="D16" s="23"/>
      <c r="E16" s="23"/>
      <c r="F16" s="23"/>
      <c r="G16" s="23"/>
      <c r="H16" s="23"/>
      <c r="I16" s="23"/>
      <c r="J16" s="23"/>
      <c r="K16" s="23"/>
      <c r="L16" s="23"/>
      <c r="M16" s="23"/>
      <c r="N16" s="23"/>
      <c r="O16" s="23"/>
      <c r="P16" s="23"/>
      <c r="Q16" s="23"/>
      <c r="R16" s="23"/>
      <c r="S16" s="23"/>
      <c r="T16" s="23"/>
      <c r="U16" s="23"/>
      <c r="V16" s="23"/>
      <c r="W16" s="23"/>
      <c r="X16" s="23"/>
      <c r="Y16" s="23"/>
    </row>
    <row r="17" spans="1:25" ht="30" hidden="1" customHeight="1" thickBot="1" x14ac:dyDescent="0.3">
      <c r="A17" s="23"/>
      <c r="B17" s="36"/>
      <c r="C17" s="46">
        <v>0</v>
      </c>
      <c r="D17" s="23"/>
      <c r="E17" s="23"/>
      <c r="F17" s="23"/>
      <c r="G17" s="23"/>
      <c r="H17" s="23"/>
      <c r="I17" s="23"/>
      <c r="J17" s="23"/>
      <c r="K17" s="23"/>
      <c r="L17" s="23"/>
      <c r="M17" s="23"/>
      <c r="N17" s="23"/>
      <c r="O17" s="23"/>
      <c r="P17" s="23"/>
      <c r="Q17" s="23"/>
      <c r="R17" s="23"/>
      <c r="S17" s="23"/>
      <c r="T17" s="23"/>
      <c r="U17" s="23"/>
      <c r="V17" s="23"/>
      <c r="W17" s="23"/>
      <c r="X17" s="23"/>
      <c r="Y17" s="23"/>
    </row>
    <row r="18" spans="1:25" ht="30" hidden="1" customHeight="1" thickBot="1" x14ac:dyDescent="0.3">
      <c r="A18" s="23"/>
      <c r="B18" s="36"/>
      <c r="C18" s="46">
        <v>0</v>
      </c>
      <c r="D18" s="23"/>
      <c r="E18" s="23"/>
      <c r="F18" s="23"/>
      <c r="G18" s="23"/>
      <c r="H18" s="23"/>
      <c r="I18" s="23"/>
      <c r="J18" s="23"/>
      <c r="K18" s="23"/>
      <c r="L18" s="23"/>
      <c r="M18" s="23"/>
      <c r="N18" s="23"/>
      <c r="O18" s="23"/>
      <c r="P18" s="23"/>
      <c r="Q18" s="23"/>
      <c r="R18" s="23"/>
      <c r="S18" s="23"/>
      <c r="T18" s="23"/>
      <c r="U18" s="23"/>
      <c r="V18" s="23"/>
      <c r="W18" s="23"/>
      <c r="X18" s="23"/>
      <c r="Y18" s="23"/>
    </row>
    <row r="19" spans="1:25" ht="30" hidden="1" customHeight="1" thickBot="1" x14ac:dyDescent="0.3">
      <c r="A19" s="23"/>
      <c r="B19" s="36"/>
      <c r="C19" s="46">
        <v>0</v>
      </c>
      <c r="D19" s="23"/>
      <c r="E19" s="23"/>
      <c r="F19" s="23"/>
      <c r="G19" s="23"/>
      <c r="H19" s="23"/>
      <c r="I19" s="23"/>
      <c r="J19" s="23"/>
      <c r="K19" s="23"/>
      <c r="L19" s="23"/>
      <c r="M19" s="23"/>
      <c r="N19" s="23"/>
      <c r="O19" s="23"/>
      <c r="P19" s="23"/>
      <c r="Q19" s="23"/>
      <c r="R19" s="23"/>
      <c r="S19" s="23"/>
      <c r="T19" s="23"/>
      <c r="U19" s="23"/>
      <c r="V19" s="23"/>
      <c r="W19" s="23"/>
      <c r="X19" s="23"/>
      <c r="Y19" s="23"/>
    </row>
    <row r="20" spans="1:25" ht="30" hidden="1" customHeight="1" thickBot="1" x14ac:dyDescent="0.3">
      <c r="A20" s="23"/>
      <c r="B20" s="36"/>
      <c r="C20" s="46">
        <v>0</v>
      </c>
      <c r="D20" s="23"/>
      <c r="E20" s="23"/>
      <c r="F20" s="23"/>
      <c r="G20" s="23"/>
      <c r="H20" s="23"/>
      <c r="I20" s="23"/>
      <c r="J20" s="23"/>
      <c r="K20" s="23"/>
      <c r="L20" s="23"/>
      <c r="M20" s="23"/>
      <c r="N20" s="23"/>
      <c r="O20" s="23"/>
      <c r="P20" s="23"/>
      <c r="Q20" s="23"/>
      <c r="R20" s="23"/>
      <c r="S20" s="23"/>
      <c r="T20" s="23"/>
      <c r="U20" s="23"/>
      <c r="V20" s="23"/>
      <c r="W20" s="23"/>
      <c r="X20" s="23"/>
      <c r="Y20" s="23"/>
    </row>
    <row r="21" spans="1:25" ht="30" hidden="1" customHeight="1" thickBot="1" x14ac:dyDescent="0.3">
      <c r="A21" s="23"/>
      <c r="B21" s="36"/>
      <c r="C21" s="46">
        <v>0</v>
      </c>
      <c r="D21" s="23"/>
      <c r="E21" s="23"/>
      <c r="F21" s="23"/>
      <c r="G21" s="23"/>
      <c r="H21" s="23"/>
      <c r="I21" s="23"/>
      <c r="J21" s="23"/>
      <c r="K21" s="23"/>
      <c r="L21" s="23"/>
      <c r="M21" s="23"/>
      <c r="N21" s="23"/>
      <c r="O21" s="23"/>
      <c r="P21" s="23"/>
      <c r="Q21" s="23"/>
      <c r="R21" s="23"/>
      <c r="S21" s="23"/>
      <c r="T21" s="23"/>
      <c r="U21" s="23"/>
      <c r="V21" s="23"/>
      <c r="W21" s="23"/>
      <c r="X21" s="23"/>
      <c r="Y21" s="23"/>
    </row>
    <row r="22" spans="1:25" ht="30" hidden="1" customHeight="1" thickBot="1" x14ac:dyDescent="0.3">
      <c r="A22" s="23"/>
      <c r="B22" s="36"/>
      <c r="C22" s="46">
        <v>0</v>
      </c>
      <c r="D22" s="23"/>
      <c r="E22" s="23"/>
      <c r="F22" s="23"/>
      <c r="G22" s="23"/>
      <c r="H22" s="23"/>
      <c r="I22" s="23"/>
      <c r="J22" s="23"/>
      <c r="K22" s="23"/>
      <c r="L22" s="23"/>
      <c r="M22" s="23"/>
      <c r="N22" s="23"/>
      <c r="O22" s="23"/>
      <c r="P22" s="23"/>
      <c r="Q22" s="23"/>
      <c r="R22" s="23"/>
      <c r="S22" s="23"/>
      <c r="T22" s="23"/>
      <c r="U22" s="23"/>
      <c r="V22" s="23"/>
      <c r="W22" s="23"/>
      <c r="X22" s="23"/>
      <c r="Y22" s="23"/>
    </row>
    <row r="23" spans="1:25" ht="30" customHeight="1" thickBot="1" x14ac:dyDescent="0.3">
      <c r="A23" s="27" t="s">
        <v>68</v>
      </c>
      <c r="B23" s="36" t="s">
        <v>73</v>
      </c>
      <c r="C23" s="46">
        <v>0</v>
      </c>
      <c r="D23" s="23"/>
      <c r="E23" s="23"/>
      <c r="F23" s="23"/>
      <c r="G23" s="23"/>
      <c r="H23" s="23"/>
      <c r="I23" s="23"/>
      <c r="J23" s="23"/>
      <c r="K23" s="23"/>
      <c r="L23" s="23"/>
      <c r="M23" s="23"/>
      <c r="N23" s="23"/>
      <c r="O23" s="23"/>
      <c r="P23" s="23"/>
      <c r="Q23" s="23"/>
      <c r="R23" s="23"/>
      <c r="S23" s="23"/>
      <c r="T23" s="23"/>
      <c r="U23" s="23"/>
      <c r="V23" s="23"/>
      <c r="W23" s="23"/>
      <c r="X23" s="23"/>
      <c r="Y23" s="23"/>
    </row>
    <row r="24" spans="1:25" ht="5.0999999999999996" customHeight="1" thickBot="1" x14ac:dyDescent="0.3">
      <c r="A24" s="29"/>
      <c r="B24" s="36" t="s">
        <v>73</v>
      </c>
      <c r="C24" s="31"/>
      <c r="D24" s="23"/>
      <c r="E24" s="23"/>
      <c r="F24" s="23"/>
      <c r="G24" s="23"/>
      <c r="H24" s="23"/>
      <c r="I24" s="23"/>
      <c r="J24" s="23"/>
      <c r="K24" s="23"/>
      <c r="L24" s="23"/>
      <c r="M24" s="23"/>
      <c r="N24" s="23"/>
      <c r="O24" s="23"/>
      <c r="P24" s="23"/>
      <c r="Q24" s="23"/>
      <c r="R24" s="23"/>
      <c r="S24" s="23"/>
      <c r="T24" s="23"/>
      <c r="U24" s="23"/>
      <c r="V24" s="23"/>
      <c r="W24" s="23"/>
      <c r="X24" s="23"/>
      <c r="Y24" s="23"/>
    </row>
    <row r="25" spans="1:25" ht="30" customHeight="1" thickBot="1" x14ac:dyDescent="0.3">
      <c r="A25" s="27" t="s">
        <v>71</v>
      </c>
      <c r="B25" s="36" t="s">
        <v>73</v>
      </c>
      <c r="C25" s="47"/>
      <c r="D25" s="23"/>
      <c r="E25" s="23"/>
      <c r="F25" s="23"/>
      <c r="G25" s="23"/>
      <c r="H25" s="23"/>
      <c r="I25" s="23"/>
      <c r="J25" s="23"/>
      <c r="K25" s="23"/>
      <c r="L25" s="23"/>
      <c r="M25" s="23"/>
      <c r="N25" s="23"/>
      <c r="O25" s="23"/>
      <c r="P25" s="23"/>
      <c r="Q25" s="23"/>
      <c r="R25" s="23"/>
      <c r="S25" s="23"/>
      <c r="T25" s="23"/>
      <c r="U25" s="23"/>
      <c r="V25" s="23"/>
      <c r="W25" s="23"/>
      <c r="X25" s="23"/>
      <c r="Y25" s="23"/>
    </row>
    <row r="26" spans="1:25" ht="30" customHeight="1" thickBot="1" x14ac:dyDescent="0.3">
      <c r="A26" s="27" t="s">
        <v>72</v>
      </c>
      <c r="B26" s="36" t="s">
        <v>73</v>
      </c>
      <c r="C26" s="47"/>
      <c r="D26" s="23"/>
      <c r="E26" s="23"/>
      <c r="F26" s="23"/>
      <c r="G26" s="23"/>
      <c r="H26" s="23"/>
      <c r="I26" s="23"/>
      <c r="J26" s="23"/>
      <c r="K26" s="23"/>
      <c r="L26" s="23"/>
      <c r="M26" s="23"/>
      <c r="N26" s="23"/>
      <c r="O26" s="23"/>
      <c r="P26" s="23"/>
      <c r="Q26" s="23"/>
      <c r="R26" s="23"/>
      <c r="S26" s="23"/>
      <c r="T26" s="23"/>
      <c r="U26" s="23"/>
      <c r="V26" s="23"/>
      <c r="W26" s="23"/>
      <c r="X26" s="23"/>
      <c r="Y26" s="23"/>
    </row>
    <row r="27" spans="1:25" ht="24" thickBot="1" x14ac:dyDescent="0.3">
      <c r="A27" s="27" t="s">
        <v>75</v>
      </c>
      <c r="B27" s="36" t="s">
        <v>73</v>
      </c>
      <c r="C27" s="47"/>
      <c r="D27" s="23"/>
      <c r="E27" s="23"/>
      <c r="F27" s="23"/>
      <c r="G27" s="23"/>
      <c r="H27" s="23"/>
      <c r="I27" s="23"/>
      <c r="J27" s="23"/>
      <c r="K27" s="23"/>
      <c r="L27" s="23"/>
      <c r="M27" s="23"/>
      <c r="N27" s="23"/>
      <c r="O27" s="23"/>
      <c r="P27" s="23"/>
      <c r="Q27" s="23"/>
      <c r="R27" s="23"/>
      <c r="S27" s="23"/>
      <c r="T27" s="23"/>
      <c r="U27" s="23">
        <v>130.82</v>
      </c>
      <c r="V27" s="23">
        <v>27.07</v>
      </c>
      <c r="W27" s="23"/>
      <c r="X27" s="23"/>
      <c r="Y27" s="23"/>
    </row>
    <row r="28" spans="1:25" ht="15.75" thickBot="1" x14ac:dyDescent="0.3">
      <c r="A28" s="23"/>
      <c r="B28" s="37"/>
      <c r="C28" s="23" t="str">
        <f>CONCATENATE(MID(C26,7,10))</f>
        <v>2026</v>
      </c>
      <c r="D28" s="23"/>
      <c r="E28" s="23"/>
      <c r="F28" s="23"/>
      <c r="G28" s="23"/>
      <c r="H28" s="23"/>
      <c r="I28" s="23"/>
      <c r="J28" s="23"/>
      <c r="K28" s="23"/>
      <c r="L28" s="23"/>
      <c r="M28" s="23"/>
      <c r="N28" s="23"/>
      <c r="O28" s="23"/>
      <c r="P28" s="23"/>
      <c r="Q28" s="23"/>
      <c r="R28" s="23"/>
      <c r="S28" s="23"/>
      <c r="T28" s="23"/>
      <c r="U28" s="23"/>
      <c r="V28" s="23"/>
      <c r="W28" s="23"/>
      <c r="X28" s="23"/>
      <c r="Y28" s="23"/>
    </row>
    <row r="29" spans="1:25" ht="80.099999999999994" customHeight="1" thickBot="1" x14ac:dyDescent="0.3">
      <c r="A29" s="27" t="s">
        <v>74</v>
      </c>
      <c r="B29" s="36" t="s">
        <v>73</v>
      </c>
      <c r="C29" s="32" t="str">
        <f>+CONCATENATE("RELACION MATRIZ HIJUELA SEGUN RESOLUCION Nº ",C25,"  DE FECHA ",C26," DE LA PROPIEDAD HORIZONTAL ",A9," ",C9,)</f>
        <v>RELACION MATRIZ HIJUELA SEGUN RESOLUCION Nº 102/2026  DE FECHA 26/03/2026 DE LA PROPIEDAD HORIZONTAL DEL EDIFICIO MARIA AUXILIADORA</v>
      </c>
      <c r="D29" s="23"/>
      <c r="E29" s="23"/>
      <c r="F29" s="23"/>
      <c r="G29" s="23"/>
      <c r="H29" s="23"/>
      <c r="I29" s="23"/>
      <c r="J29" s="23"/>
      <c r="K29" s="23"/>
      <c r="L29" s="23"/>
      <c r="M29" s="23"/>
      <c r="N29" s="23"/>
      <c r="O29" s="23"/>
      <c r="P29" s="23"/>
      <c r="Q29" s="23"/>
      <c r="R29" s="23"/>
      <c r="S29" s="23"/>
      <c r="T29" s="23"/>
      <c r="U29" s="23"/>
      <c r="V29" s="23"/>
      <c r="W29" s="23"/>
      <c r="X29" s="23"/>
      <c r="Y29" s="23"/>
    </row>
    <row r="30" spans="1:25" ht="15.75" thickBot="1" x14ac:dyDescent="0.3">
      <c r="A30" s="23"/>
      <c r="B30" s="23"/>
      <c r="C30" s="33" t="str">
        <f>+CONCATENATE("SEGUN RESOLUCION Nº ",C25,"  DE FECHA ",C26,"")</f>
        <v>SEGUN RESOLUCION Nº 102/2026  DE FECHA 26/03/2026</v>
      </c>
      <c r="D30" s="23"/>
      <c r="E30" s="23"/>
      <c r="F30" s="23"/>
      <c r="G30" s="23"/>
      <c r="H30" s="23"/>
      <c r="I30" s="23"/>
      <c r="J30" s="23"/>
      <c r="K30" s="23"/>
      <c r="L30" s="23"/>
      <c r="M30" s="23"/>
      <c r="N30" s="23"/>
      <c r="O30" s="23"/>
      <c r="P30" s="23"/>
      <c r="Q30" s="23"/>
      <c r="R30" s="23"/>
      <c r="S30" s="23"/>
      <c r="T30" s="23"/>
      <c r="U30" s="23"/>
      <c r="V30" s="23"/>
      <c r="W30" s="23"/>
      <c r="X30" s="23"/>
      <c r="Y30" s="23"/>
    </row>
    <row r="31" spans="1:25" x14ac:dyDescent="0.25">
      <c r="A31" s="23"/>
      <c r="B31" s="23"/>
      <c r="C31" s="23"/>
      <c r="D31" s="23"/>
      <c r="E31" s="23"/>
      <c r="F31" s="23"/>
      <c r="G31" s="23"/>
      <c r="H31" s="23"/>
      <c r="I31" s="23"/>
      <c r="J31" s="23"/>
      <c r="K31" s="23"/>
      <c r="L31" s="23"/>
      <c r="M31" s="23"/>
      <c r="N31" s="23"/>
      <c r="O31" s="23"/>
      <c r="P31" s="23"/>
      <c r="Q31" s="23"/>
      <c r="R31" s="23"/>
      <c r="S31" s="23"/>
      <c r="T31" s="23"/>
      <c r="U31" s="23">
        <v>139.72999999999999</v>
      </c>
      <c r="V31" s="23">
        <v>26.66</v>
      </c>
      <c r="W31" s="23"/>
      <c r="X31" s="23"/>
      <c r="Y31" s="23"/>
    </row>
    <row r="32" spans="1:25" ht="15.75" thickBot="1" x14ac:dyDescent="0.3">
      <c r="A32" s="23"/>
      <c r="B32" s="23"/>
      <c r="C32" s="23"/>
      <c r="D32" s="23"/>
      <c r="E32" s="23"/>
      <c r="F32" s="23"/>
      <c r="G32" s="23"/>
      <c r="H32" s="23"/>
      <c r="I32" s="23"/>
      <c r="J32" s="23"/>
      <c r="K32" s="23"/>
      <c r="L32" s="23"/>
      <c r="M32" s="23"/>
      <c r="N32" s="23"/>
      <c r="O32" s="23"/>
      <c r="P32" s="23"/>
      <c r="Q32" s="23"/>
      <c r="R32" s="23"/>
      <c r="S32" s="23"/>
      <c r="T32" s="23"/>
      <c r="U32" s="23">
        <v>139.72999999999999</v>
      </c>
      <c r="V32" s="23">
        <v>26.66</v>
      </c>
      <c r="W32" s="23"/>
      <c r="X32" s="23"/>
      <c r="Y32" s="23"/>
    </row>
    <row r="33" spans="1:25" ht="30" customHeight="1" thickBot="1" x14ac:dyDescent="0.3">
      <c r="A33" s="27" t="s">
        <v>0</v>
      </c>
      <c r="B33" s="23"/>
      <c r="C33" s="98"/>
      <c r="D33" s="34" t="s">
        <v>1</v>
      </c>
      <c r="E33" s="23"/>
      <c r="F33" s="102" t="str">
        <f>IF(C33=E40,"SUP COINCIDE","VERIFIQUE SUPERFICIES")</f>
        <v>SUP COINCIDE</v>
      </c>
      <c r="G33" s="107"/>
      <c r="H33" s="24" t="s">
        <v>151</v>
      </c>
      <c r="I33" s="2"/>
      <c r="J33" s="7">
        <f>C38</f>
        <v>268.07</v>
      </c>
      <c r="K33" s="2"/>
      <c r="L33" s="23"/>
      <c r="M33" s="24">
        <f>J33/(I34+K34)</f>
        <v>0.28949556690677003</v>
      </c>
      <c r="N33" s="23"/>
      <c r="O33" s="23"/>
      <c r="P33" s="23"/>
      <c r="Q33" s="23"/>
      <c r="R33" s="23"/>
      <c r="S33" s="23"/>
      <c r="T33" s="23"/>
      <c r="U33" s="23">
        <v>139.72999999999999</v>
      </c>
      <c r="V33" s="23">
        <v>26.66</v>
      </c>
      <c r="W33" s="23"/>
      <c r="X33" s="23"/>
      <c r="Y33" s="23"/>
    </row>
    <row r="34" spans="1:25" ht="30" customHeight="1" thickBot="1" x14ac:dyDescent="0.3">
      <c r="A34" s="27" t="s">
        <v>2</v>
      </c>
      <c r="B34" s="23"/>
      <c r="C34" s="101">
        <f>C35+C38</f>
        <v>1170.82</v>
      </c>
      <c r="D34" s="34" t="s">
        <v>1</v>
      </c>
      <c r="E34" s="102">
        <f>E35+E38</f>
        <v>1170.82</v>
      </c>
      <c r="F34" s="102" t="str">
        <f>IF(C34=E34,"SUP COINCIDE","VERIFIQUE SUPERFICIES")</f>
        <v>SUP COINCIDE</v>
      </c>
      <c r="G34" s="108">
        <f>G35+G38</f>
        <v>0</v>
      </c>
      <c r="H34" s="23"/>
      <c r="I34" s="3">
        <f>C36</f>
        <v>23.24</v>
      </c>
      <c r="J34" s="4" t="s">
        <v>42</v>
      </c>
      <c r="K34" s="3">
        <f>C35</f>
        <v>902.75</v>
      </c>
      <c r="L34" s="23"/>
      <c r="M34" s="25"/>
      <c r="N34" s="23"/>
      <c r="O34" s="23"/>
      <c r="P34" s="23"/>
      <c r="Q34" s="23"/>
      <c r="R34" s="23"/>
      <c r="S34" s="23"/>
      <c r="T34" s="23"/>
      <c r="U34" s="23">
        <v>139.72999999999999</v>
      </c>
      <c r="V34" s="23">
        <v>26.66</v>
      </c>
      <c r="W34" s="23"/>
      <c r="X34" s="23"/>
      <c r="Y34" s="23"/>
    </row>
    <row r="35" spans="1:25" ht="30" customHeight="1" thickBot="1" x14ac:dyDescent="0.3">
      <c r="A35" s="27" t="s">
        <v>3</v>
      </c>
      <c r="B35" s="23"/>
      <c r="C35" s="98"/>
      <c r="D35" s="35" t="s">
        <v>1</v>
      </c>
      <c r="E35" s="103">
        <f>RESUMEN!C10</f>
        <v>902.75</v>
      </c>
      <c r="F35" s="102" t="str">
        <f t="shared" ref="F35:F40" si="0">IF(C35=E35,"SUP COINCIDE","VERIFIQUE SUPERFICIES")</f>
        <v>SUP COINCIDE</v>
      </c>
      <c r="G35" s="109">
        <f>'RESUMEN 2'!C10</f>
        <v>0</v>
      </c>
      <c r="H35" s="23"/>
      <c r="I35" s="23"/>
      <c r="J35" s="23"/>
      <c r="K35" s="23"/>
      <c r="L35" s="23"/>
      <c r="M35" s="23"/>
      <c r="N35" s="23"/>
      <c r="O35" s="23"/>
      <c r="P35" s="23"/>
      <c r="Q35" s="23"/>
      <c r="R35" s="23"/>
      <c r="S35" s="23"/>
      <c r="T35" s="23"/>
      <c r="U35" s="23"/>
      <c r="V35" s="23">
        <f>27.27+146.26</f>
        <v>173.53</v>
      </c>
      <c r="W35" s="23"/>
      <c r="X35" s="23"/>
      <c r="Y35" s="23"/>
    </row>
    <row r="36" spans="1:25" ht="30" customHeight="1" thickBot="1" x14ac:dyDescent="0.3">
      <c r="A36" s="27" t="s">
        <v>4</v>
      </c>
      <c r="B36" s="23"/>
      <c r="C36" s="98"/>
      <c r="D36" s="35" t="s">
        <v>1</v>
      </c>
      <c r="E36" s="103">
        <f>RESUMEN!D10</f>
        <v>23.24</v>
      </c>
      <c r="F36" s="102" t="str">
        <f t="shared" si="0"/>
        <v>SUP COINCIDE</v>
      </c>
      <c r="G36" s="109">
        <f>'RESUMEN 2'!D10</f>
        <v>0</v>
      </c>
      <c r="H36" s="23"/>
      <c r="I36" s="23"/>
      <c r="J36" s="23"/>
      <c r="K36" s="23"/>
      <c r="L36" s="23"/>
      <c r="M36" s="23"/>
      <c r="N36" s="23"/>
      <c r="O36" s="23"/>
      <c r="P36" s="23"/>
      <c r="Q36" s="23"/>
      <c r="R36" s="23"/>
      <c r="S36" s="23"/>
      <c r="T36" s="23"/>
      <c r="U36" s="23"/>
      <c r="V36" s="23">
        <v>29.19</v>
      </c>
      <c r="W36" s="23"/>
      <c r="X36" s="23"/>
      <c r="Y36" s="23"/>
    </row>
    <row r="37" spans="1:25" ht="30" customHeight="1" thickBot="1" x14ac:dyDescent="0.3">
      <c r="A37" s="27" t="s">
        <v>5</v>
      </c>
      <c r="B37" s="23"/>
      <c r="C37" s="99">
        <f>C35+C36</f>
        <v>925.99</v>
      </c>
      <c r="D37" s="97" t="s">
        <v>1</v>
      </c>
      <c r="E37" s="104">
        <f>E35+E36</f>
        <v>925.99</v>
      </c>
      <c r="F37" s="102" t="str">
        <f t="shared" si="0"/>
        <v>SUP COINCIDE</v>
      </c>
      <c r="G37" s="108">
        <f>G35+G36</f>
        <v>0</v>
      </c>
      <c r="H37" s="23"/>
      <c r="I37" s="23"/>
      <c r="J37" s="23"/>
      <c r="K37" s="23"/>
      <c r="L37" s="23"/>
      <c r="M37" s="23"/>
      <c r="N37" s="23"/>
      <c r="O37" s="23"/>
      <c r="P37" s="23"/>
      <c r="Q37" s="23"/>
      <c r="R37" s="23"/>
      <c r="S37" s="23"/>
      <c r="T37" s="23"/>
      <c r="U37" s="23"/>
      <c r="V37" s="23"/>
      <c r="W37" s="23"/>
      <c r="X37" s="23"/>
      <c r="Y37" s="23"/>
    </row>
    <row r="38" spans="1:25" ht="30" customHeight="1" thickBot="1" x14ac:dyDescent="0.3">
      <c r="A38" s="27" t="s">
        <v>6</v>
      </c>
      <c r="B38" s="23"/>
      <c r="C38" s="98"/>
      <c r="D38" s="34" t="s">
        <v>1</v>
      </c>
      <c r="E38" s="103">
        <f>RESUMEN!G10</f>
        <v>268.06999999999994</v>
      </c>
      <c r="F38" s="102" t="str">
        <f t="shared" si="0"/>
        <v>SUP COINCIDE</v>
      </c>
      <c r="G38" s="109">
        <f>'RESUMEN 2'!G10</f>
        <v>0</v>
      </c>
      <c r="H38" s="23"/>
      <c r="I38" s="23"/>
      <c r="J38" s="23"/>
      <c r="K38" s="23"/>
      <c r="L38" s="23"/>
      <c r="M38" s="23"/>
      <c r="N38" s="23"/>
      <c r="O38" s="23"/>
      <c r="P38" s="23"/>
      <c r="Q38" s="23"/>
      <c r="R38" s="23"/>
      <c r="S38" s="23"/>
      <c r="T38" s="23"/>
      <c r="U38" s="23">
        <f>SUM(U6:U35)</f>
        <v>931.71</v>
      </c>
      <c r="V38" s="23">
        <f>SUM(V6:V36)</f>
        <v>686.93000000000018</v>
      </c>
      <c r="W38" s="23"/>
      <c r="X38" s="23"/>
      <c r="Y38" s="23"/>
    </row>
    <row r="39" spans="1:25" ht="30" customHeight="1" thickBot="1" x14ac:dyDescent="0.3">
      <c r="A39" s="27" t="s">
        <v>7</v>
      </c>
      <c r="B39" s="23"/>
      <c r="C39" s="98"/>
      <c r="D39" s="35" t="s">
        <v>1</v>
      </c>
      <c r="E39" s="103">
        <f>RESUMEN!H10</f>
        <v>216.98000000000002</v>
      </c>
      <c r="F39" s="102" t="str">
        <f t="shared" si="0"/>
        <v>SUP COINCIDE</v>
      </c>
      <c r="G39" s="109">
        <f>'RESUMEN 2'!H10</f>
        <v>0</v>
      </c>
      <c r="H39" s="23" t="s">
        <v>151</v>
      </c>
      <c r="I39" s="2"/>
      <c r="J39" s="8">
        <f>C39</f>
        <v>216.98</v>
      </c>
      <c r="K39" s="2"/>
      <c r="L39" s="23"/>
      <c r="M39" s="24">
        <f>J39/(I40+K40)</f>
        <v>0.23432218490480458</v>
      </c>
      <c r="N39" s="23"/>
      <c r="O39" s="23"/>
      <c r="P39" s="23"/>
      <c r="Q39" s="23"/>
      <c r="R39" s="23"/>
      <c r="S39" s="23"/>
      <c r="T39" s="23"/>
      <c r="U39" s="23"/>
      <c r="V39" s="23">
        <f>U38+V38</f>
        <v>1618.6400000000003</v>
      </c>
      <c r="W39" s="23"/>
      <c r="X39" s="23"/>
      <c r="Y39" s="23"/>
    </row>
    <row r="40" spans="1:25" ht="30" customHeight="1" thickBot="1" x14ac:dyDescent="0.3">
      <c r="A40" s="27" t="s">
        <v>8</v>
      </c>
      <c r="B40" s="23"/>
      <c r="C40" s="99">
        <f>C33</f>
        <v>412.5</v>
      </c>
      <c r="D40" s="97" t="s">
        <v>1</v>
      </c>
      <c r="E40" s="104">
        <f>RESUMEN!F10</f>
        <v>412.50000000000006</v>
      </c>
      <c r="F40" s="102" t="str">
        <f t="shared" si="0"/>
        <v>SUP COINCIDE</v>
      </c>
      <c r="G40" s="108">
        <f>'RESUMEN 2'!F10</f>
        <v>0</v>
      </c>
      <c r="H40" s="23"/>
      <c r="I40" s="3">
        <f>C35</f>
        <v>902.75</v>
      </c>
      <c r="J40" s="6" t="s">
        <v>42</v>
      </c>
      <c r="K40" s="3">
        <f>C36</f>
        <v>23.24</v>
      </c>
      <c r="L40" s="23"/>
      <c r="M40" s="23"/>
      <c r="N40" s="23"/>
      <c r="O40" s="23"/>
      <c r="P40" s="23"/>
      <c r="Q40" s="23"/>
      <c r="R40" s="23"/>
      <c r="S40" s="23"/>
      <c r="T40" s="23"/>
      <c r="U40" s="23"/>
      <c r="V40" s="23"/>
      <c r="W40" s="23"/>
      <c r="X40" s="23"/>
      <c r="Y40" s="23"/>
    </row>
    <row r="41" spans="1:25"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row>
    <row r="42" spans="1:25"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row>
    <row r="43" spans="1:25" x14ac:dyDescent="0.25">
      <c r="A43" s="23"/>
      <c r="B43" s="23"/>
      <c r="C43" s="100">
        <f>(C35+C36+C40+C38+C39)-C33</f>
        <v>1411.04</v>
      </c>
      <c r="D43" s="54"/>
      <c r="E43" s="23"/>
      <c r="F43" s="23"/>
      <c r="G43" s="23"/>
      <c r="H43" s="23"/>
      <c r="I43" s="23"/>
      <c r="J43" s="23"/>
      <c r="K43" s="23"/>
      <c r="L43" s="23"/>
      <c r="M43" s="23"/>
      <c r="N43" s="23"/>
      <c r="O43" s="23"/>
      <c r="P43" s="23"/>
      <c r="Q43" s="23"/>
      <c r="R43" s="23"/>
      <c r="S43" s="23"/>
      <c r="T43" s="23"/>
      <c r="U43" s="23"/>
      <c r="V43" s="23"/>
      <c r="W43" s="23"/>
      <c r="X43" s="23"/>
      <c r="Y43" s="23"/>
    </row>
    <row r="44" spans="1:25" x14ac:dyDescent="0.25">
      <c r="A44" s="23"/>
      <c r="B44" s="23"/>
      <c r="C44" s="23"/>
      <c r="D44" s="23"/>
      <c r="E44" s="23"/>
      <c r="F44" s="23"/>
      <c r="G44" s="23"/>
      <c r="H44" s="23"/>
      <c r="I44" s="23"/>
      <c r="J44" s="23">
        <f>C34</f>
        <v>1170.82</v>
      </c>
      <c r="K44" s="26" t="s">
        <v>42</v>
      </c>
      <c r="L44" s="23">
        <f>C36</f>
        <v>23.24</v>
      </c>
      <c r="M44" s="26" t="s">
        <v>42</v>
      </c>
      <c r="N44" s="23">
        <f>C39</f>
        <v>216.98</v>
      </c>
      <c r="O44" s="23" t="s">
        <v>60</v>
      </c>
      <c r="P44" s="24">
        <f>J44+L44+N44</f>
        <v>1411.04</v>
      </c>
      <c r="Q44" s="23"/>
      <c r="R44" s="23"/>
      <c r="S44" s="23"/>
      <c r="T44" s="23"/>
      <c r="U44" s="23"/>
      <c r="V44" s="23"/>
      <c r="W44" s="23"/>
      <c r="X44" s="23"/>
      <c r="Y44" s="23"/>
    </row>
    <row r="45" spans="1:25"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row>
    <row r="46" spans="1:25" x14ac:dyDescent="0.25">
      <c r="A46" s="23"/>
      <c r="B46" s="23"/>
      <c r="C46" s="23"/>
      <c r="D46" s="23"/>
      <c r="E46" s="23"/>
      <c r="F46" s="23"/>
      <c r="G46" s="23"/>
      <c r="H46" s="23"/>
      <c r="I46" s="23"/>
      <c r="J46" s="23"/>
      <c r="K46" s="23"/>
      <c r="L46" s="23"/>
      <c r="M46" s="23"/>
      <c r="N46" s="23"/>
      <c r="O46" s="23"/>
      <c r="P46" s="24">
        <f>P44+C40</f>
        <v>1823.54</v>
      </c>
      <c r="Q46" s="23"/>
      <c r="R46" s="23"/>
      <c r="S46" s="23"/>
      <c r="T46" s="23"/>
      <c r="U46" s="23"/>
      <c r="V46" s="23"/>
      <c r="W46" s="23"/>
      <c r="X46" s="23"/>
      <c r="Y46" s="23"/>
    </row>
    <row r="47" spans="1:25" x14ac:dyDescent="0.25">
      <c r="A47" s="11" t="s">
        <v>48</v>
      </c>
      <c r="B47" s="23"/>
      <c r="C47" s="23"/>
      <c r="D47" s="23"/>
      <c r="E47" s="23"/>
      <c r="F47" s="23"/>
      <c r="G47" s="23"/>
      <c r="H47" s="23"/>
      <c r="I47" s="23"/>
      <c r="J47" s="23"/>
      <c r="K47" s="23"/>
      <c r="L47" s="23"/>
      <c r="M47" s="23"/>
      <c r="N47" s="23"/>
      <c r="O47" s="23"/>
      <c r="P47" s="23"/>
      <c r="Q47" s="23"/>
      <c r="R47" s="23"/>
      <c r="S47" s="23"/>
      <c r="T47" s="23"/>
      <c r="U47" s="23"/>
      <c r="V47" s="23"/>
      <c r="W47" s="23"/>
      <c r="X47" s="23"/>
      <c r="Y47" s="23"/>
    </row>
    <row r="48" spans="1:25" x14ac:dyDescent="0.25">
      <c r="A48" s="11" t="s">
        <v>49</v>
      </c>
      <c r="B48" s="23"/>
      <c r="C48" s="23"/>
      <c r="D48" s="23"/>
      <c r="E48" s="23"/>
      <c r="F48" s="23"/>
      <c r="G48" s="23"/>
      <c r="H48" s="23"/>
      <c r="I48" s="23"/>
      <c r="J48" s="23"/>
      <c r="K48" s="23"/>
      <c r="L48" s="23"/>
      <c r="M48" s="23"/>
      <c r="N48" s="23"/>
      <c r="O48" s="23"/>
      <c r="P48" s="23"/>
      <c r="Q48" s="23"/>
      <c r="R48" s="23"/>
      <c r="S48" s="23"/>
      <c r="T48" s="23"/>
      <c r="U48" s="23"/>
      <c r="V48" s="23"/>
      <c r="W48" s="23"/>
      <c r="X48" s="23"/>
      <c r="Y48" s="23"/>
    </row>
    <row r="49" spans="1:50" x14ac:dyDescent="0.25">
      <c r="A49" s="11" t="s">
        <v>50</v>
      </c>
      <c r="B49" s="23"/>
      <c r="C49" s="23"/>
      <c r="D49" s="23"/>
      <c r="E49" s="23"/>
      <c r="F49" s="23"/>
      <c r="G49" s="23"/>
      <c r="H49" s="23"/>
      <c r="I49" s="23"/>
      <c r="J49" s="23"/>
      <c r="K49" s="23"/>
      <c r="L49" s="23"/>
      <c r="M49" s="23"/>
      <c r="N49" s="23"/>
      <c r="O49" s="23"/>
      <c r="P49" s="23"/>
      <c r="Q49" s="23"/>
      <c r="R49" s="23"/>
      <c r="S49" s="23"/>
      <c r="T49" s="23"/>
      <c r="U49" s="23"/>
      <c r="V49" s="23"/>
      <c r="W49" s="23"/>
      <c r="X49" s="23"/>
      <c r="Y49" s="23"/>
    </row>
    <row r="50" spans="1:50" x14ac:dyDescent="0.25">
      <c r="A50" s="11" t="s">
        <v>51</v>
      </c>
      <c r="B50" s="23"/>
      <c r="C50" s="23"/>
      <c r="D50" s="23"/>
      <c r="E50" s="23"/>
      <c r="F50" s="23"/>
      <c r="G50" s="23"/>
      <c r="H50" s="23"/>
      <c r="I50" s="23"/>
      <c r="J50" s="23"/>
      <c r="K50" s="23"/>
      <c r="L50" s="23"/>
      <c r="M50" s="23"/>
      <c r="N50" s="23"/>
      <c r="O50" s="23"/>
      <c r="P50" s="23"/>
      <c r="Q50" s="23"/>
      <c r="R50" s="23"/>
      <c r="S50" s="23"/>
      <c r="T50" s="23"/>
      <c r="U50" s="23"/>
      <c r="V50" s="23"/>
      <c r="W50" s="23"/>
      <c r="X50" s="23"/>
      <c r="Y50" s="23"/>
    </row>
    <row r="51" spans="1:50" x14ac:dyDescent="0.25">
      <c r="A51" s="11" t="s">
        <v>52</v>
      </c>
      <c r="B51" s="23"/>
      <c r="C51" s="23"/>
      <c r="D51" s="23"/>
      <c r="E51" s="23"/>
      <c r="F51" s="23"/>
      <c r="G51" s="23"/>
      <c r="H51" s="23"/>
      <c r="I51" s="23"/>
      <c r="J51" s="23"/>
      <c r="K51" s="23"/>
      <c r="L51" s="23"/>
      <c r="M51" s="23"/>
      <c r="N51" s="23"/>
      <c r="O51" s="23"/>
      <c r="P51" s="23"/>
      <c r="Q51" s="23"/>
      <c r="R51" s="23"/>
      <c r="S51" s="23"/>
      <c r="T51" s="23"/>
      <c r="U51" s="23"/>
      <c r="V51" s="23"/>
      <c r="W51" s="23"/>
      <c r="X51" s="23"/>
      <c r="Y51" s="23"/>
    </row>
    <row r="52" spans="1:50" x14ac:dyDescent="0.25">
      <c r="A52" s="11" t="s">
        <v>53</v>
      </c>
      <c r="B52" s="23"/>
      <c r="C52" s="23"/>
      <c r="D52" s="23"/>
      <c r="E52" s="23"/>
      <c r="F52" s="23"/>
      <c r="G52" s="23"/>
      <c r="H52" s="23"/>
      <c r="I52" s="23"/>
      <c r="J52" s="23"/>
      <c r="K52" s="23"/>
      <c r="L52" s="23"/>
      <c r="M52" s="23"/>
      <c r="N52" s="23"/>
      <c r="O52" s="23"/>
      <c r="P52" s="23"/>
      <c r="Q52" s="23"/>
      <c r="R52" s="23"/>
      <c r="S52" s="23"/>
      <c r="T52" s="23"/>
      <c r="U52" s="23"/>
      <c r="V52" s="23"/>
      <c r="W52" s="23"/>
      <c r="X52" s="23"/>
      <c r="Y52" s="23"/>
    </row>
    <row r="53" spans="1:50" x14ac:dyDescent="0.25">
      <c r="A53" s="11" t="s">
        <v>54</v>
      </c>
      <c r="B53" s="23"/>
      <c r="C53" s="23"/>
      <c r="D53" s="23"/>
      <c r="E53" s="23"/>
      <c r="F53" s="23"/>
      <c r="G53" s="23"/>
      <c r="H53" s="23"/>
      <c r="I53" s="23"/>
      <c r="J53" s="23"/>
      <c r="K53" s="23"/>
      <c r="L53" s="23"/>
      <c r="M53" s="23"/>
      <c r="N53" s="23"/>
      <c r="O53" s="23"/>
      <c r="P53" s="23"/>
      <c r="Q53" s="23"/>
      <c r="R53" s="23"/>
      <c r="S53" s="23"/>
      <c r="T53" s="23"/>
      <c r="U53" s="23"/>
      <c r="V53" s="23"/>
      <c r="W53" s="23"/>
      <c r="X53" s="23"/>
      <c r="Y53" s="23"/>
    </row>
    <row r="54" spans="1:50"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row>
    <row r="55" spans="1:50" ht="15" customHeight="1" x14ac:dyDescent="0.25">
      <c r="A55" s="23"/>
      <c r="B55" s="23"/>
      <c r="C55" s="114" t="s">
        <v>155</v>
      </c>
      <c r="D55" s="115"/>
      <c r="E55" s="116">
        <v>1</v>
      </c>
      <c r="F55" s="116"/>
      <c r="G55" s="117">
        <v>1</v>
      </c>
      <c r="H55" s="116">
        <f>E55*G55</f>
        <v>1</v>
      </c>
      <c r="I55" s="23"/>
      <c r="J55" s="23"/>
      <c r="K55" s="23"/>
      <c r="L55" s="23"/>
      <c r="M55" s="23"/>
      <c r="N55" s="23"/>
      <c r="O55" s="23"/>
      <c r="P55" s="23"/>
      <c r="Q55" s="23"/>
      <c r="R55" s="23"/>
      <c r="S55" s="23"/>
      <c r="T55" s="23"/>
      <c r="U55" s="23"/>
      <c r="V55" s="23"/>
      <c r="W55" s="23"/>
      <c r="X55" s="23"/>
      <c r="Y55" s="23"/>
    </row>
    <row r="56" spans="1:50" ht="15" customHeight="1" x14ac:dyDescent="0.25">
      <c r="A56" s="23"/>
      <c r="B56" s="23"/>
      <c r="C56" s="114" t="s">
        <v>153</v>
      </c>
      <c r="D56" s="115"/>
      <c r="E56" s="116">
        <v>1</v>
      </c>
      <c r="F56" s="116"/>
      <c r="G56" s="117">
        <v>4</v>
      </c>
      <c r="H56" s="116">
        <f>E56*G56</f>
        <v>4</v>
      </c>
      <c r="I56" s="23"/>
      <c r="J56" s="23"/>
      <c r="K56" s="23"/>
      <c r="L56" s="23"/>
      <c r="M56" s="23"/>
      <c r="N56" s="23"/>
      <c r="O56" s="23"/>
      <c r="P56" s="23"/>
      <c r="Q56" s="23"/>
      <c r="R56" s="23"/>
      <c r="S56" s="23"/>
      <c r="T56" s="23"/>
      <c r="U56" s="23"/>
      <c r="V56" s="23"/>
      <c r="W56" s="23"/>
      <c r="X56" s="23"/>
      <c r="Y56" s="23"/>
    </row>
    <row r="57" spans="1:50" ht="23.25" customHeight="1" x14ac:dyDescent="0.25">
      <c r="A57" s="23"/>
      <c r="B57" s="23"/>
      <c r="C57" s="114" t="s">
        <v>154</v>
      </c>
      <c r="D57" s="115"/>
      <c r="E57" s="118">
        <f>C43</f>
        <v>1411.04</v>
      </c>
      <c r="F57" s="118"/>
      <c r="G57" s="117">
        <v>0.2</v>
      </c>
      <c r="H57" s="116">
        <f>E57*G57</f>
        <v>282.20800000000003</v>
      </c>
      <c r="I57" s="23"/>
      <c r="J57" s="23"/>
      <c r="K57" s="23"/>
      <c r="L57" s="23"/>
      <c r="M57" s="23"/>
      <c r="N57" s="23"/>
      <c r="O57" s="23"/>
      <c r="P57" s="23"/>
      <c r="Q57" s="23"/>
      <c r="R57" s="23"/>
      <c r="S57" s="23"/>
      <c r="T57" s="23"/>
      <c r="U57" s="23"/>
      <c r="V57" s="23"/>
      <c r="W57" s="23"/>
      <c r="X57" s="23"/>
      <c r="Y57" s="23"/>
    </row>
    <row r="58" spans="1:50" x14ac:dyDescent="0.25">
      <c r="A58" s="23"/>
      <c r="B58" s="23"/>
      <c r="C58" s="117"/>
      <c r="D58" s="117"/>
      <c r="E58" s="117"/>
      <c r="F58" s="117"/>
      <c r="G58" s="117"/>
      <c r="H58" s="118">
        <f>H55+H56+H57</f>
        <v>287.20800000000003</v>
      </c>
      <c r="I58" s="23"/>
      <c r="J58" s="23"/>
      <c r="K58" s="23"/>
      <c r="L58" s="23"/>
      <c r="M58" s="23"/>
      <c r="N58" s="23"/>
      <c r="O58" s="23"/>
      <c r="P58" s="23"/>
      <c r="Q58" s="23"/>
      <c r="R58" s="23"/>
      <c r="S58" s="23"/>
      <c r="T58" s="23"/>
      <c r="U58" s="23"/>
      <c r="V58" s="23"/>
      <c r="W58" s="23"/>
      <c r="X58" s="23"/>
      <c r="Y58" s="23"/>
      <c r="AN58" s="153" t="s">
        <v>64</v>
      </c>
      <c r="AO58" s="153" t="s">
        <v>158</v>
      </c>
      <c r="AP58" s="153" t="s">
        <v>157</v>
      </c>
      <c r="AQ58" s="153"/>
      <c r="AR58" s="153" t="s">
        <v>63</v>
      </c>
      <c r="AV58">
        <f>+AE61+0</f>
        <v>6</v>
      </c>
      <c r="AW58" t="str">
        <f>VLOOKUP(AV58,AN60:AO112,2,FALSE)</f>
        <v>HIPÓDROMO</v>
      </c>
    </row>
    <row r="59" spans="1:50"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row>
    <row r="60" spans="1:50" x14ac:dyDescent="0.25">
      <c r="AA60" s="48" t="s">
        <v>87</v>
      </c>
      <c r="AC60" s="48" t="s">
        <v>78</v>
      </c>
      <c r="AD60" s="48" t="s">
        <v>79</v>
      </c>
      <c r="AE60" s="48" t="s">
        <v>80</v>
      </c>
      <c r="AF60" s="48" t="s">
        <v>81</v>
      </c>
      <c r="AG60" s="48" t="s">
        <v>82</v>
      </c>
      <c r="AH60" s="48" t="s">
        <v>83</v>
      </c>
      <c r="AI60" s="48" t="s">
        <v>84</v>
      </c>
      <c r="AJ60" s="48" t="s">
        <v>85</v>
      </c>
      <c r="AK60" s="48" t="s">
        <v>86</v>
      </c>
      <c r="AM60" t="str">
        <f>AN60&amp;COUNTIF($AN$59:AN60,AN60)</f>
        <v>11</v>
      </c>
      <c r="AN60" s="137">
        <v>1</v>
      </c>
      <c r="AO60" s="138" t="s">
        <v>89</v>
      </c>
      <c r="AP60" s="139" t="s">
        <v>100</v>
      </c>
      <c r="AQ60" s="139" t="str">
        <f>AO60&amp;COUNTIF($AO$59:AO60,AO60)</f>
        <v>MAYORAZGO1</v>
      </c>
      <c r="AR60" s="140">
        <v>2</v>
      </c>
    </row>
    <row r="61" spans="1:50" x14ac:dyDescent="0.25">
      <c r="AA61" t="s">
        <v>100</v>
      </c>
      <c r="AC61" t="str">
        <f>C2</f>
        <v>06-119-014-1-00-000-000</v>
      </c>
      <c r="AD61" s="49"/>
      <c r="AE61" s="50" t="str">
        <f>MID(AC61,1,2)</f>
        <v>06</v>
      </c>
      <c r="AF61" s="50" t="str">
        <f>MID(AC61,4,3)</f>
        <v>119</v>
      </c>
      <c r="AG61" s="50" t="str">
        <f>MID(AC61,8,3)</f>
        <v>014</v>
      </c>
      <c r="AH61" s="50" t="str">
        <f>MID(AC61,12,1)</f>
        <v>1</v>
      </c>
      <c r="AI61" s="50" t="str">
        <f>MID(AC61,14,2)</f>
        <v>00</v>
      </c>
      <c r="AJ61" s="50" t="str">
        <f>MID(AC61,17,3)</f>
        <v>000</v>
      </c>
      <c r="AK61" s="50" t="str">
        <f>MID(AC61,21,3)</f>
        <v>000</v>
      </c>
      <c r="AM61" t="str">
        <f>AN61&amp;COUNTIF($AN$59:AN61,AN61)</f>
        <v>21</v>
      </c>
      <c r="AN61" s="125">
        <v>2</v>
      </c>
      <c r="AO61" s="126" t="s">
        <v>90</v>
      </c>
      <c r="AP61" s="127" t="s">
        <v>76</v>
      </c>
      <c r="AQ61" s="139" t="str">
        <f>AO61&amp;COUNTIF($AO$59:AO61,AO61)</f>
        <v>SARCO1</v>
      </c>
      <c r="AR61" s="128">
        <v>3</v>
      </c>
      <c r="AV61">
        <v>1</v>
      </c>
      <c r="AW61">
        <f>VLOOKUP($AV$58&amp;AV61,$AM$60:$AR$112,6,FALSE)</f>
        <v>3</v>
      </c>
      <c r="AX61" t="str">
        <f>VLOOKUP($AV$58&amp;AV61,$AM$60:$AP$112,4,FALSE)</f>
        <v>MOLLE</v>
      </c>
    </row>
    <row r="62" spans="1:50" x14ac:dyDescent="0.25">
      <c r="AA62" t="s">
        <v>76</v>
      </c>
      <c r="AM62" t="str">
        <f>AN62&amp;COUNTIF($AN$59:AN62,AN62)</f>
        <v>22</v>
      </c>
      <c r="AN62" s="179">
        <v>2</v>
      </c>
      <c r="AO62" s="180" t="s">
        <v>90</v>
      </c>
      <c r="AP62" s="181" t="s">
        <v>88</v>
      </c>
      <c r="AQ62" s="139" t="str">
        <f>AO62&amp;COUNTIF($AO$59:AO62,AO62)</f>
        <v>SARCO2</v>
      </c>
      <c r="AR62" s="180">
        <v>12</v>
      </c>
      <c r="AV62">
        <v>2</v>
      </c>
      <c r="AW62">
        <f t="shared" ref="AW62:AW64" si="1">VLOOKUP($AV$58&amp;AV62,$AM$60:$AR$112,6,FALSE)</f>
        <v>4</v>
      </c>
      <c r="AX62" t="str">
        <f>VLOOKUP($AV$58&amp;AV62,$AM$60:$AP$112,4,FALSE)</f>
        <v>MOLLE</v>
      </c>
    </row>
    <row r="63" spans="1:50" x14ac:dyDescent="0.25">
      <c r="AA63" t="s">
        <v>101</v>
      </c>
      <c r="AM63" t="str">
        <f>AN63&amp;COUNTIF($AN$59:AN63,AN63)</f>
        <v>31</v>
      </c>
      <c r="AN63" s="137">
        <v>3</v>
      </c>
      <c r="AO63" s="138" t="s">
        <v>160</v>
      </c>
      <c r="AP63" s="139" t="s">
        <v>100</v>
      </c>
      <c r="AQ63" s="139" t="str">
        <f>AO63&amp;COUNTIF($AO$59:AO63,AO63)</f>
        <v>CALA CALA1</v>
      </c>
      <c r="AR63" s="140">
        <v>2</v>
      </c>
      <c r="AV63">
        <v>3</v>
      </c>
      <c r="AW63">
        <f t="shared" si="1"/>
        <v>12</v>
      </c>
      <c r="AX63" t="str">
        <f>VLOOKUP($AV$58&amp;AV63,$AM$60:$AP$112,4,FALSE)</f>
        <v>ADELA ZAMUDIO</v>
      </c>
    </row>
    <row r="64" spans="1:50" x14ac:dyDescent="0.25">
      <c r="AA64" t="s">
        <v>102</v>
      </c>
      <c r="AM64" t="str">
        <f>AN64&amp;COUNTIF($AN$59:AN64,AN64)</f>
        <v>32</v>
      </c>
      <c r="AN64" s="179">
        <v>3</v>
      </c>
      <c r="AO64" s="180" t="s">
        <v>160</v>
      </c>
      <c r="AP64" s="181" t="s">
        <v>88</v>
      </c>
      <c r="AQ64" s="139" t="str">
        <f>AO64&amp;COUNTIF($AO$59:AO64,AO64)</f>
        <v>CALA CALA2</v>
      </c>
      <c r="AR64" s="180">
        <v>12</v>
      </c>
      <c r="AV64">
        <v>4</v>
      </c>
      <c r="AW64" t="e">
        <f t="shared" si="1"/>
        <v>#N/A</v>
      </c>
      <c r="AX64" t="e">
        <f>VLOOKUP($AV$58&amp;AV64,$AM$60:$AP$112,4,FALSE)</f>
        <v>#N/A</v>
      </c>
    </row>
    <row r="65" spans="27:48" x14ac:dyDescent="0.25">
      <c r="AA65" t="s">
        <v>103</v>
      </c>
      <c r="AM65" t="str">
        <f>AN65&amp;COUNTIF($AN$59:AN65,AN65)</f>
        <v>41</v>
      </c>
      <c r="AN65" s="182">
        <v>4</v>
      </c>
      <c r="AO65" s="183" t="s">
        <v>161</v>
      </c>
      <c r="AP65" s="181" t="s">
        <v>88</v>
      </c>
      <c r="AQ65" s="139" t="str">
        <f>AO65&amp;COUNTIF($AO$59:AO65,AO65)</f>
        <v>QUERU QUERU1</v>
      </c>
      <c r="AR65" s="180">
        <v>12</v>
      </c>
    </row>
    <row r="66" spans="27:48" x14ac:dyDescent="0.25">
      <c r="AA66" t="s">
        <v>88</v>
      </c>
      <c r="AM66" t="str">
        <f>AN66&amp;COUNTIF($AN$59:AN66,AN66)</f>
        <v>51</v>
      </c>
      <c r="AN66" s="182">
        <v>5</v>
      </c>
      <c r="AO66" s="183" t="s">
        <v>162</v>
      </c>
      <c r="AP66" s="181" t="s">
        <v>88</v>
      </c>
      <c r="AQ66" s="139" t="str">
        <f>AO66&amp;COUNTIF($AO$59:AO66,AO66)</f>
        <v>TUPURAYA1</v>
      </c>
      <c r="AR66" s="180">
        <v>12</v>
      </c>
    </row>
    <row r="67" spans="27:48" x14ac:dyDescent="0.25">
      <c r="AM67" t="str">
        <f>AN67&amp;COUNTIF($AN$59:AN67,AN67)</f>
        <v>61</v>
      </c>
      <c r="AN67" s="125">
        <v>6</v>
      </c>
      <c r="AO67" s="126" t="s">
        <v>91</v>
      </c>
      <c r="AP67" s="127" t="s">
        <v>76</v>
      </c>
      <c r="AQ67" s="139" t="str">
        <f>AO67&amp;COUNTIF($AO$59:AO67,AO67)</f>
        <v>HIPÓDROMO1</v>
      </c>
      <c r="AR67" s="128">
        <v>3</v>
      </c>
    </row>
    <row r="68" spans="27:48" x14ac:dyDescent="0.25">
      <c r="AM68" t="str">
        <f>AN68&amp;COUNTIF($AN$59:AN68,AN68)</f>
        <v>62</v>
      </c>
      <c r="AN68" s="141">
        <v>6</v>
      </c>
      <c r="AO68" s="142" t="s">
        <v>91</v>
      </c>
      <c r="AP68" s="143" t="s">
        <v>76</v>
      </c>
      <c r="AQ68" s="139" t="str">
        <f>AO68&amp;COUNTIF($AO$59:AO68,AO68)</f>
        <v>HIPÓDROMO2</v>
      </c>
      <c r="AR68" s="144">
        <v>4</v>
      </c>
    </row>
    <row r="69" spans="27:48" x14ac:dyDescent="0.25">
      <c r="AM69" t="str">
        <f>AN69&amp;COUNTIF($AN$59:AN69,AN69)</f>
        <v>63</v>
      </c>
      <c r="AN69" s="179">
        <v>6</v>
      </c>
      <c r="AO69" s="180" t="s">
        <v>91</v>
      </c>
      <c r="AP69" s="181" t="s">
        <v>88</v>
      </c>
      <c r="AQ69" s="139" t="str">
        <f>AO69&amp;COUNTIF($AO$59:AO69,AO69)</f>
        <v>HIPÓDROMO3</v>
      </c>
      <c r="AR69" s="180">
        <v>12</v>
      </c>
      <c r="AV69">
        <v>1</v>
      </c>
    </row>
    <row r="70" spans="27:48" x14ac:dyDescent="0.25">
      <c r="AM70" t="str">
        <f>AN70&amp;COUNTIF($AN$59:AN70,AN70)</f>
        <v>71</v>
      </c>
      <c r="AN70" s="174">
        <v>7</v>
      </c>
      <c r="AO70" s="175" t="s">
        <v>163</v>
      </c>
      <c r="AP70" s="168" t="s">
        <v>88</v>
      </c>
      <c r="AQ70" s="139" t="str">
        <f>AO70&amp;COUNTIF($AO$59:AO70,AO70)</f>
        <v>NOR OESTE1</v>
      </c>
      <c r="AR70" s="176">
        <v>10</v>
      </c>
      <c r="AV70">
        <v>2</v>
      </c>
    </row>
    <row r="71" spans="27:48" x14ac:dyDescent="0.25">
      <c r="AM71" t="str">
        <f>AN71&amp;COUNTIF($AN$59:AN71,AN71)</f>
        <v>81</v>
      </c>
      <c r="AN71" s="174">
        <v>8</v>
      </c>
      <c r="AO71" s="175" t="s">
        <v>164</v>
      </c>
      <c r="AP71" s="168" t="s">
        <v>88</v>
      </c>
      <c r="AQ71" s="139" t="str">
        <f>AO71&amp;COUNTIF($AO$59:AO71,AO71)</f>
        <v>NOR ESTE1</v>
      </c>
      <c r="AR71" s="176">
        <v>10</v>
      </c>
      <c r="AV71">
        <v>3</v>
      </c>
    </row>
    <row r="72" spans="27:48" x14ac:dyDescent="0.25">
      <c r="AM72" t="str">
        <f>AN72&amp;COUNTIF($AN$59:AN72,AN72)</f>
        <v>91</v>
      </c>
      <c r="AN72" s="172">
        <v>9</v>
      </c>
      <c r="AO72" s="173" t="s">
        <v>165</v>
      </c>
      <c r="AP72" s="169" t="s">
        <v>88</v>
      </c>
      <c r="AQ72" s="139" t="str">
        <f>AO72&amp;COUNTIF($AO$59:AO72,AO72)</f>
        <v>MUYURINA1</v>
      </c>
      <c r="AR72" s="170">
        <v>11</v>
      </c>
      <c r="AV72">
        <v>4</v>
      </c>
    </row>
    <row r="73" spans="27:48" x14ac:dyDescent="0.25">
      <c r="AM73" t="str">
        <f>AN73&amp;COUNTIF($AN$59:AN73,AN73)</f>
        <v>101</v>
      </c>
      <c r="AN73" s="141">
        <v>10</v>
      </c>
      <c r="AO73" s="142" t="s">
        <v>166</v>
      </c>
      <c r="AP73" s="143" t="s">
        <v>76</v>
      </c>
      <c r="AQ73" s="139" t="str">
        <f>AO73&amp;COUNTIF($AO$59:AO73,AO73)</f>
        <v>LA CHIMBA1</v>
      </c>
      <c r="AR73" s="144">
        <v>4</v>
      </c>
    </row>
    <row r="74" spans="27:48" x14ac:dyDescent="0.25">
      <c r="AM74" t="str">
        <f>AN74&amp;COUNTIF($AN$59:AN74,AN74)</f>
        <v>111</v>
      </c>
      <c r="AN74" s="174">
        <v>11</v>
      </c>
      <c r="AO74" s="175" t="s">
        <v>167</v>
      </c>
      <c r="AP74" s="168" t="s">
        <v>88</v>
      </c>
      <c r="AQ74" s="139" t="str">
        <f>AO74&amp;COUNTIF($AO$59:AO74,AO74)</f>
        <v>SUD OESTE1</v>
      </c>
      <c r="AR74" s="176">
        <v>10</v>
      </c>
      <c r="AU74" s="119"/>
    </row>
    <row r="75" spans="27:48" ht="15" customHeight="1" x14ac:dyDescent="0.25">
      <c r="AM75" t="str">
        <f>AN75&amp;COUNTIF($AN$59:AN75,AN75)</f>
        <v>121</v>
      </c>
      <c r="AN75" s="129">
        <v>12</v>
      </c>
      <c r="AO75" s="130" t="s">
        <v>168</v>
      </c>
      <c r="AP75" s="131" t="s">
        <v>101</v>
      </c>
      <c r="AQ75" s="139" t="str">
        <f>AO75&amp;COUNTIF($AO$59:AO75,AO75)</f>
        <v>SUD ESTE1</v>
      </c>
      <c r="AR75" s="132">
        <v>5</v>
      </c>
      <c r="AU75" s="168"/>
    </row>
    <row r="76" spans="27:48" x14ac:dyDescent="0.25">
      <c r="AM76" t="str">
        <f>AN76&amp;COUNTIF($AN$59:AN76,AN76)</f>
        <v>122</v>
      </c>
      <c r="AN76" s="177">
        <v>12</v>
      </c>
      <c r="AO76" s="178" t="s">
        <v>168</v>
      </c>
      <c r="AP76" s="168" t="s">
        <v>88</v>
      </c>
      <c r="AQ76" s="139" t="str">
        <f>AO76&amp;COUNTIF($AO$59:AO76,AO76)</f>
        <v>SUD ESTE2</v>
      </c>
      <c r="AR76" s="176">
        <v>10</v>
      </c>
      <c r="AU76" s="168"/>
    </row>
    <row r="77" spans="27:48" x14ac:dyDescent="0.25">
      <c r="AM77" t="str">
        <f>AN77&amp;COUNTIF($AN$59:AN77,AN77)</f>
        <v>131</v>
      </c>
      <c r="AN77" s="172">
        <v>13</v>
      </c>
      <c r="AO77" s="173" t="s">
        <v>169</v>
      </c>
      <c r="AP77" s="169" t="s">
        <v>88</v>
      </c>
      <c r="AQ77" s="139" t="str">
        <f>AO77&amp;COUNTIF($AO$59:AO77,AO77)</f>
        <v>LAS CUADRAS1</v>
      </c>
      <c r="AR77" s="170">
        <v>11</v>
      </c>
      <c r="AU77" s="168"/>
    </row>
    <row r="78" spans="27:48" x14ac:dyDescent="0.25">
      <c r="AM78" t="str">
        <f>AN78&amp;COUNTIF($AN$59:AN78,AN78)</f>
        <v>141</v>
      </c>
      <c r="AN78" s="129">
        <v>14</v>
      </c>
      <c r="AO78" s="130" t="s">
        <v>170</v>
      </c>
      <c r="AP78" s="131" t="s">
        <v>101</v>
      </c>
      <c r="AQ78" s="139" t="str">
        <f>AO78&amp;COUNTIF($AO$59:AO78,AO78)</f>
        <v>LA MAICA1</v>
      </c>
      <c r="AR78" s="132">
        <v>5</v>
      </c>
      <c r="AU78" s="168"/>
    </row>
    <row r="79" spans="27:48" x14ac:dyDescent="0.25">
      <c r="AM79" t="str">
        <f>AN79&amp;COUNTIF($AN$59:AN79,AN79)</f>
        <v>142</v>
      </c>
      <c r="AN79" s="161">
        <v>14</v>
      </c>
      <c r="AO79" s="162" t="s">
        <v>170</v>
      </c>
      <c r="AP79" s="157" t="s">
        <v>103</v>
      </c>
      <c r="AQ79" s="139" t="str">
        <f>AO79&amp;COUNTIF($AO$59:AO79,AO79)</f>
        <v>LA MAICA2</v>
      </c>
      <c r="AR79" s="162">
        <v>9</v>
      </c>
      <c r="AU79" s="168"/>
    </row>
    <row r="80" spans="27:48" x14ac:dyDescent="0.25">
      <c r="AM80" t="str">
        <f>AN80&amp;COUNTIF($AN$59:AN80,AN80)</f>
        <v>151</v>
      </c>
      <c r="AN80" s="129">
        <v>15</v>
      </c>
      <c r="AO80" s="130" t="s">
        <v>171</v>
      </c>
      <c r="AP80" s="131" t="s">
        <v>101</v>
      </c>
      <c r="AQ80" s="139" t="str">
        <f>AO80&amp;COUNTIF($AO$59:AO80,AO80)</f>
        <v>JAIHUAYCO1</v>
      </c>
      <c r="AR80" s="132">
        <v>5</v>
      </c>
      <c r="AU80" s="168"/>
    </row>
    <row r="81" spans="39:47" x14ac:dyDescent="0.25">
      <c r="AM81" t="str">
        <f>AN81&amp;COUNTIF($AN$59:AN81,AN81)</f>
        <v>161</v>
      </c>
      <c r="AN81" s="129">
        <v>16</v>
      </c>
      <c r="AO81" s="130" t="s">
        <v>159</v>
      </c>
      <c r="AP81" s="131" t="s">
        <v>101</v>
      </c>
      <c r="AQ81" s="139" t="str">
        <f>AO81&amp;COUNTIF($AO$59:AO81,AO81)</f>
        <v>ALALAY NORTE1</v>
      </c>
      <c r="AR81" s="132">
        <v>5</v>
      </c>
      <c r="AU81" s="168"/>
    </row>
    <row r="82" spans="39:47" x14ac:dyDescent="0.25">
      <c r="AM82" t="str">
        <f>AN82&amp;COUNTIF($AN$59:AN82,AN82)</f>
        <v>162</v>
      </c>
      <c r="AN82" s="133">
        <v>16</v>
      </c>
      <c r="AO82" s="134" t="s">
        <v>159</v>
      </c>
      <c r="AP82" s="135" t="s">
        <v>102</v>
      </c>
      <c r="AQ82" s="139" t="str">
        <f>AO82&amp;COUNTIF($AO$59:AO82,AO82)</f>
        <v>ALALAY NORTE2</v>
      </c>
      <c r="AR82" s="136">
        <v>6</v>
      </c>
      <c r="AU82" s="168"/>
    </row>
    <row r="83" spans="39:47" x14ac:dyDescent="0.25">
      <c r="AM83" t="str">
        <f>AN83&amp;COUNTIF($AN$59:AN83,AN83)</f>
        <v>163</v>
      </c>
      <c r="AN83" s="149">
        <v>16</v>
      </c>
      <c r="AO83" s="150" t="s">
        <v>159</v>
      </c>
      <c r="AP83" s="151" t="s">
        <v>102</v>
      </c>
      <c r="AQ83" s="139" t="str">
        <f>AO83&amp;COUNTIF($AO$59:AO83,AO83)</f>
        <v>ALALAY NORTE3</v>
      </c>
      <c r="AR83" s="152">
        <v>7</v>
      </c>
      <c r="AU83" s="168"/>
    </row>
    <row r="84" spans="39:47" x14ac:dyDescent="0.25">
      <c r="AM84" t="str">
        <f>AN84&amp;COUNTIF($AN$59:AN84,AN84)</f>
        <v>164</v>
      </c>
      <c r="AN84" s="171">
        <v>16</v>
      </c>
      <c r="AO84" s="170" t="s">
        <v>159</v>
      </c>
      <c r="AP84" s="169" t="s">
        <v>88</v>
      </c>
      <c r="AQ84" s="139" t="str">
        <f>AO84&amp;COUNTIF($AO$59:AO84,AO84)</f>
        <v>ALALAY NORTE4</v>
      </c>
      <c r="AR84" s="170">
        <v>11</v>
      </c>
      <c r="AU84" s="168"/>
    </row>
    <row r="85" spans="39:47" x14ac:dyDescent="0.25">
      <c r="AM85" t="str">
        <f>AN85&amp;COUNTIF($AN$59:AN85,AN85)</f>
        <v>171</v>
      </c>
      <c r="AN85" s="129">
        <v>17</v>
      </c>
      <c r="AO85" s="130" t="s">
        <v>172</v>
      </c>
      <c r="AP85" s="131" t="s">
        <v>101</v>
      </c>
      <c r="AQ85" s="139" t="str">
        <f>AO85&amp;COUNTIF($AO$59:AO85,AO85)</f>
        <v>LACMA1</v>
      </c>
      <c r="AR85" s="132">
        <v>5</v>
      </c>
      <c r="AU85" s="168"/>
    </row>
    <row r="86" spans="39:47" x14ac:dyDescent="0.25">
      <c r="AM86" t="str">
        <f>AN86&amp;COUNTIF($AN$59:AN86,AN86)</f>
        <v>181</v>
      </c>
      <c r="AN86" s="145">
        <v>18</v>
      </c>
      <c r="AO86" s="146" t="s">
        <v>173</v>
      </c>
      <c r="AP86" s="147" t="s">
        <v>101</v>
      </c>
      <c r="AQ86" s="139" t="str">
        <f>AO86&amp;COUNTIF($AO$59:AO86,AO86)</f>
        <v>TICTI1</v>
      </c>
      <c r="AR86" s="148">
        <v>8</v>
      </c>
      <c r="AU86" s="168"/>
    </row>
    <row r="87" spans="39:47" x14ac:dyDescent="0.25">
      <c r="AM87" t="str">
        <f>AN87&amp;COUNTIF($AN$59:AN87,AN87)</f>
        <v>191</v>
      </c>
      <c r="AN87" s="149">
        <v>19</v>
      </c>
      <c r="AO87" s="150" t="s">
        <v>174</v>
      </c>
      <c r="AP87" s="151" t="s">
        <v>102</v>
      </c>
      <c r="AQ87" s="139" t="str">
        <f>AO87&amp;COUNTIF($AO$59:AO87,AO87)</f>
        <v>ALALAY SUD1</v>
      </c>
      <c r="AR87" s="152">
        <v>7</v>
      </c>
    </row>
    <row r="88" spans="39:47" x14ac:dyDescent="0.25">
      <c r="AM88" t="str">
        <f>AN88&amp;COUNTIF($AN$59:AN88,AN88)</f>
        <v>192</v>
      </c>
      <c r="AN88" s="184">
        <v>19</v>
      </c>
      <c r="AO88" s="185" t="s">
        <v>174</v>
      </c>
      <c r="AP88" s="185" t="s">
        <v>102</v>
      </c>
      <c r="AQ88" s="139" t="str">
        <f>AO88&amp;COUNTIF($AO$59:AO88,AO88)</f>
        <v>ALALAY SUD2</v>
      </c>
      <c r="AR88" s="185">
        <v>14</v>
      </c>
    </row>
    <row r="89" spans="39:47" x14ac:dyDescent="0.25">
      <c r="AM89" t="str">
        <f>AN89&amp;COUNTIF($AN$59:AN89,AN89)</f>
        <v>201</v>
      </c>
      <c r="AN89" s="145">
        <v>20</v>
      </c>
      <c r="AO89" s="146" t="s">
        <v>102</v>
      </c>
      <c r="AP89" s="147" t="s">
        <v>101</v>
      </c>
      <c r="AQ89" s="139" t="str">
        <f>AO89&amp;COUNTIF($AO$59:AO89,AO89)</f>
        <v>VALLE HERMOSO1</v>
      </c>
      <c r="AR89" s="148">
        <v>8</v>
      </c>
    </row>
    <row r="90" spans="39:47" x14ac:dyDescent="0.25">
      <c r="AM90" t="str">
        <f>AN90&amp;COUNTIF($AN$59:AN90,AN90)</f>
        <v>202</v>
      </c>
      <c r="AN90" s="184">
        <v>20</v>
      </c>
      <c r="AO90" s="185" t="s">
        <v>102</v>
      </c>
      <c r="AP90" s="185" t="s">
        <v>102</v>
      </c>
      <c r="AQ90" s="139" t="str">
        <f>AO90&amp;COUNTIF($AO$59:AO90,AO90)</f>
        <v>VALLE HERMOSO2</v>
      </c>
      <c r="AR90" s="185">
        <v>14</v>
      </c>
    </row>
    <row r="91" spans="39:47" x14ac:dyDescent="0.25">
      <c r="AM91" t="str">
        <f>AN91&amp;COUNTIF($AN$59:AN91,AN91)</f>
        <v>211</v>
      </c>
      <c r="AN91" s="125">
        <v>21</v>
      </c>
      <c r="AO91" s="126" t="s">
        <v>175</v>
      </c>
      <c r="AP91" s="127" t="s">
        <v>76</v>
      </c>
      <c r="AQ91" s="139" t="str">
        <f>AO91&amp;COUNTIF($AO$59:AO91,AO91)</f>
        <v>SARCOBAMBA1</v>
      </c>
      <c r="AR91" s="128">
        <v>3</v>
      </c>
    </row>
    <row r="92" spans="39:47" x14ac:dyDescent="0.25">
      <c r="AM92" t="str">
        <f>AN92&amp;COUNTIF($AN$59:AN92,AN92)</f>
        <v>221</v>
      </c>
      <c r="AN92" s="137">
        <v>22</v>
      </c>
      <c r="AO92" s="138" t="s">
        <v>176</v>
      </c>
      <c r="AP92" s="139" t="s">
        <v>100</v>
      </c>
      <c r="AQ92" s="139" t="str">
        <f>AO92&amp;COUNTIF($AO$59:AO92,AO92)</f>
        <v>CONDEBAMBA1</v>
      </c>
      <c r="AR92" s="140">
        <v>2</v>
      </c>
    </row>
    <row r="93" spans="39:47" x14ac:dyDescent="0.25">
      <c r="AM93" t="str">
        <f>AN93&amp;COUNTIF($AN$59:AN93,AN93)</f>
        <v>231</v>
      </c>
      <c r="AN93" s="120">
        <v>23</v>
      </c>
      <c r="AO93" s="154" t="s">
        <v>177</v>
      </c>
      <c r="AP93" s="155" t="s">
        <v>100</v>
      </c>
      <c r="AQ93" s="139" t="str">
        <f>AO93&amp;COUNTIF($AO$59:AO93,AO93)</f>
        <v>TEMPORAL PAMPA1</v>
      </c>
      <c r="AR93" s="156">
        <v>2</v>
      </c>
    </row>
    <row r="94" spans="39:47" x14ac:dyDescent="0.25">
      <c r="AM94" t="str">
        <f>AN94&amp;COUNTIF($AN$59:AN94,AN94)</f>
        <v>241</v>
      </c>
      <c r="AN94" s="137">
        <v>24</v>
      </c>
      <c r="AO94" s="138" t="s">
        <v>178</v>
      </c>
      <c r="AP94" s="139" t="s">
        <v>100</v>
      </c>
      <c r="AQ94" s="139" t="str">
        <f>AO94&amp;COUNTIF($AO$59:AO94,AO94)</f>
        <v>QUERU QUERU ALTO1</v>
      </c>
      <c r="AR94" s="140">
        <v>1</v>
      </c>
    </row>
    <row r="95" spans="39:47" x14ac:dyDescent="0.25">
      <c r="AM95" t="str">
        <f>AN95&amp;COUNTIF($AN$59:AN95,AN95)</f>
        <v>242</v>
      </c>
      <c r="AN95" s="121">
        <v>24</v>
      </c>
      <c r="AO95" s="122" t="s">
        <v>178</v>
      </c>
      <c r="AP95" s="123" t="s">
        <v>100</v>
      </c>
      <c r="AQ95" s="139" t="str">
        <f>AO95&amp;COUNTIF($AO$59:AO95,AO95)</f>
        <v>QUERU QUERU ALTO2</v>
      </c>
      <c r="AR95" s="124">
        <v>2</v>
      </c>
    </row>
    <row r="96" spans="39:47" x14ac:dyDescent="0.25">
      <c r="AM96" t="str">
        <f>AN96&amp;COUNTIF($AN$59:AN96,AN96)</f>
        <v>251</v>
      </c>
      <c r="AN96" s="121">
        <v>25</v>
      </c>
      <c r="AO96" s="122" t="s">
        <v>179</v>
      </c>
      <c r="AP96" s="123" t="s">
        <v>100</v>
      </c>
      <c r="AQ96" s="139" t="str">
        <f>AO96&amp;COUNTIF($AO$59:AO96,AO96)</f>
        <v>ARANJUEZ ALTO1</v>
      </c>
      <c r="AR96" s="124">
        <v>1</v>
      </c>
    </row>
    <row r="97" spans="39:44" x14ac:dyDescent="0.25">
      <c r="AM97" t="str">
        <f>AN97&amp;COUNTIF($AN$59:AN97,AN97)</f>
        <v>261</v>
      </c>
      <c r="AN97" s="121">
        <v>26</v>
      </c>
      <c r="AO97" s="122" t="s">
        <v>180</v>
      </c>
      <c r="AP97" s="123" t="s">
        <v>100</v>
      </c>
      <c r="AQ97" s="139" t="str">
        <f>AO97&amp;COUNTIF($AO$59:AO97,AO97)</f>
        <v>MESADILLA1</v>
      </c>
      <c r="AR97" s="124">
        <v>1</v>
      </c>
    </row>
    <row r="98" spans="39:44" x14ac:dyDescent="0.25">
      <c r="AM98" t="str">
        <f>AN98&amp;COUNTIF($AN$59:AN98,AN98)</f>
        <v>271</v>
      </c>
      <c r="AN98" s="125">
        <v>27</v>
      </c>
      <c r="AO98" s="126" t="s">
        <v>181</v>
      </c>
      <c r="AP98" s="127" t="s">
        <v>76</v>
      </c>
      <c r="AQ98" s="139" t="str">
        <f>AO98&amp;COUNTIF($AO$59:AO98,AO98)</f>
        <v>VILLA BUSCH1</v>
      </c>
      <c r="AR98" s="128">
        <v>3</v>
      </c>
    </row>
    <row r="99" spans="39:44" x14ac:dyDescent="0.25">
      <c r="AM99" t="str">
        <f>AN99&amp;COUNTIF($AN$59:AN99,AN99)</f>
        <v>272</v>
      </c>
      <c r="AN99" s="141">
        <v>27</v>
      </c>
      <c r="AO99" s="142" t="s">
        <v>181</v>
      </c>
      <c r="AP99" s="143" t="s">
        <v>76</v>
      </c>
      <c r="AQ99" s="139" t="str">
        <f>AO99&amp;COUNTIF($AO$59:AO99,AO99)</f>
        <v>VILLA BUSCH2</v>
      </c>
      <c r="AR99" s="144">
        <v>4</v>
      </c>
    </row>
    <row r="100" spans="39:44" x14ac:dyDescent="0.25">
      <c r="AM100" t="str">
        <f>AN100&amp;COUNTIF($AN$59:AN100,AN100)</f>
        <v>281</v>
      </c>
      <c r="AN100" s="141">
        <v>28</v>
      </c>
      <c r="AO100" s="142" t="s">
        <v>182</v>
      </c>
      <c r="AP100" s="143" t="s">
        <v>76</v>
      </c>
      <c r="AQ100" s="139" t="str">
        <f>AO100&amp;COUNTIF($AO$59:AO100,AO100)</f>
        <v>COÑA COÑA1</v>
      </c>
      <c r="AR100" s="144">
        <v>4</v>
      </c>
    </row>
    <row r="101" spans="39:44" x14ac:dyDescent="0.25">
      <c r="AM101" t="str">
        <f>AN101&amp;COUNTIF($AN$59:AN101,AN101)</f>
        <v>282</v>
      </c>
      <c r="AN101" s="161">
        <v>28</v>
      </c>
      <c r="AO101" s="162" t="s">
        <v>182</v>
      </c>
      <c r="AP101" s="157" t="s">
        <v>103</v>
      </c>
      <c r="AQ101" s="139" t="str">
        <f>AO101&amp;COUNTIF($AO$59:AO101,AO101)</f>
        <v>COÑA COÑA2</v>
      </c>
      <c r="AR101" s="162">
        <v>9</v>
      </c>
    </row>
    <row r="102" spans="39:44" x14ac:dyDescent="0.25">
      <c r="AM102" t="str">
        <f>AN102&amp;COUNTIF($AN$59:AN102,AN102)</f>
        <v>291</v>
      </c>
      <c r="AN102" s="159">
        <v>29</v>
      </c>
      <c r="AO102" s="158" t="s">
        <v>92</v>
      </c>
      <c r="AP102" s="157" t="s">
        <v>103</v>
      </c>
      <c r="AQ102" s="139" t="str">
        <f>AO102&amp;COUNTIF($AO$59:AO102,AO102)</f>
        <v>TAMBORADA PUKARITA1</v>
      </c>
      <c r="AR102" s="160">
        <v>9</v>
      </c>
    </row>
    <row r="103" spans="39:44" x14ac:dyDescent="0.25">
      <c r="AM103" t="str">
        <f>AN103&amp;COUNTIF($AN$59:AN103,AN103)</f>
        <v>301</v>
      </c>
      <c r="AN103" s="159">
        <v>30</v>
      </c>
      <c r="AO103" s="158" t="s">
        <v>93</v>
      </c>
      <c r="AP103" s="157" t="s">
        <v>103</v>
      </c>
      <c r="AQ103" s="139" t="str">
        <f>AO103&amp;COUNTIF($AO$59:AO103,AO103)</f>
        <v>1º DE MAYO1</v>
      </c>
      <c r="AR103" s="160">
        <v>9</v>
      </c>
    </row>
    <row r="104" spans="39:44" x14ac:dyDescent="0.25">
      <c r="AM104" t="str">
        <f>AN104&amp;COUNTIF($AN$59:AN104,AN104)</f>
        <v>311</v>
      </c>
      <c r="AN104" s="159">
        <v>31</v>
      </c>
      <c r="AO104" s="158" t="s">
        <v>94</v>
      </c>
      <c r="AP104" s="157" t="s">
        <v>103</v>
      </c>
      <c r="AQ104" s="139" t="str">
        <f>AO104&amp;COUNTIF($AO$59:AO104,AO104)</f>
        <v>PUKARA GRANDE NORTE1</v>
      </c>
      <c r="AR104" s="160">
        <v>9</v>
      </c>
    </row>
    <row r="105" spans="39:44" x14ac:dyDescent="0.25">
      <c r="AM105" t="str">
        <f>AN105&amp;COUNTIF($AN$59:AN105,AN105)</f>
        <v>321</v>
      </c>
      <c r="AN105" s="159">
        <v>32</v>
      </c>
      <c r="AO105" s="158" t="s">
        <v>95</v>
      </c>
      <c r="AP105" s="157" t="s">
        <v>103</v>
      </c>
      <c r="AQ105" s="139" t="str">
        <f>AO105&amp;COUNTIF($AO$59:AO105,AO105)</f>
        <v>VALLE HERMOSO OESTE1</v>
      </c>
      <c r="AR105" s="160">
        <v>9</v>
      </c>
    </row>
    <row r="106" spans="39:44" x14ac:dyDescent="0.25">
      <c r="AM106" t="str">
        <f>AN106&amp;COUNTIF($AN$59:AN106,AN106)</f>
        <v>322</v>
      </c>
      <c r="AN106" s="167">
        <v>32</v>
      </c>
      <c r="AO106" s="166" t="s">
        <v>95</v>
      </c>
      <c r="AP106" s="165" t="s">
        <v>103</v>
      </c>
      <c r="AQ106" s="139" t="str">
        <f>AO106&amp;COUNTIF($AO$59:AO106,AO106)</f>
        <v>VALLE HERMOSO OESTE2</v>
      </c>
      <c r="AR106" s="166">
        <v>15</v>
      </c>
    </row>
    <row r="107" spans="39:44" x14ac:dyDescent="0.25">
      <c r="AM107" t="str">
        <f>AN107&amp;COUNTIF($AN$59:AN107,AN107)</f>
        <v>331</v>
      </c>
      <c r="AN107" s="163">
        <v>33</v>
      </c>
      <c r="AO107" s="164" t="s">
        <v>96</v>
      </c>
      <c r="AP107" s="165" t="s">
        <v>103</v>
      </c>
      <c r="AQ107" s="139" t="str">
        <f>AO107&amp;COUNTIF($AO$59:AO107,AO107)</f>
        <v>KHARA KHARA ARRUMANI1</v>
      </c>
      <c r="AR107" s="166">
        <v>15</v>
      </c>
    </row>
    <row r="108" spans="39:44" x14ac:dyDescent="0.25">
      <c r="AM108" t="str">
        <f>AN108&amp;COUNTIF($AN$59:AN108,AN108)</f>
        <v>341</v>
      </c>
      <c r="AN108" s="145">
        <v>34</v>
      </c>
      <c r="AO108" s="146" t="s">
        <v>97</v>
      </c>
      <c r="AP108" s="147" t="s">
        <v>101</v>
      </c>
      <c r="AQ108" s="139" t="str">
        <f>AO108&amp;COUNTIF($AO$59:AO108,AO108)</f>
        <v>USPHA USPHA1</v>
      </c>
      <c r="AR108" s="148">
        <v>8</v>
      </c>
    </row>
    <row r="109" spans="39:44" x14ac:dyDescent="0.25">
      <c r="AM109" t="str">
        <f>AN109&amp;COUNTIF($AN$59:AN109,AN109)</f>
        <v>351</v>
      </c>
      <c r="AN109" s="159">
        <v>35</v>
      </c>
      <c r="AO109" s="158" t="s">
        <v>98</v>
      </c>
      <c r="AP109" s="157" t="s">
        <v>103</v>
      </c>
      <c r="AQ109" s="139" t="str">
        <f>AO109&amp;COUNTIF($AO$59:AO109,AO109)</f>
        <v>PUKARA GRANDE SUR1</v>
      </c>
      <c r="AR109" s="160">
        <v>9</v>
      </c>
    </row>
    <row r="110" spans="39:44" x14ac:dyDescent="0.25">
      <c r="AM110" t="str">
        <f>AN110&amp;COUNTIF($AN$59:AN110,AN110)</f>
        <v>352</v>
      </c>
      <c r="AN110" s="163">
        <v>35</v>
      </c>
      <c r="AO110" s="164" t="s">
        <v>98</v>
      </c>
      <c r="AP110" s="165" t="s">
        <v>103</v>
      </c>
      <c r="AQ110" s="139" t="str">
        <f>AO110&amp;COUNTIF($AO$59:AO110,AO110)</f>
        <v>PUKARA GRANDE SUR2</v>
      </c>
      <c r="AR110" s="166">
        <v>15</v>
      </c>
    </row>
    <row r="111" spans="39:44" x14ac:dyDescent="0.25">
      <c r="AM111" t="str">
        <f>AN111&amp;COUNTIF($AN$59:AN111,AN111)</f>
        <v>361</v>
      </c>
      <c r="AN111" s="159">
        <v>36</v>
      </c>
      <c r="AO111" s="158" t="s">
        <v>99</v>
      </c>
      <c r="AP111" s="157" t="s">
        <v>103</v>
      </c>
      <c r="AQ111" s="139" t="str">
        <f>AO111&amp;COUNTIF($AO$59:AO111,AO111)</f>
        <v>PUKARA GRANDE OESTE1</v>
      </c>
      <c r="AR111" s="160">
        <v>9</v>
      </c>
    </row>
    <row r="112" spans="39:44" x14ac:dyDescent="0.25">
      <c r="AM112" t="str">
        <f>AN112&amp;COUNTIF($AN$59:AN112,AN112)</f>
        <v>371</v>
      </c>
      <c r="AN112" s="125">
        <v>37</v>
      </c>
      <c r="AO112" s="126" t="s">
        <v>156</v>
      </c>
      <c r="AP112" s="127" t="s">
        <v>76</v>
      </c>
      <c r="AQ112" s="139" t="str">
        <f>AO112&amp;COUNTIF($AO$59:AO112,AO112)</f>
        <v>CHIQUICOLLO1</v>
      </c>
      <c r="AR112" s="128">
        <v>3</v>
      </c>
    </row>
  </sheetData>
  <autoFilter ref="AN58:AR112" xr:uid="{00000000-0009-0000-0000-000000000000}"/>
  <conditionalFormatting sqref="F33:F40">
    <cfRule type="cellIs" dxfId="117" priority="1" operator="equal">
      <formula>"VERIFIQUE SUPERFICIES"</formula>
    </cfRule>
    <cfRule type="cellIs" dxfId="116" priority="2" operator="equal">
      <formula>"SUP COINCIDE"</formula>
    </cfRule>
  </conditionalFormatting>
  <dataValidations count="2">
    <dataValidation type="list" allowBlank="1" showInputMessage="1" showErrorMessage="1" sqref="C4" xr:uid="{00000000-0002-0000-0000-000000000000}">
      <formula1>$AX$61:$AX$67</formula1>
    </dataValidation>
    <dataValidation type="list" allowBlank="1" showInputMessage="1" showErrorMessage="1" sqref="C5" xr:uid="{00000000-0002-0000-0000-000001000000}">
      <formula1>$AW$61:$AW$67</formula1>
    </dataValidation>
  </dataValidations>
  <pageMargins left="0.7" right="0.7" top="0.75" bottom="0.75" header="0.3" footer="0.3"/>
  <pageSetup paperSize="10000" orientation="portrait" verticalDpi="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A710"/>
  <sheetViews>
    <sheetView zoomScaleNormal="100" workbookViewId="0">
      <pane xSplit="3" ySplit="9" topLeftCell="AG29" activePane="bottomRight" state="frozen"/>
      <selection pane="topRight" activeCell="D1" sqref="D1"/>
      <selection pane="bottomLeft" activeCell="A10" sqref="A10"/>
      <selection pane="bottomRight" activeCell="AX37" sqref="AX37"/>
    </sheetView>
  </sheetViews>
  <sheetFormatPr baseColWidth="10" defaultRowHeight="15" x14ac:dyDescent="0.25"/>
  <cols>
    <col min="2" max="2" width="25" bestFit="1" customWidth="1"/>
    <col min="3" max="3" width="35.28515625" bestFit="1" customWidth="1"/>
    <col min="7" max="7" width="8.85546875" customWidth="1"/>
    <col min="15" max="15" width="20.42578125" bestFit="1" customWidth="1"/>
    <col min="16" max="16" width="22.5703125" bestFit="1" customWidth="1"/>
    <col min="17" max="17" width="24.7109375" bestFit="1" customWidth="1"/>
    <col min="18" max="18" width="19" bestFit="1" customWidth="1"/>
    <col min="25" max="25" width="12.5703125" bestFit="1" customWidth="1"/>
    <col min="29" max="29" width="26.140625" customWidth="1"/>
    <col min="30" max="30" width="12.85546875" hidden="1" customWidth="1"/>
    <col min="31" max="34" width="25.7109375" customWidth="1"/>
    <col min="36" max="36" width="15.5703125" style="12" customWidth="1"/>
    <col min="37" max="37" width="13.28515625" bestFit="1" customWidth="1"/>
    <col min="41" max="41" width="2" style="96" bestFit="1" customWidth="1"/>
    <col min="42" max="42" width="1.5703125" bestFit="1" customWidth="1"/>
    <col min="43" max="43" width="3" style="96" bestFit="1" customWidth="1"/>
    <col min="44" max="44" width="1.5703125" bestFit="1" customWidth="1"/>
    <col min="45" max="45" width="2" style="96" bestFit="1" customWidth="1"/>
    <col min="46" max="46" width="1.5703125" bestFit="1" customWidth="1"/>
    <col min="47" max="47" width="3" style="96" bestFit="1" customWidth="1"/>
    <col min="48" max="48" width="1.5703125" bestFit="1" customWidth="1"/>
    <col min="49" max="49" width="3" style="96" bestFit="1" customWidth="1"/>
    <col min="50" max="50" width="7.7109375" customWidth="1"/>
    <col min="52" max="52" width="17.7109375" customWidth="1"/>
    <col min="53" max="53" width="15.7109375" customWidth="1"/>
  </cols>
  <sheetData>
    <row r="1" spans="1:53" x14ac:dyDescent="0.25">
      <c r="A1" t="s">
        <v>47</v>
      </c>
      <c r="B1">
        <f>INICIO!C38/(INICIO!C36+INICIO!C35)</f>
        <v>0.28949556690677003</v>
      </c>
      <c r="P1" t="str">
        <f>INICIO!C2</f>
        <v>06-119-014-1-00-000-000</v>
      </c>
      <c r="U1">
        <f>INICIO!C35</f>
        <v>902.75</v>
      </c>
      <c r="V1">
        <f>INICIO!C36</f>
        <v>23.24</v>
      </c>
      <c r="W1">
        <f>INICIO!C37</f>
        <v>925.99</v>
      </c>
      <c r="X1">
        <f>INICIO!C33</f>
        <v>412.5</v>
      </c>
      <c r="Y1">
        <f>INICIO!C38</f>
        <v>268.07</v>
      </c>
      <c r="Z1">
        <f>INICIO!C39</f>
        <v>216.98</v>
      </c>
      <c r="AA1">
        <f>INICIO!C39+INICIO!C38</f>
        <v>485.04999999999995</v>
      </c>
      <c r="AB1">
        <f>INICIO!C34</f>
        <v>1170.82</v>
      </c>
      <c r="AE1" s="9" t="str">
        <f>CONCATENATE(," - ",)</f>
        <v xml:space="preserve"> - </v>
      </c>
      <c r="AF1" s="9" t="str">
        <f>CONCATENATE(," - ",)</f>
        <v xml:space="preserve"> - </v>
      </c>
      <c r="AG1" s="9" t="str">
        <f>CONCATENATE(," - ",)</f>
        <v xml:space="preserve"> - </v>
      </c>
      <c r="AH1" s="9" t="str">
        <f>CONCATENATE(," - ",)</f>
        <v xml:space="preserve"> - </v>
      </c>
      <c r="AO1"/>
      <c r="AQ1"/>
      <c r="AS1"/>
      <c r="AU1"/>
      <c r="AW1"/>
    </row>
    <row r="2" spans="1:53" x14ac:dyDescent="0.25">
      <c r="A2" t="s">
        <v>56</v>
      </c>
      <c r="B2">
        <f>INICIO!C39/(INICIO!C35+INICIO!C36)</f>
        <v>0.23432218490480458</v>
      </c>
      <c r="U2">
        <f t="shared" ref="U2:AB2" si="0">SUM(U10:U705)</f>
        <v>902.75</v>
      </c>
      <c r="V2">
        <f t="shared" si="0"/>
        <v>23.24</v>
      </c>
      <c r="W2">
        <f t="shared" si="0"/>
        <v>925.99</v>
      </c>
      <c r="X2">
        <f t="shared" si="0"/>
        <v>412.50000000000006</v>
      </c>
      <c r="Y2">
        <f t="shared" si="0"/>
        <v>268.07</v>
      </c>
      <c r="Z2">
        <f t="shared" si="0"/>
        <v>216.98000000000002</v>
      </c>
      <c r="AA2">
        <f t="shared" si="0"/>
        <v>485.04999999999995</v>
      </c>
      <c r="AB2">
        <f t="shared" si="0"/>
        <v>1170.8200000000002</v>
      </c>
      <c r="AO2"/>
      <c r="AQ2"/>
      <c r="AS2"/>
      <c r="AU2"/>
      <c r="AW2"/>
    </row>
    <row r="3" spans="1:53" ht="21" customHeight="1" x14ac:dyDescent="0.25">
      <c r="A3" s="21" t="s">
        <v>48</v>
      </c>
      <c r="B3" s="20"/>
      <c r="C3" s="302" t="s">
        <v>34</v>
      </c>
      <c r="D3" s="307" t="s">
        <v>35</v>
      </c>
      <c r="E3" s="308"/>
      <c r="F3" s="305" t="s">
        <v>36</v>
      </c>
      <c r="G3" s="306" t="s">
        <v>37</v>
      </c>
      <c r="H3" s="307" t="s">
        <v>38</v>
      </c>
      <c r="I3" s="308"/>
      <c r="J3" s="305" t="s">
        <v>41</v>
      </c>
      <c r="N3" s="296" t="s">
        <v>9</v>
      </c>
      <c r="O3" s="296" t="s">
        <v>32</v>
      </c>
      <c r="P3" s="296" t="s">
        <v>10</v>
      </c>
      <c r="Q3" s="296" t="s">
        <v>33</v>
      </c>
      <c r="R3" s="293" t="s">
        <v>11</v>
      </c>
      <c r="S3" s="299" t="s">
        <v>12</v>
      </c>
      <c r="T3" s="299" t="s">
        <v>13</v>
      </c>
      <c r="U3" s="299" t="s">
        <v>14</v>
      </c>
      <c r="V3" s="299" t="s">
        <v>15</v>
      </c>
      <c r="W3" s="299" t="s">
        <v>16</v>
      </c>
      <c r="X3" s="299" t="s">
        <v>17</v>
      </c>
      <c r="Y3" s="299" t="s">
        <v>18</v>
      </c>
      <c r="Z3" s="299" t="s">
        <v>19</v>
      </c>
      <c r="AA3" s="299" t="s">
        <v>20</v>
      </c>
      <c r="AB3" s="299" t="s">
        <v>21</v>
      </c>
      <c r="AC3" s="319" t="s">
        <v>22</v>
      </c>
      <c r="AD3" s="299" t="s">
        <v>23</v>
      </c>
      <c r="AE3" s="293" t="s">
        <v>24</v>
      </c>
      <c r="AF3" s="293" t="s">
        <v>25</v>
      </c>
      <c r="AG3" s="293" t="s">
        <v>26</v>
      </c>
      <c r="AH3" s="293" t="s">
        <v>27</v>
      </c>
      <c r="AI3" s="299" t="s">
        <v>28</v>
      </c>
      <c r="AJ3" s="316" t="s">
        <v>29</v>
      </c>
      <c r="AK3" s="313" t="s">
        <v>30</v>
      </c>
      <c r="AO3"/>
      <c r="AQ3"/>
      <c r="AS3"/>
      <c r="AU3"/>
      <c r="AW3"/>
    </row>
    <row r="4" spans="1:53" ht="21" customHeight="1" x14ac:dyDescent="0.25">
      <c r="A4" s="21" t="s">
        <v>49</v>
      </c>
      <c r="B4" s="20"/>
      <c r="C4" s="303"/>
      <c r="D4" s="309"/>
      <c r="E4" s="310"/>
      <c r="F4" s="305"/>
      <c r="G4" s="306"/>
      <c r="H4" s="309"/>
      <c r="I4" s="310"/>
      <c r="J4" s="305"/>
      <c r="N4" s="297"/>
      <c r="O4" s="297"/>
      <c r="P4" s="297"/>
      <c r="Q4" s="297"/>
      <c r="R4" s="294"/>
      <c r="S4" s="300"/>
      <c r="T4" s="300"/>
      <c r="U4" s="300"/>
      <c r="V4" s="300"/>
      <c r="W4" s="300"/>
      <c r="X4" s="300"/>
      <c r="Y4" s="300"/>
      <c r="Z4" s="300"/>
      <c r="AA4" s="300"/>
      <c r="AB4" s="300"/>
      <c r="AC4" s="320"/>
      <c r="AD4" s="300"/>
      <c r="AE4" s="294"/>
      <c r="AF4" s="294"/>
      <c r="AG4" s="294"/>
      <c r="AH4" s="294"/>
      <c r="AI4" s="300"/>
      <c r="AJ4" s="317"/>
      <c r="AK4" s="314"/>
      <c r="AO4"/>
      <c r="AQ4"/>
      <c r="AS4"/>
      <c r="AU4"/>
      <c r="AW4"/>
    </row>
    <row r="5" spans="1:53" ht="21" customHeight="1" x14ac:dyDescent="0.25">
      <c r="A5" s="21" t="s">
        <v>50</v>
      </c>
      <c r="B5" s="20"/>
      <c r="C5" s="303"/>
      <c r="D5" s="311"/>
      <c r="E5" s="312"/>
      <c r="F5" s="305"/>
      <c r="G5" s="306"/>
      <c r="H5" s="311"/>
      <c r="I5" s="312"/>
      <c r="J5" s="305"/>
      <c r="N5" s="298"/>
      <c r="O5" s="297"/>
      <c r="P5" s="297"/>
      <c r="Q5" s="297"/>
      <c r="R5" s="294"/>
      <c r="S5" s="300"/>
      <c r="T5" s="300"/>
      <c r="U5" s="300"/>
      <c r="V5" s="300"/>
      <c r="W5" s="300"/>
      <c r="X5" s="300"/>
      <c r="Y5" s="300"/>
      <c r="Z5" s="300"/>
      <c r="AA5" s="300"/>
      <c r="AB5" s="300"/>
      <c r="AC5" s="320"/>
      <c r="AD5" s="300"/>
      <c r="AE5" s="295"/>
      <c r="AF5" s="295"/>
      <c r="AG5" s="295"/>
      <c r="AH5" s="295"/>
      <c r="AI5" s="300"/>
      <c r="AJ5" s="317"/>
      <c r="AK5" s="314"/>
      <c r="AO5"/>
      <c r="AQ5"/>
      <c r="AS5"/>
      <c r="AU5"/>
      <c r="AW5"/>
    </row>
    <row r="6" spans="1:53" ht="21" customHeight="1" x14ac:dyDescent="0.25">
      <c r="A6" s="21" t="s">
        <v>51</v>
      </c>
      <c r="B6" s="20"/>
      <c r="C6" s="303"/>
      <c r="D6" s="302" t="s">
        <v>39</v>
      </c>
      <c r="E6" s="302" t="s">
        <v>40</v>
      </c>
      <c r="F6" s="305"/>
      <c r="G6" s="306"/>
      <c r="H6" s="302" t="s">
        <v>39</v>
      </c>
      <c r="I6" s="302" t="s">
        <v>40</v>
      </c>
      <c r="J6" s="305"/>
      <c r="N6" s="296" t="s">
        <v>31</v>
      </c>
      <c r="O6" s="297"/>
      <c r="P6" s="297"/>
      <c r="Q6" s="297"/>
      <c r="R6" s="294"/>
      <c r="S6" s="300"/>
      <c r="T6" s="300"/>
      <c r="U6" s="300"/>
      <c r="V6" s="300"/>
      <c r="W6" s="300"/>
      <c r="X6" s="300"/>
      <c r="Y6" s="300"/>
      <c r="Z6" s="300"/>
      <c r="AA6" s="300"/>
      <c r="AB6" s="300"/>
      <c r="AC6" s="320"/>
      <c r="AD6" s="300"/>
      <c r="AE6" s="299" t="s">
        <v>43</v>
      </c>
      <c r="AF6" s="299" t="s">
        <v>44</v>
      </c>
      <c r="AG6" s="299" t="s">
        <v>45</v>
      </c>
      <c r="AH6" s="299" t="s">
        <v>46</v>
      </c>
      <c r="AI6" s="300"/>
      <c r="AJ6" s="317"/>
      <c r="AK6" s="314"/>
      <c r="AO6"/>
      <c r="AQ6"/>
      <c r="AS6"/>
      <c r="AU6"/>
      <c r="AW6"/>
    </row>
    <row r="7" spans="1:53" ht="21" customHeight="1" x14ac:dyDescent="0.25">
      <c r="A7" s="21" t="s">
        <v>52</v>
      </c>
      <c r="B7" s="20"/>
      <c r="C7" s="303"/>
      <c r="D7" s="303"/>
      <c r="E7" s="303"/>
      <c r="F7" s="305"/>
      <c r="G7" s="306"/>
      <c r="H7" s="303"/>
      <c r="I7" s="303"/>
      <c r="J7" s="305"/>
      <c r="N7" s="297"/>
      <c r="O7" s="297"/>
      <c r="P7" s="297"/>
      <c r="Q7" s="297"/>
      <c r="R7" s="294"/>
      <c r="S7" s="300"/>
      <c r="T7" s="300"/>
      <c r="U7" s="300"/>
      <c r="V7" s="300"/>
      <c r="W7" s="300"/>
      <c r="X7" s="300"/>
      <c r="Y7" s="300"/>
      <c r="Z7" s="300"/>
      <c r="AA7" s="300"/>
      <c r="AB7" s="300"/>
      <c r="AC7" s="320"/>
      <c r="AD7" s="300"/>
      <c r="AE7" s="300"/>
      <c r="AF7" s="300"/>
      <c r="AG7" s="300"/>
      <c r="AH7" s="300"/>
      <c r="AI7" s="300"/>
      <c r="AJ7" s="317"/>
      <c r="AK7" s="314"/>
      <c r="AO7"/>
      <c r="AQ7"/>
      <c r="AS7"/>
      <c r="AU7"/>
      <c r="AW7"/>
    </row>
    <row r="8" spans="1:53" ht="21" customHeight="1" x14ac:dyDescent="0.25">
      <c r="A8" s="21" t="s">
        <v>53</v>
      </c>
      <c r="B8" s="20"/>
      <c r="C8" s="303"/>
      <c r="D8" s="303"/>
      <c r="E8" s="303"/>
      <c r="F8" s="305"/>
      <c r="G8" s="306"/>
      <c r="H8" s="303"/>
      <c r="I8" s="303"/>
      <c r="J8" s="305"/>
      <c r="N8" s="297"/>
      <c r="O8" s="297"/>
      <c r="P8" s="297"/>
      <c r="Q8" s="297"/>
      <c r="R8" s="294"/>
      <c r="S8" s="300"/>
      <c r="T8" s="300"/>
      <c r="U8" s="300"/>
      <c r="V8" s="300"/>
      <c r="W8" s="300"/>
      <c r="X8" s="300"/>
      <c r="Y8" s="300"/>
      <c r="Z8" s="300"/>
      <c r="AA8" s="300"/>
      <c r="AB8" s="300"/>
      <c r="AC8" s="320"/>
      <c r="AD8" s="300"/>
      <c r="AE8" s="300"/>
      <c r="AF8" s="300"/>
      <c r="AG8" s="300"/>
      <c r="AH8" s="300"/>
      <c r="AI8" s="300"/>
      <c r="AJ8" s="317"/>
      <c r="AK8" s="314"/>
      <c r="AO8"/>
      <c r="AQ8"/>
      <c r="AS8"/>
      <c r="AU8"/>
      <c r="AW8"/>
    </row>
    <row r="9" spans="1:53" ht="21" customHeight="1" x14ac:dyDescent="0.25">
      <c r="A9" s="21" t="s">
        <v>54</v>
      </c>
      <c r="B9" s="20"/>
      <c r="C9" s="304"/>
      <c r="D9" s="304"/>
      <c r="E9" s="304"/>
      <c r="F9" s="305"/>
      <c r="G9" s="306"/>
      <c r="H9" s="304"/>
      <c r="I9" s="304"/>
      <c r="J9" s="305"/>
      <c r="N9" s="298"/>
      <c r="O9" s="298"/>
      <c r="P9" s="298"/>
      <c r="Q9" s="298"/>
      <c r="R9" s="295"/>
      <c r="S9" s="301"/>
      <c r="T9" s="301"/>
      <c r="U9" s="301"/>
      <c r="V9" s="301"/>
      <c r="W9" s="301"/>
      <c r="X9" s="301"/>
      <c r="Y9" s="301"/>
      <c r="Z9" s="301"/>
      <c r="AA9" s="301"/>
      <c r="AB9" s="301"/>
      <c r="AC9" s="321"/>
      <c r="AD9" s="301"/>
      <c r="AE9" s="301"/>
      <c r="AF9" s="301"/>
      <c r="AG9" s="301"/>
      <c r="AH9" s="301"/>
      <c r="AI9" s="301"/>
      <c r="AJ9" s="318"/>
      <c r="AK9" s="315"/>
      <c r="AO9"/>
      <c r="AQ9"/>
      <c r="AS9"/>
      <c r="AU9"/>
      <c r="AW9"/>
    </row>
    <row r="10" spans="1:53" ht="30" customHeight="1" x14ac:dyDescent="0.35">
      <c r="A10" s="18"/>
      <c r="B10" s="292"/>
      <c r="C10" s="19"/>
      <c r="D10" s="17"/>
      <c r="E10" s="17"/>
      <c r="F10" s="17">
        <f>D10+E10</f>
        <v>12.5</v>
      </c>
      <c r="G10" s="17">
        <f>ROUND((Hoja2!F10/INICIO!$C$37)*INICIO!$C$33,2)</f>
        <v>5.57</v>
      </c>
      <c r="H10" s="17"/>
      <c r="I10" s="17"/>
      <c r="J10" s="17">
        <f>D10+H10</f>
        <v>12.5</v>
      </c>
      <c r="L10" s="17"/>
      <c r="N10">
        <f t="shared" ref="N10:N24" si="1">A10</f>
        <v>0</v>
      </c>
      <c r="O10" t="str">
        <f t="shared" ref="O10:O73" si="2">B10</f>
        <v>PLANTA SEMISOTANO</v>
      </c>
      <c r="Q10" t="str">
        <f t="shared" ref="Q10:Q73" si="3">C10</f>
        <v>PARQUEO 1</v>
      </c>
      <c r="R10" t="str">
        <f t="shared" ref="R10:R73" si="4">Q10</f>
        <v>PARQUEO 1</v>
      </c>
      <c r="S10" s="1"/>
      <c r="T10" t="str">
        <f>INICIO!C28</f>
        <v>2026</v>
      </c>
      <c r="U10">
        <f t="shared" ref="U10:X24" si="5">D10</f>
        <v>12.5</v>
      </c>
      <c r="V10">
        <f t="shared" si="5"/>
        <v>0</v>
      </c>
      <c r="W10">
        <f t="shared" si="5"/>
        <v>12.5</v>
      </c>
      <c r="X10">
        <f t="shared" si="5"/>
        <v>5.57</v>
      </c>
      <c r="Y10" s="5">
        <f>W10*$B$1</f>
        <v>3.6186945863346254</v>
      </c>
      <c r="Z10" s="5">
        <f t="shared" ref="Z10:Z73" si="6">W10*$B$2</f>
        <v>2.9290273113100573</v>
      </c>
      <c r="AA10" s="5">
        <f t="shared" ref="AA10:AA73" si="7">Y10+Z10</f>
        <v>6.5477218976446832</v>
      </c>
      <c r="AB10" s="5">
        <f t="shared" ref="AB10:AB73" si="8">U10+Y10</f>
        <v>16.118694586334627</v>
      </c>
      <c r="AC10" s="96" t="str">
        <f t="shared" ref="AC10:AC73" si="9">C10</f>
        <v>PARQUEO 1</v>
      </c>
      <c r="AD10" s="1" t="s">
        <v>61</v>
      </c>
      <c r="AE10" s="9" t="str">
        <f>COLINDANCIAS!E11</f>
        <v>AREA COMUN</v>
      </c>
      <c r="AF10" s="9" t="str">
        <f>COLINDANCIAS!E12</f>
        <v>AREA DE CIRCULACION VEHICULAR</v>
      </c>
      <c r="AG10" s="9" t="str">
        <f>COLINDANCIAS!E13</f>
        <v>AREA COMUN</v>
      </c>
      <c r="AH10" s="9" t="str">
        <f>COLINDANCIAS!E14</f>
        <v>MURO DE CONTENCION</v>
      </c>
      <c r="AI10" s="9" t="s">
        <v>55</v>
      </c>
      <c r="AJ10" s="9" t="str">
        <f>BA10</f>
        <v>3011020110906</v>
      </c>
      <c r="AL10" s="53">
        <f>LEN(AJ10)</f>
        <v>13</v>
      </c>
      <c r="AO10" s="96">
        <v>3</v>
      </c>
      <c r="AP10" s="106" t="s">
        <v>152</v>
      </c>
      <c r="AQ10" s="105" t="s">
        <v>318</v>
      </c>
      <c r="AR10" s="106" t="s">
        <v>152</v>
      </c>
      <c r="AS10" s="105">
        <v>1</v>
      </c>
      <c r="AT10" s="106" t="s">
        <v>152</v>
      </c>
      <c r="AU10" s="105" t="s">
        <v>319</v>
      </c>
      <c r="AV10" s="106" t="s">
        <v>152</v>
      </c>
      <c r="AW10" s="105" t="s">
        <v>320</v>
      </c>
      <c r="AX10">
        <v>906</v>
      </c>
      <c r="AZ10" t="str">
        <f>CONCATENATE(AO10,".",AQ10,".",AS10,".",AU10,".",AW10,AX10)</f>
        <v>3.01.1.02.0110906</v>
      </c>
      <c r="BA10" t="str">
        <f>CONCATENATE(AO10,AQ10,AS10,AU10,AW10,AX10)</f>
        <v>3011020110906</v>
      </c>
    </row>
    <row r="11" spans="1:53" ht="30" customHeight="1" x14ac:dyDescent="0.25">
      <c r="A11" s="18"/>
      <c r="B11" s="18"/>
      <c r="C11" s="19"/>
      <c r="D11" s="17"/>
      <c r="E11" s="17"/>
      <c r="F11" s="17">
        <f>D11+E11</f>
      </c>
      <c r="G11" s="17">
        <f>ROUND((Hoja2!F11/INICIO!$C$37)*INICIO!$C$33,2)</f>
      </c>
      <c r="H11" s="17"/>
      <c r="I11" s="17"/>
      <c r="J11" s="17">
        <f>D11+H11</f>
      </c>
      <c r="K11" s="1"/>
      <c r="L11" s="17"/>
      <c r="M11" s="1"/>
      <c r="N11">
        <f>A11</f>
      </c>
      <c r="O11">
        <f>B11</f>
      </c>
      <c r="P11" s="1"/>
      <c r="Q11">
        <f>C11</f>
      </c>
      <c r="R11">
        <f>Q11</f>
      </c>
      <c r="S11" s="1"/>
      <c r="T11">
        <f>$T$10</f>
      </c>
      <c r="U11">
        <f>D11</f>
      </c>
      <c r="V11">
        <f>E11</f>
      </c>
      <c r="W11">
        <f>F11</f>
      </c>
      <c r="X11">
        <f>G11</f>
      </c>
      <c r="Y11" s="5">
        <f>W11*$B$1</f>
      </c>
      <c r="Z11" s="5">
        <f>W11*$B$2</f>
      </c>
      <c r="AA11" s="5">
        <f>Y11+Z11</f>
      </c>
      <c r="AB11" s="5">
        <f>U11+Y11</f>
      </c>
      <c r="AC11" s="96">
        <f>C11</f>
      </c>
      <c r="AD11" s="1">
        <f>$AD$10</f>
      </c>
      <c r="AE11" s="9">
        <f>COLINDANCIAS!E16</f>
      </c>
      <c r="AF11" s="9">
        <f>COLINDANCIAS!E17</f>
      </c>
      <c r="AG11" s="9">
        <f>COLINDANCIAS!E18</f>
      </c>
      <c r="AH11" s="9">
        <f>COLINDANCIAS!E19</f>
      </c>
      <c r="AI11" s="9">
        <f>$AI$10</f>
      </c>
      <c r="AJ11" s="9">
        <f>BA11</f>
      </c>
      <c r="AK11" s="1"/>
      <c r="AL11" s="53">
        <f>LEN(AJ11)</f>
      </c>
      <c r="AO11" s="96">
        <f>$AO$10</f>
      </c>
      <c r="AQ11" s="96">
        <f>$AQ$10</f>
      </c>
      <c r="AS11" s="96">
        <f>$AS$10</f>
      </c>
      <c r="AU11" s="96">
        <f>$AU$10</f>
      </c>
      <c r="AW11" s="96">
        <f>$AW$10</f>
      </c>
      <c r="AX11">
        <f>AX10+1</f>
      </c>
      <c r="AZ11">
        <f>CONCATENATE(AO11,".",AQ11,".",AS11,".",AU11,".",AW11,AX11)</f>
      </c>
      <c r="BA11">
        <f>CONCATENATE(AO11,AQ11,AS11,AU11,AW11,AX11)</f>
      </c>
    </row>
    <row r="12" spans="1:53" ht="30" customHeight="1" x14ac:dyDescent="0.25">
      <c r="A12" s="18"/>
      <c r="B12" s="18"/>
      <c r="C12" s="19"/>
      <c r="D12" s="17"/>
      <c r="E12" s="17"/>
      <c r="F12" s="17">
        <f>D12+E12</f>
      </c>
      <c r="G12" s="17">
        <f>ROUND((Hoja2!F12/INICIO!$C$37)*INICIO!$C$33,2)</f>
      </c>
      <c r="H12" s="17"/>
      <c r="I12" s="17"/>
      <c r="J12" s="17">
        <f>D12+H12</f>
      </c>
      <c r="K12" s="1"/>
      <c r="L12" s="17"/>
      <c r="M12" s="1"/>
      <c r="N12">
        <f>A12</f>
      </c>
      <c r="O12">
        <f>B12</f>
      </c>
      <c r="P12" s="1"/>
      <c r="Q12">
        <f>C12</f>
      </c>
      <c r="R12">
        <f>Q12</f>
      </c>
      <c r="S12" s="1"/>
      <c r="T12">
        <f>$T$10</f>
      </c>
      <c r="U12">
        <f>D12</f>
      </c>
      <c r="V12">
        <f>E12</f>
      </c>
      <c r="W12">
        <f>F12</f>
      </c>
      <c r="X12">
        <f>G12</f>
      </c>
      <c r="Y12" s="5">
        <f>W12*$B$1</f>
      </c>
      <c r="Z12" s="5">
        <f>W12*$B$2</f>
      </c>
      <c r="AA12" s="5">
        <f>Y12+Z12</f>
      </c>
      <c r="AB12" s="5">
        <f>U12+Y12</f>
      </c>
      <c r="AC12" s="96">
        <f>C12</f>
      </c>
      <c r="AD12" s="1">
        <f>$AD$10</f>
      </c>
      <c r="AE12" s="9">
        <f>COLINDANCIAS!E21</f>
      </c>
      <c r="AF12" s="9">
        <f>COLINDANCIAS!E22</f>
      </c>
      <c r="AG12" s="9">
        <f>COLINDANCIAS!E23</f>
      </c>
      <c r="AH12" s="9">
        <f>COLINDANCIAS!E24</f>
      </c>
      <c r="AI12" s="9">
        <f>$AI$10</f>
      </c>
      <c r="AJ12" s="9">
        <f>BA12</f>
      </c>
      <c r="AK12" s="1"/>
      <c r="AL12" s="53">
        <f>LEN(AJ12)</f>
      </c>
      <c r="AO12" s="96">
        <f>$AO$10</f>
      </c>
      <c r="AQ12" s="96">
        <f>$AQ$10</f>
      </c>
      <c r="AS12" s="96">
        <f>$AS$10</f>
      </c>
      <c r="AU12" s="96">
        <f>$AU$10</f>
      </c>
      <c r="AW12" s="96">
        <f>$AW$10</f>
      </c>
      <c r="AX12">
        <f>AX11+1</f>
      </c>
      <c r="AZ12">
        <f>CONCATENATE(AO12,".",AQ12,".",AS12,".",AU12,".",AW12,AX12)</f>
      </c>
      <c r="BA12">
        <f>CONCATENATE(AO12,AQ12,AS12,AU12,AW12,AX12)</f>
      </c>
    </row>
    <row r="13" spans="1:53" ht="30" customHeight="1" x14ac:dyDescent="0.25">
      <c r="A13" s="18"/>
      <c r="B13" s="18"/>
      <c r="C13" s="19"/>
      <c r="D13" s="17"/>
      <c r="E13" s="17"/>
      <c r="F13" s="17">
        <f>D13+E13</f>
      </c>
      <c r="G13" s="17">
        <f>ROUND((Hoja2!F13/INICIO!$C$37)*INICIO!$C$33,2)</f>
      </c>
      <c r="H13" s="17"/>
      <c r="I13" s="17"/>
      <c r="J13" s="17">
        <f>D13+H13</f>
      </c>
      <c r="K13" s="1"/>
      <c r="L13" s="17"/>
      <c r="M13" s="1"/>
      <c r="N13">
        <f>A13</f>
      </c>
      <c r="O13">
        <f>B13</f>
      </c>
      <c r="P13" s="1"/>
      <c r="Q13">
        <f>C13</f>
      </c>
      <c r="R13">
        <f>Q13</f>
      </c>
      <c r="S13" s="1"/>
      <c r="T13">
        <f>$T$10</f>
      </c>
      <c r="U13">
        <f>D13</f>
      </c>
      <c r="V13">
        <f>E13</f>
      </c>
      <c r="W13">
        <f>F13</f>
      </c>
      <c r="X13">
        <f>G13</f>
      </c>
      <c r="Y13" s="5">
        <f>W13*$B$1</f>
      </c>
      <c r="Z13" s="5">
        <f>W13*$B$2</f>
      </c>
      <c r="AA13" s="5">
        <f>Y13+Z13</f>
      </c>
      <c r="AB13" s="5">
        <f>U13+Y13</f>
      </c>
      <c r="AC13" s="96">
        <f>C13</f>
      </c>
      <c r="AD13" s="1">
        <f>$AD$10</f>
      </c>
      <c r="AE13" s="9">
        <f>COLINDANCIAS!E26</f>
      </c>
      <c r="AF13" s="9">
        <f>COLINDANCIAS!E27</f>
      </c>
      <c r="AG13" s="9">
        <f>COLINDANCIAS!E28</f>
      </c>
      <c r="AH13" s="9">
        <f>COLINDANCIAS!E29</f>
      </c>
      <c r="AI13" s="9">
        <f>$AI$10</f>
      </c>
      <c r="AJ13" s="9">
        <f>BA13</f>
      </c>
      <c r="AK13" s="1"/>
      <c r="AL13" s="53">
        <f>LEN(AJ13)</f>
      </c>
      <c r="AO13" s="96">
        <f>$AO$10</f>
      </c>
      <c r="AQ13" s="96">
        <f>$AQ$10</f>
      </c>
      <c r="AS13" s="96">
        <f>$AS$10</f>
      </c>
      <c r="AU13" s="96">
        <f>$AU$10</f>
      </c>
      <c r="AW13" s="96">
        <f>$AW$10</f>
      </c>
      <c r="AX13">
        <f>AX12+1</f>
      </c>
      <c r="AZ13">
        <f>CONCATENATE(AO13,".",AQ13,".",AS13,".",AU13,".",AW13,AX13)</f>
      </c>
      <c r="BA13">
        <f>CONCATENATE(AO13,AQ13,AS13,AU13,AW13,AX13)</f>
      </c>
    </row>
    <row r="14" spans="1:53" ht="30" customHeight="1" x14ac:dyDescent="0.25">
      <c r="A14" s="18"/>
      <c r="B14" s="18"/>
      <c r="C14" s="19"/>
      <c r="D14" s="17"/>
      <c r="E14" s="17"/>
      <c r="F14" s="17">
        <f>D14+E14</f>
      </c>
      <c r="G14" s="17">
        <f>ROUND((Hoja2!F14/INICIO!$C$37)*INICIO!$C$33,2)</f>
      </c>
      <c r="H14" s="17"/>
      <c r="I14" s="17"/>
      <c r="J14" s="17">
        <f>D14+H14</f>
      </c>
      <c r="K14" s="1"/>
      <c r="L14" s="17"/>
      <c r="M14" s="1"/>
      <c r="N14">
        <f>A14</f>
      </c>
      <c r="O14">
        <f>B14</f>
      </c>
      <c r="P14" s="1"/>
      <c r="Q14">
        <f>C14</f>
      </c>
      <c r="R14">
        <f>Q14</f>
      </c>
      <c r="S14" s="1"/>
      <c r="T14">
        <f>$T$10</f>
      </c>
      <c r="U14">
        <f>D14</f>
      </c>
      <c r="V14">
        <f>E14</f>
      </c>
      <c r="W14">
        <f>F14</f>
      </c>
      <c r="X14">
        <f>G14</f>
      </c>
      <c r="Y14" s="5">
        <f>W14*$B$1</f>
      </c>
      <c r="Z14" s="5">
        <f>W14*$B$2</f>
      </c>
      <c r="AA14" s="5">
        <f>Y14+Z14</f>
      </c>
      <c r="AB14" s="5">
        <f>U14+Y14</f>
      </c>
      <c r="AC14" s="96">
        <f>C14</f>
      </c>
      <c r="AD14" s="1">
        <f>$AD$10</f>
      </c>
      <c r="AE14" s="9">
        <f>COLINDANCIAS!E31</f>
      </c>
      <c r="AF14" s="9">
        <f>COLINDANCIAS!E32</f>
      </c>
      <c r="AG14" s="9">
        <f>COLINDANCIAS!E33</f>
      </c>
      <c r="AH14" s="9">
        <f>COLINDANCIAS!E34</f>
      </c>
      <c r="AI14" s="9">
        <f>$AI$10</f>
      </c>
      <c r="AJ14" s="9">
        <f>BA14</f>
      </c>
      <c r="AK14" s="1"/>
      <c r="AL14" s="53">
        <f>LEN(AJ14)</f>
      </c>
      <c r="AO14" s="96">
        <f>$AO$10</f>
      </c>
      <c r="AQ14" s="96">
        <f>$AQ$10</f>
      </c>
      <c r="AS14" s="96">
        <f>$AS$10</f>
      </c>
      <c r="AU14" s="96">
        <f>$AU$10</f>
      </c>
      <c r="AW14" s="96">
        <f>$AW$10</f>
      </c>
      <c r="AX14">
        <f>AX13+1</f>
      </c>
      <c r="AZ14">
        <f>CONCATENATE(AO14,".",AQ14,".",AS14,".",AU14,".",AW14,AX14)</f>
      </c>
      <c r="BA14">
        <f>CONCATENATE(AO14,AQ14,AS14,AU14,AW14,AX14)</f>
      </c>
    </row>
    <row r="15" spans="1:53" ht="30" customHeight="1" x14ac:dyDescent="0.25">
      <c r="A15" s="18"/>
      <c r="B15" s="18"/>
      <c r="C15" s="19"/>
      <c r="D15" s="17"/>
      <c r="E15" s="17"/>
      <c r="F15" s="17">
        <f>D15+E15</f>
      </c>
      <c r="G15" s="17">
        <f>ROUND((Hoja2!F15/INICIO!$C$37)*INICIO!$C$33,2)</f>
      </c>
      <c r="H15" s="17"/>
      <c r="I15" s="17"/>
      <c r="J15" s="17">
        <f>D15+H15</f>
      </c>
      <c r="K15" s="1"/>
      <c r="L15" s="17"/>
      <c r="M15" s="1"/>
      <c r="N15">
        <f>A15</f>
      </c>
      <c r="O15">
        <f>B15</f>
      </c>
      <c r="P15" s="1"/>
      <c r="Q15">
        <f>C15</f>
      </c>
      <c r="R15">
        <f>Q15</f>
      </c>
      <c r="S15" s="1"/>
      <c r="T15">
        <f>$T$10</f>
      </c>
      <c r="U15">
        <f>D15</f>
      </c>
      <c r="V15">
        <f>E15</f>
      </c>
      <c r="W15">
        <f>F15</f>
      </c>
      <c r="X15">
        <f>G15</f>
      </c>
      <c r="Y15" s="5">
        <f>W15*$B$1</f>
      </c>
      <c r="Z15" s="5">
        <f>W15*$B$2</f>
      </c>
      <c r="AA15" s="5">
        <f>Y15+Z15</f>
      </c>
      <c r="AB15" s="5">
        <f>U15+Y15</f>
      </c>
      <c r="AC15" s="96">
        <f>C15</f>
      </c>
      <c r="AD15" s="1">
        <f>$AD$10</f>
      </c>
      <c r="AE15" s="9">
        <f>COLINDANCIAS!E36</f>
      </c>
      <c r="AF15" s="9">
        <f>COLINDANCIAS!E37</f>
      </c>
      <c r="AG15" s="9">
        <f>COLINDANCIAS!E38</f>
      </c>
      <c r="AH15" s="9">
        <f>COLINDANCIAS!E39</f>
      </c>
      <c r="AI15" s="9">
        <f>$AI$10</f>
      </c>
      <c r="AJ15" s="9">
        <f>BA15</f>
      </c>
      <c r="AK15" s="1"/>
      <c r="AL15" s="53">
        <f>LEN(AJ15)</f>
      </c>
      <c r="AO15" s="96">
        <f>$AO$10</f>
      </c>
      <c r="AQ15" s="96">
        <f>$AQ$10</f>
      </c>
      <c r="AS15" s="96">
        <f>$AS$10</f>
      </c>
      <c r="AU15" s="96">
        <f>$AU$10</f>
      </c>
      <c r="AW15" s="96">
        <f>$AW$10</f>
      </c>
      <c r="AX15">
        <f>AX14+1</f>
      </c>
      <c r="AZ15">
        <f>CONCATENATE(AO15,".",AQ15,".",AS15,".",AU15,".",AW15,AX15)</f>
      </c>
      <c r="BA15">
        <f>CONCATENATE(AO15,AQ15,AS15,AU15,AW15,AX15)</f>
      </c>
    </row>
    <row r="16" spans="1:53" ht="30" customHeight="1" x14ac:dyDescent="0.25">
      <c r="A16" s="18"/>
      <c r="B16" s="18"/>
      <c r="C16" s="19"/>
      <c r="D16" s="17"/>
      <c r="E16" s="17"/>
      <c r="F16" s="17">
        <f>D16+E16</f>
      </c>
      <c r="G16" s="17">
        <f>ROUND((Hoja2!F16/INICIO!$C$37)*INICIO!$C$33,2)</f>
      </c>
      <c r="H16" s="17"/>
      <c r="I16" s="17"/>
      <c r="J16" s="17">
        <f>D16+H16</f>
      </c>
      <c r="K16" s="1"/>
      <c r="L16" s="17"/>
      <c r="M16" s="1"/>
      <c r="N16">
        <f>A16</f>
      </c>
      <c r="O16">
        <f>B16</f>
      </c>
      <c r="P16" s="1"/>
      <c r="Q16">
        <f>C16</f>
      </c>
      <c r="R16">
        <f>Q16</f>
      </c>
      <c r="S16" s="1"/>
      <c r="T16">
        <f>$T$10</f>
      </c>
      <c r="U16">
        <f>D16</f>
      </c>
      <c r="V16">
        <f>E16</f>
      </c>
      <c r="W16">
        <f>F16</f>
      </c>
      <c r="X16">
        <f>G16</f>
      </c>
      <c r="Y16" s="5">
        <f>W16*$B$1</f>
      </c>
      <c r="Z16" s="5">
        <f>W16*$B$2</f>
      </c>
      <c r="AA16" s="5">
        <f>Y16+Z16</f>
      </c>
      <c r="AB16" s="5">
        <f>U16+Y16</f>
      </c>
      <c r="AC16" s="96">
        <f>C16</f>
      </c>
      <c r="AD16" s="1">
        <f>$AD$10</f>
      </c>
      <c r="AE16" s="9">
        <f>COLINDANCIAS!E41</f>
      </c>
      <c r="AF16" s="9">
        <f>COLINDANCIAS!E42</f>
      </c>
      <c r="AG16" s="9">
        <f>COLINDANCIAS!E43</f>
      </c>
      <c r="AH16" s="9">
        <f>COLINDANCIAS!E44</f>
      </c>
      <c r="AI16" s="9">
        <f>$AI$10</f>
      </c>
      <c r="AJ16" s="9">
        <f>BA16</f>
      </c>
      <c r="AK16" s="1"/>
      <c r="AL16" s="53">
        <f>LEN(AJ16)</f>
      </c>
      <c r="AO16" s="96">
        <f>$AO$10</f>
      </c>
      <c r="AQ16" s="96">
        <f>$AQ$10</f>
      </c>
      <c r="AS16" s="96">
        <f>$AS$10</f>
      </c>
      <c r="AU16" s="96">
        <f>$AU$10</f>
      </c>
      <c r="AW16" s="96">
        <f>$AW$10</f>
      </c>
      <c r="AX16">
        <f>AX15+1</f>
      </c>
      <c r="AZ16">
        <f>CONCATENATE(AO16,".",AQ16,".",AS16,".",AU16,".",AW16,AX16)</f>
      </c>
      <c r="BA16">
        <f>CONCATENATE(AO16,AQ16,AS16,AU16,AW16,AX16)</f>
      </c>
    </row>
    <row r="17" spans="1:53" ht="30" customHeight="1" x14ac:dyDescent="0.25">
      <c r="A17" s="18"/>
      <c r="B17" s="18"/>
      <c r="C17" s="19"/>
      <c r="D17" s="17"/>
      <c r="E17" s="17"/>
      <c r="F17" s="17">
        <f>D17+E17</f>
      </c>
      <c r="G17" s="17">
        <f>ROUND((Hoja2!F17/INICIO!$C$37)*INICIO!$C$33,2)</f>
      </c>
      <c r="H17" s="17"/>
      <c r="I17" s="17"/>
      <c r="J17" s="17">
        <f>D17+H17</f>
      </c>
      <c r="K17" s="1"/>
      <c r="L17" s="17"/>
      <c r="M17" s="1"/>
      <c r="N17">
        <f>A17</f>
      </c>
      <c r="O17">
        <f>B17</f>
      </c>
      <c r="P17" s="1"/>
      <c r="Q17">
        <f>C17</f>
      </c>
      <c r="R17">
        <f>Q17</f>
      </c>
      <c r="S17" s="1"/>
      <c r="T17">
        <f>$T$10</f>
      </c>
      <c r="U17">
        <f>D17</f>
      </c>
      <c r="V17">
        <f>E17</f>
      </c>
      <c r="W17">
        <f>F17</f>
      </c>
      <c r="X17">
        <f>G17</f>
      </c>
      <c r="Y17" s="5">
        <f>W17*$B$1</f>
      </c>
      <c r="Z17" s="5">
        <f>W17*$B$2</f>
      </c>
      <c r="AA17" s="5">
        <f>Y17+Z17</f>
      </c>
      <c r="AB17" s="5">
        <f>U17+Y17</f>
      </c>
      <c r="AC17" s="96">
        <f>C17</f>
      </c>
      <c r="AD17" s="1">
        <f>$AD$10</f>
      </c>
      <c r="AE17" s="9">
        <f>COLINDANCIAS!E46</f>
      </c>
      <c r="AF17" s="9">
        <f>COLINDANCIAS!E47</f>
      </c>
      <c r="AG17" s="9">
        <f>COLINDANCIAS!E48</f>
      </c>
      <c r="AH17" s="9">
        <f>COLINDANCIAS!E49</f>
      </c>
      <c r="AI17" s="9">
        <f>$AI$10</f>
      </c>
      <c r="AJ17" s="9">
        <f>BA17</f>
      </c>
      <c r="AK17" s="1"/>
      <c r="AL17" s="53">
        <f>LEN(AJ17)</f>
      </c>
      <c r="AO17" s="96">
        <f>$AO$10</f>
      </c>
      <c r="AQ17" s="96">
        <f>$AQ$10</f>
      </c>
      <c r="AS17" s="96">
        <f>$AS$10</f>
      </c>
      <c r="AU17" s="96">
        <f>$AU$10</f>
      </c>
      <c r="AW17" s="96">
        <f>$AW$10</f>
      </c>
      <c r="AX17">
        <f>AX16+1</f>
      </c>
      <c r="AZ17">
        <f>CONCATENATE(AO17,".",AQ17,".",AS17,".",AU17,".",AW17,AX17)</f>
      </c>
      <c r="BA17">
        <f>CONCATENATE(AO17,AQ17,AS17,AU17,AW17,AX17)</f>
      </c>
    </row>
    <row r="18" spans="1:53" ht="30" customHeight="1" x14ac:dyDescent="0.25">
      <c r="A18" s="18"/>
      <c r="B18" s="18"/>
      <c r="C18" s="19"/>
      <c r="D18" s="17"/>
      <c r="E18" s="17"/>
      <c r="F18" s="17">
        <f>D18+E18</f>
      </c>
      <c r="G18" s="17">
        <f>ROUND((Hoja2!F18/INICIO!$C$37)*INICIO!$C$33,2)</f>
      </c>
      <c r="H18" s="17"/>
      <c r="I18" s="17"/>
      <c r="J18" s="17">
        <f>D18+H18</f>
      </c>
      <c r="K18" s="1"/>
      <c r="L18" s="17"/>
      <c r="M18" s="1"/>
      <c r="N18">
        <f>A18</f>
      </c>
      <c r="O18">
        <f>B18</f>
      </c>
      <c r="P18" s="1"/>
      <c r="Q18">
        <f>C18</f>
      </c>
      <c r="R18">
        <f>Q18</f>
      </c>
      <c r="S18" s="1"/>
      <c r="T18">
        <f>$T$10</f>
      </c>
      <c r="U18">
        <f>D18</f>
      </c>
      <c r="V18">
        <f>E18</f>
      </c>
      <c r="W18">
        <f>F18</f>
      </c>
      <c r="X18">
        <f>G18</f>
      </c>
      <c r="Y18" s="5">
        <f>W18*$B$1</f>
      </c>
      <c r="Z18" s="5">
        <f>W18*$B$2</f>
      </c>
      <c r="AA18" s="5">
        <f>Y18+Z18</f>
      </c>
      <c r="AB18" s="5">
        <f>U18+Y18</f>
      </c>
      <c r="AC18" s="96">
        <f>C18</f>
      </c>
      <c r="AD18" s="1">
        <f>$AD$10</f>
      </c>
      <c r="AE18" s="9">
        <f>COLINDANCIAS!E51</f>
      </c>
      <c r="AF18" s="9">
        <f>COLINDANCIAS!E52</f>
      </c>
      <c r="AG18" s="9">
        <f>COLINDANCIAS!E53</f>
      </c>
      <c r="AH18" s="9">
        <f>COLINDANCIAS!E54</f>
      </c>
      <c r="AI18" s="9">
        <f>$AI$10</f>
      </c>
      <c r="AJ18" s="9">
        <f>BA18</f>
      </c>
      <c r="AK18" s="1"/>
      <c r="AL18" s="53">
        <f>LEN(AJ18)</f>
      </c>
      <c r="AO18" s="96">
        <f>$AO$10</f>
      </c>
      <c r="AQ18" s="96">
        <f>$AQ$10</f>
      </c>
      <c r="AS18" s="96">
        <f>$AS$10</f>
      </c>
      <c r="AU18" s="96">
        <f>$AU$10</f>
      </c>
      <c r="AW18" s="96">
        <f>$AW$10</f>
      </c>
      <c r="AX18">
        <f>AX17+1</f>
      </c>
      <c r="AZ18">
        <f>CONCATENATE(AO18,".",AQ18,".",AS18,".",AU18,".",AW18,AX18)</f>
      </c>
      <c r="BA18">
        <f>CONCATENATE(AO18,AQ18,AS18,AU18,AW18,AX18)</f>
      </c>
    </row>
    <row r="19" spans="1:53" ht="30" customHeight="1" x14ac:dyDescent="0.25">
      <c r="A19" s="18"/>
      <c r="B19" s="18"/>
      <c r="C19" s="19"/>
      <c r="D19" s="17"/>
      <c r="E19" s="17"/>
      <c r="F19" s="17">
        <f>D19+E19</f>
      </c>
      <c r="G19" s="17">
        <f>ROUND((Hoja2!F19/INICIO!$C$37)*INICIO!$C$33,2)</f>
      </c>
      <c r="H19" s="17"/>
      <c r="I19" s="17"/>
      <c r="J19" s="17">
        <f>D19+H19</f>
      </c>
      <c r="K19" s="1"/>
      <c r="L19" s="17"/>
      <c r="M19" s="1"/>
      <c r="N19">
        <f>A19</f>
      </c>
      <c r="O19">
        <f>B19</f>
      </c>
      <c r="P19" s="1"/>
      <c r="Q19">
        <f>C19</f>
      </c>
      <c r="R19">
        <f>Q19</f>
      </c>
      <c r="S19" s="1"/>
      <c r="T19">
        <f>$T$10</f>
      </c>
      <c r="U19">
        <f>D19</f>
      </c>
      <c r="V19">
        <f>E19</f>
      </c>
      <c r="W19">
        <f>F19</f>
      </c>
      <c r="X19">
        <f>G19</f>
      </c>
      <c r="Y19" s="5">
        <f>W19*$B$1</f>
      </c>
      <c r="Z19" s="5">
        <f>W19*$B$2</f>
      </c>
      <c r="AA19" s="5">
        <f>Y19+Z19</f>
      </c>
      <c r="AB19" s="5">
        <f>U19+Y19</f>
      </c>
      <c r="AC19" s="96">
        <f>C19</f>
      </c>
      <c r="AD19" s="1">
        <f>$AD$10</f>
      </c>
      <c r="AE19" s="9">
        <f>COLINDANCIAS!E56</f>
      </c>
      <c r="AF19" s="9">
        <f>COLINDANCIAS!E57</f>
      </c>
      <c r="AG19" s="9">
        <f>COLINDANCIAS!E58</f>
      </c>
      <c r="AH19" s="9">
        <f>COLINDANCIAS!E59</f>
      </c>
      <c r="AI19" s="9">
        <f>$AI$10</f>
      </c>
      <c r="AJ19" s="9">
        <f>BA19</f>
      </c>
      <c r="AK19" s="1"/>
      <c r="AL19" s="53">
        <f>LEN(AJ19)</f>
      </c>
      <c r="AO19" s="96">
        <f>$AO$10</f>
      </c>
      <c r="AQ19" s="96">
        <f>$AQ$10</f>
      </c>
      <c r="AS19" s="96">
        <f>$AS$10</f>
      </c>
      <c r="AU19" s="96">
        <f>$AU$10</f>
      </c>
      <c r="AW19" s="96">
        <f>$AW$10</f>
      </c>
      <c r="AX19">
        <f>AX18+1</f>
      </c>
      <c r="AZ19">
        <f>CONCATENATE(AO19,".",AQ19,".",AS19,".",AU19,".",AW19,AX19)</f>
      </c>
      <c r="BA19">
        <f>CONCATENATE(AO19,AQ19,AS19,AU19,AW19,AX19)</f>
      </c>
    </row>
    <row r="20" spans="1:53" ht="30" customHeight="1" x14ac:dyDescent="0.25">
      <c r="A20" s="18"/>
      <c r="B20" s="18"/>
      <c r="C20" s="19"/>
      <c r="D20" s="17"/>
      <c r="E20" s="17"/>
      <c r="F20" s="17">
        <f>D20+E20</f>
      </c>
      <c r="G20" s="17">
        <f>ROUND((Hoja2!F20/INICIO!$C$37)*INICIO!$C$33,2)</f>
      </c>
      <c r="H20" s="17"/>
      <c r="I20" s="17"/>
      <c r="J20" s="17">
        <f>D20+H20</f>
      </c>
      <c r="K20" s="1"/>
      <c r="L20" s="17"/>
      <c r="M20" s="1"/>
      <c r="N20">
        <f>A20</f>
      </c>
      <c r="O20">
        <f>B20</f>
      </c>
      <c r="P20" s="1"/>
      <c r="Q20">
        <f>C20</f>
      </c>
      <c r="R20">
        <f>Q20</f>
      </c>
      <c r="S20" s="1"/>
      <c r="T20">
        <f>$T$10</f>
      </c>
      <c r="U20">
        <f>D20</f>
      </c>
      <c r="V20">
        <f>E20</f>
      </c>
      <c r="W20">
        <f>F20</f>
      </c>
      <c r="X20">
        <f>G20</f>
      </c>
      <c r="Y20" s="5">
        <f>W20*$B$1</f>
      </c>
      <c r="Z20" s="5">
        <f>W20*$B$2</f>
      </c>
      <c r="AA20" s="5">
        <f>Y20+Z20</f>
      </c>
      <c r="AB20" s="5">
        <f>U20+Y20</f>
      </c>
      <c r="AC20" s="96">
        <f>C20</f>
      </c>
      <c r="AD20" s="1">
        <f>$AD$10</f>
      </c>
      <c r="AE20" s="9">
        <f>COLINDANCIAS!E61</f>
      </c>
      <c r="AF20" s="9">
        <f>COLINDANCIAS!E62</f>
      </c>
      <c r="AG20" s="9">
        <f>COLINDANCIAS!E63</f>
      </c>
      <c r="AH20" s="9">
        <f>COLINDANCIAS!E64</f>
      </c>
      <c r="AI20" s="9">
        <f>$AI$10</f>
      </c>
      <c r="AJ20" s="9">
        <f>BA20</f>
      </c>
      <c r="AK20" s="1"/>
      <c r="AL20" s="53">
        <f>LEN(AJ20)</f>
      </c>
      <c r="AO20" s="96">
        <f>$AO$10</f>
      </c>
      <c r="AQ20" s="96">
        <f>$AQ$10</f>
      </c>
      <c r="AS20" s="96">
        <f>$AS$10</f>
      </c>
      <c r="AU20" s="96">
        <f>$AU$10</f>
      </c>
      <c r="AW20" s="96">
        <f>$AW$10</f>
      </c>
      <c r="AX20">
        <f>AX19+1</f>
      </c>
      <c r="AZ20">
        <f>CONCATENATE(AO20,".",AQ20,".",AS20,".",AU20,".",AW20,AX20)</f>
      </c>
      <c r="BA20">
        <f>CONCATENATE(AO20,AQ20,AS20,AU20,AW20,AX20)</f>
      </c>
    </row>
    <row r="21" spans="1:53" ht="30" customHeight="1" x14ac:dyDescent="0.25">
      <c r="A21" s="18"/>
      <c r="B21" s="18"/>
      <c r="C21" s="19"/>
      <c r="D21" s="17"/>
      <c r="E21" s="17"/>
      <c r="F21" s="17">
        <f>D21+E21</f>
      </c>
      <c r="G21" s="17">
        <f>ROUND((Hoja2!F21/INICIO!$C$37)*INICIO!$C$33,2)</f>
      </c>
      <c r="H21" s="17"/>
      <c r="I21" s="17"/>
      <c r="J21" s="17">
        <f>D21+H21</f>
      </c>
      <c r="K21" s="1"/>
      <c r="L21" s="17"/>
      <c r="M21" s="1"/>
      <c r="N21">
        <f>A21</f>
      </c>
      <c r="O21">
        <f>B21</f>
      </c>
      <c r="P21" s="1"/>
      <c r="Q21">
        <f>C21</f>
      </c>
      <c r="R21">
        <f>Q21</f>
      </c>
      <c r="S21" s="1"/>
      <c r="T21">
        <f>$T$10</f>
      </c>
      <c r="U21">
        <f>D21</f>
      </c>
      <c r="V21">
        <f>E21</f>
      </c>
      <c r="W21">
        <f>F21</f>
      </c>
      <c r="X21">
        <f>G21</f>
      </c>
      <c r="Y21" s="5">
        <f>W21*$B$1</f>
      </c>
      <c r="Z21" s="5">
        <f>W21*$B$2</f>
      </c>
      <c r="AA21" s="5">
        <f>Y21+Z21</f>
      </c>
      <c r="AB21" s="5">
        <f>U21+Y21</f>
      </c>
      <c r="AC21" s="96">
        <f>C21</f>
      </c>
      <c r="AD21" s="1">
        <f>$AD$10</f>
      </c>
      <c r="AE21" s="9">
        <f>COLINDANCIAS!E66</f>
      </c>
      <c r="AF21" s="9">
        <f>COLINDANCIAS!E67</f>
      </c>
      <c r="AG21" s="9">
        <f>COLINDANCIAS!E68</f>
      </c>
      <c r="AH21" s="9">
        <f>COLINDANCIAS!E69</f>
      </c>
      <c r="AI21" s="9">
        <f>$AI$10</f>
      </c>
      <c r="AJ21" s="9">
        <f>BA21</f>
      </c>
      <c r="AK21" s="1"/>
      <c r="AL21" s="53">
        <f>LEN(AJ21)</f>
      </c>
      <c r="AO21" s="96">
        <f>$AO$10</f>
      </c>
      <c r="AQ21" s="96">
        <f>$AQ$10</f>
      </c>
      <c r="AS21" s="96">
        <f>$AS$10</f>
      </c>
      <c r="AU21" s="96">
        <f>$AU$10</f>
      </c>
      <c r="AW21" s="96">
        <f>$AW$10</f>
      </c>
      <c r="AX21">
        <f>AX20+1</f>
      </c>
      <c r="AZ21">
        <f>CONCATENATE(AO21,".",AQ21,".",AS21,".",AU21,".",AW21,AX21)</f>
      </c>
      <c r="BA21">
        <f>CONCATENATE(AO21,AQ21,AS21,AU21,AW21,AX21)</f>
      </c>
    </row>
    <row r="22" spans="1:53" ht="30" customHeight="1" x14ac:dyDescent="0.25">
      <c r="A22" s="18"/>
      <c r="B22" s="18"/>
      <c r="C22" s="19"/>
      <c r="D22" s="17"/>
      <c r="E22" s="17"/>
      <c r="F22" s="17">
        <f>D22+E22</f>
      </c>
      <c r="G22" s="17">
        <f>ROUND((Hoja2!F22/INICIO!$C$37)*INICIO!$C$33,2)</f>
      </c>
      <c r="H22" s="17"/>
      <c r="I22" s="17"/>
      <c r="J22" s="17">
        <f>D22+H22</f>
      </c>
      <c r="K22" s="1"/>
      <c r="L22" s="17"/>
      <c r="M22" s="1"/>
      <c r="N22">
        <f>A22</f>
      </c>
      <c r="O22">
        <f>B22</f>
      </c>
      <c r="P22" s="1"/>
      <c r="Q22">
        <f>C22</f>
      </c>
      <c r="R22">
        <f>Q22</f>
      </c>
      <c r="S22" s="1"/>
      <c r="T22">
        <f>$T$10</f>
      </c>
      <c r="U22">
        <f>D22</f>
      </c>
      <c r="V22">
        <f>E22</f>
      </c>
      <c r="W22">
        <f>F22</f>
      </c>
      <c r="X22">
        <f>G22</f>
      </c>
      <c r="Y22" s="5">
        <f>W22*$B$1</f>
      </c>
      <c r="Z22" s="5">
        <f>W22*$B$2</f>
      </c>
      <c r="AA22" s="5">
        <f>Y22+Z22</f>
      </c>
      <c r="AB22" s="5">
        <f>U22+Y22</f>
      </c>
      <c r="AC22" s="96">
        <f>C22</f>
      </c>
      <c r="AD22" s="1">
        <f>$AD$10</f>
      </c>
      <c r="AE22" s="9">
        <f>COLINDANCIAS!E71</f>
      </c>
      <c r="AF22" s="9">
        <f>COLINDANCIAS!E72</f>
      </c>
      <c r="AG22" s="9">
        <f>COLINDANCIAS!E73</f>
      </c>
      <c r="AH22" s="9">
        <f>COLINDANCIAS!E74</f>
      </c>
      <c r="AI22" s="9">
        <f>$AI$10</f>
      </c>
      <c r="AJ22" s="9">
        <f>BA22</f>
      </c>
      <c r="AK22" s="1"/>
      <c r="AL22" s="53">
        <f>LEN(AJ22)</f>
      </c>
      <c r="AO22" s="96">
        <f>$AO$10</f>
      </c>
      <c r="AQ22" s="96">
        <f>$AQ$10</f>
      </c>
      <c r="AS22" s="96">
        <f>$AS$10</f>
      </c>
      <c r="AU22" s="96">
        <f>$AU$10</f>
      </c>
      <c r="AW22" s="96">
        <f>$AW$10</f>
      </c>
      <c r="AX22">
        <f>AX21+1</f>
      </c>
      <c r="AZ22">
        <f>CONCATENATE(AO22,".",AQ22,".",AS22,".",AU22,".",AW22,AX22)</f>
      </c>
      <c r="BA22">
        <f>CONCATENATE(AO22,AQ22,AS22,AU22,AW22,AX22)</f>
      </c>
    </row>
    <row r="23" spans="1:53" ht="30" customHeight="1" x14ac:dyDescent="0.25">
      <c r="A23" s="18"/>
      <c r="B23" s="18"/>
      <c r="C23" s="19"/>
      <c r="D23" s="17"/>
      <c r="E23" s="17"/>
      <c r="F23" s="17">
        <f>D23+E23</f>
      </c>
      <c r="G23" s="17">
        <f>ROUND((Hoja2!F23/INICIO!$C$37)*INICIO!$C$33,2)</f>
      </c>
      <c r="H23" s="17"/>
      <c r="I23" s="17"/>
      <c r="J23" s="17">
        <f>D23+H23</f>
      </c>
      <c r="K23" s="1"/>
      <c r="L23" s="17"/>
      <c r="M23" s="1"/>
      <c r="N23">
        <f>A23</f>
      </c>
      <c r="O23">
        <f>B23</f>
      </c>
      <c r="P23" s="1"/>
      <c r="Q23">
        <f>C23</f>
      </c>
      <c r="R23">
        <f>Q23</f>
      </c>
      <c r="S23" s="1"/>
      <c r="T23">
        <f>$T$10</f>
      </c>
      <c r="U23">
        <f>D23</f>
      </c>
      <c r="V23">
        <f>E23</f>
      </c>
      <c r="W23">
        <f>F23</f>
      </c>
      <c r="X23">
        <f>G23</f>
      </c>
      <c r="Y23" s="5">
        <f>W23*$B$1</f>
      </c>
      <c r="Z23" s="5">
        <f>W23*$B$2</f>
      </c>
      <c r="AA23" s="5">
        <f>Y23+Z23</f>
      </c>
      <c r="AB23" s="5">
        <f>U23+Y23</f>
      </c>
      <c r="AC23" s="96">
        <f>C23</f>
      </c>
      <c r="AD23" s="1">
        <f>$AD$10</f>
      </c>
      <c r="AE23" s="9">
        <f>COLINDANCIAS!E76</f>
      </c>
      <c r="AF23" s="9">
        <f>COLINDANCIAS!E77</f>
      </c>
      <c r="AG23" s="9">
        <f>COLINDANCIAS!E78</f>
      </c>
      <c r="AH23" s="9">
        <f>COLINDANCIAS!E79</f>
      </c>
      <c r="AI23" s="9">
        <f>$AI$10</f>
      </c>
      <c r="AJ23" s="9">
        <f>BA23</f>
      </c>
      <c r="AK23" s="1"/>
      <c r="AL23" s="53">
        <f>LEN(AJ23)</f>
      </c>
      <c r="AO23" s="96">
        <f>$AO$10</f>
      </c>
      <c r="AQ23" s="96">
        <f>$AQ$10</f>
      </c>
      <c r="AS23" s="96">
        <f>$AS$10</f>
      </c>
      <c r="AU23" s="96">
        <f>$AU$10</f>
      </c>
      <c r="AW23" s="96">
        <f>$AW$10</f>
      </c>
      <c r="AX23">
        <f>AX22+1</f>
      </c>
      <c r="AZ23">
        <f>CONCATENATE(AO23,".",AQ23,".",AS23,".",AU23,".",AW23,AX23)</f>
      </c>
      <c r="BA23">
        <f>CONCATENATE(AO23,AQ23,AS23,AU23,AW23,AX23)</f>
      </c>
    </row>
    <row r="24" spans="1:53" ht="30" customHeight="1" x14ac:dyDescent="0.25">
      <c r="A24" s="18"/>
      <c r="B24" s="18"/>
      <c r="C24" s="19"/>
      <c r="D24" s="17"/>
      <c r="E24" s="17"/>
      <c r="F24" s="17">
        <f>D24+E24</f>
      </c>
      <c r="G24" s="17">
        <f>ROUND((Hoja2!F24/INICIO!$C$37)*INICIO!$C$33,2)</f>
      </c>
      <c r="H24" s="17"/>
      <c r="I24" s="17"/>
      <c r="J24" s="17">
        <f>D24+H24</f>
      </c>
      <c r="K24" s="1"/>
      <c r="L24" s="17"/>
      <c r="M24" s="1"/>
      <c r="N24">
        <f>A24</f>
      </c>
      <c r="O24">
        <f>B24</f>
      </c>
      <c r="P24" s="1"/>
      <c r="Q24">
        <f>C24</f>
      </c>
      <c r="R24">
        <f>Q24</f>
      </c>
      <c r="S24" s="1"/>
      <c r="T24">
        <f>$T$10</f>
      </c>
      <c r="U24">
        <f>D24</f>
      </c>
      <c r="V24">
        <f>E24</f>
      </c>
      <c r="W24">
        <f>F24</f>
      </c>
      <c r="X24">
        <f>G24</f>
      </c>
      <c r="Y24" s="5">
        <f>W24*$B$1</f>
      </c>
      <c r="Z24" s="5">
        <f>W24*$B$2</f>
      </c>
      <c r="AA24" s="5">
        <f>Y24+Z24</f>
      </c>
      <c r="AB24" s="5">
        <f>U24+Y24</f>
      </c>
      <c r="AC24" s="96">
        <f>C24</f>
      </c>
      <c r="AD24" s="1">
        <f>$AD$10</f>
      </c>
      <c r="AE24" s="9">
        <f>COLINDANCIAS!E81</f>
      </c>
      <c r="AF24" s="9">
        <f>COLINDANCIAS!E82</f>
      </c>
      <c r="AG24" s="9">
        <f>COLINDANCIAS!E83</f>
      </c>
      <c r="AH24" s="9">
        <f>COLINDANCIAS!E84</f>
      </c>
      <c r="AI24" s="9">
        <f>$AI$10</f>
      </c>
      <c r="AJ24" s="9">
        <f>BA24</f>
      </c>
      <c r="AK24" s="1"/>
      <c r="AL24" s="53">
        <f>LEN(AJ24)</f>
      </c>
      <c r="AO24" s="96">
        <f>$AO$10</f>
      </c>
      <c r="AQ24" s="96">
        <f>$AQ$10</f>
      </c>
      <c r="AS24" s="96">
        <f>$AS$10</f>
      </c>
      <c r="AU24" s="96">
        <f>$AU$10</f>
      </c>
      <c r="AW24" s="96">
        <f>$AW$10</f>
      </c>
      <c r="AX24">
        <f>AX23+1</f>
      </c>
      <c r="AZ24">
        <f>CONCATENATE(AO24,".",AQ24,".",AS24,".",AU24,".",AW24,AX24)</f>
      </c>
      <c r="BA24">
        <f>CONCATENATE(AO24,AQ24,AS24,AU24,AW24,AX24)</f>
      </c>
    </row>
    <row r="25" spans="1:53" ht="30" customHeight="1" x14ac:dyDescent="0.25">
      <c r="A25" s="18"/>
      <c r="B25" s="18"/>
      <c r="C25" s="19"/>
      <c r="D25" s="17"/>
      <c r="E25" s="17"/>
      <c r="F25" s="17">
        <f>D25+E25</f>
      </c>
      <c r="G25" s="17">
        <f>ROUND((Hoja2!F25/INICIO!$C$37)*INICIO!$C$33,2)</f>
      </c>
      <c r="H25" s="17"/>
      <c r="I25" s="17"/>
      <c r="J25" s="17">
        <f>D25+H25</f>
      </c>
      <c r="K25" s="1"/>
      <c r="L25" s="17"/>
      <c r="M25" s="1"/>
      <c r="N25">
        <f>A25</f>
      </c>
      <c r="O25">
        <f>B25</f>
      </c>
      <c r="P25" s="1"/>
      <c r="Q25">
        <f>C25</f>
      </c>
      <c r="R25">
        <f>Q25</f>
      </c>
      <c r="S25" s="1"/>
      <c r="T25">
        <f>$T$10</f>
      </c>
      <c r="U25">
        <f>D25</f>
      </c>
      <c r="V25">
        <f>E25</f>
      </c>
      <c r="W25">
        <f>F25</f>
      </c>
      <c r="X25">
        <f>G25</f>
      </c>
      <c r="Y25" s="5">
        <f>W25*$B$1</f>
      </c>
      <c r="Z25" s="5">
        <f>W25*$B$2</f>
      </c>
      <c r="AA25" s="5">
        <f>Y25+Z25</f>
      </c>
      <c r="AB25" s="5">
        <f>U25+Y25</f>
      </c>
      <c r="AC25" s="96">
        <f>C25</f>
      </c>
      <c r="AD25" s="1">
        <f>$AD$10</f>
      </c>
      <c r="AE25" s="9">
        <f>COLINDANCIAS!E86</f>
      </c>
      <c r="AF25" s="9">
        <f>COLINDANCIAS!E87</f>
      </c>
      <c r="AG25" s="9">
        <f>COLINDANCIAS!E88</f>
      </c>
      <c r="AH25" s="9">
        <f>COLINDANCIAS!E89</f>
      </c>
      <c r="AI25" s="9">
        <f>$AI$10</f>
      </c>
      <c r="AJ25" s="9">
        <f>BA25</f>
      </c>
      <c r="AK25" s="1"/>
      <c r="AL25" s="53">
        <f>LEN(AJ25)</f>
      </c>
      <c r="AO25" s="96">
        <f>$AO$10</f>
      </c>
      <c r="AQ25" s="96">
        <f>$AQ$10</f>
      </c>
      <c r="AS25" s="96">
        <f>$AS$10</f>
      </c>
      <c r="AU25" s="96">
        <f>$AU$10</f>
      </c>
      <c r="AW25" s="96">
        <f>$AW$10</f>
      </c>
      <c r="AX25">
        <f>AX24+1</f>
      </c>
      <c r="AZ25">
        <f>CONCATENATE(AO25,".",AQ25,".",AS25,".",AU25,".",AW25,AX25)</f>
      </c>
      <c r="BA25">
        <f>CONCATENATE(AO25,AQ25,AS25,AU25,AW25,AX25)</f>
      </c>
    </row>
    <row r="26" spans="1:53" ht="30" customHeight="1" x14ac:dyDescent="0.25">
      <c r="A26" s="18"/>
      <c r="B26" s="18"/>
      <c r="C26" s="19"/>
      <c r="D26" s="17"/>
      <c r="E26" s="17"/>
      <c r="F26" s="17">
        <f>D26+E26</f>
      </c>
      <c r="G26" s="17">
        <f>ROUND((Hoja2!F26/INICIO!$C$37)*INICIO!$C$33,2)</f>
      </c>
      <c r="H26" s="17"/>
      <c r="I26" s="17"/>
      <c r="J26" s="17">
        <f>D26+H26</f>
      </c>
      <c r="K26" s="1"/>
      <c r="L26" s="17"/>
      <c r="M26" s="1"/>
      <c r="N26">
        <f>A26</f>
      </c>
      <c r="O26">
        <f>B26</f>
      </c>
      <c r="P26" s="1"/>
      <c r="Q26">
        <f>C26</f>
      </c>
      <c r="R26">
        <f>Q26</f>
      </c>
      <c r="S26" s="1"/>
      <c r="T26">
        <f>$T$10</f>
      </c>
      <c r="U26">
        <f>D26</f>
      </c>
      <c r="V26">
        <f>E26</f>
      </c>
      <c r="W26">
        <f>F26</f>
      </c>
      <c r="X26">
        <f>G26</f>
      </c>
      <c r="Y26" s="5">
        <f>W26*$B$1</f>
      </c>
      <c r="Z26" s="5">
        <f>W26*$B$2</f>
      </c>
      <c r="AA26" s="5">
        <f>Y26+Z26</f>
      </c>
      <c r="AB26" s="5">
        <f>U26+Y26</f>
      </c>
      <c r="AC26" s="96">
        <f>C26</f>
      </c>
      <c r="AD26" s="1">
        <f>$AD$10</f>
      </c>
      <c r="AE26" s="9">
        <f>COLINDANCIAS!E91</f>
      </c>
      <c r="AF26" s="9">
        <f>COLINDANCIAS!E92</f>
      </c>
      <c r="AG26" s="9">
        <f>COLINDANCIAS!E93</f>
      </c>
      <c r="AH26" s="9">
        <f>COLINDANCIAS!E94</f>
      </c>
      <c r="AI26" s="9">
        <f>$AI$10</f>
      </c>
      <c r="AJ26" s="9">
        <f>BA26</f>
      </c>
      <c r="AK26" s="1"/>
      <c r="AL26" s="53">
        <f>LEN(AJ26)</f>
      </c>
      <c r="AO26" s="96">
        <f>$AO$10</f>
      </c>
      <c r="AQ26" s="96">
        <f>$AQ$10</f>
      </c>
      <c r="AS26" s="96">
        <f>$AS$10</f>
      </c>
      <c r="AU26" s="96">
        <f>$AU$10</f>
      </c>
      <c r="AW26" s="96">
        <f>$AW$10</f>
      </c>
      <c r="AX26">
        <f>AX25+1</f>
      </c>
      <c r="AZ26">
        <f>CONCATENATE(AO26,".",AQ26,".",AS26,".",AU26,".",AW26,AX26)</f>
      </c>
      <c r="BA26">
        <f>CONCATENATE(AO26,AQ26,AS26,AU26,AW26,AX26)</f>
      </c>
    </row>
    <row r="27" spans="1:53" ht="30" customHeight="1" x14ac:dyDescent="0.25">
      <c r="A27" s="18"/>
      <c r="B27" s="18"/>
      <c r="C27" s="19"/>
      <c r="D27" s="17"/>
      <c r="E27" s="17"/>
      <c r="F27" s="17">
        <f>D27+E27</f>
      </c>
      <c r="G27" s="17">
        <f>ROUND((Hoja2!F27/INICIO!$C$37)*INICIO!$C$33,2)</f>
      </c>
      <c r="H27" s="17"/>
      <c r="I27" s="17"/>
      <c r="J27" s="17">
        <f>D27+H27</f>
      </c>
      <c r="K27" s="1"/>
      <c r="L27" s="17"/>
      <c r="M27" s="1"/>
      <c r="N27">
        <f>A27</f>
      </c>
      <c r="O27">
        <f>B27</f>
      </c>
      <c r="P27" s="1"/>
      <c r="Q27">
        <f>C27</f>
      </c>
      <c r="R27">
        <f>Q27</f>
      </c>
      <c r="S27" s="1"/>
      <c r="T27">
        <f>$T$10</f>
      </c>
      <c r="U27">
        <f>D27</f>
      </c>
      <c r="V27">
        <f>E27</f>
      </c>
      <c r="W27">
        <f>F27</f>
      </c>
      <c r="X27">
        <f>G27</f>
      </c>
      <c r="Y27" s="5">
        <f>W27*$B$1</f>
      </c>
      <c r="Z27" s="5">
        <f>W27*$B$2</f>
      </c>
      <c r="AA27" s="5">
        <f>Y27+Z27</f>
      </c>
      <c r="AB27" s="5">
        <f>U27+Y27</f>
      </c>
      <c r="AC27" s="96">
        <f>C27</f>
      </c>
      <c r="AD27" s="1">
        <f>$AD$10</f>
      </c>
      <c r="AE27" s="9">
        <f>COLINDANCIAS!E96</f>
      </c>
      <c r="AF27" s="9">
        <f>COLINDANCIAS!E97</f>
      </c>
      <c r="AG27" s="9">
        <f>COLINDANCIAS!E98</f>
      </c>
      <c r="AH27" s="9">
        <f>COLINDANCIAS!E99</f>
      </c>
      <c r="AI27" s="9">
        <f>$AI$10</f>
      </c>
      <c r="AJ27" s="9">
        <f>BA27</f>
      </c>
      <c r="AK27" s="1"/>
      <c r="AL27" s="53">
        <f>LEN(AJ27)</f>
      </c>
      <c r="AO27" s="96">
        <f>$AO$10</f>
      </c>
      <c r="AQ27" s="96">
        <f>$AQ$10</f>
      </c>
      <c r="AS27" s="96">
        <f>$AS$10</f>
      </c>
      <c r="AU27" s="96">
        <f>$AU$10</f>
      </c>
      <c r="AW27" s="96">
        <f>$AW$10</f>
      </c>
      <c r="AX27">
        <f>AX26+1</f>
      </c>
      <c r="AZ27">
        <f>CONCATENATE(AO27,".",AQ27,".",AS27,".",AU27,".",AW27,AX27)</f>
      </c>
      <c r="BA27">
        <f>CONCATENATE(AO27,AQ27,AS27,AU27,AW27,AX27)</f>
      </c>
    </row>
    <row r="28" spans="1:53" ht="30" customHeight="1" x14ac:dyDescent="0.25">
      <c r="A28" s="18"/>
      <c r="B28" s="18"/>
      <c r="C28" s="19"/>
      <c r="D28" s="17"/>
      <c r="E28" s="17"/>
      <c r="F28" s="17">
        <f>D28+E28</f>
      </c>
      <c r="G28" s="17">
        <f>ROUND((Hoja2!F28/INICIO!$C$37)*INICIO!$C$33,2)</f>
      </c>
      <c r="H28" s="17"/>
      <c r="I28" s="17"/>
      <c r="J28" s="17">
        <f>D28+H28</f>
      </c>
      <c r="K28" s="1"/>
      <c r="L28" s="17"/>
      <c r="M28" s="1"/>
      <c r="N28">
        <f>A28</f>
      </c>
      <c r="O28">
        <f>B28</f>
      </c>
      <c r="P28" s="1"/>
      <c r="Q28">
        <f>C28</f>
      </c>
      <c r="R28">
        <f>Q28</f>
      </c>
      <c r="S28" s="1"/>
      <c r="T28">
        <f>$T$10</f>
      </c>
      <c r="U28">
        <f>D28</f>
      </c>
      <c r="V28">
        <f>E28</f>
      </c>
      <c r="W28">
        <f>F28</f>
      </c>
      <c r="X28">
        <f>G28</f>
      </c>
      <c r="Y28" s="5">
        <f>W28*$B$1</f>
      </c>
      <c r="Z28" s="5">
        <f>W28*$B$2</f>
      </c>
      <c r="AA28" s="5">
        <f>Y28+Z28</f>
      </c>
      <c r="AB28" s="5">
        <f>U28+Y28</f>
      </c>
      <c r="AC28" s="96">
        <f>C28</f>
      </c>
      <c r="AD28" s="1">
        <f>$AD$10</f>
      </c>
      <c r="AE28" s="9">
        <f>COLINDANCIAS!E101</f>
      </c>
      <c r="AF28" s="9">
        <f>COLINDANCIAS!E102</f>
      </c>
      <c r="AG28" s="9">
        <f>COLINDANCIAS!E103</f>
      </c>
      <c r="AH28" s="9">
        <f>COLINDANCIAS!E104</f>
      </c>
      <c r="AI28" s="9">
        <f>$AI$10</f>
      </c>
      <c r="AJ28" s="9">
        <f>BA28</f>
      </c>
      <c r="AK28" s="1"/>
      <c r="AL28" s="53">
        <f>LEN(AJ28)</f>
      </c>
      <c r="AO28" s="96">
        <f>$AO$10</f>
      </c>
      <c r="AQ28" s="96">
        <f>$AQ$10</f>
      </c>
      <c r="AS28" s="96">
        <f>$AS$10</f>
      </c>
      <c r="AU28" s="96">
        <f>$AU$10</f>
      </c>
      <c r="AW28" s="96">
        <f>$AW$10</f>
      </c>
      <c r="AX28">
        <f>AX27+1</f>
      </c>
      <c r="AZ28">
        <f>CONCATENATE(AO28,".",AQ28,".",AS28,".",AU28,".",AW28,AX28)</f>
      </c>
      <c r="BA28">
        <f>CONCATENATE(AO28,AQ28,AS28,AU28,AW28,AX28)</f>
      </c>
    </row>
    <row r="29" spans="1:53" ht="30" customHeight="1" x14ac:dyDescent="0.25">
      <c r="A29" s="18"/>
      <c r="B29" s="18"/>
      <c r="C29" s="19"/>
      <c r="D29" s="17"/>
      <c r="E29" s="17"/>
      <c r="F29" s="17">
        <f>D29+E29</f>
      </c>
      <c r="G29" s="17">
        <f>ROUND((Hoja2!F29/INICIO!$C$37)*INICIO!$C$33,2)</f>
      </c>
      <c r="H29" s="17"/>
      <c r="I29" s="17"/>
      <c r="J29" s="17">
        <f>D29+H29</f>
      </c>
      <c r="K29" s="1"/>
      <c r="L29" s="17"/>
      <c r="M29" s="1"/>
      <c r="N29">
        <f>A29</f>
      </c>
      <c r="O29">
        <f>B29</f>
      </c>
      <c r="P29" s="1"/>
      <c r="Q29">
        <f>C29</f>
      </c>
      <c r="R29">
        <f>Q29</f>
      </c>
      <c r="S29" s="1"/>
      <c r="T29">
        <f>$T$10</f>
      </c>
      <c r="U29">
        <f>D29</f>
      </c>
      <c r="V29">
        <f>E29</f>
      </c>
      <c r="W29">
        <f>F29</f>
      </c>
      <c r="X29">
        <f>G29</f>
      </c>
      <c r="Y29" s="5">
        <f>W29*$B$1</f>
      </c>
      <c r="Z29" s="5">
        <f>W29*$B$2</f>
      </c>
      <c r="AA29" s="5">
        <f>Y29+Z29</f>
      </c>
      <c r="AB29" s="5">
        <f>U29+Y29</f>
      </c>
      <c r="AC29" s="96">
        <f>C29</f>
      </c>
      <c r="AD29" s="1">
        <f>$AD$10</f>
      </c>
      <c r="AE29" s="9">
        <f>COLINDANCIAS!E106</f>
      </c>
      <c r="AF29" s="9">
        <f>COLINDANCIAS!E107</f>
      </c>
      <c r="AG29" s="9">
        <f>COLINDANCIAS!E108</f>
      </c>
      <c r="AH29" s="9">
        <f>COLINDANCIAS!E109</f>
      </c>
      <c r="AI29" s="9">
        <f>$AI$10</f>
      </c>
      <c r="AJ29" s="9">
        <f>BA29</f>
      </c>
      <c r="AK29" s="1"/>
      <c r="AL29" s="53">
        <f>LEN(AJ29)</f>
      </c>
      <c r="AO29" s="96">
        <f>$AO$10</f>
      </c>
      <c r="AQ29" s="96">
        <f>$AQ$10</f>
      </c>
      <c r="AS29" s="96">
        <f>$AS$10</f>
      </c>
      <c r="AU29" s="96">
        <f>$AU$10</f>
      </c>
      <c r="AW29" s="96">
        <f>$AW$10</f>
      </c>
      <c r="AX29">
        <f>AX28+1</f>
      </c>
      <c r="AZ29">
        <f>CONCATENATE(AO29,".",AQ29,".",AS29,".",AU29,".",AW29,AX29)</f>
      </c>
      <c r="BA29">
        <f>CONCATENATE(AO29,AQ29,AS29,AU29,AW29,AX29)</f>
      </c>
    </row>
    <row r="30" spans="1:53" ht="30" customHeight="1" x14ac:dyDescent="0.25">
      <c r="A30" s="18"/>
      <c r="B30" s="18"/>
      <c r="C30" s="19"/>
      <c r="D30" s="17"/>
      <c r="E30" s="17"/>
      <c r="F30" s="17">
        <f>D30+E30</f>
      </c>
      <c r="G30" s="17">
        <f>ROUND((Hoja2!F30/INICIO!$C$37)*INICIO!$C$33,2)</f>
      </c>
      <c r="H30" s="17"/>
      <c r="I30" s="17"/>
      <c r="J30" s="17">
        <f>D30+H30</f>
      </c>
      <c r="K30" s="1"/>
      <c r="L30" s="17"/>
      <c r="M30" s="1"/>
      <c r="N30">
        <f>A30</f>
      </c>
      <c r="O30">
        <f>B30</f>
      </c>
      <c r="P30" s="1"/>
      <c r="Q30">
        <f>C30</f>
      </c>
      <c r="R30">
        <f>Q30</f>
      </c>
      <c r="S30" s="1"/>
      <c r="T30">
        <f>$T$10</f>
      </c>
      <c r="U30">
        <f>D30</f>
      </c>
      <c r="V30">
        <f>E30</f>
      </c>
      <c r="W30">
        <f>F30</f>
      </c>
      <c r="X30">
        <f>G30</f>
      </c>
      <c r="Y30" s="5">
        <f>W30*$B$1</f>
      </c>
      <c r="Z30" s="5">
        <f>W30*$B$2</f>
      </c>
      <c r="AA30" s="5">
        <f>Y30+Z30</f>
      </c>
      <c r="AB30" s="5">
        <f>U30+Y30</f>
      </c>
      <c r="AC30" s="96">
        <f>C30</f>
      </c>
      <c r="AD30" s="1">
        <f>$AD$10</f>
      </c>
      <c r="AE30" s="9">
        <f>COLINDANCIAS!E111</f>
      </c>
      <c r="AF30" s="9">
        <f>COLINDANCIAS!E112</f>
      </c>
      <c r="AG30" s="9">
        <f>COLINDANCIAS!E113</f>
      </c>
      <c r="AH30" s="9">
        <f>COLINDANCIAS!E114</f>
      </c>
      <c r="AI30" s="9">
        <f>$AI$10</f>
      </c>
      <c r="AJ30" s="9">
        <f>BA30</f>
      </c>
      <c r="AK30" s="1"/>
      <c r="AL30" s="53">
        <f>LEN(AJ30)</f>
      </c>
      <c r="AO30" s="96">
        <f>$AO$10</f>
      </c>
      <c r="AQ30" s="96">
        <f>$AQ$10</f>
      </c>
      <c r="AS30" s="96">
        <f>$AS$10</f>
      </c>
      <c r="AU30" s="96">
        <f>$AU$10</f>
      </c>
      <c r="AW30" s="96">
        <f>$AW$10</f>
      </c>
      <c r="AX30">
        <f>AX29+1</f>
      </c>
      <c r="AZ30">
        <f>CONCATENATE(AO30,".",AQ30,".",AS30,".",AU30,".",AW30,AX30)</f>
      </c>
      <c r="BA30">
        <f>CONCATENATE(AO30,AQ30,AS30,AU30,AW30,AX30)</f>
      </c>
    </row>
    <row r="31" spans="1:53" ht="30" customHeight="1" x14ac:dyDescent="0.25">
      <c r="A31" s="18"/>
      <c r="B31" s="18"/>
      <c r="C31" s="19"/>
      <c r="D31" s="17"/>
      <c r="E31" s="17"/>
      <c r="F31" s="17">
        <f>D31+E31</f>
      </c>
      <c r="G31" s="17">
        <f>ROUND((Hoja2!F31/INICIO!$C$37)*INICIO!$C$33,2)</f>
      </c>
      <c r="H31" s="17"/>
      <c r="I31" s="17"/>
      <c r="J31" s="17">
        <f>D31+H31</f>
      </c>
      <c r="K31" s="1"/>
      <c r="L31" s="17"/>
      <c r="M31" s="1"/>
      <c r="N31">
        <f>A31</f>
      </c>
      <c r="O31">
        <f>B31</f>
      </c>
      <c r="P31" s="1"/>
      <c r="Q31">
        <f>C31</f>
      </c>
      <c r="R31">
        <f>Q31</f>
      </c>
      <c r="S31" s="1"/>
      <c r="T31">
        <f>$T$10</f>
      </c>
      <c r="U31">
        <f>D31</f>
      </c>
      <c r="V31">
        <f>E31</f>
      </c>
      <c r="W31">
        <f>F31</f>
      </c>
      <c r="X31">
        <f>G31</f>
      </c>
      <c r="Y31" s="5">
        <f>W31*$B$1</f>
      </c>
      <c r="Z31" s="5">
        <f>W31*$B$2</f>
      </c>
      <c r="AA31" s="5">
        <f>Y31+Z31</f>
      </c>
      <c r="AB31" s="5">
        <f>U31+Y31</f>
      </c>
      <c r="AC31" s="96">
        <f>C31</f>
      </c>
      <c r="AD31" s="1">
        <f>$AD$10</f>
      </c>
      <c r="AE31" s="9">
        <f>COLINDANCIAS!E116</f>
      </c>
      <c r="AF31" s="9">
        <f>COLINDANCIAS!E117</f>
      </c>
      <c r="AG31" s="9">
        <f>COLINDANCIAS!E118</f>
      </c>
      <c r="AH31" s="9">
        <f>COLINDANCIAS!E119</f>
      </c>
      <c r="AI31" s="9">
        <f>$AI$10</f>
      </c>
      <c r="AJ31" s="9">
        <f>BA31</f>
      </c>
      <c r="AK31" s="1"/>
      <c r="AL31" s="53">
        <f>LEN(AJ31)</f>
      </c>
      <c r="AO31" s="96">
        <f>$AO$10</f>
      </c>
      <c r="AQ31" s="96">
        <f>$AQ$10</f>
      </c>
      <c r="AS31" s="96">
        <f>$AS$10</f>
      </c>
      <c r="AU31" s="96">
        <f>$AU$10</f>
      </c>
      <c r="AW31" s="96">
        <f>$AW$10</f>
      </c>
      <c r="AX31">
        <f>AX30+1</f>
      </c>
      <c r="AZ31">
        <f>CONCATENATE(AO31,".",AQ31,".",AS31,".",AU31,".",AW31,AX31)</f>
      </c>
      <c r="BA31">
        <f>CONCATENATE(AO31,AQ31,AS31,AU31,AW31,AX31)</f>
      </c>
    </row>
    <row r="32" spans="1:53" ht="30" customHeight="1" x14ac:dyDescent="0.25">
      <c r="A32" s="18"/>
      <c r="B32" s="18"/>
      <c r="C32" s="19"/>
      <c r="D32" s="17"/>
      <c r="E32" s="17"/>
      <c r="F32" s="17">
        <f>D32+E32</f>
      </c>
      <c r="G32" s="17">
        <f>ROUND((Hoja2!F32/INICIO!$C$37)*INICIO!$C$33,2)</f>
      </c>
      <c r="H32" s="17"/>
      <c r="I32" s="17"/>
      <c r="J32" s="17">
        <f>D32+H32</f>
      </c>
      <c r="K32" s="1"/>
      <c r="L32" s="17"/>
      <c r="M32" s="1"/>
      <c r="N32">
        <f>A32</f>
      </c>
      <c r="O32">
        <f>B32</f>
      </c>
      <c r="P32" s="1"/>
      <c r="Q32">
        <f>C32</f>
      </c>
      <c r="R32">
        <f>Q32</f>
      </c>
      <c r="S32" s="1"/>
      <c r="T32">
        <f>$T$10</f>
      </c>
      <c r="U32">
        <f>D32</f>
      </c>
      <c r="V32">
        <f>E32</f>
      </c>
      <c r="W32">
        <f>F32</f>
      </c>
      <c r="X32">
        <f>G32</f>
      </c>
      <c r="Y32" s="5">
        <f>W32*$B$1</f>
      </c>
      <c r="Z32" s="5">
        <f>W32*$B$2</f>
      </c>
      <c r="AA32" s="5">
        <f>Y32+Z32</f>
      </c>
      <c r="AB32" s="5">
        <f>U32+Y32</f>
      </c>
      <c r="AC32" s="96">
        <f>C32</f>
      </c>
      <c r="AD32" s="1">
        <f>$AD$10</f>
      </c>
      <c r="AE32" s="9">
        <f>COLINDANCIAS!E121</f>
      </c>
      <c r="AF32" s="9">
        <f>COLINDANCIAS!E122</f>
      </c>
      <c r="AG32" s="9">
        <f>COLINDANCIAS!E123</f>
      </c>
      <c r="AH32" s="9">
        <f>COLINDANCIAS!E124</f>
      </c>
      <c r="AI32" s="9">
        <f>$AI$10</f>
      </c>
      <c r="AJ32" s="9">
        <f>BA32</f>
      </c>
      <c r="AK32" s="1"/>
      <c r="AL32" s="53">
        <f>LEN(AJ32)</f>
      </c>
      <c r="AO32" s="96">
        <f>$AO$10</f>
      </c>
      <c r="AQ32" s="96">
        <f>$AQ$10</f>
      </c>
      <c r="AS32" s="96">
        <f>$AS$10</f>
      </c>
      <c r="AU32" s="96">
        <f>$AU$10</f>
      </c>
      <c r="AW32" s="96">
        <f>$AW$10</f>
      </c>
      <c r="AX32">
        <f>AX31+1</f>
      </c>
      <c r="AZ32">
        <f>CONCATENATE(AO32,".",AQ32,".",AS32,".",AU32,".",AW32,AX32)</f>
      </c>
      <c r="BA32">
        <f>CONCATENATE(AO32,AQ32,AS32,AU32,AW32,AX32)</f>
      </c>
    </row>
    <row r="33" spans="1:53" ht="30" customHeight="1" x14ac:dyDescent="0.25">
      <c r="A33" s="18"/>
      <c r="B33" s="18"/>
      <c r="C33" s="19"/>
      <c r="D33" s="17"/>
      <c r="E33" s="17"/>
      <c r="F33" s="17">
        <f>D33+E33</f>
      </c>
      <c r="G33" s="17">
        <f>ROUND((Hoja2!F33/INICIO!$C$37)*INICIO!$C$33,2)</f>
      </c>
      <c r="H33" s="17"/>
      <c r="I33" s="17"/>
      <c r="J33" s="17">
        <f>D33+H33</f>
      </c>
      <c r="K33" s="1"/>
      <c r="L33" s="17"/>
      <c r="M33" s="1"/>
      <c r="N33">
        <f>A33</f>
      </c>
      <c r="O33">
        <f>B33</f>
      </c>
      <c r="P33" s="1"/>
      <c r="Q33">
        <f>C33</f>
      </c>
      <c r="R33">
        <f>Q33</f>
      </c>
      <c r="S33" s="1"/>
      <c r="T33">
        <f>$T$10</f>
      </c>
      <c r="U33">
        <f>D33</f>
      </c>
      <c r="V33">
        <f>E33</f>
      </c>
      <c r="W33">
        <f>F33</f>
      </c>
      <c r="X33">
        <f>G33</f>
      </c>
      <c r="Y33" s="5">
        <f>W33*$B$1</f>
      </c>
      <c r="Z33" s="5">
        <f>W33*$B$2</f>
      </c>
      <c r="AA33" s="5">
        <f>Y33+Z33</f>
      </c>
      <c r="AB33" s="5">
        <f>U33+Y33</f>
      </c>
      <c r="AC33" s="96">
        <f>C33</f>
      </c>
      <c r="AD33" s="1">
        <f>$AD$10</f>
      </c>
      <c r="AE33" s="9">
        <f>COLINDANCIAS!E126</f>
      </c>
      <c r="AF33" s="9">
        <f>COLINDANCIAS!E127</f>
      </c>
      <c r="AG33" s="9">
        <f>COLINDANCIAS!E128</f>
      </c>
      <c r="AH33" s="9">
        <f>COLINDANCIAS!E129</f>
      </c>
      <c r="AI33" s="9">
        <f>$AI$10</f>
      </c>
      <c r="AJ33" s="9">
        <f>BA33</f>
      </c>
      <c r="AK33" s="1"/>
      <c r="AL33" s="53">
        <f>LEN(AJ33)</f>
      </c>
      <c r="AO33" s="96">
        <f>$AO$10</f>
      </c>
      <c r="AQ33" s="96">
        <f>$AQ$10</f>
      </c>
      <c r="AS33" s="96">
        <f>$AS$10</f>
      </c>
      <c r="AU33" s="96">
        <f>$AU$10</f>
      </c>
      <c r="AW33" s="96">
        <f>$AW$10</f>
      </c>
      <c r="AX33">
        <f>AX32+1</f>
      </c>
      <c r="AZ33">
        <f>CONCATENATE(AO33,".",AQ33,".",AS33,".",AU33,".",AW33,AX33)</f>
      </c>
      <c r="BA33">
        <f>CONCATENATE(AO33,AQ33,AS33,AU33,AW33,AX33)</f>
      </c>
    </row>
    <row r="34" spans="1:53" ht="30" customHeight="1" x14ac:dyDescent="0.25">
      <c r="A34" s="18"/>
      <c r="B34" s="18"/>
      <c r="C34" s="19"/>
      <c r="D34" s="17"/>
      <c r="E34" s="17"/>
      <c r="F34" s="17">
        <f>D34+E34</f>
      </c>
      <c r="G34" s="17">
        <f>ROUND((Hoja2!F34/INICIO!$C$37)*INICIO!$C$33,2)</f>
      </c>
      <c r="H34" s="17"/>
      <c r="I34" s="17"/>
      <c r="J34" s="17">
        <f>D34+H34</f>
      </c>
      <c r="K34" s="1"/>
      <c r="L34" s="17"/>
      <c r="M34" s="1"/>
      <c r="N34">
        <f>A34</f>
      </c>
      <c r="O34">
        <f>B34</f>
      </c>
      <c r="P34" s="1"/>
      <c r="Q34">
        <f>C34</f>
      </c>
      <c r="R34">
        <f>Q34</f>
      </c>
      <c r="S34" s="1"/>
      <c r="T34">
        <f>$T$10</f>
      </c>
      <c r="U34">
        <f>D34</f>
      </c>
      <c r="V34">
        <f>E34</f>
      </c>
      <c r="W34">
        <f>F34</f>
      </c>
      <c r="X34">
        <f>G34</f>
      </c>
      <c r="Y34" s="5">
        <f>W34*$B$1</f>
      </c>
      <c r="Z34" s="5">
        <f>W34*$B$2</f>
      </c>
      <c r="AA34" s="5">
        <f>Y34+Z34</f>
      </c>
      <c r="AB34" s="5">
        <f>U34+Y34</f>
      </c>
      <c r="AC34" s="96">
        <f>C34</f>
      </c>
      <c r="AD34" s="1">
        <f>$AD$10</f>
      </c>
      <c r="AE34" s="9">
        <f>COLINDANCIAS!E131</f>
      </c>
      <c r="AF34" s="9">
        <f>COLINDANCIAS!E132</f>
      </c>
      <c r="AG34" s="9">
        <f>COLINDANCIAS!E133</f>
      </c>
      <c r="AH34" s="9">
        <f>COLINDANCIAS!E134</f>
      </c>
      <c r="AI34" s="9">
        <f>$AI$10</f>
      </c>
      <c r="AJ34" s="9">
        <f>BA34</f>
      </c>
      <c r="AK34" s="1"/>
      <c r="AL34" s="53">
        <f>LEN(AJ34)</f>
      </c>
      <c r="AO34" s="96">
        <f>$AO$10</f>
      </c>
      <c r="AQ34" s="96">
        <f>$AQ$10</f>
      </c>
      <c r="AS34" s="96">
        <f>$AS$10</f>
      </c>
      <c r="AU34" s="96">
        <f>$AU$10</f>
      </c>
      <c r="AW34" s="96">
        <f>$AW$10</f>
      </c>
      <c r="AX34">
        <f>AX33+1</f>
      </c>
      <c r="AZ34">
        <f>CONCATENATE(AO34,".",AQ34,".",AS34,".",AU34,".",AW34,AX34)</f>
      </c>
      <c r="BA34">
        <f>CONCATENATE(AO34,AQ34,AS34,AU34,AW34,AX34)</f>
      </c>
    </row>
    <row r="35" spans="1:53" ht="30" customHeight="1" x14ac:dyDescent="0.25">
      <c r="A35" s="18"/>
      <c r="B35" s="18"/>
      <c r="C35" s="19"/>
      <c r="D35" s="17"/>
      <c r="E35" s="17"/>
      <c r="F35" s="17">
        <f>D35+E35</f>
      </c>
      <c r="G35" s="17">
        <f>ROUND((Hoja2!F35/INICIO!$C$37)*INICIO!$C$33,2)</f>
      </c>
      <c r="H35" s="17"/>
      <c r="I35" s="17"/>
      <c r="J35" s="17">
        <f>D35+H35</f>
      </c>
      <c r="K35" s="1"/>
      <c r="L35" s="17"/>
      <c r="M35" s="1"/>
      <c r="N35">
        <f>A35</f>
      </c>
      <c r="O35">
        <f>B35</f>
      </c>
      <c r="P35" s="1"/>
      <c r="Q35">
        <f>C35</f>
      </c>
      <c r="R35">
        <f>Q35</f>
      </c>
      <c r="S35" s="1"/>
      <c r="T35">
        <f>$T$10</f>
      </c>
      <c r="U35">
        <f>D35</f>
      </c>
      <c r="V35">
        <f>E35</f>
      </c>
      <c r="W35">
        <f>F35</f>
      </c>
      <c r="X35">
        <f>G35</f>
      </c>
      <c r="Y35" s="5">
        <f>W35*$B$1</f>
      </c>
      <c r="Z35" s="5">
        <f>W35*$B$2</f>
      </c>
      <c r="AA35" s="5">
        <f>Y35+Z35</f>
      </c>
      <c r="AB35" s="5">
        <f>U35+Y35</f>
      </c>
      <c r="AC35" s="96">
        <f>C35</f>
      </c>
      <c r="AD35" s="1">
        <f>$AD$10</f>
      </c>
      <c r="AE35" s="9">
        <f>COLINDANCIAS!E136</f>
      </c>
      <c r="AF35" s="9">
        <f>COLINDANCIAS!E137</f>
      </c>
      <c r="AG35" s="9">
        <f>COLINDANCIAS!E138</f>
      </c>
      <c r="AH35" s="9">
        <f>COLINDANCIAS!E139</f>
      </c>
      <c r="AI35" s="9">
        <f>$AI$10</f>
      </c>
      <c r="AJ35" s="9">
        <f>BA35</f>
      </c>
      <c r="AK35" s="1"/>
      <c r="AL35" s="53">
        <f>LEN(AJ35)</f>
      </c>
      <c r="AO35" s="96">
        <f>$AO$10</f>
      </c>
      <c r="AQ35" s="96">
        <f>$AQ$10</f>
      </c>
      <c r="AS35" s="96">
        <f>$AS$10</f>
      </c>
      <c r="AU35" s="96">
        <f>$AU$10</f>
      </c>
      <c r="AW35" s="96">
        <f>$AW$10</f>
      </c>
      <c r="AX35">
        <f>AX34+1</f>
      </c>
      <c r="AZ35">
        <f>CONCATENATE(AO35,".",AQ35,".",AS35,".",AU35,".",AW35,AX35)</f>
      </c>
      <c r="BA35">
        <f>CONCATENATE(AO35,AQ35,AS35,AU35,AW35,AX35)</f>
      </c>
    </row>
    <row r="36" spans="1:53" ht="30" customHeight="1" x14ac:dyDescent="0.25">
      <c r="A36" s="18"/>
      <c r="B36" s="18"/>
      <c r="C36" s="19"/>
      <c r="D36" s="17"/>
      <c r="E36" s="17"/>
      <c r="F36" s="17">
        <f>D36+E36</f>
      </c>
      <c r="G36" s="17">
        <f>ROUND((Hoja2!F36/INICIO!$C$37)*INICIO!$C$33,2)</f>
      </c>
      <c r="H36" s="17"/>
      <c r="I36" s="17"/>
      <c r="J36" s="17">
        <f>D36+H36</f>
      </c>
      <c r="K36" s="1"/>
      <c r="L36" s="17"/>
      <c r="M36" s="1"/>
      <c r="N36">
        <f>A36</f>
      </c>
      <c r="O36">
        <f>B36</f>
      </c>
      <c r="P36" s="1"/>
      <c r="Q36">
        <f>C36</f>
      </c>
      <c r="R36">
        <f>Q36</f>
      </c>
      <c r="S36" s="1"/>
      <c r="T36">
        <f>$T$10</f>
      </c>
      <c r="U36">
        <f>D36</f>
      </c>
      <c r="V36">
        <f>E36</f>
      </c>
      <c r="W36">
        <f>F36</f>
      </c>
      <c r="X36">
        <f>G36</f>
      </c>
      <c r="Y36" s="5">
        <f>W36*$B$1</f>
      </c>
      <c r="Z36" s="5">
        <f>W36*$B$2</f>
      </c>
      <c r="AA36" s="5">
        <f>Y36+Z36</f>
      </c>
      <c r="AB36" s="5">
        <f>U36+Y36</f>
      </c>
      <c r="AC36" s="96">
        <f>C36</f>
      </c>
      <c r="AD36" s="1">
        <f>$AD$10</f>
      </c>
      <c r="AE36" s="9">
        <f>COLINDANCIAS!E141</f>
      </c>
      <c r="AF36" s="9">
        <f>COLINDANCIAS!E142</f>
      </c>
      <c r="AG36" s="9">
        <f>COLINDANCIAS!E143</f>
      </c>
      <c r="AH36" s="9">
        <f>COLINDANCIAS!E144</f>
      </c>
      <c r="AI36" s="9">
        <f>$AI$10</f>
      </c>
      <c r="AJ36" s="9">
        <f>BA36</f>
      </c>
      <c r="AK36" s="1"/>
      <c r="AL36" s="53">
        <f>LEN(AJ36)</f>
      </c>
      <c r="AO36" s="96">
        <f>$AO$10</f>
      </c>
      <c r="AQ36" s="96">
        <f>$AQ$10</f>
      </c>
      <c r="AS36" s="96">
        <f>$AS$10</f>
      </c>
      <c r="AU36" s="96">
        <f>$AU$10</f>
      </c>
      <c r="AW36" s="96">
        <f>$AW$10</f>
      </c>
      <c r="AX36">
        <f>AX35+1</f>
      </c>
      <c r="AZ36">
        <f>CONCATENATE(AO36,".",AQ36,".",AS36,".",AU36,".",AW36,AX36)</f>
      </c>
      <c r="BA36">
        <f>CONCATENATE(AO36,AQ36,AS36,AU36,AW36,AX36)</f>
      </c>
    </row>
    <row r="37" spans="1:53" ht="30" customHeight="1" x14ac:dyDescent="0.25">
      <c r="A37" s="18"/>
      <c r="B37" s="18"/>
      <c r="C37" s="19"/>
      <c r="D37" s="17"/>
      <c r="E37" s="17"/>
      <c r="F37" s="17">
        <f>D37+E37</f>
      </c>
      <c r="G37" s="17">
        <f>ROUND((Hoja2!F37/INICIO!$C$37)*INICIO!$C$33,2)</f>
      </c>
      <c r="H37" s="17"/>
      <c r="I37" s="17"/>
      <c r="J37" s="17">
        <f>D37+H37</f>
      </c>
      <c r="K37" s="1"/>
      <c r="L37" s="17"/>
      <c r="M37" s="1"/>
      <c r="N37">
        <f>A37</f>
      </c>
      <c r="O37">
        <f>B37</f>
      </c>
      <c r="P37" s="1"/>
      <c r="Q37">
        <f>C37</f>
      </c>
      <c r="R37">
        <f>Q37</f>
      </c>
      <c r="S37" s="1"/>
      <c r="T37">
        <f>$T$10</f>
      </c>
      <c r="U37">
        <f>D37</f>
      </c>
      <c r="V37">
        <f>E37</f>
      </c>
      <c r="W37">
        <f>F37</f>
      </c>
      <c r="X37">
        <f>G37</f>
      </c>
      <c r="Y37" s="5">
        <f>W37*$B$1</f>
      </c>
      <c r="Z37" s="5">
        <f>W37*$B$2</f>
      </c>
      <c r="AA37" s="5">
        <f>Y37+Z37</f>
      </c>
      <c r="AB37" s="5">
        <f>U37+Y37</f>
      </c>
      <c r="AC37" s="96">
        <f>C37</f>
      </c>
      <c r="AD37" s="1">
        <f>$AD$10</f>
      </c>
      <c r="AE37" s="9">
        <f>COLINDANCIAS!E146</f>
      </c>
      <c r="AF37" s="9">
        <f>COLINDANCIAS!E147</f>
      </c>
      <c r="AG37" s="9">
        <f>COLINDANCIAS!E148</f>
      </c>
      <c r="AH37" s="9">
        <f>COLINDANCIAS!E149</f>
      </c>
      <c r="AI37" s="9">
        <f>$AI$10</f>
      </c>
      <c r="AJ37" s="9">
        <f>BA37</f>
      </c>
      <c r="AK37" s="1"/>
      <c r="AL37" s="53">
        <f>LEN(AJ37)</f>
      </c>
      <c r="AO37" s="96">
        <f>$AO$10</f>
      </c>
      <c r="AQ37" s="96">
        <f>$AQ$10</f>
      </c>
      <c r="AS37" s="96">
        <f>$AS$10</f>
      </c>
      <c r="AU37" s="96">
        <f>$AU$10</f>
      </c>
      <c r="AW37" s="96">
        <f>$AW$10</f>
      </c>
      <c r="AX37">
        <f>AX36+1</f>
      </c>
      <c r="AZ37">
        <f>CONCATENATE(AO37,".",AQ37,".",AS37,".",AU37,".",AW37,AX37)</f>
      </c>
      <c r="BA37">
        <f>CONCATENATE(AO37,AQ37,AS37,AU37,AW37,AX37)</f>
      </c>
    </row>
    <row r="38" spans="1:53" ht="30" customHeight="1" x14ac:dyDescent="0.25">
      <c r="A38" s="18"/>
      <c r="B38" s="18"/>
      <c r="C38" s="19"/>
      <c r="D38" s="17"/>
      <c r="E38" s="17"/>
      <c r="F38" s="17">
        <f>D38+E38</f>
      </c>
      <c r="G38" s="17">
        <f>ROUND((Hoja2!F38/INICIO!$C$37)*INICIO!$C$33,2)</f>
      </c>
      <c r="H38" s="17"/>
      <c r="I38" s="17"/>
      <c r="J38" s="17">
        <f>D38+H38</f>
      </c>
      <c r="K38" s="1"/>
      <c r="L38" s="17"/>
      <c r="M38" s="1"/>
      <c r="N38">
        <f>A38</f>
      </c>
      <c r="O38">
        <f>B38</f>
      </c>
      <c r="P38" s="1"/>
      <c r="Q38">
        <f>C38</f>
      </c>
      <c r="R38">
        <f>Q38</f>
      </c>
      <c r="S38" s="1"/>
      <c r="T38">
        <f>$T$10</f>
      </c>
      <c r="U38">
        <f>D38</f>
      </c>
      <c r="V38">
        <f>E38</f>
      </c>
      <c r="W38">
        <f>F38</f>
      </c>
      <c r="X38">
        <f>G38</f>
      </c>
      <c r="Y38" s="5">
        <f>W38*$B$1</f>
      </c>
      <c r="Z38" s="5">
        <f>W38*$B$2</f>
      </c>
      <c r="AA38" s="5">
        <f>Y38+Z38</f>
      </c>
      <c r="AB38" s="5">
        <f>U38+Y38</f>
      </c>
      <c r="AC38" s="96">
        <f>C38</f>
      </c>
      <c r="AD38" s="1">
        <f>$AD$10</f>
      </c>
      <c r="AE38" s="9">
        <f>COLINDANCIAS!E151</f>
      </c>
      <c r="AF38" s="9">
        <f>COLINDANCIAS!E152</f>
      </c>
      <c r="AG38" s="9">
        <f>COLINDANCIAS!E153</f>
      </c>
      <c r="AH38" s="9">
        <f>COLINDANCIAS!E154</f>
      </c>
      <c r="AI38" s="9">
        <f>$AI$10</f>
      </c>
      <c r="AJ38" s="9">
        <f>BA38</f>
      </c>
      <c r="AK38" s="1"/>
      <c r="AL38" s="53">
        <f>LEN(AJ38)</f>
      </c>
      <c r="AO38" s="96">
        <f>$AO$10</f>
      </c>
      <c r="AQ38" s="96">
        <f>$AQ$10</f>
      </c>
      <c r="AS38" s="96">
        <f>$AS$10</f>
      </c>
      <c r="AU38" s="96">
        <f>$AU$10</f>
      </c>
      <c r="AW38" s="96">
        <f>$AW$10</f>
      </c>
      <c r="AX38">
        <f>AX37+1</f>
      </c>
      <c r="AZ38">
        <f>CONCATENATE(AO38,".",AQ38,".",AS38,".",AU38,".",AW38,AX38)</f>
      </c>
      <c r="BA38">
        <f>CONCATENATE(AO38,AQ38,AS38,AU38,AW38,AX38)</f>
      </c>
    </row>
    <row r="39" spans="1:53" ht="30" customHeight="1" x14ac:dyDescent="0.25">
      <c r="A39" s="18"/>
      <c r="B39" s="18"/>
      <c r="C39" s="19"/>
      <c r="D39" s="17"/>
      <c r="E39" s="17"/>
      <c r="F39" s="17">
        <f>D39+E39</f>
      </c>
      <c r="G39" s="17">
        <f>ROUND((Hoja2!F39/INICIO!$C$37)*INICIO!$C$33,2)</f>
      </c>
      <c r="H39" s="17"/>
      <c r="I39" s="17"/>
      <c r="J39" s="17">
        <f>D39+H39</f>
      </c>
      <c r="K39" s="1"/>
      <c r="L39" s="17"/>
      <c r="M39" s="1"/>
      <c r="N39">
        <f>A39</f>
      </c>
      <c r="O39">
        <f>B39</f>
      </c>
      <c r="P39" s="1"/>
      <c r="Q39">
        <f>C39</f>
      </c>
      <c r="R39">
        <f>Q39</f>
      </c>
      <c r="S39" s="1"/>
      <c r="T39">
        <f>$T$10</f>
      </c>
      <c r="U39">
        <f>D39</f>
      </c>
      <c r="V39">
        <f>E39</f>
      </c>
      <c r="W39">
        <f>F39</f>
      </c>
      <c r="X39">
        <f>G39</f>
      </c>
      <c r="Y39" s="5">
        <f>W39*$B$1</f>
      </c>
      <c r="Z39" s="5">
        <f>W39*$B$2</f>
      </c>
      <c r="AA39" s="5">
        <f>Y39+Z39</f>
      </c>
      <c r="AB39" s="5">
        <f>U39+Y39</f>
      </c>
      <c r="AC39" s="96">
        <f>C39</f>
      </c>
      <c r="AD39" s="1">
        <f>$AD$10</f>
      </c>
      <c r="AE39" s="9">
        <f>COLINDANCIAS!E156</f>
      </c>
      <c r="AF39" s="9">
        <f>COLINDANCIAS!E157</f>
      </c>
      <c r="AG39" s="9">
        <f>COLINDANCIAS!E158</f>
      </c>
      <c r="AH39" s="9">
        <f>COLINDANCIAS!E159</f>
      </c>
      <c r="AI39" s="9">
        <f>$AI$10</f>
      </c>
      <c r="AJ39" s="9">
        <f>BA39</f>
      </c>
      <c r="AK39" s="1"/>
      <c r="AL39" s="53">
        <f>LEN(AJ39)</f>
      </c>
      <c r="AO39" s="96">
        <f>$AO$10</f>
      </c>
      <c r="AQ39" s="96">
        <f>$AQ$10</f>
      </c>
      <c r="AS39" s="96">
        <f>$AS$10</f>
      </c>
      <c r="AU39" s="96">
        <f>$AU$10</f>
      </c>
      <c r="AW39" s="96">
        <f>$AW$10</f>
      </c>
      <c r="AX39">
        <f>AX38+1</f>
      </c>
      <c r="AZ39">
        <f>CONCATENATE(AO39,".",AQ39,".",AS39,".",AU39,".",AW39,AX39)</f>
      </c>
      <c r="BA39">
        <f>CONCATENATE(AO39,AQ39,AS39,AU39,AW39,AX39)</f>
      </c>
    </row>
    <row r="40" spans="1:53" ht="30" customHeight="1" x14ac:dyDescent="0.25">
      <c r="A40" s="18"/>
      <c r="B40" s="18"/>
      <c r="C40" s="19"/>
      <c r="D40" s="17"/>
      <c r="E40" s="17"/>
      <c r="F40" s="17">
        <f>D40+E40</f>
      </c>
      <c r="G40" s="17">
        <f>ROUND((Hoja2!F40/INICIO!$C$37)*INICIO!$C$33,2)</f>
      </c>
      <c r="H40" s="17"/>
      <c r="I40" s="17"/>
      <c r="J40" s="17">
        <f>D40+H40</f>
      </c>
      <c r="K40" s="1"/>
      <c r="L40" s="17"/>
      <c r="M40" s="1"/>
      <c r="N40">
        <f>A40</f>
      </c>
      <c r="O40">
        <f>B40</f>
      </c>
      <c r="P40" s="1"/>
      <c r="Q40">
        <f>C40</f>
      </c>
      <c r="R40">
        <f>Q40</f>
      </c>
      <c r="S40" s="1"/>
      <c r="T40">
        <f>$T$10</f>
      </c>
      <c r="U40">
        <f>D40</f>
      </c>
      <c r="V40">
        <f>E40</f>
      </c>
      <c r="W40">
        <f>F40</f>
      </c>
      <c r="X40">
        <f>G40</f>
      </c>
      <c r="Y40" s="5">
        <f>W40*$B$1</f>
      </c>
      <c r="Z40" s="5">
        <f>W40*$B$2</f>
      </c>
      <c r="AA40" s="5">
        <f>Y40+Z40</f>
      </c>
      <c r="AB40" s="5">
        <f>U40+Y40</f>
      </c>
      <c r="AC40" s="96">
        <f>C40</f>
      </c>
      <c r="AD40" s="1">
        <f>$AD$10</f>
      </c>
      <c r="AE40" s="9">
        <f>COLINDANCIAS!E161</f>
      </c>
      <c r="AF40" s="9">
        <f>COLINDANCIAS!E162</f>
      </c>
      <c r="AG40" s="9">
        <f>COLINDANCIAS!E163</f>
      </c>
      <c r="AH40" s="9">
        <f>COLINDANCIAS!E164</f>
      </c>
      <c r="AI40" s="9">
        <f>$AI$10</f>
      </c>
      <c r="AJ40" s="9">
        <f>BA40</f>
      </c>
      <c r="AK40" s="1"/>
      <c r="AL40" s="53">
        <f>LEN(AJ40)</f>
      </c>
      <c r="AO40" s="96">
        <f>$AO$10</f>
      </c>
      <c r="AQ40" s="96">
        <f>$AQ$10</f>
      </c>
      <c r="AS40" s="96">
        <f>$AS$10</f>
      </c>
      <c r="AU40" s="96">
        <f>$AU$10</f>
      </c>
      <c r="AW40" s="96">
        <f>$AW$10</f>
      </c>
      <c r="AX40">
        <f>AX39+1</f>
      </c>
      <c r="AZ40">
        <f>CONCATENATE(AO40,".",AQ40,".",AS40,".",AU40,".",AW40,AX40)</f>
      </c>
      <c r="BA40">
        <f>CONCATENATE(AO40,AQ40,AS40,AU40,AW40,AX40)</f>
      </c>
    </row>
    <row r="41" spans="1:53" ht="30" customHeight="1" x14ac:dyDescent="0.25">
      <c r="A41" s="18"/>
      <c r="B41" s="18"/>
      <c r="C41" s="19"/>
      <c r="D41" s="17"/>
      <c r="E41" s="17"/>
      <c r="F41" s="17">
        <f>D41+E41</f>
      </c>
      <c r="G41" s="17">
        <f>ROUND((Hoja2!F41/INICIO!$C$37)*INICIO!$C$33,2)</f>
      </c>
      <c r="H41" s="17"/>
      <c r="I41" s="17"/>
      <c r="J41" s="17">
        <f>D41+H41</f>
      </c>
      <c r="K41" s="1"/>
      <c r="L41" s="17"/>
      <c r="M41" s="1"/>
      <c r="N41">
        <f>A41</f>
      </c>
      <c r="O41">
        <f>B41</f>
      </c>
      <c r="P41" s="1"/>
      <c r="Q41">
        <f>C41</f>
      </c>
      <c r="R41">
        <f>Q41</f>
      </c>
      <c r="S41" s="1"/>
      <c r="T41">
        <f>$T$10</f>
      </c>
      <c r="U41">
        <f>D41</f>
      </c>
      <c r="V41">
        <f>E41</f>
      </c>
      <c r="W41">
        <f>F41</f>
      </c>
      <c r="X41">
        <f>G41</f>
      </c>
      <c r="Y41" s="5">
        <f>W41*$B$1</f>
      </c>
      <c r="Z41" s="5">
        <f>W41*$B$2</f>
      </c>
      <c r="AA41" s="5">
        <f>Y41+Z41</f>
      </c>
      <c r="AB41" s="5">
        <f>U41+Y41</f>
      </c>
      <c r="AC41" s="96">
        <f>C41</f>
      </c>
      <c r="AD41" s="1">
        <f>$AD$10</f>
      </c>
      <c r="AE41" s="9">
        <f>COLINDANCIAS!E166</f>
      </c>
      <c r="AF41" s="9">
        <f>COLINDANCIAS!E167</f>
      </c>
      <c r="AG41" s="9">
        <f>COLINDANCIAS!E168</f>
      </c>
      <c r="AH41" s="9">
        <f>COLINDANCIAS!E169</f>
      </c>
      <c r="AI41" s="9">
        <f>$AI$10</f>
      </c>
      <c r="AJ41" s="9">
        <f>BA41</f>
      </c>
      <c r="AK41" s="1"/>
      <c r="AL41" s="53">
        <f>LEN(AJ41)</f>
      </c>
      <c r="AO41" s="96">
        <f>$AO$10</f>
      </c>
      <c r="AQ41" s="96">
        <f>$AQ$10</f>
      </c>
      <c r="AS41" s="96">
        <f>$AS$10</f>
      </c>
      <c r="AU41" s="96">
        <f>$AU$10</f>
      </c>
      <c r="AW41" s="96">
        <f>$AW$10</f>
      </c>
      <c r="AX41">
        <f>AX40+1</f>
      </c>
      <c r="AZ41">
        <f>CONCATENATE(AO41,".",AQ41,".",AS41,".",AU41,".",AW41,AX41)</f>
      </c>
      <c r="BA41">
        <f>CONCATENATE(AO41,AQ41,AS41,AU41,AW41,AX41)</f>
      </c>
    </row>
    <row r="42" spans="1:53" ht="30" customHeight="1" x14ac:dyDescent="0.25">
      <c r="A42" s="18"/>
      <c r="B42" s="18"/>
      <c r="C42" s="19"/>
      <c r="D42" s="17"/>
      <c r="E42" s="17"/>
      <c r="F42" s="17">
        <f>D42+E42</f>
      </c>
      <c r="G42" s="17">
        <f>ROUND((Hoja2!F42/INICIO!$C$37)*INICIO!$C$33,2)</f>
      </c>
      <c r="H42" s="17"/>
      <c r="I42" s="17"/>
      <c r="J42" s="17">
        <f>D42+H42</f>
      </c>
      <c r="K42" s="1"/>
      <c r="L42" s="17"/>
      <c r="M42" s="1"/>
      <c r="N42">
        <f>A42</f>
      </c>
      <c r="O42">
        <f>B42</f>
      </c>
      <c r="P42" s="1"/>
      <c r="Q42">
        <f>C42</f>
      </c>
      <c r="R42">
        <f>Q42</f>
      </c>
      <c r="S42" s="1"/>
      <c r="T42">
        <f>$T$10</f>
      </c>
      <c r="U42">
        <f>D42</f>
      </c>
      <c r="V42">
        <f>E42</f>
      </c>
      <c r="W42">
        <f>F42</f>
      </c>
      <c r="X42">
        <f>G42</f>
      </c>
      <c r="Y42" s="5">
        <f>W42*$B$1</f>
      </c>
      <c r="Z42" s="5">
        <f>W42*$B$2</f>
      </c>
      <c r="AA42" s="5">
        <f>Y42+Z42</f>
      </c>
      <c r="AB42" s="5">
        <f>U42+Y42</f>
      </c>
      <c r="AC42" s="96">
        <f>C42</f>
      </c>
      <c r="AD42" s="1">
        <f>$AD$10</f>
      </c>
      <c r="AE42" s="9">
        <f>COLINDANCIAS!E171</f>
      </c>
      <c r="AF42" s="9">
        <f>COLINDANCIAS!E172</f>
      </c>
      <c r="AG42" s="9">
        <f>COLINDANCIAS!E173</f>
      </c>
      <c r="AH42" s="9">
        <f>COLINDANCIAS!E174</f>
      </c>
      <c r="AI42" s="9">
        <f>$AI$10</f>
      </c>
      <c r="AJ42" s="9">
        <f>BA42</f>
      </c>
      <c r="AK42" s="1"/>
      <c r="AL42" s="53">
        <f>LEN(AJ42)</f>
      </c>
      <c r="AO42" s="96">
        <f>$AO$10</f>
      </c>
      <c r="AQ42" s="96">
        <f>$AQ$10</f>
      </c>
      <c r="AS42" s="96">
        <f>$AS$10</f>
      </c>
      <c r="AU42" s="96">
        <f>$AU$10</f>
      </c>
      <c r="AW42" s="96">
        <f>$AW$10</f>
      </c>
      <c r="AX42">
        <f>AX41+1</f>
      </c>
      <c r="AZ42">
        <f>CONCATENATE(AO42,".",AQ42,".",AS42,".",AU42,".",AW42,AX42)</f>
      </c>
      <c r="BA42">
        <f>CONCATENATE(AO42,AQ42,AS42,AU42,AW42,AX42)</f>
      </c>
    </row>
    <row r="43" spans="1:53" ht="30" customHeight="1" x14ac:dyDescent="0.25">
      <c r="A43" s="18"/>
      <c r="B43" s="18"/>
      <c r="C43" s="19"/>
      <c r="D43" s="17"/>
      <c r="E43" s="17"/>
      <c r="F43" s="17">
        <f>D43+E43</f>
      </c>
      <c r="G43" s="17">
        <f>ROUND((Hoja2!F43/INICIO!$C$37)*INICIO!$C$33,2)</f>
      </c>
      <c r="H43" s="17"/>
      <c r="I43" s="17"/>
      <c r="J43" s="17">
        <f>D43+H43</f>
      </c>
      <c r="K43" s="1"/>
      <c r="L43" s="17"/>
      <c r="M43" s="1"/>
      <c r="N43">
        <f>A43</f>
      </c>
      <c r="O43">
        <f>B43</f>
      </c>
      <c r="P43" s="1"/>
      <c r="Q43">
        <f>C43</f>
      </c>
      <c r="R43">
        <f>Q43</f>
      </c>
      <c r="S43" s="1"/>
      <c r="T43">
        <f>$T$10</f>
      </c>
      <c r="U43">
        <f>D43</f>
      </c>
      <c r="V43">
        <f>E43</f>
      </c>
      <c r="W43">
        <f>F43</f>
      </c>
      <c r="X43">
        <f>G43</f>
      </c>
      <c r="Y43" s="5">
        <f>W43*$B$1</f>
      </c>
      <c r="Z43" s="5">
        <f>W43*$B$2</f>
      </c>
      <c r="AA43" s="5">
        <f>Y43+Z43</f>
      </c>
      <c r="AB43" s="5">
        <f>U43+Y43</f>
      </c>
      <c r="AC43" s="96">
        <f>C43</f>
      </c>
      <c r="AD43" s="1">
        <f>$AD$10</f>
      </c>
      <c r="AE43" s="9">
        <f>COLINDANCIAS!E176</f>
      </c>
      <c r="AF43" s="9">
        <f>COLINDANCIAS!E177</f>
      </c>
      <c r="AG43" s="9">
        <f>COLINDANCIAS!E178</f>
      </c>
      <c r="AH43" s="9">
        <f>COLINDANCIAS!E179</f>
      </c>
      <c r="AI43" s="9">
        <f>$AI$10</f>
      </c>
      <c r="AJ43" s="9">
        <f>BA43</f>
      </c>
      <c r="AK43" s="1"/>
      <c r="AL43" s="53">
        <f>LEN(AJ43)</f>
      </c>
      <c r="AO43" s="96">
        <f>$AO$10</f>
      </c>
      <c r="AQ43" s="96">
        <f>$AQ$10</f>
      </c>
      <c r="AS43" s="96">
        <f>$AS$10</f>
      </c>
      <c r="AU43" s="96">
        <f>$AU$10</f>
      </c>
      <c r="AW43" s="96">
        <f>$AW$10</f>
      </c>
      <c r="AX43">
        <f>AX42+1</f>
      </c>
      <c r="AZ43">
        <f>CONCATENATE(AO43,".",AQ43,".",AS43,".",AU43,".",AW43,AX43)</f>
      </c>
      <c r="BA43">
        <f>CONCATENATE(AO43,AQ43,AS43,AU43,AW43,AX43)</f>
      </c>
    </row>
    <row r="44" spans="1:53" ht="30" customHeight="1" x14ac:dyDescent="0.25">
      <c r="A44" s="18"/>
      <c r="B44" s="18"/>
      <c r="C44" s="19"/>
      <c r="D44" s="17"/>
      <c r="E44" s="17"/>
      <c r="F44" s="17">
        <f>D44+E44</f>
      </c>
      <c r="G44" s="17">
        <f>ROUND((Hoja2!F44/INICIO!$C$37)*INICIO!$C$33,2)</f>
      </c>
      <c r="H44" s="17"/>
      <c r="I44" s="17"/>
      <c r="J44" s="17">
        <f>D44+H44</f>
      </c>
      <c r="K44" s="1"/>
      <c r="L44" s="17"/>
      <c r="M44" s="1"/>
      <c r="N44">
        <f>A44</f>
      </c>
      <c r="O44">
        <f>B44</f>
      </c>
      <c r="P44" s="1"/>
      <c r="Q44">
        <f>C44</f>
      </c>
      <c r="R44">
        <f>Q44</f>
      </c>
      <c r="S44" s="1"/>
      <c r="T44">
        <f>$T$10</f>
      </c>
      <c r="U44">
        <f>D44</f>
      </c>
      <c r="V44">
        <f>E44</f>
      </c>
      <c r="W44">
        <f>F44</f>
      </c>
      <c r="X44">
        <f>G44</f>
      </c>
      <c r="Y44" s="5">
        <f>W44*$B$1</f>
      </c>
      <c r="Z44" s="5">
        <f>W44*$B$2</f>
      </c>
      <c r="AA44" s="5">
        <f>Y44+Z44</f>
      </c>
      <c r="AB44" s="5">
        <f>U44+Y44</f>
      </c>
      <c r="AC44" s="96">
        <f>C44</f>
      </c>
      <c r="AD44" s="1">
        <f>$AD$10</f>
      </c>
      <c r="AE44" s="9">
        <f>COLINDANCIAS!E181</f>
      </c>
      <c r="AF44" s="9">
        <f>COLINDANCIAS!E182</f>
      </c>
      <c r="AG44" s="9">
        <f>COLINDANCIAS!E183</f>
      </c>
      <c r="AH44" s="9">
        <f>COLINDANCIAS!E184</f>
      </c>
      <c r="AI44" s="9">
        <f>$AI$10</f>
      </c>
      <c r="AJ44" s="9">
        <f>BA44</f>
      </c>
      <c r="AK44" s="1"/>
      <c r="AL44" s="53">
        <f>LEN(AJ44)</f>
      </c>
      <c r="AO44" s="96">
        <f>$AO$10</f>
      </c>
      <c r="AQ44" s="96">
        <f>$AQ$10</f>
      </c>
      <c r="AS44" s="96">
        <f>$AS$10</f>
      </c>
      <c r="AU44" s="96">
        <f>$AU$10</f>
      </c>
      <c r="AW44" s="96">
        <f>$AW$10</f>
      </c>
      <c r="AX44">
        <f>AX43+1</f>
      </c>
      <c r="AZ44">
        <f>CONCATENATE(AO44,".",AQ44,".",AS44,".",AU44,".",AW44,AX44)</f>
      </c>
      <c r="BA44">
        <f>CONCATENATE(AO44,AQ44,AS44,AU44,AW44,AX44)</f>
      </c>
    </row>
    <row r="45" spans="1:53" ht="30" customHeight="1" x14ac:dyDescent="0.25">
      <c r="A45" s="18"/>
      <c r="B45" s="18"/>
      <c r="C45" s="19"/>
      <c r="D45" s="17"/>
      <c r="E45" s="17"/>
      <c r="F45" s="17">
        <f>D45+E45</f>
      </c>
      <c r="G45" s="17">
        <f>ROUND((Hoja2!F45/INICIO!$C$37)*INICIO!$C$33,2)</f>
      </c>
      <c r="H45" s="17"/>
      <c r="I45" s="17"/>
      <c r="J45" s="17">
        <f>D45+H45</f>
      </c>
      <c r="K45" s="1"/>
      <c r="L45" s="17"/>
      <c r="M45" s="1"/>
      <c r="N45">
        <f>A45</f>
      </c>
      <c r="O45">
        <f>B45</f>
      </c>
      <c r="P45" s="1"/>
      <c r="Q45">
        <f>C45</f>
      </c>
      <c r="R45">
        <f>Q45</f>
      </c>
      <c r="S45" s="1"/>
      <c r="T45">
        <f>$T$10</f>
      </c>
      <c r="U45">
        <f>D45</f>
      </c>
      <c r="V45">
        <f>E45</f>
      </c>
      <c r="W45">
        <f>F45</f>
      </c>
      <c r="X45">
        <f>G45</f>
      </c>
      <c r="Y45" s="5">
        <f>W45*$B$1</f>
      </c>
      <c r="Z45" s="5">
        <f>W45*$B$2</f>
      </c>
      <c r="AA45" s="5">
        <f>Y45+Z45</f>
      </c>
      <c r="AB45" s="5">
        <f>U45+Y45</f>
      </c>
      <c r="AC45" s="96">
        <f>C45</f>
      </c>
      <c r="AD45" s="1">
        <f>$AD$10</f>
      </c>
      <c r="AE45" s="9">
        <f>COLINDANCIAS!E186</f>
      </c>
      <c r="AF45" s="9">
        <f>COLINDANCIAS!E187</f>
      </c>
      <c r="AG45" s="9">
        <f>COLINDANCIAS!E188</f>
      </c>
      <c r="AH45" s="9">
        <f>COLINDANCIAS!E189</f>
      </c>
      <c r="AI45" s="9">
        <f>$AI$10</f>
      </c>
      <c r="AJ45" s="9">
        <f>BA45</f>
      </c>
      <c r="AK45" s="1"/>
      <c r="AL45" s="53">
        <f>LEN(AJ45)</f>
      </c>
      <c r="AO45" s="96">
        <f>$AO$10</f>
      </c>
      <c r="AQ45" s="96">
        <f>$AQ$10</f>
      </c>
      <c r="AS45" s="96">
        <f>$AS$10</f>
      </c>
      <c r="AU45" s="96">
        <f>$AU$10</f>
      </c>
      <c r="AW45" s="96">
        <f>$AW$10</f>
      </c>
      <c r="AX45">
        <f>AX44+1</f>
      </c>
      <c r="AZ45">
        <f>CONCATENATE(AO45,".",AQ45,".",AS45,".",AU45,".",AW45,AX45)</f>
      </c>
      <c r="BA45">
        <f>CONCATENATE(AO45,AQ45,AS45,AU45,AW45,AX45)</f>
      </c>
    </row>
    <row r="46" spans="1:53" ht="30" customHeight="1" x14ac:dyDescent="0.25">
      <c r="A46" s="18"/>
      <c r="B46" s="18"/>
      <c r="C46" s="19"/>
      <c r="D46" s="17"/>
      <c r="E46" s="17"/>
      <c r="F46" s="17">
        <f>D46+E46</f>
      </c>
      <c r="G46" s="17">
        <f>ROUND((Hoja2!F46/INICIO!$C$37)*INICIO!$C$33,2)</f>
      </c>
      <c r="H46" s="17"/>
      <c r="I46" s="17"/>
      <c r="J46" s="17">
        <f>D46+H46</f>
      </c>
      <c r="K46" s="1"/>
      <c r="L46" s="17"/>
      <c r="M46" s="1"/>
      <c r="N46">
        <f>A46</f>
      </c>
      <c r="O46">
        <f>B46</f>
      </c>
      <c r="P46" s="1"/>
      <c r="Q46">
        <f>C46</f>
      </c>
      <c r="R46">
        <f>Q46</f>
      </c>
      <c r="S46" s="1"/>
      <c r="T46">
        <f>$T$10</f>
      </c>
      <c r="U46">
        <f>D46</f>
      </c>
      <c r="V46">
        <f>E46</f>
      </c>
      <c r="W46">
        <f>F46</f>
      </c>
      <c r="X46">
        <f>G46</f>
      </c>
      <c r="Y46" s="5">
        <f>W46*$B$1</f>
      </c>
      <c r="Z46" s="5">
        <f>W46*$B$2</f>
      </c>
      <c r="AA46" s="5">
        <f>Y46+Z46</f>
      </c>
      <c r="AB46" s="5">
        <f>U46+Y46</f>
      </c>
      <c r="AC46" s="96">
        <f>C46</f>
      </c>
      <c r="AD46" s="1">
        <f>$AD$10</f>
      </c>
      <c r="AE46" s="9">
        <f>COLINDANCIAS!E191</f>
      </c>
      <c r="AF46" s="9">
        <f>COLINDANCIAS!E192</f>
      </c>
      <c r="AG46" s="9">
        <f>COLINDANCIAS!E193</f>
      </c>
      <c r="AH46" s="9">
        <f>COLINDANCIAS!E194</f>
      </c>
      <c r="AI46" s="9">
        <f>$AI$10</f>
      </c>
      <c r="AJ46" s="9">
        <f>BA46</f>
      </c>
      <c r="AK46" s="1"/>
      <c r="AL46" s="53">
        <f>LEN(AJ46)</f>
      </c>
      <c r="AO46" s="96">
        <f>$AO$10</f>
      </c>
      <c r="AQ46" s="96">
        <f>$AQ$10</f>
      </c>
      <c r="AS46" s="96">
        <f>$AS$10</f>
      </c>
      <c r="AU46" s="96">
        <f>$AU$10</f>
      </c>
      <c r="AW46" s="96">
        <f>$AW$10</f>
      </c>
      <c r="AX46">
        <f>AX45+1</f>
      </c>
      <c r="AZ46">
        <f>CONCATENATE(AO46,".",AQ46,".",AS46,".",AU46,".",AW46,AX46)</f>
      </c>
      <c r="BA46">
        <f>CONCATENATE(AO46,AQ46,AS46,AU46,AW46,AX46)</f>
      </c>
    </row>
    <row r="47" spans="1:53" ht="30" customHeight="1" x14ac:dyDescent="0.25">
      <c r="A47" s="18"/>
      <c r="B47" s="18"/>
      <c r="C47" s="19"/>
      <c r="D47" s="17"/>
      <c r="E47" s="17"/>
      <c r="F47" s="17">
        <f>D47+E47</f>
      </c>
      <c r="G47" s="17">
        <f>ROUND((Hoja2!F47/INICIO!$C$37)*INICIO!$C$33,2)</f>
      </c>
      <c r="H47" s="17"/>
      <c r="I47" s="17"/>
      <c r="J47" s="17">
        <f>D47+H47</f>
      </c>
      <c r="K47" s="1"/>
      <c r="L47" s="17"/>
      <c r="M47" s="1"/>
      <c r="N47">
        <f>A47</f>
      </c>
      <c r="O47">
        <f>B47</f>
      </c>
      <c r="P47" s="1"/>
      <c r="Q47">
        <f>C47</f>
      </c>
      <c r="R47">
        <f>Q47</f>
      </c>
      <c r="S47" s="1"/>
      <c r="T47">
        <f>$T$10</f>
      </c>
      <c r="U47">
        <f>D47</f>
      </c>
      <c r="V47">
        <f>E47</f>
      </c>
      <c r="W47">
        <f>F47</f>
      </c>
      <c r="X47">
        <f>G47</f>
      </c>
      <c r="Y47" s="5">
        <f>W47*$B$1</f>
      </c>
      <c r="Z47" s="5">
        <f>W47*$B$2</f>
      </c>
      <c r="AA47" s="5">
        <f>Y47+Z47</f>
      </c>
      <c r="AB47" s="5">
        <f>U47+Y47</f>
      </c>
      <c r="AC47" s="96">
        <f>C47</f>
      </c>
      <c r="AD47" s="1">
        <f>$AD$10</f>
      </c>
      <c r="AE47" s="9">
        <f>COLINDANCIAS!E196</f>
      </c>
      <c r="AF47" s="9">
        <f>COLINDANCIAS!E197</f>
      </c>
      <c r="AG47" s="9">
        <f>COLINDANCIAS!E198</f>
      </c>
      <c r="AH47" s="9">
        <f>COLINDANCIAS!E199</f>
      </c>
      <c r="AI47" s="9">
        <f>$AI$10</f>
      </c>
      <c r="AJ47" s="9">
        <f>BA47</f>
      </c>
      <c r="AK47" s="1"/>
      <c r="AL47" s="53">
        <f>LEN(AJ47)</f>
      </c>
      <c r="AO47" s="96">
        <f>$AO$10</f>
      </c>
      <c r="AQ47" s="96">
        <f>$AQ$10</f>
      </c>
      <c r="AS47" s="96">
        <f>$AS$10</f>
      </c>
      <c r="AU47" s="96">
        <f>$AU$10</f>
      </c>
      <c r="AW47" s="96">
        <f>$AW$10</f>
      </c>
      <c r="AX47">
        <f>AX46+1</f>
      </c>
      <c r="AZ47">
        <f>CONCATENATE(AO47,".",AQ47,".",AS47,".",AU47,".",AW47,AX47)</f>
      </c>
      <c r="BA47">
        <f>CONCATENATE(AO47,AQ47,AS47,AU47,AW47,AX47)</f>
      </c>
    </row>
    <row r="48" spans="1:53" ht="30" customHeight="1" x14ac:dyDescent="0.25">
      <c r="A48" s="18"/>
      <c r="B48" s="18"/>
      <c r="C48" s="19"/>
      <c r="D48" s="17"/>
      <c r="E48" s="17"/>
      <c r="F48" s="17">
        <f>D48+E48</f>
      </c>
      <c r="G48" s="17">
        <f>ROUND((Hoja2!F48/INICIO!$C$37)*INICIO!$C$33,2)</f>
      </c>
      <c r="H48" s="17"/>
      <c r="I48" s="17"/>
      <c r="J48" s="17">
        <f>D48+H48</f>
      </c>
      <c r="K48" s="1"/>
      <c r="L48" s="17"/>
      <c r="M48" s="1"/>
      <c r="N48">
        <f>A48</f>
      </c>
      <c r="O48">
        <f>B48</f>
      </c>
      <c r="P48" s="1"/>
      <c r="Q48">
        <f>C48</f>
      </c>
      <c r="R48">
        <f>Q48</f>
      </c>
      <c r="S48" s="1"/>
      <c r="T48">
        <f>$T$10</f>
      </c>
      <c r="U48">
        <f>D48</f>
      </c>
      <c r="V48">
        <f>E48</f>
      </c>
      <c r="W48">
        <f>F48</f>
      </c>
      <c r="X48">
        <f>G48</f>
      </c>
      <c r="Y48" s="5">
        <f>W48*$B$1</f>
      </c>
      <c r="Z48" s="5">
        <f>W48*$B$2</f>
      </c>
      <c r="AA48" s="5">
        <f>Y48+Z48</f>
      </c>
      <c r="AB48" s="5">
        <f>U48+Y48</f>
      </c>
      <c r="AC48" s="96">
        <f>C48</f>
      </c>
      <c r="AD48" s="1">
        <f>$AD$10</f>
      </c>
      <c r="AE48" s="9">
        <f>COLINDANCIAS!E201</f>
      </c>
      <c r="AF48" s="9">
        <f>COLINDANCIAS!E202</f>
      </c>
      <c r="AG48" s="9">
        <f>COLINDANCIAS!E203</f>
      </c>
      <c r="AH48" s="9">
        <f>COLINDANCIAS!E204</f>
      </c>
      <c r="AI48" s="9">
        <f>$AI$10</f>
      </c>
      <c r="AJ48" s="9">
        <f>BA48</f>
      </c>
      <c r="AK48" s="1"/>
      <c r="AL48" s="53">
        <f>LEN(AJ48)</f>
      </c>
      <c r="AO48" s="96">
        <f>$AO$10</f>
      </c>
      <c r="AQ48" s="96">
        <f>$AQ$10</f>
      </c>
      <c r="AS48" s="96">
        <f>$AS$10</f>
      </c>
      <c r="AU48" s="96">
        <f>$AU$10</f>
      </c>
      <c r="AW48" s="96">
        <f>$AW$10</f>
      </c>
      <c r="AX48">
        <f>AX47+1</f>
      </c>
      <c r="AZ48">
        <f>CONCATENATE(AO48,".",AQ48,".",AS48,".",AU48,".",AW48,AX48)</f>
      </c>
      <c r="BA48">
        <f>CONCATENATE(AO48,AQ48,AS48,AU48,AW48,AX48)</f>
      </c>
    </row>
    <row r="49" spans="1:53" ht="30" customHeight="1" x14ac:dyDescent="0.25">
      <c r="A49" s="18"/>
      <c r="B49" s="18"/>
      <c r="C49" s="19"/>
      <c r="D49" s="17"/>
      <c r="E49" s="17"/>
      <c r="F49" s="17">
        <f>D49+E49</f>
      </c>
      <c r="G49" s="17">
        <f>ROUND((Hoja2!F49/INICIO!$C$37)*INICIO!$C$33,2)</f>
      </c>
      <c r="H49" s="17"/>
      <c r="I49" s="17"/>
      <c r="J49" s="17">
        <f>D49+H49</f>
      </c>
      <c r="K49" s="1"/>
      <c r="L49" s="17"/>
      <c r="M49" s="1"/>
      <c r="N49">
        <f>A49</f>
      </c>
      <c r="O49">
        <f>B49</f>
      </c>
      <c r="P49" s="1"/>
      <c r="Q49">
        <f>C49</f>
      </c>
      <c r="R49">
        <f>Q49</f>
      </c>
      <c r="S49" s="1"/>
      <c r="T49">
        <f>$T$10</f>
      </c>
      <c r="U49">
        <f>D49</f>
      </c>
      <c r="V49">
        <f>E49</f>
      </c>
      <c r="W49">
        <f>F49</f>
      </c>
      <c r="X49">
        <f>G49</f>
      </c>
      <c r="Y49" s="5">
        <f>W49*$B$1</f>
      </c>
      <c r="Z49" s="5">
        <f>W49*$B$2</f>
      </c>
      <c r="AA49" s="5">
        <f>Y49+Z49</f>
      </c>
      <c r="AB49" s="5">
        <f>U49+Y49</f>
      </c>
      <c r="AC49" s="96">
        <f>C49</f>
      </c>
      <c r="AD49" s="1">
        <f>$AD$10</f>
      </c>
      <c r="AE49" s="9">
        <f>COLINDANCIAS!E206</f>
      </c>
      <c r="AF49" s="9">
        <f>COLINDANCIAS!E207</f>
      </c>
      <c r="AG49" s="9">
        <f>COLINDANCIAS!E208</f>
      </c>
      <c r="AH49" s="9">
        <f>COLINDANCIAS!E209</f>
      </c>
      <c r="AI49" s="9">
        <f>$AI$10</f>
      </c>
      <c r="AJ49" s="9">
        <f>BA49</f>
      </c>
      <c r="AK49" s="1"/>
      <c r="AL49" s="53">
        <f>LEN(AJ49)</f>
      </c>
      <c r="AO49" s="96">
        <f>$AO$10</f>
      </c>
      <c r="AQ49" s="96">
        <f>$AQ$10</f>
      </c>
      <c r="AS49" s="96">
        <f>$AS$10</f>
      </c>
      <c r="AU49" s="96">
        <f>$AU$10</f>
      </c>
      <c r="AW49" s="96">
        <f>$AW$10</f>
      </c>
      <c r="AX49">
        <f>AX48+1</f>
      </c>
      <c r="AZ49">
        <f>CONCATENATE(AO49,".",AQ49,".",AS49,".",AU49,".",AW49,AX49)</f>
      </c>
      <c r="BA49">
        <f>CONCATENATE(AO49,AQ49,AS49,AU49,AW49,AX49)</f>
      </c>
    </row>
    <row r="50" spans="1:53" ht="30" customHeight="1" x14ac:dyDescent="0.25">
      <c r="A50" s="18"/>
      <c r="B50" s="18"/>
      <c r="C50" s="19"/>
      <c r="D50" s="17"/>
      <c r="E50" s="17"/>
      <c r="F50" s="17">
        <f>D50+E50</f>
      </c>
      <c r="G50" s="17">
        <f>ROUND((Hoja2!F50/INICIO!$C$37)*INICIO!$C$33,2)</f>
      </c>
      <c r="H50" s="17"/>
      <c r="I50" s="17"/>
      <c r="J50" s="17">
        <f>D50+H50</f>
      </c>
      <c r="K50" s="1"/>
      <c r="L50" s="17"/>
      <c r="M50" s="1"/>
      <c r="N50">
        <f>A50</f>
      </c>
      <c r="O50">
        <f>B50</f>
      </c>
      <c r="P50" s="1"/>
      <c r="Q50">
        <f>C50</f>
      </c>
      <c r="R50">
        <f>Q50</f>
      </c>
      <c r="S50" s="1"/>
      <c r="T50">
        <f>$T$10</f>
      </c>
      <c r="U50">
        <f>D50</f>
      </c>
      <c r="V50">
        <f>E50</f>
      </c>
      <c r="W50">
        <f>F50</f>
      </c>
      <c r="X50">
        <f>G50</f>
      </c>
      <c r="Y50" s="5">
        <f>W50*$B$1</f>
      </c>
      <c r="Z50" s="5">
        <f>W50*$B$2</f>
      </c>
      <c r="AA50" s="5">
        <f>Y50+Z50</f>
      </c>
      <c r="AB50" s="5">
        <f>U50+Y50</f>
      </c>
      <c r="AC50" s="96">
        <f>C50</f>
      </c>
      <c r="AD50" s="1">
        <f>$AD$10</f>
      </c>
      <c r="AE50" s="9">
        <f>COLINDANCIAS!E211</f>
      </c>
      <c r="AF50" s="9">
        <f>COLINDANCIAS!E212</f>
      </c>
      <c r="AG50" s="9">
        <f>COLINDANCIAS!E213</f>
      </c>
      <c r="AH50" s="9">
        <f>COLINDANCIAS!E214</f>
      </c>
      <c r="AI50" s="9">
        <f>$AI$10</f>
      </c>
      <c r="AJ50" s="9">
        <f>BA50</f>
      </c>
      <c r="AK50" s="1"/>
      <c r="AL50" s="53">
        <f>LEN(AJ50)</f>
      </c>
      <c r="AO50" s="96">
        <f>$AO$10</f>
      </c>
      <c r="AQ50" s="96">
        <f>$AQ$10</f>
      </c>
      <c r="AS50" s="96">
        <f>$AS$10</f>
      </c>
      <c r="AU50" s="96">
        <f>$AU$10</f>
      </c>
      <c r="AW50" s="96">
        <f>$AW$10</f>
      </c>
      <c r="AX50">
        <f>AX49+1</f>
      </c>
      <c r="AZ50">
        <f>CONCATENATE(AO50,".",AQ50,".",AS50,".",AU50,".",AW50,AX50)</f>
      </c>
      <c r="BA50">
        <f>CONCATENATE(AO50,AQ50,AS50,AU50,AW50,AX50)</f>
      </c>
    </row>
    <row r="51" spans="1:53" ht="30" customHeight="1" x14ac:dyDescent="0.25">
      <c r="A51" s="18"/>
      <c r="B51" s="18"/>
      <c r="C51" s="19"/>
      <c r="D51" s="17"/>
      <c r="E51" s="17"/>
      <c r="F51" s="17">
        <f>D51+E51</f>
      </c>
      <c r="G51" s="17">
        <f>ROUND((Hoja2!F51/INICIO!$C$37)*INICIO!$C$33,2)</f>
      </c>
      <c r="H51" s="17"/>
      <c r="I51" s="17"/>
      <c r="J51" s="17">
        <f>D51+H51</f>
      </c>
      <c r="K51" s="1"/>
      <c r="L51" s="17"/>
      <c r="M51" s="1"/>
      <c r="N51">
        <f>A51</f>
      </c>
      <c r="O51">
        <f>B51</f>
      </c>
      <c r="P51" s="1"/>
      <c r="Q51">
        <f>C51</f>
      </c>
      <c r="R51">
        <f>Q51</f>
      </c>
      <c r="S51" s="1"/>
      <c r="T51">
        <f>$T$10</f>
      </c>
      <c r="U51">
        <f>D51</f>
      </c>
      <c r="V51">
        <f>E51</f>
      </c>
      <c r="W51">
        <f>F51</f>
      </c>
      <c r="X51">
        <f>G51</f>
      </c>
      <c r="Y51" s="5">
        <f>W51*$B$1</f>
      </c>
      <c r="Z51" s="5">
        <f>W51*$B$2</f>
      </c>
      <c r="AA51" s="5">
        <f>Y51+Z51</f>
      </c>
      <c r="AB51" s="5">
        <f>U51+Y51</f>
      </c>
      <c r="AC51" s="96">
        <f>C51</f>
      </c>
      <c r="AD51" s="1">
        <f>$AD$10</f>
      </c>
      <c r="AE51" s="9">
        <f>COLINDANCIAS!E216</f>
      </c>
      <c r="AF51" s="9">
        <f>COLINDANCIAS!E217</f>
      </c>
      <c r="AG51" s="9">
        <f>COLINDANCIAS!E218</f>
      </c>
      <c r="AH51" s="9">
        <f>COLINDANCIAS!E219</f>
      </c>
      <c r="AI51" s="9">
        <f>$AI$10</f>
      </c>
      <c r="AJ51" s="9">
        <f>BA51</f>
      </c>
      <c r="AK51" s="1"/>
      <c r="AL51" s="53">
        <f>LEN(AJ51)</f>
      </c>
      <c r="AO51" s="96">
        <f>$AO$10</f>
      </c>
      <c r="AQ51" s="96">
        <f>$AQ$10</f>
      </c>
      <c r="AS51" s="96">
        <f>$AS$10</f>
      </c>
      <c r="AU51" s="96">
        <f>$AU$10</f>
      </c>
      <c r="AW51" s="96">
        <f>$AW$10</f>
      </c>
      <c r="AX51">
        <f>AX50+1</f>
      </c>
      <c r="AZ51">
        <f>CONCATENATE(AO51,".",AQ51,".",AS51,".",AU51,".",AW51,AX51)</f>
      </c>
      <c r="BA51">
        <f>CONCATENATE(AO51,AQ51,AS51,AU51,AW51,AX51)</f>
      </c>
    </row>
    <row r="52" spans="1:53" ht="30" customHeight="1" x14ac:dyDescent="0.25">
      <c r="A52" s="18"/>
      <c r="B52" s="18"/>
      <c r="C52" s="19"/>
      <c r="D52" s="17"/>
      <c r="E52" s="17"/>
      <c r="F52" s="17">
        <f>D52+E52</f>
      </c>
      <c r="G52" s="17">
        <f>ROUND((Hoja2!F52/INICIO!$C$37)*INICIO!$C$33,2)</f>
      </c>
      <c r="H52" s="17"/>
      <c r="I52" s="17"/>
      <c r="J52" s="17">
        <f>D52+H52</f>
      </c>
      <c r="K52" s="1"/>
      <c r="L52" s="17"/>
      <c r="M52" s="1"/>
      <c r="N52">
        <f>A52</f>
      </c>
      <c r="O52">
        <f>B52</f>
      </c>
      <c r="P52" s="1"/>
      <c r="Q52">
        <f>C52</f>
      </c>
      <c r="R52">
        <f>Q52</f>
      </c>
      <c r="S52" s="1"/>
      <c r="T52">
        <f>$T$10</f>
      </c>
      <c r="U52">
        <f>D52</f>
      </c>
      <c r="V52">
        <f>E52</f>
      </c>
      <c r="W52">
        <f>F52</f>
      </c>
      <c r="X52">
        <f>G52</f>
      </c>
      <c r="Y52" s="5">
        <f>W52*$B$1</f>
      </c>
      <c r="Z52" s="5">
        <f>W52*$B$2</f>
      </c>
      <c r="AA52" s="5">
        <f>Y52+Z52</f>
      </c>
      <c r="AB52" s="5">
        <f>U52+Y52</f>
      </c>
      <c r="AC52" s="96">
        <f>C52</f>
      </c>
      <c r="AD52" s="1">
        <f>$AD$10</f>
      </c>
      <c r="AE52" s="9">
        <f>COLINDANCIAS!E221</f>
      </c>
      <c r="AF52" s="9">
        <f>COLINDANCIAS!E222</f>
      </c>
      <c r="AG52" s="9">
        <f>COLINDANCIAS!E223</f>
      </c>
      <c r="AH52" s="9">
        <f>COLINDANCIAS!E224</f>
      </c>
      <c r="AI52" s="9">
        <f>$AI$10</f>
      </c>
      <c r="AJ52" s="9">
        <f>BA52</f>
      </c>
      <c r="AK52" s="1"/>
      <c r="AL52" s="53">
        <f>LEN(AJ52)</f>
      </c>
      <c r="AO52" s="96">
        <f>$AO$10</f>
      </c>
      <c r="AQ52" s="96">
        <f>$AQ$10</f>
      </c>
      <c r="AS52" s="96">
        <f>$AS$10</f>
      </c>
      <c r="AU52" s="96">
        <f>$AU$10</f>
      </c>
      <c r="AW52" s="96">
        <f>$AW$10</f>
      </c>
      <c r="AX52">
        <f>AX51+1</f>
      </c>
      <c r="AZ52">
        <f>CONCATENATE(AO52,".",AQ52,".",AS52,".",AU52,".",AW52,AX52)</f>
      </c>
      <c r="BA52">
        <f>CONCATENATE(AO52,AQ52,AS52,AU52,AW52,AX52)</f>
      </c>
    </row>
    <row r="53" spans="1:53" ht="30" customHeight="1" x14ac:dyDescent="0.25">
      <c r="A53" s="18"/>
      <c r="B53" s="18"/>
      <c r="C53" s="19"/>
      <c r="D53" s="17"/>
      <c r="E53" s="17"/>
      <c r="F53" s="17">
        <f>D53+E53</f>
      </c>
      <c r="G53" s="17">
        <f>ROUND((Hoja2!F53/INICIO!$C$37)*INICIO!$C$33,2)</f>
      </c>
      <c r="H53" s="17"/>
      <c r="I53" s="17"/>
      <c r="J53" s="17">
        <f>D53+H53</f>
      </c>
      <c r="K53" s="1"/>
      <c r="L53" s="17"/>
      <c r="M53" s="1"/>
      <c r="N53">
        <f>A53</f>
      </c>
      <c r="O53">
        <f>B53</f>
      </c>
      <c r="P53" s="1"/>
      <c r="Q53">
        <f>C53</f>
      </c>
      <c r="R53">
        <f>Q53</f>
      </c>
      <c r="S53" s="1"/>
      <c r="T53">
        <f>$T$10</f>
      </c>
      <c r="U53">
        <f>D53</f>
      </c>
      <c r="V53">
        <f>E53</f>
      </c>
      <c r="W53">
        <f>F53</f>
      </c>
      <c r="X53">
        <f>G53</f>
      </c>
      <c r="Y53" s="5">
        <f>W53*$B$1</f>
      </c>
      <c r="Z53" s="5">
        <f>W53*$B$2</f>
      </c>
      <c r="AA53" s="5">
        <f>Y53+Z53</f>
      </c>
      <c r="AB53" s="5">
        <f>U53+Y53</f>
      </c>
      <c r="AC53" s="96">
        <f>C53</f>
      </c>
      <c r="AD53" s="1">
        <f>$AD$10</f>
      </c>
      <c r="AE53" s="9">
        <f>COLINDANCIAS!E226</f>
      </c>
      <c r="AF53" s="9">
        <f>COLINDANCIAS!E227</f>
      </c>
      <c r="AG53" s="9">
        <f>COLINDANCIAS!E228</f>
      </c>
      <c r="AH53" s="9">
        <f>COLINDANCIAS!E229</f>
      </c>
      <c r="AI53" s="9">
        <f>$AI$10</f>
      </c>
      <c r="AJ53" s="9">
        <f>BA53</f>
      </c>
      <c r="AK53" s="1"/>
      <c r="AL53" s="53">
        <f>LEN(AJ53)</f>
      </c>
      <c r="AO53" s="96">
        <f>$AO$10</f>
      </c>
      <c r="AQ53" s="96">
        <f>$AQ$10</f>
      </c>
      <c r="AS53" s="96">
        <f>$AS$10</f>
      </c>
      <c r="AU53" s="96">
        <f>$AU$10</f>
      </c>
      <c r="AW53" s="96">
        <f>$AW$10</f>
      </c>
      <c r="AX53">
        <f>AX52+1</f>
      </c>
      <c r="AZ53">
        <f>CONCATENATE(AO53,".",AQ53,".",AS53,".",AU53,".",AW53,AX53)</f>
      </c>
      <c r="BA53">
        <f>CONCATENATE(AO53,AQ53,AS53,AU53,AW53,AX53)</f>
      </c>
    </row>
    <row r="54" spans="1:53" ht="30" customHeight="1" x14ac:dyDescent="0.25">
      <c r="A54" s="18"/>
      <c r="B54" s="18"/>
      <c r="C54" s="19"/>
      <c r="D54" s="17"/>
      <c r="E54" s="17"/>
      <c r="F54" s="17">
        <f>D54+E54</f>
      </c>
      <c r="G54" s="17">
        <f>ROUND((Hoja2!F54/INICIO!$C$37)*INICIO!$C$33,2)</f>
      </c>
      <c r="H54" s="17"/>
      <c r="I54" s="17"/>
      <c r="J54" s="17">
        <f>D54+H54</f>
      </c>
      <c r="K54" s="1"/>
      <c r="L54" s="17"/>
      <c r="M54" s="1"/>
      <c r="N54">
        <f>A54</f>
      </c>
      <c r="O54">
        <f>B54</f>
      </c>
      <c r="P54" s="1"/>
      <c r="Q54">
        <f>C54</f>
      </c>
      <c r="R54">
        <f>Q54</f>
      </c>
      <c r="S54" s="1"/>
      <c r="T54">
        <f>$T$10</f>
      </c>
      <c r="U54">
        <f>D54</f>
      </c>
      <c r="V54">
        <f>E54</f>
      </c>
      <c r="W54">
        <f>F54</f>
      </c>
      <c r="X54">
        <f>G54</f>
      </c>
      <c r="Y54" s="5">
        <f>W54*$B$1</f>
      </c>
      <c r="Z54" s="5">
        <f>W54*$B$2</f>
      </c>
      <c r="AA54" s="5">
        <f>Y54+Z54</f>
      </c>
      <c r="AB54" s="5">
        <f>U54+Y54</f>
      </c>
      <c r="AC54" s="96">
        <f>C54</f>
      </c>
      <c r="AD54" s="1">
        <f>$AD$10</f>
      </c>
      <c r="AE54" s="9">
        <f>COLINDANCIAS!E231</f>
      </c>
      <c r="AF54" s="9">
        <f>COLINDANCIAS!E232</f>
      </c>
      <c r="AG54" s="9">
        <f>COLINDANCIAS!E233</f>
      </c>
      <c r="AH54" s="9">
        <f>COLINDANCIAS!E234</f>
      </c>
      <c r="AI54" s="9">
        <f>$AI$10</f>
      </c>
      <c r="AJ54" s="9">
        <f>BA54</f>
      </c>
      <c r="AK54" s="1"/>
      <c r="AL54" s="53">
        <f>LEN(AJ54)</f>
      </c>
      <c r="AO54" s="96">
        <f>$AO$10</f>
      </c>
      <c r="AQ54" s="96">
        <f>$AQ$10</f>
      </c>
      <c r="AS54" s="96">
        <f>$AS$10</f>
      </c>
      <c r="AU54" s="96">
        <f>$AU$10</f>
      </c>
      <c r="AW54" s="96">
        <f>$AW$10</f>
      </c>
      <c r="AX54">
        <f>AX53+1</f>
      </c>
      <c r="AZ54">
        <f>CONCATENATE(AO54,".",AQ54,".",AS54,".",AU54,".",AW54,AX54)</f>
      </c>
      <c r="BA54">
        <f>CONCATENATE(AO54,AQ54,AS54,AU54,AW54,AX54)</f>
      </c>
    </row>
    <row r="55" spans="1:53" ht="30" customHeight="1" x14ac:dyDescent="0.25">
      <c r="A55" s="18"/>
      <c r="B55" s="18"/>
      <c r="C55" s="19"/>
      <c r="D55" s="17"/>
      <c r="E55" s="17"/>
      <c r="F55" s="17">
        <f>D55+E55</f>
      </c>
      <c r="G55" s="17">
        <f>ROUND((Hoja2!F55/INICIO!$C$37)*INICIO!$C$33,2)</f>
      </c>
      <c r="H55" s="17"/>
      <c r="I55" s="17"/>
      <c r="J55" s="17">
        <f>D55+H55</f>
      </c>
      <c r="K55" s="1"/>
      <c r="L55" s="17"/>
      <c r="M55" s="1"/>
      <c r="N55">
        <f>A55</f>
      </c>
      <c r="O55">
        <f>B55</f>
      </c>
      <c r="P55" s="1"/>
      <c r="Q55">
        <f>C55</f>
      </c>
      <c r="R55">
        <f>Q55</f>
      </c>
      <c r="S55" s="1"/>
      <c r="T55">
        <f>$T$10</f>
      </c>
      <c r="U55">
        <f>D55</f>
      </c>
      <c r="V55">
        <f>E55</f>
      </c>
      <c r="W55">
        <f>F55</f>
      </c>
      <c r="X55">
        <f>G55</f>
      </c>
      <c r="Y55" s="5">
        <f>W55*$B$1</f>
      </c>
      <c r="Z55" s="5">
        <f>W55*$B$2</f>
      </c>
      <c r="AA55" s="5">
        <f>Y55+Z55</f>
      </c>
      <c r="AB55" s="5">
        <f>U55+Y55</f>
      </c>
      <c r="AC55" s="96">
        <f>C55</f>
      </c>
      <c r="AD55" s="1">
        <f>$AD$10</f>
      </c>
      <c r="AE55" s="9">
        <f>COLINDANCIAS!E236</f>
      </c>
      <c r="AF55" s="9">
        <f>COLINDANCIAS!E237</f>
      </c>
      <c r="AG55" s="9">
        <f>COLINDANCIAS!E238</f>
      </c>
      <c r="AH55" s="9">
        <f>COLINDANCIAS!E239</f>
      </c>
      <c r="AI55" s="9">
        <f>$AI$10</f>
      </c>
      <c r="AJ55" s="9">
        <f>BA55</f>
      </c>
      <c r="AK55" s="1"/>
      <c r="AL55" s="53">
        <f>LEN(AJ55)</f>
      </c>
      <c r="AO55" s="96">
        <f>$AO$10</f>
      </c>
      <c r="AQ55" s="96">
        <f>$AQ$10</f>
      </c>
      <c r="AS55" s="96">
        <f>$AS$10</f>
      </c>
      <c r="AU55" s="96">
        <f>$AU$10</f>
      </c>
      <c r="AW55" s="96">
        <f>$AW$10</f>
      </c>
      <c r="AX55">
        <f>AX54+1</f>
      </c>
      <c r="AZ55">
        <f>CONCATENATE(AO55,".",AQ55,".",AS55,".",AU55,".",AW55,AX55)</f>
      </c>
      <c r="BA55">
        <f>CONCATENATE(AO55,AQ55,AS55,AU55,AW55,AX55)</f>
      </c>
    </row>
    <row r="56" spans="1:53" ht="30" customHeight="1" x14ac:dyDescent="0.25">
      <c r="A56" s="18"/>
      <c r="B56" s="18"/>
      <c r="C56" s="19"/>
      <c r="D56" s="17"/>
      <c r="E56" s="17"/>
      <c r="F56" s="17">
        <f>D56+E56</f>
      </c>
      <c r="G56" s="17">
        <f>ROUND((Hoja2!F56/INICIO!$C$37)*INICIO!$C$33,2)</f>
      </c>
      <c r="H56" s="17"/>
      <c r="I56" s="17"/>
      <c r="J56" s="17">
        <f>D56+H56</f>
      </c>
      <c r="K56" s="1"/>
      <c r="L56" s="17"/>
      <c r="M56" s="1"/>
      <c r="N56">
        <f>A56</f>
      </c>
      <c r="O56">
        <f>B56</f>
      </c>
      <c r="P56" s="1"/>
      <c r="Q56">
        <f>C56</f>
      </c>
      <c r="R56">
        <f>Q56</f>
      </c>
      <c r="S56" s="1"/>
      <c r="T56">
        <f>$T$10</f>
      </c>
      <c r="U56">
        <f>D56</f>
      </c>
      <c r="V56">
        <f>E56</f>
      </c>
      <c r="W56">
        <f>F56</f>
      </c>
      <c r="X56">
        <f>G56</f>
      </c>
      <c r="Y56" s="5">
        <f>W56*$B$1</f>
      </c>
      <c r="Z56" s="5">
        <f>W56*$B$2</f>
      </c>
      <c r="AA56" s="5">
        <f>Y56+Z56</f>
      </c>
      <c r="AB56" s="5">
        <f>U56+Y56</f>
      </c>
      <c r="AC56" s="96">
        <f>C56</f>
      </c>
      <c r="AD56" s="1">
        <f>$AD$10</f>
      </c>
      <c r="AE56" s="9">
        <f>COLINDANCIAS!E241</f>
      </c>
      <c r="AF56" s="9">
        <f>COLINDANCIAS!E242</f>
      </c>
      <c r="AG56" s="9">
        <f>COLINDANCIAS!E243</f>
      </c>
      <c r="AH56" s="9">
        <f>COLINDANCIAS!E244</f>
      </c>
      <c r="AI56" s="9">
        <f>$AI$10</f>
      </c>
      <c r="AJ56" s="9">
        <f>BA56</f>
      </c>
      <c r="AK56" s="1"/>
      <c r="AL56" s="53">
        <f>LEN(AJ56)</f>
      </c>
      <c r="AO56" s="96">
        <f>$AO$10</f>
      </c>
      <c r="AQ56" s="96">
        <f>$AQ$10</f>
      </c>
      <c r="AS56" s="96">
        <f>$AS$10</f>
      </c>
      <c r="AU56" s="96">
        <f>$AU$10</f>
      </c>
      <c r="AW56" s="96">
        <f>$AW$10</f>
      </c>
      <c r="AX56">
        <f>AX55+1</f>
      </c>
      <c r="AZ56">
        <f>CONCATENATE(AO56,".",AQ56,".",AS56,".",AU56,".",AW56,AX56)</f>
      </c>
      <c r="BA56">
        <f>CONCATENATE(AO56,AQ56,AS56,AU56,AW56,AX56)</f>
      </c>
    </row>
    <row r="57" spans="1:53" ht="30" customHeight="1" x14ac:dyDescent="0.25">
      <c r="A57" s="18"/>
      <c r="B57" s="18"/>
      <c r="C57" s="19"/>
      <c r="D57" s="17"/>
      <c r="E57" s="17"/>
      <c r="F57" s="17">
        <f>D57+E57</f>
      </c>
      <c r="G57" s="17">
        <f>ROUND((Hoja2!F57/INICIO!$C$37)*INICIO!$C$33,2)</f>
      </c>
      <c r="H57" s="17"/>
      <c r="I57" s="17"/>
      <c r="J57" s="17">
        <f>D57+H57</f>
      </c>
      <c r="K57" s="1"/>
      <c r="L57" s="17"/>
      <c r="M57" s="1"/>
      <c r="N57">
        <f>A57</f>
      </c>
      <c r="O57">
        <f>B57</f>
      </c>
      <c r="P57" s="1"/>
      <c r="Q57">
        <f>C57</f>
      </c>
      <c r="R57">
        <f>Q57</f>
      </c>
      <c r="S57" s="1"/>
      <c r="T57">
        <f>$T$10</f>
      </c>
      <c r="U57">
        <f>D57</f>
      </c>
      <c r="V57">
        <f>E57</f>
      </c>
      <c r="W57">
        <f>F57</f>
      </c>
      <c r="X57">
        <f>G57</f>
      </c>
      <c r="Y57" s="5">
        <f>W57*$B$1</f>
      </c>
      <c r="Z57" s="5">
        <f>W57*$B$2</f>
      </c>
      <c r="AA57" s="5">
        <f>Y57+Z57</f>
      </c>
      <c r="AB57" s="5">
        <f>U57+Y57</f>
      </c>
      <c r="AC57" s="96">
        <f>C57</f>
      </c>
      <c r="AD57" s="1">
        <f>$AD$10</f>
      </c>
      <c r="AE57" s="9">
        <f>COLINDANCIAS!E246</f>
      </c>
      <c r="AF57" s="9">
        <f>COLINDANCIAS!E247</f>
      </c>
      <c r="AG57" s="9">
        <f>COLINDANCIAS!E248</f>
      </c>
      <c r="AH57" s="9">
        <f>COLINDANCIAS!E249</f>
      </c>
      <c r="AI57" s="9">
        <f>$AI$10</f>
      </c>
      <c r="AJ57" s="9">
        <f>BA57</f>
      </c>
      <c r="AK57" s="1"/>
      <c r="AL57" s="53">
        <f>LEN(AJ57)</f>
      </c>
      <c r="AO57" s="96">
        <f>$AO$10</f>
      </c>
      <c r="AQ57" s="96">
        <f>$AQ$10</f>
      </c>
      <c r="AS57" s="96">
        <f>$AS$10</f>
      </c>
      <c r="AU57" s="96">
        <f>$AU$10</f>
      </c>
      <c r="AW57" s="96">
        <f>$AW$10</f>
      </c>
      <c r="AX57">
        <f>AX56+1</f>
      </c>
      <c r="AZ57">
        <f>CONCATENATE(AO57,".",AQ57,".",AS57,".",AU57,".",AW57,AX57)</f>
      </c>
      <c r="BA57">
        <f>CONCATENATE(AO57,AQ57,AS57,AU57,AW57,AX57)</f>
      </c>
    </row>
    <row r="58" spans="1:53" ht="30" customHeight="1" x14ac:dyDescent="0.25">
      <c r="A58" s="18"/>
      <c r="B58" s="18"/>
      <c r="C58" s="19"/>
      <c r="D58" s="17"/>
      <c r="E58" s="17"/>
      <c r="F58" s="17">
        <f>D58+E58</f>
      </c>
      <c r="G58" s="17">
        <f>ROUND((Hoja2!F58/INICIO!$C$37)*INICIO!$C$33,2)</f>
      </c>
      <c r="H58" s="17"/>
      <c r="I58" s="17"/>
      <c r="J58" s="17">
        <f>D58+H58</f>
      </c>
      <c r="K58" s="1"/>
      <c r="L58" s="17"/>
      <c r="M58" s="1"/>
      <c r="N58">
        <f>A58</f>
      </c>
      <c r="O58">
        <f>B58</f>
      </c>
      <c r="P58" s="1"/>
      <c r="Q58">
        <f>C58</f>
      </c>
      <c r="R58">
        <f>Q58</f>
      </c>
      <c r="S58" s="1"/>
      <c r="T58">
        <f>$T$10</f>
      </c>
      <c r="U58">
        <f>D58</f>
      </c>
      <c r="V58">
        <f>E58</f>
      </c>
      <c r="W58">
        <f>F58</f>
      </c>
      <c r="X58">
        <f>G58</f>
      </c>
      <c r="Y58" s="5">
        <f>W58*$B$1</f>
      </c>
      <c r="Z58" s="5">
        <f>W58*$B$2</f>
      </c>
      <c r="AA58" s="5">
        <f>Y58+Z58</f>
      </c>
      <c r="AB58" s="5">
        <f>U58+Y58</f>
      </c>
      <c r="AC58" s="96">
        <f>C58</f>
      </c>
      <c r="AD58" s="1">
        <f>$AD$10</f>
      </c>
      <c r="AE58" s="9">
        <f>COLINDANCIAS!E251</f>
      </c>
      <c r="AF58" s="9">
        <f>COLINDANCIAS!E252</f>
      </c>
      <c r="AG58" s="9">
        <f>COLINDANCIAS!E253</f>
      </c>
      <c r="AH58" s="9">
        <f>COLINDANCIAS!E254</f>
      </c>
      <c r="AI58" s="9">
        <f>$AI$10</f>
      </c>
      <c r="AJ58" s="9">
        <f>BA58</f>
      </c>
      <c r="AK58" s="1"/>
      <c r="AL58" s="53">
        <f>LEN(AJ58)</f>
      </c>
      <c r="AO58" s="96">
        <f>$AO$10</f>
      </c>
      <c r="AQ58" s="96">
        <f>$AQ$10</f>
      </c>
      <c r="AS58" s="96">
        <f>$AS$10</f>
      </c>
      <c r="AU58" s="96">
        <f>$AU$10</f>
      </c>
      <c r="AW58" s="96">
        <f>$AW$10</f>
      </c>
      <c r="AX58">
        <f>AX57+1</f>
      </c>
      <c r="AZ58">
        <f>CONCATENATE(AO58,".",AQ58,".",AS58,".",AU58,".",AW58,AX58)</f>
      </c>
      <c r="BA58">
        <f>CONCATENATE(AO58,AQ58,AS58,AU58,AW58,AX58)</f>
      </c>
    </row>
    <row r="59" spans="1:53" ht="30" customHeight="1" x14ac:dyDescent="0.25">
      <c r="A59" s="18"/>
      <c r="B59" s="18"/>
      <c r="C59" s="19"/>
      <c r="D59" s="17"/>
      <c r="E59" s="17"/>
      <c r="F59" s="17">
        <f>D59+E59</f>
      </c>
      <c r="G59" s="17">
        <f>ROUND((Hoja2!F59/INICIO!$C$37)*INICIO!$C$33,2)</f>
      </c>
      <c r="H59" s="17"/>
      <c r="I59" s="17"/>
      <c r="J59" s="17">
        <f>D59+H59</f>
      </c>
      <c r="K59" s="1"/>
      <c r="L59" s="17"/>
      <c r="M59" s="1"/>
      <c r="N59">
        <f>A59</f>
      </c>
      <c r="O59">
        <f>B59</f>
      </c>
      <c r="P59" s="1"/>
      <c r="Q59">
        <f>C59</f>
      </c>
      <c r="R59">
        <f>Q59</f>
      </c>
      <c r="S59" s="1"/>
      <c r="T59">
        <f>$T$10</f>
      </c>
      <c r="U59">
        <f>D59</f>
      </c>
      <c r="V59">
        <f>E59</f>
      </c>
      <c r="W59">
        <f>F59</f>
      </c>
      <c r="X59">
        <f>G59</f>
      </c>
      <c r="Y59" s="5">
        <f>W59*$B$1</f>
      </c>
      <c r="Z59" s="5">
        <f>W59*$B$2</f>
      </c>
      <c r="AA59" s="5">
        <f>Y59+Z59</f>
      </c>
      <c r="AB59" s="5">
        <f>U59+Y59</f>
      </c>
      <c r="AC59" s="96">
        <f>C59</f>
      </c>
      <c r="AD59" s="1">
        <f>$AD$10</f>
      </c>
      <c r="AE59" s="9">
        <f>COLINDANCIAS!E256</f>
      </c>
      <c r="AF59" s="9">
        <f>COLINDANCIAS!E257</f>
      </c>
      <c r="AG59" s="9">
        <f>COLINDANCIAS!E258</f>
      </c>
      <c r="AH59" s="9">
        <f>COLINDANCIAS!E259</f>
      </c>
      <c r="AI59" s="9">
        <f>$AI$10</f>
      </c>
      <c r="AJ59" s="9">
        <f>BA59</f>
      </c>
      <c r="AK59" s="1"/>
      <c r="AL59" s="53">
        <f>LEN(AJ59)</f>
      </c>
      <c r="AO59" s="96">
        <f>$AO$10</f>
      </c>
      <c r="AQ59" s="96">
        <f>$AQ$10</f>
      </c>
      <c r="AS59" s="96">
        <f>$AS$10</f>
      </c>
      <c r="AU59" s="96">
        <f>$AU$10</f>
      </c>
      <c r="AW59" s="96">
        <f>$AW$10</f>
      </c>
      <c r="AX59">
        <f>AX58+1</f>
      </c>
      <c r="AZ59">
        <f>CONCATENATE(AO59,".",AQ59,".",AS59,".",AU59,".",AW59,AX59)</f>
      </c>
      <c r="BA59">
        <f>CONCATENATE(AO59,AQ59,AS59,AU59,AW59,AX59)</f>
      </c>
    </row>
    <row r="60" spans="1:53" ht="30" customHeight="1" x14ac:dyDescent="0.25">
      <c r="A60" s="18"/>
      <c r="B60" s="18"/>
      <c r="C60" s="19"/>
      <c r="D60" s="17"/>
      <c r="E60" s="17"/>
      <c r="F60" s="17">
        <f>D60+E60</f>
      </c>
      <c r="G60" s="17">
        <f>ROUND((Hoja2!F60/INICIO!$C$37)*INICIO!$C$33,2)</f>
      </c>
      <c r="H60" s="17"/>
      <c r="I60" s="17"/>
      <c r="J60" s="17">
        <f>D60+H60</f>
      </c>
      <c r="K60" s="1"/>
      <c r="L60" s="17"/>
      <c r="M60" s="1"/>
      <c r="N60">
        <f>A60</f>
      </c>
      <c r="O60">
        <f>B60</f>
      </c>
      <c r="P60" s="1"/>
      <c r="Q60">
        <f>C60</f>
      </c>
      <c r="R60">
        <f>Q60</f>
      </c>
      <c r="S60" s="1"/>
      <c r="T60">
        <f>$T$10</f>
      </c>
      <c r="U60">
        <f>D60</f>
      </c>
      <c r="V60">
        <f>E60</f>
      </c>
      <c r="W60">
        <f>F60</f>
      </c>
      <c r="X60">
        <f>G60</f>
      </c>
      <c r="Y60" s="5">
        <f>W60*$B$1</f>
      </c>
      <c r="Z60" s="5">
        <f>W60*$B$2</f>
      </c>
      <c r="AA60" s="5">
        <f>Y60+Z60</f>
      </c>
      <c r="AB60" s="5">
        <f>U60+Y60</f>
      </c>
      <c r="AC60" s="96">
        <f>C60</f>
      </c>
      <c r="AD60" s="1">
        <f>$AD$10</f>
      </c>
      <c r="AE60" s="9">
        <f>COLINDANCIAS!E261</f>
      </c>
      <c r="AF60" s="9">
        <f>COLINDANCIAS!E262</f>
      </c>
      <c r="AG60" s="9">
        <f>COLINDANCIAS!E263</f>
      </c>
      <c r="AH60" s="9">
        <f>COLINDANCIAS!E264</f>
      </c>
      <c r="AI60" s="9">
        <f>$AI$10</f>
      </c>
      <c r="AJ60" s="9">
        <f>BA60</f>
      </c>
      <c r="AK60" s="1"/>
      <c r="AL60" s="53">
        <f>LEN(AJ60)</f>
      </c>
      <c r="AO60" s="96">
        <f>$AO$10</f>
      </c>
      <c r="AQ60" s="96">
        <f>$AQ$10</f>
      </c>
      <c r="AS60" s="96">
        <f>$AS$10</f>
      </c>
      <c r="AU60" s="96">
        <f>$AU$10</f>
      </c>
      <c r="AW60" s="96">
        <f>$AW$10</f>
      </c>
      <c r="AX60">
        <f>AX59+1</f>
      </c>
      <c r="AZ60">
        <f>CONCATENATE(AO60,".",AQ60,".",AS60,".",AU60,".",AW60,AX60)</f>
      </c>
      <c r="BA60">
        <f>CONCATENATE(AO60,AQ60,AS60,AU60,AW60,AX60)</f>
      </c>
    </row>
    <row r="61" spans="1:53" ht="30" customHeight="1" x14ac:dyDescent="0.25">
      <c r="A61" s="18"/>
      <c r="B61" s="18"/>
      <c r="C61" s="19"/>
      <c r="D61" s="17"/>
      <c r="E61" s="17"/>
      <c r="F61" s="17">
        <f>D61+E61</f>
      </c>
      <c r="G61" s="17">
        <f>ROUND((Hoja2!F61/INICIO!$C$37)*INICIO!$C$33,2)</f>
      </c>
      <c r="H61" s="17"/>
      <c r="I61" s="17"/>
      <c r="J61" s="17">
        <f>D61+H61</f>
      </c>
      <c r="K61" s="1"/>
      <c r="L61" s="17"/>
      <c r="M61" s="1"/>
      <c r="N61">
        <f>A61</f>
      </c>
      <c r="O61">
        <f>B61</f>
      </c>
      <c r="P61" s="1"/>
      <c r="Q61">
        <f>C61</f>
      </c>
      <c r="R61">
        <f>Q61</f>
      </c>
      <c r="S61" s="1"/>
      <c r="T61">
        <f>$T$10</f>
      </c>
      <c r="U61">
        <f>D61</f>
      </c>
      <c r="V61">
        <f>E61</f>
      </c>
      <c r="W61">
        <f>F61</f>
      </c>
      <c r="X61">
        <f>G61</f>
      </c>
      <c r="Y61" s="5">
        <f>W61*$B$1</f>
      </c>
      <c r="Z61" s="5">
        <f>W61*$B$2</f>
      </c>
      <c r="AA61" s="5">
        <f>Y61+Z61</f>
      </c>
      <c r="AB61" s="5">
        <f>U61+Y61</f>
      </c>
      <c r="AC61" s="96">
        <f>C61</f>
      </c>
      <c r="AD61" s="1">
        <f>$AD$10</f>
      </c>
      <c r="AE61" s="9">
        <f>COLINDANCIAS!E266</f>
      </c>
      <c r="AF61" s="9">
        <f>COLINDANCIAS!E267</f>
      </c>
      <c r="AG61" s="9">
        <f>COLINDANCIAS!E268</f>
      </c>
      <c r="AH61" s="9">
        <f>COLINDANCIAS!E269</f>
      </c>
      <c r="AI61" s="9">
        <f>$AI$10</f>
      </c>
      <c r="AJ61" s="9">
        <f>BA61</f>
      </c>
      <c r="AK61" s="1"/>
      <c r="AL61" s="53">
        <f>LEN(AJ61)</f>
      </c>
      <c r="AO61" s="96">
        <f>$AO$10</f>
      </c>
      <c r="AQ61" s="96">
        <f>$AQ$10</f>
      </c>
      <c r="AS61" s="96">
        <f>$AS$10</f>
      </c>
      <c r="AU61" s="96">
        <f>$AU$10</f>
      </c>
      <c r="AW61" s="96">
        <f>$AW$10</f>
      </c>
      <c r="AX61">
        <f>AX60+1</f>
      </c>
      <c r="AZ61">
        <f>CONCATENATE(AO61,".",AQ61,".",AS61,".",AU61,".",AW61,AX61)</f>
      </c>
      <c r="BA61">
        <f>CONCATENATE(AO61,AQ61,AS61,AU61,AW61,AX61)</f>
      </c>
    </row>
    <row r="62" spans="1:53" ht="30" customHeight="1" x14ac:dyDescent="0.25">
      <c r="A62" s="18"/>
      <c r="B62" s="18"/>
      <c r="C62" s="19"/>
      <c r="D62" s="17"/>
      <c r="E62" s="17"/>
      <c r="F62" s="17">
        <f>D62+E62</f>
      </c>
      <c r="G62" s="17">
        <f>ROUND((Hoja2!F62/INICIO!$C$37)*INICIO!$C$33,2)</f>
      </c>
      <c r="H62" s="17"/>
      <c r="I62" s="17"/>
      <c r="J62" s="17">
        <f>D62+H62</f>
      </c>
      <c r="K62" s="1"/>
      <c r="L62" s="17"/>
      <c r="M62" s="1"/>
      <c r="N62">
        <f>A62</f>
      </c>
      <c r="O62">
        <f>B62</f>
      </c>
      <c r="P62" s="1"/>
      <c r="Q62">
        <f>C62</f>
      </c>
      <c r="R62">
        <f>Q62</f>
      </c>
      <c r="S62" s="1"/>
      <c r="T62">
        <f>$T$10</f>
      </c>
      <c r="U62">
        <f>D62</f>
      </c>
      <c r="V62">
        <f>E62</f>
      </c>
      <c r="W62">
        <f>F62</f>
      </c>
      <c r="X62">
        <f>G62</f>
      </c>
      <c r="Y62" s="5">
        <f>W62*$B$1</f>
      </c>
      <c r="Z62" s="5">
        <f>W62*$B$2</f>
      </c>
      <c r="AA62" s="5">
        <f>Y62+Z62</f>
      </c>
      <c r="AB62" s="5">
        <f>U62+Y62</f>
      </c>
      <c r="AC62" s="96">
        <f>C62</f>
      </c>
      <c r="AD62" s="1">
        <f>$AD$10</f>
      </c>
      <c r="AE62" s="9">
        <f>COLINDANCIAS!E271</f>
      </c>
      <c r="AF62" s="9">
        <f>COLINDANCIAS!E272</f>
      </c>
      <c r="AG62" s="9">
        <f>COLINDANCIAS!E273</f>
      </c>
      <c r="AH62" s="9">
        <f>COLINDANCIAS!E274</f>
      </c>
      <c r="AI62" s="9">
        <f>$AI$10</f>
      </c>
      <c r="AJ62" s="9">
        <f>BA62</f>
      </c>
      <c r="AK62" s="1"/>
      <c r="AL62" s="53">
        <f>LEN(AJ62)</f>
      </c>
      <c r="AO62" s="96">
        <f>$AO$10</f>
      </c>
      <c r="AQ62" s="96">
        <f>$AQ$10</f>
      </c>
      <c r="AS62" s="96">
        <f>$AS$10</f>
      </c>
      <c r="AU62" s="96">
        <f>$AU$10</f>
      </c>
      <c r="AW62" s="96">
        <f>$AW$10</f>
      </c>
      <c r="AX62">
        <f>AX61+1</f>
      </c>
      <c r="AZ62">
        <f>CONCATENATE(AO62,".",AQ62,".",AS62,".",AU62,".",AW62,AX62)</f>
      </c>
      <c r="BA62">
        <f>CONCATENATE(AO62,AQ62,AS62,AU62,AW62,AX62)</f>
      </c>
    </row>
    <row r="63" spans="1:53" ht="30" customHeight="1" x14ac:dyDescent="0.25">
      <c r="A63" s="18"/>
      <c r="B63" s="18"/>
      <c r="C63" s="19"/>
      <c r="D63" s="17"/>
      <c r="E63" s="17"/>
      <c r="F63" s="17">
        <f>D63+E63</f>
      </c>
      <c r="G63" s="17">
        <f>ROUND((Hoja2!F63/INICIO!$C$37)*INICIO!$C$33,2)</f>
      </c>
      <c r="H63" s="17"/>
      <c r="I63" s="17"/>
      <c r="J63" s="17">
        <f>D63+H63</f>
      </c>
      <c r="K63" s="1"/>
      <c r="L63" s="17"/>
      <c r="M63" s="1"/>
      <c r="N63">
        <f>A63</f>
      </c>
      <c r="O63">
        <f>B63</f>
      </c>
      <c r="P63" s="1"/>
      <c r="Q63">
        <f>C63</f>
      </c>
      <c r="R63">
        <f>Q63</f>
      </c>
      <c r="S63" s="1"/>
      <c r="T63">
        <f>$T$10</f>
      </c>
      <c r="U63">
        <f>D63</f>
      </c>
      <c r="V63">
        <f>E63</f>
      </c>
      <c r="W63">
        <f>F63</f>
      </c>
      <c r="X63">
        <f>G63</f>
      </c>
      <c r="Y63" s="5">
        <f>W63*$B$1</f>
      </c>
      <c r="Z63" s="5">
        <f>W63*$B$2</f>
      </c>
      <c r="AA63" s="5">
        <f>Y63+Z63</f>
      </c>
      <c r="AB63" s="5">
        <f>U63+Y63</f>
      </c>
      <c r="AC63" s="96">
        <f>C63</f>
      </c>
      <c r="AD63" s="1">
        <f>$AD$10</f>
      </c>
      <c r="AE63" s="9">
        <f>COLINDANCIAS!E276</f>
      </c>
      <c r="AF63" s="9">
        <f>COLINDANCIAS!E277</f>
      </c>
      <c r="AG63" s="9">
        <f>COLINDANCIAS!E278</f>
      </c>
      <c r="AH63" s="9">
        <f>COLINDANCIAS!E279</f>
      </c>
      <c r="AI63" s="9">
        <f>$AI$10</f>
      </c>
      <c r="AJ63" s="9">
        <f>BA63</f>
      </c>
      <c r="AK63" s="1"/>
      <c r="AL63" s="53">
        <f>LEN(AJ63)</f>
      </c>
      <c r="AO63" s="96">
        <f>$AO$10</f>
      </c>
      <c r="AQ63" s="96">
        <f>$AQ$10</f>
      </c>
      <c r="AS63" s="96">
        <f>$AS$10</f>
      </c>
      <c r="AU63" s="96">
        <f>$AU$10</f>
      </c>
      <c r="AW63" s="96">
        <f>$AW$10</f>
      </c>
      <c r="AX63">
        <f>AX62+1</f>
      </c>
      <c r="AZ63">
        <f>CONCATENATE(AO63,".",AQ63,".",AS63,".",AU63,".",AW63,AX63)</f>
      </c>
      <c r="BA63">
        <f>CONCATENATE(AO63,AQ63,AS63,AU63,AW63,AX63)</f>
      </c>
    </row>
    <row r="64" spans="1:53" ht="30" customHeight="1" x14ac:dyDescent="0.25">
      <c r="A64" s="18"/>
      <c r="B64" s="18"/>
      <c r="C64" s="19"/>
      <c r="D64" s="17"/>
      <c r="E64" s="17"/>
      <c r="F64" s="17">
        <f>D64+E64</f>
      </c>
      <c r="G64" s="17">
        <f>ROUND((Hoja2!F64/INICIO!$C$37)*INICIO!$C$33,2)</f>
      </c>
      <c r="H64" s="17"/>
      <c r="I64" s="17"/>
      <c r="J64" s="17">
        <f>D64+H64</f>
      </c>
      <c r="K64" s="1"/>
      <c r="L64" s="17"/>
      <c r="M64" s="1"/>
      <c r="N64">
        <f>A64</f>
      </c>
      <c r="O64">
        <f>B64</f>
      </c>
      <c r="P64" s="1"/>
      <c r="Q64">
        <f>C64</f>
      </c>
      <c r="R64">
        <f>Q64</f>
      </c>
      <c r="S64" s="1"/>
      <c r="T64">
        <f>$T$10</f>
      </c>
      <c r="U64">
        <f>D64</f>
      </c>
      <c r="V64">
        <f>E64</f>
      </c>
      <c r="W64">
        <f>F64</f>
      </c>
      <c r="X64">
        <f>G64</f>
      </c>
      <c r="Y64" s="5">
        <f>W64*$B$1</f>
      </c>
      <c r="Z64" s="5">
        <f>W64*$B$2</f>
      </c>
      <c r="AA64" s="5">
        <f>Y64+Z64</f>
      </c>
      <c r="AB64" s="5">
        <f>U64+Y64</f>
      </c>
      <c r="AC64" s="96">
        <f>C64</f>
      </c>
      <c r="AD64" s="1">
        <f>$AD$10</f>
      </c>
      <c r="AE64" s="9">
        <f>COLINDANCIAS!E281</f>
      </c>
      <c r="AF64" s="9">
        <f>COLINDANCIAS!E282</f>
      </c>
      <c r="AG64" s="9">
        <f>COLINDANCIAS!E283</f>
      </c>
      <c r="AH64" s="9">
        <f>COLINDANCIAS!E284</f>
      </c>
      <c r="AI64" s="9">
        <f>$AI$10</f>
      </c>
      <c r="AJ64" s="9">
        <f>BA64</f>
      </c>
      <c r="AK64" s="1"/>
      <c r="AL64" s="53">
        <f>LEN(AJ64)</f>
      </c>
      <c r="AO64" s="96">
        <f>$AO$10</f>
      </c>
      <c r="AQ64" s="96">
        <f>$AQ$10</f>
      </c>
      <c r="AS64" s="96">
        <f>$AS$10</f>
      </c>
      <c r="AU64" s="96">
        <f>$AU$10</f>
      </c>
      <c r="AW64" s="96">
        <f>$AW$10</f>
      </c>
      <c r="AX64">
        <f>AX63+1</f>
      </c>
      <c r="AZ64">
        <f>CONCATENATE(AO64,".",AQ64,".",AS64,".",AU64,".",AW64,AX64)</f>
      </c>
      <c r="BA64">
        <f>CONCATENATE(AO64,AQ64,AS64,AU64,AW64,AX64)</f>
      </c>
    </row>
    <row r="65" spans="1:53" ht="30" customHeight="1" x14ac:dyDescent="0.25">
      <c r="A65" s="18"/>
      <c r="B65" s="18"/>
      <c r="C65" s="19"/>
      <c r="D65" s="17"/>
      <c r="E65" s="17"/>
      <c r="F65" s="17">
        <f>D65+E65</f>
      </c>
      <c r="G65" s="17">
        <f>ROUND((Hoja2!F65/INICIO!$C$37)*INICIO!$C$33,2)</f>
      </c>
      <c r="H65" s="17"/>
      <c r="I65" s="17"/>
      <c r="J65" s="17">
        <f>D65+H65</f>
      </c>
      <c r="K65" s="1"/>
      <c r="L65" s="17"/>
      <c r="M65" s="1"/>
      <c r="N65">
        <f>A65</f>
      </c>
      <c r="O65">
        <f>B65</f>
      </c>
      <c r="P65" s="1"/>
      <c r="Q65">
        <f>C65</f>
      </c>
      <c r="R65">
        <f>Q65</f>
      </c>
      <c r="S65" s="1"/>
      <c r="T65">
        <f>$T$10</f>
      </c>
      <c r="U65">
        <f>D65</f>
      </c>
      <c r="V65">
        <f>E65</f>
      </c>
      <c r="W65">
        <f>F65</f>
      </c>
      <c r="X65">
        <f>G65</f>
      </c>
      <c r="Y65" s="5">
        <f>W65*$B$1</f>
      </c>
      <c r="Z65" s="5">
        <f>W65*$B$2</f>
      </c>
      <c r="AA65" s="5">
        <f>Y65+Z65</f>
      </c>
      <c r="AB65" s="5">
        <f>U65+Y65</f>
      </c>
      <c r="AC65" s="96">
        <f>C65</f>
      </c>
      <c r="AD65" s="1">
        <f>$AD$10</f>
      </c>
      <c r="AE65" s="9">
        <f>COLINDANCIAS!E286</f>
      </c>
      <c r="AF65" s="9">
        <f>COLINDANCIAS!E287</f>
      </c>
      <c r="AG65" s="9">
        <f>COLINDANCIAS!E288</f>
      </c>
      <c r="AH65" s="9">
        <f>COLINDANCIAS!E289</f>
      </c>
      <c r="AI65" s="9">
        <f>$AI$10</f>
      </c>
      <c r="AJ65" s="9">
        <f>BA65</f>
      </c>
      <c r="AK65" s="1"/>
      <c r="AL65" s="53">
        <f>LEN(AJ65)</f>
      </c>
      <c r="AO65" s="96">
        <f>$AO$10</f>
      </c>
      <c r="AQ65" s="96">
        <f>$AQ$10</f>
      </c>
      <c r="AS65" s="96">
        <f>$AS$10</f>
      </c>
      <c r="AU65" s="96">
        <f>$AU$10</f>
      </c>
      <c r="AW65" s="96">
        <f>$AW$10</f>
      </c>
      <c r="AX65">
        <f>AX64+1</f>
      </c>
      <c r="AZ65">
        <f>CONCATENATE(AO65,".",AQ65,".",AS65,".",AU65,".",AW65,AX65)</f>
      </c>
      <c r="BA65">
        <f>CONCATENATE(AO65,AQ65,AS65,AU65,AW65,AX65)</f>
      </c>
    </row>
    <row r="66" spans="1:53" ht="30" customHeight="1" x14ac:dyDescent="0.25">
      <c r="A66" s="18"/>
      <c r="B66" s="18"/>
      <c r="C66" s="19"/>
      <c r="D66" s="17"/>
      <c r="E66" s="17"/>
      <c r="F66" s="17">
        <f>D66+E66</f>
      </c>
      <c r="G66" s="17">
        <f>ROUND((Hoja2!F66/INICIO!$C$37)*INICIO!$C$33,2)</f>
      </c>
      <c r="H66" s="17"/>
      <c r="I66" s="17"/>
      <c r="J66" s="17">
        <f>D66+H66</f>
      </c>
      <c r="K66" s="1"/>
      <c r="L66" s="17"/>
      <c r="M66" s="1"/>
      <c r="N66">
        <f>A66</f>
      </c>
      <c r="O66">
        <f>B66</f>
      </c>
      <c r="P66" s="1"/>
      <c r="Q66">
        <f>C66</f>
      </c>
      <c r="R66">
        <f>Q66</f>
      </c>
      <c r="S66" s="1"/>
      <c r="T66">
        <f>$T$10</f>
      </c>
      <c r="U66">
        <f>D66</f>
      </c>
      <c r="V66">
        <f>E66</f>
      </c>
      <c r="W66">
        <f>F66</f>
      </c>
      <c r="X66">
        <f>G66</f>
      </c>
      <c r="Y66" s="5">
        <f>W66*$B$1</f>
      </c>
      <c r="Z66" s="5">
        <f>W66*$B$2</f>
      </c>
      <c r="AA66" s="5">
        <f>Y66+Z66</f>
      </c>
      <c r="AB66" s="5">
        <f>U66+Y66</f>
      </c>
      <c r="AC66" s="96">
        <f>C66</f>
      </c>
      <c r="AD66" s="1">
        <f>$AD$10</f>
      </c>
      <c r="AE66" s="9">
        <f>COLINDANCIAS!E291</f>
      </c>
      <c r="AF66" s="9">
        <f>COLINDANCIAS!E292</f>
      </c>
      <c r="AG66" s="9">
        <f>COLINDANCIAS!E293</f>
      </c>
      <c r="AH66" s="9">
        <f>COLINDANCIAS!E294</f>
      </c>
      <c r="AI66" s="9">
        <f>$AI$10</f>
      </c>
      <c r="AJ66" s="9">
        <f>BA66</f>
      </c>
      <c r="AK66" s="1"/>
      <c r="AL66" s="53">
        <f>LEN(AJ66)</f>
      </c>
      <c r="AO66" s="96">
        <f>$AO$10</f>
      </c>
      <c r="AQ66" s="96">
        <f>$AQ$10</f>
      </c>
      <c r="AS66" s="96">
        <f>$AS$10</f>
      </c>
      <c r="AU66" s="96">
        <f>$AU$10</f>
      </c>
      <c r="AW66" s="96">
        <f>$AW$10</f>
      </c>
      <c r="AX66">
        <f>AX65+1</f>
      </c>
      <c r="AZ66">
        <f>CONCATENATE(AO66,".",AQ66,".",AS66,".",AU66,".",AW66,AX66)</f>
      </c>
      <c r="BA66">
        <f>CONCATENATE(AO66,AQ66,AS66,AU66,AW66,AX66)</f>
      </c>
    </row>
    <row r="67" spans="1:53" ht="30" customHeight="1" x14ac:dyDescent="0.25">
      <c r="A67" s="18"/>
      <c r="B67" s="18"/>
      <c r="C67" s="19"/>
      <c r="D67" s="17"/>
      <c r="E67" s="17"/>
      <c r="F67" s="17">
        <f>D67+E67</f>
      </c>
      <c r="G67" s="17">
        <f>ROUND((Hoja2!F67/INICIO!$C$37)*INICIO!$C$33,2)</f>
      </c>
      <c r="H67" s="17"/>
      <c r="I67" s="17"/>
      <c r="J67" s="17">
        <f>D67+H67</f>
      </c>
      <c r="K67" s="1"/>
      <c r="L67" s="17"/>
      <c r="M67" s="1"/>
      <c r="N67">
        <f>A67</f>
      </c>
      <c r="O67">
        <f>B67</f>
      </c>
      <c r="P67" s="1"/>
      <c r="Q67">
        <f>C67</f>
      </c>
      <c r="R67">
        <f>Q67</f>
      </c>
      <c r="S67" s="1"/>
      <c r="T67">
        <f>$T$10</f>
      </c>
      <c r="U67">
        <f>D67</f>
      </c>
      <c r="V67">
        <f>E67</f>
      </c>
      <c r="W67">
        <f>F67</f>
      </c>
      <c r="X67">
        <f>G67</f>
      </c>
      <c r="Y67" s="5">
        <f>W67*$B$1</f>
      </c>
      <c r="Z67" s="5">
        <f>W67*$B$2</f>
      </c>
      <c r="AA67" s="5">
        <f>Y67+Z67</f>
      </c>
      <c r="AB67" s="5">
        <f>U67+Y67</f>
      </c>
      <c r="AC67" s="96">
        <f>C67</f>
      </c>
      <c r="AD67" s="1">
        <f>$AD$10</f>
      </c>
      <c r="AE67" s="9">
        <f>COLINDANCIAS!E296</f>
      </c>
      <c r="AF67" s="9">
        <f>COLINDANCIAS!E297</f>
      </c>
      <c r="AG67" s="9">
        <f>COLINDANCIAS!E298</f>
      </c>
      <c r="AH67" s="9">
        <f>COLINDANCIAS!E299</f>
      </c>
      <c r="AI67" s="9">
        <f>$AI$10</f>
      </c>
      <c r="AJ67" s="9">
        <f>BA67</f>
      </c>
      <c r="AK67" s="1"/>
      <c r="AL67" s="53">
        <f>LEN(AJ67)</f>
      </c>
      <c r="AO67" s="96">
        <f>$AO$10</f>
      </c>
      <c r="AQ67" s="96">
        <f>$AQ$10</f>
      </c>
      <c r="AS67" s="96">
        <f>$AS$10</f>
      </c>
      <c r="AU67" s="96">
        <f>$AU$10</f>
      </c>
      <c r="AW67" s="96">
        <f>$AW$10</f>
      </c>
      <c r="AX67">
        <f>AX66+1</f>
      </c>
      <c r="AZ67">
        <f>CONCATENATE(AO67,".",AQ67,".",AS67,".",AU67,".",AW67,AX67)</f>
      </c>
      <c r="BA67">
        <f>CONCATENATE(AO67,AQ67,AS67,AU67,AW67,AX67)</f>
      </c>
    </row>
    <row r="68" spans="1:53" ht="30" customHeight="1" x14ac:dyDescent="0.25">
      <c r="A68" s="18"/>
      <c r="B68" s="18"/>
      <c r="C68" s="19"/>
      <c r="D68" s="17"/>
      <c r="E68" s="17"/>
      <c r="F68" s="17">
        <f>D68+E68</f>
      </c>
      <c r="G68" s="17">
        <f>ROUND((Hoja2!F68/INICIO!$C$37)*INICIO!$C$33,2)</f>
      </c>
      <c r="H68" s="17"/>
      <c r="I68" s="17"/>
      <c r="J68" s="17">
        <f>D68+H68</f>
      </c>
      <c r="K68" s="1"/>
      <c r="L68" s="17"/>
      <c r="M68" s="1"/>
      <c r="N68">
        <f>A68</f>
      </c>
      <c r="O68">
        <f>B68</f>
      </c>
      <c r="P68" s="1"/>
      <c r="Q68">
        <f>C68</f>
      </c>
      <c r="R68">
        <f>Q68</f>
      </c>
      <c r="S68" s="1"/>
      <c r="T68">
        <f>$T$10</f>
      </c>
      <c r="U68">
        <f>D68</f>
      </c>
      <c r="V68">
        <f>E68</f>
      </c>
      <c r="W68">
        <f>F68</f>
      </c>
      <c r="X68">
        <f>G68</f>
      </c>
      <c r="Y68" s="5">
        <f>W68*$B$1</f>
      </c>
      <c r="Z68" s="5">
        <f>W68*$B$2</f>
      </c>
      <c r="AA68" s="5">
        <f>Y68+Z68</f>
      </c>
      <c r="AB68" s="5">
        <f>U68+Y68</f>
      </c>
      <c r="AC68" s="96">
        <f>C68</f>
      </c>
      <c r="AD68" s="1">
        <f>$AD$10</f>
      </c>
      <c r="AE68" s="9">
        <f>COLINDANCIAS!E301</f>
      </c>
      <c r="AF68" s="9">
        <f>COLINDANCIAS!E302</f>
      </c>
      <c r="AG68" s="9">
        <f>COLINDANCIAS!E303</f>
      </c>
      <c r="AH68" s="9">
        <f>COLINDANCIAS!E304</f>
      </c>
      <c r="AI68" s="9">
        <f>$AI$10</f>
      </c>
      <c r="AJ68" s="9">
        <f>BA68</f>
      </c>
      <c r="AK68" s="1"/>
      <c r="AL68" s="53">
        <f>LEN(AJ68)</f>
      </c>
      <c r="AO68" s="96">
        <f>$AO$10</f>
      </c>
      <c r="AQ68" s="96">
        <f>$AQ$10</f>
      </c>
      <c r="AS68" s="96">
        <f>$AS$10</f>
      </c>
      <c r="AU68" s="96">
        <f>$AU$10</f>
      </c>
      <c r="AW68" s="96">
        <f>$AW$10</f>
      </c>
      <c r="AX68">
        <f>AX67+1</f>
      </c>
      <c r="AZ68">
        <f>CONCATENATE(AO68,".",AQ68,".",AS68,".",AU68,".",AW68,AX68)</f>
      </c>
      <c r="BA68">
        <f>CONCATENATE(AO68,AQ68,AS68,AU68,AW68,AX68)</f>
      </c>
    </row>
    <row r="69" spans="1:53" ht="30" customHeight="1" x14ac:dyDescent="0.25">
      <c r="A69" s="18"/>
      <c r="B69" s="18"/>
      <c r="C69" s="19"/>
      <c r="D69" s="17"/>
      <c r="E69" s="17"/>
      <c r="F69" s="17">
        <f>D69+E69</f>
      </c>
      <c r="G69" s="17">
        <f>ROUND((Hoja2!F69/INICIO!$C$37)*INICIO!$C$33,2)</f>
      </c>
      <c r="H69" s="17"/>
      <c r="I69" s="17"/>
      <c r="J69" s="17">
        <f>D69+H69</f>
      </c>
      <c r="K69" s="1"/>
      <c r="L69" s="17"/>
      <c r="M69" s="1"/>
      <c r="N69">
        <f>A69</f>
      </c>
      <c r="O69">
        <f>B69</f>
      </c>
      <c r="P69" s="1"/>
      <c r="Q69">
        <f>C69</f>
      </c>
      <c r="R69">
        <f>Q69</f>
      </c>
      <c r="S69" s="1"/>
      <c r="T69">
        <f>$T$10</f>
      </c>
      <c r="U69">
        <f>D69</f>
      </c>
      <c r="V69">
        <f>E69</f>
      </c>
      <c r="W69">
        <f>F69</f>
      </c>
      <c r="X69">
        <f>G69</f>
      </c>
      <c r="Y69" s="5">
        <f>W69*$B$1</f>
      </c>
      <c r="Z69" s="5">
        <f>W69*$B$2</f>
      </c>
      <c r="AA69" s="5">
        <f>Y69+Z69</f>
      </c>
      <c r="AB69" s="5">
        <f>U69+Y69</f>
      </c>
      <c r="AC69" s="96">
        <f>C69</f>
      </c>
      <c r="AD69" s="1">
        <f>$AD$10</f>
      </c>
      <c r="AE69" s="9">
        <f>COLINDANCIAS!E306</f>
      </c>
      <c r="AF69" s="9">
        <f>COLINDANCIAS!E307</f>
      </c>
      <c r="AG69" s="9">
        <f>COLINDANCIAS!E308</f>
      </c>
      <c r="AH69" s="9">
        <f>COLINDANCIAS!E309</f>
      </c>
      <c r="AI69" s="9">
        <f>$AI$10</f>
      </c>
      <c r="AJ69" s="9">
        <f>BA69</f>
      </c>
      <c r="AK69" s="1"/>
      <c r="AL69" s="53">
        <f>LEN(AJ69)</f>
      </c>
      <c r="AO69" s="96">
        <f>$AO$10</f>
      </c>
      <c r="AQ69" s="96">
        <f>$AQ$10</f>
      </c>
      <c r="AS69" s="96">
        <f>$AS$10</f>
      </c>
      <c r="AU69" s="96">
        <f>$AU$10</f>
      </c>
      <c r="AW69" s="96">
        <f>$AW$10</f>
      </c>
      <c r="AX69">
        <f>AX68+1</f>
      </c>
      <c r="AZ69">
        <f>CONCATENATE(AO69,".",AQ69,".",AS69,".",AU69,".",AW69,AX69)</f>
      </c>
      <c r="BA69">
        <f>CONCATENATE(AO69,AQ69,AS69,AU69,AW69,AX69)</f>
      </c>
    </row>
    <row r="70" spans="1:53" ht="30" customHeight="1" x14ac:dyDescent="0.25">
      <c r="A70" s="18"/>
      <c r="B70" s="18"/>
      <c r="C70" s="19"/>
      <c r="D70" s="17"/>
      <c r="E70" s="17"/>
      <c r="F70" s="17">
        <f>D70+E70</f>
      </c>
      <c r="G70" s="17">
        <f>ROUND((Hoja2!F70/INICIO!$C$37)*INICIO!$C$33,2)</f>
      </c>
      <c r="H70" s="17"/>
      <c r="I70" s="17"/>
      <c r="J70" s="17">
        <f>D70+H70</f>
      </c>
      <c r="K70" s="1"/>
      <c r="L70" s="17"/>
      <c r="M70" s="1"/>
      <c r="N70">
        <f>A70</f>
      </c>
      <c r="O70">
        <f>B70</f>
      </c>
      <c r="P70" s="1"/>
      <c r="Q70">
        <f>C70</f>
      </c>
      <c r="R70">
        <f>Q70</f>
      </c>
      <c r="S70" s="1"/>
      <c r="T70">
        <f>$T$10</f>
      </c>
      <c r="U70">
        <f>D70</f>
      </c>
      <c r="V70">
        <f>E70</f>
      </c>
      <c r="W70">
        <f>F70</f>
      </c>
      <c r="X70">
        <f>G70</f>
      </c>
      <c r="Y70" s="5">
        <f>W70*$B$1</f>
      </c>
      <c r="Z70" s="5">
        <f>W70*$B$2</f>
      </c>
      <c r="AA70" s="5">
        <f>Y70+Z70</f>
      </c>
      <c r="AB70" s="5">
        <f>U70+Y70</f>
      </c>
      <c r="AC70" s="96">
        <f>C70</f>
      </c>
      <c r="AD70" s="1">
        <f>$AD$10</f>
      </c>
      <c r="AE70" s="9">
        <f>COLINDANCIAS!E311</f>
      </c>
      <c r="AF70" s="9">
        <f>COLINDANCIAS!E312</f>
      </c>
      <c r="AG70" s="9">
        <f>COLINDANCIAS!E313</f>
      </c>
      <c r="AH70" s="9">
        <f>COLINDANCIAS!E314</f>
      </c>
      <c r="AI70" s="9">
        <f>$AI$10</f>
      </c>
      <c r="AJ70" s="9">
        <f>BA70</f>
      </c>
      <c r="AK70" s="1"/>
      <c r="AL70" s="53">
        <f>LEN(AJ70)</f>
      </c>
      <c r="AO70" s="96">
        <f>$AO$10</f>
      </c>
      <c r="AQ70" s="96">
        <f>$AQ$10</f>
      </c>
      <c r="AS70" s="96">
        <f>$AS$10</f>
      </c>
      <c r="AU70" s="96">
        <f>$AU$10</f>
      </c>
      <c r="AW70" s="96">
        <f>$AW$10</f>
      </c>
      <c r="AX70">
        <f>AX69+1</f>
      </c>
      <c r="AZ70">
        <f>CONCATENATE(AO70,".",AQ70,".",AS70,".",AU70,".",AW70,AX70)</f>
      </c>
      <c r="BA70">
        <f>CONCATENATE(AO70,AQ70,AS70,AU70,AW70,AX70)</f>
      </c>
    </row>
    <row r="71" spans="1:53" ht="30" customHeight="1" x14ac:dyDescent="0.25">
      <c r="A71" s="18"/>
      <c r="B71" s="18"/>
      <c r="C71" s="19"/>
      <c r="D71" s="17"/>
      <c r="E71" s="17"/>
      <c r="F71" s="17">
        <f>D71+E71</f>
      </c>
      <c r="G71" s="17">
        <f>ROUND((Hoja2!F71/INICIO!$C$37)*INICIO!$C$33,2)</f>
      </c>
      <c r="H71" s="17"/>
      <c r="I71" s="17"/>
      <c r="J71" s="17">
        <f>D71+H71</f>
      </c>
      <c r="K71" s="1"/>
      <c r="L71" s="17"/>
      <c r="M71" s="1"/>
      <c r="N71">
        <f>A71</f>
      </c>
      <c r="O71">
        <f>B71</f>
      </c>
      <c r="P71" s="1"/>
      <c r="Q71">
        <f>C71</f>
      </c>
      <c r="R71">
        <f>Q71</f>
      </c>
      <c r="S71" s="1"/>
      <c r="T71">
        <f>$T$10</f>
      </c>
      <c r="U71">
        <f>D71</f>
      </c>
      <c r="V71">
        <f>E71</f>
      </c>
      <c r="W71">
        <f>F71</f>
      </c>
      <c r="X71">
        <f>G71</f>
      </c>
      <c r="Y71" s="5">
        <f>W71*$B$1</f>
      </c>
      <c r="Z71" s="5">
        <f>W71*$B$2</f>
      </c>
      <c r="AA71" s="5">
        <f>Y71+Z71</f>
      </c>
      <c r="AB71" s="5">
        <f>U71+Y71</f>
      </c>
      <c r="AC71" s="96">
        <f>C71</f>
      </c>
      <c r="AD71" s="1">
        <f>$AD$10</f>
      </c>
      <c r="AE71" s="9">
        <f>COLINDANCIAS!E316</f>
      </c>
      <c r="AF71" s="9">
        <f>COLINDANCIAS!E317</f>
      </c>
      <c r="AG71" s="9">
        <f>COLINDANCIAS!E318</f>
      </c>
      <c r="AH71" s="9">
        <f>COLINDANCIAS!E319</f>
      </c>
      <c r="AI71" s="9">
        <f>$AI$10</f>
      </c>
      <c r="AJ71" s="9">
        <f>BA71</f>
      </c>
      <c r="AK71" s="1"/>
      <c r="AL71" s="53">
        <f>LEN(AJ71)</f>
      </c>
      <c r="AO71" s="96">
        <f>$AO$10</f>
      </c>
      <c r="AQ71" s="96">
        <f>$AQ$10</f>
      </c>
      <c r="AS71" s="96">
        <f>$AS$10</f>
      </c>
      <c r="AU71" s="96">
        <f>$AU$10</f>
      </c>
      <c r="AW71" s="96">
        <f>$AW$10</f>
      </c>
      <c r="AX71">
        <f>AX70+1</f>
      </c>
      <c r="AZ71">
        <f>CONCATENATE(AO71,".",AQ71,".",AS71,".",AU71,".",AW71,AX71)</f>
      </c>
      <c r="BA71">
        <f>CONCATENATE(AO71,AQ71,AS71,AU71,AW71,AX71)</f>
      </c>
    </row>
    <row r="72" spans="1:53" ht="30" customHeight="1" x14ac:dyDescent="0.25">
      <c r="A72" s="18"/>
      <c r="B72" s="18"/>
      <c r="C72" s="19"/>
      <c r="D72" s="17"/>
      <c r="E72" s="17"/>
      <c r="F72" s="17">
        <f>D72+E72</f>
      </c>
      <c r="G72" s="17">
        <f>ROUND((Hoja2!F72/INICIO!$C$37)*INICIO!$C$33,2)</f>
      </c>
      <c r="H72" s="17"/>
      <c r="I72" s="17"/>
      <c r="J72" s="17">
        <f>D72+H72</f>
      </c>
      <c r="K72" s="1"/>
      <c r="L72" s="17"/>
      <c r="M72" s="1"/>
      <c r="N72">
        <f>A72</f>
      </c>
      <c r="O72">
        <f>B72</f>
      </c>
      <c r="P72" s="1"/>
      <c r="Q72">
        <f>C72</f>
      </c>
      <c r="R72">
        <f>Q72</f>
      </c>
      <c r="S72" s="1"/>
      <c r="T72">
        <f>$T$10</f>
      </c>
      <c r="U72">
        <f>D72</f>
      </c>
      <c r="V72">
        <f>E72</f>
      </c>
      <c r="W72">
        <f>F72</f>
      </c>
      <c r="X72">
        <f>G72</f>
      </c>
      <c r="Y72" s="5">
        <f>W72*$B$1</f>
      </c>
      <c r="Z72" s="5">
        <f>W72*$B$2</f>
      </c>
      <c r="AA72" s="5">
        <f>Y72+Z72</f>
      </c>
      <c r="AB72" s="5">
        <f>U72+Y72</f>
      </c>
      <c r="AC72" s="96">
        <f>C72</f>
      </c>
      <c r="AD72" s="1">
        <f>$AD$10</f>
      </c>
      <c r="AE72" s="9">
        <f>COLINDANCIAS!E321</f>
      </c>
      <c r="AF72" s="9">
        <f>COLINDANCIAS!E322</f>
      </c>
      <c r="AG72" s="9">
        <f>COLINDANCIAS!E323</f>
      </c>
      <c r="AH72" s="9">
        <f>COLINDANCIAS!E324</f>
      </c>
      <c r="AI72" s="9">
        <f>$AI$10</f>
      </c>
      <c r="AJ72" s="9">
        <f>BA72</f>
      </c>
      <c r="AK72" s="1"/>
      <c r="AL72" s="53">
        <f>LEN(AJ72)</f>
      </c>
      <c r="AO72" s="96">
        <f>$AO$10</f>
      </c>
      <c r="AQ72" s="96">
        <f>$AQ$10</f>
      </c>
      <c r="AS72" s="96">
        <f>$AS$10</f>
      </c>
      <c r="AU72" s="96">
        <f>$AU$10</f>
      </c>
      <c r="AW72" s="96">
        <f>$AW$10</f>
      </c>
      <c r="AX72">
        <f>AX71+1</f>
      </c>
      <c r="AZ72">
        <f>CONCATENATE(AO72,".",AQ72,".",AS72,".",AU72,".",AW72,AX72)</f>
      </c>
      <c r="BA72">
        <f>CONCATENATE(AO72,AQ72,AS72,AU72,AW72,AX72)</f>
      </c>
    </row>
    <row r="73" spans="1:53" ht="30" customHeight="1" x14ac:dyDescent="0.25">
      <c r="A73" s="18"/>
      <c r="B73" s="18"/>
      <c r="C73" s="19"/>
      <c r="D73" s="17"/>
      <c r="E73" s="17"/>
      <c r="F73" s="17">
        <f>D73+E73</f>
      </c>
      <c r="G73" s="17">
        <f>ROUND((Hoja2!F73/INICIO!$C$37)*INICIO!$C$33,2)</f>
      </c>
      <c r="H73" s="17"/>
      <c r="I73" s="17"/>
      <c r="J73" s="17">
        <f>D73+H73</f>
      </c>
      <c r="K73" s="1"/>
      <c r="L73" s="17"/>
      <c r="M73" s="1"/>
      <c r="N73">
        <f>A73</f>
      </c>
      <c r="O73">
        <f>B73</f>
      </c>
      <c r="P73" s="1"/>
      <c r="Q73">
        <f>C73</f>
      </c>
      <c r="R73">
        <f>Q73</f>
      </c>
      <c r="S73" s="1"/>
      <c r="T73">
        <f>$T$10</f>
      </c>
      <c r="U73">
        <f>D73</f>
      </c>
      <c r="V73">
        <f>E73</f>
      </c>
      <c r="W73">
        <f>F73</f>
      </c>
      <c r="X73">
        <f>G73</f>
      </c>
      <c r="Y73" s="5">
        <f>W73*$B$1</f>
      </c>
      <c r="Z73" s="5">
        <f>W73*$B$2</f>
      </c>
      <c r="AA73" s="5">
        <f>Y73+Z73</f>
      </c>
      <c r="AB73" s="5">
        <f>U73+Y73</f>
      </c>
      <c r="AC73" s="96">
        <f>C73</f>
      </c>
      <c r="AD73" s="1">
        <f>$AD$10</f>
      </c>
      <c r="AE73" s="9">
        <f>COLINDANCIAS!E326</f>
      </c>
      <c r="AF73" s="9">
        <f>COLINDANCIAS!E327</f>
      </c>
      <c r="AG73" s="9">
        <f>COLINDANCIAS!E328</f>
      </c>
      <c r="AH73" s="9">
        <f>COLINDANCIAS!E329</f>
      </c>
      <c r="AI73" s="9">
        <f>$AI$10</f>
      </c>
      <c r="AJ73" s="9">
        <f>BA73</f>
      </c>
      <c r="AK73" s="1"/>
      <c r="AL73" s="53">
        <f>LEN(AJ73)</f>
      </c>
      <c r="AO73" s="96">
        <f>$AO$10</f>
      </c>
      <c r="AQ73" s="96">
        <f>$AQ$10</f>
      </c>
      <c r="AS73" s="96">
        <f>$AS$10</f>
      </c>
      <c r="AU73" s="96">
        <f>$AU$10</f>
      </c>
      <c r="AW73" s="96">
        <f>$AW$10</f>
      </c>
      <c r="AX73">
        <f>AX72+1</f>
      </c>
      <c r="AZ73">
        <f>CONCATENATE(AO73,".",AQ73,".",AS73,".",AU73,".",AW73,AX73)</f>
      </c>
      <c r="BA73">
        <f>CONCATENATE(AO73,AQ73,AS73,AU73,AW73,AX73)</f>
      </c>
    </row>
    <row r="74" spans="1:53" ht="30" customHeight="1" x14ac:dyDescent="0.25">
      <c r="A74" s="18"/>
      <c r="B74" s="18"/>
      <c r="C74" s="19"/>
      <c r="D74" s="17"/>
      <c r="E74" s="17"/>
      <c r="F74" s="17">
        <f>D74+E74</f>
      </c>
      <c r="G74" s="17">
        <f>ROUND((Hoja2!F74/INICIO!$C$37)*INICIO!$C$33,2)</f>
      </c>
      <c r="H74" s="17"/>
      <c r="I74" s="17"/>
      <c r="J74" s="17">
        <f>D74+H74</f>
      </c>
      <c r="K74" s="1"/>
      <c r="L74" s="17"/>
      <c r="M74" s="1"/>
      <c r="N74">
        <f>A74</f>
      </c>
      <c r="O74">
        <f>B74</f>
      </c>
      <c r="P74" s="1"/>
      <c r="Q74">
        <f>C74</f>
      </c>
      <c r="R74">
        <f>Q74</f>
      </c>
      <c r="S74" s="1"/>
      <c r="T74">
        <f>$T$10</f>
      </c>
      <c r="U74">
        <f>D74</f>
      </c>
      <c r="V74">
        <f>E74</f>
      </c>
      <c r="W74">
        <f>F74</f>
      </c>
      <c r="X74">
        <f>G74</f>
      </c>
      <c r="Y74" s="5">
        <f>W74*$B$1</f>
      </c>
      <c r="Z74" s="5">
        <f>W74*$B$2</f>
      </c>
      <c r="AA74" s="5">
        <f>Y74+Z74</f>
      </c>
      <c r="AB74" s="5">
        <f>U74+Y74</f>
      </c>
      <c r="AC74" s="96">
        <f>C74</f>
      </c>
      <c r="AD74" s="1">
        <f>$AD$10</f>
      </c>
      <c r="AE74" s="9">
        <f>COLINDANCIAS!E331</f>
      </c>
      <c r="AF74" s="9">
        <f>COLINDANCIAS!E332</f>
      </c>
      <c r="AG74" s="9">
        <f>COLINDANCIAS!E333</f>
      </c>
      <c r="AH74" s="9">
        <f>COLINDANCIAS!E334</f>
      </c>
      <c r="AI74" s="9">
        <f>$AI$10</f>
      </c>
      <c r="AJ74" s="9">
        <f>BA74</f>
      </c>
      <c r="AK74" s="1"/>
      <c r="AL74" s="53">
        <f>LEN(AJ74)</f>
      </c>
      <c r="AO74" s="96">
        <f>$AO$10</f>
      </c>
      <c r="AQ74" s="96">
        <f>$AQ$10</f>
      </c>
      <c r="AS74" s="96">
        <f>$AS$10</f>
      </c>
      <c r="AU74" s="96">
        <f>$AU$10</f>
      </c>
      <c r="AW74" s="96">
        <f>$AW$10</f>
      </c>
      <c r="AX74">
        <f>AX73+1</f>
      </c>
      <c r="AZ74">
        <f>CONCATENATE(AO74,".",AQ74,".",AS74,".",AU74,".",AW74,AX74)</f>
      </c>
      <c r="BA74">
        <f>CONCATENATE(AO74,AQ74,AS74,AU74,AW74,AX74)</f>
      </c>
    </row>
    <row r="75" spans="1:53" ht="30" customHeight="1" x14ac:dyDescent="0.25">
      <c r="A75" s="18"/>
      <c r="B75" s="18"/>
      <c r="C75" s="19"/>
      <c r="D75" s="17"/>
      <c r="E75" s="17"/>
      <c r="F75" s="17">
        <f>D75+E75</f>
      </c>
      <c r="G75" s="17">
        <f>ROUND((Hoja2!F75/INICIO!$C$37)*INICIO!$C$33,2)</f>
      </c>
      <c r="H75" s="17"/>
      <c r="I75" s="17"/>
      <c r="J75" s="17">
        <f>D75+H75</f>
      </c>
      <c r="K75" s="1"/>
      <c r="L75" s="17"/>
      <c r="M75" s="1"/>
      <c r="N75">
        <f>A75</f>
      </c>
      <c r="O75">
        <f>B75</f>
      </c>
      <c r="P75" s="1"/>
      <c r="Q75">
        <f>C75</f>
      </c>
      <c r="R75">
        <f>Q75</f>
      </c>
      <c r="S75" s="1"/>
      <c r="T75">
        <f>$T$10</f>
      </c>
      <c r="U75">
        <f>D75</f>
      </c>
      <c r="V75">
        <f>E75</f>
      </c>
      <c r="W75">
        <f>F75</f>
      </c>
      <c r="X75">
        <f>G75</f>
      </c>
      <c r="Y75" s="5">
        <f>W75*$B$1</f>
      </c>
      <c r="Z75" s="5">
        <f>W75*$B$2</f>
      </c>
      <c r="AA75" s="5">
        <f>Y75+Z75</f>
      </c>
      <c r="AB75" s="5">
        <f>U75+Y75</f>
      </c>
      <c r="AC75" s="96">
        <f>C75</f>
      </c>
      <c r="AD75" s="1">
        <f>$AD$10</f>
      </c>
      <c r="AE75" s="9">
        <f>COLINDANCIAS!E336</f>
      </c>
      <c r="AF75" s="9">
        <f>COLINDANCIAS!E337</f>
      </c>
      <c r="AG75" s="9">
        <f>COLINDANCIAS!E338</f>
      </c>
      <c r="AH75" s="9">
        <f>COLINDANCIAS!E339</f>
      </c>
      <c r="AI75" s="9">
        <f>$AI$10</f>
      </c>
      <c r="AJ75" s="9">
        <f>BA75</f>
      </c>
      <c r="AK75" s="1"/>
      <c r="AL75" s="53">
        <f>LEN(AJ75)</f>
      </c>
      <c r="AO75" s="96">
        <f>$AO$10</f>
      </c>
      <c r="AQ75" s="96">
        <f>$AQ$10</f>
      </c>
      <c r="AS75" s="96">
        <f>$AS$10</f>
      </c>
      <c r="AU75" s="96">
        <f>$AU$10</f>
      </c>
      <c r="AW75" s="96">
        <f>$AW$10</f>
      </c>
      <c r="AX75">
        <f>AX74+1</f>
      </c>
      <c r="AZ75">
        <f>CONCATENATE(AO75,".",AQ75,".",AS75,".",AU75,".",AW75,AX75)</f>
      </c>
      <c r="BA75">
        <f>CONCATENATE(AO75,AQ75,AS75,AU75,AW75,AX75)</f>
      </c>
    </row>
    <row r="76" spans="1:53" ht="30" customHeight="1" x14ac:dyDescent="0.25">
      <c r="A76" s="18"/>
      <c r="B76" s="18"/>
      <c r="C76" s="19"/>
      <c r="D76" s="17"/>
      <c r="E76" s="17"/>
      <c r="F76" s="17">
        <f>D76+E76</f>
      </c>
      <c r="G76" s="17">
        <f>ROUND((Hoja2!F76/INICIO!$C$37)*INICIO!$C$33,2)</f>
      </c>
      <c r="H76" s="17"/>
      <c r="I76" s="17"/>
      <c r="J76" s="17">
        <f>D76+H76</f>
      </c>
      <c r="K76" s="1"/>
      <c r="L76" s="17"/>
      <c r="M76" s="1"/>
      <c r="N76">
        <f>A76</f>
      </c>
      <c r="O76">
        <f>B76</f>
      </c>
      <c r="P76" s="1"/>
      <c r="Q76">
        <f>C76</f>
      </c>
      <c r="R76">
        <f>Q76</f>
      </c>
      <c r="S76" s="1"/>
      <c r="T76">
        <f>$T$10</f>
      </c>
      <c r="U76">
        <f>D76</f>
      </c>
      <c r="V76">
        <f>E76</f>
      </c>
      <c r="W76">
        <f>F76</f>
      </c>
      <c r="X76">
        <f>G76</f>
      </c>
      <c r="Y76" s="5">
        <f>W76*$B$1</f>
      </c>
      <c r="Z76" s="5">
        <f>W76*$B$2</f>
      </c>
      <c r="AA76" s="5">
        <f>Y76+Z76</f>
      </c>
      <c r="AB76" s="5">
        <f>U76+Y76</f>
      </c>
      <c r="AC76" s="96">
        <f>C76</f>
      </c>
      <c r="AD76" s="1">
        <f>$AD$10</f>
      </c>
      <c r="AE76" s="9">
        <f>COLINDANCIAS!E341</f>
      </c>
      <c r="AF76" s="9">
        <f>COLINDANCIAS!E342</f>
      </c>
      <c r="AG76" s="9">
        <f>COLINDANCIAS!E343</f>
      </c>
      <c r="AH76" s="9">
        <f>COLINDANCIAS!E344</f>
      </c>
      <c r="AI76" s="9">
        <f>$AI$10</f>
      </c>
      <c r="AJ76" s="9">
        <f>BA76</f>
      </c>
      <c r="AK76" s="1"/>
      <c r="AL76" s="53">
        <f>LEN(AJ76)</f>
      </c>
      <c r="AO76" s="96">
        <f>$AO$10</f>
      </c>
      <c r="AQ76" s="96">
        <f>$AQ$10</f>
      </c>
      <c r="AS76" s="96">
        <f>$AS$10</f>
      </c>
      <c r="AU76" s="96">
        <f>$AU$10</f>
      </c>
      <c r="AW76" s="96">
        <f>$AW$10</f>
      </c>
      <c r="AX76">
        <f>AX75+1</f>
      </c>
      <c r="AZ76">
        <f>CONCATENATE(AO76,".",AQ76,".",AS76,".",AU76,".",AW76,AX76)</f>
      </c>
      <c r="BA76">
        <f>CONCATENATE(AO76,AQ76,AS76,AU76,AW76,AX76)</f>
      </c>
    </row>
    <row r="77" spans="1:53" ht="30" customHeight="1" x14ac:dyDescent="0.25">
      <c r="A77" s="18"/>
      <c r="B77" s="18"/>
      <c r="C77" s="19"/>
      <c r="D77" s="17"/>
      <c r="E77" s="17"/>
      <c r="F77" s="17">
        <f>D77+E77</f>
      </c>
      <c r="G77" s="17">
        <f>ROUND((Hoja2!F77/INICIO!$C$37)*INICIO!$C$33,2)</f>
      </c>
      <c r="H77" s="17"/>
      <c r="I77" s="17"/>
      <c r="J77" s="17">
        <f>D77+H77</f>
      </c>
      <c r="K77" s="1"/>
      <c r="L77" s="17"/>
      <c r="M77" s="1"/>
      <c r="N77">
        <f>A77</f>
      </c>
      <c r="O77">
        <f>B77</f>
      </c>
      <c r="P77" s="1"/>
      <c r="Q77">
        <f>C77</f>
      </c>
      <c r="R77">
        <f>Q77</f>
      </c>
      <c r="S77" s="1"/>
      <c r="T77">
        <f>$T$10</f>
      </c>
      <c r="U77">
        <f>D77</f>
      </c>
      <c r="V77">
        <f>E77</f>
      </c>
      <c r="W77">
        <f>F77</f>
      </c>
      <c r="X77">
        <f>G77</f>
      </c>
      <c r="Y77" s="5">
        <f>W77*$B$1</f>
      </c>
      <c r="Z77" s="5">
        <f>W77*$B$2</f>
      </c>
      <c r="AA77" s="5">
        <f>Y77+Z77</f>
      </c>
      <c r="AB77" s="5">
        <f>U77+Y77</f>
      </c>
      <c r="AC77" s="96">
        <f>C77</f>
      </c>
      <c r="AD77" s="1">
        <f>$AD$10</f>
      </c>
      <c r="AE77" s="9">
        <f>COLINDANCIAS!E346</f>
      </c>
      <c r="AF77" s="9">
        <f>COLINDANCIAS!E347</f>
      </c>
      <c r="AG77" s="9">
        <f>COLINDANCIAS!E348</f>
      </c>
      <c r="AH77" s="9">
        <f>COLINDANCIAS!E349</f>
      </c>
      <c r="AI77" s="9">
        <f>$AI$10</f>
      </c>
      <c r="AJ77" s="9">
        <f>BA77</f>
      </c>
      <c r="AK77" s="1"/>
      <c r="AL77" s="53">
        <f>LEN(AJ77)</f>
      </c>
      <c r="AO77" s="96">
        <f>$AO$10</f>
      </c>
      <c r="AQ77" s="96">
        <f>$AQ$10</f>
      </c>
      <c r="AS77" s="96">
        <f>$AS$10</f>
      </c>
      <c r="AU77" s="96">
        <f>$AU$10</f>
      </c>
      <c r="AW77" s="96">
        <f>$AW$10</f>
      </c>
      <c r="AX77">
        <f>AX76+1</f>
      </c>
      <c r="AZ77">
        <f>CONCATENATE(AO77,".",AQ77,".",AS77,".",AU77,".",AW77,AX77)</f>
      </c>
      <c r="BA77">
        <f>CONCATENATE(AO77,AQ77,AS77,AU77,AW77,AX77)</f>
      </c>
    </row>
    <row r="78" spans="1:53" ht="30" customHeight="1" x14ac:dyDescent="0.25">
      <c r="A78" s="18"/>
      <c r="B78" s="18"/>
      <c r="C78" s="19"/>
      <c r="D78" s="17"/>
      <c r="E78" s="17"/>
      <c r="F78" s="17">
        <f>D78+E78</f>
      </c>
      <c r="G78" s="17">
        <f>ROUND((Hoja2!F78/INICIO!$C$37)*INICIO!$C$33,2)</f>
      </c>
      <c r="H78" s="17"/>
      <c r="I78" s="17"/>
      <c r="J78" s="17">
        <f>D78+H78</f>
      </c>
      <c r="K78" s="1"/>
      <c r="L78" s="17"/>
      <c r="M78" s="1"/>
      <c r="N78">
        <f>A78</f>
      </c>
      <c r="O78">
        <f>B78</f>
      </c>
      <c r="P78" s="1"/>
      <c r="Q78">
        <f>C78</f>
      </c>
      <c r="R78">
        <f>Q78</f>
      </c>
      <c r="S78" s="1"/>
      <c r="T78">
        <f>$T$10</f>
      </c>
      <c r="U78">
        <f>D78</f>
      </c>
      <c r="V78">
        <f>E78</f>
      </c>
      <c r="W78">
        <f>F78</f>
      </c>
      <c r="X78">
        <f>G78</f>
      </c>
      <c r="Y78" s="5">
        <f>W78*$B$1</f>
      </c>
      <c r="Z78" s="5">
        <f>W78*$B$2</f>
      </c>
      <c r="AA78" s="5">
        <f>Y78+Z78</f>
      </c>
      <c r="AB78" s="5">
        <f>U78+Y78</f>
      </c>
      <c r="AC78" s="96">
        <f>C78</f>
      </c>
      <c r="AD78" s="1">
        <f>$AD$10</f>
      </c>
      <c r="AE78" s="9">
        <f>COLINDANCIAS!E351</f>
      </c>
      <c r="AF78" s="9">
        <f>COLINDANCIAS!E352</f>
      </c>
      <c r="AG78" s="9">
        <f>COLINDANCIAS!E353</f>
      </c>
      <c r="AH78" s="9">
        <f>COLINDANCIAS!E354</f>
      </c>
      <c r="AI78" s="9">
        <f>$AI$10</f>
      </c>
      <c r="AJ78" s="9">
        <f>BA78</f>
      </c>
      <c r="AK78" s="1"/>
      <c r="AL78" s="53">
        <f>LEN(AJ78)</f>
      </c>
      <c r="AO78" s="96">
        <f>$AO$10</f>
      </c>
      <c r="AQ78" s="96">
        <f>$AQ$10</f>
      </c>
      <c r="AS78" s="96">
        <f>$AS$10</f>
      </c>
      <c r="AU78" s="96">
        <f>$AU$10</f>
      </c>
      <c r="AW78" s="96">
        <f>$AW$10</f>
      </c>
      <c r="AX78">
        <f>AX77+1</f>
      </c>
      <c r="AZ78">
        <f>CONCATENATE(AO78,".",AQ78,".",AS78,".",AU78,".",AW78,AX78)</f>
      </c>
      <c r="BA78">
        <f>CONCATENATE(AO78,AQ78,AS78,AU78,AW78,AX78)</f>
      </c>
    </row>
    <row r="79" spans="1:53" ht="30" customHeight="1" x14ac:dyDescent="0.25">
      <c r="A79" s="18"/>
      <c r="B79" s="18"/>
      <c r="C79" s="19"/>
      <c r="D79" s="17"/>
      <c r="E79" s="17"/>
      <c r="F79" s="17">
        <f>D79+E79</f>
      </c>
      <c r="G79" s="17">
        <f>ROUND((Hoja2!F79/INICIO!$C$37)*INICIO!$C$33,2)</f>
      </c>
      <c r="H79" s="17"/>
      <c r="I79" s="17"/>
      <c r="J79" s="17">
        <f>D79+H79</f>
      </c>
      <c r="K79" s="1"/>
      <c r="L79" s="17"/>
      <c r="M79" s="1"/>
      <c r="N79">
        <f>A79</f>
      </c>
      <c r="O79">
        <f>B79</f>
      </c>
      <c r="P79" s="1"/>
      <c r="Q79">
        <f>C79</f>
      </c>
      <c r="R79">
        <f>Q79</f>
      </c>
      <c r="S79" s="1"/>
      <c r="T79">
        <f>$T$10</f>
      </c>
      <c r="U79">
        <f>D79</f>
      </c>
      <c r="V79">
        <f>E79</f>
      </c>
      <c r="W79">
        <f>F79</f>
      </c>
      <c r="X79">
        <f>G79</f>
      </c>
      <c r="Y79" s="5">
        <f>W79*$B$1</f>
      </c>
      <c r="Z79" s="5">
        <f>W79*$B$2</f>
      </c>
      <c r="AA79" s="5">
        <f>Y79+Z79</f>
      </c>
      <c r="AB79" s="5">
        <f>U79+Y79</f>
      </c>
      <c r="AC79" s="96">
        <f>C79</f>
      </c>
      <c r="AD79" s="1">
        <f>$AD$10</f>
      </c>
      <c r="AE79" s="9">
        <f>COLINDANCIAS!E356</f>
      </c>
      <c r="AF79" s="9">
        <f>COLINDANCIAS!E357</f>
      </c>
      <c r="AG79" s="9">
        <f>COLINDANCIAS!E358</f>
      </c>
      <c r="AH79" s="9">
        <f>COLINDANCIAS!E359</f>
      </c>
      <c r="AI79" s="9">
        <f>$AI$10</f>
      </c>
      <c r="AJ79" s="9">
        <f>BA79</f>
      </c>
      <c r="AK79" s="1"/>
      <c r="AL79" s="53">
        <f>LEN(AJ79)</f>
      </c>
      <c r="AO79" s="96">
        <f>$AO$10</f>
      </c>
      <c r="AQ79" s="96">
        <f>$AQ$10</f>
      </c>
      <c r="AS79" s="96">
        <f>$AS$10</f>
      </c>
      <c r="AU79" s="96">
        <f>$AU$10</f>
      </c>
      <c r="AW79" s="96">
        <f>$AW$10</f>
      </c>
      <c r="AX79">
        <f>AX78+1</f>
      </c>
      <c r="AZ79">
        <f>CONCATENATE(AO79,".",AQ79,".",AS79,".",AU79,".",AW79,AX79)</f>
      </c>
      <c r="BA79">
        <f>CONCATENATE(AO79,AQ79,AS79,AU79,AW79,AX79)</f>
      </c>
    </row>
    <row r="80" spans="1:53" ht="30" customHeight="1" x14ac:dyDescent="0.25">
      <c r="A80" s="18"/>
      <c r="B80" s="18"/>
      <c r="C80" s="19"/>
      <c r="D80" s="17"/>
      <c r="E80" s="17"/>
      <c r="F80" s="17">
        <f>D80+E80</f>
      </c>
      <c r="G80" s="17">
        <f>ROUND((Hoja2!F80/INICIO!$C$37)*INICIO!$C$33,2)</f>
      </c>
      <c r="H80" s="17"/>
      <c r="I80" s="17"/>
      <c r="J80" s="17">
        <f>D80+H80</f>
      </c>
      <c r="K80" s="1"/>
      <c r="L80" s="17"/>
      <c r="M80" s="1"/>
      <c r="N80">
        <f>A80</f>
      </c>
      <c r="O80">
        <f>B80</f>
      </c>
      <c r="P80" s="1"/>
      <c r="Q80">
        <f>C80</f>
      </c>
      <c r="R80">
        <f>Q80</f>
      </c>
      <c r="S80" s="1"/>
      <c r="T80">
        <f>$T$10</f>
      </c>
      <c r="U80">
        <f>D80</f>
      </c>
      <c r="V80">
        <f>E80</f>
      </c>
      <c r="W80">
        <f>F80</f>
      </c>
      <c r="X80">
        <f>G80</f>
      </c>
      <c r="Y80" s="5">
        <f>W80*$B$1</f>
      </c>
      <c r="Z80" s="5">
        <f>W80*$B$2</f>
      </c>
      <c r="AA80" s="5">
        <f>Y80+Z80</f>
      </c>
      <c r="AB80" s="5">
        <f>U80+Y80</f>
      </c>
      <c r="AC80" s="96">
        <f>C80</f>
      </c>
      <c r="AD80" s="1">
        <f>$AD$10</f>
      </c>
      <c r="AE80" s="9">
        <f>COLINDANCIAS!E361</f>
      </c>
      <c r="AF80" s="9">
        <f>COLINDANCIAS!E362</f>
      </c>
      <c r="AG80" s="9">
        <f>COLINDANCIAS!E363</f>
      </c>
      <c r="AH80" s="9">
        <f>COLINDANCIAS!E364</f>
      </c>
      <c r="AI80" s="9">
        <f>$AI$10</f>
      </c>
      <c r="AJ80" s="9">
        <f>BA80</f>
      </c>
      <c r="AK80" s="1"/>
      <c r="AL80" s="53">
        <f>LEN(AJ80)</f>
      </c>
      <c r="AO80" s="96">
        <f>$AO$10</f>
      </c>
      <c r="AQ80" s="96">
        <f>$AQ$10</f>
      </c>
      <c r="AS80" s="96">
        <f>$AS$10</f>
      </c>
      <c r="AU80" s="96">
        <f>$AU$10</f>
      </c>
      <c r="AW80" s="96">
        <f>$AW$10</f>
      </c>
      <c r="AX80">
        <f>AX79+1</f>
      </c>
      <c r="AZ80">
        <f>CONCATENATE(AO80,".",AQ80,".",AS80,".",AU80,".",AW80,AX80)</f>
      </c>
      <c r="BA80">
        <f>CONCATENATE(AO80,AQ80,AS80,AU80,AW80,AX80)</f>
      </c>
    </row>
    <row r="81" spans="1:53" ht="30" customHeight="1" x14ac:dyDescent="0.25">
      <c r="A81" s="18"/>
      <c r="B81" s="18"/>
      <c r="C81" s="19"/>
      <c r="D81" s="17"/>
      <c r="E81" s="17"/>
      <c r="F81" s="17">
        <f>D81+E81</f>
      </c>
      <c r="G81" s="17">
        <f>ROUND((Hoja2!F81/INICIO!$C$37)*INICIO!$C$33,2)</f>
      </c>
      <c r="H81" s="17"/>
      <c r="I81" s="17"/>
      <c r="J81" s="17">
        <f>D81+H81</f>
      </c>
      <c r="K81" s="1"/>
      <c r="L81" s="17"/>
      <c r="M81" s="1"/>
      <c r="N81">
        <f>A81</f>
      </c>
      <c r="O81">
        <f>B81</f>
      </c>
      <c r="P81" s="1"/>
      <c r="Q81">
        <f>C81</f>
      </c>
      <c r="R81">
        <f>Q81</f>
      </c>
      <c r="S81" s="1"/>
      <c r="T81">
        <f>$T$10</f>
      </c>
      <c r="U81">
        <f>D81</f>
      </c>
      <c r="V81">
        <f>E81</f>
      </c>
      <c r="W81">
        <f>F81</f>
      </c>
      <c r="X81">
        <f>G81</f>
      </c>
      <c r="Y81" s="5">
        <f>W81*$B$1</f>
      </c>
      <c r="Z81" s="5">
        <f>W81*$B$2</f>
      </c>
      <c r="AA81" s="5">
        <f>Y81+Z81</f>
      </c>
      <c r="AB81" s="5">
        <f>U81+Y81</f>
      </c>
      <c r="AC81" s="96">
        <f>C81</f>
      </c>
      <c r="AD81" s="1">
        <f>$AD$10</f>
      </c>
      <c r="AE81" s="9">
        <f>COLINDANCIAS!E366</f>
      </c>
      <c r="AF81" s="9">
        <f>COLINDANCIAS!E367</f>
      </c>
      <c r="AG81" s="9">
        <f>COLINDANCIAS!E368</f>
      </c>
      <c r="AH81" s="9">
        <f>COLINDANCIAS!E369</f>
      </c>
      <c r="AI81" s="9">
        <f>$AI$10</f>
      </c>
      <c r="AJ81" s="9">
        <f>BA81</f>
      </c>
      <c r="AK81" s="1"/>
      <c r="AL81" s="53">
        <f>LEN(AJ81)</f>
      </c>
      <c r="AO81" s="96">
        <f>$AO$10</f>
      </c>
      <c r="AQ81" s="96">
        <f>$AQ$10</f>
      </c>
      <c r="AS81" s="96">
        <f>$AS$10</f>
      </c>
      <c r="AU81" s="96">
        <f>$AU$10</f>
      </c>
      <c r="AW81" s="96">
        <f>$AW$10</f>
      </c>
      <c r="AX81">
        <f>AX80+1</f>
      </c>
      <c r="AZ81">
        <f>CONCATENATE(AO81,".",AQ81,".",AS81,".",AU81,".",AW81,AX81)</f>
      </c>
      <c r="BA81">
        <f>CONCATENATE(AO81,AQ81,AS81,AU81,AW81,AX81)</f>
      </c>
    </row>
    <row r="82" spans="1:53" ht="30" customHeight="1" x14ac:dyDescent="0.25">
      <c r="A82" s="18"/>
      <c r="B82" s="18"/>
      <c r="C82" s="19"/>
      <c r="D82" s="17"/>
      <c r="E82" s="17"/>
      <c r="F82" s="17">
        <f>D82+E82</f>
      </c>
      <c r="G82" s="17">
        <f>ROUND((Hoja2!F82/INICIO!$C$37)*INICIO!$C$33,2)</f>
      </c>
      <c r="H82" s="17"/>
      <c r="I82" s="17"/>
      <c r="J82" s="17">
        <f>D82+H82</f>
      </c>
      <c r="K82" s="1"/>
      <c r="L82" s="17"/>
      <c r="M82" s="1"/>
      <c r="N82">
        <f>A82</f>
      </c>
      <c r="O82">
        <f>B82</f>
      </c>
      <c r="P82" s="1"/>
      <c r="Q82">
        <f>C82</f>
      </c>
      <c r="R82">
        <f>Q82</f>
      </c>
      <c r="S82" s="1"/>
      <c r="T82">
        <f>$T$10</f>
      </c>
      <c r="U82">
        <f>D82</f>
      </c>
      <c r="V82">
        <f>E82</f>
      </c>
      <c r="W82">
        <f>F82</f>
      </c>
      <c r="X82">
        <f>G82</f>
      </c>
      <c r="Y82" s="5">
        <f>W82*$B$1</f>
      </c>
      <c r="Z82" s="5">
        <f>W82*$B$2</f>
      </c>
      <c r="AA82" s="5">
        <f>Y82+Z82</f>
      </c>
      <c r="AB82" s="5">
        <f>U82+Y82</f>
      </c>
      <c r="AC82" s="96">
        <f>C82</f>
      </c>
      <c r="AD82" s="1">
        <f>$AD$10</f>
      </c>
      <c r="AE82" s="9">
        <f>COLINDANCIAS!E371</f>
      </c>
      <c r="AF82" s="9">
        <f>COLINDANCIAS!E372</f>
      </c>
      <c r="AG82" s="9">
        <f>COLINDANCIAS!E373</f>
      </c>
      <c r="AH82" s="9">
        <f>COLINDANCIAS!E374</f>
      </c>
      <c r="AI82" s="9">
        <f>$AI$10</f>
      </c>
      <c r="AJ82" s="9">
        <f>BA82</f>
      </c>
      <c r="AK82" s="1"/>
      <c r="AL82" s="53">
        <f>LEN(AJ82)</f>
      </c>
      <c r="AO82" s="96">
        <f>$AO$10</f>
      </c>
      <c r="AQ82" s="96">
        <f>$AQ$10</f>
      </c>
      <c r="AS82" s="96">
        <f>$AS$10</f>
      </c>
      <c r="AU82" s="96">
        <f>$AU$10</f>
      </c>
      <c r="AW82" s="96">
        <f>$AW$10</f>
      </c>
      <c r="AX82">
        <f>AX81+1</f>
      </c>
      <c r="AZ82">
        <f>CONCATENATE(AO82,".",AQ82,".",AS82,".",AU82,".",AW82,AX82)</f>
      </c>
      <c r="BA82">
        <f>CONCATENATE(AO82,AQ82,AS82,AU82,AW82,AX82)</f>
      </c>
    </row>
    <row r="83" spans="1:53" ht="30" customHeight="1" x14ac:dyDescent="0.25">
      <c r="A83" s="18"/>
      <c r="B83" s="18"/>
      <c r="C83" s="19"/>
      <c r="D83" s="17"/>
      <c r="E83" s="17"/>
      <c r="F83" s="17">
        <f>D83+E83</f>
      </c>
      <c r="G83" s="17">
        <f>ROUND((Hoja2!F83/INICIO!$C$37)*INICIO!$C$33,2)</f>
      </c>
      <c r="H83" s="17"/>
      <c r="I83" s="17"/>
      <c r="J83" s="17">
        <f>D83+H83</f>
      </c>
      <c r="K83" s="1"/>
      <c r="L83" s="17"/>
      <c r="M83" s="1"/>
      <c r="N83">
        <f>A83</f>
      </c>
      <c r="O83">
        <f>B83</f>
      </c>
      <c r="P83" s="1"/>
      <c r="Q83">
        <f>C83</f>
      </c>
      <c r="R83">
        <f>Q83</f>
      </c>
      <c r="S83" s="1"/>
      <c r="T83">
        <f>$T$10</f>
      </c>
      <c r="U83">
        <f>D83</f>
      </c>
      <c r="V83">
        <f>E83</f>
      </c>
      <c r="W83">
        <f>F83</f>
      </c>
      <c r="X83">
        <f>G83</f>
      </c>
      <c r="Y83" s="5">
        <f>W83*$B$1</f>
      </c>
      <c r="Z83" s="5">
        <f>W83*$B$2</f>
      </c>
      <c r="AA83" s="5">
        <f>Y83+Z83</f>
      </c>
      <c r="AB83" s="5">
        <f>U83+Y83</f>
      </c>
      <c r="AC83" s="96">
        <f>C83</f>
      </c>
      <c r="AD83" s="1">
        <f>$AD$10</f>
      </c>
      <c r="AE83" s="9">
        <f>COLINDANCIAS!E376</f>
      </c>
      <c r="AF83" s="9">
        <f>COLINDANCIAS!E377</f>
      </c>
      <c r="AG83" s="9">
        <f>COLINDANCIAS!E378</f>
      </c>
      <c r="AH83" s="9">
        <f>COLINDANCIAS!E379</f>
      </c>
      <c r="AI83" s="9">
        <f>$AI$10</f>
      </c>
      <c r="AJ83" s="9">
        <f>BA83</f>
      </c>
      <c r="AK83" s="1"/>
      <c r="AL83" s="53">
        <f>LEN(AJ83)</f>
      </c>
      <c r="AO83" s="96">
        <f>$AO$10</f>
      </c>
      <c r="AQ83" s="96">
        <f>$AQ$10</f>
      </c>
      <c r="AS83" s="96">
        <f>$AS$10</f>
      </c>
      <c r="AU83" s="96">
        <f>$AU$10</f>
      </c>
      <c r="AW83" s="96">
        <f>$AW$10</f>
      </c>
      <c r="AX83">
        <f>AX82+1</f>
      </c>
      <c r="AZ83">
        <f>CONCATENATE(AO83,".",AQ83,".",AS83,".",AU83,".",AW83,AX83)</f>
      </c>
      <c r="BA83">
        <f>CONCATENATE(AO83,AQ83,AS83,AU83,AW83,AX83)</f>
      </c>
    </row>
    <row r="84" spans="1:53" ht="30" customHeight="1" x14ac:dyDescent="0.25">
      <c r="A84" s="18"/>
      <c r="B84" s="18"/>
      <c r="C84" s="19"/>
      <c r="D84" s="17"/>
      <c r="E84" s="17"/>
      <c r="F84" s="17">
        <f>D84+E84</f>
      </c>
      <c r="G84" s="17">
        <f>ROUND((Hoja2!F84/INICIO!$C$37)*INICIO!$C$33,2)</f>
      </c>
      <c r="H84" s="17"/>
      <c r="I84" s="17"/>
      <c r="J84" s="17">
        <f>D84+H84</f>
      </c>
      <c r="K84" s="1"/>
      <c r="L84" s="17"/>
      <c r="M84" s="1"/>
      <c r="N84">
        <f>A84</f>
      </c>
      <c r="O84">
        <f>B84</f>
      </c>
      <c r="P84" s="1"/>
      <c r="Q84">
        <f>C84</f>
      </c>
      <c r="R84">
        <f>Q84</f>
      </c>
      <c r="S84" s="1"/>
      <c r="T84">
        <f>$T$10</f>
      </c>
      <c r="U84">
        <f>D84</f>
      </c>
      <c r="V84">
        <f>E84</f>
      </c>
      <c r="W84">
        <f>F84</f>
      </c>
      <c r="X84">
        <f>G84</f>
      </c>
      <c r="Y84" s="5">
        <f>W84*$B$1</f>
      </c>
      <c r="Z84" s="5">
        <f>W84*$B$2</f>
      </c>
      <c r="AA84" s="5">
        <f>Y84+Z84</f>
      </c>
      <c r="AB84" s="5">
        <f>U84+Y84</f>
      </c>
      <c r="AC84" s="96">
        <f>C84</f>
      </c>
      <c r="AD84" s="1">
        <f>$AD$10</f>
      </c>
      <c r="AE84" s="9">
        <f>COLINDANCIAS!E381</f>
      </c>
      <c r="AF84" s="9">
        <f>COLINDANCIAS!E382</f>
      </c>
      <c r="AG84" s="9">
        <f>COLINDANCIAS!E383</f>
      </c>
      <c r="AH84" s="9">
        <f>COLINDANCIAS!E384</f>
      </c>
      <c r="AI84" s="9">
        <f>$AI$10</f>
      </c>
      <c r="AJ84" s="9">
        <f>BA84</f>
      </c>
      <c r="AK84" s="1"/>
      <c r="AL84" s="53">
        <f>LEN(AJ84)</f>
      </c>
      <c r="AO84" s="96">
        <f>$AO$10</f>
      </c>
      <c r="AQ84" s="96">
        <f>$AQ$10</f>
      </c>
      <c r="AS84" s="96">
        <f>$AS$10</f>
      </c>
      <c r="AU84" s="96">
        <f>$AU$10</f>
      </c>
      <c r="AW84" s="96">
        <f>$AW$10</f>
      </c>
      <c r="AX84">
        <f>AX83+1</f>
      </c>
      <c r="AZ84">
        <f>CONCATENATE(AO84,".",AQ84,".",AS84,".",AU84,".",AW84,AX84)</f>
      </c>
      <c r="BA84">
        <f>CONCATENATE(AO84,AQ84,AS84,AU84,AW84,AX84)</f>
      </c>
    </row>
    <row r="85" spans="1:53" ht="30" customHeight="1" x14ac:dyDescent="0.25">
      <c r="A85" s="18"/>
      <c r="B85" s="18"/>
      <c r="C85" s="19"/>
      <c r="D85" s="17"/>
      <c r="E85" s="17"/>
      <c r="F85" s="17">
        <f>D85+E85</f>
      </c>
      <c r="G85" s="17">
        <f>ROUND((Hoja2!F85/INICIO!$C$37)*INICIO!$C$33,2)</f>
      </c>
      <c r="H85" s="17"/>
      <c r="I85" s="17"/>
      <c r="J85" s="17">
        <f>D85+H85</f>
      </c>
      <c r="K85" s="1"/>
      <c r="L85" s="17"/>
      <c r="M85" s="1"/>
      <c r="N85">
        <f>A85</f>
      </c>
      <c r="O85">
        <f>B85</f>
      </c>
      <c r="P85" s="1"/>
      <c r="Q85">
        <f>C85</f>
      </c>
      <c r="R85">
        <f>Q85</f>
      </c>
      <c r="S85" s="1"/>
      <c r="T85">
        <f>$T$10</f>
      </c>
      <c r="U85">
        <f>D85</f>
      </c>
      <c r="V85">
        <f>E85</f>
      </c>
      <c r="W85">
        <f>F85</f>
      </c>
      <c r="X85">
        <f>G85</f>
      </c>
      <c r="Y85" s="5">
        <f>W85*$B$1</f>
      </c>
      <c r="Z85" s="5">
        <f>W85*$B$2</f>
      </c>
      <c r="AA85" s="5">
        <f>Y85+Z85</f>
      </c>
      <c r="AB85" s="5">
        <f>U85+Y85</f>
      </c>
      <c r="AC85" s="96">
        <f>C85</f>
      </c>
      <c r="AD85" s="1">
        <f>$AD$10</f>
      </c>
      <c r="AE85" s="9">
        <f>COLINDANCIAS!E386</f>
      </c>
      <c r="AF85" s="9">
        <f>COLINDANCIAS!E387</f>
      </c>
      <c r="AG85" s="9">
        <f>COLINDANCIAS!E388</f>
      </c>
      <c r="AH85" s="9">
        <f>COLINDANCIAS!E389</f>
      </c>
      <c r="AI85" s="9">
        <f>$AI$10</f>
      </c>
      <c r="AJ85" s="9">
        <f>BA85</f>
      </c>
      <c r="AK85" s="1"/>
      <c r="AL85" s="53">
        <f>LEN(AJ85)</f>
      </c>
      <c r="AO85" s="96">
        <f>$AO$10</f>
      </c>
      <c r="AQ85" s="96">
        <f>$AQ$10</f>
      </c>
      <c r="AS85" s="96">
        <f>$AS$10</f>
      </c>
      <c r="AU85" s="96">
        <f>$AU$10</f>
      </c>
      <c r="AW85" s="96">
        <f>$AW$10</f>
      </c>
      <c r="AX85">
        <f>AX84+1</f>
      </c>
      <c r="AZ85">
        <f>CONCATENATE(AO85,".",AQ85,".",AS85,".",AU85,".",AW85,AX85)</f>
      </c>
      <c r="BA85">
        <f>CONCATENATE(AO85,AQ85,AS85,AU85,AW85,AX85)</f>
      </c>
    </row>
    <row r="86" spans="1:53" ht="30" customHeight="1" x14ac:dyDescent="0.25">
      <c r="A86" s="18"/>
      <c r="B86" s="18"/>
      <c r="C86" s="19"/>
      <c r="D86" s="17"/>
      <c r="E86" s="17"/>
      <c r="F86" s="17">
        <f>D86+E86</f>
      </c>
      <c r="G86" s="17">
        <f>ROUND((Hoja2!F86/INICIO!$C$37)*INICIO!$C$33,2)</f>
      </c>
      <c r="H86" s="17"/>
      <c r="I86" s="17"/>
      <c r="J86" s="17">
        <f>D86+H86</f>
      </c>
      <c r="K86" s="1"/>
      <c r="L86" s="17"/>
      <c r="M86" s="1"/>
      <c r="N86">
        <f>A86</f>
      </c>
      <c r="O86">
        <f>B86</f>
      </c>
      <c r="P86" s="1"/>
      <c r="Q86">
        <f>C86</f>
      </c>
      <c r="R86">
        <f>Q86</f>
      </c>
      <c r="S86" s="1"/>
      <c r="T86">
        <f>$T$10</f>
      </c>
      <c r="U86">
        <f>D86</f>
      </c>
      <c r="V86">
        <f>E86</f>
      </c>
      <c r="W86">
        <f>F86</f>
      </c>
      <c r="X86">
        <f>G86</f>
      </c>
      <c r="Y86" s="5">
        <f>W86*$B$1</f>
      </c>
      <c r="Z86" s="5">
        <f>W86*$B$2</f>
      </c>
      <c r="AA86" s="5">
        <f>Y86+Z86</f>
      </c>
      <c r="AB86" s="5">
        <f>U86+Y86</f>
      </c>
      <c r="AC86" s="96">
        <f>C86</f>
      </c>
      <c r="AD86" s="1">
        <f>$AD$10</f>
      </c>
      <c r="AE86" s="9">
        <f>COLINDANCIAS!E391</f>
      </c>
      <c r="AF86" s="9">
        <f>COLINDANCIAS!E392</f>
      </c>
      <c r="AG86" s="9">
        <f>COLINDANCIAS!E393</f>
      </c>
      <c r="AH86" s="9">
        <f>COLINDANCIAS!E394</f>
      </c>
      <c r="AI86" s="9">
        <f>$AI$10</f>
      </c>
      <c r="AJ86" s="9">
        <f>BA86</f>
      </c>
      <c r="AK86" s="1"/>
      <c r="AL86" s="53">
        <f>LEN(AJ86)</f>
      </c>
      <c r="AO86" s="96">
        <f>$AO$10</f>
      </c>
      <c r="AQ86" s="96">
        <f>$AQ$10</f>
      </c>
      <c r="AS86" s="96">
        <f>$AS$10</f>
      </c>
      <c r="AU86" s="96">
        <f>$AU$10</f>
      </c>
      <c r="AW86" s="96">
        <f>$AW$10</f>
      </c>
      <c r="AX86">
        <f>AX85+1</f>
      </c>
      <c r="AZ86">
        <f>CONCATENATE(AO86,".",AQ86,".",AS86,".",AU86,".",AW86,AX86)</f>
      </c>
      <c r="BA86">
        <f>CONCATENATE(AO86,AQ86,AS86,AU86,AW86,AX86)</f>
      </c>
    </row>
    <row r="87" spans="1:53" ht="30" customHeight="1" x14ac:dyDescent="0.25">
      <c r="A87" s="18"/>
      <c r="B87" s="18"/>
      <c r="C87" s="19"/>
      <c r="D87" s="17"/>
      <c r="E87" s="17"/>
      <c r="F87" s="17">
        <f>D87+E87</f>
      </c>
      <c r="G87" s="17">
        <f>ROUND((Hoja2!F87/INICIO!$C$37)*INICIO!$C$33,2)</f>
      </c>
      <c r="H87" s="17"/>
      <c r="I87" s="17"/>
      <c r="J87" s="17">
        <f>D87+H87</f>
      </c>
      <c r="K87" s="1"/>
      <c r="L87" s="17"/>
      <c r="M87" s="1"/>
      <c r="N87">
        <f>A87</f>
      </c>
      <c r="O87">
        <f>B87</f>
      </c>
      <c r="P87" s="1"/>
      <c r="Q87">
        <f>C87</f>
      </c>
      <c r="R87">
        <f>Q87</f>
      </c>
      <c r="S87" s="1"/>
      <c r="T87">
        <f>$T$10</f>
      </c>
      <c r="U87">
        <f>D87</f>
      </c>
      <c r="V87">
        <f>E87</f>
      </c>
      <c r="W87">
        <f>F87</f>
      </c>
      <c r="X87">
        <f>G87</f>
      </c>
      <c r="Y87" s="5">
        <f>W87*$B$1</f>
      </c>
      <c r="Z87" s="5">
        <f>W87*$B$2</f>
      </c>
      <c r="AA87" s="5">
        <f>Y87+Z87</f>
      </c>
      <c r="AB87" s="5">
        <f>U87+Y87</f>
      </c>
      <c r="AC87" s="96">
        <f>C87</f>
      </c>
      <c r="AD87" s="1">
        <f>$AD$10</f>
      </c>
      <c r="AE87" s="9">
        <f>COLINDANCIAS!E396</f>
      </c>
      <c r="AF87" s="9">
        <f>COLINDANCIAS!E397</f>
      </c>
      <c r="AG87" s="9">
        <f>COLINDANCIAS!E398</f>
      </c>
      <c r="AH87" s="9">
        <f>COLINDANCIAS!E399</f>
      </c>
      <c r="AI87" s="9">
        <f>$AI$10</f>
      </c>
      <c r="AJ87" s="9">
        <f>BA87</f>
      </c>
      <c r="AK87" s="1"/>
      <c r="AL87" s="53">
        <f>LEN(AJ87)</f>
      </c>
      <c r="AO87" s="96">
        <f>$AO$10</f>
      </c>
      <c r="AQ87" s="96">
        <f>$AQ$10</f>
      </c>
      <c r="AS87" s="96">
        <f>$AS$10</f>
      </c>
      <c r="AU87" s="96">
        <f>$AU$10</f>
      </c>
      <c r="AW87" s="96">
        <f>$AW$10</f>
      </c>
      <c r="AX87">
        <f>AX86+1</f>
      </c>
      <c r="AZ87">
        <f>CONCATENATE(AO87,".",AQ87,".",AS87,".",AU87,".",AW87,AX87)</f>
      </c>
      <c r="BA87">
        <f>CONCATENATE(AO87,AQ87,AS87,AU87,AW87,AX87)</f>
      </c>
    </row>
    <row r="88" spans="1:53" ht="30" customHeight="1" x14ac:dyDescent="0.25">
      <c r="A88" s="18"/>
      <c r="B88" s="18"/>
      <c r="C88" s="19"/>
      <c r="D88" s="17"/>
      <c r="E88" s="17"/>
      <c r="F88" s="17">
        <f>D88+E88</f>
      </c>
      <c r="G88" s="17">
        <f>ROUND((Hoja2!F88/INICIO!$C$37)*INICIO!$C$33,2)</f>
      </c>
      <c r="H88" s="17"/>
      <c r="I88" s="17"/>
      <c r="J88" s="17">
        <f>D88+H88</f>
      </c>
      <c r="K88" s="1"/>
      <c r="L88" s="17"/>
      <c r="M88" s="1"/>
      <c r="N88">
        <f>A88</f>
      </c>
      <c r="O88">
        <f>B88</f>
      </c>
      <c r="P88" s="1"/>
      <c r="Q88">
        <f>C88</f>
      </c>
      <c r="R88">
        <f>Q88</f>
      </c>
      <c r="S88" s="1"/>
      <c r="T88">
        <f>$T$10</f>
      </c>
      <c r="U88">
        <f>D88</f>
      </c>
      <c r="V88">
        <f>E88</f>
      </c>
      <c r="W88">
        <f>F88</f>
      </c>
      <c r="X88">
        <f>G88</f>
      </c>
      <c r="Y88" s="5">
        <f>W88*$B$1</f>
      </c>
      <c r="Z88" s="5">
        <f>W88*$B$2</f>
      </c>
      <c r="AA88" s="5">
        <f>Y88+Z88</f>
      </c>
      <c r="AB88" s="5">
        <f>U88+Y88</f>
      </c>
      <c r="AC88" s="96">
        <f>C88</f>
      </c>
      <c r="AD88" s="1">
        <f>$AD$10</f>
      </c>
      <c r="AE88" s="9">
        <f>COLINDANCIAS!E401</f>
      </c>
      <c r="AF88" s="9">
        <f>COLINDANCIAS!E402</f>
      </c>
      <c r="AG88" s="9">
        <f>COLINDANCIAS!E403</f>
      </c>
      <c r="AH88" s="9">
        <f>COLINDANCIAS!E404</f>
      </c>
      <c r="AI88" s="9">
        <f>$AI$10</f>
      </c>
      <c r="AJ88" s="9">
        <f>BA88</f>
      </c>
      <c r="AK88" s="1"/>
      <c r="AL88" s="53">
        <f>LEN(AJ88)</f>
      </c>
      <c r="AO88" s="96">
        <f>$AO$10</f>
      </c>
      <c r="AQ88" s="96">
        <f>$AQ$10</f>
      </c>
      <c r="AS88" s="96">
        <f>$AS$10</f>
      </c>
      <c r="AU88" s="96">
        <f>$AU$10</f>
      </c>
      <c r="AW88" s="96">
        <f>$AW$10</f>
      </c>
      <c r="AX88">
        <f>AX87+1</f>
      </c>
      <c r="AZ88">
        <f>CONCATENATE(AO88,".",AQ88,".",AS88,".",AU88,".",AW88,AX88)</f>
      </c>
      <c r="BA88">
        <f>CONCATENATE(AO88,AQ88,AS88,AU88,AW88,AX88)</f>
      </c>
    </row>
    <row r="89" spans="1:53" ht="30" customHeight="1" x14ac:dyDescent="0.25">
      <c r="A89" s="18"/>
      <c r="B89" s="18"/>
      <c r="C89" s="19"/>
      <c r="D89" s="17"/>
      <c r="E89" s="17"/>
      <c r="F89" s="17">
        <f>D89+E89</f>
      </c>
      <c r="G89" s="17">
        <f>ROUND((Hoja2!F89/INICIO!$C$37)*INICIO!$C$33,2)</f>
      </c>
      <c r="H89" s="17"/>
      <c r="I89" s="17"/>
      <c r="J89" s="17">
        <f>D89+H89</f>
      </c>
      <c r="K89" s="1"/>
      <c r="L89" s="17"/>
      <c r="M89" s="1"/>
      <c r="N89">
        <f>A89</f>
      </c>
      <c r="O89">
        <f>B89</f>
      </c>
      <c r="P89" s="1"/>
      <c r="Q89">
        <f>C89</f>
      </c>
      <c r="R89">
        <f>Q89</f>
      </c>
      <c r="S89" s="1"/>
      <c r="T89">
        <f>$T$10</f>
      </c>
      <c r="U89">
        <f>D89</f>
      </c>
      <c r="V89">
        <f>E89</f>
      </c>
      <c r="W89">
        <f>F89</f>
      </c>
      <c r="X89">
        <f>G89</f>
      </c>
      <c r="Y89" s="5">
        <f>W89*$B$1</f>
      </c>
      <c r="Z89" s="5">
        <f>W89*$B$2</f>
      </c>
      <c r="AA89" s="5">
        <f>Y89+Z89</f>
      </c>
      <c r="AB89" s="5">
        <f>U89+Y89</f>
      </c>
      <c r="AC89" s="96">
        <f>C89</f>
      </c>
      <c r="AD89" s="1">
        <f>$AD$10</f>
      </c>
      <c r="AE89" s="9">
        <f>COLINDANCIAS!E406</f>
      </c>
      <c r="AF89" s="9">
        <f>COLINDANCIAS!E407</f>
      </c>
      <c r="AG89" s="9">
        <f>COLINDANCIAS!E408</f>
      </c>
      <c r="AH89" s="9">
        <f>COLINDANCIAS!E409</f>
      </c>
      <c r="AI89" s="9">
        <f>$AI$10</f>
      </c>
      <c r="AJ89" s="9">
        <f>BA89</f>
      </c>
      <c r="AK89" s="1"/>
      <c r="AL89" s="53">
        <f>LEN(AJ89)</f>
      </c>
      <c r="AO89" s="96">
        <f>$AO$10</f>
      </c>
      <c r="AQ89" s="96">
        <f>$AQ$10</f>
      </c>
      <c r="AS89" s="96">
        <f>$AS$10</f>
      </c>
      <c r="AU89" s="96">
        <f>$AU$10</f>
      </c>
      <c r="AW89" s="96">
        <f>$AW$10</f>
      </c>
      <c r="AX89">
        <f>AX88+1</f>
      </c>
      <c r="AZ89">
        <f>CONCATENATE(AO89,".",AQ89,".",AS89,".",AU89,".",AW89,AX89)</f>
      </c>
      <c r="BA89">
        <f>CONCATENATE(AO89,AQ89,AS89,AU89,AW89,AX89)</f>
      </c>
    </row>
    <row r="90" spans="1:53" ht="30" customHeight="1" x14ac:dyDescent="0.25">
      <c r="A90" s="18"/>
      <c r="B90" s="18"/>
      <c r="C90" s="19"/>
      <c r="D90" s="17"/>
      <c r="E90" s="17"/>
      <c r="F90" s="17">
        <f>D90+E90</f>
      </c>
      <c r="G90" s="17">
        <f>ROUND((Hoja2!F90/INICIO!$C$37)*INICIO!$C$33,2)</f>
      </c>
      <c r="H90" s="17"/>
      <c r="I90" s="17"/>
      <c r="J90" s="17">
        <f>D90+H90</f>
      </c>
      <c r="K90" s="1"/>
      <c r="L90" s="17"/>
      <c r="M90" s="1"/>
      <c r="N90">
        <f>A90</f>
      </c>
      <c r="O90">
        <f>B90</f>
      </c>
      <c r="P90" s="1"/>
      <c r="Q90">
        <f>C90</f>
      </c>
      <c r="R90">
        <f>Q90</f>
      </c>
      <c r="S90" s="1"/>
      <c r="T90">
        <f>$T$10</f>
      </c>
      <c r="U90">
        <f>D90</f>
      </c>
      <c r="V90">
        <f>E90</f>
      </c>
      <c r="W90">
        <f>F90</f>
      </c>
      <c r="X90">
        <f>G90</f>
      </c>
      <c r="Y90" s="5">
        <f>W90*$B$1</f>
      </c>
      <c r="Z90" s="5">
        <f>W90*$B$2</f>
      </c>
      <c r="AA90" s="5">
        <f>Y90+Z90</f>
      </c>
      <c r="AB90" s="5">
        <f>U90+Y90</f>
      </c>
      <c r="AC90" s="96">
        <f>C90</f>
      </c>
      <c r="AD90" s="1">
        <f>$AD$10</f>
      </c>
      <c r="AE90" s="9">
        <f>COLINDANCIAS!E411</f>
      </c>
      <c r="AF90" s="9">
        <f>COLINDANCIAS!E412</f>
      </c>
      <c r="AG90" s="9">
        <f>COLINDANCIAS!E413</f>
      </c>
      <c r="AH90" s="9">
        <f>COLINDANCIAS!E414</f>
      </c>
      <c r="AI90" s="9">
        <f>$AI$10</f>
      </c>
      <c r="AJ90" s="9">
        <f>BA90</f>
      </c>
      <c r="AK90" s="1"/>
      <c r="AL90" s="53">
        <f>LEN(AJ90)</f>
      </c>
      <c r="AO90" s="96">
        <f>$AO$10</f>
      </c>
      <c r="AQ90" s="96">
        <f>$AQ$10</f>
      </c>
      <c r="AS90" s="96">
        <f>$AS$10</f>
      </c>
      <c r="AU90" s="96">
        <f>$AU$10</f>
      </c>
      <c r="AW90" s="96">
        <f>$AW$10</f>
      </c>
      <c r="AX90">
        <f>AX89+1</f>
      </c>
      <c r="AZ90">
        <f>CONCATENATE(AO90,".",AQ90,".",AS90,".",AU90,".",AW90,AX90)</f>
      </c>
      <c r="BA90">
        <f>CONCATENATE(AO90,AQ90,AS90,AU90,AW90,AX90)</f>
      </c>
    </row>
    <row r="91" spans="1:53" ht="30" customHeight="1" x14ac:dyDescent="0.25">
      <c r="A91" s="18"/>
      <c r="B91" s="18"/>
      <c r="C91" s="19"/>
      <c r="D91" s="17"/>
      <c r="E91" s="17"/>
      <c r="F91" s="17">
        <f>D91+E91</f>
      </c>
      <c r="G91" s="17">
        <f>ROUND((Hoja2!F91/INICIO!$C$37)*INICIO!$C$33,2)</f>
      </c>
      <c r="H91" s="17"/>
      <c r="I91" s="17"/>
      <c r="J91" s="17">
        <f>D91+H91</f>
      </c>
      <c r="K91" s="1"/>
      <c r="L91" s="17"/>
      <c r="M91" s="1"/>
      <c r="N91">
        <f>A91</f>
      </c>
      <c r="O91">
        <f>B91</f>
      </c>
      <c r="P91" s="1"/>
      <c r="Q91">
        <f>C91</f>
      </c>
      <c r="R91">
        <f>Q91</f>
      </c>
      <c r="S91" s="1"/>
      <c r="T91">
        <f>$T$10</f>
      </c>
      <c r="U91">
        <f>D91</f>
      </c>
      <c r="V91">
        <f>E91</f>
      </c>
      <c r="W91">
        <f>F91</f>
      </c>
      <c r="X91">
        <f>G91</f>
      </c>
      <c r="Y91" s="5">
        <f>W91*$B$1</f>
      </c>
      <c r="Z91" s="5">
        <f>W91*$B$2</f>
      </c>
      <c r="AA91" s="5">
        <f>Y91+Z91</f>
      </c>
      <c r="AB91" s="5">
        <f>U91+Y91</f>
      </c>
      <c r="AC91" s="96">
        <f>C91</f>
      </c>
      <c r="AD91" s="1">
        <f>$AD$10</f>
      </c>
      <c r="AE91" s="9">
        <f>COLINDANCIAS!E416</f>
      </c>
      <c r="AF91" s="9">
        <f>COLINDANCIAS!E417</f>
      </c>
      <c r="AG91" s="9">
        <f>COLINDANCIAS!E418</f>
      </c>
      <c r="AH91" s="9">
        <f>COLINDANCIAS!E419</f>
      </c>
      <c r="AI91" s="9">
        <f>$AI$10</f>
      </c>
      <c r="AJ91" s="9">
        <f>BA91</f>
      </c>
      <c r="AK91" s="1"/>
      <c r="AL91" s="53">
        <f>LEN(AJ91)</f>
      </c>
      <c r="AO91" s="96">
        <f>$AO$10</f>
      </c>
      <c r="AQ91" s="96">
        <f>$AQ$10</f>
      </c>
      <c r="AS91" s="96">
        <f>$AS$10</f>
      </c>
      <c r="AU91" s="96">
        <f>$AU$10</f>
      </c>
      <c r="AW91" s="96">
        <f>$AW$10</f>
      </c>
      <c r="AX91">
        <f>AX90+1</f>
      </c>
      <c r="AZ91">
        <f>CONCATENATE(AO91,".",AQ91,".",AS91,".",AU91,".",AW91,AX91)</f>
      </c>
      <c r="BA91">
        <f>CONCATENATE(AO91,AQ91,AS91,AU91,AW91,AX91)</f>
      </c>
    </row>
    <row r="92" spans="1:53" ht="30" customHeight="1" x14ac:dyDescent="0.25">
      <c r="A92" s="18"/>
      <c r="B92" s="18"/>
      <c r="C92" s="19"/>
      <c r="D92" s="17"/>
      <c r="E92" s="17"/>
      <c r="F92" s="17">
        <f>D92+E92</f>
      </c>
      <c r="G92" s="17">
        <f>ROUND((Hoja2!F92/INICIO!$C$37)*INICIO!$C$33,2)</f>
      </c>
      <c r="H92" s="17"/>
      <c r="I92" s="17"/>
      <c r="J92" s="17">
        <f>D92+H92</f>
      </c>
      <c r="K92" s="1"/>
      <c r="L92" s="17"/>
      <c r="M92" s="1"/>
      <c r="N92">
        <f>A92</f>
      </c>
      <c r="O92">
        <f>B92</f>
      </c>
      <c r="P92" s="1"/>
      <c r="Q92">
        <f>C92</f>
      </c>
      <c r="R92">
        <f>Q92</f>
      </c>
      <c r="S92" s="1"/>
      <c r="T92">
        <f>$T$10</f>
      </c>
      <c r="U92">
        <f>D92</f>
      </c>
      <c r="V92">
        <f>E92</f>
      </c>
      <c r="W92">
        <f>F92</f>
      </c>
      <c r="X92">
        <f>G92</f>
      </c>
      <c r="Y92" s="5">
        <f>W92*$B$1</f>
      </c>
      <c r="Z92" s="5">
        <f>W92*$B$2</f>
      </c>
      <c r="AA92" s="5">
        <f>Y92+Z92</f>
      </c>
      <c r="AB92" s="5">
        <f>U92+Y92</f>
      </c>
      <c r="AC92" s="96">
        <f>C92</f>
      </c>
      <c r="AD92" s="1">
        <f>$AD$10</f>
      </c>
      <c r="AE92" s="9">
        <f>COLINDANCIAS!E421</f>
      </c>
      <c r="AF92" s="9">
        <f>COLINDANCIAS!E422</f>
      </c>
      <c r="AG92" s="9">
        <f>COLINDANCIAS!E423</f>
      </c>
      <c r="AH92" s="9">
        <f>COLINDANCIAS!E424</f>
      </c>
      <c r="AI92" s="9">
        <f>$AI$10</f>
      </c>
      <c r="AJ92" s="9">
        <f>BA92</f>
      </c>
      <c r="AK92" s="1"/>
      <c r="AL92" s="53">
        <f>LEN(AJ92)</f>
      </c>
      <c r="AO92" s="96">
        <f>$AO$10</f>
      </c>
      <c r="AQ92" s="96">
        <f>$AQ$10</f>
      </c>
      <c r="AS92" s="96">
        <f>$AS$10</f>
      </c>
      <c r="AU92" s="96">
        <f>$AU$10</f>
      </c>
      <c r="AW92" s="96">
        <f>$AW$10</f>
      </c>
      <c r="AX92">
        <f>AX91+1</f>
      </c>
      <c r="AZ92">
        <f>CONCATENATE(AO92,".",AQ92,".",AS92,".",AU92,".",AW92,AX92)</f>
      </c>
      <c r="BA92">
        <f>CONCATENATE(AO92,AQ92,AS92,AU92,AW92,AX92)</f>
      </c>
    </row>
    <row r="93" spans="1:53" ht="30" customHeight="1" x14ac:dyDescent="0.25">
      <c r="A93" s="18"/>
      <c r="B93" s="18"/>
      <c r="C93" s="19"/>
      <c r="D93" s="17"/>
      <c r="E93" s="17"/>
      <c r="F93" s="17">
        <f>D93+E93</f>
      </c>
      <c r="G93" s="17">
        <f>ROUND((Hoja2!F93/INICIO!$C$37)*INICIO!$C$33,2)</f>
      </c>
      <c r="H93" s="17"/>
      <c r="I93" s="17"/>
      <c r="J93" s="17">
        <f>D93+H93</f>
      </c>
      <c r="K93" s="1"/>
      <c r="L93" s="17"/>
      <c r="M93" s="1"/>
      <c r="N93">
        <f>A93</f>
      </c>
      <c r="O93">
        <f>B93</f>
      </c>
      <c r="P93" s="1"/>
      <c r="Q93">
        <f>C93</f>
      </c>
      <c r="R93">
        <f>Q93</f>
      </c>
      <c r="S93" s="1"/>
      <c r="T93">
        <f>$T$10</f>
      </c>
      <c r="U93">
        <f>D93</f>
      </c>
      <c r="V93">
        <f>E93</f>
      </c>
      <c r="W93">
        <f>F93</f>
      </c>
      <c r="X93">
        <f>G93</f>
      </c>
      <c r="Y93" s="5">
        <f>W93*$B$1</f>
      </c>
      <c r="Z93" s="5">
        <f>W93*$B$2</f>
      </c>
      <c r="AA93" s="5">
        <f>Y93+Z93</f>
      </c>
      <c r="AB93" s="5">
        <f>U93+Y93</f>
      </c>
      <c r="AC93" s="96">
        <f>C93</f>
      </c>
      <c r="AD93" s="1">
        <f>$AD$10</f>
      </c>
      <c r="AE93" s="9">
        <f>COLINDANCIAS!E426</f>
      </c>
      <c r="AF93" s="9">
        <f>COLINDANCIAS!E427</f>
      </c>
      <c r="AG93" s="9">
        <f>COLINDANCIAS!E428</f>
      </c>
      <c r="AH93" s="9">
        <f>COLINDANCIAS!E429</f>
      </c>
      <c r="AI93" s="9">
        <f>$AI$10</f>
      </c>
      <c r="AJ93" s="9">
        <f>BA93</f>
      </c>
      <c r="AK93" s="1"/>
      <c r="AL93" s="53">
        <f>LEN(AJ93)</f>
      </c>
      <c r="AO93" s="96">
        <f>$AO$10</f>
      </c>
      <c r="AQ93" s="96">
        <f>$AQ$10</f>
      </c>
      <c r="AS93" s="96">
        <f>$AS$10</f>
      </c>
      <c r="AU93" s="96">
        <f>$AU$10</f>
      </c>
      <c r="AW93" s="96">
        <f>$AW$10</f>
      </c>
      <c r="AX93">
        <f>AX92+1</f>
      </c>
      <c r="AZ93">
        <f>CONCATENATE(AO93,".",AQ93,".",AS93,".",AU93,".",AW93,AX93)</f>
      </c>
      <c r="BA93">
        <f>CONCATENATE(AO93,AQ93,AS93,AU93,AW93,AX93)</f>
      </c>
    </row>
    <row r="94" spans="1:53" ht="30" customHeight="1" x14ac:dyDescent="0.25">
      <c r="A94" s="18"/>
      <c r="B94" s="18"/>
      <c r="C94" s="19"/>
      <c r="D94" s="17"/>
      <c r="E94" s="17"/>
      <c r="F94" s="17">
        <f>D94+E94</f>
      </c>
      <c r="G94" s="17">
        <f>ROUND((Hoja2!F94/INICIO!$C$37)*INICIO!$C$33,2)</f>
      </c>
      <c r="H94" s="17"/>
      <c r="I94" s="17"/>
      <c r="J94" s="17">
        <f>D94+H94</f>
      </c>
      <c r="K94" s="1"/>
      <c r="L94" s="17"/>
      <c r="M94" s="1"/>
      <c r="N94">
        <f>A94</f>
      </c>
      <c r="O94">
        <f>B94</f>
      </c>
      <c r="P94" s="1"/>
      <c r="Q94">
        <f>C94</f>
      </c>
      <c r="R94">
        <f>Q94</f>
      </c>
      <c r="S94" s="1"/>
      <c r="T94">
        <f>$T$10</f>
      </c>
      <c r="U94">
        <f>D94</f>
      </c>
      <c r="V94">
        <f>E94</f>
      </c>
      <c r="W94">
        <f>F94</f>
      </c>
      <c r="X94">
        <f>G94</f>
      </c>
      <c r="Y94" s="5">
        <f>W94*$B$1</f>
      </c>
      <c r="Z94" s="5">
        <f>W94*$B$2</f>
      </c>
      <c r="AA94" s="5">
        <f>Y94+Z94</f>
      </c>
      <c r="AB94" s="5">
        <f>U94+Y94</f>
      </c>
      <c r="AC94" s="96">
        <f>C94</f>
      </c>
      <c r="AD94" s="1">
        <f>$AD$10</f>
      </c>
      <c r="AE94" s="9">
        <f>COLINDANCIAS!E431</f>
      </c>
      <c r="AF94" s="9">
        <f>COLINDANCIAS!E432</f>
      </c>
      <c r="AG94" s="9">
        <f>COLINDANCIAS!E433</f>
      </c>
      <c r="AH94" s="9">
        <f>COLINDANCIAS!E434</f>
      </c>
      <c r="AI94" s="9">
        <f>$AI$10</f>
      </c>
      <c r="AJ94" s="9">
        <f>BA94</f>
      </c>
      <c r="AK94" s="1"/>
      <c r="AL94" s="53">
        <f>LEN(AJ94)</f>
      </c>
      <c r="AO94" s="96">
        <f>$AO$10</f>
      </c>
      <c r="AQ94" s="96">
        <f>$AQ$10</f>
      </c>
      <c r="AS94" s="96">
        <f>$AS$10</f>
      </c>
      <c r="AU94" s="96">
        <f>$AU$10</f>
      </c>
      <c r="AW94" s="96">
        <f>$AW$10</f>
      </c>
      <c r="AX94">
        <f>AX93+1</f>
      </c>
      <c r="AZ94">
        <f>CONCATENATE(AO94,".",AQ94,".",AS94,".",AU94,".",AW94,AX94)</f>
      </c>
      <c r="BA94">
        <f>CONCATENATE(AO94,AQ94,AS94,AU94,AW94,AX94)</f>
      </c>
    </row>
    <row r="95" spans="1:53" ht="30" customHeight="1" x14ac:dyDescent="0.25">
      <c r="A95" s="18"/>
      <c r="B95" s="18"/>
      <c r="C95" s="19"/>
      <c r="D95" s="17"/>
      <c r="E95" s="17"/>
      <c r="F95" s="17">
        <f>D95+E95</f>
      </c>
      <c r="G95" s="17">
        <f>ROUND((Hoja2!F95/INICIO!$C$37)*INICIO!$C$33,2)</f>
      </c>
      <c r="H95" s="17"/>
      <c r="I95" s="17"/>
      <c r="J95" s="17">
        <f>D95+H95</f>
      </c>
      <c r="K95" s="1"/>
      <c r="L95" s="17"/>
      <c r="M95" s="1"/>
      <c r="N95">
        <f>A95</f>
      </c>
      <c r="O95">
        <f>B95</f>
      </c>
      <c r="P95" s="1"/>
      <c r="Q95">
        <f>C95</f>
      </c>
      <c r="R95">
        <f>Q95</f>
      </c>
      <c r="S95" s="1"/>
      <c r="T95">
        <f>$T$10</f>
      </c>
      <c r="U95">
        <f>D95</f>
      </c>
      <c r="V95">
        <f>E95</f>
      </c>
      <c r="W95">
        <f>F95</f>
      </c>
      <c r="X95">
        <f>G95</f>
      </c>
      <c r="Y95" s="5">
        <f>W95*$B$1</f>
      </c>
      <c r="Z95" s="5">
        <f>W95*$B$2</f>
      </c>
      <c r="AA95" s="5">
        <f>Y95+Z95</f>
      </c>
      <c r="AB95" s="5">
        <f>U95+Y95</f>
      </c>
      <c r="AC95" s="96">
        <f>C95</f>
      </c>
      <c r="AD95" s="1">
        <f>$AD$10</f>
      </c>
      <c r="AE95" s="9">
        <f>COLINDANCIAS!E436</f>
      </c>
      <c r="AF95" s="9">
        <f>COLINDANCIAS!E437</f>
      </c>
      <c r="AG95" s="9">
        <f>COLINDANCIAS!E438</f>
      </c>
      <c r="AH95" s="9">
        <f>COLINDANCIAS!E439</f>
      </c>
      <c r="AI95" s="9">
        <f>$AI$10</f>
      </c>
      <c r="AJ95" s="9">
        <f>BA95</f>
      </c>
      <c r="AK95" s="1"/>
      <c r="AL95" s="53">
        <f>LEN(AJ95)</f>
      </c>
      <c r="AO95" s="96">
        <f>$AO$10</f>
      </c>
      <c r="AQ95" s="96">
        <f>$AQ$10</f>
      </c>
      <c r="AS95" s="96">
        <f>$AS$10</f>
      </c>
      <c r="AU95" s="96">
        <f>$AU$10</f>
      </c>
      <c r="AW95" s="96">
        <f>$AW$10</f>
      </c>
      <c r="AX95">
        <f>AX94+1</f>
      </c>
      <c r="AZ95">
        <f>CONCATENATE(AO95,".",AQ95,".",AS95,".",AU95,".",AW95,AX95)</f>
      </c>
      <c r="BA95">
        <f>CONCATENATE(AO95,AQ95,AS95,AU95,AW95,AX95)</f>
      </c>
    </row>
    <row r="96" spans="1:53" ht="30" customHeight="1" x14ac:dyDescent="0.25">
      <c r="A96" s="18"/>
      <c r="B96" s="18"/>
      <c r="C96" s="19"/>
      <c r="D96" s="17"/>
      <c r="E96" s="17"/>
      <c r="F96" s="17">
        <f>D96+E96</f>
      </c>
      <c r="G96" s="17">
        <f>ROUND((Hoja2!F96/INICIO!$C$37)*INICIO!$C$33,2)</f>
      </c>
      <c r="H96" s="17"/>
      <c r="I96" s="17"/>
      <c r="J96" s="17">
        <f>D96+H96</f>
      </c>
      <c r="K96" s="1"/>
      <c r="L96" s="17"/>
      <c r="M96" s="1"/>
      <c r="N96">
        <f>A96</f>
      </c>
      <c r="O96">
        <f>B96</f>
      </c>
      <c r="P96" s="1"/>
      <c r="Q96">
        <f>C96</f>
      </c>
      <c r="R96">
        <f>Q96</f>
      </c>
      <c r="S96" s="1"/>
      <c r="T96">
        <f>$T$10</f>
      </c>
      <c r="U96">
        <f>D96</f>
      </c>
      <c r="V96">
        <f>E96</f>
      </c>
      <c r="W96">
        <f>F96</f>
      </c>
      <c r="X96">
        <f>G96</f>
      </c>
      <c r="Y96" s="5">
        <f>W96*$B$1</f>
      </c>
      <c r="Z96" s="5">
        <f>W96*$B$2</f>
      </c>
      <c r="AA96" s="5">
        <f>Y96+Z96</f>
      </c>
      <c r="AB96" s="5">
        <f>U96+Y96</f>
      </c>
      <c r="AC96" s="96">
        <f>C96</f>
      </c>
      <c r="AD96" s="1">
        <f>$AD$10</f>
      </c>
      <c r="AE96" s="9">
        <f>COLINDANCIAS!E441</f>
      </c>
      <c r="AF96" s="9">
        <f>COLINDANCIAS!E442</f>
      </c>
      <c r="AG96" s="9">
        <f>COLINDANCIAS!E443</f>
      </c>
      <c r="AH96" s="9">
        <f>COLINDANCIAS!E444</f>
      </c>
      <c r="AI96" s="9">
        <f>$AI$10</f>
      </c>
      <c r="AJ96" s="9">
        <f>BA96</f>
      </c>
      <c r="AK96" s="1"/>
      <c r="AL96" s="53">
        <f>LEN(AJ96)</f>
      </c>
      <c r="AO96" s="96">
        <f>$AO$10</f>
      </c>
      <c r="AQ96" s="96">
        <f>$AQ$10</f>
      </c>
      <c r="AS96" s="96">
        <f>$AS$10</f>
      </c>
      <c r="AU96" s="96">
        <f>$AU$10</f>
      </c>
      <c r="AW96" s="96">
        <f>$AW$10</f>
      </c>
      <c r="AX96">
        <f>AX95+1</f>
      </c>
      <c r="AZ96">
        <f>CONCATENATE(AO96,".",AQ96,".",AS96,".",AU96,".",AW96,AX96)</f>
      </c>
      <c r="BA96">
        <f>CONCATENATE(AO96,AQ96,AS96,AU96,AW96,AX96)</f>
      </c>
    </row>
    <row r="97" spans="1:53" ht="30" customHeight="1" x14ac:dyDescent="0.25">
      <c r="A97" s="18"/>
      <c r="B97" s="18"/>
      <c r="C97" s="19"/>
      <c r="D97" s="17"/>
      <c r="E97" s="17"/>
      <c r="F97" s="17">
        <f>D97+E97</f>
      </c>
      <c r="G97" s="17">
        <f>ROUND((Hoja2!F97/INICIO!$C$37)*INICIO!$C$33,2)</f>
      </c>
      <c r="H97" s="17"/>
      <c r="I97" s="17"/>
      <c r="J97" s="17">
        <f>D97+H97</f>
      </c>
      <c r="K97" s="1"/>
      <c r="L97" s="17"/>
      <c r="M97" s="1"/>
      <c r="N97">
        <f>A97</f>
      </c>
      <c r="O97">
        <f>B97</f>
      </c>
      <c r="P97" s="1"/>
      <c r="Q97">
        <f>C97</f>
      </c>
      <c r="R97">
        <f>Q97</f>
      </c>
      <c r="S97" s="1"/>
      <c r="T97">
        <f>$T$10</f>
      </c>
      <c r="U97">
        <f>D97</f>
      </c>
      <c r="V97">
        <f>E97</f>
      </c>
      <c r="W97">
        <f>F97</f>
      </c>
      <c r="X97">
        <f>G97</f>
      </c>
      <c r="Y97" s="5">
        <f>W97*$B$1</f>
      </c>
      <c r="Z97" s="5">
        <f>W97*$B$2</f>
      </c>
      <c r="AA97" s="5">
        <f>Y97+Z97</f>
      </c>
      <c r="AB97" s="5">
        <f>U97+Y97</f>
      </c>
      <c r="AC97" s="96">
        <f>C97</f>
      </c>
      <c r="AD97" s="1">
        <f>$AD$10</f>
      </c>
      <c r="AE97" s="9">
        <f>COLINDANCIAS!E446</f>
      </c>
      <c r="AF97" s="9">
        <f>COLINDANCIAS!E447</f>
      </c>
      <c r="AG97" s="9">
        <f>COLINDANCIAS!E448</f>
      </c>
      <c r="AH97" s="9">
        <f>COLINDANCIAS!E449</f>
      </c>
      <c r="AI97" s="9">
        <f>$AI$10</f>
      </c>
      <c r="AJ97" s="9">
        <f>BA97</f>
      </c>
      <c r="AK97" s="1"/>
      <c r="AL97" s="53">
        <f>LEN(AJ97)</f>
      </c>
      <c r="AO97" s="96">
        <f>$AO$10</f>
      </c>
      <c r="AQ97" s="96">
        <f>$AQ$10</f>
      </c>
      <c r="AS97" s="96">
        <f>$AS$10</f>
      </c>
      <c r="AU97" s="96">
        <f>$AU$10</f>
      </c>
      <c r="AW97" s="96">
        <f>$AW$10</f>
      </c>
      <c r="AX97">
        <f>AX96+1</f>
      </c>
      <c r="AZ97">
        <f>CONCATENATE(AO97,".",AQ97,".",AS97,".",AU97,".",AW97,AX97)</f>
      </c>
      <c r="BA97">
        <f>CONCATENATE(AO97,AQ97,AS97,AU97,AW97,AX97)</f>
      </c>
    </row>
    <row r="98" spans="1:53" ht="30" customHeight="1" x14ac:dyDescent="0.25">
      <c r="A98" s="18"/>
      <c r="B98" s="18"/>
      <c r="C98" s="19"/>
      <c r="D98" s="17"/>
      <c r="E98" s="17"/>
      <c r="F98" s="17">
        <f>D98+E98</f>
      </c>
      <c r="G98" s="17">
        <f>ROUND((Hoja2!F98/INICIO!$C$37)*INICIO!$C$33,2)</f>
      </c>
      <c r="H98" s="17"/>
      <c r="I98" s="17"/>
      <c r="J98" s="17">
        <f>D98+H98</f>
      </c>
      <c r="K98" s="1"/>
      <c r="L98" s="17"/>
      <c r="M98" s="1"/>
      <c r="N98">
        <f>A98</f>
      </c>
      <c r="O98">
        <f>B98</f>
      </c>
      <c r="P98" s="1"/>
      <c r="Q98">
        <f>C98</f>
      </c>
      <c r="R98">
        <f>Q98</f>
      </c>
      <c r="S98" s="1"/>
      <c r="T98">
        <f>$T$10</f>
      </c>
      <c r="U98">
        <f>D98</f>
      </c>
      <c r="V98">
        <f>E98</f>
      </c>
      <c r="W98">
        <f>F98</f>
      </c>
      <c r="X98">
        <f>G98</f>
      </c>
      <c r="Y98" s="5">
        <f>W98*$B$1</f>
      </c>
      <c r="Z98" s="5">
        <f>W98*$B$2</f>
      </c>
      <c r="AA98" s="5">
        <f>Y98+Z98</f>
      </c>
      <c r="AB98" s="5">
        <f>U98+Y98</f>
      </c>
      <c r="AC98" s="96">
        <f>C98</f>
      </c>
      <c r="AD98" s="1">
        <f>$AD$10</f>
      </c>
      <c r="AE98" s="9">
        <f>COLINDANCIAS!E451</f>
      </c>
      <c r="AF98" s="9">
        <f>COLINDANCIAS!E452</f>
      </c>
      <c r="AG98" s="9">
        <f>COLINDANCIAS!E453</f>
      </c>
      <c r="AH98" s="9">
        <f>COLINDANCIAS!E454</f>
      </c>
      <c r="AI98" s="9">
        <f>$AI$10</f>
      </c>
      <c r="AJ98" s="9">
        <f>BA98</f>
      </c>
      <c r="AK98" s="1"/>
      <c r="AL98" s="53">
        <f>LEN(AJ98)</f>
      </c>
      <c r="AO98" s="96">
        <f>$AO$10</f>
      </c>
      <c r="AQ98" s="96">
        <f>$AQ$10</f>
      </c>
      <c r="AS98" s="96">
        <f>$AS$10</f>
      </c>
      <c r="AU98" s="96">
        <f>$AU$10</f>
      </c>
      <c r="AW98" s="96">
        <f>$AW$10</f>
      </c>
      <c r="AX98">
        <f>AX97+1</f>
      </c>
      <c r="AZ98">
        <f>CONCATENATE(AO98,".",AQ98,".",AS98,".",AU98,".",AW98,AX98)</f>
      </c>
      <c r="BA98">
        <f>CONCATENATE(AO98,AQ98,AS98,AU98,AW98,AX98)</f>
      </c>
    </row>
    <row r="99" spans="1:53" ht="30" customHeight="1" x14ac:dyDescent="0.25">
      <c r="A99" s="18"/>
      <c r="B99" s="18"/>
      <c r="C99" s="19"/>
      <c r="D99" s="17"/>
      <c r="E99" s="17"/>
      <c r="F99" s="17">
        <f>D99+E99</f>
      </c>
      <c r="G99" s="17">
        <f>ROUND((Hoja2!F99/INICIO!$C$37)*INICIO!$C$33,2)</f>
      </c>
      <c r="H99" s="17"/>
      <c r="I99" s="17"/>
      <c r="J99" s="17">
        <f>D99+H99</f>
      </c>
      <c r="K99" s="1"/>
      <c r="L99" s="17"/>
      <c r="M99" s="1"/>
      <c r="N99">
        <f>A99</f>
      </c>
      <c r="O99">
        <f>B99</f>
      </c>
      <c r="P99" s="1"/>
      <c r="Q99">
        <f>C99</f>
      </c>
      <c r="R99">
        <f>Q99</f>
      </c>
      <c r="S99" s="1"/>
      <c r="T99">
        <f>$T$10</f>
      </c>
      <c r="U99">
        <f>D99</f>
      </c>
      <c r="V99">
        <f>E99</f>
      </c>
      <c r="W99">
        <f>F99</f>
      </c>
      <c r="X99">
        <f>G99</f>
      </c>
      <c r="Y99" s="5">
        <f>W99*$B$1</f>
      </c>
      <c r="Z99" s="5">
        <f>W99*$B$2</f>
      </c>
      <c r="AA99" s="5">
        <f>Y99+Z99</f>
      </c>
      <c r="AB99" s="5">
        <f>U99+Y99</f>
      </c>
      <c r="AC99" s="96">
        <f>C99</f>
      </c>
      <c r="AD99" s="1">
        <f>$AD$10</f>
      </c>
      <c r="AE99" s="9">
        <f>COLINDANCIAS!E456</f>
      </c>
      <c r="AF99" s="9">
        <f>COLINDANCIAS!E457</f>
      </c>
      <c r="AG99" s="9">
        <f>COLINDANCIAS!E458</f>
      </c>
      <c r="AH99" s="9">
        <f>COLINDANCIAS!E459</f>
      </c>
      <c r="AI99" s="9">
        <f>$AI$10</f>
      </c>
      <c r="AJ99" s="9">
        <f>BA99</f>
      </c>
      <c r="AK99" s="1"/>
      <c r="AL99" s="53">
        <f>LEN(AJ99)</f>
      </c>
      <c r="AO99" s="96">
        <f>$AO$10</f>
      </c>
      <c r="AQ99" s="96">
        <f>$AQ$10</f>
      </c>
      <c r="AS99" s="96">
        <f>$AS$10</f>
      </c>
      <c r="AU99" s="96">
        <f>$AU$10</f>
      </c>
      <c r="AW99" s="96">
        <f>$AW$10</f>
      </c>
      <c r="AX99">
        <f>AX98+1</f>
      </c>
      <c r="AZ99">
        <f>CONCATENATE(AO99,".",AQ99,".",AS99,".",AU99,".",AW99,AX99)</f>
      </c>
      <c r="BA99">
        <f>CONCATENATE(AO99,AQ99,AS99,AU99,AW99,AX99)</f>
      </c>
    </row>
    <row r="100" spans="1:53" ht="30" customHeight="1" x14ac:dyDescent="0.25">
      <c r="A100" s="18"/>
      <c r="B100" s="18"/>
      <c r="C100" s="19"/>
      <c r="D100" s="17"/>
      <c r="E100" s="17"/>
      <c r="F100" s="17">
        <f>D100+E100</f>
      </c>
      <c r="G100" s="17">
        <f>ROUND((Hoja2!F100/INICIO!$C$37)*INICIO!$C$33,2)</f>
      </c>
      <c r="H100" s="17"/>
      <c r="I100" s="17"/>
      <c r="J100" s="17">
        <f>D100+H100</f>
      </c>
      <c r="K100" s="1"/>
      <c r="L100" s="17"/>
      <c r="M100" s="1"/>
      <c r="N100">
        <f>A100</f>
      </c>
      <c r="O100">
        <f>B100</f>
      </c>
      <c r="P100" s="1"/>
      <c r="Q100">
        <f>C100</f>
      </c>
      <c r="R100">
        <f>Q100</f>
      </c>
      <c r="S100" s="1"/>
      <c r="T100">
        <f>$T$10</f>
      </c>
      <c r="U100">
        <f>D100</f>
      </c>
      <c r="V100">
        <f>E100</f>
      </c>
      <c r="W100">
        <f>F100</f>
      </c>
      <c r="X100">
        <f>G100</f>
      </c>
      <c r="Y100" s="5">
        <f>W100*$B$1</f>
      </c>
      <c r="Z100" s="5">
        <f>W100*$B$2</f>
      </c>
      <c r="AA100" s="5">
        <f>Y100+Z100</f>
      </c>
      <c r="AB100" s="5">
        <f>U100+Y100</f>
      </c>
      <c r="AC100" s="96">
        <f>C100</f>
      </c>
      <c r="AD100" s="1">
        <f>$AD$10</f>
      </c>
      <c r="AE100" s="9">
        <f>COLINDANCIAS!E461</f>
      </c>
      <c r="AF100" s="9">
        <f>COLINDANCIAS!E462</f>
      </c>
      <c r="AG100" s="9">
        <f>COLINDANCIAS!E463</f>
      </c>
      <c r="AH100" s="9">
        <f>COLINDANCIAS!E464</f>
      </c>
      <c r="AI100" s="9">
        <f>$AI$10</f>
      </c>
      <c r="AJ100" s="9">
        <f>BA100</f>
      </c>
      <c r="AK100" s="1"/>
      <c r="AL100" s="53">
        <f>LEN(AJ100)</f>
      </c>
      <c r="AO100" s="96">
        <f>$AO$10</f>
      </c>
      <c r="AQ100" s="96">
        <f>$AQ$10</f>
      </c>
      <c r="AS100" s="96">
        <f>$AS$10</f>
      </c>
      <c r="AU100" s="96">
        <f>$AU$10</f>
      </c>
      <c r="AW100" s="96">
        <f>$AW$10</f>
      </c>
      <c r="AX100">
        <f>AX99+1</f>
      </c>
      <c r="AZ100">
        <f>CONCATENATE(AO100,".",AQ100,".",AS100,".",AU100,".",AW100,AX100)</f>
      </c>
      <c r="BA100">
        <f>CONCATENATE(AO100,AQ100,AS100,AU100,AW100,AX100)</f>
      </c>
    </row>
    <row r="101" spans="1:53" ht="30" customHeight="1" x14ac:dyDescent="0.25">
      <c r="A101" s="18"/>
      <c r="B101" s="18"/>
      <c r="C101" s="19"/>
      <c r="D101" s="17"/>
      <c r="E101" s="17"/>
      <c r="F101" s="17">
        <f>D101+E101</f>
      </c>
      <c r="G101" s="17">
        <f>ROUND((Hoja2!F101/INICIO!$C$37)*INICIO!$C$33,2)</f>
      </c>
      <c r="H101" s="17"/>
      <c r="I101" s="17"/>
      <c r="J101" s="17">
        <f>D101+H101</f>
      </c>
      <c r="K101" s="1"/>
      <c r="L101" s="17"/>
      <c r="M101" s="1"/>
      <c r="N101">
        <f>A101</f>
      </c>
      <c r="O101">
        <f>B101</f>
      </c>
      <c r="P101" s="1"/>
      <c r="Q101">
        <f>C101</f>
      </c>
      <c r="R101">
        <f>Q101</f>
      </c>
      <c r="S101" s="1"/>
      <c r="T101">
        <f>$T$10</f>
      </c>
      <c r="U101">
        <f>D101</f>
      </c>
      <c r="V101">
        <f>E101</f>
      </c>
      <c r="W101">
        <f>F101</f>
      </c>
      <c r="X101">
        <f>G101</f>
      </c>
      <c r="Y101" s="5">
        <f>W101*$B$1</f>
      </c>
      <c r="Z101" s="5">
        <f>W101*$B$2</f>
      </c>
      <c r="AA101" s="5">
        <f>Y101+Z101</f>
      </c>
      <c r="AB101" s="5">
        <f>U101+Y101</f>
      </c>
      <c r="AC101" s="96">
        <f>C101</f>
      </c>
      <c r="AD101" s="1">
        <f>$AD$10</f>
      </c>
      <c r="AE101" s="9">
        <f>COLINDANCIAS!E466</f>
      </c>
      <c r="AF101" s="9">
        <f>COLINDANCIAS!E467</f>
      </c>
      <c r="AG101" s="9">
        <f>COLINDANCIAS!E468</f>
      </c>
      <c r="AH101" s="9">
        <f>COLINDANCIAS!E469</f>
      </c>
      <c r="AI101" s="9">
        <f>$AI$10</f>
      </c>
      <c r="AJ101" s="9">
        <f>BA101</f>
      </c>
      <c r="AK101" s="1"/>
      <c r="AL101" s="53">
        <f>LEN(AJ101)</f>
      </c>
      <c r="AO101" s="96">
        <f>$AO$10</f>
      </c>
      <c r="AQ101" s="96">
        <f>$AQ$10</f>
      </c>
      <c r="AS101" s="96">
        <f>$AS$10</f>
      </c>
      <c r="AU101" s="96">
        <f>$AU$10</f>
      </c>
      <c r="AW101" s="96">
        <f>$AW$10</f>
      </c>
      <c r="AX101">
        <f>AX100+1</f>
      </c>
      <c r="AZ101">
        <f>CONCATENATE(AO101,".",AQ101,".",AS101,".",AU101,".",AW101,AX101)</f>
      </c>
      <c r="BA101">
        <f>CONCATENATE(AO101,AQ101,AS101,AU101,AW101,AX101)</f>
      </c>
    </row>
    <row r="102" spans="1:53" ht="30" customHeight="1" x14ac:dyDescent="0.25">
      <c r="A102" s="18"/>
      <c r="B102" s="18"/>
      <c r="C102" s="19"/>
      <c r="D102" s="17"/>
      <c r="E102" s="17"/>
      <c r="F102" s="17">
        <f>D102+E102</f>
      </c>
      <c r="G102" s="17">
        <f>ROUND((Hoja2!F102/INICIO!$C$37)*INICIO!$C$33,2)</f>
      </c>
      <c r="H102" s="17"/>
      <c r="I102" s="17"/>
      <c r="J102" s="17">
        <f>D102+H102</f>
      </c>
      <c r="K102" s="1"/>
      <c r="L102" s="17"/>
      <c r="M102" s="1"/>
      <c r="N102">
        <f>A102</f>
      </c>
      <c r="O102">
        <f>B102</f>
      </c>
      <c r="P102" s="1"/>
      <c r="Q102">
        <f>C102</f>
      </c>
      <c r="R102">
        <f>Q102</f>
      </c>
      <c r="S102" s="1"/>
      <c r="T102">
        <f>$T$10</f>
      </c>
      <c r="U102">
        <f>D102</f>
      </c>
      <c r="V102">
        <f>E102</f>
      </c>
      <c r="W102">
        <f>F102</f>
      </c>
      <c r="X102">
        <f>G102</f>
      </c>
      <c r="Y102" s="5">
        <f>W102*$B$1</f>
      </c>
      <c r="Z102" s="5">
        <f>W102*$B$2</f>
      </c>
      <c r="AA102" s="5">
        <f>Y102+Z102</f>
      </c>
      <c r="AB102" s="5">
        <f>U102+Y102</f>
      </c>
      <c r="AC102" s="96">
        <f>C102</f>
      </c>
      <c r="AD102" s="1">
        <f>$AD$10</f>
      </c>
      <c r="AE102" s="9">
        <f>COLINDANCIAS!E471</f>
      </c>
      <c r="AF102" s="9">
        <f>COLINDANCIAS!E472</f>
      </c>
      <c r="AG102" s="9">
        <f>COLINDANCIAS!E473</f>
      </c>
      <c r="AH102" s="9">
        <f>COLINDANCIAS!E474</f>
      </c>
      <c r="AI102" s="9">
        <f>$AI$10</f>
      </c>
      <c r="AJ102" s="9">
        <f>BA102</f>
      </c>
      <c r="AK102" s="1"/>
      <c r="AL102" s="53">
        <f>LEN(AJ102)</f>
      </c>
      <c r="AO102" s="96">
        <f>$AO$10</f>
      </c>
      <c r="AQ102" s="96">
        <f>$AQ$10</f>
      </c>
      <c r="AS102" s="96">
        <f>$AS$10</f>
      </c>
      <c r="AU102" s="96">
        <f>$AU$10</f>
      </c>
      <c r="AW102" s="96">
        <f>$AW$10</f>
      </c>
      <c r="AX102">
        <f>AX101+1</f>
      </c>
      <c r="AZ102">
        <f>CONCATENATE(AO102,".",AQ102,".",AS102,".",AU102,".",AW102,AX102)</f>
      </c>
      <c r="BA102">
        <f>CONCATENATE(AO102,AQ102,AS102,AU102,AW102,AX102)</f>
      </c>
    </row>
    <row r="103" spans="1:53" ht="30" customHeight="1" x14ac:dyDescent="0.25">
      <c r="A103" s="18"/>
      <c r="B103" s="18"/>
      <c r="C103" s="19"/>
      <c r="D103" s="17"/>
      <c r="E103" s="17"/>
      <c r="F103" s="17">
        <f>D103+E103</f>
      </c>
      <c r="G103" s="17">
        <f>ROUND((Hoja2!F103/INICIO!$C$37)*INICIO!$C$33,2)</f>
      </c>
      <c r="H103" s="17"/>
      <c r="I103" s="17"/>
      <c r="J103" s="17">
        <f>D103+H103</f>
      </c>
      <c r="K103" s="1"/>
      <c r="L103" s="17"/>
      <c r="M103" s="1"/>
      <c r="N103">
        <f>A103</f>
      </c>
      <c r="O103">
        <f>B103</f>
      </c>
      <c r="P103" s="1"/>
      <c r="Q103">
        <f>C103</f>
      </c>
      <c r="R103">
        <f>Q103</f>
      </c>
      <c r="S103" s="1"/>
      <c r="T103">
        <f>$T$10</f>
      </c>
      <c r="U103">
        <f>D103</f>
      </c>
      <c r="V103">
        <f>E103</f>
      </c>
      <c r="W103">
        <f>F103</f>
      </c>
      <c r="X103">
        <f>G103</f>
      </c>
      <c r="Y103" s="5">
        <f>W103*$B$1</f>
      </c>
      <c r="Z103" s="5">
        <f>W103*$B$2</f>
      </c>
      <c r="AA103" s="5">
        <f>Y103+Z103</f>
      </c>
      <c r="AB103" s="5">
        <f>U103+Y103</f>
      </c>
      <c r="AC103" s="96">
        <f>C103</f>
      </c>
      <c r="AD103" s="1">
        <f>$AD$10</f>
      </c>
      <c r="AE103" s="9">
        <f>COLINDANCIAS!E476</f>
      </c>
      <c r="AF103" s="9">
        <f>COLINDANCIAS!E477</f>
      </c>
      <c r="AG103" s="9">
        <f>COLINDANCIAS!E478</f>
      </c>
      <c r="AH103" s="9">
        <f>COLINDANCIAS!E479</f>
      </c>
      <c r="AI103" s="9">
        <f>$AI$10</f>
      </c>
      <c r="AJ103" s="9">
        <f>BA103</f>
      </c>
      <c r="AK103" s="1"/>
      <c r="AL103" s="53">
        <f>LEN(AJ103)</f>
      </c>
      <c r="AO103" s="96">
        <f>$AO$10</f>
      </c>
      <c r="AQ103" s="96">
        <f>$AQ$10</f>
      </c>
      <c r="AS103" s="96">
        <f>$AS$10</f>
      </c>
      <c r="AU103" s="96">
        <f>$AU$10</f>
      </c>
      <c r="AW103" s="96">
        <f>$AW$10</f>
      </c>
      <c r="AX103">
        <f>AX102+1</f>
      </c>
      <c r="AZ103">
        <f>CONCATENATE(AO103,".",AQ103,".",AS103,".",AU103,".",AW103,AX103)</f>
      </c>
      <c r="BA103">
        <f>CONCATENATE(AO103,AQ103,AS103,AU103,AW103,AX103)</f>
      </c>
    </row>
    <row r="104" spans="1:53" ht="30" customHeight="1" x14ac:dyDescent="0.25">
      <c r="A104" s="18"/>
      <c r="B104" s="18"/>
      <c r="C104" s="19"/>
      <c r="D104" s="17"/>
      <c r="E104" s="17"/>
      <c r="F104" s="17">
        <f>D104+E104</f>
      </c>
      <c r="G104" s="17">
        <f>ROUND((Hoja2!F104/INICIO!$C$37)*INICIO!$C$33,2)</f>
      </c>
      <c r="H104" s="17"/>
      <c r="I104" s="17"/>
      <c r="J104" s="17">
        <f>D104+H104</f>
      </c>
      <c r="K104" s="1"/>
      <c r="L104" s="17"/>
      <c r="M104" s="1"/>
      <c r="N104">
        <f>A104</f>
      </c>
      <c r="O104">
        <f>B104</f>
      </c>
      <c r="P104" s="1"/>
      <c r="Q104">
        <f>C104</f>
      </c>
      <c r="R104">
        <f>Q104</f>
      </c>
      <c r="S104" s="1"/>
      <c r="T104">
        <f>$T$10</f>
      </c>
      <c r="U104">
        <f>D104</f>
      </c>
      <c r="V104">
        <f>E104</f>
      </c>
      <c r="W104">
        <f>F104</f>
      </c>
      <c r="X104">
        <f>G104</f>
      </c>
      <c r="Y104" s="5">
        <f>W104*$B$1</f>
      </c>
      <c r="Z104" s="5">
        <f>W104*$B$2</f>
      </c>
      <c r="AA104" s="5">
        <f>Y104+Z104</f>
      </c>
      <c r="AB104" s="5">
        <f>U104+Y104</f>
      </c>
      <c r="AC104" s="96">
        <f>C104</f>
      </c>
      <c r="AD104" s="1">
        <f>$AD$10</f>
      </c>
      <c r="AE104" s="9">
        <f>COLINDANCIAS!E481</f>
      </c>
      <c r="AF104" s="9">
        <f>COLINDANCIAS!E482</f>
      </c>
      <c r="AG104" s="9">
        <f>COLINDANCIAS!E483</f>
      </c>
      <c r="AH104" s="9">
        <f>COLINDANCIAS!E484</f>
      </c>
      <c r="AI104" s="9">
        <f>$AI$10</f>
      </c>
      <c r="AJ104" s="9">
        <f>BA104</f>
      </c>
      <c r="AK104" s="1"/>
      <c r="AL104" s="53">
        <f>LEN(AJ104)</f>
      </c>
      <c r="AO104" s="96">
        <f>$AO$10</f>
      </c>
      <c r="AQ104" s="96">
        <f>$AQ$10</f>
      </c>
      <c r="AS104" s="96">
        <f>$AS$10</f>
      </c>
      <c r="AU104" s="96">
        <f>$AU$10</f>
      </c>
      <c r="AW104" s="96">
        <f>$AW$10</f>
      </c>
      <c r="AX104">
        <f>AX103+1</f>
      </c>
      <c r="AZ104">
        <f>CONCATENATE(AO104,".",AQ104,".",AS104,".",AU104,".",AW104,AX104)</f>
      </c>
      <c r="BA104">
        <f>CONCATENATE(AO104,AQ104,AS104,AU104,AW104,AX104)</f>
      </c>
    </row>
    <row r="105" spans="1:53" ht="30" customHeight="1" x14ac:dyDescent="0.25">
      <c r="A105" s="18"/>
      <c r="B105" s="18"/>
      <c r="C105" s="19"/>
      <c r="D105" s="17"/>
      <c r="E105" s="17"/>
      <c r="F105" s="17">
        <f>D105+E105</f>
      </c>
      <c r="G105" s="17">
        <f>ROUND((Hoja2!F105/INICIO!$C$37)*INICIO!$C$33,2)</f>
      </c>
      <c r="H105" s="17"/>
      <c r="I105" s="17"/>
      <c r="J105" s="17">
        <f>D105+H105</f>
      </c>
      <c r="K105" s="1"/>
      <c r="L105" s="17"/>
      <c r="M105" s="1"/>
      <c r="N105">
        <f>A105</f>
      </c>
      <c r="O105">
        <f>B105</f>
      </c>
      <c r="P105" s="1"/>
      <c r="Q105">
        <f>C105</f>
      </c>
      <c r="R105">
        <f>Q105</f>
      </c>
      <c r="S105" s="1"/>
      <c r="T105">
        <f>$T$10</f>
      </c>
      <c r="U105">
        <f>D105</f>
      </c>
      <c r="V105">
        <f>E105</f>
      </c>
      <c r="W105">
        <f>F105</f>
      </c>
      <c r="X105">
        <f>G105</f>
      </c>
      <c r="Y105" s="5">
        <f>W105*$B$1</f>
      </c>
      <c r="Z105" s="5">
        <f>W105*$B$2</f>
      </c>
      <c r="AA105" s="5">
        <f>Y105+Z105</f>
      </c>
      <c r="AB105" s="5">
        <f>U105+Y105</f>
      </c>
      <c r="AC105" s="96">
        <f>C105</f>
      </c>
      <c r="AD105" s="1">
        <f>$AD$10</f>
      </c>
      <c r="AE105" s="9">
        <f>COLINDANCIAS!E486</f>
      </c>
      <c r="AF105" s="9">
        <f>COLINDANCIAS!E487</f>
      </c>
      <c r="AG105" s="9">
        <f>COLINDANCIAS!E488</f>
      </c>
      <c r="AH105" s="9">
        <f>COLINDANCIAS!E489</f>
      </c>
      <c r="AI105" s="9">
        <f>$AI$10</f>
      </c>
      <c r="AJ105" s="9">
        <f>BA105</f>
      </c>
      <c r="AK105" s="1"/>
      <c r="AL105" s="53">
        <f>LEN(AJ105)</f>
      </c>
      <c r="AO105" s="96">
        <f>$AO$10</f>
      </c>
      <c r="AQ105" s="96">
        <f>$AQ$10</f>
      </c>
      <c r="AS105" s="96">
        <f>$AS$10</f>
      </c>
      <c r="AU105" s="96">
        <f>$AU$10</f>
      </c>
      <c r="AW105" s="96">
        <f>$AW$10</f>
      </c>
      <c r="AX105">
        <f>AX104+1</f>
      </c>
      <c r="AZ105">
        <f>CONCATENATE(AO105,".",AQ105,".",AS105,".",AU105,".",AW105,AX105)</f>
      </c>
      <c r="BA105">
        <f>CONCATENATE(AO105,AQ105,AS105,AU105,AW105,AX105)</f>
      </c>
    </row>
    <row r="106" spans="1:53" ht="30" customHeight="1" x14ac:dyDescent="0.25">
      <c r="A106" s="18"/>
      <c r="B106" s="18"/>
      <c r="C106" s="19"/>
      <c r="D106" s="17"/>
      <c r="E106" s="17"/>
      <c r="F106" s="17">
        <f>D106+E106</f>
      </c>
      <c r="G106" s="17">
        <f>ROUND((Hoja2!F106/INICIO!$C$37)*INICIO!$C$33,2)</f>
      </c>
      <c r="H106" s="17"/>
      <c r="I106" s="17"/>
      <c r="J106" s="17">
        <f>D106+H106</f>
      </c>
      <c r="K106" s="1"/>
      <c r="L106" s="17"/>
      <c r="M106" s="1"/>
      <c r="N106">
        <f>A106</f>
      </c>
      <c r="O106">
        <f>B106</f>
      </c>
      <c r="P106" s="1"/>
      <c r="Q106">
        <f>C106</f>
      </c>
      <c r="R106">
        <f>Q106</f>
      </c>
      <c r="S106" s="1"/>
      <c r="T106">
        <f>$T$10</f>
      </c>
      <c r="U106">
        <f>D106</f>
      </c>
      <c r="V106">
        <f>E106</f>
      </c>
      <c r="W106">
        <f>F106</f>
      </c>
      <c r="X106">
        <f>G106</f>
      </c>
      <c r="Y106" s="5">
        <f>W106*$B$1</f>
      </c>
      <c r="Z106" s="5">
        <f>W106*$B$2</f>
      </c>
      <c r="AA106" s="5">
        <f>Y106+Z106</f>
      </c>
      <c r="AB106" s="5">
        <f>U106+Y106</f>
      </c>
      <c r="AC106" s="96">
        <f>C106</f>
      </c>
      <c r="AD106" s="1">
        <f>$AD$10</f>
      </c>
      <c r="AE106" s="9">
        <f>COLINDANCIAS!E491</f>
      </c>
      <c r="AF106" s="9">
        <f>COLINDANCIAS!E492</f>
      </c>
      <c r="AG106" s="9">
        <f>COLINDANCIAS!E493</f>
      </c>
      <c r="AH106" s="9">
        <f>COLINDANCIAS!E494</f>
      </c>
      <c r="AI106" s="9">
        <f>$AI$10</f>
      </c>
      <c r="AJ106" s="9">
        <f>BA106</f>
      </c>
      <c r="AK106" s="1"/>
      <c r="AL106" s="53">
        <f>LEN(AJ106)</f>
      </c>
      <c r="AO106" s="96">
        <f>$AO$10</f>
      </c>
      <c r="AQ106" s="96">
        <f>$AQ$10</f>
      </c>
      <c r="AS106" s="96">
        <f>$AS$10</f>
      </c>
      <c r="AU106" s="96">
        <f>$AU$10</f>
      </c>
      <c r="AW106" s="96">
        <f>$AW$10</f>
      </c>
      <c r="AX106">
        <f>AX105+1</f>
      </c>
      <c r="AZ106">
        <f>CONCATENATE(AO106,".",AQ106,".",AS106,".",AU106,".",AW106,AX106)</f>
      </c>
      <c r="BA106">
        <f>CONCATENATE(AO106,AQ106,AS106,AU106,AW106,AX106)</f>
      </c>
    </row>
    <row r="107" spans="1:53" ht="30" customHeight="1" x14ac:dyDescent="0.25">
      <c r="A107" s="18"/>
      <c r="B107" s="18"/>
      <c r="C107" s="19"/>
      <c r="D107" s="17"/>
      <c r="E107" s="17"/>
      <c r="F107" s="17">
        <f>D107+E107</f>
      </c>
      <c r="G107" s="17">
        <f>ROUND((Hoja2!F107/INICIO!$C$37)*INICIO!$C$33,2)</f>
      </c>
      <c r="H107" s="17"/>
      <c r="I107" s="17"/>
      <c r="J107" s="17">
        <f>D107+H107</f>
      </c>
      <c r="K107" s="1"/>
      <c r="L107" s="17"/>
      <c r="M107" s="1"/>
      <c r="N107">
        <f>A107</f>
      </c>
      <c r="O107">
        <f>B107</f>
      </c>
      <c r="P107" s="1"/>
      <c r="Q107">
        <f>C107</f>
      </c>
      <c r="R107">
        <f>Q107</f>
      </c>
      <c r="S107" s="1"/>
      <c r="T107">
        <f>$T$10</f>
      </c>
      <c r="U107">
        <f>D107</f>
      </c>
      <c r="V107">
        <f>E107</f>
      </c>
      <c r="W107">
        <f>F107</f>
      </c>
      <c r="X107">
        <f>G107</f>
      </c>
      <c r="Y107" s="5">
        <f>W107*$B$1</f>
      </c>
      <c r="Z107" s="5">
        <f>W107*$B$2</f>
      </c>
      <c r="AA107" s="5">
        <f>Y107+Z107</f>
      </c>
      <c r="AB107" s="5">
        <f>U107+Y107</f>
      </c>
      <c r="AC107" s="96">
        <f>C107</f>
      </c>
      <c r="AD107" s="1">
        <f>$AD$10</f>
      </c>
      <c r="AE107" s="9">
        <f>COLINDANCIAS!E496</f>
      </c>
      <c r="AF107" s="9">
        <f>COLINDANCIAS!E497</f>
      </c>
      <c r="AG107" s="9">
        <f>COLINDANCIAS!E498</f>
      </c>
      <c r="AH107" s="9">
        <f>COLINDANCIAS!E499</f>
      </c>
      <c r="AI107" s="9">
        <f>$AI$10</f>
      </c>
      <c r="AJ107" s="9">
        <f>BA107</f>
      </c>
      <c r="AK107" s="1"/>
      <c r="AL107" s="53">
        <f>LEN(AJ107)</f>
      </c>
      <c r="AO107" s="96">
        <f>$AO$10</f>
      </c>
      <c r="AQ107" s="96">
        <f>$AQ$10</f>
      </c>
      <c r="AS107" s="96">
        <f>$AS$10</f>
      </c>
      <c r="AU107" s="96">
        <f>$AU$10</f>
      </c>
      <c r="AW107" s="96">
        <f>$AW$10</f>
      </c>
      <c r="AX107">
        <f>AX106+1</f>
      </c>
      <c r="AZ107">
        <f>CONCATENATE(AO107,".",AQ107,".",AS107,".",AU107,".",AW107,AX107)</f>
      </c>
      <c r="BA107">
        <f>CONCATENATE(AO107,AQ107,AS107,AU107,AW107,AX107)</f>
      </c>
    </row>
    <row r="108" spans="1:53" ht="30" customHeight="1" x14ac:dyDescent="0.25">
      <c r="A108" s="18"/>
      <c r="B108" s="18"/>
      <c r="C108" s="19"/>
      <c r="D108" s="17"/>
      <c r="E108" s="17"/>
      <c r="F108" s="17">
        <f>D108+E108</f>
      </c>
      <c r="G108" s="17">
        <f>ROUND((Hoja2!F108/INICIO!$C$37)*INICIO!$C$33,2)</f>
      </c>
      <c r="H108" s="17"/>
      <c r="I108" s="17"/>
      <c r="J108" s="17">
        <f>D108+H108</f>
      </c>
      <c r="K108" s="1"/>
      <c r="L108" s="17"/>
      <c r="M108" s="1"/>
      <c r="N108">
        <f>A108</f>
      </c>
      <c r="O108">
        <f>B108</f>
      </c>
      <c r="P108" s="1"/>
      <c r="Q108">
        <f>C108</f>
      </c>
      <c r="R108">
        <f>Q108</f>
      </c>
      <c r="S108" s="1"/>
      <c r="T108">
        <f>$T$10</f>
      </c>
      <c r="U108">
        <f>D108</f>
      </c>
      <c r="V108">
        <f>E108</f>
      </c>
      <c r="W108">
        <f>F108</f>
      </c>
      <c r="X108">
        <f>G108</f>
      </c>
      <c r="Y108" s="5">
        <f>W108*$B$1</f>
      </c>
      <c r="Z108" s="5">
        <f>W108*$B$2</f>
      </c>
      <c r="AA108" s="5">
        <f>Y108+Z108</f>
      </c>
      <c r="AB108" s="5">
        <f>U108+Y108</f>
      </c>
      <c r="AC108" s="96">
        <f>C108</f>
      </c>
      <c r="AD108" s="1">
        <f>$AD$10</f>
      </c>
      <c r="AE108" s="9">
        <f>COLINDANCIAS!E501</f>
      </c>
      <c r="AF108" s="9">
        <f>COLINDANCIAS!E502</f>
      </c>
      <c r="AG108" s="9">
        <f>COLINDANCIAS!E503</f>
      </c>
      <c r="AH108" s="9">
        <f>COLINDANCIAS!E504</f>
      </c>
      <c r="AI108" s="9">
        <f>$AI$10</f>
      </c>
      <c r="AJ108" s="9">
        <f>BA108</f>
      </c>
      <c r="AK108" s="1"/>
      <c r="AL108" s="53">
        <f>LEN(AJ108)</f>
      </c>
      <c r="AO108" s="96">
        <f>$AO$10</f>
      </c>
      <c r="AQ108" s="96">
        <f>$AQ$10</f>
      </c>
      <c r="AS108" s="96">
        <f>$AS$10</f>
      </c>
      <c r="AU108" s="96">
        <f>$AU$10</f>
      </c>
      <c r="AW108" s="96">
        <f>$AW$10</f>
      </c>
      <c r="AX108">
        <f>AX107+1</f>
      </c>
      <c r="AZ108">
        <f>CONCATENATE(AO108,".",AQ108,".",AS108,".",AU108,".",AW108,AX108)</f>
      </c>
      <c r="BA108">
        <f>CONCATENATE(AO108,AQ108,AS108,AU108,AW108,AX108)</f>
      </c>
    </row>
    <row r="109" spans="1:53" ht="30" customHeight="1" x14ac:dyDescent="0.25">
      <c r="A109" s="18"/>
      <c r="B109" s="18"/>
      <c r="C109" s="19"/>
      <c r="D109" s="17"/>
      <c r="E109" s="17"/>
      <c r="F109" s="17">
        <f>D109+E109</f>
      </c>
      <c r="G109" s="17">
        <f>ROUND((Hoja2!F109/INICIO!$C$37)*INICIO!$C$33,2)</f>
      </c>
      <c r="H109" s="17"/>
      <c r="I109" s="17"/>
      <c r="J109" s="17">
        <f>D109+H109</f>
      </c>
      <c r="K109" s="1"/>
      <c r="L109" s="17"/>
      <c r="M109" s="1"/>
      <c r="N109">
        <f>A109</f>
      </c>
      <c r="O109">
        <f>B109</f>
      </c>
      <c r="P109" s="1"/>
      <c r="Q109">
        <f>C109</f>
      </c>
      <c r="R109">
        <f>Q109</f>
      </c>
      <c r="S109" s="1"/>
      <c r="T109">
        <f>$T$10</f>
      </c>
      <c r="U109">
        <f>D109</f>
      </c>
      <c r="V109">
        <f>E109</f>
      </c>
      <c r="W109">
        <f>F109</f>
      </c>
      <c r="X109">
        <f>G109</f>
      </c>
      <c r="Y109" s="5">
        <f>W109*$B$1</f>
      </c>
      <c r="Z109" s="5">
        <f>W109*$B$2</f>
      </c>
      <c r="AA109" s="5">
        <f>Y109+Z109</f>
      </c>
      <c r="AB109" s="5">
        <f>U109+Y109</f>
      </c>
      <c r="AC109" s="96">
        <f>C109</f>
      </c>
      <c r="AD109" s="1">
        <f>$AD$10</f>
      </c>
      <c r="AE109" s="9">
        <f>COLINDANCIAS!E506</f>
      </c>
      <c r="AF109" s="9">
        <f>COLINDANCIAS!E507</f>
      </c>
      <c r="AG109" s="9">
        <f>COLINDANCIAS!E508</f>
      </c>
      <c r="AH109" s="9">
        <f>COLINDANCIAS!E509</f>
      </c>
      <c r="AI109" s="9">
        <f>$AI$10</f>
      </c>
      <c r="AJ109" s="9">
        <f>BA109</f>
      </c>
      <c r="AK109" s="1"/>
      <c r="AL109" s="53">
        <f>LEN(AJ109)</f>
      </c>
      <c r="AO109" s="96">
        <f>$AO$10</f>
      </c>
      <c r="AQ109" s="96">
        <f>$AQ$10</f>
      </c>
      <c r="AS109" s="96">
        <f>$AS$10</f>
      </c>
      <c r="AU109" s="96">
        <f>$AU$10</f>
      </c>
      <c r="AW109" s="96">
        <f>$AW$10</f>
      </c>
      <c r="AX109">
        <f>AX108+1</f>
      </c>
      <c r="AZ109">
        <f>CONCATENATE(AO109,".",AQ109,".",AS109,".",AU109,".",AW109,AX109)</f>
      </c>
      <c r="BA109">
        <f>CONCATENATE(AO109,AQ109,AS109,AU109,AW109,AX109)</f>
      </c>
    </row>
    <row r="110" spans="1:53" ht="30" customHeight="1" x14ac:dyDescent="0.25">
      <c r="A110" s="18"/>
      <c r="B110" s="18"/>
      <c r="C110" s="19"/>
      <c r="D110" s="17"/>
      <c r="E110" s="17"/>
      <c r="F110" s="17">
        <f>D110+E110</f>
      </c>
      <c r="G110" s="17">
        <f>ROUND((Hoja2!F110/INICIO!$C$37)*INICIO!$C$33,2)</f>
      </c>
      <c r="H110" s="17"/>
      <c r="I110" s="17"/>
      <c r="J110" s="17">
        <f>D110+H110</f>
      </c>
      <c r="K110" s="1"/>
      <c r="L110" s="17"/>
      <c r="M110" s="1"/>
      <c r="N110">
        <f>A110</f>
      </c>
      <c r="O110">
        <f>B110</f>
      </c>
      <c r="P110" s="1"/>
      <c r="Q110">
        <f>C110</f>
      </c>
      <c r="R110">
        <f>Q110</f>
      </c>
      <c r="S110" s="1"/>
      <c r="T110">
        <f>$T$10</f>
      </c>
      <c r="U110">
        <f>D110</f>
      </c>
      <c r="V110">
        <f>E110</f>
      </c>
      <c r="W110">
        <f>F110</f>
      </c>
      <c r="X110">
        <f>G110</f>
      </c>
      <c r="Y110" s="5">
        <f>W110*$B$1</f>
      </c>
      <c r="Z110" s="5">
        <f>W110*$B$2</f>
      </c>
      <c r="AA110" s="5">
        <f>Y110+Z110</f>
      </c>
      <c r="AB110" s="5">
        <f>U110+Y110</f>
      </c>
      <c r="AC110" s="96">
        <f>C110</f>
      </c>
      <c r="AD110" s="1">
        <f>$AD$10</f>
      </c>
      <c r="AE110" s="9">
        <f>COLINDANCIAS!E511</f>
      </c>
      <c r="AF110" s="9">
        <f>COLINDANCIAS!E512</f>
      </c>
      <c r="AG110" s="9">
        <f>COLINDANCIAS!E513</f>
      </c>
      <c r="AH110" s="9">
        <f>COLINDANCIAS!E514</f>
      </c>
      <c r="AI110" s="9">
        <f>$AI$10</f>
      </c>
      <c r="AJ110" s="9">
        <f>BA110</f>
      </c>
      <c r="AK110" s="1"/>
      <c r="AL110" s="53">
        <f>LEN(AJ110)</f>
      </c>
      <c r="AO110" s="96">
        <f>$AO$10</f>
      </c>
      <c r="AQ110" s="96">
        <f>$AQ$10</f>
      </c>
      <c r="AS110" s="96">
        <f>$AS$10</f>
      </c>
      <c r="AU110" s="96">
        <f>$AU$10</f>
      </c>
      <c r="AW110" s="96">
        <f>$AW$10</f>
      </c>
      <c r="AX110">
        <f>AX109+1</f>
      </c>
      <c r="AZ110">
        <f>CONCATENATE(AO110,".",AQ110,".",AS110,".",AU110,".",AW110,AX110)</f>
      </c>
      <c r="BA110">
        <f>CONCATENATE(AO110,AQ110,AS110,AU110,AW110,AX110)</f>
      </c>
    </row>
    <row r="111" spans="1:53" ht="30" customHeight="1" x14ac:dyDescent="0.25">
      <c r="A111" s="18"/>
      <c r="B111" s="18"/>
      <c r="C111" s="19"/>
      <c r="D111" s="17"/>
      <c r="E111" s="17"/>
      <c r="F111" s="17">
        <f>D111+E111</f>
      </c>
      <c r="G111" s="17">
        <f>ROUND((Hoja2!F111/INICIO!$C$37)*INICIO!$C$33,2)</f>
      </c>
      <c r="H111" s="17"/>
      <c r="I111" s="17"/>
      <c r="J111" s="17">
        <f>D111+H111</f>
      </c>
      <c r="K111" s="1"/>
      <c r="L111" s="17"/>
      <c r="M111" s="1"/>
      <c r="N111">
        <f>A111</f>
      </c>
      <c r="O111">
        <f>B111</f>
      </c>
      <c r="P111" s="1"/>
      <c r="Q111">
        <f>C111</f>
      </c>
      <c r="R111">
        <f>Q111</f>
      </c>
      <c r="S111" s="1"/>
      <c r="T111">
        <f>$T$10</f>
      </c>
      <c r="U111">
        <f>D111</f>
      </c>
      <c r="V111">
        <f>E111</f>
      </c>
      <c r="W111">
        <f>F111</f>
      </c>
      <c r="X111">
        <f>G111</f>
      </c>
      <c r="Y111" s="5">
        <f>W111*$B$1</f>
      </c>
      <c r="Z111" s="5">
        <f>W111*$B$2</f>
      </c>
      <c r="AA111" s="5">
        <f>Y111+Z111</f>
      </c>
      <c r="AB111" s="5">
        <f>U111+Y111</f>
      </c>
      <c r="AC111" s="96">
        <f>C111</f>
      </c>
      <c r="AD111" s="1">
        <f>$AD$10</f>
      </c>
      <c r="AE111" s="9">
        <f>COLINDANCIAS!E516</f>
      </c>
      <c r="AF111" s="9">
        <f>COLINDANCIAS!E517</f>
      </c>
      <c r="AG111" s="9">
        <f>COLINDANCIAS!E518</f>
      </c>
      <c r="AH111" s="9">
        <f>COLINDANCIAS!E519</f>
      </c>
      <c r="AI111" s="9">
        <f>$AI$10</f>
      </c>
      <c r="AJ111" s="9">
        <f>BA111</f>
      </c>
      <c r="AK111" s="1"/>
      <c r="AL111" s="53">
        <f>LEN(AJ111)</f>
      </c>
      <c r="AO111" s="96">
        <f>$AO$10</f>
      </c>
      <c r="AQ111" s="96">
        <f>$AQ$10</f>
      </c>
      <c r="AS111" s="96">
        <f>$AS$10</f>
      </c>
      <c r="AU111" s="96">
        <f>$AU$10</f>
      </c>
      <c r="AW111" s="96">
        <f>$AW$10</f>
      </c>
      <c r="AX111">
        <f>AX110+1</f>
      </c>
      <c r="AZ111">
        <f>CONCATENATE(AO111,".",AQ111,".",AS111,".",AU111,".",AW111,AX111)</f>
      </c>
      <c r="BA111">
        <f>CONCATENATE(AO111,AQ111,AS111,AU111,AW111,AX111)</f>
      </c>
    </row>
    <row r="112" spans="1:53" ht="30" customHeight="1" x14ac:dyDescent="0.25">
      <c r="A112" s="18"/>
      <c r="B112" s="18"/>
      <c r="C112" s="19"/>
      <c r="D112" s="17"/>
      <c r="E112" s="17"/>
      <c r="F112" s="17">
        <f>D112+E112</f>
      </c>
      <c r="G112" s="17">
        <f>ROUND((Hoja2!F112/INICIO!$C$37)*INICIO!$C$33,2)</f>
      </c>
      <c r="H112" s="17"/>
      <c r="I112" s="17"/>
      <c r="J112" s="17">
        <f>D112+H112</f>
      </c>
      <c r="K112" s="1"/>
      <c r="L112" s="17"/>
      <c r="M112" s="1"/>
      <c r="N112">
        <f>A112</f>
      </c>
      <c r="O112">
        <f>B112</f>
      </c>
      <c r="P112" s="1"/>
      <c r="Q112">
        <f>C112</f>
      </c>
      <c r="R112">
        <f>Q112</f>
      </c>
      <c r="S112" s="1"/>
      <c r="T112">
        <f>$T$10</f>
      </c>
      <c r="U112">
        <f>D112</f>
      </c>
      <c r="V112">
        <f>E112</f>
      </c>
      <c r="W112">
        <f>F112</f>
      </c>
      <c r="X112">
        <f>G112</f>
      </c>
      <c r="Y112" s="5">
        <f>W112*$B$1</f>
      </c>
      <c r="Z112" s="5">
        <f>W112*$B$2</f>
      </c>
      <c r="AA112" s="5">
        <f>Y112+Z112</f>
      </c>
      <c r="AB112" s="5">
        <f>U112+Y112</f>
      </c>
      <c r="AC112" s="96">
        <f>C112</f>
      </c>
      <c r="AD112" s="1">
        <f>$AD$10</f>
      </c>
      <c r="AE112" s="9">
        <f>COLINDANCIAS!E521</f>
      </c>
      <c r="AF112" s="9">
        <f>COLINDANCIAS!E522</f>
      </c>
      <c r="AG112" s="9">
        <f>COLINDANCIAS!E523</f>
      </c>
      <c r="AH112" s="9">
        <f>COLINDANCIAS!E524</f>
      </c>
      <c r="AI112" s="9">
        <f>$AI$10</f>
      </c>
      <c r="AJ112" s="9">
        <f>BA112</f>
      </c>
      <c r="AK112" s="1"/>
      <c r="AL112" s="53">
        <f>LEN(AJ112)</f>
      </c>
      <c r="AO112" s="96">
        <f>$AO$10</f>
      </c>
      <c r="AQ112" s="96">
        <f>$AQ$10</f>
      </c>
      <c r="AS112" s="96">
        <f>$AS$10</f>
      </c>
      <c r="AU112" s="96">
        <f>$AU$10</f>
      </c>
      <c r="AW112" s="96">
        <f>$AW$10</f>
      </c>
      <c r="AX112">
        <f>AX111+1</f>
      </c>
      <c r="AZ112">
        <f>CONCATENATE(AO112,".",AQ112,".",AS112,".",AU112,".",AW112,AX112)</f>
      </c>
      <c r="BA112">
        <f>CONCATENATE(AO112,AQ112,AS112,AU112,AW112,AX112)</f>
      </c>
    </row>
    <row r="113" spans="1:53" ht="30" customHeight="1" x14ac:dyDescent="0.25">
      <c r="A113" s="18"/>
      <c r="B113" s="18"/>
      <c r="C113" s="19"/>
      <c r="D113" s="17"/>
      <c r="E113" s="17"/>
      <c r="F113" s="17">
        <f>D113+E113</f>
      </c>
      <c r="G113" s="17">
        <f>ROUND((Hoja2!F113/INICIO!$C$37)*INICIO!$C$33,2)</f>
      </c>
      <c r="H113" s="17"/>
      <c r="I113" s="17"/>
      <c r="J113" s="17">
        <f>D113+H113</f>
      </c>
      <c r="K113" s="1"/>
      <c r="L113" s="17"/>
      <c r="M113" s="1"/>
      <c r="N113">
        <f>A113</f>
      </c>
      <c r="O113">
        <f>B113</f>
      </c>
      <c r="P113" s="1"/>
      <c r="Q113">
        <f>C113</f>
      </c>
      <c r="R113">
        <f>Q113</f>
      </c>
      <c r="S113" s="1"/>
      <c r="T113">
        <f>$T$10</f>
      </c>
      <c r="U113">
        <f>D113</f>
      </c>
      <c r="V113">
        <f>E113</f>
      </c>
      <c r="W113">
        <f>F113</f>
      </c>
      <c r="X113">
        <f>G113</f>
      </c>
      <c r="Y113" s="5">
        <f>W113*$B$1</f>
      </c>
      <c r="Z113" s="5">
        <f>W113*$B$2</f>
      </c>
      <c r="AA113" s="5">
        <f>Y113+Z113</f>
      </c>
      <c r="AB113" s="5">
        <f>U113+Y113</f>
      </c>
      <c r="AC113" s="96">
        <f>C113</f>
      </c>
      <c r="AD113" s="1">
        <f>$AD$10</f>
      </c>
      <c r="AE113" s="9">
        <f>COLINDANCIAS!E526</f>
      </c>
      <c r="AF113" s="9">
        <f>COLINDANCIAS!E527</f>
      </c>
      <c r="AG113" s="9">
        <f>COLINDANCIAS!E528</f>
      </c>
      <c r="AH113" s="9">
        <f>COLINDANCIAS!E529</f>
      </c>
      <c r="AI113" s="9">
        <f>$AI$10</f>
      </c>
      <c r="AJ113" s="9">
        <f>BA113</f>
      </c>
      <c r="AK113" s="1"/>
      <c r="AL113" s="53">
        <f>LEN(AJ113)</f>
      </c>
      <c r="AO113" s="96">
        <f>$AO$10</f>
      </c>
      <c r="AQ113" s="96">
        <f>$AQ$10</f>
      </c>
      <c r="AS113" s="96">
        <f>$AS$10</f>
      </c>
      <c r="AU113" s="96">
        <f>$AU$10</f>
      </c>
      <c r="AW113" s="96">
        <f>$AW$10</f>
      </c>
      <c r="AX113">
        <f>AX112+1</f>
      </c>
      <c r="AZ113">
        <f>CONCATENATE(AO113,".",AQ113,".",AS113,".",AU113,".",AW113,AX113)</f>
      </c>
      <c r="BA113">
        <f>CONCATENATE(AO113,AQ113,AS113,AU113,AW113,AX113)</f>
      </c>
    </row>
    <row r="114" spans="1:53" ht="30" customHeight="1" x14ac:dyDescent="0.25">
      <c r="A114" s="18"/>
      <c r="B114" s="18"/>
      <c r="C114" s="19"/>
      <c r="D114" s="17"/>
      <c r="E114" s="17"/>
      <c r="F114" s="17">
        <f>D114+E114</f>
      </c>
      <c r="G114" s="17">
        <f>ROUND((Hoja2!F114/INICIO!$C$37)*INICIO!$C$33,2)</f>
      </c>
      <c r="H114" s="17"/>
      <c r="I114" s="17"/>
      <c r="J114" s="17">
        <f>D114+H114</f>
      </c>
      <c r="K114" s="1"/>
      <c r="L114" s="17"/>
      <c r="M114" s="1"/>
      <c r="N114">
        <f>A114</f>
      </c>
      <c r="O114">
        <f>B114</f>
      </c>
      <c r="P114" s="1"/>
      <c r="Q114">
        <f>C114</f>
      </c>
      <c r="R114">
        <f>Q114</f>
      </c>
      <c r="S114" s="1"/>
      <c r="T114">
        <f>$T$10</f>
      </c>
      <c r="U114">
        <f>D114</f>
      </c>
      <c r="V114">
        <f>E114</f>
      </c>
      <c r="W114">
        <f>F114</f>
      </c>
      <c r="X114">
        <f>G114</f>
      </c>
      <c r="Y114" s="5">
        <f>W114*$B$1</f>
      </c>
      <c r="Z114" s="5">
        <f>W114*$B$2</f>
      </c>
      <c r="AA114" s="5">
        <f>Y114+Z114</f>
      </c>
      <c r="AB114" s="5">
        <f>U114+Y114</f>
      </c>
      <c r="AC114" s="96">
        <f>C114</f>
      </c>
      <c r="AD114" s="1">
        <f>$AD$10</f>
      </c>
      <c r="AE114" s="9">
        <f>COLINDANCIAS!E531</f>
      </c>
      <c r="AF114" s="9">
        <f>COLINDANCIAS!E532</f>
      </c>
      <c r="AG114" s="9">
        <f>COLINDANCIAS!E533</f>
      </c>
      <c r="AH114" s="9">
        <f>COLINDANCIAS!E534</f>
      </c>
      <c r="AI114" s="9">
        <f>$AI$10</f>
      </c>
      <c r="AJ114" s="9">
        <f>BA114</f>
      </c>
      <c r="AK114" s="1"/>
      <c r="AL114" s="53">
        <f>LEN(AJ114)</f>
      </c>
      <c r="AO114" s="96">
        <f>$AO$10</f>
      </c>
      <c r="AQ114" s="96">
        <f>$AQ$10</f>
      </c>
      <c r="AS114" s="96">
        <f>$AS$10</f>
      </c>
      <c r="AU114" s="96">
        <f>$AU$10</f>
      </c>
      <c r="AW114" s="96">
        <f>$AW$10</f>
      </c>
      <c r="AX114">
        <f>AX113+1</f>
      </c>
      <c r="AZ114">
        <f>CONCATENATE(AO114,".",AQ114,".",AS114,".",AU114,".",AW114,AX114)</f>
      </c>
      <c r="BA114">
        <f>CONCATENATE(AO114,AQ114,AS114,AU114,AW114,AX114)</f>
      </c>
    </row>
    <row r="115" spans="1:53" ht="30" customHeight="1" x14ac:dyDescent="0.25">
      <c r="A115" s="18"/>
      <c r="B115" s="18"/>
      <c r="C115" s="19"/>
      <c r="D115" s="17"/>
      <c r="E115" s="17"/>
      <c r="F115" s="17">
        <f>D115+E115</f>
      </c>
      <c r="G115" s="17">
        <f>ROUND((Hoja2!F115/INICIO!$C$37)*INICIO!$C$33,2)</f>
      </c>
      <c r="H115" s="17"/>
      <c r="I115" s="17"/>
      <c r="J115" s="17">
        <f>D115+H115</f>
      </c>
      <c r="K115" s="1"/>
      <c r="L115" s="17"/>
      <c r="M115" s="1"/>
      <c r="N115">
        <f>A115</f>
      </c>
      <c r="O115">
        <f>B115</f>
      </c>
      <c r="P115" s="1"/>
      <c r="Q115">
        <f>C115</f>
      </c>
      <c r="R115">
        <f>Q115</f>
      </c>
      <c r="S115" s="1"/>
      <c r="T115">
        <f>$T$10</f>
      </c>
      <c r="U115">
        <f>D115</f>
      </c>
      <c r="V115">
        <f>E115</f>
      </c>
      <c r="W115">
        <f>F115</f>
      </c>
      <c r="X115">
        <f>G115</f>
      </c>
      <c r="Y115" s="5">
        <f>W115*$B$1</f>
      </c>
      <c r="Z115" s="5">
        <f>W115*$B$2</f>
      </c>
      <c r="AA115" s="5">
        <f>Y115+Z115</f>
      </c>
      <c r="AB115" s="5">
        <f>U115+Y115</f>
      </c>
      <c r="AC115" s="96">
        <f>C115</f>
      </c>
      <c r="AD115" s="1">
        <f>$AD$10</f>
      </c>
      <c r="AE115" s="9">
        <f>COLINDANCIAS!E536</f>
      </c>
      <c r="AF115" s="9">
        <f>COLINDANCIAS!E537</f>
      </c>
      <c r="AG115" s="9">
        <f>COLINDANCIAS!E538</f>
      </c>
      <c r="AH115" s="9">
        <f>COLINDANCIAS!E539</f>
      </c>
      <c r="AI115" s="9">
        <f>$AI$10</f>
      </c>
      <c r="AJ115" s="9">
        <f>BA115</f>
      </c>
      <c r="AK115" s="1"/>
      <c r="AL115" s="53">
        <f>LEN(AJ115)</f>
      </c>
      <c r="AO115" s="96">
        <f>$AO$10</f>
      </c>
      <c r="AQ115" s="96">
        <f>$AQ$10</f>
      </c>
      <c r="AS115" s="96">
        <f>$AS$10</f>
      </c>
      <c r="AU115" s="96">
        <f>$AU$10</f>
      </c>
      <c r="AW115" s="96">
        <f>$AW$10</f>
      </c>
      <c r="AX115">
        <f>AX114+1</f>
      </c>
      <c r="AZ115">
        <f>CONCATENATE(AO115,".",AQ115,".",AS115,".",AU115,".",AW115,AX115)</f>
      </c>
      <c r="BA115">
        <f>CONCATENATE(AO115,AQ115,AS115,AU115,AW115,AX115)</f>
      </c>
    </row>
    <row r="116" spans="1:53" ht="30" customHeight="1" x14ac:dyDescent="0.25">
      <c r="A116" s="18"/>
      <c r="B116" s="18"/>
      <c r="C116" s="19"/>
      <c r="D116" s="17"/>
      <c r="E116" s="17"/>
      <c r="F116" s="17">
        <f>D116+E116</f>
      </c>
      <c r="G116" s="17">
        <f>ROUND((Hoja2!F116/INICIO!$C$37)*INICIO!$C$33,2)</f>
      </c>
      <c r="H116" s="17"/>
      <c r="I116" s="17"/>
      <c r="J116" s="17">
        <f>D116+H116</f>
      </c>
      <c r="K116" s="1"/>
      <c r="L116" s="17"/>
      <c r="M116" s="1"/>
      <c r="N116">
        <f>A116</f>
      </c>
      <c r="O116">
        <f>B116</f>
      </c>
      <c r="P116" s="1"/>
      <c r="Q116">
        <f>C116</f>
      </c>
      <c r="R116">
        <f>Q116</f>
      </c>
      <c r="S116" s="1"/>
      <c r="T116">
        <f>$T$10</f>
      </c>
      <c r="U116">
        <f>D116</f>
      </c>
      <c r="V116">
        <f>E116</f>
      </c>
      <c r="W116">
        <f>F116</f>
      </c>
      <c r="X116">
        <f>G116</f>
      </c>
      <c r="Y116" s="5">
        <f>W116*$B$1</f>
      </c>
      <c r="Z116" s="5">
        <f>W116*$B$2</f>
      </c>
      <c r="AA116" s="5">
        <f>Y116+Z116</f>
      </c>
      <c r="AB116" s="5">
        <f>U116+Y116</f>
      </c>
      <c r="AC116" s="96">
        <f>C116</f>
      </c>
      <c r="AD116" s="1">
        <f>$AD$10</f>
      </c>
      <c r="AE116" s="9">
        <f>COLINDANCIAS!E541</f>
      </c>
      <c r="AF116" s="9">
        <f>COLINDANCIAS!E542</f>
      </c>
      <c r="AG116" s="9">
        <f>COLINDANCIAS!E543</f>
      </c>
      <c r="AH116" s="9">
        <f>COLINDANCIAS!E544</f>
      </c>
      <c r="AI116" s="9">
        <f>$AI$10</f>
      </c>
      <c r="AJ116" s="9">
        <f>BA116</f>
      </c>
      <c r="AK116" s="1"/>
      <c r="AL116" s="53">
        <f>LEN(AJ116)</f>
      </c>
      <c r="AO116" s="96">
        <f>$AO$10</f>
      </c>
      <c r="AQ116" s="96">
        <f>$AQ$10</f>
      </c>
      <c r="AS116" s="96">
        <f>$AS$10</f>
      </c>
      <c r="AU116" s="96">
        <f>$AU$10</f>
      </c>
      <c r="AW116" s="96">
        <f>$AW$10</f>
      </c>
      <c r="AX116">
        <f>AX115+1</f>
      </c>
      <c r="AZ116">
        <f>CONCATENATE(AO116,".",AQ116,".",AS116,".",AU116,".",AW116,AX116)</f>
      </c>
      <c r="BA116">
        <f>CONCATENATE(AO116,AQ116,AS116,AU116,AW116,AX116)</f>
      </c>
    </row>
    <row r="117" spans="1:53" ht="30" customHeight="1" x14ac:dyDescent="0.25">
      <c r="A117" s="18"/>
      <c r="B117" s="18"/>
      <c r="C117" s="19"/>
      <c r="D117" s="17"/>
      <c r="E117" s="17"/>
      <c r="F117" s="17">
        <f>D117+E117</f>
      </c>
      <c r="G117" s="17">
        <f>ROUND((Hoja2!F117/INICIO!$C$37)*INICIO!$C$33,2)</f>
      </c>
      <c r="H117" s="17"/>
      <c r="I117" s="17"/>
      <c r="J117" s="17">
        <f>D117+H117</f>
      </c>
      <c r="K117" s="1"/>
      <c r="L117" s="17"/>
      <c r="M117" s="1"/>
      <c r="N117">
        <f>A117</f>
      </c>
      <c r="O117">
        <f>B117</f>
      </c>
      <c r="P117" s="1"/>
      <c r="Q117">
        <f>C117</f>
      </c>
      <c r="R117">
        <f>Q117</f>
      </c>
      <c r="S117" s="1"/>
      <c r="T117">
        <f>$T$10</f>
      </c>
      <c r="U117">
        <f>D117</f>
      </c>
      <c r="V117">
        <f>E117</f>
      </c>
      <c r="W117">
        <f>F117</f>
      </c>
      <c r="X117">
        <f>G117</f>
      </c>
      <c r="Y117" s="5">
        <f>W117*$B$1</f>
      </c>
      <c r="Z117" s="5">
        <f>W117*$B$2</f>
      </c>
      <c r="AA117" s="5">
        <f>Y117+Z117</f>
      </c>
      <c r="AB117" s="5">
        <f>U117+Y117</f>
      </c>
      <c r="AC117" s="96">
        <f>C117</f>
      </c>
      <c r="AD117" s="1">
        <f>$AD$10</f>
      </c>
      <c r="AE117" s="9">
        <f>COLINDANCIAS!E546</f>
      </c>
      <c r="AF117" s="9">
        <f>COLINDANCIAS!E547</f>
      </c>
      <c r="AG117" s="9">
        <f>COLINDANCIAS!E548</f>
      </c>
      <c r="AH117" s="9">
        <f>COLINDANCIAS!E549</f>
      </c>
      <c r="AI117" s="9">
        <f>$AI$10</f>
      </c>
      <c r="AJ117" s="9">
        <f>BA117</f>
      </c>
      <c r="AK117" s="1"/>
      <c r="AL117" s="53">
        <f>LEN(AJ117)</f>
      </c>
      <c r="AO117" s="96">
        <f>$AO$10</f>
      </c>
      <c r="AQ117" s="96">
        <f>$AQ$10</f>
      </c>
      <c r="AS117" s="96">
        <f>$AS$10</f>
      </c>
      <c r="AU117" s="96">
        <f>$AU$10</f>
      </c>
      <c r="AW117" s="96">
        <f>$AW$10</f>
      </c>
      <c r="AX117">
        <f>AX116+1</f>
      </c>
      <c r="AZ117">
        <f>CONCATENATE(AO117,".",AQ117,".",AS117,".",AU117,".",AW117,AX117)</f>
      </c>
      <c r="BA117">
        <f>CONCATENATE(AO117,AQ117,AS117,AU117,AW117,AX117)</f>
      </c>
    </row>
    <row r="118" spans="1:53" ht="30" customHeight="1" x14ac:dyDescent="0.25">
      <c r="A118" s="18"/>
      <c r="B118" s="18"/>
      <c r="C118" s="19"/>
      <c r="D118" s="17"/>
      <c r="E118" s="17"/>
      <c r="F118" s="17">
        <f>D118+E118</f>
      </c>
      <c r="G118" s="17">
        <f>ROUND((Hoja2!F118/INICIO!$C$37)*INICIO!$C$33,2)</f>
      </c>
      <c r="H118" s="17"/>
      <c r="I118" s="17"/>
      <c r="J118" s="17">
        <f>D118+H118</f>
      </c>
      <c r="K118" s="1"/>
      <c r="L118" s="17"/>
      <c r="M118" s="1"/>
      <c r="N118">
        <f>A118</f>
      </c>
      <c r="O118">
        <f>B118</f>
      </c>
      <c r="P118" s="1"/>
      <c r="Q118">
        <f>C118</f>
      </c>
      <c r="R118">
        <f>Q118</f>
      </c>
      <c r="S118" s="1"/>
      <c r="T118">
        <f>$T$10</f>
      </c>
      <c r="U118">
        <f>D118</f>
      </c>
      <c r="V118">
        <f>E118</f>
      </c>
      <c r="W118">
        <f>F118</f>
      </c>
      <c r="X118">
        <f>G118</f>
      </c>
      <c r="Y118" s="5">
        <f>W118*$B$1</f>
      </c>
      <c r="Z118" s="5">
        <f>W118*$B$2</f>
      </c>
      <c r="AA118" s="5">
        <f>Y118+Z118</f>
      </c>
      <c r="AB118" s="5">
        <f>U118+Y118</f>
      </c>
      <c r="AC118" s="96">
        <f>C118</f>
      </c>
      <c r="AD118" s="1">
        <f>$AD$10</f>
      </c>
      <c r="AE118" s="9">
        <f>COLINDANCIAS!E551</f>
      </c>
      <c r="AF118" s="9">
        <f>COLINDANCIAS!E552</f>
      </c>
      <c r="AG118" s="9">
        <f>COLINDANCIAS!E553</f>
      </c>
      <c r="AH118" s="9">
        <f>COLINDANCIAS!E554</f>
      </c>
      <c r="AI118" s="9">
        <f>$AI$10</f>
      </c>
      <c r="AJ118" s="9">
        <f>BA118</f>
      </c>
      <c r="AK118" s="1"/>
      <c r="AL118" s="53">
        <f>LEN(AJ118)</f>
      </c>
      <c r="AO118" s="96">
        <f>$AO$10</f>
      </c>
      <c r="AQ118" s="96">
        <f>$AQ$10</f>
      </c>
      <c r="AS118" s="96">
        <f>$AS$10</f>
      </c>
      <c r="AU118" s="96">
        <f>$AU$10</f>
      </c>
      <c r="AW118" s="96">
        <f>$AW$10</f>
      </c>
      <c r="AX118">
        <f>AX117+1</f>
      </c>
      <c r="AZ118">
        <f>CONCATENATE(AO118,".",AQ118,".",AS118,".",AU118,".",AW118,AX118)</f>
      </c>
      <c r="BA118">
        <f>CONCATENATE(AO118,AQ118,AS118,AU118,AW118,AX118)</f>
      </c>
    </row>
    <row r="119" spans="1:53" ht="30" customHeight="1" x14ac:dyDescent="0.25">
      <c r="A119" s="18"/>
      <c r="B119" s="18"/>
      <c r="C119" s="19"/>
      <c r="D119" s="17"/>
      <c r="E119" s="17"/>
      <c r="F119" s="17">
        <f>D119+E119</f>
      </c>
      <c r="G119" s="17">
        <f>ROUND((Hoja2!F119/INICIO!$C$37)*INICIO!$C$33,2)</f>
      </c>
      <c r="H119" s="17"/>
      <c r="I119" s="17"/>
      <c r="J119" s="17">
        <f>D119+H119</f>
      </c>
      <c r="K119" s="1"/>
      <c r="L119" s="17"/>
      <c r="M119" s="1"/>
      <c r="N119">
        <f>A119</f>
      </c>
      <c r="O119">
        <f>B119</f>
      </c>
      <c r="P119" s="1"/>
      <c r="Q119">
        <f>C119</f>
      </c>
      <c r="R119">
        <f>Q119</f>
      </c>
      <c r="S119" s="1"/>
      <c r="T119">
        <f>$T$10</f>
      </c>
      <c r="U119">
        <f>D119</f>
      </c>
      <c r="V119">
        <f>E119</f>
      </c>
      <c r="W119">
        <f>F119</f>
      </c>
      <c r="X119">
        <f>G119</f>
      </c>
      <c r="Y119" s="5">
        <f>W119*$B$1</f>
      </c>
      <c r="Z119" s="5">
        <f>W119*$B$2</f>
      </c>
      <c r="AA119" s="5">
        <f>Y119+Z119</f>
      </c>
      <c r="AB119" s="5">
        <f>U119+Y119</f>
      </c>
      <c r="AC119" s="96">
        <f>C119</f>
      </c>
      <c r="AD119" s="1">
        <f>$AD$10</f>
      </c>
      <c r="AE119" s="9">
        <f>COLINDANCIAS!E556</f>
      </c>
      <c r="AF119" s="9">
        <f>COLINDANCIAS!E557</f>
      </c>
      <c r="AG119" s="9">
        <f>COLINDANCIAS!E558</f>
      </c>
      <c r="AH119" s="9">
        <f>COLINDANCIAS!E559</f>
      </c>
      <c r="AI119" s="9">
        <f>$AI$10</f>
      </c>
      <c r="AJ119" s="9">
        <f>BA119</f>
      </c>
      <c r="AK119" s="1"/>
      <c r="AL119" s="53">
        <f>LEN(AJ119)</f>
      </c>
      <c r="AO119" s="96">
        <f>$AO$10</f>
      </c>
      <c r="AQ119" s="96">
        <f>$AQ$10</f>
      </c>
      <c r="AS119" s="96">
        <f>$AS$10</f>
      </c>
      <c r="AU119" s="96">
        <f>$AU$10</f>
      </c>
      <c r="AW119" s="96">
        <f>$AW$10</f>
      </c>
      <c r="AX119">
        <f>AX118+1</f>
      </c>
      <c r="AZ119">
        <f>CONCATENATE(AO119,".",AQ119,".",AS119,".",AU119,".",AW119,AX119)</f>
      </c>
      <c r="BA119">
        <f>CONCATENATE(AO119,AQ119,AS119,AU119,AW119,AX119)</f>
      </c>
    </row>
    <row r="120" spans="1:53" ht="30" customHeight="1" x14ac:dyDescent="0.25">
      <c r="A120" s="18"/>
      <c r="B120" s="18"/>
      <c r="C120" s="19"/>
      <c r="D120" s="17"/>
      <c r="E120" s="17"/>
      <c r="F120" s="17">
        <f>D120+E120</f>
      </c>
      <c r="G120" s="17">
        <f>ROUND((Hoja2!F120/INICIO!$C$37)*INICIO!$C$33,2)</f>
      </c>
      <c r="H120" s="17"/>
      <c r="I120" s="17"/>
      <c r="J120" s="17">
        <f>D120+H120</f>
      </c>
      <c r="K120" s="1"/>
      <c r="L120" s="17"/>
      <c r="M120" s="1"/>
      <c r="N120">
        <f>A120</f>
      </c>
      <c r="O120">
        <f>B120</f>
      </c>
      <c r="P120" s="1"/>
      <c r="Q120">
        <f>C120</f>
      </c>
      <c r="R120">
        <f>Q120</f>
      </c>
      <c r="S120" s="1"/>
      <c r="T120">
        <f>$T$10</f>
      </c>
      <c r="U120">
        <f>D120</f>
      </c>
      <c r="V120">
        <f>E120</f>
      </c>
      <c r="W120">
        <f>F120</f>
      </c>
      <c r="X120">
        <f>G120</f>
      </c>
      <c r="Y120" s="5">
        <f>W120*$B$1</f>
      </c>
      <c r="Z120" s="5">
        <f>W120*$B$2</f>
      </c>
      <c r="AA120" s="5">
        <f>Y120+Z120</f>
      </c>
      <c r="AB120" s="5">
        <f>U120+Y120</f>
      </c>
      <c r="AC120" s="96">
        <f>C120</f>
      </c>
      <c r="AD120" s="1">
        <f>$AD$10</f>
      </c>
      <c r="AE120" s="9">
        <f>COLINDANCIAS!E561</f>
      </c>
      <c r="AF120" s="9">
        <f>COLINDANCIAS!E562</f>
      </c>
      <c r="AG120" s="9">
        <f>COLINDANCIAS!E563</f>
      </c>
      <c r="AH120" s="9">
        <f>COLINDANCIAS!E564</f>
      </c>
      <c r="AI120" s="9">
        <f>$AI$10</f>
      </c>
      <c r="AJ120" s="9">
        <f>BA120</f>
      </c>
      <c r="AK120" s="1"/>
      <c r="AL120" s="53">
        <f>LEN(AJ120)</f>
      </c>
      <c r="AO120" s="96">
        <f>$AO$10</f>
      </c>
      <c r="AQ120" s="96">
        <f>$AQ$10</f>
      </c>
      <c r="AS120" s="96">
        <f>$AS$10</f>
      </c>
      <c r="AU120" s="96">
        <f>$AU$10</f>
      </c>
      <c r="AW120" s="96">
        <f>$AW$10</f>
      </c>
      <c r="AX120">
        <f>AX119+1</f>
      </c>
      <c r="AZ120">
        <f>CONCATENATE(AO120,".",AQ120,".",AS120,".",AU120,".",AW120,AX120)</f>
      </c>
      <c r="BA120">
        <f>CONCATENATE(AO120,AQ120,AS120,AU120,AW120,AX120)</f>
      </c>
    </row>
    <row r="121" spans="1:53" ht="30" customHeight="1" x14ac:dyDescent="0.25">
      <c r="A121" s="18"/>
      <c r="B121" s="18"/>
      <c r="C121" s="19"/>
      <c r="D121" s="17"/>
      <c r="E121" s="17"/>
      <c r="F121" s="17">
        <f>D121+E121</f>
      </c>
      <c r="G121" s="17">
        <f>ROUND((Hoja2!F121/INICIO!$C$37)*INICIO!$C$33,2)</f>
      </c>
      <c r="H121" s="17"/>
      <c r="I121" s="17"/>
      <c r="J121" s="17">
        <f>D121+H121</f>
      </c>
      <c r="K121" s="1"/>
      <c r="L121" s="17"/>
      <c r="M121" s="1"/>
      <c r="N121">
        <f>A121</f>
      </c>
      <c r="O121">
        <f>B121</f>
      </c>
      <c r="P121" s="1"/>
      <c r="Q121">
        <f>C121</f>
      </c>
      <c r="R121">
        <f>Q121</f>
      </c>
      <c r="S121" s="1"/>
      <c r="T121">
        <f>$T$10</f>
      </c>
      <c r="U121">
        <f>D121</f>
      </c>
      <c r="V121">
        <f>E121</f>
      </c>
      <c r="W121">
        <f>F121</f>
      </c>
      <c r="X121">
        <f>G121</f>
      </c>
      <c r="Y121" s="5">
        <f>W121*$B$1</f>
      </c>
      <c r="Z121" s="5">
        <f>W121*$B$2</f>
      </c>
      <c r="AA121" s="5">
        <f>Y121+Z121</f>
      </c>
      <c r="AB121" s="5">
        <f>U121+Y121</f>
      </c>
      <c r="AC121" s="96">
        <f>C121</f>
      </c>
      <c r="AD121" s="1">
        <f>$AD$10</f>
      </c>
      <c r="AE121" s="9">
        <f>COLINDANCIAS!E566</f>
      </c>
      <c r="AF121" s="9">
        <f>COLINDANCIAS!E567</f>
      </c>
      <c r="AG121" s="9">
        <f>COLINDANCIAS!E568</f>
      </c>
      <c r="AH121" s="9">
        <f>COLINDANCIAS!E569</f>
      </c>
      <c r="AI121" s="9">
        <f>$AI$10</f>
      </c>
      <c r="AJ121" s="9">
        <f>BA121</f>
      </c>
      <c r="AK121" s="1"/>
      <c r="AL121" s="53">
        <f>LEN(AJ121)</f>
      </c>
      <c r="AO121" s="96">
        <f>$AO$10</f>
      </c>
      <c r="AQ121" s="96">
        <f>$AQ$10</f>
      </c>
      <c r="AS121" s="96">
        <f>$AS$10</f>
      </c>
      <c r="AU121" s="96">
        <f>$AU$10</f>
      </c>
      <c r="AW121" s="96">
        <f>$AW$10</f>
      </c>
      <c r="AX121">
        <f>AX120+1</f>
      </c>
      <c r="AZ121">
        <f>CONCATENATE(AO121,".",AQ121,".",AS121,".",AU121,".",AW121,AX121)</f>
      </c>
      <c r="BA121">
        <f>CONCATENATE(AO121,AQ121,AS121,AU121,AW121,AX121)</f>
      </c>
    </row>
    <row r="122" spans="1:53" ht="30" customHeight="1" x14ac:dyDescent="0.25">
      <c r="A122" s="18"/>
      <c r="B122" s="18"/>
      <c r="C122" s="19"/>
      <c r="D122" s="17"/>
      <c r="E122" s="17"/>
      <c r="F122" s="17">
        <f>D122+E122</f>
      </c>
      <c r="G122" s="17">
        <f>ROUND((Hoja2!F122/INICIO!$C$37)*INICIO!$C$33,2)</f>
      </c>
      <c r="H122" s="17"/>
      <c r="I122" s="17"/>
      <c r="J122" s="17">
        <f>D122+H122</f>
      </c>
      <c r="K122" s="1"/>
      <c r="L122" s="17"/>
      <c r="M122" s="1"/>
      <c r="N122">
        <f>A122</f>
      </c>
      <c r="O122">
        <f>B122</f>
      </c>
      <c r="P122" s="1"/>
      <c r="Q122">
        <f>C122</f>
      </c>
      <c r="R122">
        <f>Q122</f>
      </c>
      <c r="S122" s="1"/>
      <c r="T122">
        <f>$T$10</f>
      </c>
      <c r="U122">
        <f>D122</f>
      </c>
      <c r="V122">
        <f>E122</f>
      </c>
      <c r="W122">
        <f>F122</f>
      </c>
      <c r="X122">
        <f>G122</f>
      </c>
      <c r="Y122" s="5">
        <f>W122*$B$1</f>
      </c>
      <c r="Z122" s="5">
        <f>W122*$B$2</f>
      </c>
      <c r="AA122" s="5">
        <f>Y122+Z122</f>
      </c>
      <c r="AB122" s="5">
        <f>U122+Y122</f>
      </c>
      <c r="AC122" s="96">
        <f>C122</f>
      </c>
      <c r="AD122" s="1">
        <f>$AD$10</f>
      </c>
      <c r="AE122" s="9">
        <f>COLINDANCIAS!E571</f>
      </c>
      <c r="AF122" s="9">
        <f>COLINDANCIAS!E572</f>
      </c>
      <c r="AG122" s="9">
        <f>COLINDANCIAS!E573</f>
      </c>
      <c r="AH122" s="9">
        <f>COLINDANCIAS!E574</f>
      </c>
      <c r="AI122" s="9">
        <f>$AI$10</f>
      </c>
      <c r="AJ122" s="9">
        <f>BA122</f>
      </c>
      <c r="AK122" s="1"/>
      <c r="AL122" s="53">
        <f>LEN(AJ122)</f>
      </c>
      <c r="AO122" s="96">
        <f>$AO$10</f>
      </c>
      <c r="AQ122" s="96">
        <f>$AQ$10</f>
      </c>
      <c r="AS122" s="96">
        <f>$AS$10</f>
      </c>
      <c r="AU122" s="96">
        <f>$AU$10</f>
      </c>
      <c r="AW122" s="96">
        <f>$AW$10</f>
      </c>
      <c r="AX122">
        <f>AX121+1</f>
      </c>
      <c r="AZ122">
        <f>CONCATENATE(AO122,".",AQ122,".",AS122,".",AU122,".",AW122,AX122)</f>
      </c>
      <c r="BA122">
        <f>CONCATENATE(AO122,AQ122,AS122,AU122,AW122,AX122)</f>
      </c>
    </row>
    <row r="123" spans="1:53" ht="30" customHeight="1" x14ac:dyDescent="0.25">
      <c r="A123" s="18"/>
      <c r="B123" s="18"/>
      <c r="C123" s="19"/>
      <c r="D123" s="17"/>
      <c r="E123" s="17"/>
      <c r="F123" s="17">
        <f>D123+E123</f>
      </c>
      <c r="G123" s="17">
        <f>ROUND((Hoja2!F123/INICIO!$C$37)*INICIO!$C$33,2)</f>
      </c>
      <c r="H123" s="17"/>
      <c r="I123" s="17"/>
      <c r="J123" s="17">
        <f>D123+H123</f>
      </c>
      <c r="K123" s="1"/>
      <c r="L123" s="17"/>
      <c r="M123" s="1"/>
      <c r="N123">
        <f>A123</f>
      </c>
      <c r="O123">
        <f>B123</f>
      </c>
      <c r="P123" s="1"/>
      <c r="Q123">
        <f>C123</f>
      </c>
      <c r="R123">
        <f>Q123</f>
      </c>
      <c r="S123" s="1"/>
      <c r="T123">
        <f>$T$10</f>
      </c>
      <c r="U123">
        <f>D123</f>
      </c>
      <c r="V123">
        <f>E123</f>
      </c>
      <c r="W123">
        <f>F123</f>
      </c>
      <c r="X123">
        <f>G123</f>
      </c>
      <c r="Y123" s="5">
        <f>W123*$B$1</f>
      </c>
      <c r="Z123" s="5">
        <f>W123*$B$2</f>
      </c>
      <c r="AA123" s="5">
        <f>Y123+Z123</f>
      </c>
      <c r="AB123" s="5">
        <f>U123+Y123</f>
      </c>
      <c r="AC123" s="96">
        <f>C123</f>
      </c>
      <c r="AD123" s="1">
        <f>$AD$10</f>
      </c>
      <c r="AE123" s="9">
        <f>COLINDANCIAS!E576</f>
      </c>
      <c r="AF123" s="9">
        <f>COLINDANCIAS!E577</f>
      </c>
      <c r="AG123" s="9">
        <f>COLINDANCIAS!E578</f>
      </c>
      <c r="AH123" s="9">
        <f>COLINDANCIAS!E579</f>
      </c>
      <c r="AI123" s="9">
        <f>$AI$10</f>
      </c>
      <c r="AJ123" s="9">
        <f>BA123</f>
      </c>
      <c r="AK123" s="1"/>
      <c r="AL123" s="53">
        <f>LEN(AJ123)</f>
      </c>
      <c r="AO123" s="96">
        <f>$AO$10</f>
      </c>
      <c r="AQ123" s="96">
        <f>$AQ$10</f>
      </c>
      <c r="AS123" s="96">
        <f>$AS$10</f>
      </c>
      <c r="AU123" s="96">
        <f>$AU$10</f>
      </c>
      <c r="AW123" s="96">
        <f>$AW$10</f>
      </c>
      <c r="AX123">
        <f>AX122+1</f>
      </c>
      <c r="AZ123">
        <f>CONCATENATE(AO123,".",AQ123,".",AS123,".",AU123,".",AW123,AX123)</f>
      </c>
      <c r="BA123">
        <f>CONCATENATE(AO123,AQ123,AS123,AU123,AW123,AX123)</f>
      </c>
    </row>
    <row r="124" spans="1:53" ht="30" customHeight="1" x14ac:dyDescent="0.25">
      <c r="A124" s="18"/>
      <c r="B124" s="18"/>
      <c r="C124" s="19"/>
      <c r="D124" s="17"/>
      <c r="E124" s="17"/>
      <c r="F124" s="17">
        <f>D124+E124</f>
      </c>
      <c r="G124" s="17">
        <f>ROUND((Hoja2!F124/INICIO!$C$37)*INICIO!$C$33,2)</f>
      </c>
      <c r="H124" s="17"/>
      <c r="I124" s="17"/>
      <c r="J124" s="17">
        <f>D124+H124</f>
      </c>
      <c r="K124" s="1"/>
      <c r="L124" s="17"/>
      <c r="M124" s="1"/>
      <c r="N124">
        <f>A124</f>
      </c>
      <c r="O124">
        <f>B124</f>
      </c>
      <c r="P124" s="1"/>
      <c r="Q124">
        <f>C124</f>
      </c>
      <c r="R124">
        <f>Q124</f>
      </c>
      <c r="S124" s="1"/>
      <c r="T124">
        <f>$T$10</f>
      </c>
      <c r="U124">
        <f>D124</f>
      </c>
      <c r="V124">
        <f>E124</f>
      </c>
      <c r="W124">
        <f>F124</f>
      </c>
      <c r="X124">
        <f>G124</f>
      </c>
      <c r="Y124" s="5">
        <f>W124*$B$1</f>
      </c>
      <c r="Z124" s="5">
        <f>W124*$B$2</f>
      </c>
      <c r="AA124" s="5">
        <f>Y124+Z124</f>
      </c>
      <c r="AB124" s="5">
        <f>U124+Y124</f>
      </c>
      <c r="AC124" s="96">
        <f>C124</f>
      </c>
      <c r="AD124" s="1">
        <f>$AD$10</f>
      </c>
      <c r="AE124" s="9">
        <f>COLINDANCIAS!E581</f>
      </c>
      <c r="AF124" s="9">
        <f>COLINDANCIAS!E582</f>
      </c>
      <c r="AG124" s="9">
        <f>COLINDANCIAS!E583</f>
      </c>
      <c r="AH124" s="9">
        <f>COLINDANCIAS!E584</f>
      </c>
      <c r="AI124" s="9">
        <f>$AI$10</f>
      </c>
      <c r="AJ124" s="9">
        <f>BA124</f>
      </c>
      <c r="AK124" s="1"/>
      <c r="AL124" s="53">
        <f>LEN(AJ124)</f>
      </c>
      <c r="AO124" s="96">
        <f>$AO$10</f>
      </c>
      <c r="AQ124" s="96">
        <f>$AQ$10</f>
      </c>
      <c r="AS124" s="96">
        <f>$AS$10</f>
      </c>
      <c r="AU124" s="96">
        <f>$AU$10</f>
      </c>
      <c r="AW124" s="96">
        <f>$AW$10</f>
      </c>
      <c r="AX124">
        <f>AX123+1</f>
      </c>
      <c r="AZ124">
        <f>CONCATENATE(AO124,".",AQ124,".",AS124,".",AU124,".",AW124,AX124)</f>
      </c>
      <c r="BA124">
        <f>CONCATENATE(AO124,AQ124,AS124,AU124,AW124,AX124)</f>
      </c>
    </row>
    <row r="125" spans="1:53" ht="30" customHeight="1" x14ac:dyDescent="0.25">
      <c r="A125" s="18"/>
      <c r="B125" s="18"/>
      <c r="C125" s="19"/>
      <c r="D125" s="17"/>
      <c r="E125" s="17"/>
      <c r="F125" s="17">
        <f>D125+E125</f>
      </c>
      <c r="G125" s="17">
        <f>ROUND((Hoja2!F125/INICIO!$C$37)*INICIO!$C$33,2)</f>
      </c>
      <c r="H125" s="17"/>
      <c r="I125" s="17"/>
      <c r="J125" s="17">
        <f>D125+H125</f>
      </c>
      <c r="K125" s="1"/>
      <c r="L125" s="17"/>
      <c r="M125" s="1"/>
      <c r="N125">
        <f>A125</f>
      </c>
      <c r="O125">
        <f>B125</f>
      </c>
      <c r="P125" s="1"/>
      <c r="Q125">
        <f>C125</f>
      </c>
      <c r="R125">
        <f>Q125</f>
      </c>
      <c r="S125" s="1"/>
      <c r="T125">
        <f>$T$10</f>
      </c>
      <c r="U125">
        <f>D125</f>
      </c>
      <c r="V125">
        <f>E125</f>
      </c>
      <c r="W125">
        <f>F125</f>
      </c>
      <c r="X125">
        <f>G125</f>
      </c>
      <c r="Y125" s="5">
        <f>W125*$B$1</f>
      </c>
      <c r="Z125" s="5">
        <f>W125*$B$2</f>
      </c>
      <c r="AA125" s="5">
        <f>Y125+Z125</f>
      </c>
      <c r="AB125" s="5">
        <f>U125+Y125</f>
      </c>
      <c r="AC125" s="96">
        <f>C125</f>
      </c>
      <c r="AD125" s="1">
        <f>$AD$10</f>
      </c>
      <c r="AE125" s="9">
        <f>COLINDANCIAS!E586</f>
      </c>
      <c r="AF125" s="9">
        <f>COLINDANCIAS!E587</f>
      </c>
      <c r="AG125" s="9">
        <f>COLINDANCIAS!E588</f>
      </c>
      <c r="AH125" s="9">
        <f>COLINDANCIAS!E589</f>
      </c>
      <c r="AI125" s="9">
        <f>$AI$10</f>
      </c>
      <c r="AJ125" s="9">
        <f>BA125</f>
      </c>
      <c r="AK125" s="1"/>
      <c r="AL125" s="53">
        <f>LEN(AJ125)</f>
      </c>
      <c r="AO125" s="96">
        <f>$AO$10</f>
      </c>
      <c r="AQ125" s="96">
        <f>$AQ$10</f>
      </c>
      <c r="AS125" s="96">
        <f>$AS$10</f>
      </c>
      <c r="AU125" s="96">
        <f>$AU$10</f>
      </c>
      <c r="AW125" s="96">
        <f>$AW$10</f>
      </c>
      <c r="AX125">
        <f>AX124+1</f>
      </c>
      <c r="AZ125">
        <f>CONCATENATE(AO125,".",AQ125,".",AS125,".",AU125,".",AW125,AX125)</f>
      </c>
      <c r="BA125">
        <f>CONCATENATE(AO125,AQ125,AS125,AU125,AW125,AX125)</f>
      </c>
    </row>
    <row r="126" spans="1:53" ht="30" customHeight="1" x14ac:dyDescent="0.25">
      <c r="A126" s="18"/>
      <c r="B126" s="18"/>
      <c r="C126" s="19"/>
      <c r="D126" s="17"/>
      <c r="E126" s="17"/>
      <c r="F126" s="17">
        <f>D126+E126</f>
      </c>
      <c r="G126" s="17">
        <f>ROUND((Hoja2!F126/INICIO!$C$37)*INICIO!$C$33,2)</f>
      </c>
      <c r="H126" s="17"/>
      <c r="I126" s="17"/>
      <c r="J126" s="17">
        <f>D126+H126</f>
      </c>
      <c r="K126" s="1"/>
      <c r="L126" s="17"/>
      <c r="M126" s="1"/>
      <c r="N126">
        <f>A126</f>
      </c>
      <c r="O126">
        <f>B126</f>
      </c>
      <c r="P126" s="1"/>
      <c r="Q126">
        <f>C126</f>
      </c>
      <c r="R126">
        <f>Q126</f>
      </c>
      <c r="S126" s="1"/>
      <c r="T126">
        <f>$T$10</f>
      </c>
      <c r="U126">
        <f>D126</f>
      </c>
      <c r="V126">
        <f>E126</f>
      </c>
      <c r="W126">
        <f>F126</f>
      </c>
      <c r="X126">
        <f>G126</f>
      </c>
      <c r="Y126" s="5">
        <f>W126*$B$1</f>
      </c>
      <c r="Z126" s="5">
        <f>W126*$B$2</f>
      </c>
      <c r="AA126" s="5">
        <f>Y126+Z126</f>
      </c>
      <c r="AB126" s="5">
        <f>U126+Y126</f>
      </c>
      <c r="AC126" s="96">
        <f>C126</f>
      </c>
      <c r="AD126" s="1">
        <f>$AD$10</f>
      </c>
      <c r="AE126" s="9">
        <f>COLINDANCIAS!E591</f>
      </c>
      <c r="AF126" s="9">
        <f>COLINDANCIAS!E592</f>
      </c>
      <c r="AG126" s="9">
        <f>COLINDANCIAS!E593</f>
      </c>
      <c r="AH126" s="9">
        <f>COLINDANCIAS!E594</f>
      </c>
      <c r="AI126" s="9">
        <f>$AI$10</f>
      </c>
      <c r="AJ126" s="9">
        <f>BA126</f>
      </c>
      <c r="AK126" s="1"/>
      <c r="AL126" s="53">
        <f>LEN(AJ126)</f>
      </c>
      <c r="AO126" s="96">
        <f>$AO$10</f>
      </c>
      <c r="AQ126" s="96">
        <f>$AQ$10</f>
      </c>
      <c r="AS126" s="96">
        <f>$AS$10</f>
      </c>
      <c r="AU126" s="96">
        <f>$AU$10</f>
      </c>
      <c r="AW126" s="96">
        <f>$AW$10</f>
      </c>
      <c r="AX126">
        <f>AX125+1</f>
      </c>
      <c r="AZ126">
        <f>CONCATENATE(AO126,".",AQ126,".",AS126,".",AU126,".",AW126,AX126)</f>
      </c>
      <c r="BA126">
        <f>CONCATENATE(AO126,AQ126,AS126,AU126,AW126,AX126)</f>
      </c>
    </row>
    <row r="127" spans="1:53" ht="30" customHeight="1" x14ac:dyDescent="0.25">
      <c r="A127" s="18"/>
      <c r="B127" s="18"/>
      <c r="C127" s="19"/>
      <c r="D127" s="17"/>
      <c r="E127" s="17"/>
      <c r="F127" s="17">
        <f>D127+E127</f>
      </c>
      <c r="G127" s="17">
        <f>ROUND((Hoja2!F127/INICIO!$C$37)*INICIO!$C$33,2)</f>
      </c>
      <c r="H127" s="17"/>
      <c r="I127" s="17"/>
      <c r="J127" s="17">
        <f>D127+H127</f>
      </c>
      <c r="K127" s="1"/>
      <c r="L127" s="17"/>
      <c r="M127" s="1"/>
      <c r="N127">
        <f>A127</f>
      </c>
      <c r="O127">
        <f>B127</f>
      </c>
      <c r="P127" s="1"/>
      <c r="Q127">
        <f>C127</f>
      </c>
      <c r="R127">
        <f>Q127</f>
      </c>
      <c r="S127" s="1"/>
      <c r="T127">
        <f>$T$10</f>
      </c>
      <c r="U127">
        <f>D127</f>
      </c>
      <c r="V127">
        <f>E127</f>
      </c>
      <c r="W127">
        <f>F127</f>
      </c>
      <c r="X127">
        <f>G127</f>
      </c>
      <c r="Y127" s="5">
        <f>W127*$B$1</f>
      </c>
      <c r="Z127" s="5">
        <f>W127*$B$2</f>
      </c>
      <c r="AA127" s="5">
        <f>Y127+Z127</f>
      </c>
      <c r="AB127" s="5">
        <f>U127+Y127</f>
      </c>
      <c r="AC127" s="96">
        <f>C127</f>
      </c>
      <c r="AD127" s="1">
        <f>$AD$10</f>
      </c>
      <c r="AE127" s="9">
        <f>COLINDANCIAS!E596</f>
      </c>
      <c r="AF127" s="9">
        <f>COLINDANCIAS!E597</f>
      </c>
      <c r="AG127" s="9">
        <f>COLINDANCIAS!E598</f>
      </c>
      <c r="AH127" s="9">
        <f>COLINDANCIAS!E599</f>
      </c>
      <c r="AI127" s="9">
        <f>$AI$10</f>
      </c>
      <c r="AJ127" s="9">
        <f>BA127</f>
      </c>
      <c r="AK127" s="1"/>
      <c r="AL127" s="53">
        <f>LEN(AJ127)</f>
      </c>
      <c r="AO127" s="96">
        <f>$AO$10</f>
      </c>
      <c r="AQ127" s="96">
        <f>$AQ$10</f>
      </c>
      <c r="AS127" s="96">
        <f>$AS$10</f>
      </c>
      <c r="AU127" s="96">
        <f>$AU$10</f>
      </c>
      <c r="AW127" s="96">
        <f>$AW$10</f>
      </c>
      <c r="AX127">
        <f>AX126+1</f>
      </c>
      <c r="AZ127">
        <f>CONCATENATE(AO127,".",AQ127,".",AS127,".",AU127,".",AW127,AX127)</f>
      </c>
      <c r="BA127">
        <f>CONCATENATE(AO127,AQ127,AS127,AU127,AW127,AX127)</f>
      </c>
    </row>
    <row r="128" spans="1:53" ht="30" customHeight="1" x14ac:dyDescent="0.25">
      <c r="A128" s="18"/>
      <c r="B128" s="18"/>
      <c r="C128" s="19"/>
      <c r="D128" s="17"/>
      <c r="E128" s="17"/>
      <c r="F128" s="17">
        <f>D128+E128</f>
      </c>
      <c r="G128" s="17">
        <f>ROUND((Hoja2!F128/INICIO!$C$37)*INICIO!$C$33,2)</f>
      </c>
      <c r="H128" s="17"/>
      <c r="I128" s="17"/>
      <c r="J128" s="17">
        <f>D128+H128</f>
      </c>
      <c r="K128" s="1"/>
      <c r="L128" s="17"/>
      <c r="M128" s="1"/>
      <c r="N128">
        <f>A128</f>
      </c>
      <c r="O128">
        <f>B128</f>
      </c>
      <c r="P128" s="1"/>
      <c r="Q128">
        <f>C128</f>
      </c>
      <c r="R128">
        <f>Q128</f>
      </c>
      <c r="S128" s="1"/>
      <c r="T128">
        <f>$T$10</f>
      </c>
      <c r="U128">
        <f>D128</f>
      </c>
      <c r="V128">
        <f>E128</f>
      </c>
      <c r="W128">
        <f>F128</f>
      </c>
      <c r="X128">
        <f>G128</f>
      </c>
      <c r="Y128" s="5">
        <f>W128*$B$1</f>
      </c>
      <c r="Z128" s="5">
        <f>W128*$B$2</f>
      </c>
      <c r="AA128" s="5">
        <f>Y128+Z128</f>
      </c>
      <c r="AB128" s="5">
        <f>U128+Y128</f>
      </c>
      <c r="AC128" s="96">
        <f>C128</f>
      </c>
      <c r="AD128" s="1">
        <f>$AD$10</f>
      </c>
      <c r="AE128" s="9">
        <f>COLINDANCIAS!E601</f>
      </c>
      <c r="AF128" s="9">
        <f>COLINDANCIAS!E602</f>
      </c>
      <c r="AG128" s="9">
        <f>COLINDANCIAS!E603</f>
      </c>
      <c r="AH128" s="9">
        <f>COLINDANCIAS!E604</f>
      </c>
      <c r="AI128" s="9">
        <f>$AI$10</f>
      </c>
      <c r="AJ128" s="9">
        <f>BA128</f>
      </c>
      <c r="AK128" s="1"/>
      <c r="AL128" s="53">
        <f>LEN(AJ128)</f>
      </c>
      <c r="AO128" s="96">
        <f>$AO$10</f>
      </c>
      <c r="AQ128" s="96">
        <f>$AQ$10</f>
      </c>
      <c r="AS128" s="96">
        <f>$AS$10</f>
      </c>
      <c r="AU128" s="96">
        <f>$AU$10</f>
      </c>
      <c r="AW128" s="96">
        <f>$AW$10</f>
      </c>
      <c r="AX128">
        <f>AX127+1</f>
      </c>
      <c r="AZ128">
        <f>CONCATENATE(AO128,".",AQ128,".",AS128,".",AU128,".",AW128,AX128)</f>
      </c>
      <c r="BA128">
        <f>CONCATENATE(AO128,AQ128,AS128,AU128,AW128,AX128)</f>
      </c>
    </row>
    <row r="129" spans="1:53" ht="30" customHeight="1" x14ac:dyDescent="0.25">
      <c r="A129" s="18"/>
      <c r="B129" s="18"/>
      <c r="C129" s="19"/>
      <c r="D129" s="17"/>
      <c r="E129" s="17"/>
      <c r="F129" s="17">
        <f>D129+E129</f>
      </c>
      <c r="G129" s="17">
        <f>ROUND((Hoja2!F129/INICIO!$C$37)*INICIO!$C$33,2)</f>
      </c>
      <c r="H129" s="17"/>
      <c r="I129" s="17"/>
      <c r="J129" s="17">
        <f>D129+H129</f>
      </c>
      <c r="K129" s="1"/>
      <c r="L129" s="17"/>
      <c r="M129" s="1"/>
      <c r="N129">
        <f>A129</f>
      </c>
      <c r="O129">
        <f>B129</f>
      </c>
      <c r="P129" s="1"/>
      <c r="Q129">
        <f>C129</f>
      </c>
      <c r="R129">
        <f>Q129</f>
      </c>
      <c r="S129" s="1"/>
      <c r="T129">
        <f>$T$10</f>
      </c>
      <c r="U129">
        <f>D129</f>
      </c>
      <c r="V129">
        <f>E129</f>
      </c>
      <c r="W129">
        <f>F129</f>
      </c>
      <c r="X129">
        <f>G129</f>
      </c>
      <c r="Y129" s="5">
        <f>W129*$B$1</f>
      </c>
      <c r="Z129" s="5">
        <f>W129*$B$2</f>
      </c>
      <c r="AA129" s="5">
        <f>Y129+Z129</f>
      </c>
      <c r="AB129" s="5">
        <f>U129+Y129</f>
      </c>
      <c r="AC129" s="96">
        <f>C129</f>
      </c>
      <c r="AD129" s="1">
        <f>$AD$10</f>
      </c>
      <c r="AE129" s="9">
        <f>COLINDANCIAS!E606</f>
      </c>
      <c r="AF129" s="9">
        <f>COLINDANCIAS!E607</f>
      </c>
      <c r="AG129" s="9">
        <f>COLINDANCIAS!E608</f>
      </c>
      <c r="AH129" s="9">
        <f>COLINDANCIAS!E609</f>
      </c>
      <c r="AI129" s="9">
        <f>$AI$10</f>
      </c>
      <c r="AJ129" s="9">
        <f>BA129</f>
      </c>
      <c r="AK129" s="1"/>
      <c r="AL129" s="53">
        <f>LEN(AJ129)</f>
      </c>
      <c r="AO129" s="96">
        <f>$AO$10</f>
      </c>
      <c r="AQ129" s="96">
        <f>$AQ$10</f>
      </c>
      <c r="AS129" s="96">
        <f>$AS$10</f>
      </c>
      <c r="AU129" s="96">
        <f>$AU$10</f>
      </c>
      <c r="AW129" s="96">
        <f>$AW$10</f>
      </c>
      <c r="AX129">
        <f>AX128+1</f>
      </c>
      <c r="AZ129">
        <f>CONCATENATE(AO129,".",AQ129,".",AS129,".",AU129,".",AW129,AX129)</f>
      </c>
      <c r="BA129">
        <f>CONCATENATE(AO129,AQ129,AS129,AU129,AW129,AX129)</f>
      </c>
    </row>
    <row r="130" spans="1:53" ht="30" customHeight="1" x14ac:dyDescent="0.25">
      <c r="A130" s="18"/>
      <c r="B130" s="18"/>
      <c r="C130" s="19"/>
      <c r="D130" s="17"/>
      <c r="E130" s="17"/>
      <c r="F130" s="17">
        <f>D130+E130</f>
      </c>
      <c r="G130" s="17">
        <f>ROUND((Hoja2!F130/INICIO!$C$37)*INICIO!$C$33,2)</f>
      </c>
      <c r="H130" s="17"/>
      <c r="I130" s="17"/>
      <c r="J130" s="17">
        <f>D130+H130</f>
      </c>
      <c r="K130" s="1"/>
      <c r="L130" s="17"/>
      <c r="M130" s="1"/>
      <c r="N130">
        <f>A130</f>
      </c>
      <c r="O130">
        <f>B130</f>
      </c>
      <c r="P130" s="1"/>
      <c r="Q130">
        <f>C130</f>
      </c>
      <c r="R130">
        <f>Q130</f>
      </c>
      <c r="S130" s="1"/>
      <c r="T130">
        <f>$T$10</f>
      </c>
      <c r="U130">
        <f>D130</f>
      </c>
      <c r="V130">
        <f>E130</f>
      </c>
      <c r="W130">
        <f>F130</f>
      </c>
      <c r="X130">
        <f>G130</f>
      </c>
      <c r="Y130" s="5">
        <f>W130*$B$1</f>
      </c>
      <c r="Z130" s="5">
        <f>W130*$B$2</f>
      </c>
      <c r="AA130" s="5">
        <f>Y130+Z130</f>
      </c>
      <c r="AB130" s="5">
        <f>U130+Y130</f>
      </c>
      <c r="AC130" s="96">
        <f>C130</f>
      </c>
      <c r="AD130" s="1">
        <f>$AD$10</f>
      </c>
      <c r="AE130" s="9">
        <f>COLINDANCIAS!E611</f>
      </c>
      <c r="AF130" s="9">
        <f>COLINDANCIAS!E612</f>
      </c>
      <c r="AG130" s="9">
        <f>COLINDANCIAS!E613</f>
      </c>
      <c r="AH130" s="9">
        <f>COLINDANCIAS!E614</f>
      </c>
      <c r="AI130" s="9">
        <f>$AI$10</f>
      </c>
      <c r="AJ130" s="9">
        <f>BA130</f>
      </c>
      <c r="AK130" s="1"/>
      <c r="AL130" s="53">
        <f>LEN(AJ130)</f>
      </c>
      <c r="AO130" s="96">
        <f>$AO$10</f>
      </c>
      <c r="AQ130" s="96">
        <f>$AQ$10</f>
      </c>
      <c r="AS130" s="96">
        <f>$AS$10</f>
      </c>
      <c r="AU130" s="96">
        <f>$AU$10</f>
      </c>
      <c r="AW130" s="96">
        <f>$AW$10</f>
      </c>
      <c r="AX130">
        <f>AX129+1</f>
      </c>
      <c r="AZ130">
        <f>CONCATENATE(AO130,".",AQ130,".",AS130,".",AU130,".",AW130,AX130)</f>
      </c>
      <c r="BA130">
        <f>CONCATENATE(AO130,AQ130,AS130,AU130,AW130,AX130)</f>
      </c>
    </row>
    <row r="131" spans="1:53" ht="30" customHeight="1" x14ac:dyDescent="0.25">
      <c r="A131" s="18"/>
      <c r="B131" s="18"/>
      <c r="C131" s="19"/>
      <c r="D131" s="17"/>
      <c r="E131" s="17"/>
      <c r="F131" s="17">
        <f>D131+E131</f>
      </c>
      <c r="G131" s="17">
        <f>ROUND((Hoja2!F131/INICIO!$C$37)*INICIO!$C$33,2)</f>
      </c>
      <c r="H131" s="17"/>
      <c r="I131" s="17"/>
      <c r="J131" s="17">
        <f>D131+H131</f>
      </c>
      <c r="K131" s="1"/>
      <c r="L131" s="17"/>
      <c r="M131" s="1"/>
      <c r="N131">
        <f>A131</f>
      </c>
      <c r="O131">
        <f>B131</f>
      </c>
      <c r="P131" s="1"/>
      <c r="Q131">
        <f>C131</f>
      </c>
      <c r="R131">
        <f>Q131</f>
      </c>
      <c r="S131" s="1"/>
      <c r="T131">
        <f>$T$10</f>
      </c>
      <c r="U131">
        <f>D131</f>
      </c>
      <c r="V131">
        <f>E131</f>
      </c>
      <c r="W131">
        <f>F131</f>
      </c>
      <c r="X131">
        <f>G131</f>
      </c>
      <c r="Y131" s="5">
        <f>W131*$B$1</f>
      </c>
      <c r="Z131" s="5">
        <f>W131*$B$2</f>
      </c>
      <c r="AA131" s="5">
        <f>Y131+Z131</f>
      </c>
      <c r="AB131" s="5">
        <f>U131+Y131</f>
      </c>
      <c r="AC131" s="96">
        <f>C131</f>
      </c>
      <c r="AD131" s="1">
        <f>$AD$10</f>
      </c>
      <c r="AE131" s="9">
        <f>COLINDANCIAS!E616</f>
      </c>
      <c r="AF131" s="9">
        <f>COLINDANCIAS!E617</f>
      </c>
      <c r="AG131" s="9">
        <f>COLINDANCIAS!E618</f>
      </c>
      <c r="AH131" s="9">
        <f>COLINDANCIAS!E619</f>
      </c>
      <c r="AI131" s="9">
        <f>$AI$10</f>
      </c>
      <c r="AJ131" s="9">
        <f>BA131</f>
      </c>
      <c r="AK131" s="1"/>
      <c r="AL131" s="53">
        <f>LEN(AJ131)</f>
      </c>
      <c r="AO131" s="96">
        <f>$AO$10</f>
      </c>
      <c r="AQ131" s="96">
        <f>$AQ$10</f>
      </c>
      <c r="AS131" s="96">
        <f>$AS$10</f>
      </c>
      <c r="AU131" s="96">
        <f>$AU$10</f>
      </c>
      <c r="AW131" s="96">
        <f>$AW$10</f>
      </c>
      <c r="AX131">
        <f>AX130+1</f>
      </c>
      <c r="AZ131">
        <f>CONCATENATE(AO131,".",AQ131,".",AS131,".",AU131,".",AW131,AX131)</f>
      </c>
      <c r="BA131">
        <f>CONCATENATE(AO131,AQ131,AS131,AU131,AW131,AX131)</f>
      </c>
    </row>
    <row r="132" spans="1:53" ht="30" customHeight="1" x14ac:dyDescent="0.25">
      <c r="A132" s="18"/>
      <c r="B132" s="18"/>
      <c r="C132" s="19"/>
      <c r="D132" s="17"/>
      <c r="E132" s="17"/>
      <c r="F132" s="17">
        <f>D132+E132</f>
      </c>
      <c r="G132" s="17">
        <f>ROUND((Hoja2!F132/INICIO!$C$37)*INICIO!$C$33,2)</f>
      </c>
      <c r="H132" s="17"/>
      <c r="I132" s="17"/>
      <c r="J132" s="17">
        <f>D132+H132</f>
      </c>
      <c r="K132" s="1"/>
      <c r="L132" s="17"/>
      <c r="M132" s="1"/>
      <c r="N132">
        <f>A132</f>
      </c>
      <c r="O132">
        <f>B132</f>
      </c>
      <c r="P132" s="1"/>
      <c r="Q132">
        <f>C132</f>
      </c>
      <c r="R132">
        <f>Q132</f>
      </c>
      <c r="S132" s="1"/>
      <c r="T132">
        <f>$T$10</f>
      </c>
      <c r="U132">
        <f>D132</f>
      </c>
      <c r="V132">
        <f>E132</f>
      </c>
      <c r="W132">
        <f>F132</f>
      </c>
      <c r="X132">
        <f>G132</f>
      </c>
      <c r="Y132" s="5">
        <f>W132*$B$1</f>
      </c>
      <c r="Z132" s="5">
        <f>W132*$B$2</f>
      </c>
      <c r="AA132" s="5">
        <f>Y132+Z132</f>
      </c>
      <c r="AB132" s="5">
        <f>U132+Y132</f>
      </c>
      <c r="AC132" s="96">
        <f>C132</f>
      </c>
      <c r="AD132" s="1">
        <f>$AD$10</f>
      </c>
      <c r="AE132" s="9">
        <f>COLINDANCIAS!E621</f>
      </c>
      <c r="AF132" s="9">
        <f>COLINDANCIAS!E622</f>
      </c>
      <c r="AG132" s="9">
        <f>COLINDANCIAS!E623</f>
      </c>
      <c r="AH132" s="9">
        <f>COLINDANCIAS!E624</f>
      </c>
      <c r="AI132" s="9">
        <f>$AI$10</f>
      </c>
      <c r="AJ132" s="9">
        <f>BA132</f>
      </c>
      <c r="AK132" s="1"/>
      <c r="AL132" s="53">
        <f>LEN(AJ132)</f>
      </c>
      <c r="AO132" s="96">
        <f>$AO$10</f>
      </c>
      <c r="AQ132" s="96">
        <f>$AQ$10</f>
      </c>
      <c r="AS132" s="96">
        <f>$AS$10</f>
      </c>
      <c r="AU132" s="96">
        <f>$AU$10</f>
      </c>
      <c r="AW132" s="96">
        <f>$AW$10</f>
      </c>
      <c r="AX132">
        <f>AX131+1</f>
      </c>
      <c r="AZ132">
        <f>CONCATENATE(AO132,".",AQ132,".",AS132,".",AU132,".",AW132,AX132)</f>
      </c>
      <c r="BA132">
        <f>CONCATENATE(AO132,AQ132,AS132,AU132,AW132,AX132)</f>
      </c>
    </row>
    <row r="133" spans="1:53" ht="30" customHeight="1" x14ac:dyDescent="0.25">
      <c r="A133" s="18"/>
      <c r="B133" s="18"/>
      <c r="C133" s="19"/>
      <c r="D133" s="17"/>
      <c r="E133" s="17"/>
      <c r="F133" s="17">
        <f>D133+E133</f>
      </c>
      <c r="G133" s="17">
        <f>ROUND((Hoja2!F133/INICIO!$C$37)*INICIO!$C$33,2)</f>
      </c>
      <c r="H133" s="17"/>
      <c r="I133" s="17"/>
      <c r="J133" s="17">
        <f>D133+H133</f>
      </c>
      <c r="K133" s="1"/>
      <c r="L133" s="17"/>
      <c r="M133" s="1"/>
      <c r="N133">
        <f>A133</f>
      </c>
      <c r="O133">
        <f>B133</f>
      </c>
      <c r="P133" s="1"/>
      <c r="Q133">
        <f>C133</f>
      </c>
      <c r="R133">
        <f>Q133</f>
      </c>
      <c r="S133" s="1"/>
      <c r="T133">
        <f>$T$10</f>
      </c>
      <c r="U133">
        <f>D133</f>
      </c>
      <c r="V133">
        <f>E133</f>
      </c>
      <c r="W133">
        <f>F133</f>
      </c>
      <c r="X133">
        <f>G133</f>
      </c>
      <c r="Y133" s="5">
        <f>W133*$B$1</f>
      </c>
      <c r="Z133" s="5">
        <f>W133*$B$2</f>
      </c>
      <c r="AA133" s="5">
        <f>Y133+Z133</f>
      </c>
      <c r="AB133" s="5">
        <f>U133+Y133</f>
      </c>
      <c r="AC133" s="96">
        <f>C133</f>
      </c>
      <c r="AD133" s="1">
        <f>$AD$10</f>
      </c>
      <c r="AE133" s="9">
        <f>COLINDANCIAS!E626</f>
      </c>
      <c r="AF133" s="9">
        <f>COLINDANCIAS!E627</f>
      </c>
      <c r="AG133" s="9">
        <f>COLINDANCIAS!E628</f>
      </c>
      <c r="AH133" s="9">
        <f>COLINDANCIAS!E629</f>
      </c>
      <c r="AI133" s="9">
        <f>$AI$10</f>
      </c>
      <c r="AJ133" s="9">
        <f>BA133</f>
      </c>
      <c r="AK133" s="1"/>
      <c r="AL133" s="53">
        <f>LEN(AJ133)</f>
      </c>
      <c r="AO133" s="96">
        <f>$AO$10</f>
      </c>
      <c r="AQ133" s="96">
        <f>$AQ$10</f>
      </c>
      <c r="AS133" s="96">
        <f>$AS$10</f>
      </c>
      <c r="AU133" s="96">
        <f>$AU$10</f>
      </c>
      <c r="AW133" s="96">
        <f>$AW$10</f>
      </c>
      <c r="AX133">
        <f>AX132+1</f>
      </c>
      <c r="AZ133">
        <f>CONCATENATE(AO133,".",AQ133,".",AS133,".",AU133,".",AW133,AX133)</f>
      </c>
      <c r="BA133">
        <f>CONCATENATE(AO133,AQ133,AS133,AU133,AW133,AX133)</f>
      </c>
    </row>
    <row r="134" spans="1:53" ht="30" customHeight="1" x14ac:dyDescent="0.25">
      <c r="A134" s="18"/>
      <c r="B134" s="18"/>
      <c r="C134" s="19"/>
      <c r="D134" s="17"/>
      <c r="E134" s="17"/>
      <c r="F134" s="17">
        <f>D134+E134</f>
      </c>
      <c r="G134" s="17">
        <f>ROUND((Hoja2!F134/INICIO!$C$37)*INICIO!$C$33,2)</f>
      </c>
      <c r="H134" s="17"/>
      <c r="I134" s="17"/>
      <c r="J134" s="17">
        <f>D134+H134</f>
      </c>
      <c r="K134" s="1"/>
      <c r="L134" s="17"/>
      <c r="M134" s="1"/>
      <c r="N134">
        <f>A134</f>
      </c>
      <c r="O134">
        <f>B134</f>
      </c>
      <c r="P134" s="1"/>
      <c r="Q134">
        <f>C134</f>
      </c>
      <c r="R134">
        <f>Q134</f>
      </c>
      <c r="S134" s="1"/>
      <c r="T134">
        <f>$T$10</f>
      </c>
      <c r="U134">
        <f>D134</f>
      </c>
      <c r="V134">
        <f>E134</f>
      </c>
      <c r="W134">
        <f>F134</f>
      </c>
      <c r="X134">
        <f>G134</f>
      </c>
      <c r="Y134" s="5">
        <f>W134*$B$1</f>
      </c>
      <c r="Z134" s="5">
        <f>W134*$B$2</f>
      </c>
      <c r="AA134" s="5">
        <f>Y134+Z134</f>
      </c>
      <c r="AB134" s="5">
        <f>U134+Y134</f>
      </c>
      <c r="AC134" s="96">
        <f>C134</f>
      </c>
      <c r="AD134" s="1">
        <f>$AD$10</f>
      </c>
      <c r="AE134" s="9">
        <f>COLINDANCIAS!E631</f>
      </c>
      <c r="AF134" s="9">
        <f>COLINDANCIAS!E632</f>
      </c>
      <c r="AG134" s="9">
        <f>COLINDANCIAS!E633</f>
      </c>
      <c r="AH134" s="9">
        <f>COLINDANCIAS!E634</f>
      </c>
      <c r="AI134" s="9">
        <f>$AI$10</f>
      </c>
      <c r="AJ134" s="9">
        <f>BA134</f>
      </c>
      <c r="AK134" s="1"/>
      <c r="AL134" s="53">
        <f>LEN(AJ134)</f>
      </c>
      <c r="AO134" s="96">
        <f>$AO$10</f>
      </c>
      <c r="AQ134" s="96">
        <f>$AQ$10</f>
      </c>
      <c r="AS134" s="96">
        <f>$AS$10</f>
      </c>
      <c r="AU134" s="96">
        <f>$AU$10</f>
      </c>
      <c r="AW134" s="96">
        <f>$AW$10</f>
      </c>
      <c r="AX134">
        <f>AX133+1</f>
      </c>
      <c r="AZ134">
        <f>CONCATENATE(AO134,".",AQ134,".",AS134,".",AU134,".",AW134,AX134)</f>
      </c>
      <c r="BA134">
        <f>CONCATENATE(AO134,AQ134,AS134,AU134,AW134,AX134)</f>
      </c>
    </row>
    <row r="135" spans="1:53" ht="30" customHeight="1" x14ac:dyDescent="0.25">
      <c r="A135" s="18"/>
      <c r="B135" s="18"/>
      <c r="C135" s="19"/>
      <c r="D135" s="17"/>
      <c r="E135" s="17"/>
      <c r="F135" s="17">
        <f>D135+E135</f>
      </c>
      <c r="G135" s="17">
        <f>ROUND((Hoja2!F135/INICIO!$C$37)*INICIO!$C$33,2)</f>
      </c>
      <c r="H135" s="17"/>
      <c r="I135" s="17"/>
      <c r="J135" s="17">
        <f>D135+H135</f>
      </c>
      <c r="K135" s="1"/>
      <c r="L135" s="17"/>
      <c r="M135" s="1"/>
      <c r="N135">
        <f>A135</f>
      </c>
      <c r="O135">
        <f>B135</f>
      </c>
      <c r="P135" s="1"/>
      <c r="Q135">
        <f>C135</f>
      </c>
      <c r="R135">
        <f>Q135</f>
      </c>
      <c r="S135" s="1"/>
      <c r="T135">
        <f>$T$10</f>
      </c>
      <c r="U135">
        <f>D135</f>
      </c>
      <c r="V135">
        <f>E135</f>
      </c>
      <c r="W135">
        <f>F135</f>
      </c>
      <c r="X135">
        <f>G135</f>
      </c>
      <c r="Y135" s="5">
        <f>W135*$B$1</f>
      </c>
      <c r="Z135" s="5">
        <f>W135*$B$2</f>
      </c>
      <c r="AA135" s="5">
        <f>Y135+Z135</f>
      </c>
      <c r="AB135" s="5">
        <f>U135+Y135</f>
      </c>
      <c r="AC135" s="96">
        <f>C135</f>
      </c>
      <c r="AD135" s="1">
        <f>$AD$10</f>
      </c>
      <c r="AE135" s="9">
        <f>COLINDANCIAS!E636</f>
      </c>
      <c r="AF135" s="9">
        <f>COLINDANCIAS!E637</f>
      </c>
      <c r="AG135" s="9">
        <f>COLINDANCIAS!E638</f>
      </c>
      <c r="AH135" s="9">
        <f>COLINDANCIAS!E639</f>
      </c>
      <c r="AI135" s="9">
        <f>$AI$10</f>
      </c>
      <c r="AJ135" s="9">
        <f>BA135</f>
      </c>
      <c r="AK135" s="1"/>
      <c r="AL135" s="53">
        <f>LEN(AJ135)</f>
      </c>
      <c r="AO135" s="96">
        <f>$AO$10</f>
      </c>
      <c r="AQ135" s="96">
        <f>$AQ$10</f>
      </c>
      <c r="AS135" s="96">
        <f>$AS$10</f>
      </c>
      <c r="AU135" s="96">
        <f>$AU$10</f>
      </c>
      <c r="AW135" s="96">
        <f>$AW$10</f>
      </c>
      <c r="AX135">
        <f>AX134+1</f>
      </c>
      <c r="AZ135">
        <f>CONCATENATE(AO135,".",AQ135,".",AS135,".",AU135,".",AW135,AX135)</f>
      </c>
      <c r="BA135">
        <f>CONCATENATE(AO135,AQ135,AS135,AU135,AW135,AX135)</f>
      </c>
    </row>
    <row r="136" spans="1:53" ht="30" customHeight="1" x14ac:dyDescent="0.25">
      <c r="A136" s="18"/>
      <c r="B136" s="18"/>
      <c r="C136" s="19"/>
      <c r="D136" s="17"/>
      <c r="E136" s="17"/>
      <c r="F136" s="17">
        <f>D136+E136</f>
      </c>
      <c r="G136" s="17">
        <f>ROUND((Hoja2!F136/INICIO!$C$37)*INICIO!$C$33,2)</f>
      </c>
      <c r="H136" s="17"/>
      <c r="I136" s="17"/>
      <c r="J136" s="17">
        <f>D136+H136</f>
      </c>
      <c r="K136" s="1"/>
      <c r="L136" s="17"/>
      <c r="M136" s="1"/>
      <c r="N136">
        <f>A136</f>
      </c>
      <c r="O136">
        <f>B136</f>
      </c>
      <c r="P136" s="1"/>
      <c r="Q136">
        <f>C136</f>
      </c>
      <c r="R136">
        <f>Q136</f>
      </c>
      <c r="S136" s="1"/>
      <c r="T136">
        <f>$T$10</f>
      </c>
      <c r="U136">
        <f>D136</f>
      </c>
      <c r="V136">
        <f>E136</f>
      </c>
      <c r="W136">
        <f>F136</f>
      </c>
      <c r="X136">
        <f>G136</f>
      </c>
      <c r="Y136" s="5">
        <f>W136*$B$1</f>
      </c>
      <c r="Z136" s="5">
        <f>W136*$B$2</f>
      </c>
      <c r="AA136" s="5">
        <f>Y136+Z136</f>
      </c>
      <c r="AB136" s="5">
        <f>U136+Y136</f>
      </c>
      <c r="AC136" s="96">
        <f>C136</f>
      </c>
      <c r="AD136" s="1">
        <f>$AD$10</f>
      </c>
      <c r="AE136" s="9">
        <f>COLINDANCIAS!E641</f>
      </c>
      <c r="AF136" s="9">
        <f>COLINDANCIAS!E642</f>
      </c>
      <c r="AG136" s="9">
        <f>COLINDANCIAS!E643</f>
      </c>
      <c r="AH136" s="9">
        <f>COLINDANCIAS!E644</f>
      </c>
      <c r="AI136" s="9">
        <f>$AI$10</f>
      </c>
      <c r="AJ136" s="9">
        <f>BA136</f>
      </c>
      <c r="AK136" s="1"/>
      <c r="AL136" s="53">
        <f>LEN(AJ136)</f>
      </c>
      <c r="AO136" s="96">
        <f>$AO$10</f>
      </c>
      <c r="AQ136" s="96">
        <f>$AQ$10</f>
      </c>
      <c r="AS136" s="96">
        <f>$AS$10</f>
      </c>
      <c r="AU136" s="96">
        <f>$AU$10</f>
      </c>
      <c r="AW136" s="96">
        <f>$AW$10</f>
      </c>
      <c r="AX136">
        <f>AX135+1</f>
      </c>
      <c r="AZ136">
        <f>CONCATENATE(AO136,".",AQ136,".",AS136,".",AU136,".",AW136,AX136)</f>
      </c>
      <c r="BA136">
        <f>CONCATENATE(AO136,AQ136,AS136,AU136,AW136,AX136)</f>
      </c>
    </row>
    <row r="137" spans="1:53" ht="30" customHeight="1" x14ac:dyDescent="0.25">
      <c r="A137" s="18"/>
      <c r="B137" s="18"/>
      <c r="C137" s="19"/>
      <c r="D137" s="17"/>
      <c r="E137" s="17"/>
      <c r="F137" s="17">
        <f>D137+E137</f>
      </c>
      <c r="G137" s="17">
        <f>ROUND((Hoja2!F137/INICIO!$C$37)*INICIO!$C$33,2)</f>
      </c>
      <c r="H137" s="17"/>
      <c r="I137" s="17"/>
      <c r="J137" s="17">
        <f>D137+H137</f>
      </c>
      <c r="K137" s="1"/>
      <c r="L137" s="17"/>
      <c r="M137" s="1"/>
      <c r="N137">
        <f>A137</f>
      </c>
      <c r="O137">
        <f>B137</f>
      </c>
      <c r="P137" s="1"/>
      <c r="Q137">
        <f>C137</f>
      </c>
      <c r="R137">
        <f>Q137</f>
      </c>
      <c r="S137" s="1"/>
      <c r="T137">
        <f>$T$10</f>
      </c>
      <c r="U137">
        <f>D137</f>
      </c>
      <c r="V137">
        <f>E137</f>
      </c>
      <c r="W137">
        <f>F137</f>
      </c>
      <c r="X137">
        <f>G137</f>
      </c>
      <c r="Y137" s="5">
        <f>W137*$B$1</f>
      </c>
      <c r="Z137" s="5">
        <f>W137*$B$2</f>
      </c>
      <c r="AA137" s="5">
        <f>Y137+Z137</f>
      </c>
      <c r="AB137" s="5">
        <f>U137+Y137</f>
      </c>
      <c r="AC137" s="96">
        <f>C137</f>
      </c>
      <c r="AD137" s="1">
        <f>$AD$10</f>
      </c>
      <c r="AE137" s="9">
        <f>COLINDANCIAS!E646</f>
      </c>
      <c r="AF137" s="9">
        <f>COLINDANCIAS!E647</f>
      </c>
      <c r="AG137" s="9">
        <f>COLINDANCIAS!E648</f>
      </c>
      <c r="AH137" s="9">
        <f>COLINDANCIAS!E649</f>
      </c>
      <c r="AI137" s="9">
        <f>$AI$10</f>
      </c>
      <c r="AJ137" s="9">
        <f>BA137</f>
      </c>
      <c r="AK137" s="1"/>
      <c r="AL137" s="53">
        <f>LEN(AJ137)</f>
      </c>
      <c r="AO137" s="96">
        <f>$AO$10</f>
      </c>
      <c r="AQ137" s="96">
        <f>$AQ$10</f>
      </c>
      <c r="AS137" s="96">
        <f>$AS$10</f>
      </c>
      <c r="AU137" s="96">
        <f>$AU$10</f>
      </c>
      <c r="AW137" s="96">
        <f>$AW$10</f>
      </c>
      <c r="AX137">
        <f>AX136+1</f>
      </c>
      <c r="AZ137">
        <f>CONCATENATE(AO137,".",AQ137,".",AS137,".",AU137,".",AW137,AX137)</f>
      </c>
      <c r="BA137">
        <f>CONCATENATE(AO137,AQ137,AS137,AU137,AW137,AX137)</f>
      </c>
    </row>
    <row r="138" spans="1:53" ht="30" customHeight="1" x14ac:dyDescent="0.25">
      <c r="A138" s="18"/>
      <c r="B138" s="18"/>
      <c r="C138" s="19"/>
      <c r="D138" s="17"/>
      <c r="E138" s="17"/>
      <c r="F138" s="17">
        <f>D138+E138</f>
      </c>
      <c r="G138" s="17">
        <f>ROUND((Hoja2!F138/INICIO!$C$37)*INICIO!$C$33,2)</f>
      </c>
      <c r="H138" s="17"/>
      <c r="I138" s="17"/>
      <c r="J138" s="17">
        <f>D138+H138</f>
      </c>
      <c r="K138" s="1"/>
      <c r="L138" s="17"/>
      <c r="M138" s="1"/>
      <c r="N138">
        <f>A138</f>
      </c>
      <c r="O138">
        <f>B138</f>
      </c>
      <c r="P138" s="1"/>
      <c r="Q138">
        <f>C138</f>
      </c>
      <c r="R138">
        <f>Q138</f>
      </c>
      <c r="S138" s="1"/>
      <c r="T138">
        <f>$T$10</f>
      </c>
      <c r="U138">
        <f>D138</f>
      </c>
      <c r="V138">
        <f>E138</f>
      </c>
      <c r="W138">
        <f>F138</f>
      </c>
      <c r="X138">
        <f>G138</f>
      </c>
      <c r="Y138" s="5">
        <f>W138*$B$1</f>
      </c>
      <c r="Z138" s="5">
        <f>W138*$B$2</f>
      </c>
      <c r="AA138" s="5">
        <f>Y138+Z138</f>
      </c>
      <c r="AB138" s="5">
        <f>U138+Y138</f>
      </c>
      <c r="AC138" s="96">
        <f>C138</f>
      </c>
      <c r="AD138" s="1">
        <f>$AD$10</f>
      </c>
      <c r="AE138" s="9">
        <f>COLINDANCIAS!E651</f>
      </c>
      <c r="AF138" s="9">
        <f>COLINDANCIAS!E652</f>
      </c>
      <c r="AG138" s="9">
        <f>COLINDANCIAS!E653</f>
      </c>
      <c r="AH138" s="9">
        <f>COLINDANCIAS!E654</f>
      </c>
      <c r="AI138" s="9">
        <f>$AI$10</f>
      </c>
      <c r="AJ138" s="9">
        <f>BA138</f>
      </c>
      <c r="AK138" s="1"/>
      <c r="AL138" s="53">
        <f>LEN(AJ138)</f>
      </c>
      <c r="AO138" s="96">
        <f>$AO$10</f>
      </c>
      <c r="AQ138" s="96">
        <f>$AQ$10</f>
      </c>
      <c r="AS138" s="96">
        <f>$AS$10</f>
      </c>
      <c r="AU138" s="96">
        <f>$AU$10</f>
      </c>
      <c r="AW138" s="96">
        <f>$AW$10</f>
      </c>
      <c r="AX138">
        <f>AX137+1</f>
      </c>
      <c r="AZ138">
        <f>CONCATENATE(AO138,".",AQ138,".",AS138,".",AU138,".",AW138,AX138)</f>
      </c>
      <c r="BA138">
        <f>CONCATENATE(AO138,AQ138,AS138,AU138,AW138,AX138)</f>
      </c>
    </row>
    <row r="139" spans="1:53" ht="30" customHeight="1" x14ac:dyDescent="0.25">
      <c r="A139" s="18"/>
      <c r="B139" s="18"/>
      <c r="C139" s="19"/>
      <c r="D139" s="17"/>
      <c r="E139" s="17"/>
      <c r="F139" s="17">
        <f>D139+E139</f>
      </c>
      <c r="G139" s="17">
        <f>ROUND((Hoja2!F139/INICIO!$C$37)*INICIO!$C$33,2)</f>
      </c>
      <c r="H139" s="17"/>
      <c r="I139" s="17"/>
      <c r="J139" s="17">
        <f>D139+H139</f>
      </c>
      <c r="K139" s="1"/>
      <c r="L139" s="17"/>
      <c r="M139" s="1"/>
      <c r="N139">
        <f>A139</f>
      </c>
      <c r="O139">
        <f>B139</f>
      </c>
      <c r="P139" s="1"/>
      <c r="Q139">
        <f>C139</f>
      </c>
      <c r="R139">
        <f>Q139</f>
      </c>
      <c r="S139" s="1"/>
      <c r="T139">
        <f>$T$10</f>
      </c>
      <c r="U139">
        <f>D139</f>
      </c>
      <c r="V139">
        <f>E139</f>
      </c>
      <c r="W139">
        <f>F139</f>
      </c>
      <c r="X139">
        <f>G139</f>
      </c>
      <c r="Y139" s="5">
        <f>W139*$B$1</f>
      </c>
      <c r="Z139" s="5">
        <f>W139*$B$2</f>
      </c>
      <c r="AA139" s="5">
        <f>Y139+Z139</f>
      </c>
      <c r="AB139" s="5">
        <f>U139+Y139</f>
      </c>
      <c r="AC139" s="96">
        <f>C139</f>
      </c>
      <c r="AD139" s="1">
        <f>$AD$10</f>
      </c>
      <c r="AE139" s="9">
        <f>COLINDANCIAS!E656</f>
      </c>
      <c r="AF139" s="9">
        <f>COLINDANCIAS!E657</f>
      </c>
      <c r="AG139" s="9">
        <f>COLINDANCIAS!E658</f>
      </c>
      <c r="AH139" s="9">
        <f>COLINDANCIAS!E659</f>
      </c>
      <c r="AI139" s="9">
        <f>$AI$10</f>
      </c>
      <c r="AJ139" s="9">
        <f>BA139</f>
      </c>
      <c r="AK139" s="1"/>
      <c r="AL139" s="53">
        <f>LEN(AJ139)</f>
      </c>
      <c r="AO139" s="96">
        <f>$AO$10</f>
      </c>
      <c r="AQ139" s="96">
        <f>$AQ$10</f>
      </c>
      <c r="AS139" s="96">
        <f>$AS$10</f>
      </c>
      <c r="AU139" s="96">
        <f>$AU$10</f>
      </c>
      <c r="AW139" s="96">
        <f>$AW$10</f>
      </c>
      <c r="AX139">
        <f>AX138+1</f>
      </c>
      <c r="AZ139">
        <f>CONCATENATE(AO139,".",AQ139,".",AS139,".",AU139,".",AW139,AX139)</f>
      </c>
      <c r="BA139">
        <f>CONCATENATE(AO139,AQ139,AS139,AU139,AW139,AX139)</f>
      </c>
    </row>
    <row r="140" spans="1:53" ht="30" customHeight="1" x14ac:dyDescent="0.25">
      <c r="A140" s="18"/>
      <c r="B140" s="18"/>
      <c r="C140" s="19"/>
      <c r="D140" s="17"/>
      <c r="E140" s="17"/>
      <c r="F140" s="17">
        <f>D140+E140</f>
      </c>
      <c r="G140" s="17">
        <f>ROUND((Hoja2!F140/INICIO!$C$37)*INICIO!$C$33,2)</f>
      </c>
      <c r="H140" s="17"/>
      <c r="I140" s="17"/>
      <c r="J140" s="17">
        <f>D140+H140</f>
      </c>
      <c r="K140" s="1"/>
      <c r="L140" s="17"/>
      <c r="M140" s="1"/>
      <c r="N140">
        <f>A140</f>
      </c>
      <c r="O140">
        <f>B140</f>
      </c>
      <c r="P140" s="1"/>
      <c r="Q140">
        <f>C140</f>
      </c>
      <c r="R140">
        <f>Q140</f>
      </c>
      <c r="S140" s="1"/>
      <c r="T140">
        <f>$T$10</f>
      </c>
      <c r="U140">
        <f>D140</f>
      </c>
      <c r="V140">
        <f>E140</f>
      </c>
      <c r="W140">
        <f>F140</f>
      </c>
      <c r="X140">
        <f>G140</f>
      </c>
      <c r="Y140" s="5">
        <f>W140*$B$1</f>
      </c>
      <c r="Z140" s="5">
        <f>W140*$B$2</f>
      </c>
      <c r="AA140" s="5">
        <f>Y140+Z140</f>
      </c>
      <c r="AB140" s="5">
        <f>U140+Y140</f>
      </c>
      <c r="AC140" s="96">
        <f>C140</f>
      </c>
      <c r="AD140" s="1">
        <f>$AD$10</f>
      </c>
      <c r="AE140" s="9">
        <f>COLINDANCIAS!E661</f>
      </c>
      <c r="AF140" s="9">
        <f>COLINDANCIAS!E662</f>
      </c>
      <c r="AG140" s="9">
        <f>COLINDANCIAS!E663</f>
      </c>
      <c r="AH140" s="9">
        <f>COLINDANCIAS!E664</f>
      </c>
      <c r="AI140" s="9">
        <f>$AI$10</f>
      </c>
      <c r="AJ140" s="9">
        <f>BA140</f>
      </c>
      <c r="AK140" s="1"/>
      <c r="AL140" s="53">
        <f>LEN(AJ140)</f>
      </c>
      <c r="AO140" s="96">
        <f>$AO$10</f>
      </c>
      <c r="AQ140" s="96">
        <f>$AQ$10</f>
      </c>
      <c r="AS140" s="96">
        <f>$AS$10</f>
      </c>
      <c r="AU140" s="96">
        <f>$AU$10</f>
      </c>
      <c r="AW140" s="96">
        <f>$AW$10</f>
      </c>
      <c r="AX140">
        <f>AX139+1</f>
      </c>
      <c r="AZ140">
        <f>CONCATENATE(AO140,".",AQ140,".",AS140,".",AU140,".",AW140,AX140)</f>
      </c>
      <c r="BA140">
        <f>CONCATENATE(AO140,AQ140,AS140,AU140,AW140,AX140)</f>
      </c>
    </row>
    <row r="141" spans="1:53" ht="30" customHeight="1" x14ac:dyDescent="0.25">
      <c r="A141" s="18"/>
      <c r="B141" s="18"/>
      <c r="C141" s="19"/>
      <c r="D141" s="17"/>
      <c r="E141" s="17"/>
      <c r="F141" s="17">
        <f>D141+E141</f>
      </c>
      <c r="G141" s="17">
        <f>ROUND((Hoja2!F141/INICIO!$C$37)*INICIO!$C$33,2)</f>
      </c>
      <c r="H141" s="17"/>
      <c r="I141" s="17"/>
      <c r="J141" s="17">
        <f>D141+H141</f>
      </c>
      <c r="K141" s="1"/>
      <c r="L141" s="17"/>
      <c r="M141" s="1"/>
      <c r="N141">
        <f>A141</f>
      </c>
      <c r="O141">
        <f>B141</f>
      </c>
      <c r="P141" s="1"/>
      <c r="Q141">
        <f>C141</f>
      </c>
      <c r="R141">
        <f>Q141</f>
      </c>
      <c r="S141" s="1"/>
      <c r="T141">
        <f>$T$10</f>
      </c>
      <c r="U141">
        <f>D141</f>
      </c>
      <c r="V141">
        <f>E141</f>
      </c>
      <c r="W141">
        <f>F141</f>
      </c>
      <c r="X141">
        <f>G141</f>
      </c>
      <c r="Y141" s="5">
        <f>W141*$B$1</f>
      </c>
      <c r="Z141" s="5">
        <f>W141*$B$2</f>
      </c>
      <c r="AA141" s="5">
        <f>Y141+Z141</f>
      </c>
      <c r="AB141" s="5">
        <f>U141+Y141</f>
      </c>
      <c r="AC141" s="96">
        <f>C141</f>
      </c>
      <c r="AD141" s="1">
        <f>$AD$10</f>
      </c>
      <c r="AE141" s="9">
        <f>COLINDANCIAS!E666</f>
      </c>
      <c r="AF141" s="9">
        <f>COLINDANCIAS!E667</f>
      </c>
      <c r="AG141" s="9">
        <f>COLINDANCIAS!E668</f>
      </c>
      <c r="AH141" s="9">
        <f>COLINDANCIAS!E669</f>
      </c>
      <c r="AI141" s="9">
        <f>$AI$10</f>
      </c>
      <c r="AJ141" s="9">
        <f>BA141</f>
      </c>
      <c r="AK141" s="1"/>
      <c r="AL141" s="53">
        <f>LEN(AJ141)</f>
      </c>
      <c r="AO141" s="96">
        <f>$AO$10</f>
      </c>
      <c r="AQ141" s="96">
        <f>$AQ$10</f>
      </c>
      <c r="AS141" s="96">
        <f>$AS$10</f>
      </c>
      <c r="AU141" s="96">
        <f>$AU$10</f>
      </c>
      <c r="AW141" s="96">
        <f>$AW$10</f>
      </c>
      <c r="AX141">
        <f>AX140+1</f>
      </c>
      <c r="AZ141">
        <f>CONCATENATE(AO141,".",AQ141,".",AS141,".",AU141,".",AW141,AX141)</f>
      </c>
      <c r="BA141">
        <f>CONCATENATE(AO141,AQ141,AS141,AU141,AW141,AX141)</f>
      </c>
    </row>
    <row r="142" spans="1:53" ht="30" customHeight="1" x14ac:dyDescent="0.25">
      <c r="A142" s="18"/>
      <c r="B142" s="18"/>
      <c r="C142" s="19"/>
      <c r="D142" s="17"/>
      <c r="E142" s="17"/>
      <c r="F142" s="17">
        <f>D142+E142</f>
      </c>
      <c r="G142" s="17">
        <f>ROUND((Hoja2!F142/INICIO!$C$37)*INICIO!$C$33,2)</f>
      </c>
      <c r="H142" s="17"/>
      <c r="I142" s="17"/>
      <c r="J142" s="17">
        <f>D142+H142</f>
      </c>
      <c r="K142" s="1"/>
      <c r="L142" s="17"/>
      <c r="M142" s="1"/>
      <c r="N142">
        <f>A142</f>
      </c>
      <c r="O142">
        <f>B142</f>
      </c>
      <c r="P142" s="1"/>
      <c r="Q142">
        <f>C142</f>
      </c>
      <c r="R142">
        <f>Q142</f>
      </c>
      <c r="S142" s="1"/>
      <c r="T142">
        <f>$T$10</f>
      </c>
      <c r="U142">
        <f>D142</f>
      </c>
      <c r="V142">
        <f>E142</f>
      </c>
      <c r="W142">
        <f>F142</f>
      </c>
      <c r="X142">
        <f>G142</f>
      </c>
      <c r="Y142" s="5">
        <f>W142*$B$1</f>
      </c>
      <c r="Z142" s="5">
        <f>W142*$B$2</f>
      </c>
      <c r="AA142" s="5">
        <f>Y142+Z142</f>
      </c>
      <c r="AB142" s="5">
        <f>U142+Y142</f>
      </c>
      <c r="AC142" s="96">
        <f>C142</f>
      </c>
      <c r="AD142" s="1">
        <f>$AD$10</f>
      </c>
      <c r="AE142" s="9">
        <f>COLINDANCIAS!E671</f>
      </c>
      <c r="AF142" s="9">
        <f>COLINDANCIAS!E672</f>
      </c>
      <c r="AG142" s="9">
        <f>COLINDANCIAS!E673</f>
      </c>
      <c r="AH142" s="9">
        <f>COLINDANCIAS!E674</f>
      </c>
      <c r="AI142" s="9">
        <f>$AI$10</f>
      </c>
      <c r="AJ142" s="9">
        <f>BA142</f>
      </c>
      <c r="AK142" s="1"/>
      <c r="AL142" s="53">
        <f>LEN(AJ142)</f>
      </c>
      <c r="AO142" s="96">
        <f>$AO$10</f>
      </c>
      <c r="AQ142" s="96">
        <f>$AQ$10</f>
      </c>
      <c r="AS142" s="96">
        <f>$AS$10</f>
      </c>
      <c r="AU142" s="96">
        <f>$AU$10</f>
      </c>
      <c r="AW142" s="96">
        <f>$AW$10</f>
      </c>
      <c r="AX142">
        <f>AX141+1</f>
      </c>
      <c r="AZ142">
        <f>CONCATENATE(AO142,".",AQ142,".",AS142,".",AU142,".",AW142,AX142)</f>
      </c>
      <c r="BA142">
        <f>CONCATENATE(AO142,AQ142,AS142,AU142,AW142,AX142)</f>
      </c>
    </row>
    <row r="143" spans="1:53" ht="30" customHeight="1" x14ac:dyDescent="0.25">
      <c r="A143" s="18"/>
      <c r="B143" s="18"/>
      <c r="C143" s="19"/>
      <c r="D143" s="17"/>
      <c r="E143" s="17"/>
      <c r="F143" s="17">
        <f>D143+E143</f>
      </c>
      <c r="G143" s="17">
        <f>ROUND((Hoja2!F143/INICIO!$C$37)*INICIO!$C$33,2)</f>
      </c>
      <c r="H143" s="17"/>
      <c r="I143" s="17"/>
      <c r="J143" s="17">
        <f>D143+H143</f>
      </c>
      <c r="K143" s="1"/>
      <c r="L143" s="17"/>
      <c r="M143" s="1"/>
      <c r="N143">
        <f>A143</f>
      </c>
      <c r="O143">
        <f>B143</f>
      </c>
      <c r="P143" s="1"/>
      <c r="Q143">
        <f>C143</f>
      </c>
      <c r="R143">
        <f>Q143</f>
      </c>
      <c r="S143" s="1"/>
      <c r="T143">
        <f>$T$10</f>
      </c>
      <c r="U143">
        <f>D143</f>
      </c>
      <c r="V143">
        <f>E143</f>
      </c>
      <c r="W143">
        <f>F143</f>
      </c>
      <c r="X143">
        <f>G143</f>
      </c>
      <c r="Y143" s="5">
        <f>W143*$B$1</f>
      </c>
      <c r="Z143" s="5">
        <f>W143*$B$2</f>
      </c>
      <c r="AA143" s="5">
        <f>Y143+Z143</f>
      </c>
      <c r="AB143" s="5">
        <f>U143+Y143</f>
      </c>
      <c r="AC143" s="96">
        <f>C143</f>
      </c>
      <c r="AD143" s="1">
        <f>$AD$10</f>
      </c>
      <c r="AE143" s="9">
        <f>COLINDANCIAS!E676</f>
      </c>
      <c r="AF143" s="9">
        <f>COLINDANCIAS!E677</f>
      </c>
      <c r="AG143" s="9">
        <f>COLINDANCIAS!E678</f>
      </c>
      <c r="AH143" s="9">
        <f>COLINDANCIAS!E679</f>
      </c>
      <c r="AI143" s="9">
        <f>$AI$10</f>
      </c>
      <c r="AJ143" s="9">
        <f>BA143</f>
      </c>
      <c r="AK143" s="1"/>
      <c r="AL143" s="53">
        <f>LEN(AJ143)</f>
      </c>
      <c r="AO143" s="96">
        <f>$AO$10</f>
      </c>
      <c r="AQ143" s="96">
        <f>$AQ$10</f>
      </c>
      <c r="AS143" s="96">
        <f>$AS$10</f>
      </c>
      <c r="AU143" s="96">
        <f>$AU$10</f>
      </c>
      <c r="AW143" s="96">
        <f>$AW$10</f>
      </c>
      <c r="AX143">
        <f>AX142+1</f>
      </c>
      <c r="AZ143">
        <f>CONCATENATE(AO143,".",AQ143,".",AS143,".",AU143,".",AW143,AX143)</f>
      </c>
      <c r="BA143">
        <f>CONCATENATE(AO143,AQ143,AS143,AU143,AW143,AX143)</f>
      </c>
    </row>
    <row r="144" spans="1:53" ht="30" customHeight="1" x14ac:dyDescent="0.25">
      <c r="A144" s="18"/>
      <c r="B144" s="18"/>
      <c r="C144" s="19"/>
      <c r="D144" s="17"/>
      <c r="E144" s="17"/>
      <c r="F144" s="17">
        <f>D144+E144</f>
      </c>
      <c r="G144" s="17">
        <f>ROUND((Hoja2!F144/INICIO!$C$37)*INICIO!$C$33,2)</f>
      </c>
      <c r="H144" s="17"/>
      <c r="I144" s="17"/>
      <c r="J144" s="17">
        <f>D144+H144</f>
      </c>
      <c r="K144" s="1"/>
      <c r="L144" s="17"/>
      <c r="M144" s="1"/>
      <c r="N144">
        <f>A144</f>
      </c>
      <c r="O144">
        <f>B144</f>
      </c>
      <c r="P144" s="1"/>
      <c r="Q144">
        <f>C144</f>
      </c>
      <c r="R144">
        <f>Q144</f>
      </c>
      <c r="S144" s="1"/>
      <c r="T144">
        <f>$T$10</f>
      </c>
      <c r="U144">
        <f>D144</f>
      </c>
      <c r="V144">
        <f>E144</f>
      </c>
      <c r="W144">
        <f>F144</f>
      </c>
      <c r="X144">
        <f>G144</f>
      </c>
      <c r="Y144" s="5">
        <f>W144*$B$1</f>
      </c>
      <c r="Z144" s="5">
        <f>W144*$B$2</f>
      </c>
      <c r="AA144" s="5">
        <f>Y144+Z144</f>
      </c>
      <c r="AB144" s="5">
        <f>U144+Y144</f>
      </c>
      <c r="AC144" s="96">
        <f>C144</f>
      </c>
      <c r="AD144" s="1">
        <f>$AD$10</f>
      </c>
      <c r="AE144" s="9">
        <f>COLINDANCIAS!E681</f>
      </c>
      <c r="AF144" s="9">
        <f>COLINDANCIAS!E682</f>
      </c>
      <c r="AG144" s="9">
        <f>COLINDANCIAS!E683</f>
      </c>
      <c r="AH144" s="9">
        <f>COLINDANCIAS!E684</f>
      </c>
      <c r="AI144" s="9">
        <f>$AI$10</f>
      </c>
      <c r="AJ144" s="9">
        <f>BA144</f>
      </c>
      <c r="AK144" s="1"/>
      <c r="AL144" s="53">
        <f>LEN(AJ144)</f>
      </c>
      <c r="AO144" s="96">
        <f>$AO$10</f>
      </c>
      <c r="AQ144" s="96">
        <f>$AQ$10</f>
      </c>
      <c r="AS144" s="96">
        <f>$AS$10</f>
      </c>
      <c r="AU144" s="96">
        <f>$AU$10</f>
      </c>
      <c r="AW144" s="96">
        <f>$AW$10</f>
      </c>
      <c r="AX144">
        <f>AX143+1</f>
      </c>
      <c r="AZ144">
        <f>CONCATENATE(AO144,".",AQ144,".",AS144,".",AU144,".",AW144,AX144)</f>
      </c>
      <c r="BA144">
        <f>CONCATENATE(AO144,AQ144,AS144,AU144,AW144,AX144)</f>
      </c>
    </row>
    <row r="145" spans="1:53" ht="30" customHeight="1" x14ac:dyDescent="0.25">
      <c r="A145" s="18"/>
      <c r="B145" s="18"/>
      <c r="C145" s="19"/>
      <c r="D145" s="17"/>
      <c r="E145" s="17"/>
      <c r="F145" s="17">
        <f>D145+E145</f>
      </c>
      <c r="G145" s="17">
        <f>ROUND((Hoja2!F145/INICIO!$C$37)*INICIO!$C$33,2)</f>
      </c>
      <c r="H145" s="17"/>
      <c r="I145" s="17"/>
      <c r="J145" s="17">
        <f>D145+H145</f>
      </c>
      <c r="K145" s="1"/>
      <c r="L145" s="17"/>
      <c r="M145" s="1"/>
      <c r="N145">
        <f>A145</f>
      </c>
      <c r="O145">
        <f>B145</f>
      </c>
      <c r="P145" s="1"/>
      <c r="Q145">
        <f>C145</f>
      </c>
      <c r="R145">
        <f>Q145</f>
      </c>
      <c r="S145" s="1"/>
      <c r="T145">
        <f>$T$10</f>
      </c>
      <c r="U145">
        <f>D145</f>
      </c>
      <c r="V145">
        <f>E145</f>
      </c>
      <c r="W145">
        <f>F145</f>
      </c>
      <c r="X145">
        <f>G145</f>
      </c>
      <c r="Y145" s="5">
        <f>W145*$B$1</f>
      </c>
      <c r="Z145" s="5">
        <f>W145*$B$2</f>
      </c>
      <c r="AA145" s="5">
        <f>Y145+Z145</f>
      </c>
      <c r="AB145" s="5">
        <f>U145+Y145</f>
      </c>
      <c r="AC145" s="96">
        <f>C145</f>
      </c>
      <c r="AD145" s="1">
        <f>$AD$10</f>
      </c>
      <c r="AE145" s="9">
        <f>COLINDANCIAS!E686</f>
      </c>
      <c r="AF145" s="9">
        <f>COLINDANCIAS!E687</f>
      </c>
      <c r="AG145" s="9">
        <f>COLINDANCIAS!E688</f>
      </c>
      <c r="AH145" s="9">
        <f>COLINDANCIAS!E689</f>
      </c>
      <c r="AI145" s="9">
        <f>$AI$10</f>
      </c>
      <c r="AJ145" s="9">
        <f>BA145</f>
      </c>
      <c r="AK145" s="1"/>
      <c r="AL145" s="53">
        <f>LEN(AJ145)</f>
      </c>
      <c r="AO145" s="96">
        <f>$AO$10</f>
      </c>
      <c r="AQ145" s="96">
        <f>$AQ$10</f>
      </c>
      <c r="AS145" s="96">
        <f>$AS$10</f>
      </c>
      <c r="AU145" s="96">
        <f>$AU$10</f>
      </c>
      <c r="AW145" s="96">
        <f>$AW$10</f>
      </c>
      <c r="AX145">
        <f>AX144+1</f>
      </c>
      <c r="AZ145">
        <f>CONCATENATE(AO145,".",AQ145,".",AS145,".",AU145,".",AW145,AX145)</f>
      </c>
      <c r="BA145">
        <f>CONCATENATE(AO145,AQ145,AS145,AU145,AW145,AX145)</f>
      </c>
    </row>
    <row r="146" spans="1:53" ht="30" customHeight="1" x14ac:dyDescent="0.25">
      <c r="A146" s="18"/>
      <c r="B146" s="18"/>
      <c r="C146" s="19"/>
      <c r="D146" s="17"/>
      <c r="E146" s="17"/>
      <c r="F146" s="17">
        <f>D146+E146</f>
      </c>
      <c r="G146" s="17">
        <f>ROUND((Hoja2!F146/INICIO!$C$37)*INICIO!$C$33,2)</f>
      </c>
      <c r="H146" s="17"/>
      <c r="I146" s="17"/>
      <c r="J146" s="17">
        <f>D146+H146</f>
      </c>
      <c r="K146" s="1"/>
      <c r="L146" s="17"/>
      <c r="M146" s="1"/>
      <c r="N146">
        <f>A146</f>
      </c>
      <c r="O146">
        <f>B146</f>
      </c>
      <c r="P146" s="1"/>
      <c r="Q146">
        <f>C146</f>
      </c>
      <c r="R146">
        <f>Q146</f>
      </c>
      <c r="S146" s="1"/>
      <c r="T146">
        <f>$T$10</f>
      </c>
      <c r="U146">
        <f>D146</f>
      </c>
      <c r="V146">
        <f>E146</f>
      </c>
      <c r="W146">
        <f>F146</f>
      </c>
      <c r="X146">
        <f>G146</f>
      </c>
      <c r="Y146" s="5">
        <f>W146*$B$1</f>
      </c>
      <c r="Z146" s="5">
        <f>W146*$B$2</f>
      </c>
      <c r="AA146" s="5">
        <f>Y146+Z146</f>
      </c>
      <c r="AB146" s="5">
        <f>U146+Y146</f>
      </c>
      <c r="AC146" s="96">
        <f>C146</f>
      </c>
      <c r="AD146" s="1">
        <f>$AD$10</f>
      </c>
      <c r="AE146" s="9">
        <f>COLINDANCIAS!E691</f>
      </c>
      <c r="AF146" s="9">
        <f>COLINDANCIAS!E692</f>
      </c>
      <c r="AG146" s="9">
        <f>COLINDANCIAS!E693</f>
      </c>
      <c r="AH146" s="9">
        <f>COLINDANCIAS!E694</f>
      </c>
      <c r="AI146" s="9">
        <f>$AI$10</f>
      </c>
      <c r="AJ146" s="9">
        <f>BA146</f>
      </c>
      <c r="AK146" s="1"/>
      <c r="AL146" s="53">
        <f>LEN(AJ146)</f>
      </c>
      <c r="AO146" s="96">
        <f>$AO$10</f>
      </c>
      <c r="AQ146" s="96">
        <f>$AQ$10</f>
      </c>
      <c r="AS146" s="96">
        <f>$AS$10</f>
      </c>
      <c r="AU146" s="96">
        <f>$AU$10</f>
      </c>
      <c r="AW146" s="96">
        <f>$AW$10</f>
      </c>
      <c r="AX146">
        <f>AX145+1</f>
      </c>
      <c r="AZ146">
        <f>CONCATENATE(AO146,".",AQ146,".",AS146,".",AU146,".",AW146,AX146)</f>
      </c>
      <c r="BA146">
        <f>CONCATENATE(AO146,AQ146,AS146,AU146,AW146,AX146)</f>
      </c>
    </row>
    <row r="147" spans="1:53" ht="30" customHeight="1" x14ac:dyDescent="0.25">
      <c r="A147" s="18"/>
      <c r="B147" s="18"/>
      <c r="C147" s="19"/>
      <c r="D147" s="17"/>
      <c r="E147" s="17"/>
      <c r="F147" s="17">
        <f>D147+E147</f>
      </c>
      <c r="G147" s="17">
        <f>ROUND((Hoja2!F147/INICIO!$C$37)*INICIO!$C$33,2)</f>
      </c>
      <c r="H147" s="17"/>
      <c r="I147" s="17"/>
      <c r="J147" s="17">
        <f>D147+H147</f>
      </c>
      <c r="K147" s="1"/>
      <c r="L147" s="17"/>
      <c r="M147" s="1"/>
      <c r="N147">
        <f>A147</f>
      </c>
      <c r="O147">
        <f>B147</f>
      </c>
      <c r="P147" s="1"/>
      <c r="Q147">
        <f>C147</f>
      </c>
      <c r="R147">
        <f>Q147</f>
      </c>
      <c r="S147" s="1"/>
      <c r="T147">
        <f>$T$10</f>
      </c>
      <c r="U147">
        <f>D147</f>
      </c>
      <c r="V147">
        <f>E147</f>
      </c>
      <c r="W147">
        <f>F147</f>
      </c>
      <c r="X147">
        <f>G147</f>
      </c>
      <c r="Y147" s="5">
        <f>W147*$B$1</f>
      </c>
      <c r="Z147" s="5">
        <f>W147*$B$2</f>
      </c>
      <c r="AA147" s="5">
        <f>Y147+Z147</f>
      </c>
      <c r="AB147" s="5">
        <f>U147+Y147</f>
      </c>
      <c r="AC147" s="96">
        <f>C147</f>
      </c>
      <c r="AD147" s="1">
        <f>$AD$10</f>
      </c>
      <c r="AE147" s="9">
        <f>COLINDANCIAS!E696</f>
      </c>
      <c r="AF147" s="9">
        <f>COLINDANCIAS!E697</f>
      </c>
      <c r="AG147" s="9">
        <f>COLINDANCIAS!E698</f>
      </c>
      <c r="AH147" s="9">
        <f>COLINDANCIAS!E699</f>
      </c>
      <c r="AI147" s="9">
        <f>$AI$10</f>
      </c>
      <c r="AJ147" s="9">
        <f>BA147</f>
      </c>
      <c r="AK147" s="1"/>
      <c r="AL147" s="53">
        <f>LEN(AJ147)</f>
      </c>
      <c r="AO147" s="96">
        <f>$AO$10</f>
      </c>
      <c r="AQ147" s="96">
        <f>$AQ$10</f>
      </c>
      <c r="AS147" s="96">
        <f>$AS$10</f>
      </c>
      <c r="AU147" s="96">
        <f>$AU$10</f>
      </c>
      <c r="AW147" s="96">
        <f>$AW$10</f>
      </c>
      <c r="AX147">
        <f>AX146+1</f>
      </c>
      <c r="AZ147">
        <f>CONCATENATE(AO147,".",AQ147,".",AS147,".",AU147,".",AW147,AX147)</f>
      </c>
      <c r="BA147">
        <f>CONCATENATE(AO147,AQ147,AS147,AU147,AW147,AX147)</f>
      </c>
    </row>
    <row r="148" spans="1:53" ht="30" customHeight="1" x14ac:dyDescent="0.25">
      <c r="A148" s="18"/>
      <c r="B148" s="18"/>
      <c r="C148" s="19"/>
      <c r="D148" s="17"/>
      <c r="E148" s="17"/>
      <c r="F148" s="17">
        <f>D148+E148</f>
      </c>
      <c r="G148" s="17">
        <f>ROUND((Hoja2!F148/INICIO!$C$37)*INICIO!$C$33,2)</f>
      </c>
      <c r="H148" s="17"/>
      <c r="I148" s="17"/>
      <c r="J148" s="17">
        <f>D148+H148</f>
      </c>
      <c r="K148" s="1"/>
      <c r="L148" s="17"/>
      <c r="M148" s="1"/>
      <c r="N148">
        <f>A148</f>
      </c>
      <c r="O148">
        <f>B148</f>
      </c>
      <c r="P148" s="1"/>
      <c r="Q148">
        <f>C148</f>
      </c>
      <c r="R148">
        <f>Q148</f>
      </c>
      <c r="S148" s="1"/>
      <c r="T148">
        <f>$T$10</f>
      </c>
      <c r="U148">
        <f>D148</f>
      </c>
      <c r="V148">
        <f>E148</f>
      </c>
      <c r="W148">
        <f>F148</f>
      </c>
      <c r="X148">
        <f>G148</f>
      </c>
      <c r="Y148" s="5">
        <f>W148*$B$1</f>
      </c>
      <c r="Z148" s="5">
        <f>W148*$B$2</f>
      </c>
      <c r="AA148" s="5">
        <f>Y148+Z148</f>
      </c>
      <c r="AB148" s="5">
        <f>U148+Y148</f>
      </c>
      <c r="AC148" s="96">
        <f>C148</f>
      </c>
      <c r="AD148" s="1">
        <f>$AD$10</f>
      </c>
      <c r="AE148" s="9">
        <f>COLINDANCIAS!E701</f>
      </c>
      <c r="AF148" s="9">
        <f>COLINDANCIAS!E702</f>
      </c>
      <c r="AG148" s="9">
        <f>COLINDANCIAS!E703</f>
      </c>
      <c r="AH148" s="9">
        <f>COLINDANCIAS!E704</f>
      </c>
      <c r="AI148" s="9">
        <f>$AI$10</f>
      </c>
      <c r="AJ148" s="9">
        <f>BA148</f>
      </c>
      <c r="AK148" s="1"/>
      <c r="AL148" s="53">
        <f>LEN(AJ148)</f>
      </c>
      <c r="AO148" s="96">
        <f>$AO$10</f>
      </c>
      <c r="AQ148" s="96">
        <f>$AQ$10</f>
      </c>
      <c r="AS148" s="96">
        <f>$AS$10</f>
      </c>
      <c r="AU148" s="96">
        <f>$AU$10</f>
      </c>
      <c r="AW148" s="96">
        <f>$AW$10</f>
      </c>
      <c r="AX148">
        <f>AX147+1</f>
      </c>
      <c r="AZ148">
        <f>CONCATENATE(AO148,".",AQ148,".",AS148,".",AU148,".",AW148,AX148)</f>
      </c>
      <c r="BA148">
        <f>CONCATENATE(AO148,AQ148,AS148,AU148,AW148,AX148)</f>
      </c>
    </row>
    <row r="149" spans="1:53" ht="30" customHeight="1" x14ac:dyDescent="0.25">
      <c r="A149" s="18"/>
      <c r="B149" s="18"/>
      <c r="C149" s="19"/>
      <c r="D149" s="17"/>
      <c r="E149" s="17"/>
      <c r="F149" s="17">
        <f>D149+E149</f>
      </c>
      <c r="G149" s="17">
        <f>ROUND((Hoja2!F149/INICIO!$C$37)*INICIO!$C$33,2)</f>
      </c>
      <c r="H149" s="17"/>
      <c r="I149" s="17"/>
      <c r="J149" s="17">
        <f>D149+H149</f>
      </c>
      <c r="K149" s="1"/>
      <c r="L149" s="17"/>
      <c r="M149" s="1"/>
      <c r="N149">
        <f>A149</f>
      </c>
      <c r="O149">
        <f>B149</f>
      </c>
      <c r="P149" s="1"/>
      <c r="Q149">
        <f>C149</f>
      </c>
      <c r="R149">
        <f>Q149</f>
      </c>
      <c r="S149" s="1"/>
      <c r="T149">
        <f>$T$10</f>
      </c>
      <c r="U149">
        <f>D149</f>
      </c>
      <c r="V149">
        <f>E149</f>
      </c>
      <c r="W149">
        <f>F149</f>
      </c>
      <c r="X149">
        <f>G149</f>
      </c>
      <c r="Y149" s="5">
        <f>W149*$B$1</f>
      </c>
      <c r="Z149" s="5">
        <f>W149*$B$2</f>
      </c>
      <c r="AA149" s="5">
        <f>Y149+Z149</f>
      </c>
      <c r="AB149" s="5">
        <f>U149+Y149</f>
      </c>
      <c r="AC149" s="96">
        <f>C149</f>
      </c>
      <c r="AD149" s="1">
        <f>$AD$10</f>
      </c>
      <c r="AE149" s="9">
        <f>COLINDANCIAS!E706</f>
      </c>
      <c r="AF149" s="9">
        <f>COLINDANCIAS!E707</f>
      </c>
      <c r="AG149" s="9">
        <f>COLINDANCIAS!E708</f>
      </c>
      <c r="AH149" s="9">
        <f>COLINDANCIAS!E709</f>
      </c>
      <c r="AI149" s="9">
        <f>$AI$10</f>
      </c>
      <c r="AJ149" s="9">
        <f>BA149</f>
      </c>
      <c r="AK149" s="1"/>
      <c r="AL149" s="53">
        <f>LEN(AJ149)</f>
      </c>
      <c r="AO149" s="96">
        <f>$AO$10</f>
      </c>
      <c r="AQ149" s="96">
        <f>$AQ$10</f>
      </c>
      <c r="AS149" s="96">
        <f>$AS$10</f>
      </c>
      <c r="AU149" s="96">
        <f>$AU$10</f>
      </c>
      <c r="AW149" s="96">
        <f>$AW$10</f>
      </c>
      <c r="AX149">
        <f>AX148+1</f>
      </c>
      <c r="AZ149">
        <f>CONCATENATE(AO149,".",AQ149,".",AS149,".",AU149,".",AW149,AX149)</f>
      </c>
      <c r="BA149">
        <f>CONCATENATE(AO149,AQ149,AS149,AU149,AW149,AX149)</f>
      </c>
    </row>
    <row r="150" spans="1:53" ht="30" customHeight="1" x14ac:dyDescent="0.25">
      <c r="A150" s="18"/>
      <c r="B150" s="18"/>
      <c r="C150" s="19"/>
      <c r="D150" s="17"/>
      <c r="E150" s="17"/>
      <c r="F150" s="17">
        <f>D150+E150</f>
      </c>
      <c r="G150" s="17">
        <f>ROUND((Hoja2!F150/INICIO!$C$37)*INICIO!$C$33,2)</f>
      </c>
      <c r="H150" s="17"/>
      <c r="I150" s="17"/>
      <c r="J150" s="17">
        <f>D150+H150</f>
      </c>
      <c r="K150" s="1"/>
      <c r="L150" s="17"/>
      <c r="M150" s="1"/>
      <c r="N150">
        <f>A150</f>
      </c>
      <c r="O150">
        <f>B150</f>
      </c>
      <c r="P150" s="1"/>
      <c r="Q150">
        <f>C150</f>
      </c>
      <c r="R150">
        <f>Q150</f>
      </c>
      <c r="S150" s="1"/>
      <c r="T150">
        <f>$T$10</f>
      </c>
      <c r="U150">
        <f>D150</f>
      </c>
      <c r="V150">
        <f>E150</f>
      </c>
      <c r="W150">
        <f>F150</f>
      </c>
      <c r="X150">
        <f>G150</f>
      </c>
      <c r="Y150" s="5">
        <f>W150*$B$1</f>
      </c>
      <c r="Z150" s="5">
        <f>W150*$B$2</f>
      </c>
      <c r="AA150" s="5">
        <f>Y150+Z150</f>
      </c>
      <c r="AB150" s="5">
        <f>U150+Y150</f>
      </c>
      <c r="AC150" s="96">
        <f>C150</f>
      </c>
      <c r="AD150" s="1">
        <f>$AD$10</f>
      </c>
      <c r="AE150" s="9">
        <f>COLINDANCIAS!E711</f>
      </c>
      <c r="AF150" s="9">
        <f>COLINDANCIAS!E712</f>
      </c>
      <c r="AG150" s="9">
        <f>COLINDANCIAS!E713</f>
      </c>
      <c r="AH150" s="9">
        <f>COLINDANCIAS!E714</f>
      </c>
      <c r="AI150" s="9">
        <f>$AI$10</f>
      </c>
      <c r="AJ150" s="9">
        <f>BA150</f>
      </c>
      <c r="AK150" s="1"/>
      <c r="AL150" s="53">
        <f>LEN(AJ150)</f>
      </c>
      <c r="AO150" s="96">
        <f>$AO$10</f>
      </c>
      <c r="AQ150" s="96">
        <f>$AQ$10</f>
      </c>
      <c r="AS150" s="96">
        <f>$AS$10</f>
      </c>
      <c r="AU150" s="96">
        <f>$AU$10</f>
      </c>
      <c r="AW150" s="96">
        <f>$AW$10</f>
      </c>
      <c r="AX150">
        <f>AX149+1</f>
      </c>
      <c r="AZ150">
        <f>CONCATENATE(AO150,".",AQ150,".",AS150,".",AU150,".",AW150,AX150)</f>
      </c>
      <c r="BA150">
        <f>CONCATENATE(AO150,AQ150,AS150,AU150,AW150,AX150)</f>
      </c>
    </row>
    <row r="151" spans="1:53" ht="30" customHeight="1" x14ac:dyDescent="0.25">
      <c r="A151" s="18"/>
      <c r="B151" s="18"/>
      <c r="C151" s="19"/>
      <c r="D151" s="17"/>
      <c r="E151" s="17"/>
      <c r="F151" s="17">
        <f>D151+E151</f>
      </c>
      <c r="G151" s="17">
        <f>ROUND((Hoja2!F151/INICIO!$C$37)*INICIO!$C$33,2)</f>
      </c>
      <c r="H151" s="17"/>
      <c r="I151" s="17"/>
      <c r="J151" s="17">
        <f>D151+H151</f>
      </c>
      <c r="K151" s="1"/>
      <c r="L151" s="17"/>
      <c r="M151" s="1"/>
      <c r="N151">
        <f>A151</f>
      </c>
      <c r="O151">
        <f>B151</f>
      </c>
      <c r="P151" s="1"/>
      <c r="Q151">
        <f>C151</f>
      </c>
      <c r="R151">
        <f>Q151</f>
      </c>
      <c r="S151" s="1"/>
      <c r="T151">
        <f>$T$10</f>
      </c>
      <c r="U151">
        <f>D151</f>
      </c>
      <c r="V151">
        <f>E151</f>
      </c>
      <c r="W151">
        <f>F151</f>
      </c>
      <c r="X151">
        <f>G151</f>
      </c>
      <c r="Y151" s="5">
        <f>W151*$B$1</f>
      </c>
      <c r="Z151" s="5">
        <f>W151*$B$2</f>
      </c>
      <c r="AA151" s="5">
        <f>Y151+Z151</f>
      </c>
      <c r="AB151" s="5">
        <f>U151+Y151</f>
      </c>
      <c r="AC151" s="96">
        <f>C151</f>
      </c>
      <c r="AD151" s="1">
        <f>$AD$10</f>
      </c>
      <c r="AE151" s="9">
        <f>COLINDANCIAS!E716</f>
      </c>
      <c r="AF151" s="9">
        <f>COLINDANCIAS!E717</f>
      </c>
      <c r="AG151" s="9">
        <f>COLINDANCIAS!E718</f>
      </c>
      <c r="AH151" s="9">
        <f>COLINDANCIAS!E719</f>
      </c>
      <c r="AI151" s="9">
        <f>$AI$10</f>
      </c>
      <c r="AJ151" s="9">
        <f>BA151</f>
      </c>
      <c r="AK151" s="1"/>
      <c r="AL151" s="53">
        <f>LEN(AJ151)</f>
      </c>
      <c r="AO151" s="96">
        <f>$AO$10</f>
      </c>
      <c r="AQ151" s="96">
        <f>$AQ$10</f>
      </c>
      <c r="AS151" s="96">
        <f>$AS$10</f>
      </c>
      <c r="AU151" s="96">
        <f>$AU$10</f>
      </c>
      <c r="AW151" s="96">
        <f>$AW$10</f>
      </c>
      <c r="AX151">
        <f>AX150+1</f>
      </c>
      <c r="AZ151">
        <f>CONCATENATE(AO151,".",AQ151,".",AS151,".",AU151,".",AW151,AX151)</f>
      </c>
      <c r="BA151">
        <f>CONCATENATE(AO151,AQ151,AS151,AU151,AW151,AX151)</f>
      </c>
    </row>
    <row r="152" spans="1:53" ht="30" customHeight="1" x14ac:dyDescent="0.25">
      <c r="A152" s="18"/>
      <c r="B152" s="18"/>
      <c r="C152" s="19"/>
      <c r="D152" s="17"/>
      <c r="E152" s="17"/>
      <c r="F152" s="17">
        <f>D152+E152</f>
      </c>
      <c r="G152" s="17">
        <f>ROUND((Hoja2!F152/INICIO!$C$37)*INICIO!$C$33,2)</f>
      </c>
      <c r="H152" s="17"/>
      <c r="I152" s="17"/>
      <c r="J152" s="17">
        <f>D152+H152</f>
      </c>
      <c r="K152" s="1"/>
      <c r="L152" s="17"/>
      <c r="M152" s="1"/>
      <c r="N152">
        <f>A152</f>
      </c>
      <c r="O152">
        <f>B152</f>
      </c>
      <c r="P152" s="1"/>
      <c r="Q152">
        <f>C152</f>
      </c>
      <c r="R152">
        <f>Q152</f>
      </c>
      <c r="S152" s="1"/>
      <c r="T152">
        <f>$T$10</f>
      </c>
      <c r="U152">
        <f>D152</f>
      </c>
      <c r="V152">
        <f>E152</f>
      </c>
      <c r="W152">
        <f>F152</f>
      </c>
      <c r="X152">
        <f>G152</f>
      </c>
      <c r="Y152" s="5">
        <f>W152*$B$1</f>
      </c>
      <c r="Z152" s="5">
        <f>W152*$B$2</f>
      </c>
      <c r="AA152" s="5">
        <f>Y152+Z152</f>
      </c>
      <c r="AB152" s="5">
        <f>U152+Y152</f>
      </c>
      <c r="AC152" s="96">
        <f>C152</f>
      </c>
      <c r="AD152" s="1">
        <f>$AD$10</f>
      </c>
      <c r="AE152" s="9">
        <f>COLINDANCIAS!E721</f>
      </c>
      <c r="AF152" s="9">
        <f>COLINDANCIAS!E722</f>
      </c>
      <c r="AG152" s="9">
        <f>COLINDANCIAS!E723</f>
      </c>
      <c r="AH152" s="9">
        <f>COLINDANCIAS!E724</f>
      </c>
      <c r="AI152" s="9">
        <f>$AI$10</f>
      </c>
      <c r="AJ152" s="9">
        <f>BA152</f>
      </c>
      <c r="AK152" s="1"/>
      <c r="AL152" s="53">
        <f>LEN(AJ152)</f>
      </c>
      <c r="AO152" s="96">
        <f>$AO$10</f>
      </c>
      <c r="AQ152" s="96">
        <f>$AQ$10</f>
      </c>
      <c r="AS152" s="96">
        <f>$AS$10</f>
      </c>
      <c r="AU152" s="96">
        <f>$AU$10</f>
      </c>
      <c r="AW152" s="96">
        <f>$AW$10</f>
      </c>
      <c r="AX152">
        <f>AX151+1</f>
      </c>
      <c r="AZ152">
        <f>CONCATENATE(AO152,".",AQ152,".",AS152,".",AU152,".",AW152,AX152)</f>
      </c>
      <c r="BA152">
        <f>CONCATENATE(AO152,AQ152,AS152,AU152,AW152,AX152)</f>
      </c>
    </row>
    <row r="153" spans="1:53" ht="30" customHeight="1" x14ac:dyDescent="0.25">
      <c r="A153" s="18"/>
      <c r="B153" s="18"/>
      <c r="C153" s="19"/>
      <c r="D153" s="17"/>
      <c r="E153" s="17"/>
      <c r="F153" s="17">
        <f>D153+E153</f>
      </c>
      <c r="G153" s="17">
        <f>ROUND((Hoja2!F153/INICIO!$C$37)*INICIO!$C$33,2)</f>
      </c>
      <c r="H153" s="17"/>
      <c r="I153" s="17"/>
      <c r="J153" s="17">
        <f>D153+H153</f>
      </c>
      <c r="K153" s="1"/>
      <c r="L153" s="17"/>
      <c r="M153" s="1"/>
      <c r="N153">
        <f>A153</f>
      </c>
      <c r="O153">
        <f>B153</f>
      </c>
      <c r="P153" s="1"/>
      <c r="Q153">
        <f>C153</f>
      </c>
      <c r="R153">
        <f>Q153</f>
      </c>
      <c r="S153" s="1"/>
      <c r="T153">
        <f>$T$10</f>
      </c>
      <c r="U153">
        <f>D153</f>
      </c>
      <c r="V153">
        <f>E153</f>
      </c>
      <c r="W153">
        <f>F153</f>
      </c>
      <c r="X153">
        <f>G153</f>
      </c>
      <c r="Y153" s="5">
        <f>W153*$B$1</f>
      </c>
      <c r="Z153" s="5">
        <f>W153*$B$2</f>
      </c>
      <c r="AA153" s="5">
        <f>Y153+Z153</f>
      </c>
      <c r="AB153" s="5">
        <f>U153+Y153</f>
      </c>
      <c r="AC153" s="96">
        <f>C153</f>
      </c>
      <c r="AD153" s="1">
        <f>$AD$10</f>
      </c>
      <c r="AE153" s="9">
        <f>COLINDANCIAS!E726</f>
      </c>
      <c r="AF153" s="9">
        <f>COLINDANCIAS!E727</f>
      </c>
      <c r="AG153" s="9">
        <f>COLINDANCIAS!E728</f>
      </c>
      <c r="AH153" s="9">
        <f>COLINDANCIAS!E729</f>
      </c>
      <c r="AI153" s="9">
        <f>$AI$10</f>
      </c>
      <c r="AJ153" s="9">
        <f>BA153</f>
      </c>
      <c r="AK153" s="1"/>
      <c r="AL153" s="53">
        <f>LEN(AJ153)</f>
      </c>
      <c r="AO153" s="96">
        <f>$AO$10</f>
      </c>
      <c r="AQ153" s="96">
        <f>$AQ$10</f>
      </c>
      <c r="AS153" s="96">
        <f>$AS$10</f>
      </c>
      <c r="AU153" s="96">
        <f>$AU$10</f>
      </c>
      <c r="AW153" s="96">
        <f>$AW$10</f>
      </c>
      <c r="AX153">
        <f>AX152+1</f>
      </c>
      <c r="AZ153">
        <f>CONCATENATE(AO153,".",AQ153,".",AS153,".",AU153,".",AW153,AX153)</f>
      </c>
      <c r="BA153">
        <f>CONCATENATE(AO153,AQ153,AS153,AU153,AW153,AX153)</f>
      </c>
    </row>
    <row r="154" spans="1:53" ht="30" customHeight="1" x14ac:dyDescent="0.25">
      <c r="A154" s="18"/>
      <c r="B154" s="18"/>
      <c r="C154" s="19"/>
      <c r="D154" s="17"/>
      <c r="E154" s="17"/>
      <c r="F154" s="17">
        <f>D154+E154</f>
      </c>
      <c r="G154" s="17">
        <f>ROUND((Hoja2!F154/INICIO!$C$37)*INICIO!$C$33,2)</f>
      </c>
      <c r="H154" s="17"/>
      <c r="I154" s="17"/>
      <c r="J154" s="17">
        <f>D154+H154</f>
      </c>
      <c r="K154" s="1"/>
      <c r="L154" s="17"/>
      <c r="M154" s="1"/>
      <c r="N154">
        <f>A154</f>
      </c>
      <c r="O154">
        <f>B154</f>
      </c>
      <c r="P154" s="1"/>
      <c r="Q154">
        <f>C154</f>
      </c>
      <c r="R154">
        <f>Q154</f>
      </c>
      <c r="S154" s="1"/>
      <c r="T154">
        <f>$T$10</f>
      </c>
      <c r="U154">
        <f>D154</f>
      </c>
      <c r="V154">
        <f>E154</f>
      </c>
      <c r="W154">
        <f>F154</f>
      </c>
      <c r="X154">
        <f>G154</f>
      </c>
      <c r="Y154" s="5">
        <f>W154*$B$1</f>
      </c>
      <c r="Z154" s="5">
        <f>W154*$B$2</f>
      </c>
      <c r="AA154" s="5">
        <f>Y154+Z154</f>
      </c>
      <c r="AB154" s="5">
        <f>U154+Y154</f>
      </c>
      <c r="AC154" s="96">
        <f>C154</f>
      </c>
      <c r="AD154" s="1">
        <f>$AD$10</f>
      </c>
      <c r="AE154" s="9">
        <f>COLINDANCIAS!E731</f>
      </c>
      <c r="AF154" s="9">
        <f>COLINDANCIAS!E732</f>
      </c>
      <c r="AG154" s="9">
        <f>COLINDANCIAS!E733</f>
      </c>
      <c r="AH154" s="9">
        <f>COLINDANCIAS!E734</f>
      </c>
      <c r="AI154" s="9">
        <f>$AI$10</f>
      </c>
      <c r="AJ154" s="9">
        <f>BA154</f>
      </c>
      <c r="AK154" s="1"/>
      <c r="AL154" s="53">
        <f>LEN(AJ154)</f>
      </c>
      <c r="AO154" s="96">
        <f>$AO$10</f>
      </c>
      <c r="AQ154" s="96">
        <f>$AQ$10</f>
      </c>
      <c r="AS154" s="96">
        <f>$AS$10</f>
      </c>
      <c r="AU154" s="96">
        <f>$AU$10</f>
      </c>
      <c r="AW154" s="96">
        <f>$AW$10</f>
      </c>
      <c r="AX154">
        <f>AX153+1</f>
      </c>
      <c r="AZ154">
        <f>CONCATENATE(AO154,".",AQ154,".",AS154,".",AU154,".",AW154,AX154)</f>
      </c>
      <c r="BA154">
        <f>CONCATENATE(AO154,AQ154,AS154,AU154,AW154,AX154)</f>
      </c>
    </row>
    <row r="155" spans="1:53" ht="30" customHeight="1" x14ac:dyDescent="0.25">
      <c r="A155" s="18"/>
      <c r="B155" s="18"/>
      <c r="C155" s="19"/>
      <c r="D155" s="17"/>
      <c r="E155" s="17"/>
      <c r="F155" s="17">
        <f>D155+E155</f>
      </c>
      <c r="G155" s="17">
        <f>ROUND((Hoja2!F155/INICIO!$C$37)*INICIO!$C$33,2)</f>
      </c>
      <c r="H155" s="17"/>
      <c r="I155" s="17"/>
      <c r="J155" s="17">
        <f>D155+H155</f>
      </c>
      <c r="K155" s="1"/>
      <c r="L155" s="17"/>
      <c r="M155" s="1"/>
      <c r="N155">
        <f>A155</f>
      </c>
      <c r="O155">
        <f>B155</f>
      </c>
      <c r="P155" s="1"/>
      <c r="Q155">
        <f>C155</f>
      </c>
      <c r="R155">
        <f>Q155</f>
      </c>
      <c r="S155" s="1"/>
      <c r="T155">
        <f>$T$10</f>
      </c>
      <c r="U155">
        <f>D155</f>
      </c>
      <c r="V155">
        <f>E155</f>
      </c>
      <c r="W155">
        <f>F155</f>
      </c>
      <c r="X155">
        <f>G155</f>
      </c>
      <c r="Y155" s="5">
        <f>W155*$B$1</f>
      </c>
      <c r="Z155" s="5">
        <f>W155*$B$2</f>
      </c>
      <c r="AA155" s="5">
        <f>Y155+Z155</f>
      </c>
      <c r="AB155" s="5">
        <f>U155+Y155</f>
      </c>
      <c r="AC155" s="96">
        <f>C155</f>
      </c>
      <c r="AD155" s="1">
        <f>$AD$10</f>
      </c>
      <c r="AE155" s="9">
        <f>COLINDANCIAS!E736</f>
      </c>
      <c r="AF155" s="9">
        <f>COLINDANCIAS!E737</f>
      </c>
      <c r="AG155" s="9">
        <f>COLINDANCIAS!E738</f>
      </c>
      <c r="AH155" s="9">
        <f>COLINDANCIAS!E739</f>
      </c>
      <c r="AI155" s="9">
        <f>$AI$10</f>
      </c>
      <c r="AJ155" s="9">
        <f>BA155</f>
      </c>
      <c r="AK155" s="1"/>
      <c r="AL155" s="53">
        <f>LEN(AJ155)</f>
      </c>
      <c r="AO155" s="96">
        <f>$AO$10</f>
      </c>
      <c r="AQ155" s="96">
        <f>$AQ$10</f>
      </c>
      <c r="AS155" s="96">
        <f>$AS$10</f>
      </c>
      <c r="AU155" s="96">
        <f>$AU$10</f>
      </c>
      <c r="AW155" s="96">
        <f>$AW$10</f>
      </c>
      <c r="AX155">
        <f>AX154+1</f>
      </c>
      <c r="AZ155">
        <f>CONCATENATE(AO155,".",AQ155,".",AS155,".",AU155,".",AW155,AX155)</f>
      </c>
      <c r="BA155">
        <f>CONCATENATE(AO155,AQ155,AS155,AU155,AW155,AX155)</f>
      </c>
    </row>
    <row r="156" spans="1:53" ht="30" customHeight="1" x14ac:dyDescent="0.25">
      <c r="A156" s="18"/>
      <c r="B156" s="18"/>
      <c r="C156" s="19"/>
      <c r="D156" s="17"/>
      <c r="E156" s="17"/>
      <c r="F156" s="17">
        <f>D156+E156</f>
      </c>
      <c r="G156" s="17">
        <f>ROUND((Hoja2!F156/INICIO!$C$37)*INICIO!$C$33,2)</f>
      </c>
      <c r="H156" s="17"/>
      <c r="I156" s="17"/>
      <c r="J156" s="17">
        <f>D156+H156</f>
      </c>
      <c r="K156" s="1"/>
      <c r="L156" s="17"/>
      <c r="M156" s="1"/>
      <c r="N156">
        <f>A156</f>
      </c>
      <c r="O156">
        <f>B156</f>
      </c>
      <c r="P156" s="1"/>
      <c r="Q156">
        <f>C156</f>
      </c>
      <c r="R156">
        <f>Q156</f>
      </c>
      <c r="S156" s="1"/>
      <c r="T156">
        <f>$T$10</f>
      </c>
      <c r="U156">
        <f>D156</f>
      </c>
      <c r="V156">
        <f>E156</f>
      </c>
      <c r="W156">
        <f>F156</f>
      </c>
      <c r="X156">
        <f>G156</f>
      </c>
      <c r="Y156" s="5">
        <f>W156*$B$1</f>
      </c>
      <c r="Z156" s="5">
        <f>W156*$B$2</f>
      </c>
      <c r="AA156" s="5">
        <f>Y156+Z156</f>
      </c>
      <c r="AB156" s="5">
        <f>U156+Y156</f>
      </c>
      <c r="AC156" s="96">
        <f>C156</f>
      </c>
      <c r="AD156" s="1">
        <f>$AD$10</f>
      </c>
      <c r="AE156" s="9">
        <f>COLINDANCIAS!E741</f>
      </c>
      <c r="AF156" s="9">
        <f>COLINDANCIAS!E742</f>
      </c>
      <c r="AG156" s="9">
        <f>COLINDANCIAS!E743</f>
      </c>
      <c r="AH156" s="9">
        <f>COLINDANCIAS!E744</f>
      </c>
      <c r="AI156" s="9">
        <f>$AI$10</f>
      </c>
      <c r="AJ156" s="9">
        <f>BA156</f>
      </c>
      <c r="AK156" s="1"/>
      <c r="AL156" s="53">
        <f>LEN(AJ156)</f>
      </c>
      <c r="AO156" s="96">
        <f>$AO$10</f>
      </c>
      <c r="AQ156" s="96">
        <f>$AQ$10</f>
      </c>
      <c r="AS156" s="96">
        <f>$AS$10</f>
      </c>
      <c r="AU156" s="96">
        <f>$AU$10</f>
      </c>
      <c r="AW156" s="96">
        <f>$AW$10</f>
      </c>
      <c r="AX156">
        <f>AX155+1</f>
      </c>
      <c r="AZ156">
        <f>CONCATENATE(AO156,".",AQ156,".",AS156,".",AU156,".",AW156,AX156)</f>
      </c>
      <c r="BA156">
        <f>CONCATENATE(AO156,AQ156,AS156,AU156,AW156,AX156)</f>
      </c>
    </row>
    <row r="157" spans="1:53" ht="30" customHeight="1" x14ac:dyDescent="0.25">
      <c r="A157" s="18"/>
      <c r="B157" s="18"/>
      <c r="C157" s="19"/>
      <c r="D157" s="17"/>
      <c r="E157" s="17"/>
      <c r="F157" s="17">
        <f>D157+E157</f>
      </c>
      <c r="G157" s="17">
        <f>ROUND((Hoja2!F157/INICIO!$C$37)*INICIO!$C$33,2)</f>
      </c>
      <c r="H157" s="17"/>
      <c r="I157" s="17"/>
      <c r="J157" s="17">
        <f>D157+H157</f>
      </c>
      <c r="K157" s="1"/>
      <c r="L157" s="17"/>
      <c r="M157" s="1"/>
      <c r="N157">
        <f>A157</f>
      </c>
      <c r="O157">
        <f>B157</f>
      </c>
      <c r="P157" s="1"/>
      <c r="Q157">
        <f>C157</f>
      </c>
      <c r="R157">
        <f>Q157</f>
      </c>
      <c r="S157" s="1"/>
      <c r="T157">
        <f>$T$10</f>
      </c>
      <c r="U157">
        <f>D157</f>
      </c>
      <c r="V157">
        <f>E157</f>
      </c>
      <c r="W157">
        <f>F157</f>
      </c>
      <c r="X157">
        <f>G157</f>
      </c>
      <c r="Y157" s="5">
        <f>W157*$B$1</f>
      </c>
      <c r="Z157" s="5">
        <f>W157*$B$2</f>
      </c>
      <c r="AA157" s="5">
        <f>Y157+Z157</f>
      </c>
      <c r="AB157" s="5">
        <f>U157+Y157</f>
      </c>
      <c r="AC157" s="96">
        <f>C157</f>
      </c>
      <c r="AD157" s="1">
        <f>$AD$10</f>
      </c>
      <c r="AE157" s="9">
        <f>COLINDANCIAS!E746</f>
      </c>
      <c r="AF157" s="9">
        <f>COLINDANCIAS!E747</f>
      </c>
      <c r="AG157" s="9">
        <f>COLINDANCIAS!E748</f>
      </c>
      <c r="AH157" s="9">
        <f>COLINDANCIAS!E749</f>
      </c>
      <c r="AI157" s="9">
        <f>$AI$10</f>
      </c>
      <c r="AJ157" s="9">
        <f>BA157</f>
      </c>
      <c r="AK157" s="1"/>
      <c r="AL157" s="53">
        <f>LEN(AJ157)</f>
      </c>
      <c r="AO157" s="96">
        <f>$AO$10</f>
      </c>
      <c r="AQ157" s="96">
        <f>$AQ$10</f>
      </c>
      <c r="AS157" s="96">
        <f>$AS$10</f>
      </c>
      <c r="AU157" s="96">
        <f>$AU$10</f>
      </c>
      <c r="AW157" s="96">
        <f>$AW$10</f>
      </c>
      <c r="AX157">
        <f>AX156+1</f>
      </c>
      <c r="AZ157">
        <f>CONCATENATE(AO157,".",AQ157,".",AS157,".",AU157,".",AW157,AX157)</f>
      </c>
      <c r="BA157">
        <f>CONCATENATE(AO157,AQ157,AS157,AU157,AW157,AX157)</f>
      </c>
    </row>
    <row r="158" spans="1:53" ht="30" customHeight="1" x14ac:dyDescent="0.25">
      <c r="A158" s="18"/>
      <c r="B158" s="18"/>
      <c r="C158" s="19"/>
      <c r="D158" s="17"/>
      <c r="E158" s="17"/>
      <c r="F158" s="17">
        <f>D158+E158</f>
      </c>
      <c r="G158" s="17">
        <f>ROUND((Hoja2!F158/INICIO!$C$37)*INICIO!$C$33,2)</f>
      </c>
      <c r="H158" s="17"/>
      <c r="I158" s="17"/>
      <c r="J158" s="17">
        <f>D158+H158</f>
      </c>
      <c r="K158" s="1"/>
      <c r="L158" s="17"/>
      <c r="M158" s="1"/>
      <c r="N158">
        <f>A158</f>
      </c>
      <c r="O158">
        <f>B158</f>
      </c>
      <c r="P158" s="1"/>
      <c r="Q158">
        <f>C158</f>
      </c>
      <c r="R158">
        <f>Q158</f>
      </c>
      <c r="S158" s="1"/>
      <c r="T158">
        <f>$T$10</f>
      </c>
      <c r="U158">
        <f>D158</f>
      </c>
      <c r="V158">
        <f>E158</f>
      </c>
      <c r="W158">
        <f>F158</f>
      </c>
      <c r="X158">
        <f>G158</f>
      </c>
      <c r="Y158" s="5">
        <f>W158*$B$1</f>
      </c>
      <c r="Z158" s="5">
        <f>W158*$B$2</f>
      </c>
      <c r="AA158" s="5">
        <f>Y158+Z158</f>
      </c>
      <c r="AB158" s="5">
        <f>U158+Y158</f>
      </c>
      <c r="AC158" s="96">
        <f>C158</f>
      </c>
      <c r="AD158" s="1">
        <f>$AD$10</f>
      </c>
      <c r="AE158" s="9">
        <f>COLINDANCIAS!E751</f>
      </c>
      <c r="AF158" s="9">
        <f>COLINDANCIAS!E752</f>
      </c>
      <c r="AG158" s="9">
        <f>COLINDANCIAS!E753</f>
      </c>
      <c r="AH158" s="9">
        <f>COLINDANCIAS!E754</f>
      </c>
      <c r="AI158" s="9">
        <f>$AI$10</f>
      </c>
      <c r="AJ158" s="9">
        <f>BA158</f>
      </c>
      <c r="AK158" s="1"/>
      <c r="AL158" s="53">
        <f>LEN(AJ158)</f>
      </c>
      <c r="AO158" s="96">
        <f>$AO$10</f>
      </c>
      <c r="AQ158" s="96">
        <f>$AQ$10</f>
      </c>
      <c r="AS158" s="96">
        <f>$AS$10</f>
      </c>
      <c r="AU158" s="96">
        <f>$AU$10</f>
      </c>
      <c r="AW158" s="96">
        <f>$AW$10</f>
      </c>
      <c r="AX158">
        <f>AX157+1</f>
      </c>
      <c r="AZ158">
        <f>CONCATENATE(AO158,".",AQ158,".",AS158,".",AU158,".",AW158,AX158)</f>
      </c>
      <c r="BA158">
        <f>CONCATENATE(AO158,AQ158,AS158,AU158,AW158,AX158)</f>
      </c>
    </row>
    <row r="159" spans="1:53" ht="30" customHeight="1" x14ac:dyDescent="0.25">
      <c r="A159" s="18"/>
      <c r="B159" s="18"/>
      <c r="C159" s="19"/>
      <c r="D159" s="17"/>
      <c r="E159" s="17"/>
      <c r="F159" s="17">
        <f>D159+E159</f>
      </c>
      <c r="G159" s="17">
        <f>ROUND((Hoja2!F159/INICIO!$C$37)*INICIO!$C$33,2)</f>
      </c>
      <c r="H159" s="17"/>
      <c r="I159" s="17"/>
      <c r="J159" s="17">
        <f>D159+H159</f>
      </c>
      <c r="K159" s="1"/>
      <c r="L159" s="17"/>
      <c r="M159" s="1"/>
      <c r="N159">
        <f>A159</f>
      </c>
      <c r="O159">
        <f>B159</f>
      </c>
      <c r="P159" s="1"/>
      <c r="Q159">
        <f>C159</f>
      </c>
      <c r="R159">
        <f>Q159</f>
      </c>
      <c r="S159" s="1"/>
      <c r="T159">
        <f>$T$10</f>
      </c>
      <c r="U159">
        <f>D159</f>
      </c>
      <c r="V159">
        <f>E159</f>
      </c>
      <c r="W159">
        <f>F159</f>
      </c>
      <c r="X159">
        <f>G159</f>
      </c>
      <c r="Y159" s="5">
        <f>W159*$B$1</f>
      </c>
      <c r="Z159" s="5">
        <f>W159*$B$2</f>
      </c>
      <c r="AA159" s="5">
        <f>Y159+Z159</f>
      </c>
      <c r="AB159" s="5">
        <f>U159+Y159</f>
      </c>
      <c r="AC159" s="96">
        <f>C159</f>
      </c>
      <c r="AD159" s="1">
        <f>$AD$10</f>
      </c>
      <c r="AE159" s="9">
        <f>COLINDANCIAS!E756</f>
      </c>
      <c r="AF159" s="9">
        <f>COLINDANCIAS!E757</f>
      </c>
      <c r="AG159" s="9">
        <f>COLINDANCIAS!E758</f>
      </c>
      <c r="AH159" s="9">
        <f>COLINDANCIAS!E759</f>
      </c>
      <c r="AI159" s="9">
        <f>$AI$10</f>
      </c>
      <c r="AJ159" s="9">
        <f>BA159</f>
      </c>
      <c r="AK159" s="1"/>
      <c r="AL159" s="53">
        <f>LEN(AJ159)</f>
      </c>
      <c r="AO159" s="96">
        <f>$AO$10</f>
      </c>
      <c r="AQ159" s="96">
        <f>$AQ$10</f>
      </c>
      <c r="AS159" s="96">
        <f>$AS$10</f>
      </c>
      <c r="AU159" s="96">
        <f>$AU$10</f>
      </c>
      <c r="AW159" s="96">
        <f>$AW$10</f>
      </c>
      <c r="AX159">
        <f>AX158+1</f>
      </c>
      <c r="AZ159">
        <f>CONCATENATE(AO159,".",AQ159,".",AS159,".",AU159,".",AW159,AX159)</f>
      </c>
      <c r="BA159">
        <f>CONCATENATE(AO159,AQ159,AS159,AU159,AW159,AX159)</f>
      </c>
    </row>
    <row r="160" spans="1:53" ht="30" customHeight="1" x14ac:dyDescent="0.25">
      <c r="A160" s="18"/>
      <c r="B160" s="18"/>
      <c r="C160" s="19"/>
      <c r="D160" s="17"/>
      <c r="E160" s="17"/>
      <c r="F160" s="17">
        <f>D160+E160</f>
      </c>
      <c r="G160" s="17">
        <f>ROUND((Hoja2!F160/INICIO!$C$37)*INICIO!$C$33,2)</f>
      </c>
      <c r="H160" s="17"/>
      <c r="I160" s="17"/>
      <c r="J160" s="17">
        <f>D160+H160</f>
      </c>
      <c r="K160" s="1"/>
      <c r="L160" s="17"/>
      <c r="M160" s="1"/>
      <c r="N160">
        <f>A160</f>
      </c>
      <c r="O160">
        <f>B160</f>
      </c>
      <c r="P160" s="1"/>
      <c r="Q160">
        <f>C160</f>
      </c>
      <c r="R160">
        <f>Q160</f>
      </c>
      <c r="S160" s="1"/>
      <c r="T160">
        <f>$T$10</f>
      </c>
      <c r="U160">
        <f>D160</f>
      </c>
      <c r="V160">
        <f>E160</f>
      </c>
      <c r="W160">
        <f>F160</f>
      </c>
      <c r="X160">
        <f>G160</f>
      </c>
      <c r="Y160" s="5">
        <f>W160*$B$1</f>
      </c>
      <c r="Z160" s="5">
        <f>W160*$B$2</f>
      </c>
      <c r="AA160" s="5">
        <f>Y160+Z160</f>
      </c>
      <c r="AB160" s="5">
        <f>U160+Y160</f>
      </c>
      <c r="AC160" s="96">
        <f>C160</f>
      </c>
      <c r="AD160" s="1">
        <f>$AD$10</f>
      </c>
      <c r="AE160" s="9">
        <f>COLINDANCIAS!E761</f>
      </c>
      <c r="AF160" s="9">
        <f>COLINDANCIAS!E762</f>
      </c>
      <c r="AG160" s="9">
        <f>COLINDANCIAS!E763</f>
      </c>
      <c r="AH160" s="9">
        <f>COLINDANCIAS!E764</f>
      </c>
      <c r="AI160" s="9">
        <f>$AI$10</f>
      </c>
      <c r="AJ160" s="9">
        <f>BA160</f>
      </c>
      <c r="AK160" s="1"/>
      <c r="AL160" s="53">
        <f>LEN(AJ160)</f>
      </c>
      <c r="AO160" s="96">
        <f>$AO$10</f>
      </c>
      <c r="AQ160" s="96">
        <f>$AQ$10</f>
      </c>
      <c r="AS160" s="96">
        <f>$AS$10</f>
      </c>
      <c r="AU160" s="96">
        <f>$AU$10</f>
      </c>
      <c r="AW160" s="96">
        <f>$AW$10</f>
      </c>
      <c r="AX160">
        <f>AX159+1</f>
      </c>
      <c r="AZ160">
        <f>CONCATENATE(AO160,".",AQ160,".",AS160,".",AU160,".",AW160,AX160)</f>
      </c>
      <c r="BA160">
        <f>CONCATENATE(AO160,AQ160,AS160,AU160,AW160,AX160)</f>
      </c>
    </row>
    <row r="161" spans="1:53" ht="30" customHeight="1" x14ac:dyDescent="0.25">
      <c r="A161" s="18"/>
      <c r="B161" s="18"/>
      <c r="C161" s="19"/>
      <c r="D161" s="17"/>
      <c r="E161" s="17"/>
      <c r="F161" s="17">
        <f>D161+E161</f>
      </c>
      <c r="G161" s="17">
        <f>ROUND((Hoja2!F161/INICIO!$C$37)*INICIO!$C$33,2)</f>
      </c>
      <c r="H161" s="17"/>
      <c r="I161" s="17"/>
      <c r="J161" s="17">
        <f>D161+H161</f>
      </c>
      <c r="K161" s="1"/>
      <c r="L161" s="17"/>
      <c r="M161" s="1"/>
      <c r="N161">
        <f>A161</f>
      </c>
      <c r="O161">
        <f>B161</f>
      </c>
      <c r="P161" s="1"/>
      <c r="Q161">
        <f>C161</f>
      </c>
      <c r="R161">
        <f>Q161</f>
      </c>
      <c r="S161" s="1"/>
      <c r="T161">
        <f>$T$10</f>
      </c>
      <c r="U161">
        <f>D161</f>
      </c>
      <c r="V161">
        <f>E161</f>
      </c>
      <c r="W161">
        <f>F161</f>
      </c>
      <c r="X161">
        <f>G161</f>
      </c>
      <c r="Y161" s="5">
        <f>W161*$B$1</f>
      </c>
      <c r="Z161" s="5">
        <f>W161*$B$2</f>
      </c>
      <c r="AA161" s="5">
        <f>Y161+Z161</f>
      </c>
      <c r="AB161" s="5">
        <f>U161+Y161</f>
      </c>
      <c r="AC161" s="96">
        <f>C161</f>
      </c>
      <c r="AD161" s="1">
        <f>$AD$10</f>
      </c>
      <c r="AE161" s="9">
        <f>COLINDANCIAS!E766</f>
      </c>
      <c r="AF161" s="9">
        <f>COLINDANCIAS!E767</f>
      </c>
      <c r="AG161" s="9">
        <f>COLINDANCIAS!E768</f>
      </c>
      <c r="AH161" s="9">
        <f>COLINDANCIAS!E769</f>
      </c>
      <c r="AI161" s="9">
        <f>$AI$10</f>
      </c>
      <c r="AJ161" s="9">
        <f>BA161</f>
      </c>
      <c r="AK161" s="1"/>
      <c r="AL161" s="53">
        <f>LEN(AJ161)</f>
      </c>
      <c r="AO161" s="96">
        <f>$AO$10</f>
      </c>
      <c r="AQ161" s="96">
        <f>$AQ$10</f>
      </c>
      <c r="AS161" s="96">
        <f>$AS$10</f>
      </c>
      <c r="AU161" s="96">
        <f>$AU$10</f>
      </c>
      <c r="AW161" s="96">
        <f>$AW$10</f>
      </c>
      <c r="AX161">
        <f>AX160+1</f>
      </c>
      <c r="AZ161">
        <f>CONCATENATE(AO161,".",AQ161,".",AS161,".",AU161,".",AW161,AX161)</f>
      </c>
      <c r="BA161">
        <f>CONCATENATE(AO161,AQ161,AS161,AU161,AW161,AX161)</f>
      </c>
    </row>
    <row r="162" spans="1:53" ht="30" customHeight="1" x14ac:dyDescent="0.25">
      <c r="A162" s="18"/>
      <c r="B162" s="18"/>
      <c r="C162" s="19"/>
      <c r="D162" s="17"/>
      <c r="E162" s="17"/>
      <c r="F162" s="17">
        <f>D162+E162</f>
      </c>
      <c r="G162" s="17">
        <f>ROUND((Hoja2!F162/INICIO!$C$37)*INICIO!$C$33,2)</f>
      </c>
      <c r="H162" s="17"/>
      <c r="I162" s="17"/>
      <c r="J162" s="17">
        <f>D162+H162</f>
      </c>
      <c r="K162" s="1"/>
      <c r="L162" s="17"/>
      <c r="M162" s="1"/>
      <c r="N162">
        <f>A162</f>
      </c>
      <c r="O162">
        <f>B162</f>
      </c>
      <c r="P162" s="1"/>
      <c r="Q162">
        <f>C162</f>
      </c>
      <c r="R162">
        <f>Q162</f>
      </c>
      <c r="S162" s="1"/>
      <c r="T162">
        <f>$T$10</f>
      </c>
      <c r="U162">
        <f>D162</f>
      </c>
      <c r="V162">
        <f>E162</f>
      </c>
      <c r="W162">
        <f>F162</f>
      </c>
      <c r="X162">
        <f>G162</f>
      </c>
      <c r="Y162" s="5">
        <f>W162*$B$1</f>
      </c>
      <c r="Z162" s="5">
        <f>W162*$B$2</f>
      </c>
      <c r="AA162" s="5">
        <f>Y162+Z162</f>
      </c>
      <c r="AB162" s="5">
        <f>U162+Y162</f>
      </c>
      <c r="AC162" s="96">
        <f>C162</f>
      </c>
      <c r="AD162" s="1">
        <f>$AD$10</f>
      </c>
      <c r="AE162" s="9">
        <f>COLINDANCIAS!E771</f>
      </c>
      <c r="AF162" s="9">
        <f>COLINDANCIAS!E772</f>
      </c>
      <c r="AG162" s="9">
        <f>COLINDANCIAS!E773</f>
      </c>
      <c r="AH162" s="9">
        <f>COLINDANCIAS!E774</f>
      </c>
      <c r="AI162" s="9">
        <f>$AI$10</f>
      </c>
      <c r="AJ162" s="9">
        <f>BA162</f>
      </c>
      <c r="AK162" s="1"/>
      <c r="AL162" s="53">
        <f>LEN(AJ162)</f>
      </c>
      <c r="AO162" s="96">
        <f>$AO$10</f>
      </c>
      <c r="AQ162" s="96">
        <f>$AQ$10</f>
      </c>
      <c r="AS162" s="96">
        <f>$AS$10</f>
      </c>
      <c r="AU162" s="96">
        <f>$AU$10</f>
      </c>
      <c r="AW162" s="96">
        <f>$AW$10</f>
      </c>
      <c r="AX162">
        <f>AX161+1</f>
      </c>
      <c r="AZ162">
        <f>CONCATENATE(AO162,".",AQ162,".",AS162,".",AU162,".",AW162,AX162)</f>
      </c>
      <c r="BA162">
        <f>CONCATENATE(AO162,AQ162,AS162,AU162,AW162,AX162)</f>
      </c>
    </row>
    <row r="163" spans="1:53" ht="30" customHeight="1" x14ac:dyDescent="0.25">
      <c r="A163" s="18"/>
      <c r="B163" s="18"/>
      <c r="C163" s="19"/>
      <c r="D163" s="17"/>
      <c r="E163" s="17"/>
      <c r="F163" s="17">
        <f>D163+E163</f>
      </c>
      <c r="G163" s="17">
        <f>ROUND((Hoja2!F163/INICIO!$C$37)*INICIO!$C$33,2)</f>
      </c>
      <c r="H163" s="17"/>
      <c r="I163" s="17"/>
      <c r="J163" s="17">
        <f>D163+H163</f>
      </c>
      <c r="K163" s="1"/>
      <c r="L163" s="17"/>
      <c r="M163" s="1"/>
      <c r="N163">
        <f>A163</f>
      </c>
      <c r="O163">
        <f>B163</f>
      </c>
      <c r="P163" s="1"/>
      <c r="Q163">
        <f>C163</f>
      </c>
      <c r="R163">
        <f>Q163</f>
      </c>
      <c r="S163" s="1"/>
      <c r="T163">
        <f>$T$10</f>
      </c>
      <c r="U163">
        <f>D163</f>
      </c>
      <c r="V163">
        <f>E163</f>
      </c>
      <c r="W163">
        <f>F163</f>
      </c>
      <c r="X163">
        <f>G163</f>
      </c>
      <c r="Y163" s="5">
        <f>W163*$B$1</f>
      </c>
      <c r="Z163" s="5">
        <f>W163*$B$2</f>
      </c>
      <c r="AA163" s="5">
        <f>Y163+Z163</f>
      </c>
      <c r="AB163" s="5">
        <f>U163+Y163</f>
      </c>
      <c r="AC163" s="96">
        <f>C163</f>
      </c>
      <c r="AD163" s="1">
        <f>$AD$10</f>
      </c>
      <c r="AE163" s="9">
        <f>COLINDANCIAS!E776</f>
      </c>
      <c r="AF163" s="9">
        <f>COLINDANCIAS!E777</f>
      </c>
      <c r="AG163" s="9">
        <f>COLINDANCIAS!E778</f>
      </c>
      <c r="AH163" s="9">
        <f>COLINDANCIAS!E779</f>
      </c>
      <c r="AI163" s="9">
        <f>$AI$10</f>
      </c>
      <c r="AJ163" s="9">
        <f>BA163</f>
      </c>
      <c r="AK163" s="1"/>
      <c r="AL163" s="53">
        <f>LEN(AJ163)</f>
      </c>
      <c r="AO163" s="96">
        <f>$AO$10</f>
      </c>
      <c r="AQ163" s="96">
        <f>$AQ$10</f>
      </c>
      <c r="AS163" s="96">
        <f>$AS$10</f>
      </c>
      <c r="AU163" s="96">
        <f>$AU$10</f>
      </c>
      <c r="AW163" s="96">
        <f>$AW$10</f>
      </c>
      <c r="AX163">
        <f>AX162+1</f>
      </c>
      <c r="AZ163">
        <f>CONCATENATE(AO163,".",AQ163,".",AS163,".",AU163,".",AW163,AX163)</f>
      </c>
      <c r="BA163">
        <f>CONCATENATE(AO163,AQ163,AS163,AU163,AW163,AX163)</f>
      </c>
    </row>
    <row r="164" spans="1:53" ht="30" customHeight="1" x14ac:dyDescent="0.25">
      <c r="A164" s="18"/>
      <c r="B164" s="18"/>
      <c r="C164" s="19"/>
      <c r="D164" s="17"/>
      <c r="E164" s="17"/>
      <c r="F164" s="17">
        <f>D164+E164</f>
      </c>
      <c r="G164" s="17">
        <f>ROUND((Hoja2!F164/INICIO!$C$37)*INICIO!$C$33,2)</f>
      </c>
      <c r="H164" s="17"/>
      <c r="I164" s="17"/>
      <c r="J164" s="17">
        <f>D164+H164</f>
      </c>
      <c r="K164" s="1"/>
      <c r="L164" s="17"/>
      <c r="M164" s="1"/>
      <c r="N164">
        <f>A164</f>
      </c>
      <c r="O164">
        <f>B164</f>
      </c>
      <c r="P164" s="1"/>
      <c r="Q164">
        <f>C164</f>
      </c>
      <c r="R164">
        <f>Q164</f>
      </c>
      <c r="S164" s="1"/>
      <c r="T164">
        <f>$T$10</f>
      </c>
      <c r="U164">
        <f>D164</f>
      </c>
      <c r="V164">
        <f>E164</f>
      </c>
      <c r="W164">
        <f>F164</f>
      </c>
      <c r="X164">
        <f>G164</f>
      </c>
      <c r="Y164" s="5">
        <f>W164*$B$1</f>
      </c>
      <c r="Z164" s="5">
        <f>W164*$B$2</f>
      </c>
      <c r="AA164" s="5">
        <f>Y164+Z164</f>
      </c>
      <c r="AB164" s="5">
        <f>U164+Y164</f>
      </c>
      <c r="AC164" s="96">
        <f>C164</f>
      </c>
      <c r="AD164" s="1">
        <f>$AD$10</f>
      </c>
      <c r="AE164" s="9">
        <f>COLINDANCIAS!E781</f>
      </c>
      <c r="AF164" s="9">
        <f>COLINDANCIAS!E782</f>
      </c>
      <c r="AG164" s="9">
        <f>COLINDANCIAS!E783</f>
      </c>
      <c r="AH164" s="9">
        <f>COLINDANCIAS!E784</f>
      </c>
      <c r="AI164" s="9">
        <f>$AI$10</f>
      </c>
      <c r="AJ164" s="9">
        <f>BA164</f>
      </c>
      <c r="AK164" s="1"/>
      <c r="AL164" s="53">
        <f>LEN(AJ164)</f>
      </c>
      <c r="AO164" s="96">
        <f>$AO$10</f>
      </c>
      <c r="AQ164" s="96">
        <f>$AQ$10</f>
      </c>
      <c r="AS164" s="96">
        <f>$AS$10</f>
      </c>
      <c r="AU164" s="96">
        <f>$AU$10</f>
      </c>
      <c r="AW164" s="96">
        <f>$AW$10</f>
      </c>
      <c r="AX164">
        <f>AX163+1</f>
      </c>
      <c r="AZ164">
        <f>CONCATENATE(AO164,".",AQ164,".",AS164,".",AU164,".",AW164,AX164)</f>
      </c>
      <c r="BA164">
        <f>CONCATENATE(AO164,AQ164,AS164,AU164,AW164,AX164)</f>
      </c>
    </row>
    <row r="165" spans="1:53" ht="30" customHeight="1" x14ac:dyDescent="0.25">
      <c r="A165" s="18"/>
      <c r="B165" s="18"/>
      <c r="C165" s="19"/>
      <c r="D165" s="17"/>
      <c r="E165" s="17"/>
      <c r="F165" s="17">
        <f>D165+E165</f>
      </c>
      <c r="G165" s="17">
        <f>ROUND((Hoja2!F165/INICIO!$C$37)*INICIO!$C$33,2)</f>
      </c>
      <c r="H165" s="17"/>
      <c r="I165" s="17"/>
      <c r="J165" s="17">
        <f>D165+H165</f>
      </c>
      <c r="K165" s="1"/>
      <c r="L165" s="17"/>
      <c r="M165" s="1"/>
      <c r="N165">
        <f>A165</f>
      </c>
      <c r="O165">
        <f>B165</f>
      </c>
      <c r="P165" s="1"/>
      <c r="Q165">
        <f>C165</f>
      </c>
      <c r="R165">
        <f>Q165</f>
      </c>
      <c r="S165" s="1"/>
      <c r="T165">
        <f>$T$10</f>
      </c>
      <c r="U165">
        <f>D165</f>
      </c>
      <c r="V165">
        <f>E165</f>
      </c>
      <c r="W165">
        <f>F165</f>
      </c>
      <c r="X165">
        <f>G165</f>
      </c>
      <c r="Y165" s="5">
        <f>W165*$B$1</f>
      </c>
      <c r="Z165" s="5">
        <f>W165*$B$2</f>
      </c>
      <c r="AA165" s="5">
        <f>Y165+Z165</f>
      </c>
      <c r="AB165" s="5">
        <f>U165+Y165</f>
      </c>
      <c r="AC165" s="96">
        <f>C165</f>
      </c>
      <c r="AD165" s="1">
        <f>$AD$10</f>
      </c>
      <c r="AE165" s="9">
        <f>COLINDANCIAS!E786</f>
      </c>
      <c r="AF165" s="9">
        <f>COLINDANCIAS!E787</f>
      </c>
      <c r="AG165" s="9">
        <f>COLINDANCIAS!E788</f>
      </c>
      <c r="AH165" s="9">
        <f>COLINDANCIAS!E789</f>
      </c>
      <c r="AI165" s="9">
        <f>$AI$10</f>
      </c>
      <c r="AJ165" s="9">
        <f>BA165</f>
      </c>
      <c r="AK165" s="1"/>
      <c r="AL165" s="53">
        <f>LEN(AJ165)</f>
      </c>
      <c r="AO165" s="96">
        <f>$AO$10</f>
      </c>
      <c r="AQ165" s="96">
        <f>$AQ$10</f>
      </c>
      <c r="AS165" s="96">
        <f>$AS$10</f>
      </c>
      <c r="AU165" s="96">
        <f>$AU$10</f>
      </c>
      <c r="AW165" s="96">
        <f>$AW$10</f>
      </c>
      <c r="AX165">
        <f>AX164+1</f>
      </c>
      <c r="AZ165">
        <f>CONCATENATE(AO165,".",AQ165,".",AS165,".",AU165,".",AW165,AX165)</f>
      </c>
      <c r="BA165">
        <f>CONCATENATE(AO165,AQ165,AS165,AU165,AW165,AX165)</f>
      </c>
    </row>
    <row r="166" spans="1:53" ht="30" customHeight="1" x14ac:dyDescent="0.25">
      <c r="A166" s="18"/>
      <c r="B166" s="18"/>
      <c r="C166" s="19"/>
      <c r="D166" s="17"/>
      <c r="E166" s="17"/>
      <c r="F166" s="17">
        <f>D166+E166</f>
      </c>
      <c r="G166" s="17">
        <f>ROUND((Hoja2!F166/INICIO!$C$37)*INICIO!$C$33,2)</f>
      </c>
      <c r="H166" s="17"/>
      <c r="I166" s="17"/>
      <c r="J166" s="17">
        <f>D166+H166</f>
      </c>
      <c r="K166" s="1"/>
      <c r="L166" s="17"/>
      <c r="M166" s="1"/>
      <c r="N166">
        <f>A166</f>
      </c>
      <c r="O166">
        <f>B166</f>
      </c>
      <c r="P166" s="1"/>
      <c r="Q166">
        <f>C166</f>
      </c>
      <c r="R166">
        <f>Q166</f>
      </c>
      <c r="S166" s="1"/>
      <c r="T166">
        <f>$T$10</f>
      </c>
      <c r="U166">
        <f>D166</f>
      </c>
      <c r="V166">
        <f>E166</f>
      </c>
      <c r="W166">
        <f>F166</f>
      </c>
      <c r="X166">
        <f>G166</f>
      </c>
      <c r="Y166" s="5">
        <f>W166*$B$1</f>
      </c>
      <c r="Z166" s="5">
        <f>W166*$B$2</f>
      </c>
      <c r="AA166" s="5">
        <f>Y166+Z166</f>
      </c>
      <c r="AB166" s="5">
        <f>U166+Y166</f>
      </c>
      <c r="AC166" s="96">
        <f>C166</f>
      </c>
      <c r="AD166" s="1">
        <f>$AD$10</f>
      </c>
      <c r="AE166" s="9">
        <f>COLINDANCIAS!E791</f>
      </c>
      <c r="AF166" s="9">
        <f>COLINDANCIAS!E792</f>
      </c>
      <c r="AG166" s="9">
        <f>COLINDANCIAS!E793</f>
      </c>
      <c r="AH166" s="9">
        <f>COLINDANCIAS!E794</f>
      </c>
      <c r="AI166" s="9">
        <f>$AI$10</f>
      </c>
      <c r="AJ166" s="9">
        <f>BA166</f>
      </c>
      <c r="AK166" s="1"/>
      <c r="AL166" s="53">
        <f>LEN(AJ166)</f>
      </c>
      <c r="AO166" s="96">
        <f>$AO$10</f>
      </c>
      <c r="AQ166" s="96">
        <f>$AQ$10</f>
      </c>
      <c r="AS166" s="96">
        <f>$AS$10</f>
      </c>
      <c r="AU166" s="96">
        <f>$AU$10</f>
      </c>
      <c r="AW166" s="96">
        <f>$AW$10</f>
      </c>
      <c r="AX166">
        <f>AX165+1</f>
      </c>
      <c r="AZ166">
        <f>CONCATENATE(AO166,".",AQ166,".",AS166,".",AU166,".",AW166,AX166)</f>
      </c>
      <c r="BA166">
        <f>CONCATENATE(AO166,AQ166,AS166,AU166,AW166,AX166)</f>
      </c>
    </row>
    <row r="167" spans="1:53" ht="30" customHeight="1" x14ac:dyDescent="0.25">
      <c r="A167" s="18"/>
      <c r="B167" s="18"/>
      <c r="C167" s="19"/>
      <c r="D167" s="17"/>
      <c r="E167" s="17"/>
      <c r="F167" s="17">
        <f>D167+E167</f>
      </c>
      <c r="G167" s="17">
        <f>ROUND((Hoja2!F167/INICIO!$C$37)*INICIO!$C$33,2)</f>
      </c>
      <c r="H167" s="17"/>
      <c r="I167" s="17"/>
      <c r="J167" s="17">
        <f>D167+H167</f>
      </c>
      <c r="K167" s="1"/>
      <c r="L167" s="17"/>
      <c r="M167" s="1"/>
      <c r="N167">
        <f>A167</f>
      </c>
      <c r="O167">
        <f>B167</f>
      </c>
      <c r="P167" s="1"/>
      <c r="Q167">
        <f>C167</f>
      </c>
      <c r="R167">
        <f>Q167</f>
      </c>
      <c r="S167" s="1"/>
      <c r="T167">
        <f>$T$10</f>
      </c>
      <c r="U167">
        <f>D167</f>
      </c>
      <c r="V167">
        <f>E167</f>
      </c>
      <c r="W167">
        <f>F167</f>
      </c>
      <c r="X167">
        <f>G167</f>
      </c>
      <c r="Y167" s="5">
        <f>W167*$B$1</f>
      </c>
      <c r="Z167" s="5">
        <f>W167*$B$2</f>
      </c>
      <c r="AA167" s="5">
        <f>Y167+Z167</f>
      </c>
      <c r="AB167" s="5">
        <f>U167+Y167</f>
      </c>
      <c r="AC167" s="96">
        <f>C167</f>
      </c>
      <c r="AD167" s="1">
        <f>$AD$10</f>
      </c>
      <c r="AE167" s="9">
        <f>COLINDANCIAS!E796</f>
      </c>
      <c r="AF167" s="9">
        <f>COLINDANCIAS!E797</f>
      </c>
      <c r="AG167" s="9">
        <f>COLINDANCIAS!E798</f>
      </c>
      <c r="AH167" s="9">
        <f>COLINDANCIAS!E799</f>
      </c>
      <c r="AI167" s="9">
        <f>$AI$10</f>
      </c>
      <c r="AJ167" s="9">
        <f>BA167</f>
      </c>
      <c r="AK167" s="1"/>
      <c r="AL167" s="53">
        <f>LEN(AJ167)</f>
      </c>
      <c r="AO167" s="96">
        <f>$AO$10</f>
      </c>
      <c r="AQ167" s="96">
        <f>$AQ$10</f>
      </c>
      <c r="AS167" s="96">
        <f>$AS$10</f>
      </c>
      <c r="AU167" s="96">
        <f>$AU$10</f>
      </c>
      <c r="AW167" s="96">
        <f>$AW$10</f>
      </c>
      <c r="AX167">
        <f>AX166+1</f>
      </c>
      <c r="AZ167">
        <f>CONCATENATE(AO167,".",AQ167,".",AS167,".",AU167,".",AW167,AX167)</f>
      </c>
      <c r="BA167">
        <f>CONCATENATE(AO167,AQ167,AS167,AU167,AW167,AX167)</f>
      </c>
    </row>
    <row r="168" spans="1:53" ht="30" customHeight="1" x14ac:dyDescent="0.25">
      <c r="A168" s="18"/>
      <c r="B168" s="18"/>
      <c r="C168" s="19"/>
      <c r="D168" s="17"/>
      <c r="E168" s="17"/>
      <c r="F168" s="17">
        <f>D168+E168</f>
      </c>
      <c r="G168" s="17">
        <f>ROUND((Hoja2!F168/INICIO!$C$37)*INICIO!$C$33,2)</f>
      </c>
      <c r="H168" s="17"/>
      <c r="I168" s="17"/>
      <c r="J168" s="17">
        <f>D168+H168</f>
      </c>
      <c r="K168" s="1"/>
      <c r="L168" s="17"/>
      <c r="M168" s="1"/>
      <c r="N168">
        <f>A168</f>
      </c>
      <c r="O168">
        <f>B168</f>
      </c>
      <c r="P168" s="1"/>
      <c r="Q168">
        <f>C168</f>
      </c>
      <c r="R168">
        <f>Q168</f>
      </c>
      <c r="S168" s="1"/>
      <c r="T168">
        <f>$T$10</f>
      </c>
      <c r="U168">
        <f>D168</f>
      </c>
      <c r="V168">
        <f>E168</f>
      </c>
      <c r="W168">
        <f>F168</f>
      </c>
      <c r="X168">
        <f>G168</f>
      </c>
      <c r="Y168" s="5">
        <f>W168*$B$1</f>
      </c>
      <c r="Z168" s="5">
        <f>W168*$B$2</f>
      </c>
      <c r="AA168" s="5">
        <f>Y168+Z168</f>
      </c>
      <c r="AB168" s="5">
        <f>U168+Y168</f>
      </c>
      <c r="AC168" s="96">
        <f>C168</f>
      </c>
      <c r="AD168" s="1">
        <f>$AD$10</f>
      </c>
      <c r="AE168" s="9">
        <f>COLINDANCIAS!E801</f>
      </c>
      <c r="AF168" s="9">
        <f>COLINDANCIAS!E802</f>
      </c>
      <c r="AG168" s="9">
        <f>COLINDANCIAS!E803</f>
      </c>
      <c r="AH168" s="9">
        <f>COLINDANCIAS!E804</f>
      </c>
      <c r="AI168" s="9">
        <f>$AI$10</f>
      </c>
      <c r="AJ168" s="9">
        <f>BA168</f>
      </c>
      <c r="AK168" s="1"/>
      <c r="AL168" s="53">
        <f>LEN(AJ168)</f>
      </c>
      <c r="AO168" s="96">
        <f>$AO$10</f>
      </c>
      <c r="AQ168" s="96">
        <f>$AQ$10</f>
      </c>
      <c r="AS168" s="96">
        <f>$AS$10</f>
      </c>
      <c r="AU168" s="96">
        <f>$AU$10</f>
      </c>
      <c r="AW168" s="96">
        <f>$AW$10</f>
      </c>
      <c r="AX168">
        <f>AX167+1</f>
      </c>
      <c r="AZ168">
        <f>CONCATENATE(AO168,".",AQ168,".",AS168,".",AU168,".",AW168,AX168)</f>
      </c>
      <c r="BA168">
        <f>CONCATENATE(AO168,AQ168,AS168,AU168,AW168,AX168)</f>
      </c>
    </row>
    <row r="169" spans="1:53" ht="30" customHeight="1" x14ac:dyDescent="0.25">
      <c r="A169" s="18"/>
      <c r="B169" s="18"/>
      <c r="C169" s="19"/>
      <c r="D169" s="17"/>
      <c r="E169" s="17"/>
      <c r="F169" s="17">
        <f>D169+E169</f>
      </c>
      <c r="G169" s="17">
        <f>ROUND((Hoja2!F169/INICIO!$C$37)*INICIO!$C$33,2)</f>
      </c>
      <c r="H169" s="17"/>
      <c r="I169" s="17"/>
      <c r="J169" s="17">
        <f>D169+H169</f>
      </c>
      <c r="K169" s="1"/>
      <c r="L169" s="17"/>
      <c r="M169" s="1"/>
      <c r="N169">
        <f>A169</f>
      </c>
      <c r="O169">
        <f>B169</f>
      </c>
      <c r="P169" s="1"/>
      <c r="Q169">
        <f>C169</f>
      </c>
      <c r="R169">
        <f>Q169</f>
      </c>
      <c r="S169" s="1"/>
      <c r="T169">
        <f>$T$10</f>
      </c>
      <c r="U169">
        <f>D169</f>
      </c>
      <c r="V169">
        <f>E169</f>
      </c>
      <c r="W169">
        <f>F169</f>
      </c>
      <c r="X169">
        <f>G169</f>
      </c>
      <c r="Y169" s="5">
        <f>W169*$B$1</f>
      </c>
      <c r="Z169" s="5">
        <f>W169*$B$2</f>
      </c>
      <c r="AA169" s="5">
        <f>Y169+Z169</f>
      </c>
      <c r="AB169" s="5">
        <f>U169+Y169</f>
      </c>
      <c r="AC169" s="96">
        <f>C169</f>
      </c>
      <c r="AD169" s="1">
        <f>$AD$10</f>
      </c>
      <c r="AE169" s="9">
        <f>COLINDANCIAS!E806</f>
      </c>
      <c r="AF169" s="9">
        <f>COLINDANCIAS!E807</f>
      </c>
      <c r="AG169" s="9">
        <f>COLINDANCIAS!E808</f>
      </c>
      <c r="AH169" s="9">
        <f>COLINDANCIAS!E809</f>
      </c>
      <c r="AI169" s="9">
        <f>$AI$10</f>
      </c>
      <c r="AJ169" s="9">
        <f>BA169</f>
      </c>
      <c r="AK169" s="1"/>
      <c r="AL169" s="53">
        <f>LEN(AJ169)</f>
      </c>
      <c r="AO169" s="96">
        <f>$AO$10</f>
      </c>
      <c r="AQ169" s="96">
        <f>$AQ$10</f>
      </c>
      <c r="AS169" s="96">
        <f>$AS$10</f>
      </c>
      <c r="AU169" s="96">
        <f>$AU$10</f>
      </c>
      <c r="AW169" s="96">
        <f>$AW$10</f>
      </c>
      <c r="AX169">
        <f>AX168+1</f>
      </c>
      <c r="AZ169">
        <f>CONCATENATE(AO169,".",AQ169,".",AS169,".",AU169,".",AW169,AX169)</f>
      </c>
      <c r="BA169">
        <f>CONCATENATE(AO169,AQ169,AS169,AU169,AW169,AX169)</f>
      </c>
    </row>
    <row r="170" spans="1:53" ht="30" customHeight="1" x14ac:dyDescent="0.25">
      <c r="A170" s="18"/>
      <c r="B170" s="18"/>
      <c r="C170" s="19"/>
      <c r="D170" s="17"/>
      <c r="E170" s="17"/>
      <c r="F170" s="17">
        <f>D170+E170</f>
      </c>
      <c r="G170" s="17">
        <f>ROUND((Hoja2!F170/INICIO!$C$37)*INICIO!$C$33,2)</f>
      </c>
      <c r="H170" s="17"/>
      <c r="I170" s="17"/>
      <c r="J170" s="17">
        <f>D170+H170</f>
      </c>
      <c r="K170" s="1"/>
      <c r="L170" s="17"/>
      <c r="M170" s="1"/>
      <c r="N170">
        <f>A170</f>
      </c>
      <c r="O170">
        <f>B170</f>
      </c>
      <c r="P170" s="1"/>
      <c r="Q170">
        <f>C170</f>
      </c>
      <c r="R170">
        <f>Q170</f>
      </c>
      <c r="S170" s="1"/>
      <c r="T170">
        <f>$T$10</f>
      </c>
      <c r="U170">
        <f>D170</f>
      </c>
      <c r="V170">
        <f>E170</f>
      </c>
      <c r="W170">
        <f>F170</f>
      </c>
      <c r="X170">
        <f>G170</f>
      </c>
      <c r="Y170" s="5">
        <f>W170*$B$1</f>
      </c>
      <c r="Z170" s="5">
        <f>W170*$B$2</f>
      </c>
      <c r="AA170" s="5">
        <f>Y170+Z170</f>
      </c>
      <c r="AB170" s="5">
        <f>U170+Y170</f>
      </c>
      <c r="AC170" s="96">
        <f>C170</f>
      </c>
      <c r="AD170" s="1">
        <f>$AD$10</f>
      </c>
      <c r="AE170" s="9">
        <f>COLINDANCIAS!E811</f>
      </c>
      <c r="AF170" s="9">
        <f>COLINDANCIAS!E812</f>
      </c>
      <c r="AG170" s="9">
        <f>COLINDANCIAS!E813</f>
      </c>
      <c r="AH170" s="9">
        <f>COLINDANCIAS!E814</f>
      </c>
      <c r="AI170" s="9">
        <f>$AI$10</f>
      </c>
      <c r="AJ170" s="9">
        <f>BA170</f>
      </c>
      <c r="AK170" s="1"/>
      <c r="AL170" s="53">
        <f>LEN(AJ170)</f>
      </c>
      <c r="AO170" s="96">
        <f>$AO$10</f>
      </c>
      <c r="AQ170" s="96">
        <f>$AQ$10</f>
      </c>
      <c r="AS170" s="96">
        <f>$AS$10</f>
      </c>
      <c r="AU170" s="96">
        <f>$AU$10</f>
      </c>
      <c r="AW170" s="96">
        <f>$AW$10</f>
      </c>
      <c r="AX170">
        <f>AX169+1</f>
      </c>
      <c r="AZ170">
        <f>CONCATENATE(AO170,".",AQ170,".",AS170,".",AU170,".",AW170,AX170)</f>
      </c>
      <c r="BA170">
        <f>CONCATENATE(AO170,AQ170,AS170,AU170,AW170,AX170)</f>
      </c>
    </row>
    <row r="171" spans="1:53" ht="30" customHeight="1" x14ac:dyDescent="0.25">
      <c r="A171" s="18"/>
      <c r="B171" s="18"/>
      <c r="C171" s="19"/>
      <c r="D171" s="17"/>
      <c r="E171" s="17"/>
      <c r="F171" s="17">
        <f>D171+E171</f>
      </c>
      <c r="G171" s="17">
        <f>ROUND((Hoja2!F171/INICIO!$C$37)*INICIO!$C$33,2)</f>
      </c>
      <c r="H171" s="17"/>
      <c r="I171" s="17"/>
      <c r="J171" s="17">
        <f>D171+H171</f>
      </c>
      <c r="K171" s="1"/>
      <c r="L171" s="17"/>
      <c r="M171" s="1"/>
      <c r="N171">
        <f>A171</f>
      </c>
      <c r="O171">
        <f>B171</f>
      </c>
      <c r="P171" s="1"/>
      <c r="Q171">
        <f>C171</f>
      </c>
      <c r="R171">
        <f>Q171</f>
      </c>
      <c r="S171" s="1"/>
      <c r="T171">
        <f>$T$10</f>
      </c>
      <c r="U171">
        <f>D171</f>
      </c>
      <c r="V171">
        <f>E171</f>
      </c>
      <c r="W171">
        <f>F171</f>
      </c>
      <c r="X171">
        <f>G171</f>
      </c>
      <c r="Y171" s="5">
        <f>W171*$B$1</f>
      </c>
      <c r="Z171" s="5">
        <f>W171*$B$2</f>
      </c>
      <c r="AA171" s="5">
        <f>Y171+Z171</f>
      </c>
      <c r="AB171" s="5">
        <f>U171+Y171</f>
      </c>
      <c r="AC171" s="96">
        <f>C171</f>
      </c>
      <c r="AD171" s="1">
        <f>$AD$10</f>
      </c>
      <c r="AE171" s="9">
        <f>COLINDANCIAS!E816</f>
      </c>
      <c r="AF171" s="9">
        <f>COLINDANCIAS!E817</f>
      </c>
      <c r="AG171" s="9">
        <f>COLINDANCIAS!E818</f>
      </c>
      <c r="AH171" s="9">
        <f>COLINDANCIAS!E819</f>
      </c>
      <c r="AI171" s="9">
        <f>$AI$10</f>
      </c>
      <c r="AJ171" s="9">
        <f>BA171</f>
      </c>
      <c r="AK171" s="1"/>
      <c r="AL171" s="53">
        <f>LEN(AJ171)</f>
      </c>
      <c r="AO171" s="96">
        <f>$AO$10</f>
      </c>
      <c r="AQ171" s="96">
        <f>$AQ$10</f>
      </c>
      <c r="AS171" s="96">
        <f>$AS$10</f>
      </c>
      <c r="AU171" s="96">
        <f>$AU$10</f>
      </c>
      <c r="AW171" s="96">
        <f>$AW$10</f>
      </c>
      <c r="AX171">
        <f>AX170+1</f>
      </c>
      <c r="AZ171">
        <f>CONCATENATE(AO171,".",AQ171,".",AS171,".",AU171,".",AW171,AX171)</f>
      </c>
      <c r="BA171">
        <f>CONCATENATE(AO171,AQ171,AS171,AU171,AW171,AX171)</f>
      </c>
    </row>
    <row r="172" spans="1:53" ht="30" customHeight="1" x14ac:dyDescent="0.25">
      <c r="A172" s="18"/>
      <c r="B172" s="18"/>
      <c r="C172" s="19"/>
      <c r="D172" s="17"/>
      <c r="E172" s="17"/>
      <c r="F172" s="17">
        <f>D172+E172</f>
      </c>
      <c r="G172" s="17">
        <f>ROUND((Hoja2!F172/INICIO!$C$37)*INICIO!$C$33,2)</f>
      </c>
      <c r="H172" s="17"/>
      <c r="I172" s="17"/>
      <c r="J172" s="17">
        <f>D172+H172</f>
      </c>
      <c r="K172" s="1"/>
      <c r="L172" s="17"/>
      <c r="M172" s="1"/>
      <c r="N172">
        <f>A172</f>
      </c>
      <c r="O172">
        <f>B172</f>
      </c>
      <c r="P172" s="1"/>
      <c r="Q172">
        <f>C172</f>
      </c>
      <c r="R172">
        <f>Q172</f>
      </c>
      <c r="S172" s="1"/>
      <c r="T172">
        <f>$T$10</f>
      </c>
      <c r="U172">
        <f>D172</f>
      </c>
      <c r="V172">
        <f>E172</f>
      </c>
      <c r="W172">
        <f>F172</f>
      </c>
      <c r="X172">
        <f>G172</f>
      </c>
      <c r="Y172" s="5">
        <f>W172*$B$1</f>
      </c>
      <c r="Z172" s="5">
        <f>W172*$B$2</f>
      </c>
      <c r="AA172" s="5">
        <f>Y172+Z172</f>
      </c>
      <c r="AB172" s="5">
        <f>U172+Y172</f>
      </c>
      <c r="AC172" s="96">
        <f>C172</f>
      </c>
      <c r="AD172" s="1">
        <f>$AD$10</f>
      </c>
      <c r="AE172" s="9">
        <f>COLINDANCIAS!E821</f>
      </c>
      <c r="AF172" s="9">
        <f>COLINDANCIAS!E822</f>
      </c>
      <c r="AG172" s="9">
        <f>COLINDANCIAS!E823</f>
      </c>
      <c r="AH172" s="9">
        <f>COLINDANCIAS!E824</f>
      </c>
      <c r="AI172" s="9">
        <f>$AI$10</f>
      </c>
      <c r="AJ172" s="9">
        <f>BA172</f>
      </c>
      <c r="AK172" s="1"/>
      <c r="AL172" s="53">
        <f>LEN(AJ172)</f>
      </c>
      <c r="AO172" s="96">
        <f>$AO$10</f>
      </c>
      <c r="AQ172" s="96">
        <f>$AQ$10</f>
      </c>
      <c r="AS172" s="96">
        <f>$AS$10</f>
      </c>
      <c r="AU172" s="96">
        <f>$AU$10</f>
      </c>
      <c r="AW172" s="96">
        <f>$AW$10</f>
      </c>
      <c r="AX172">
        <f>AX171+1</f>
      </c>
      <c r="AZ172">
        <f>CONCATENATE(AO172,".",AQ172,".",AS172,".",AU172,".",AW172,AX172)</f>
      </c>
      <c r="BA172">
        <f>CONCATENATE(AO172,AQ172,AS172,AU172,AW172,AX172)</f>
      </c>
    </row>
    <row r="173" spans="1:53" ht="30" customHeight="1" x14ac:dyDescent="0.25">
      <c r="A173" s="18"/>
      <c r="B173" s="18"/>
      <c r="C173" s="19"/>
      <c r="D173" s="17"/>
      <c r="E173" s="17"/>
      <c r="F173" s="17">
        <f>D173+E173</f>
      </c>
      <c r="G173" s="17">
        <f>ROUND((Hoja2!F173/INICIO!$C$37)*INICIO!$C$33,2)</f>
      </c>
      <c r="H173" s="17"/>
      <c r="I173" s="17"/>
      <c r="J173" s="17">
        <f>D173+H173</f>
      </c>
      <c r="K173" s="1"/>
      <c r="L173" s="17"/>
      <c r="M173" s="1"/>
      <c r="N173">
        <f>A173</f>
      </c>
      <c r="O173">
        <f>B173</f>
      </c>
      <c r="P173" s="1"/>
      <c r="Q173">
        <f>C173</f>
      </c>
      <c r="R173">
        <f>Q173</f>
      </c>
      <c r="S173" s="1"/>
      <c r="T173">
        <f>$T$10</f>
      </c>
      <c r="U173">
        <f>D173</f>
      </c>
      <c r="V173">
        <f>E173</f>
      </c>
      <c r="W173">
        <f>F173</f>
      </c>
      <c r="X173">
        <f>G173</f>
      </c>
      <c r="Y173" s="5">
        <f>W173*$B$1</f>
      </c>
      <c r="Z173" s="5">
        <f>W173*$B$2</f>
      </c>
      <c r="AA173" s="5">
        <f>Y173+Z173</f>
      </c>
      <c r="AB173" s="5">
        <f>U173+Y173</f>
      </c>
      <c r="AC173" s="96">
        <f>C173</f>
      </c>
      <c r="AD173" s="1">
        <f>$AD$10</f>
      </c>
      <c r="AE173" s="9">
        <f>COLINDANCIAS!E826</f>
      </c>
      <c r="AF173" s="9">
        <f>COLINDANCIAS!E827</f>
      </c>
      <c r="AG173" s="9">
        <f>COLINDANCIAS!E828</f>
      </c>
      <c r="AH173" s="9">
        <f>COLINDANCIAS!E829</f>
      </c>
      <c r="AI173" s="9">
        <f>$AI$10</f>
      </c>
      <c r="AJ173" s="9">
        <f>BA173</f>
      </c>
      <c r="AK173" s="1"/>
      <c r="AL173" s="53">
        <f>LEN(AJ173)</f>
      </c>
      <c r="AO173" s="96">
        <f>$AO$10</f>
      </c>
      <c r="AQ173" s="96">
        <f>$AQ$10</f>
      </c>
      <c r="AS173" s="96">
        <f>$AS$10</f>
      </c>
      <c r="AU173" s="96">
        <f>$AU$10</f>
      </c>
      <c r="AW173" s="96">
        <f>$AW$10</f>
      </c>
      <c r="AX173">
        <f>AX172+1</f>
      </c>
      <c r="AZ173">
        <f>CONCATENATE(AO173,".",AQ173,".",AS173,".",AU173,".",AW173,AX173)</f>
      </c>
      <c r="BA173">
        <f>CONCATENATE(AO173,AQ173,AS173,AU173,AW173,AX173)</f>
      </c>
    </row>
    <row r="174" spans="1:53" ht="30" customHeight="1" x14ac:dyDescent="0.25">
      <c r="A174" s="18"/>
      <c r="B174" s="18"/>
      <c r="C174" s="19"/>
      <c r="D174" s="17"/>
      <c r="E174" s="17"/>
      <c r="F174" s="17">
        <f>D174+E174</f>
      </c>
      <c r="G174" s="17">
        <f>ROUND((Hoja2!F174/INICIO!$C$37)*INICIO!$C$33,2)</f>
      </c>
      <c r="H174" s="17"/>
      <c r="I174" s="17"/>
      <c r="J174" s="17">
        <f>D174+H174</f>
      </c>
      <c r="K174" s="1"/>
      <c r="L174" s="17"/>
      <c r="M174" s="1"/>
      <c r="N174">
        <f>A174</f>
      </c>
      <c r="O174">
        <f>B174</f>
      </c>
      <c r="P174" s="1"/>
      <c r="Q174">
        <f>C174</f>
      </c>
      <c r="R174">
        <f>Q174</f>
      </c>
      <c r="S174" s="1"/>
      <c r="T174">
        <f>$T$10</f>
      </c>
      <c r="U174">
        <f>D174</f>
      </c>
      <c r="V174">
        <f>E174</f>
      </c>
      <c r="W174">
        <f>F174</f>
      </c>
      <c r="X174">
        <f>G174</f>
      </c>
      <c r="Y174" s="5">
        <f>W174*$B$1</f>
      </c>
      <c r="Z174" s="5">
        <f>W174*$B$2</f>
      </c>
      <c r="AA174" s="5">
        <f>Y174+Z174</f>
      </c>
      <c r="AB174" s="5">
        <f>U174+Y174</f>
      </c>
      <c r="AC174" s="96">
        <f>C174</f>
      </c>
      <c r="AD174" s="1">
        <f>$AD$10</f>
      </c>
      <c r="AE174" s="9">
        <f>COLINDANCIAS!E831</f>
      </c>
      <c r="AF174" s="9">
        <f>COLINDANCIAS!E832</f>
      </c>
      <c r="AG174" s="9">
        <f>COLINDANCIAS!E833</f>
      </c>
      <c r="AH174" s="9">
        <f>COLINDANCIAS!E834</f>
      </c>
      <c r="AI174" s="9">
        <f>$AI$10</f>
      </c>
      <c r="AJ174" s="9">
        <f>BA174</f>
      </c>
      <c r="AK174" s="1"/>
      <c r="AL174" s="53">
        <f>LEN(AJ174)</f>
      </c>
      <c r="AO174" s="96">
        <f>$AO$10</f>
      </c>
      <c r="AQ174" s="96">
        <f>$AQ$10</f>
      </c>
      <c r="AS174" s="96">
        <f>$AS$10</f>
      </c>
      <c r="AU174" s="96">
        <f>$AU$10</f>
      </c>
      <c r="AW174" s="96">
        <f>$AW$10</f>
      </c>
      <c r="AX174">
        <f>AX173+1</f>
      </c>
      <c r="AZ174">
        <f>CONCATENATE(AO174,".",AQ174,".",AS174,".",AU174,".",AW174,AX174)</f>
      </c>
      <c r="BA174">
        <f>CONCATENATE(AO174,AQ174,AS174,AU174,AW174,AX174)</f>
      </c>
    </row>
    <row r="175" spans="1:53" ht="30" customHeight="1" x14ac:dyDescent="0.25">
      <c r="A175" s="18"/>
      <c r="B175" s="18"/>
      <c r="C175" s="19"/>
      <c r="D175" s="17"/>
      <c r="E175" s="17"/>
      <c r="F175" s="17">
        <f>D175+E175</f>
      </c>
      <c r="G175" s="17">
        <f>ROUND((Hoja2!F175/INICIO!$C$37)*INICIO!$C$33,2)</f>
      </c>
      <c r="H175" s="17"/>
      <c r="I175" s="17"/>
      <c r="J175" s="17">
        <f>D175+H175</f>
      </c>
      <c r="K175" s="1"/>
      <c r="L175" s="17"/>
      <c r="M175" s="1"/>
      <c r="N175">
        <f>A175</f>
      </c>
      <c r="O175">
        <f>B175</f>
      </c>
      <c r="P175" s="1"/>
      <c r="Q175">
        <f>C175</f>
      </c>
      <c r="R175">
        <f>Q175</f>
      </c>
      <c r="S175" s="1"/>
      <c r="T175">
        <f>$T$10</f>
      </c>
      <c r="U175">
        <f>D175</f>
      </c>
      <c r="V175">
        <f>E175</f>
      </c>
      <c r="W175">
        <f>F175</f>
      </c>
      <c r="X175">
        <f>G175</f>
      </c>
      <c r="Y175" s="5">
        <f>W175*$B$1</f>
      </c>
      <c r="Z175" s="5">
        <f>W175*$B$2</f>
      </c>
      <c r="AA175" s="5">
        <f>Y175+Z175</f>
      </c>
      <c r="AB175" s="5">
        <f>U175+Y175</f>
      </c>
      <c r="AC175" s="96">
        <f>C175</f>
      </c>
      <c r="AD175" s="1">
        <f>$AD$10</f>
      </c>
      <c r="AE175" s="9">
        <f>COLINDANCIAS!E836</f>
      </c>
      <c r="AF175" s="9">
        <f>COLINDANCIAS!E837</f>
      </c>
      <c r="AG175" s="9">
        <f>COLINDANCIAS!E838</f>
      </c>
      <c r="AH175" s="9">
        <f>COLINDANCIAS!E839</f>
      </c>
      <c r="AI175" s="9">
        <f>$AI$10</f>
      </c>
      <c r="AJ175" s="9">
        <f>BA175</f>
      </c>
      <c r="AK175" s="1"/>
      <c r="AL175" s="53">
        <f>LEN(AJ175)</f>
      </c>
      <c r="AO175" s="96">
        <f>$AO$10</f>
      </c>
      <c r="AQ175" s="96">
        <f>$AQ$10</f>
      </c>
      <c r="AS175" s="96">
        <f>$AS$10</f>
      </c>
      <c r="AU175" s="96">
        <f>$AU$10</f>
      </c>
      <c r="AW175" s="96">
        <f>$AW$10</f>
      </c>
      <c r="AX175">
        <f>AX174+1</f>
      </c>
      <c r="AZ175">
        <f>CONCATENATE(AO175,".",AQ175,".",AS175,".",AU175,".",AW175,AX175)</f>
      </c>
      <c r="BA175">
        <f>CONCATENATE(AO175,AQ175,AS175,AU175,AW175,AX175)</f>
      </c>
    </row>
    <row r="176" spans="1:53" ht="30" customHeight="1" x14ac:dyDescent="0.25">
      <c r="A176" s="18"/>
      <c r="B176" s="18"/>
      <c r="C176" s="19"/>
      <c r="D176" s="17"/>
      <c r="E176" s="17"/>
      <c r="F176" s="17">
        <f>D176+E176</f>
      </c>
      <c r="G176" s="17">
        <f>ROUND((Hoja2!F176/INICIO!$C$37)*INICIO!$C$33,2)</f>
      </c>
      <c r="H176" s="17"/>
      <c r="I176" s="17"/>
      <c r="J176" s="17">
        <f>D176+H176</f>
      </c>
      <c r="K176" s="1"/>
      <c r="L176" s="17"/>
      <c r="M176" s="1"/>
      <c r="N176">
        <f>A176</f>
      </c>
      <c r="O176">
        <f>B176</f>
      </c>
      <c r="P176" s="1"/>
      <c r="Q176">
        <f>C176</f>
      </c>
      <c r="R176">
        <f>Q176</f>
      </c>
      <c r="S176" s="1"/>
      <c r="T176">
        <f>$T$10</f>
      </c>
      <c r="U176">
        <f>D176</f>
      </c>
      <c r="V176">
        <f>E176</f>
      </c>
      <c r="W176">
        <f>F176</f>
      </c>
      <c r="X176">
        <f>G176</f>
      </c>
      <c r="Y176" s="5">
        <f>W176*$B$1</f>
      </c>
      <c r="Z176" s="5">
        <f>W176*$B$2</f>
      </c>
      <c r="AA176" s="5">
        <f>Y176+Z176</f>
      </c>
      <c r="AB176" s="5">
        <f>U176+Y176</f>
      </c>
      <c r="AC176" s="96">
        <f>C176</f>
      </c>
      <c r="AD176" s="1">
        <f>$AD$10</f>
      </c>
      <c r="AE176" s="9">
        <f>COLINDANCIAS!E841</f>
      </c>
      <c r="AF176" s="9">
        <f>COLINDANCIAS!E842</f>
      </c>
      <c r="AG176" s="9">
        <f>COLINDANCIAS!E843</f>
      </c>
      <c r="AH176" s="9">
        <f>COLINDANCIAS!E844</f>
      </c>
      <c r="AI176" s="9">
        <f>$AI$10</f>
      </c>
      <c r="AJ176" s="9">
        <f>BA176</f>
      </c>
      <c r="AK176" s="1"/>
      <c r="AL176" s="53">
        <f>LEN(AJ176)</f>
      </c>
      <c r="AO176" s="96">
        <f>$AO$10</f>
      </c>
      <c r="AQ176" s="96">
        <f>$AQ$10</f>
      </c>
      <c r="AS176" s="96">
        <f>$AS$10</f>
      </c>
      <c r="AU176" s="96">
        <f>$AU$10</f>
      </c>
      <c r="AW176" s="96">
        <f>$AW$10</f>
      </c>
      <c r="AX176">
        <f>AX175+1</f>
      </c>
      <c r="AZ176">
        <f>CONCATENATE(AO176,".",AQ176,".",AS176,".",AU176,".",AW176,AX176)</f>
      </c>
      <c r="BA176">
        <f>CONCATENATE(AO176,AQ176,AS176,AU176,AW176,AX176)</f>
      </c>
    </row>
    <row r="177" spans="1:53" ht="30" customHeight="1" x14ac:dyDescent="0.25">
      <c r="A177" s="18"/>
      <c r="B177" s="18"/>
      <c r="C177" s="19"/>
      <c r="D177" s="17"/>
      <c r="E177" s="17"/>
      <c r="F177" s="17">
        <f>D177+E177</f>
      </c>
      <c r="G177" s="17">
        <f>ROUND((Hoja2!F177/INICIO!$C$37)*INICIO!$C$33,2)</f>
      </c>
      <c r="H177" s="17"/>
      <c r="I177" s="17"/>
      <c r="J177" s="17">
        <f>D177+H177</f>
      </c>
      <c r="K177" s="1"/>
      <c r="L177" s="17"/>
      <c r="M177" s="1"/>
      <c r="N177">
        <f>A177</f>
      </c>
      <c r="O177">
        <f>B177</f>
      </c>
      <c r="P177" s="1"/>
      <c r="Q177">
        <f>C177</f>
      </c>
      <c r="R177">
        <f>Q177</f>
      </c>
      <c r="S177" s="1"/>
      <c r="T177">
        <f>$T$10</f>
      </c>
      <c r="U177">
        <f>D177</f>
      </c>
      <c r="V177">
        <f>E177</f>
      </c>
      <c r="W177">
        <f>F177</f>
      </c>
      <c r="X177">
        <f>G177</f>
      </c>
      <c r="Y177" s="5">
        <f>W177*$B$1</f>
      </c>
      <c r="Z177" s="5">
        <f>W177*$B$2</f>
      </c>
      <c r="AA177" s="5">
        <f>Y177+Z177</f>
      </c>
      <c r="AB177" s="5">
        <f>U177+Y177</f>
      </c>
      <c r="AC177" s="96">
        <f>C177</f>
      </c>
      <c r="AD177" s="1">
        <f>$AD$10</f>
      </c>
      <c r="AE177" s="9">
        <f>COLINDANCIAS!E846</f>
      </c>
      <c r="AF177" s="9">
        <f>COLINDANCIAS!E847</f>
      </c>
      <c r="AG177" s="9">
        <f>COLINDANCIAS!E848</f>
      </c>
      <c r="AH177" s="9">
        <f>COLINDANCIAS!E849</f>
      </c>
      <c r="AI177" s="9">
        <f>$AI$10</f>
      </c>
      <c r="AJ177" s="9">
        <f>BA177</f>
      </c>
      <c r="AK177" s="1"/>
      <c r="AL177" s="53">
        <f>LEN(AJ177)</f>
      </c>
      <c r="AO177" s="96">
        <f>$AO$10</f>
      </c>
      <c r="AQ177" s="96">
        <f>$AQ$10</f>
      </c>
      <c r="AS177" s="96">
        <f>$AS$10</f>
      </c>
      <c r="AU177" s="96">
        <f>$AU$10</f>
      </c>
      <c r="AW177" s="96">
        <f>$AW$10</f>
      </c>
      <c r="AX177">
        <f>AX176+1</f>
      </c>
      <c r="AZ177">
        <f>CONCATENATE(AO177,".",AQ177,".",AS177,".",AU177,".",AW177,AX177)</f>
      </c>
      <c r="BA177">
        <f>CONCATENATE(AO177,AQ177,AS177,AU177,AW177,AX177)</f>
      </c>
    </row>
    <row r="178" spans="1:53" ht="30" customHeight="1" x14ac:dyDescent="0.25">
      <c r="A178" s="18"/>
      <c r="B178" s="18"/>
      <c r="C178" s="19"/>
      <c r="D178" s="17"/>
      <c r="E178" s="17"/>
      <c r="F178" s="17">
        <f>D178+E178</f>
      </c>
      <c r="G178" s="17">
        <f>ROUND((Hoja2!F178/INICIO!$C$37)*INICIO!$C$33,2)</f>
      </c>
      <c r="H178" s="17"/>
      <c r="I178" s="17"/>
      <c r="J178" s="17">
        <f>D178+H178</f>
      </c>
      <c r="K178" s="1"/>
      <c r="L178" s="17"/>
      <c r="M178" s="1"/>
      <c r="N178">
        <f>A178</f>
      </c>
      <c r="O178">
        <f>B178</f>
      </c>
      <c r="P178" s="1"/>
      <c r="Q178">
        <f>C178</f>
      </c>
      <c r="R178">
        <f>Q178</f>
      </c>
      <c r="S178" s="1"/>
      <c r="T178">
        <f>$T$10</f>
      </c>
      <c r="U178">
        <f>D178</f>
      </c>
      <c r="V178">
        <f>E178</f>
      </c>
      <c r="W178">
        <f>F178</f>
      </c>
      <c r="X178">
        <f>G178</f>
      </c>
      <c r="Y178" s="5">
        <f>W178*$B$1</f>
      </c>
      <c r="Z178" s="5">
        <f>W178*$B$2</f>
      </c>
      <c r="AA178" s="5">
        <f>Y178+Z178</f>
      </c>
      <c r="AB178" s="5">
        <f>U178+Y178</f>
      </c>
      <c r="AC178" s="96">
        <f>C178</f>
      </c>
      <c r="AD178" s="1">
        <f>$AD$10</f>
      </c>
      <c r="AE178" s="9">
        <f>COLINDANCIAS!E851</f>
      </c>
      <c r="AF178" s="9">
        <f>COLINDANCIAS!E852</f>
      </c>
      <c r="AG178" s="9">
        <f>COLINDANCIAS!E853</f>
      </c>
      <c r="AH178" s="9">
        <f>COLINDANCIAS!E854</f>
      </c>
      <c r="AI178" s="9">
        <f>$AI$10</f>
      </c>
      <c r="AJ178" s="9">
        <f>BA178</f>
      </c>
      <c r="AK178" s="1"/>
      <c r="AL178" s="53">
        <f>LEN(AJ178)</f>
      </c>
      <c r="AO178" s="96">
        <f>$AO$10</f>
      </c>
      <c r="AQ178" s="96">
        <f>$AQ$10</f>
      </c>
      <c r="AS178" s="96">
        <f>$AS$10</f>
      </c>
      <c r="AU178" s="96">
        <f>$AU$10</f>
      </c>
      <c r="AW178" s="96">
        <f>$AW$10</f>
      </c>
      <c r="AX178">
        <f>AX177+1</f>
      </c>
      <c r="AZ178">
        <f>CONCATENATE(AO178,".",AQ178,".",AS178,".",AU178,".",AW178,AX178)</f>
      </c>
      <c r="BA178">
        <f>CONCATENATE(AO178,AQ178,AS178,AU178,AW178,AX178)</f>
      </c>
    </row>
    <row r="179" spans="1:53" ht="30" customHeight="1" x14ac:dyDescent="0.25">
      <c r="A179" s="18"/>
      <c r="B179" s="18"/>
      <c r="C179" s="19"/>
      <c r="D179" s="17"/>
      <c r="E179" s="17"/>
      <c r="F179" s="17">
        <f>D179+E179</f>
      </c>
      <c r="G179" s="17">
        <f>ROUND((Hoja2!F179/INICIO!$C$37)*INICIO!$C$33,2)</f>
      </c>
      <c r="H179" s="17"/>
      <c r="I179" s="17"/>
      <c r="J179" s="17">
        <f>D179+H179</f>
      </c>
      <c r="K179" s="1"/>
      <c r="L179" s="17"/>
      <c r="M179" s="1"/>
      <c r="N179">
        <f>A179</f>
      </c>
      <c r="O179">
        <f>B179</f>
      </c>
      <c r="P179" s="1"/>
      <c r="Q179">
        <f>C179</f>
      </c>
      <c r="R179">
        <f>Q179</f>
      </c>
      <c r="S179" s="1"/>
      <c r="T179">
        <f>$T$10</f>
      </c>
      <c r="U179">
        <f>D179</f>
      </c>
      <c r="V179">
        <f>E179</f>
      </c>
      <c r="W179">
        <f>F179</f>
      </c>
      <c r="X179">
        <f>G179</f>
      </c>
      <c r="Y179" s="5">
        <f>W179*$B$1</f>
      </c>
      <c r="Z179" s="5">
        <f>W179*$B$2</f>
      </c>
      <c r="AA179" s="5">
        <f>Y179+Z179</f>
      </c>
      <c r="AB179" s="5">
        <f>U179+Y179</f>
      </c>
      <c r="AC179" s="96">
        <f>C179</f>
      </c>
      <c r="AD179" s="1">
        <f>$AD$10</f>
      </c>
      <c r="AE179" s="9">
        <f>COLINDANCIAS!E856</f>
      </c>
      <c r="AF179" s="9">
        <f>COLINDANCIAS!E857</f>
      </c>
      <c r="AG179" s="9">
        <f>COLINDANCIAS!E858</f>
      </c>
      <c r="AH179" s="9">
        <f>COLINDANCIAS!E859</f>
      </c>
      <c r="AI179" s="9">
        <f>$AI$10</f>
      </c>
      <c r="AJ179" s="9">
        <f>BA179</f>
      </c>
      <c r="AK179" s="1"/>
      <c r="AL179" s="53">
        <f>LEN(AJ179)</f>
      </c>
      <c r="AO179" s="96">
        <f>$AO$10</f>
      </c>
      <c r="AQ179" s="96">
        <f>$AQ$10</f>
      </c>
      <c r="AS179" s="96">
        <f>$AS$10</f>
      </c>
      <c r="AU179" s="96">
        <f>$AU$10</f>
      </c>
      <c r="AW179" s="96">
        <f>$AW$10</f>
      </c>
      <c r="AX179">
        <f>AX178+1</f>
      </c>
      <c r="AZ179">
        <f>CONCATENATE(AO179,".",AQ179,".",AS179,".",AU179,".",AW179,AX179)</f>
      </c>
      <c r="BA179">
        <f>CONCATENATE(AO179,AQ179,AS179,AU179,AW179,AX179)</f>
      </c>
    </row>
    <row r="180" spans="1:53" ht="30" customHeight="1" x14ac:dyDescent="0.25">
      <c r="A180" s="18"/>
      <c r="B180" s="18"/>
      <c r="C180" s="19"/>
      <c r="D180" s="17"/>
      <c r="E180" s="17"/>
      <c r="F180" s="17">
        <f>D180+E180</f>
      </c>
      <c r="G180" s="17">
        <f>ROUND((Hoja2!F180/INICIO!$C$37)*INICIO!$C$33,2)</f>
      </c>
      <c r="H180" s="17"/>
      <c r="I180" s="17"/>
      <c r="J180" s="17">
        <f>D180+H180</f>
      </c>
      <c r="K180" s="1"/>
      <c r="L180" s="17"/>
      <c r="M180" s="1"/>
      <c r="N180">
        <f>A180</f>
      </c>
      <c r="O180">
        <f>B180</f>
      </c>
      <c r="P180" s="1"/>
      <c r="Q180">
        <f>C180</f>
      </c>
      <c r="R180">
        <f>Q180</f>
      </c>
      <c r="S180" s="1"/>
      <c r="T180">
        <f>$T$10</f>
      </c>
      <c r="U180">
        <f>D180</f>
      </c>
      <c r="V180">
        <f>E180</f>
      </c>
      <c r="W180">
        <f>F180</f>
      </c>
      <c r="X180">
        <f>G180</f>
      </c>
      <c r="Y180" s="5">
        <f>W180*$B$1</f>
      </c>
      <c r="Z180" s="5">
        <f>W180*$B$2</f>
      </c>
      <c r="AA180" s="5">
        <f>Y180+Z180</f>
      </c>
      <c r="AB180" s="5">
        <f>U180+Y180</f>
      </c>
      <c r="AC180" s="96">
        <f>C180</f>
      </c>
      <c r="AD180" s="1">
        <f>$AD$10</f>
      </c>
      <c r="AE180" s="9">
        <f>COLINDANCIAS!E861</f>
      </c>
      <c r="AF180" s="9">
        <f>COLINDANCIAS!E862</f>
      </c>
      <c r="AG180" s="9">
        <f>COLINDANCIAS!E863</f>
      </c>
      <c r="AH180" s="9">
        <f>COLINDANCIAS!E864</f>
      </c>
      <c r="AI180" s="9">
        <f>$AI$10</f>
      </c>
      <c r="AJ180" s="9">
        <f>BA180</f>
      </c>
      <c r="AK180" s="1"/>
      <c r="AL180" s="53">
        <f>LEN(AJ180)</f>
      </c>
      <c r="AO180" s="96">
        <f>$AO$10</f>
      </c>
      <c r="AQ180" s="96">
        <f>$AQ$10</f>
      </c>
      <c r="AS180" s="96">
        <f>$AS$10</f>
      </c>
      <c r="AU180" s="96">
        <f>$AU$10</f>
      </c>
      <c r="AW180" s="96">
        <f>$AW$10</f>
      </c>
      <c r="AX180">
        <f>AX179+1</f>
      </c>
      <c r="AZ180">
        <f>CONCATENATE(AO180,".",AQ180,".",AS180,".",AU180,".",AW180,AX180)</f>
      </c>
      <c r="BA180">
        <f>CONCATENATE(AO180,AQ180,AS180,AU180,AW180,AX180)</f>
      </c>
    </row>
    <row r="181" spans="1:53" ht="30" customHeight="1" x14ac:dyDescent="0.25">
      <c r="A181" s="18"/>
      <c r="B181" s="18"/>
      <c r="C181" s="19"/>
      <c r="D181" s="17"/>
      <c r="E181" s="17"/>
      <c r="F181" s="17">
        <f>D181+E181</f>
      </c>
      <c r="G181" s="17">
        <f>ROUND((Hoja2!F181/INICIO!$C$37)*INICIO!$C$33,2)</f>
      </c>
      <c r="H181" s="17"/>
      <c r="I181" s="17"/>
      <c r="J181" s="17">
        <f>D181+H181</f>
      </c>
      <c r="K181" s="1"/>
      <c r="L181" s="17"/>
      <c r="M181" s="1"/>
      <c r="N181">
        <f>A181</f>
      </c>
      <c r="O181">
        <f>B181</f>
      </c>
      <c r="P181" s="1"/>
      <c r="Q181">
        <f>C181</f>
      </c>
      <c r="R181">
        <f>Q181</f>
      </c>
      <c r="S181" s="1"/>
      <c r="T181">
        <f>$T$10</f>
      </c>
      <c r="U181">
        <f>D181</f>
      </c>
      <c r="V181">
        <f>E181</f>
      </c>
      <c r="W181">
        <f>F181</f>
      </c>
      <c r="X181">
        <f>G181</f>
      </c>
      <c r="Y181" s="5">
        <f>W181*$B$1</f>
      </c>
      <c r="Z181" s="5">
        <f>W181*$B$2</f>
      </c>
      <c r="AA181" s="5">
        <f>Y181+Z181</f>
      </c>
      <c r="AB181" s="5">
        <f>U181+Y181</f>
      </c>
      <c r="AC181" s="96">
        <f>C181</f>
      </c>
      <c r="AD181" s="1">
        <f>$AD$10</f>
      </c>
      <c r="AE181" s="9">
        <f>COLINDANCIAS!E866</f>
      </c>
      <c r="AF181" s="9">
        <f>COLINDANCIAS!E867</f>
      </c>
      <c r="AG181" s="9">
        <f>COLINDANCIAS!E868</f>
      </c>
      <c r="AH181" s="9">
        <f>COLINDANCIAS!E869</f>
      </c>
      <c r="AI181" s="9">
        <f>$AI$10</f>
      </c>
      <c r="AJ181" s="9">
        <f>BA181</f>
      </c>
      <c r="AK181" s="1"/>
      <c r="AL181" s="53">
        <f>LEN(AJ181)</f>
      </c>
      <c r="AO181" s="96">
        <f>$AO$10</f>
      </c>
      <c r="AQ181" s="96">
        <f>$AQ$10</f>
      </c>
      <c r="AS181" s="96">
        <f>$AS$10</f>
      </c>
      <c r="AU181" s="96">
        <f>$AU$10</f>
      </c>
      <c r="AW181" s="96">
        <f>$AW$10</f>
      </c>
      <c r="AX181">
        <f>AX180+1</f>
      </c>
      <c r="AZ181">
        <f>CONCATENATE(AO181,".",AQ181,".",AS181,".",AU181,".",AW181,AX181)</f>
      </c>
      <c r="BA181">
        <f>CONCATENATE(AO181,AQ181,AS181,AU181,AW181,AX181)</f>
      </c>
    </row>
    <row r="182" spans="1:53" ht="30" customHeight="1" x14ac:dyDescent="0.25">
      <c r="A182" s="18"/>
      <c r="B182" s="18"/>
      <c r="C182" s="19"/>
      <c r="D182" s="17"/>
      <c r="E182" s="17"/>
      <c r="F182" s="17">
        <f>D182+E182</f>
      </c>
      <c r="G182" s="17">
        <f>ROUND((Hoja2!F182/INICIO!$C$37)*INICIO!$C$33,2)</f>
      </c>
      <c r="H182" s="17"/>
      <c r="I182" s="17"/>
      <c r="J182" s="17">
        <f>D182+H182</f>
      </c>
      <c r="K182" s="1"/>
      <c r="L182" s="17"/>
      <c r="M182" s="1"/>
      <c r="N182">
        <f>A182</f>
      </c>
      <c r="O182">
        <f>B182</f>
      </c>
      <c r="P182" s="1"/>
      <c r="Q182">
        <f>C182</f>
      </c>
      <c r="R182">
        <f>Q182</f>
      </c>
      <c r="S182" s="1"/>
      <c r="T182">
        <f>$T$10</f>
      </c>
      <c r="U182">
        <f>D182</f>
      </c>
      <c r="V182">
        <f>E182</f>
      </c>
      <c r="W182">
        <f>F182</f>
      </c>
      <c r="X182">
        <f>G182</f>
      </c>
      <c r="Y182" s="5">
        <f>W182*$B$1</f>
      </c>
      <c r="Z182" s="5">
        <f>W182*$B$2</f>
      </c>
      <c r="AA182" s="5">
        <f>Y182+Z182</f>
      </c>
      <c r="AB182" s="5">
        <f>U182+Y182</f>
      </c>
      <c r="AC182" s="96">
        <f>C182</f>
      </c>
      <c r="AD182" s="1">
        <f>$AD$10</f>
      </c>
      <c r="AE182" s="9">
        <f>COLINDANCIAS!E871</f>
      </c>
      <c r="AF182" s="9">
        <f>COLINDANCIAS!E872</f>
      </c>
      <c r="AG182" s="9">
        <f>COLINDANCIAS!E873</f>
      </c>
      <c r="AH182" s="9">
        <f>COLINDANCIAS!E874</f>
      </c>
      <c r="AI182" s="9">
        <f>$AI$10</f>
      </c>
      <c r="AJ182" s="9">
        <f>BA182</f>
      </c>
      <c r="AK182" s="1"/>
      <c r="AL182" s="53">
        <f>LEN(AJ182)</f>
      </c>
      <c r="AO182" s="96">
        <f>$AO$10</f>
      </c>
      <c r="AQ182" s="96">
        <f>$AQ$10</f>
      </c>
      <c r="AS182" s="96">
        <f>$AS$10</f>
      </c>
      <c r="AU182" s="96">
        <f>$AU$10</f>
      </c>
      <c r="AW182" s="96">
        <f>$AW$10</f>
      </c>
      <c r="AX182">
        <f>AX181+1</f>
      </c>
      <c r="AZ182">
        <f>CONCATENATE(AO182,".",AQ182,".",AS182,".",AU182,".",AW182,AX182)</f>
      </c>
      <c r="BA182">
        <f>CONCATENATE(AO182,AQ182,AS182,AU182,AW182,AX182)</f>
      </c>
    </row>
    <row r="183" spans="1:53" ht="30" customHeight="1" x14ac:dyDescent="0.25">
      <c r="A183" s="18"/>
      <c r="B183" s="18"/>
      <c r="C183" s="19"/>
      <c r="D183" s="17"/>
      <c r="E183" s="17"/>
      <c r="F183" s="17">
        <f>D183+E183</f>
      </c>
      <c r="G183" s="17">
        <f>ROUND((Hoja2!F183/INICIO!$C$37)*INICIO!$C$33,2)</f>
      </c>
      <c r="H183" s="17"/>
      <c r="I183" s="17"/>
      <c r="J183" s="17">
        <f>D183+H183</f>
      </c>
      <c r="K183" s="1"/>
      <c r="L183" s="17"/>
      <c r="M183" s="1"/>
      <c r="N183">
        <f>A183</f>
      </c>
      <c r="O183">
        <f>B183</f>
      </c>
      <c r="P183" s="1"/>
      <c r="Q183">
        <f>C183</f>
      </c>
      <c r="R183">
        <f>Q183</f>
      </c>
      <c r="S183" s="1"/>
      <c r="T183">
        <f>$T$10</f>
      </c>
      <c r="U183">
        <f>D183</f>
      </c>
      <c r="V183">
        <f>E183</f>
      </c>
      <c r="W183">
        <f>F183</f>
      </c>
      <c r="X183">
        <f>G183</f>
      </c>
      <c r="Y183" s="5">
        <f>W183*$B$1</f>
      </c>
      <c r="Z183" s="5">
        <f>W183*$B$2</f>
      </c>
      <c r="AA183" s="5">
        <f>Y183+Z183</f>
      </c>
      <c r="AB183" s="5">
        <f>U183+Y183</f>
      </c>
      <c r="AC183" s="96">
        <f>C183</f>
      </c>
      <c r="AD183" s="1">
        <f>$AD$10</f>
      </c>
      <c r="AE183" s="9">
        <f>COLINDANCIAS!E876</f>
      </c>
      <c r="AF183" s="9">
        <f>COLINDANCIAS!E877</f>
      </c>
      <c r="AG183" s="9">
        <f>COLINDANCIAS!E878</f>
      </c>
      <c r="AH183" s="9">
        <f>COLINDANCIAS!E879</f>
      </c>
      <c r="AI183" s="9">
        <f>$AI$10</f>
      </c>
      <c r="AJ183" s="9">
        <f>BA183</f>
      </c>
      <c r="AK183" s="1"/>
      <c r="AL183" s="53">
        <f>LEN(AJ183)</f>
      </c>
      <c r="AO183" s="96">
        <f>$AO$10</f>
      </c>
      <c r="AQ183" s="96">
        <f>$AQ$10</f>
      </c>
      <c r="AS183" s="96">
        <f>$AS$10</f>
      </c>
      <c r="AU183" s="96">
        <f>$AU$10</f>
      </c>
      <c r="AW183" s="96">
        <f>$AW$10</f>
      </c>
      <c r="AX183">
        <f>AX182+1</f>
      </c>
      <c r="AZ183">
        <f>CONCATENATE(AO183,".",AQ183,".",AS183,".",AU183,".",AW183,AX183)</f>
      </c>
      <c r="BA183">
        <f>CONCATENATE(AO183,AQ183,AS183,AU183,AW183,AX183)</f>
      </c>
    </row>
    <row r="184" spans="1:53" ht="30" customHeight="1" x14ac:dyDescent="0.25">
      <c r="A184" s="18"/>
      <c r="B184" s="18"/>
      <c r="C184" s="19"/>
      <c r="D184" s="17"/>
      <c r="E184" s="17"/>
      <c r="F184" s="17">
        <f>D184+E184</f>
      </c>
      <c r="G184" s="17">
        <f>ROUND((Hoja2!F184/INICIO!$C$37)*INICIO!$C$33,2)</f>
      </c>
      <c r="H184" s="17"/>
      <c r="I184" s="17"/>
      <c r="J184" s="17">
        <f>D184+H184</f>
      </c>
      <c r="K184" s="1"/>
      <c r="L184" s="17"/>
      <c r="M184" s="1"/>
      <c r="N184">
        <f>A184</f>
      </c>
      <c r="O184">
        <f>B184</f>
      </c>
      <c r="P184" s="1"/>
      <c r="Q184">
        <f>C184</f>
      </c>
      <c r="R184">
        <f>Q184</f>
      </c>
      <c r="S184" s="1"/>
      <c r="T184">
        <f>$T$10</f>
      </c>
      <c r="U184">
        <f>D184</f>
      </c>
      <c r="V184">
        <f>E184</f>
      </c>
      <c r="W184">
        <f>F184</f>
      </c>
      <c r="X184">
        <f>G184</f>
      </c>
      <c r="Y184" s="5">
        <f>W184*$B$1</f>
      </c>
      <c r="Z184" s="5">
        <f>W184*$B$2</f>
      </c>
      <c r="AA184" s="5">
        <f>Y184+Z184</f>
      </c>
      <c r="AB184" s="5">
        <f>U184+Y184</f>
      </c>
      <c r="AC184" s="96">
        <f>C184</f>
      </c>
      <c r="AD184" s="1">
        <f>$AD$10</f>
      </c>
      <c r="AE184" s="9">
        <f>COLINDANCIAS!E881</f>
      </c>
      <c r="AF184" s="9">
        <f>COLINDANCIAS!E882</f>
      </c>
      <c r="AG184" s="9">
        <f>COLINDANCIAS!E883</f>
      </c>
      <c r="AH184" s="9">
        <f>COLINDANCIAS!E884</f>
      </c>
      <c r="AI184" s="9">
        <f>$AI$10</f>
      </c>
      <c r="AJ184" s="9">
        <f>BA184</f>
      </c>
      <c r="AK184" s="1"/>
      <c r="AL184" s="53">
        <f>LEN(AJ184)</f>
      </c>
      <c r="AO184" s="96">
        <f>$AO$10</f>
      </c>
      <c r="AQ184" s="96">
        <f>$AQ$10</f>
      </c>
      <c r="AS184" s="96">
        <f>$AS$10</f>
      </c>
      <c r="AU184" s="96">
        <f>$AU$10</f>
      </c>
      <c r="AW184" s="96">
        <f>$AW$10</f>
      </c>
      <c r="AX184">
        <f>AX183+1</f>
      </c>
      <c r="AZ184">
        <f>CONCATENATE(AO184,".",AQ184,".",AS184,".",AU184,".",AW184,AX184)</f>
      </c>
      <c r="BA184">
        <f>CONCATENATE(AO184,AQ184,AS184,AU184,AW184,AX184)</f>
      </c>
    </row>
    <row r="185" spans="1:53" ht="30" customHeight="1" x14ac:dyDescent="0.25">
      <c r="A185" s="18"/>
      <c r="B185" s="18"/>
      <c r="C185" s="19"/>
      <c r="D185" s="17"/>
      <c r="E185" s="17"/>
      <c r="F185" s="17">
        <f>D185+E185</f>
      </c>
      <c r="G185" s="17">
        <f>ROUND((Hoja2!F185/INICIO!$C$37)*INICIO!$C$33,2)</f>
      </c>
      <c r="H185" s="17"/>
      <c r="I185" s="17"/>
      <c r="J185" s="17">
        <f>D185+H185</f>
      </c>
      <c r="K185" s="1"/>
      <c r="L185" s="17"/>
      <c r="M185" s="1"/>
      <c r="N185">
        <f>A185</f>
      </c>
      <c r="O185">
        <f>B185</f>
      </c>
      <c r="P185" s="1"/>
      <c r="Q185">
        <f>C185</f>
      </c>
      <c r="R185">
        <f>Q185</f>
      </c>
      <c r="S185" s="1"/>
      <c r="T185">
        <f>$T$10</f>
      </c>
      <c r="U185">
        <f>D185</f>
      </c>
      <c r="V185">
        <f>E185</f>
      </c>
      <c r="W185">
        <f>F185</f>
      </c>
      <c r="X185">
        <f>G185</f>
      </c>
      <c r="Y185" s="5">
        <f>W185*$B$1</f>
      </c>
      <c r="Z185" s="5">
        <f>W185*$B$2</f>
      </c>
      <c r="AA185" s="5">
        <f>Y185+Z185</f>
      </c>
      <c r="AB185" s="5">
        <f>U185+Y185</f>
      </c>
      <c r="AC185" s="96">
        <f>C185</f>
      </c>
      <c r="AD185" s="1">
        <f>$AD$10</f>
      </c>
      <c r="AE185" s="9">
        <f>COLINDANCIAS!E886</f>
      </c>
      <c r="AF185" s="9">
        <f>COLINDANCIAS!E887</f>
      </c>
      <c r="AG185" s="9">
        <f>COLINDANCIAS!E888</f>
      </c>
      <c r="AH185" s="9">
        <f>COLINDANCIAS!E889</f>
      </c>
      <c r="AI185" s="9">
        <f>$AI$10</f>
      </c>
      <c r="AJ185" s="9">
        <f>BA185</f>
      </c>
      <c r="AK185" s="1"/>
      <c r="AL185" s="53">
        <f>LEN(AJ185)</f>
      </c>
      <c r="AO185" s="96">
        <f>$AO$10</f>
      </c>
      <c r="AQ185" s="96">
        <f>$AQ$10</f>
      </c>
      <c r="AS185" s="96">
        <f>$AS$10</f>
      </c>
      <c r="AU185" s="96">
        <f>$AU$10</f>
      </c>
      <c r="AW185" s="96">
        <f>$AW$10</f>
      </c>
      <c r="AX185">
        <f>AX184+1</f>
      </c>
      <c r="AZ185">
        <f>CONCATENATE(AO185,".",AQ185,".",AS185,".",AU185,".",AW185,AX185)</f>
      </c>
      <c r="BA185">
        <f>CONCATENATE(AO185,AQ185,AS185,AU185,AW185,AX185)</f>
      </c>
    </row>
    <row r="186" spans="1:53" ht="30" customHeight="1" x14ac:dyDescent="0.25">
      <c r="A186" s="18"/>
      <c r="B186" s="18"/>
      <c r="C186" s="19"/>
      <c r="D186" s="17"/>
      <c r="E186" s="17"/>
      <c r="F186" s="17">
        <f>D186+E186</f>
      </c>
      <c r="G186" s="17">
        <f>ROUND((Hoja2!F186/INICIO!$C$37)*INICIO!$C$33,2)</f>
      </c>
      <c r="H186" s="17"/>
      <c r="I186" s="17"/>
      <c r="J186" s="17">
        <f>D186+H186</f>
      </c>
      <c r="K186" s="1"/>
      <c r="L186" s="17"/>
      <c r="M186" s="1"/>
      <c r="N186">
        <f>A186</f>
      </c>
      <c r="O186">
        <f>B186</f>
      </c>
      <c r="P186" s="1"/>
      <c r="Q186">
        <f>C186</f>
      </c>
      <c r="R186">
        <f>Q186</f>
      </c>
      <c r="S186" s="1"/>
      <c r="T186">
        <f>$T$10</f>
      </c>
      <c r="U186">
        <f>D186</f>
      </c>
      <c r="V186">
        <f>E186</f>
      </c>
      <c r="W186">
        <f>F186</f>
      </c>
      <c r="X186">
        <f>G186</f>
      </c>
      <c r="Y186" s="5">
        <f>W186*$B$1</f>
      </c>
      <c r="Z186" s="5">
        <f>W186*$B$2</f>
      </c>
      <c r="AA186" s="5">
        <f>Y186+Z186</f>
      </c>
      <c r="AB186" s="5">
        <f>U186+Y186</f>
      </c>
      <c r="AC186" s="96">
        <f>C186</f>
      </c>
      <c r="AD186" s="1">
        <f>$AD$10</f>
      </c>
      <c r="AE186" s="9">
        <f>COLINDANCIAS!E891</f>
      </c>
      <c r="AF186" s="9">
        <f>COLINDANCIAS!E892</f>
      </c>
      <c r="AG186" s="9">
        <f>COLINDANCIAS!E893</f>
      </c>
      <c r="AH186" s="9">
        <f>COLINDANCIAS!E894</f>
      </c>
      <c r="AI186" s="9">
        <f>$AI$10</f>
      </c>
      <c r="AJ186" s="9">
        <f>BA186</f>
      </c>
      <c r="AK186" s="1"/>
      <c r="AL186" s="53">
        <f>LEN(AJ186)</f>
      </c>
      <c r="AO186" s="96">
        <f>$AO$10</f>
      </c>
      <c r="AQ186" s="96">
        <f>$AQ$10</f>
      </c>
      <c r="AS186" s="96">
        <f>$AS$10</f>
      </c>
      <c r="AU186" s="96">
        <f>$AU$10</f>
      </c>
      <c r="AW186" s="96">
        <f>$AW$10</f>
      </c>
      <c r="AX186">
        <f>AX185+1</f>
      </c>
      <c r="AZ186">
        <f>CONCATENATE(AO186,".",AQ186,".",AS186,".",AU186,".",AW186,AX186)</f>
      </c>
      <c r="BA186">
        <f>CONCATENATE(AO186,AQ186,AS186,AU186,AW186,AX186)</f>
      </c>
    </row>
    <row r="187" spans="1:53" ht="30" customHeight="1" x14ac:dyDescent="0.25">
      <c r="A187" s="18"/>
      <c r="B187" s="18"/>
      <c r="C187" s="19"/>
      <c r="D187" s="17"/>
      <c r="E187" s="17"/>
      <c r="F187" s="17">
        <f>D187+E187</f>
      </c>
      <c r="G187" s="17">
        <f>ROUND((Hoja2!F187/INICIO!$C$37)*INICIO!$C$33,2)</f>
      </c>
      <c r="H187" s="17"/>
      <c r="I187" s="17"/>
      <c r="J187" s="17">
        <f>D187+H187</f>
      </c>
      <c r="K187" s="1"/>
      <c r="L187" s="17"/>
      <c r="M187" s="1"/>
      <c r="N187">
        <f>A187</f>
      </c>
      <c r="O187">
        <f>B187</f>
      </c>
      <c r="P187" s="1"/>
      <c r="Q187">
        <f>C187</f>
      </c>
      <c r="R187">
        <f>Q187</f>
      </c>
      <c r="S187" s="1"/>
      <c r="T187">
        <f>$T$10</f>
      </c>
      <c r="U187">
        <f>D187</f>
      </c>
      <c r="V187">
        <f>E187</f>
      </c>
      <c r="W187">
        <f>F187</f>
      </c>
      <c r="X187">
        <f>G187</f>
      </c>
      <c r="Y187" s="5">
        <f>W187*$B$1</f>
      </c>
      <c r="Z187" s="5">
        <f>W187*$B$2</f>
      </c>
      <c r="AA187" s="5">
        <f>Y187+Z187</f>
      </c>
      <c r="AB187" s="5">
        <f>U187+Y187</f>
      </c>
      <c r="AC187" s="96">
        <f>C187</f>
      </c>
      <c r="AD187" s="1">
        <f>$AD$10</f>
      </c>
      <c r="AE187" s="9">
        <f>COLINDANCIAS!E896</f>
      </c>
      <c r="AF187" s="9">
        <f>COLINDANCIAS!E897</f>
      </c>
      <c r="AG187" s="9">
        <f>COLINDANCIAS!E898</f>
      </c>
      <c r="AH187" s="9">
        <f>COLINDANCIAS!E899</f>
      </c>
      <c r="AI187" s="9">
        <f>$AI$10</f>
      </c>
      <c r="AJ187" s="9">
        <f>BA187</f>
      </c>
      <c r="AK187" s="1"/>
      <c r="AL187" s="53">
        <f>LEN(AJ187)</f>
      </c>
      <c r="AO187" s="96">
        <f>$AO$10</f>
      </c>
      <c r="AQ187" s="96">
        <f>$AQ$10</f>
      </c>
      <c r="AS187" s="96">
        <f>$AS$10</f>
      </c>
      <c r="AU187" s="96">
        <f>$AU$10</f>
      </c>
      <c r="AW187" s="96">
        <f>$AW$10</f>
      </c>
      <c r="AX187">
        <f>AX186+1</f>
      </c>
      <c r="AZ187">
        <f>CONCATENATE(AO187,".",AQ187,".",AS187,".",AU187,".",AW187,AX187)</f>
      </c>
      <c r="BA187">
        <f>CONCATENATE(AO187,AQ187,AS187,AU187,AW187,AX187)</f>
      </c>
    </row>
    <row r="188" spans="1:53" ht="30" customHeight="1" x14ac:dyDescent="0.25">
      <c r="A188" s="18"/>
      <c r="B188" s="18"/>
      <c r="C188" s="19"/>
      <c r="D188" s="17"/>
      <c r="E188" s="17"/>
      <c r="F188" s="17">
        <f>D188+E188</f>
      </c>
      <c r="G188" s="17">
        <f>ROUND((Hoja2!F188/INICIO!$C$37)*INICIO!$C$33,2)</f>
      </c>
      <c r="H188" s="17"/>
      <c r="I188" s="17"/>
      <c r="J188" s="17">
        <f>D188+H188</f>
      </c>
      <c r="K188" s="1"/>
      <c r="L188" s="17"/>
      <c r="M188" s="1"/>
      <c r="N188">
        <f>A188</f>
      </c>
      <c r="O188">
        <f>B188</f>
      </c>
      <c r="P188" s="1"/>
      <c r="Q188">
        <f>C188</f>
      </c>
      <c r="R188">
        <f>Q188</f>
      </c>
      <c r="S188" s="1"/>
      <c r="T188">
        <f>$T$10</f>
      </c>
      <c r="U188">
        <f>D188</f>
      </c>
      <c r="V188">
        <f>E188</f>
      </c>
      <c r="W188">
        <f>F188</f>
      </c>
      <c r="X188">
        <f>G188</f>
      </c>
      <c r="Y188" s="5">
        <f>W188*$B$1</f>
      </c>
      <c r="Z188" s="5">
        <f>W188*$B$2</f>
      </c>
      <c r="AA188" s="5">
        <f>Y188+Z188</f>
      </c>
      <c r="AB188" s="5">
        <f>U188+Y188</f>
      </c>
      <c r="AC188" s="96">
        <f>C188</f>
      </c>
      <c r="AD188" s="1">
        <f>$AD$10</f>
      </c>
      <c r="AE188" s="9">
        <f>COLINDANCIAS!E901</f>
      </c>
      <c r="AF188" s="9">
        <f>COLINDANCIAS!E902</f>
      </c>
      <c r="AG188" s="9">
        <f>COLINDANCIAS!E903</f>
      </c>
      <c r="AH188" s="9">
        <f>COLINDANCIAS!E904</f>
      </c>
      <c r="AI188" s="9">
        <f>$AI$10</f>
      </c>
      <c r="AJ188" s="9">
        <f>BA188</f>
      </c>
      <c r="AK188" s="1"/>
      <c r="AL188" s="53">
        <f>LEN(AJ188)</f>
      </c>
      <c r="AO188" s="96">
        <f>$AO$10</f>
      </c>
      <c r="AQ188" s="96">
        <f>$AQ$10</f>
      </c>
      <c r="AS188" s="96">
        <f>$AS$10</f>
      </c>
      <c r="AU188" s="96">
        <f>$AU$10</f>
      </c>
      <c r="AW188" s="96">
        <f>$AW$10</f>
      </c>
      <c r="AX188">
        <f>AX187+1</f>
      </c>
      <c r="AZ188">
        <f>CONCATENATE(AO188,".",AQ188,".",AS188,".",AU188,".",AW188,AX188)</f>
      </c>
      <c r="BA188">
        <f>CONCATENATE(AO188,AQ188,AS188,AU188,AW188,AX188)</f>
      </c>
    </row>
    <row r="189" spans="1:53" ht="30" customHeight="1" x14ac:dyDescent="0.25">
      <c r="A189" s="18"/>
      <c r="B189" s="18"/>
      <c r="C189" s="19"/>
      <c r="D189" s="17"/>
      <c r="E189" s="17"/>
      <c r="F189" s="17">
        <f>D189+E189</f>
      </c>
      <c r="G189" s="17">
        <f>ROUND((Hoja2!F189/INICIO!$C$37)*INICIO!$C$33,2)</f>
      </c>
      <c r="H189" s="17"/>
      <c r="I189" s="17"/>
      <c r="J189" s="17">
        <f>D189+H189</f>
      </c>
      <c r="K189" s="1"/>
      <c r="L189" s="17"/>
      <c r="M189" s="1"/>
      <c r="N189">
        <f>A189</f>
      </c>
      <c r="O189">
        <f>B189</f>
      </c>
      <c r="P189" s="1"/>
      <c r="Q189">
        <f>C189</f>
      </c>
      <c r="R189">
        <f>Q189</f>
      </c>
      <c r="S189" s="1"/>
      <c r="T189">
        <f>$T$10</f>
      </c>
      <c r="U189">
        <f>D189</f>
      </c>
      <c r="V189">
        <f>E189</f>
      </c>
      <c r="W189">
        <f>F189</f>
      </c>
      <c r="X189">
        <f>G189</f>
      </c>
      <c r="Y189" s="5">
        <f>W189*$B$1</f>
      </c>
      <c r="Z189" s="5">
        <f>W189*$B$2</f>
      </c>
      <c r="AA189" s="5">
        <f>Y189+Z189</f>
      </c>
      <c r="AB189" s="5">
        <f>U189+Y189</f>
      </c>
      <c r="AC189" s="96">
        <f>C189</f>
      </c>
      <c r="AD189" s="1">
        <f>$AD$10</f>
      </c>
      <c r="AE189" s="9">
        <f>COLINDANCIAS!E906</f>
      </c>
      <c r="AF189" s="9">
        <f>COLINDANCIAS!E907</f>
      </c>
      <c r="AG189" s="9">
        <f>COLINDANCIAS!E908</f>
      </c>
      <c r="AH189" s="9">
        <f>COLINDANCIAS!E909</f>
      </c>
      <c r="AI189" s="9">
        <f>$AI$10</f>
      </c>
      <c r="AJ189" s="9">
        <f>BA189</f>
      </c>
      <c r="AK189" s="1"/>
      <c r="AL189" s="53">
        <f>LEN(AJ189)</f>
      </c>
      <c r="AO189" s="96">
        <f>$AO$10</f>
      </c>
      <c r="AQ189" s="96">
        <f>$AQ$10</f>
      </c>
      <c r="AS189" s="96">
        <f>$AS$10</f>
      </c>
      <c r="AU189" s="96">
        <f>$AU$10</f>
      </c>
      <c r="AW189" s="96">
        <f>$AW$10</f>
      </c>
      <c r="AX189">
        <f>AX188+1</f>
      </c>
      <c r="AZ189">
        <f>CONCATENATE(AO189,".",AQ189,".",AS189,".",AU189,".",AW189,AX189)</f>
      </c>
      <c r="BA189">
        <f>CONCATENATE(AO189,AQ189,AS189,AU189,AW189,AX189)</f>
      </c>
    </row>
    <row r="190" spans="1:53" ht="30" customHeight="1" x14ac:dyDescent="0.25">
      <c r="A190" s="18"/>
      <c r="B190" s="18"/>
      <c r="C190" s="19"/>
      <c r="D190" s="17"/>
      <c r="E190" s="17"/>
      <c r="F190" s="17">
        <f>D190+E190</f>
      </c>
      <c r="G190" s="17">
        <f>ROUND((Hoja2!F190/INICIO!$C$37)*INICIO!$C$33,2)</f>
      </c>
      <c r="H190" s="17"/>
      <c r="I190" s="17"/>
      <c r="J190" s="17">
        <f>D190+H190</f>
      </c>
      <c r="K190" s="1"/>
      <c r="L190" s="17"/>
      <c r="M190" s="1"/>
      <c r="N190">
        <f>A190</f>
      </c>
      <c r="O190">
        <f>B190</f>
      </c>
      <c r="P190" s="1"/>
      <c r="Q190">
        <f>C190</f>
      </c>
      <c r="R190">
        <f>Q190</f>
      </c>
      <c r="S190" s="1"/>
      <c r="T190">
        <f>$T$10</f>
      </c>
      <c r="U190">
        <f>D190</f>
      </c>
      <c r="V190">
        <f>E190</f>
      </c>
      <c r="W190">
        <f>F190</f>
      </c>
      <c r="X190">
        <f>G190</f>
      </c>
      <c r="Y190" s="5">
        <f>W190*$B$1</f>
      </c>
      <c r="Z190" s="5">
        <f>W190*$B$2</f>
      </c>
      <c r="AA190" s="5">
        <f>Y190+Z190</f>
      </c>
      <c r="AB190" s="5">
        <f>U190+Y190</f>
      </c>
      <c r="AC190" s="96">
        <f>C190</f>
      </c>
      <c r="AD190" s="1">
        <f>$AD$10</f>
      </c>
      <c r="AE190" s="9">
        <f>COLINDANCIAS!E911</f>
      </c>
      <c r="AF190" s="9">
        <f>COLINDANCIAS!E912</f>
      </c>
      <c r="AG190" s="9">
        <f>COLINDANCIAS!E913</f>
      </c>
      <c r="AH190" s="9">
        <f>COLINDANCIAS!E914</f>
      </c>
      <c r="AI190" s="9">
        <f>$AI$10</f>
      </c>
      <c r="AJ190" s="9">
        <f>BA190</f>
      </c>
      <c r="AK190" s="1"/>
      <c r="AL190" s="53">
        <f>LEN(AJ190)</f>
      </c>
      <c r="AO190" s="96">
        <f>$AO$10</f>
      </c>
      <c r="AQ190" s="96">
        <f>$AQ$10</f>
      </c>
      <c r="AS190" s="96">
        <f>$AS$10</f>
      </c>
      <c r="AU190" s="96">
        <f>$AU$10</f>
      </c>
      <c r="AW190" s="96">
        <f>$AW$10</f>
      </c>
      <c r="AX190">
        <f>AX189+1</f>
      </c>
      <c r="AZ190">
        <f>CONCATENATE(AO190,".",AQ190,".",AS190,".",AU190,".",AW190,AX190)</f>
      </c>
      <c r="BA190">
        <f>CONCATENATE(AO190,AQ190,AS190,AU190,AW190,AX190)</f>
      </c>
    </row>
    <row r="191" spans="1:53" ht="30" customHeight="1" x14ac:dyDescent="0.25">
      <c r="A191" s="18"/>
      <c r="B191" s="18"/>
      <c r="C191" s="19"/>
      <c r="D191" s="17"/>
      <c r="E191" s="17"/>
      <c r="F191" s="17">
        <f>D191+E191</f>
      </c>
      <c r="G191" s="17">
        <f>ROUND((Hoja2!F191/INICIO!$C$37)*INICIO!$C$33,2)</f>
      </c>
      <c r="H191" s="17"/>
      <c r="I191" s="17"/>
      <c r="J191" s="17">
        <f>D191+H191</f>
      </c>
      <c r="K191" s="1"/>
      <c r="L191" s="17"/>
      <c r="M191" s="1"/>
      <c r="N191">
        <f>A191</f>
      </c>
      <c r="O191">
        <f>B191</f>
      </c>
      <c r="P191" s="1"/>
      <c r="Q191">
        <f>C191</f>
      </c>
      <c r="R191">
        <f>Q191</f>
      </c>
      <c r="S191" s="1"/>
      <c r="T191">
        <f>$T$10</f>
      </c>
      <c r="U191">
        <f>D191</f>
      </c>
      <c r="V191">
        <f>E191</f>
      </c>
      <c r="W191">
        <f>F191</f>
      </c>
      <c r="X191">
        <f>G191</f>
      </c>
      <c r="Y191" s="5">
        <f>W191*$B$1</f>
      </c>
      <c r="Z191" s="5">
        <f>W191*$B$2</f>
      </c>
      <c r="AA191" s="5">
        <f>Y191+Z191</f>
      </c>
      <c r="AB191" s="5">
        <f>U191+Y191</f>
      </c>
      <c r="AC191" s="96">
        <f>C191</f>
      </c>
      <c r="AD191" s="1">
        <f>$AD$10</f>
      </c>
      <c r="AE191" s="9">
        <f>COLINDANCIAS!E916</f>
      </c>
      <c r="AF191" s="9">
        <f>COLINDANCIAS!E917</f>
      </c>
      <c r="AG191" s="9">
        <f>COLINDANCIAS!E918</f>
      </c>
      <c r="AH191" s="9">
        <f>COLINDANCIAS!E919</f>
      </c>
      <c r="AI191" s="9">
        <f>$AI$10</f>
      </c>
      <c r="AJ191" s="9">
        <f>BA191</f>
      </c>
      <c r="AK191" s="1"/>
      <c r="AL191" s="53">
        <f>LEN(AJ191)</f>
      </c>
      <c r="AO191" s="96">
        <f>$AO$10</f>
      </c>
      <c r="AQ191" s="96">
        <f>$AQ$10</f>
      </c>
      <c r="AS191" s="96">
        <f>$AS$10</f>
      </c>
      <c r="AU191" s="96">
        <f>$AU$10</f>
      </c>
      <c r="AW191" s="96">
        <f>$AW$10</f>
      </c>
      <c r="AX191">
        <f>AX190+1</f>
      </c>
      <c r="AZ191">
        <f>CONCATENATE(AO191,".",AQ191,".",AS191,".",AU191,".",AW191,AX191)</f>
      </c>
      <c r="BA191">
        <f>CONCATENATE(AO191,AQ191,AS191,AU191,AW191,AX191)</f>
      </c>
    </row>
    <row r="192" spans="1:53" ht="30" customHeight="1" x14ac:dyDescent="0.25">
      <c r="A192" s="18"/>
      <c r="B192" s="18"/>
      <c r="C192" s="19"/>
      <c r="D192" s="17"/>
      <c r="E192" s="17"/>
      <c r="F192" s="17">
        <f>D192+E192</f>
      </c>
      <c r="G192" s="17">
        <f>ROUND((Hoja2!F192/INICIO!$C$37)*INICIO!$C$33,2)</f>
      </c>
      <c r="H192" s="17"/>
      <c r="I192" s="17"/>
      <c r="J192" s="17">
        <f>D192+H192</f>
      </c>
      <c r="K192" s="1"/>
      <c r="L192" s="17"/>
      <c r="M192" s="1"/>
      <c r="N192">
        <f>A192</f>
      </c>
      <c r="O192">
        <f>B192</f>
      </c>
      <c r="P192" s="1"/>
      <c r="Q192">
        <f>C192</f>
      </c>
      <c r="R192">
        <f>Q192</f>
      </c>
      <c r="S192" s="1"/>
      <c r="T192">
        <f>$T$10</f>
      </c>
      <c r="U192">
        <f>D192</f>
      </c>
      <c r="V192">
        <f>E192</f>
      </c>
      <c r="W192">
        <f>F192</f>
      </c>
      <c r="X192">
        <f>G192</f>
      </c>
      <c r="Y192" s="5">
        <f>W192*$B$1</f>
      </c>
      <c r="Z192" s="5">
        <f>W192*$B$2</f>
      </c>
      <c r="AA192" s="5">
        <f>Y192+Z192</f>
      </c>
      <c r="AB192" s="5">
        <f>U192+Y192</f>
      </c>
      <c r="AC192" s="96">
        <f>C192</f>
      </c>
      <c r="AD192" s="1">
        <f>$AD$10</f>
      </c>
      <c r="AE192" s="9">
        <f>COLINDANCIAS!E921</f>
      </c>
      <c r="AF192" s="9">
        <f>COLINDANCIAS!E922</f>
      </c>
      <c r="AG192" s="9">
        <f>COLINDANCIAS!E923</f>
      </c>
      <c r="AH192" s="9">
        <f>COLINDANCIAS!E924</f>
      </c>
      <c r="AI192" s="9">
        <f>$AI$10</f>
      </c>
      <c r="AJ192" s="9">
        <f>BA192</f>
      </c>
      <c r="AK192" s="1"/>
      <c r="AL192" s="53">
        <f>LEN(AJ192)</f>
      </c>
      <c r="AO192" s="96">
        <f>$AO$10</f>
      </c>
      <c r="AQ192" s="96">
        <f>$AQ$10</f>
      </c>
      <c r="AS192" s="96">
        <f>$AS$10</f>
      </c>
      <c r="AU192" s="96">
        <f>$AU$10</f>
      </c>
      <c r="AW192" s="96">
        <f>$AW$10</f>
      </c>
      <c r="AX192">
        <f>AX191+1</f>
      </c>
      <c r="AZ192">
        <f>CONCATENATE(AO192,".",AQ192,".",AS192,".",AU192,".",AW192,AX192)</f>
      </c>
      <c r="BA192">
        <f>CONCATENATE(AO192,AQ192,AS192,AU192,AW192,AX192)</f>
      </c>
    </row>
    <row r="193" spans="1:53" ht="30" customHeight="1" x14ac:dyDescent="0.25">
      <c r="A193" s="18"/>
      <c r="B193" s="18"/>
      <c r="C193" s="19"/>
      <c r="D193" s="17"/>
      <c r="E193" s="17"/>
      <c r="F193" s="17">
        <f>D193+E193</f>
      </c>
      <c r="G193" s="17">
        <f>ROUND((Hoja2!F193/INICIO!$C$37)*INICIO!$C$33,2)</f>
      </c>
      <c r="H193" s="17"/>
      <c r="I193" s="17"/>
      <c r="J193" s="17">
        <f>D193+H193</f>
      </c>
      <c r="K193" s="1"/>
      <c r="L193" s="17"/>
      <c r="M193" s="1"/>
      <c r="N193">
        <f>A193</f>
      </c>
      <c r="O193">
        <f>B193</f>
      </c>
      <c r="P193" s="1"/>
      <c r="Q193">
        <f>C193</f>
      </c>
      <c r="R193">
        <f>Q193</f>
      </c>
      <c r="S193" s="1"/>
      <c r="T193">
        <f>$T$10</f>
      </c>
      <c r="U193">
        <f>D193</f>
      </c>
      <c r="V193">
        <f>E193</f>
      </c>
      <c r="W193">
        <f>F193</f>
      </c>
      <c r="X193">
        <f>G193</f>
      </c>
      <c r="Y193" s="5">
        <f>W193*$B$1</f>
      </c>
      <c r="Z193" s="5">
        <f>W193*$B$2</f>
      </c>
      <c r="AA193" s="5">
        <f>Y193+Z193</f>
      </c>
      <c r="AB193" s="5">
        <f>U193+Y193</f>
      </c>
      <c r="AC193" s="96">
        <f>C193</f>
      </c>
      <c r="AD193" s="1">
        <f>$AD$10</f>
      </c>
      <c r="AE193" s="9">
        <f>COLINDANCIAS!E926</f>
      </c>
      <c r="AF193" s="9">
        <f>COLINDANCIAS!E927</f>
      </c>
      <c r="AG193" s="9">
        <f>COLINDANCIAS!E928</f>
      </c>
      <c r="AH193" s="9">
        <f>COLINDANCIAS!E929</f>
      </c>
      <c r="AI193" s="9">
        <f>$AI$10</f>
      </c>
      <c r="AJ193" s="9">
        <f>BA193</f>
      </c>
      <c r="AK193" s="1"/>
      <c r="AL193" s="53">
        <f>LEN(AJ193)</f>
      </c>
      <c r="AO193" s="96">
        <f>$AO$10</f>
      </c>
      <c r="AQ193" s="96">
        <f>$AQ$10</f>
      </c>
      <c r="AS193" s="96">
        <f>$AS$10</f>
      </c>
      <c r="AU193" s="96">
        <f>$AU$10</f>
      </c>
      <c r="AW193" s="96">
        <f>$AW$10</f>
      </c>
      <c r="AX193">
        <f>AX192+1</f>
      </c>
      <c r="AZ193">
        <f>CONCATENATE(AO193,".",AQ193,".",AS193,".",AU193,".",AW193,AX193)</f>
      </c>
      <c r="BA193">
        <f>CONCATENATE(AO193,AQ193,AS193,AU193,AW193,AX193)</f>
      </c>
    </row>
    <row r="194" spans="1:53" ht="30" customHeight="1" x14ac:dyDescent="0.25">
      <c r="A194" s="18"/>
      <c r="B194" s="18"/>
      <c r="C194" s="19"/>
      <c r="D194" s="17"/>
      <c r="E194" s="17"/>
      <c r="F194" s="17">
        <f>D194+E194</f>
      </c>
      <c r="G194" s="17">
        <f>ROUND((Hoja2!F194/INICIO!$C$37)*INICIO!$C$33,2)</f>
      </c>
      <c r="H194" s="17"/>
      <c r="I194" s="17"/>
      <c r="J194" s="17">
        <f>D194+H194</f>
      </c>
      <c r="K194" s="1"/>
      <c r="L194" s="17"/>
      <c r="M194" s="1"/>
      <c r="N194">
        <f>A194</f>
      </c>
      <c r="O194">
        <f>B194</f>
      </c>
      <c r="P194" s="1"/>
      <c r="Q194">
        <f>C194</f>
      </c>
      <c r="R194">
        <f>Q194</f>
      </c>
      <c r="S194" s="1"/>
      <c r="T194">
        <f>$T$10</f>
      </c>
      <c r="U194">
        <f>D194</f>
      </c>
      <c r="V194">
        <f>E194</f>
      </c>
      <c r="W194">
        <f>F194</f>
      </c>
      <c r="X194">
        <f>G194</f>
      </c>
      <c r="Y194" s="5">
        <f>W194*$B$1</f>
      </c>
      <c r="Z194" s="5">
        <f>W194*$B$2</f>
      </c>
      <c r="AA194" s="5">
        <f>Y194+Z194</f>
      </c>
      <c r="AB194" s="5">
        <f>U194+Y194</f>
      </c>
      <c r="AC194" s="96">
        <f>C194</f>
      </c>
      <c r="AD194" s="1">
        <f>$AD$10</f>
      </c>
      <c r="AE194" s="9">
        <f>COLINDANCIAS!E931</f>
      </c>
      <c r="AF194" s="9">
        <f>COLINDANCIAS!E932</f>
      </c>
      <c r="AG194" s="9">
        <f>COLINDANCIAS!E933</f>
      </c>
      <c r="AH194" s="9">
        <f>COLINDANCIAS!E934</f>
      </c>
      <c r="AI194" s="9">
        <f>$AI$10</f>
      </c>
      <c r="AJ194" s="9">
        <f>BA194</f>
      </c>
      <c r="AK194" s="1"/>
      <c r="AL194" s="53">
        <f>LEN(AJ194)</f>
      </c>
      <c r="AO194" s="96">
        <f>$AO$10</f>
      </c>
      <c r="AQ194" s="96">
        <f>$AQ$10</f>
      </c>
      <c r="AS194" s="96">
        <f>$AS$10</f>
      </c>
      <c r="AU194" s="96">
        <f>$AU$10</f>
      </c>
      <c r="AW194" s="96">
        <f>$AW$10</f>
      </c>
      <c r="AX194">
        <f>AX193+1</f>
      </c>
      <c r="AZ194">
        <f>CONCATENATE(AO194,".",AQ194,".",AS194,".",AU194,".",AW194,AX194)</f>
      </c>
      <c r="BA194">
        <f>CONCATENATE(AO194,AQ194,AS194,AU194,AW194,AX194)</f>
      </c>
    </row>
    <row r="195" spans="1:53" ht="30" customHeight="1" x14ac:dyDescent="0.25">
      <c r="A195" s="18"/>
      <c r="B195" s="18"/>
      <c r="C195" s="19"/>
      <c r="D195" s="17"/>
      <c r="E195" s="17"/>
      <c r="F195" s="17">
        <f>D195+E195</f>
      </c>
      <c r="G195" s="17">
        <f>ROUND((Hoja2!F195/INICIO!$C$37)*INICIO!$C$33,2)</f>
      </c>
      <c r="H195" s="17"/>
      <c r="I195" s="17"/>
      <c r="J195" s="17">
        <f>D195+H195</f>
      </c>
      <c r="K195" s="1"/>
      <c r="L195" s="17"/>
      <c r="M195" s="1"/>
      <c r="N195">
        <f>A195</f>
      </c>
      <c r="O195">
        <f>B195</f>
      </c>
      <c r="P195" s="1"/>
      <c r="Q195">
        <f>C195</f>
      </c>
      <c r="R195">
        <f>Q195</f>
      </c>
      <c r="S195" s="1"/>
      <c r="T195">
        <f>$T$10</f>
      </c>
      <c r="U195">
        <f>D195</f>
      </c>
      <c r="V195">
        <f>E195</f>
      </c>
      <c r="W195">
        <f>F195</f>
      </c>
      <c r="X195">
        <f>G195</f>
      </c>
      <c r="Y195" s="5">
        <f>W195*$B$1</f>
      </c>
      <c r="Z195" s="5">
        <f>W195*$B$2</f>
      </c>
      <c r="AA195" s="5">
        <f>Y195+Z195</f>
      </c>
      <c r="AB195" s="5">
        <f>U195+Y195</f>
      </c>
      <c r="AC195" s="96">
        <f>C195</f>
      </c>
      <c r="AD195" s="1">
        <f>$AD$10</f>
      </c>
      <c r="AE195" s="9">
        <f>COLINDANCIAS!E936</f>
      </c>
      <c r="AF195" s="9">
        <f>COLINDANCIAS!E937</f>
      </c>
      <c r="AG195" s="9">
        <f>COLINDANCIAS!E938</f>
      </c>
      <c r="AH195" s="9">
        <f>COLINDANCIAS!E939</f>
      </c>
      <c r="AI195" s="9">
        <f>$AI$10</f>
      </c>
      <c r="AJ195" s="9">
        <f>BA195</f>
      </c>
      <c r="AK195" s="1"/>
      <c r="AL195" s="53">
        <f>LEN(AJ195)</f>
      </c>
      <c r="AO195" s="96">
        <f>$AO$10</f>
      </c>
      <c r="AQ195" s="96">
        <f>$AQ$10</f>
      </c>
      <c r="AS195" s="96">
        <f>$AS$10</f>
      </c>
      <c r="AU195" s="96">
        <f>$AU$10</f>
      </c>
      <c r="AW195" s="96">
        <f>$AW$10</f>
      </c>
      <c r="AX195">
        <f>AX194+1</f>
      </c>
      <c r="AZ195">
        <f>CONCATENATE(AO195,".",AQ195,".",AS195,".",AU195,".",AW195,AX195)</f>
      </c>
      <c r="BA195">
        <f>CONCATENATE(AO195,AQ195,AS195,AU195,AW195,AX195)</f>
      </c>
    </row>
    <row r="196" spans="1:53" ht="30" customHeight="1" x14ac:dyDescent="0.25">
      <c r="A196" s="18"/>
      <c r="B196" s="18"/>
      <c r="C196" s="19"/>
      <c r="D196" s="17"/>
      <c r="E196" s="17"/>
      <c r="F196" s="17">
        <f>D196+E196</f>
      </c>
      <c r="G196" s="17">
        <f>ROUND((Hoja2!F196/INICIO!$C$37)*INICIO!$C$33,2)</f>
      </c>
      <c r="H196" s="17"/>
      <c r="I196" s="17"/>
      <c r="J196" s="17">
        <f>D196+H196</f>
      </c>
      <c r="K196" s="1"/>
      <c r="L196" s="17"/>
      <c r="M196" s="1"/>
      <c r="N196">
        <f>A196</f>
      </c>
      <c r="O196">
        <f>B196</f>
      </c>
      <c r="P196" s="1"/>
      <c r="Q196">
        <f>C196</f>
      </c>
      <c r="R196">
        <f>Q196</f>
      </c>
      <c r="S196" s="1"/>
      <c r="T196">
        <f>$T$10</f>
      </c>
      <c r="U196">
        <f>D196</f>
      </c>
      <c r="V196">
        <f>E196</f>
      </c>
      <c r="W196">
        <f>F196</f>
      </c>
      <c r="X196">
        <f>G196</f>
      </c>
      <c r="Y196" s="5">
        <f>W196*$B$1</f>
      </c>
      <c r="Z196" s="5">
        <f>W196*$B$2</f>
      </c>
      <c r="AA196" s="5">
        <f>Y196+Z196</f>
      </c>
      <c r="AB196" s="5">
        <f>U196+Y196</f>
      </c>
      <c r="AC196" s="96">
        <f>C196</f>
      </c>
      <c r="AD196" s="1">
        <f>$AD$10</f>
      </c>
      <c r="AE196" s="9">
        <f>COLINDANCIAS!E941</f>
      </c>
      <c r="AF196" s="9">
        <f>COLINDANCIAS!E942</f>
      </c>
      <c r="AG196" s="9">
        <f>COLINDANCIAS!E943</f>
      </c>
      <c r="AH196" s="9">
        <f>COLINDANCIAS!E944</f>
      </c>
      <c r="AI196" s="9">
        <f>$AI$10</f>
      </c>
      <c r="AJ196" s="9">
        <f>BA196</f>
      </c>
      <c r="AK196" s="1"/>
      <c r="AL196" s="53">
        <f>LEN(AJ196)</f>
      </c>
      <c r="AO196" s="96">
        <f>$AO$10</f>
      </c>
      <c r="AQ196" s="96">
        <f>$AQ$10</f>
      </c>
      <c r="AS196" s="96">
        <f>$AS$10</f>
      </c>
      <c r="AU196" s="96">
        <f>$AU$10</f>
      </c>
      <c r="AW196" s="96">
        <f>$AW$10</f>
      </c>
      <c r="AX196">
        <f>AX195+1</f>
      </c>
      <c r="AZ196">
        <f>CONCATENATE(AO196,".",AQ196,".",AS196,".",AU196,".",AW196,AX196)</f>
      </c>
      <c r="BA196">
        <f>CONCATENATE(AO196,AQ196,AS196,AU196,AW196,AX196)</f>
      </c>
    </row>
    <row r="197" spans="1:53" ht="30" customHeight="1" x14ac:dyDescent="0.25">
      <c r="A197" s="18"/>
      <c r="B197" s="18"/>
      <c r="C197" s="19"/>
      <c r="D197" s="17"/>
      <c r="E197" s="17"/>
      <c r="F197" s="17">
        <f>D197+E197</f>
      </c>
      <c r="G197" s="17">
        <f>ROUND((Hoja2!F197/INICIO!$C$37)*INICIO!$C$33,2)</f>
      </c>
      <c r="H197" s="17"/>
      <c r="I197" s="17"/>
      <c r="J197" s="17">
        <f>D197+H197</f>
      </c>
      <c r="K197" s="1"/>
      <c r="L197" s="17"/>
      <c r="M197" s="1"/>
      <c r="N197">
        <f>A197</f>
      </c>
      <c r="O197">
        <f>B197</f>
      </c>
      <c r="P197" s="1"/>
      <c r="Q197">
        <f>C197</f>
      </c>
      <c r="R197">
        <f>Q197</f>
      </c>
      <c r="S197" s="1"/>
      <c r="T197">
        <f>$T$10</f>
      </c>
      <c r="U197">
        <f>D197</f>
      </c>
      <c r="V197">
        <f>E197</f>
      </c>
      <c r="W197">
        <f>F197</f>
      </c>
      <c r="X197">
        <f>G197</f>
      </c>
      <c r="Y197" s="5">
        <f>W197*$B$1</f>
      </c>
      <c r="Z197" s="5">
        <f>W197*$B$2</f>
      </c>
      <c r="AA197" s="5">
        <f>Y197+Z197</f>
      </c>
      <c r="AB197" s="5">
        <f>U197+Y197</f>
      </c>
      <c r="AC197" s="96">
        <f>C197</f>
      </c>
      <c r="AD197" s="1">
        <f>$AD$10</f>
      </c>
      <c r="AE197" s="9">
        <f>COLINDANCIAS!E946</f>
      </c>
      <c r="AF197" s="9">
        <f>COLINDANCIAS!E947</f>
      </c>
      <c r="AG197" s="9">
        <f>COLINDANCIAS!E948</f>
      </c>
      <c r="AH197" s="9">
        <f>COLINDANCIAS!E949</f>
      </c>
      <c r="AI197" s="9">
        <f>$AI$10</f>
      </c>
      <c r="AJ197" s="9">
        <f>BA197</f>
      </c>
      <c r="AK197" s="1"/>
      <c r="AL197" s="53">
        <f>LEN(AJ197)</f>
      </c>
      <c r="AO197" s="96">
        <f>$AO$10</f>
      </c>
      <c r="AQ197" s="96">
        <f>$AQ$10</f>
      </c>
      <c r="AS197" s="96">
        <f>$AS$10</f>
      </c>
      <c r="AU197" s="96">
        <f>$AU$10</f>
      </c>
      <c r="AW197" s="96">
        <f>$AW$10</f>
      </c>
      <c r="AX197">
        <f>AX196+1</f>
      </c>
      <c r="AZ197">
        <f>CONCATENATE(AO197,".",AQ197,".",AS197,".",AU197,".",AW197,AX197)</f>
      </c>
      <c r="BA197">
        <f>CONCATENATE(AO197,AQ197,AS197,AU197,AW197,AX197)</f>
      </c>
    </row>
    <row r="198" spans="1:53" ht="30" customHeight="1" x14ac:dyDescent="0.25">
      <c r="A198" s="18"/>
      <c r="B198" s="18"/>
      <c r="C198" s="19"/>
      <c r="D198" s="17"/>
      <c r="E198" s="17"/>
      <c r="F198" s="17">
        <f>D198+E198</f>
      </c>
      <c r="G198" s="17">
        <f>ROUND((Hoja2!F198/INICIO!$C$37)*INICIO!$C$33,2)</f>
      </c>
      <c r="H198" s="17"/>
      <c r="I198" s="17"/>
      <c r="J198" s="17">
        <f>D198+H198</f>
      </c>
      <c r="K198" s="1"/>
      <c r="L198" s="17"/>
      <c r="M198" s="1"/>
      <c r="N198">
        <f>A198</f>
      </c>
      <c r="O198">
        <f>B198</f>
      </c>
      <c r="P198" s="1"/>
      <c r="Q198">
        <f>C198</f>
      </c>
      <c r="R198">
        <f>Q198</f>
      </c>
      <c r="S198" s="1"/>
      <c r="T198">
        <f>$T$10</f>
      </c>
      <c r="U198">
        <f>D198</f>
      </c>
      <c r="V198">
        <f>E198</f>
      </c>
      <c r="W198">
        <f>F198</f>
      </c>
      <c r="X198">
        <f>G198</f>
      </c>
      <c r="Y198" s="5">
        <f>W198*$B$1</f>
      </c>
      <c r="Z198" s="5">
        <f>W198*$B$2</f>
      </c>
      <c r="AA198" s="5">
        <f>Y198+Z198</f>
      </c>
      <c r="AB198" s="5">
        <f>U198+Y198</f>
      </c>
      <c r="AC198" s="96">
        <f>C198</f>
      </c>
      <c r="AD198" s="1">
        <f>$AD$10</f>
      </c>
      <c r="AE198" s="9">
        <f>COLINDANCIAS!E951</f>
      </c>
      <c r="AF198" s="9">
        <f>COLINDANCIAS!E952</f>
      </c>
      <c r="AG198" s="9">
        <f>COLINDANCIAS!E953</f>
      </c>
      <c r="AH198" s="9">
        <f>COLINDANCIAS!E954</f>
      </c>
      <c r="AI198" s="9">
        <f>$AI$10</f>
      </c>
      <c r="AJ198" s="9">
        <f>BA198</f>
      </c>
      <c r="AK198" s="1"/>
      <c r="AL198" s="53">
        <f>LEN(AJ198)</f>
      </c>
      <c r="AO198" s="96">
        <f>$AO$10</f>
      </c>
      <c r="AQ198" s="96">
        <f>$AQ$10</f>
      </c>
      <c r="AS198" s="96">
        <f>$AS$10</f>
      </c>
      <c r="AU198" s="96">
        <f>$AU$10</f>
      </c>
      <c r="AW198" s="96">
        <f>$AW$10</f>
      </c>
      <c r="AX198">
        <f>AX197+1</f>
      </c>
      <c r="AZ198">
        <f>CONCATENATE(AO198,".",AQ198,".",AS198,".",AU198,".",AW198,AX198)</f>
      </c>
      <c r="BA198">
        <f>CONCATENATE(AO198,AQ198,AS198,AU198,AW198,AX198)</f>
      </c>
    </row>
    <row r="199" spans="1:53" ht="30" customHeight="1" x14ac:dyDescent="0.25">
      <c r="A199" s="18"/>
      <c r="B199" s="18"/>
      <c r="C199" s="19"/>
      <c r="D199" s="17"/>
      <c r="E199" s="17"/>
      <c r="F199" s="17">
        <f>D199+E199</f>
      </c>
      <c r="G199" s="17">
        <f>ROUND((Hoja2!F199/INICIO!$C$37)*INICIO!$C$33,2)</f>
      </c>
      <c r="H199" s="17"/>
      <c r="I199" s="17"/>
      <c r="J199" s="17">
        <f>D199+H199</f>
      </c>
      <c r="K199" s="1"/>
      <c r="L199" s="17"/>
      <c r="M199" s="1"/>
      <c r="N199">
        <f>A199</f>
      </c>
      <c r="O199">
        <f>B199</f>
      </c>
      <c r="P199" s="1"/>
      <c r="Q199">
        <f>C199</f>
      </c>
      <c r="R199">
        <f>Q199</f>
      </c>
      <c r="S199" s="1"/>
      <c r="T199">
        <f>$T$10</f>
      </c>
      <c r="U199">
        <f>D199</f>
      </c>
      <c r="V199">
        <f>E199</f>
      </c>
      <c r="W199">
        <f>F199</f>
      </c>
      <c r="X199">
        <f>G199</f>
      </c>
      <c r="Y199" s="5">
        <f>W199*$B$1</f>
      </c>
      <c r="Z199" s="5">
        <f>W199*$B$2</f>
      </c>
      <c r="AA199" s="5">
        <f>Y199+Z199</f>
      </c>
      <c r="AB199" s="5">
        <f>U199+Y199</f>
      </c>
      <c r="AC199" s="96">
        <f>C199</f>
      </c>
      <c r="AD199" s="1">
        <f>$AD$10</f>
      </c>
      <c r="AE199" s="9">
        <f>COLINDANCIAS!E956</f>
      </c>
      <c r="AF199" s="9">
        <f>COLINDANCIAS!E957</f>
      </c>
      <c r="AG199" s="9">
        <f>COLINDANCIAS!E958</f>
      </c>
      <c r="AH199" s="9">
        <f>COLINDANCIAS!E959</f>
      </c>
      <c r="AI199" s="9">
        <f>$AI$10</f>
      </c>
      <c r="AJ199" s="9">
        <f>BA199</f>
      </c>
      <c r="AK199" s="1"/>
      <c r="AL199" s="53">
        <f>LEN(AJ199)</f>
      </c>
      <c r="AO199" s="96">
        <f>$AO$10</f>
      </c>
      <c r="AQ199" s="96">
        <f>$AQ$10</f>
      </c>
      <c r="AS199" s="96">
        <f>$AS$10</f>
      </c>
      <c r="AU199" s="96">
        <f>$AU$10</f>
      </c>
      <c r="AW199" s="96">
        <f>$AW$10</f>
      </c>
      <c r="AX199">
        <f>AX198+1</f>
      </c>
      <c r="AZ199">
        <f>CONCATENATE(AO199,".",AQ199,".",AS199,".",AU199,".",AW199,AX199)</f>
      </c>
      <c r="BA199">
        <f>CONCATENATE(AO199,AQ199,AS199,AU199,AW199,AX199)</f>
      </c>
    </row>
    <row r="200" spans="1:53" ht="30" customHeight="1" x14ac:dyDescent="0.25">
      <c r="A200" s="18"/>
      <c r="B200" s="18"/>
      <c r="C200" s="19"/>
      <c r="D200" s="17"/>
      <c r="E200" s="17"/>
      <c r="F200" s="17">
        <f>D200+E200</f>
      </c>
      <c r="G200" s="17">
        <f>ROUND((Hoja2!F200/INICIO!$C$37)*INICIO!$C$33,2)</f>
      </c>
      <c r="H200" s="17"/>
      <c r="I200" s="17"/>
      <c r="J200" s="17">
        <f>D200+H200</f>
      </c>
      <c r="K200" s="1"/>
      <c r="L200" s="17"/>
      <c r="M200" s="1"/>
      <c r="N200">
        <f>A200</f>
      </c>
      <c r="O200">
        <f>B200</f>
      </c>
      <c r="P200" s="1"/>
      <c r="Q200">
        <f>C200</f>
      </c>
      <c r="R200">
        <f>Q200</f>
      </c>
      <c r="S200" s="1"/>
      <c r="T200">
        <f>$T$10</f>
      </c>
      <c r="U200">
        <f>D200</f>
      </c>
      <c r="V200">
        <f>E200</f>
      </c>
      <c r="W200">
        <f>F200</f>
      </c>
      <c r="X200">
        <f>G200</f>
      </c>
      <c r="Y200" s="5">
        <f>W200*$B$1</f>
      </c>
      <c r="Z200" s="5">
        <f>W200*$B$2</f>
      </c>
      <c r="AA200" s="5">
        <f>Y200+Z200</f>
      </c>
      <c r="AB200" s="5">
        <f>U200+Y200</f>
      </c>
      <c r="AC200" s="96">
        <f>C200</f>
      </c>
      <c r="AD200" s="1">
        <f>$AD$10</f>
      </c>
      <c r="AE200" s="9">
        <f>COLINDANCIAS!E961</f>
      </c>
      <c r="AF200" s="9">
        <f>COLINDANCIAS!E962</f>
      </c>
      <c r="AG200" s="9">
        <f>COLINDANCIAS!E963</f>
      </c>
      <c r="AH200" s="9">
        <f>COLINDANCIAS!E964</f>
      </c>
      <c r="AI200" s="9">
        <f>$AI$10</f>
      </c>
      <c r="AJ200" s="9">
        <f>BA200</f>
      </c>
      <c r="AK200" s="1"/>
      <c r="AL200" s="53">
        <f>LEN(AJ200)</f>
      </c>
      <c r="AO200" s="96">
        <f>$AO$10</f>
      </c>
      <c r="AQ200" s="96">
        <f>$AQ$10</f>
      </c>
      <c r="AS200" s="96">
        <f>$AS$10</f>
      </c>
      <c r="AU200" s="96">
        <f>$AU$10</f>
      </c>
      <c r="AW200" s="96">
        <f>$AW$10</f>
      </c>
      <c r="AX200">
        <f>AX199+1</f>
      </c>
      <c r="AZ200">
        <f>CONCATENATE(AO200,".",AQ200,".",AS200,".",AU200,".",AW200,AX200)</f>
      </c>
      <c r="BA200">
        <f>CONCATENATE(AO200,AQ200,AS200,AU200,AW200,AX200)</f>
      </c>
    </row>
    <row r="201" spans="1:53" ht="30" customHeight="1" x14ac:dyDescent="0.25">
      <c r="A201" s="18"/>
      <c r="B201" s="18"/>
      <c r="C201" s="19"/>
      <c r="D201" s="17"/>
      <c r="E201" s="17"/>
      <c r="F201" s="17">
        <f>D201+E201</f>
      </c>
      <c r="G201" s="17">
        <f>ROUND((Hoja2!F201/INICIO!$C$37)*INICIO!$C$33,2)</f>
      </c>
      <c r="H201" s="17"/>
      <c r="I201" s="17"/>
      <c r="J201" s="17">
        <f>D201+H201</f>
      </c>
      <c r="K201" s="1"/>
      <c r="L201" s="17"/>
      <c r="M201" s="1"/>
      <c r="N201">
        <f>A201</f>
      </c>
      <c r="O201">
        <f>B201</f>
      </c>
      <c r="P201" s="1"/>
      <c r="Q201">
        <f>C201</f>
      </c>
      <c r="R201">
        <f>Q201</f>
      </c>
      <c r="S201" s="1"/>
      <c r="T201">
        <f>$T$10</f>
      </c>
      <c r="U201">
        <f>D201</f>
      </c>
      <c r="V201">
        <f>E201</f>
      </c>
      <c r="W201">
        <f>F201</f>
      </c>
      <c r="X201">
        <f>G201</f>
      </c>
      <c r="Y201" s="5">
        <f>W201*$B$1</f>
      </c>
      <c r="Z201" s="5">
        <f>W201*$B$2</f>
      </c>
      <c r="AA201" s="5">
        <f>Y201+Z201</f>
      </c>
      <c r="AB201" s="5">
        <f>U201+Y201</f>
      </c>
      <c r="AC201" s="96">
        <f>C201</f>
      </c>
      <c r="AD201" s="1">
        <f>$AD$10</f>
      </c>
      <c r="AE201" s="9">
        <f>COLINDANCIAS!E966</f>
      </c>
      <c r="AF201" s="9">
        <f>COLINDANCIAS!E967</f>
      </c>
      <c r="AG201" s="9">
        <f>COLINDANCIAS!E968</f>
      </c>
      <c r="AH201" s="9">
        <f>COLINDANCIAS!E969</f>
      </c>
      <c r="AI201" s="9">
        <f>$AI$10</f>
      </c>
      <c r="AJ201" s="9">
        <f>BA201</f>
      </c>
      <c r="AK201" s="1"/>
      <c r="AL201" s="53">
        <f>LEN(AJ201)</f>
      </c>
      <c r="AO201" s="96">
        <f>$AO$10</f>
      </c>
      <c r="AQ201" s="96">
        <f>$AQ$10</f>
      </c>
      <c r="AS201" s="96">
        <f>$AS$10</f>
      </c>
      <c r="AU201" s="96">
        <f>$AU$10</f>
      </c>
      <c r="AW201" s="96">
        <f>$AW$10</f>
      </c>
      <c r="AX201">
        <f>AX200+1</f>
      </c>
      <c r="AZ201">
        <f>CONCATENATE(AO201,".",AQ201,".",AS201,".",AU201,".",AW201,AX201)</f>
      </c>
      <c r="BA201">
        <f>CONCATENATE(AO201,AQ201,AS201,AU201,AW201,AX201)</f>
      </c>
    </row>
    <row r="202" spans="1:53" ht="30" customHeight="1" x14ac:dyDescent="0.25">
      <c r="A202" s="18"/>
      <c r="B202" s="18"/>
      <c r="C202" s="19"/>
      <c r="D202" s="17"/>
      <c r="E202" s="17"/>
      <c r="F202" s="17">
        <f>D202+E202</f>
      </c>
      <c r="G202" s="17">
        <f>ROUND((Hoja2!F202/INICIO!$C$37)*INICIO!$C$33,2)</f>
      </c>
      <c r="H202" s="17"/>
      <c r="I202" s="17"/>
      <c r="J202" s="17">
        <f>D202+H202</f>
      </c>
      <c r="K202" s="1"/>
      <c r="L202" s="17"/>
      <c r="M202" s="1"/>
      <c r="N202">
        <f>A202</f>
      </c>
      <c r="O202">
        <f>B202</f>
      </c>
      <c r="P202" s="1"/>
      <c r="Q202">
        <f>C202</f>
      </c>
      <c r="R202">
        <f>Q202</f>
      </c>
      <c r="S202" s="1"/>
      <c r="T202">
        <f>$T$10</f>
      </c>
      <c r="U202">
        <f>D202</f>
      </c>
      <c r="V202">
        <f>E202</f>
      </c>
      <c r="W202">
        <f>F202</f>
      </c>
      <c r="X202">
        <f>G202</f>
      </c>
      <c r="Y202" s="5">
        <f>W202*$B$1</f>
      </c>
      <c r="Z202" s="5">
        <f>W202*$B$2</f>
      </c>
      <c r="AA202" s="5">
        <f>Y202+Z202</f>
      </c>
      <c r="AB202" s="5">
        <f>U202+Y202</f>
      </c>
      <c r="AC202" s="96">
        <f>C202</f>
      </c>
      <c r="AD202" s="1">
        <f>$AD$10</f>
      </c>
      <c r="AE202" s="9">
        <f>COLINDANCIAS!E971</f>
      </c>
      <c r="AF202" s="9">
        <f>COLINDANCIAS!E972</f>
      </c>
      <c r="AG202" s="9">
        <f>COLINDANCIAS!E973</f>
      </c>
      <c r="AH202" s="9">
        <f>COLINDANCIAS!E974</f>
      </c>
      <c r="AI202" s="9">
        <f>$AI$10</f>
      </c>
      <c r="AJ202" s="9">
        <f>BA202</f>
      </c>
      <c r="AK202" s="1"/>
      <c r="AL202" s="53">
        <f>LEN(AJ202)</f>
      </c>
      <c r="AO202" s="96">
        <f>$AO$10</f>
      </c>
      <c r="AQ202" s="96">
        <f>$AQ$10</f>
      </c>
      <c r="AS202" s="96">
        <f>$AS$10</f>
      </c>
      <c r="AU202" s="96">
        <f>$AU$10</f>
      </c>
      <c r="AW202" s="96">
        <f>$AW$10</f>
      </c>
      <c r="AX202">
        <f>AX201+1</f>
      </c>
      <c r="AZ202">
        <f>CONCATENATE(AO202,".",AQ202,".",AS202,".",AU202,".",AW202,AX202)</f>
      </c>
      <c r="BA202">
        <f>CONCATENATE(AO202,AQ202,AS202,AU202,AW202,AX202)</f>
      </c>
    </row>
    <row r="203" spans="1:53" ht="30" customHeight="1" x14ac:dyDescent="0.25">
      <c r="A203" s="18"/>
      <c r="B203" s="18"/>
      <c r="C203" s="19"/>
      <c r="D203" s="17"/>
      <c r="E203" s="17"/>
      <c r="F203" s="17">
        <f>D203+E203</f>
      </c>
      <c r="G203" s="17">
        <f>ROUND((Hoja2!F203/INICIO!$C$37)*INICIO!$C$33,2)</f>
      </c>
      <c r="H203" s="17"/>
      <c r="I203" s="17"/>
      <c r="J203" s="17">
        <f>D203+H203</f>
      </c>
      <c r="K203" s="1"/>
      <c r="L203" s="17"/>
      <c r="M203" s="1"/>
      <c r="N203">
        <f>A203</f>
      </c>
      <c r="O203">
        <f>B203</f>
      </c>
      <c r="P203" s="1"/>
      <c r="Q203">
        <f>C203</f>
      </c>
      <c r="R203">
        <f>Q203</f>
      </c>
      <c r="S203" s="1"/>
      <c r="T203">
        <f>$T$10</f>
      </c>
      <c r="U203">
        <f>D203</f>
      </c>
      <c r="V203">
        <f>E203</f>
      </c>
      <c r="W203">
        <f>F203</f>
      </c>
      <c r="X203">
        <f>G203</f>
      </c>
      <c r="Y203" s="5">
        <f>W203*$B$1</f>
      </c>
      <c r="Z203" s="5">
        <f>W203*$B$2</f>
      </c>
      <c r="AA203" s="5">
        <f>Y203+Z203</f>
      </c>
      <c r="AB203" s="5">
        <f>U203+Y203</f>
      </c>
      <c r="AC203" s="96">
        <f>C203</f>
      </c>
      <c r="AD203" s="1">
        <f>$AD$10</f>
      </c>
      <c r="AE203" s="9">
        <f>COLINDANCIAS!E976</f>
      </c>
      <c r="AF203" s="9">
        <f>COLINDANCIAS!E977</f>
      </c>
      <c r="AG203" s="9">
        <f>COLINDANCIAS!E978</f>
      </c>
      <c r="AH203" s="9">
        <f>COLINDANCIAS!E979</f>
      </c>
      <c r="AI203" s="9">
        <f>$AI$10</f>
      </c>
      <c r="AJ203" s="9">
        <f>BA203</f>
      </c>
      <c r="AK203" s="1"/>
      <c r="AL203" s="53">
        <f>LEN(AJ203)</f>
      </c>
      <c r="AO203" s="96">
        <f>$AO$10</f>
      </c>
      <c r="AQ203" s="96">
        <f>$AQ$10</f>
      </c>
      <c r="AS203" s="96">
        <f>$AS$10</f>
      </c>
      <c r="AU203" s="96">
        <f>$AU$10</f>
      </c>
      <c r="AW203" s="96">
        <f>$AW$10</f>
      </c>
      <c r="AX203">
        <f>AX202+1</f>
      </c>
      <c r="AZ203">
        <f>CONCATENATE(AO203,".",AQ203,".",AS203,".",AU203,".",AW203,AX203)</f>
      </c>
      <c r="BA203">
        <f>CONCATENATE(AO203,AQ203,AS203,AU203,AW203,AX203)</f>
      </c>
    </row>
    <row r="204" spans="1:53" ht="30" customHeight="1" x14ac:dyDescent="0.25">
      <c r="A204" s="18"/>
      <c r="B204" s="18"/>
      <c r="C204" s="19"/>
      <c r="D204" s="17"/>
      <c r="E204" s="17"/>
      <c r="F204" s="17">
        <f>D204+E204</f>
      </c>
      <c r="G204" s="17">
        <f>ROUND((Hoja2!F204/INICIO!$C$37)*INICIO!$C$33,2)</f>
      </c>
      <c r="H204" s="17"/>
      <c r="I204" s="17"/>
      <c r="J204" s="17">
        <f>D204+H204</f>
      </c>
      <c r="K204" s="1"/>
      <c r="L204" s="17"/>
      <c r="M204" s="1"/>
      <c r="N204">
        <f>A204</f>
      </c>
      <c r="O204">
        <f>B204</f>
      </c>
      <c r="P204" s="1"/>
      <c r="Q204">
        <f>C204</f>
      </c>
      <c r="R204">
        <f>Q204</f>
      </c>
      <c r="S204" s="1"/>
      <c r="T204">
        <f>$T$10</f>
      </c>
      <c r="U204">
        <f>D204</f>
      </c>
      <c r="V204">
        <f>E204</f>
      </c>
      <c r="W204">
        <f>F204</f>
      </c>
      <c r="X204">
        <f>G204</f>
      </c>
      <c r="Y204" s="5">
        <f>W204*$B$1</f>
      </c>
      <c r="Z204" s="5">
        <f>W204*$B$2</f>
      </c>
      <c r="AA204" s="5">
        <f>Y204+Z204</f>
      </c>
      <c r="AB204" s="5">
        <f>U204+Y204</f>
      </c>
      <c r="AC204" s="96">
        <f>C204</f>
      </c>
      <c r="AD204" s="1">
        <f>$AD$10</f>
      </c>
      <c r="AE204" s="9">
        <f>COLINDANCIAS!E981</f>
      </c>
      <c r="AF204" s="9">
        <f>COLINDANCIAS!E982</f>
      </c>
      <c r="AG204" s="9">
        <f>COLINDANCIAS!E983</f>
      </c>
      <c r="AH204" s="9">
        <f>COLINDANCIAS!E984</f>
      </c>
      <c r="AI204" s="9">
        <f>$AI$10</f>
      </c>
      <c r="AJ204" s="9">
        <f>BA204</f>
      </c>
      <c r="AK204" s="1"/>
      <c r="AL204" s="53">
        <f>LEN(AJ204)</f>
      </c>
      <c r="AO204" s="96">
        <f>$AO$10</f>
      </c>
      <c r="AQ204" s="96">
        <f>$AQ$10</f>
      </c>
      <c r="AS204" s="96">
        <f>$AS$10</f>
      </c>
      <c r="AU204" s="96">
        <f>$AU$10</f>
      </c>
      <c r="AW204" s="96">
        <f>$AW$10</f>
      </c>
      <c r="AX204">
        <f>AX203+1</f>
      </c>
      <c r="AZ204">
        <f>CONCATENATE(AO204,".",AQ204,".",AS204,".",AU204,".",AW204,AX204)</f>
      </c>
      <c r="BA204">
        <f>CONCATENATE(AO204,AQ204,AS204,AU204,AW204,AX204)</f>
      </c>
    </row>
    <row r="205" spans="1:53" ht="30" customHeight="1" x14ac:dyDescent="0.25">
      <c r="A205" s="18"/>
      <c r="B205" s="18"/>
      <c r="C205" s="19"/>
      <c r="D205" s="17"/>
      <c r="E205" s="17"/>
      <c r="F205" s="17">
        <f>D205+E205</f>
      </c>
      <c r="G205" s="17">
        <f>ROUND((Hoja2!F205/INICIO!$C$37)*INICIO!$C$33,2)</f>
      </c>
      <c r="H205" s="17"/>
      <c r="I205" s="17"/>
      <c r="J205" s="17">
        <f>D205+H205</f>
      </c>
      <c r="K205" s="1"/>
      <c r="L205" s="17"/>
      <c r="M205" s="1"/>
      <c r="N205">
        <f>A205</f>
      </c>
      <c r="O205">
        <f>B205</f>
      </c>
      <c r="P205" s="1"/>
      <c r="Q205">
        <f>C205</f>
      </c>
      <c r="R205">
        <f>Q205</f>
      </c>
      <c r="S205" s="1"/>
      <c r="T205">
        <f>$T$10</f>
      </c>
      <c r="U205">
        <f>D205</f>
      </c>
      <c r="V205">
        <f>E205</f>
      </c>
      <c r="W205">
        <f>F205</f>
      </c>
      <c r="X205">
        <f>G205</f>
      </c>
      <c r="Y205" s="5">
        <f>W205*$B$1</f>
      </c>
      <c r="Z205" s="5">
        <f>W205*$B$2</f>
      </c>
      <c r="AA205" s="5">
        <f>Y205+Z205</f>
      </c>
      <c r="AB205" s="5">
        <f>U205+Y205</f>
      </c>
      <c r="AC205" s="96">
        <f>C205</f>
      </c>
      <c r="AD205" s="1">
        <f>$AD$10</f>
      </c>
      <c r="AE205" s="9">
        <f>COLINDANCIAS!E986</f>
      </c>
      <c r="AF205" s="9">
        <f>COLINDANCIAS!E987</f>
      </c>
      <c r="AG205" s="9">
        <f>COLINDANCIAS!E988</f>
      </c>
      <c r="AH205" s="9">
        <f>COLINDANCIAS!E989</f>
      </c>
      <c r="AI205" s="9">
        <f>$AI$10</f>
      </c>
      <c r="AJ205" s="9">
        <f>BA205</f>
      </c>
      <c r="AK205" s="1"/>
      <c r="AL205" s="53">
        <f>LEN(AJ205)</f>
      </c>
      <c r="AO205" s="96">
        <f>$AO$10</f>
      </c>
      <c r="AQ205" s="96">
        <f>$AQ$10</f>
      </c>
      <c r="AS205" s="96">
        <f>$AS$10</f>
      </c>
      <c r="AU205" s="96">
        <f>$AU$10</f>
      </c>
      <c r="AW205" s="96">
        <f>$AW$10</f>
      </c>
      <c r="AX205">
        <f>AX204+1</f>
      </c>
      <c r="AZ205">
        <f>CONCATENATE(AO205,".",AQ205,".",AS205,".",AU205,".",AW205,AX205)</f>
      </c>
      <c r="BA205">
        <f>CONCATENATE(AO205,AQ205,AS205,AU205,AW205,AX205)</f>
      </c>
    </row>
    <row r="206" spans="1:53" ht="30" customHeight="1" x14ac:dyDescent="0.25">
      <c r="A206" s="18"/>
      <c r="B206" s="18"/>
      <c r="C206" s="19"/>
      <c r="D206" s="17"/>
      <c r="E206" s="17"/>
      <c r="F206" s="17">
        <f>D206+E206</f>
      </c>
      <c r="G206" s="17">
        <f>ROUND((Hoja2!F206/INICIO!$C$37)*INICIO!$C$33,2)</f>
      </c>
      <c r="H206" s="17"/>
      <c r="I206" s="17"/>
      <c r="J206" s="17">
        <f>D206+H206</f>
      </c>
      <c r="K206" s="1"/>
      <c r="L206" s="17"/>
      <c r="M206" s="1"/>
      <c r="N206">
        <f>A206</f>
      </c>
      <c r="O206">
        <f>B206</f>
      </c>
      <c r="P206" s="1"/>
      <c r="Q206">
        <f>C206</f>
      </c>
      <c r="R206">
        <f>Q206</f>
      </c>
      <c r="S206" s="1"/>
      <c r="T206">
        <f>$T$10</f>
      </c>
      <c r="U206">
        <f>D206</f>
      </c>
      <c r="V206">
        <f>E206</f>
      </c>
      <c r="W206">
        <f>F206</f>
      </c>
      <c r="X206">
        <f>G206</f>
      </c>
      <c r="Y206" s="5">
        <f>W206*$B$1</f>
      </c>
      <c r="Z206" s="5">
        <f>W206*$B$2</f>
      </c>
      <c r="AA206" s="5">
        <f>Y206+Z206</f>
      </c>
      <c r="AB206" s="5">
        <f>U206+Y206</f>
      </c>
      <c r="AC206" s="96">
        <f>C206</f>
      </c>
      <c r="AD206" s="1">
        <f>$AD$10</f>
      </c>
      <c r="AE206" s="9">
        <f>COLINDANCIAS!E991</f>
      </c>
      <c r="AF206" s="9">
        <f>COLINDANCIAS!E992</f>
      </c>
      <c r="AG206" s="9">
        <f>COLINDANCIAS!E993</f>
      </c>
      <c r="AH206" s="9">
        <f>COLINDANCIAS!E994</f>
      </c>
      <c r="AI206" s="9">
        <f>$AI$10</f>
      </c>
      <c r="AJ206" s="9">
        <f>BA206</f>
      </c>
      <c r="AK206" s="1"/>
      <c r="AL206" s="53">
        <f>LEN(AJ206)</f>
      </c>
      <c r="AO206" s="96">
        <f>$AO$10</f>
      </c>
      <c r="AQ206" s="96">
        <f>$AQ$10</f>
      </c>
      <c r="AS206" s="96">
        <f>$AS$10</f>
      </c>
      <c r="AU206" s="96">
        <f>$AU$10</f>
      </c>
      <c r="AW206" s="96">
        <f>$AW$10</f>
      </c>
      <c r="AX206">
        <f>AX205+1</f>
      </c>
      <c r="AZ206">
        <f>CONCATENATE(AO206,".",AQ206,".",AS206,".",AU206,".",AW206,AX206)</f>
      </c>
      <c r="BA206">
        <f>CONCATENATE(AO206,AQ206,AS206,AU206,AW206,AX206)</f>
      </c>
    </row>
    <row r="207" spans="1:53" ht="30" customHeight="1" x14ac:dyDescent="0.25">
      <c r="A207" s="18"/>
      <c r="B207" s="18"/>
      <c r="C207" s="19"/>
      <c r="D207" s="17"/>
      <c r="E207" s="17"/>
      <c r="F207" s="17">
        <f>D207+E207</f>
      </c>
      <c r="G207" s="17">
        <f>ROUND((Hoja2!F207/INICIO!$C$37)*INICIO!$C$33,2)</f>
      </c>
      <c r="H207" s="17"/>
      <c r="I207" s="17"/>
      <c r="J207" s="17">
        <f>D207+H207</f>
      </c>
      <c r="K207" s="1"/>
      <c r="L207" s="17"/>
      <c r="M207" s="1"/>
      <c r="N207">
        <f>A207</f>
      </c>
      <c r="O207">
        <f>B207</f>
      </c>
      <c r="P207" s="1"/>
      <c r="Q207">
        <f>C207</f>
      </c>
      <c r="R207">
        <f>Q207</f>
      </c>
      <c r="S207" s="1"/>
      <c r="T207">
        <f>$T$10</f>
      </c>
      <c r="U207">
        <f>D207</f>
      </c>
      <c r="V207">
        <f>E207</f>
      </c>
      <c r="W207">
        <f>F207</f>
      </c>
      <c r="X207">
        <f>G207</f>
      </c>
      <c r="Y207" s="5">
        <f>W207*$B$1</f>
      </c>
      <c r="Z207" s="5">
        <f>W207*$B$2</f>
      </c>
      <c r="AA207" s="5">
        <f>Y207+Z207</f>
      </c>
      <c r="AB207" s="5">
        <f>U207+Y207</f>
      </c>
      <c r="AC207" s="96">
        <f>C207</f>
      </c>
      <c r="AD207" s="1">
        <f>$AD$10</f>
      </c>
      <c r="AE207" s="9">
        <f>COLINDANCIAS!E996</f>
      </c>
      <c r="AF207" s="9">
        <f>COLINDANCIAS!E997</f>
      </c>
      <c r="AG207" s="9">
        <f>COLINDANCIAS!E998</f>
      </c>
      <c r="AH207" s="9">
        <f>COLINDANCIAS!E999</f>
      </c>
      <c r="AI207" s="9">
        <f>$AI$10</f>
      </c>
      <c r="AJ207" s="9">
        <f>BA207</f>
      </c>
      <c r="AK207" s="1"/>
      <c r="AL207" s="53">
        <f>LEN(AJ207)</f>
      </c>
      <c r="AO207" s="96">
        <f>$AO$10</f>
      </c>
      <c r="AQ207" s="96">
        <f>$AQ$10</f>
      </c>
      <c r="AS207" s="96">
        <f>$AS$10</f>
      </c>
      <c r="AU207" s="96">
        <f>$AU$10</f>
      </c>
      <c r="AW207" s="96">
        <f>$AW$10</f>
      </c>
      <c r="AX207">
        <f>AX206+1</f>
      </c>
      <c r="AZ207">
        <f>CONCATENATE(AO207,".",AQ207,".",AS207,".",AU207,".",AW207,AX207)</f>
      </c>
      <c r="BA207">
        <f>CONCATENATE(AO207,AQ207,AS207,AU207,AW207,AX207)</f>
      </c>
    </row>
    <row r="208" spans="1:53" ht="30" customHeight="1" x14ac:dyDescent="0.25">
      <c r="A208" s="18"/>
      <c r="B208" s="18"/>
      <c r="C208" s="19"/>
      <c r="D208" s="17"/>
      <c r="E208" s="17"/>
      <c r="F208" s="17">
        <f>D208+E208</f>
      </c>
      <c r="G208" s="17">
        <f>ROUND((Hoja2!F208/INICIO!$C$37)*INICIO!$C$33,2)</f>
      </c>
      <c r="H208" s="17"/>
      <c r="I208" s="17"/>
      <c r="J208" s="17">
        <f>D208+H208</f>
      </c>
      <c r="K208" s="1"/>
      <c r="L208" s="17"/>
      <c r="M208" s="1"/>
      <c r="N208">
        <f>A208</f>
      </c>
      <c r="O208">
        <f>B208</f>
      </c>
      <c r="P208" s="1"/>
      <c r="Q208">
        <f>C208</f>
      </c>
      <c r="R208">
        <f>Q208</f>
      </c>
      <c r="S208" s="1"/>
      <c r="T208">
        <f>$T$10</f>
      </c>
      <c r="U208">
        <f>D208</f>
      </c>
      <c r="V208">
        <f>E208</f>
      </c>
      <c r="W208">
        <f>F208</f>
      </c>
      <c r="X208">
        <f>G208</f>
      </c>
      <c r="Y208" s="5">
        <f>W208*$B$1</f>
      </c>
      <c r="Z208" s="5">
        <f>W208*$B$2</f>
      </c>
      <c r="AA208" s="5">
        <f>Y208+Z208</f>
      </c>
      <c r="AB208" s="5">
        <f>U208+Y208</f>
      </c>
      <c r="AC208" s="96">
        <f>C208</f>
      </c>
      <c r="AD208" s="1">
        <f>$AD$10</f>
      </c>
      <c r="AE208" s="9">
        <f>COLINDANCIAS!E1001</f>
      </c>
      <c r="AF208" s="9">
        <f>COLINDANCIAS!E1002</f>
      </c>
      <c r="AG208" s="9">
        <f>COLINDANCIAS!E1003</f>
      </c>
      <c r="AH208" s="9">
        <f>COLINDANCIAS!E1004</f>
      </c>
      <c r="AI208" s="9">
        <f>$AI$10</f>
      </c>
      <c r="AJ208" s="9">
        <f>BA208</f>
      </c>
      <c r="AK208" s="1"/>
      <c r="AL208" s="53">
        <f>LEN(AJ208)</f>
      </c>
      <c r="AO208" s="96">
        <f>$AO$10</f>
      </c>
      <c r="AQ208" s="96">
        <f>$AQ$10</f>
      </c>
      <c r="AS208" s="96">
        <f>$AS$10</f>
      </c>
      <c r="AU208" s="96">
        <f>$AU$10</f>
      </c>
      <c r="AW208" s="96">
        <f>$AW$10</f>
      </c>
      <c r="AX208">
        <f>AX207+1</f>
      </c>
      <c r="AZ208">
        <f>CONCATENATE(AO208,".",AQ208,".",AS208,".",AU208,".",AW208,AX208)</f>
      </c>
      <c r="BA208">
        <f>CONCATENATE(AO208,AQ208,AS208,AU208,AW208,AX208)</f>
      </c>
    </row>
    <row r="209" spans="1:53" ht="30" customHeight="1" x14ac:dyDescent="0.25">
      <c r="A209" s="18"/>
      <c r="B209" s="18"/>
      <c r="C209" s="19"/>
      <c r="D209" s="17"/>
      <c r="E209" s="17"/>
      <c r="F209" s="17">
        <f>D209+E209</f>
      </c>
      <c r="G209" s="17">
        <f>ROUND((Hoja2!F209/INICIO!$C$37)*INICIO!$C$33,2)</f>
      </c>
      <c r="H209" s="17"/>
      <c r="I209" s="17"/>
      <c r="J209" s="17">
        <f>D209+H209</f>
      </c>
      <c r="K209" s="1"/>
      <c r="L209" s="17"/>
      <c r="M209" s="1"/>
      <c r="N209">
        <f>A209</f>
      </c>
      <c r="O209">
        <f>B209</f>
      </c>
      <c r="P209" s="1"/>
      <c r="Q209">
        <f>C209</f>
      </c>
      <c r="R209">
        <f>Q209</f>
      </c>
      <c r="S209" s="1"/>
      <c r="T209">
        <f>$T$10</f>
      </c>
      <c r="U209">
        <f>D209</f>
      </c>
      <c r="V209">
        <f>E209</f>
      </c>
      <c r="W209">
        <f>F209</f>
      </c>
      <c r="X209">
        <f>G209</f>
      </c>
      <c r="Y209" s="5">
        <f>W209*$B$1</f>
      </c>
      <c r="Z209" s="5">
        <f>W209*$B$2</f>
      </c>
      <c r="AA209" s="5">
        <f>Y209+Z209</f>
      </c>
      <c r="AB209" s="5">
        <f>U209+Y209</f>
      </c>
      <c r="AC209" s="96">
        <f>C209</f>
      </c>
      <c r="AD209" s="1">
        <f>$AD$10</f>
      </c>
      <c r="AE209" s="9">
        <f>COLINDANCIAS!E1006</f>
      </c>
      <c r="AF209" s="9">
        <f>COLINDANCIAS!E1007</f>
      </c>
      <c r="AG209" s="9">
        <f>COLINDANCIAS!E1008</f>
      </c>
      <c r="AH209" s="9">
        <f>COLINDANCIAS!E1009</f>
      </c>
      <c r="AI209" s="9">
        <f>$AI$10</f>
      </c>
      <c r="AJ209" s="9">
        <f>BA209</f>
      </c>
      <c r="AK209" s="1"/>
      <c r="AL209" s="53">
        <f>LEN(AJ209)</f>
      </c>
      <c r="AO209" s="96">
        <f>$AO$10</f>
      </c>
      <c r="AQ209" s="96">
        <f>$AQ$10</f>
      </c>
      <c r="AS209" s="96">
        <f>$AS$10</f>
      </c>
      <c r="AU209" s="96">
        <f>$AU$10</f>
      </c>
      <c r="AW209" s="96">
        <f>$AW$10</f>
      </c>
      <c r="AX209">
        <f>AX208+1</f>
      </c>
      <c r="AZ209">
        <f>CONCATENATE(AO209,".",AQ209,".",AS209,".",AU209,".",AW209,AX209)</f>
      </c>
      <c r="BA209">
        <f>CONCATENATE(AO209,AQ209,AS209,AU209,AW209,AX209)</f>
      </c>
    </row>
    <row r="210" spans="1:53" ht="30" customHeight="1" x14ac:dyDescent="0.25">
      <c r="A210" s="18"/>
      <c r="B210" s="18"/>
      <c r="C210" s="19"/>
      <c r="D210" s="17"/>
      <c r="E210" s="17"/>
      <c r="F210" s="17">
        <f>D210+E210</f>
      </c>
      <c r="G210" s="17">
        <f>ROUND((Hoja2!F210/INICIO!$C$37)*INICIO!$C$33,2)</f>
      </c>
      <c r="H210" s="17"/>
      <c r="I210" s="17"/>
      <c r="J210" s="17">
        <f>D210+H210</f>
      </c>
      <c r="K210" s="1"/>
      <c r="L210" s="17"/>
      <c r="M210" s="1"/>
      <c r="N210">
        <f>A210</f>
      </c>
      <c r="O210">
        <f>B210</f>
      </c>
      <c r="P210" s="1"/>
      <c r="Q210">
        <f>C210</f>
      </c>
      <c r="R210">
        <f>Q210</f>
      </c>
      <c r="S210" s="1"/>
      <c r="T210">
        <f>$T$10</f>
      </c>
      <c r="U210">
        <f>D210</f>
      </c>
      <c r="V210">
        <f>E210</f>
      </c>
      <c r="W210">
        <f>F210</f>
      </c>
      <c r="X210">
        <f>G210</f>
      </c>
      <c r="Y210" s="5">
        <f>W210*$B$1</f>
      </c>
      <c r="Z210" s="5">
        <f>W210*$B$2</f>
      </c>
      <c r="AA210" s="5">
        <f>Y210+Z210</f>
      </c>
      <c r="AB210" s="5">
        <f>U210+Y210</f>
      </c>
      <c r="AC210" s="96">
        <f>C210</f>
      </c>
      <c r="AD210" s="1">
        <f>$AD$10</f>
      </c>
      <c r="AE210" s="9">
        <f>COLINDANCIAS!E1011</f>
      </c>
      <c r="AF210" s="9">
        <f>COLINDANCIAS!E1012</f>
      </c>
      <c r="AG210" s="9">
        <f>COLINDANCIAS!E1013</f>
      </c>
      <c r="AH210" s="9">
        <f>COLINDANCIAS!E1014</f>
      </c>
      <c r="AI210" s="9">
        <f>$AI$10</f>
      </c>
      <c r="AJ210" s="9">
        <f>BA210</f>
      </c>
      <c r="AK210" s="1"/>
      <c r="AL210" s="53">
        <f>LEN(AJ210)</f>
      </c>
      <c r="AO210" s="96">
        <f>$AO$10</f>
      </c>
      <c r="AQ210" s="96">
        <f>$AQ$10</f>
      </c>
      <c r="AS210" s="96">
        <f>$AS$10</f>
      </c>
      <c r="AU210" s="96">
        <f>$AU$10</f>
      </c>
      <c r="AW210" s="96">
        <f>$AW$10</f>
      </c>
      <c r="AX210">
        <f>AX209+1</f>
      </c>
      <c r="AZ210">
        <f>CONCATENATE(AO210,".",AQ210,".",AS210,".",AU210,".",AW210,AX210)</f>
      </c>
      <c r="BA210">
        <f>CONCATENATE(AO210,AQ210,AS210,AU210,AW210,AX210)</f>
      </c>
    </row>
    <row r="211" spans="1:53" ht="30" customHeight="1" x14ac:dyDescent="0.25">
      <c r="A211" s="18"/>
      <c r="B211" s="18"/>
      <c r="C211" s="19"/>
      <c r="D211" s="17"/>
      <c r="E211" s="17"/>
      <c r="F211" s="17">
        <f>D211+E211</f>
      </c>
      <c r="G211" s="17">
        <f>ROUND((Hoja2!F211/INICIO!$C$37)*INICIO!$C$33,2)</f>
      </c>
      <c r="H211" s="17"/>
      <c r="I211" s="17"/>
      <c r="J211" s="17">
        <f>D211+H211</f>
      </c>
      <c r="K211" s="1"/>
      <c r="L211" s="17"/>
      <c r="M211" s="1"/>
      <c r="N211">
        <f>A211</f>
      </c>
      <c r="O211">
        <f>B211</f>
      </c>
      <c r="P211" s="1"/>
      <c r="Q211">
        <f>C211</f>
      </c>
      <c r="R211">
        <f>Q211</f>
      </c>
      <c r="S211" s="1"/>
      <c r="T211">
        <f>$T$10</f>
      </c>
      <c r="U211">
        <f>D211</f>
      </c>
      <c r="V211">
        <f>E211</f>
      </c>
      <c r="W211">
        <f>F211</f>
      </c>
      <c r="X211">
        <f>G211</f>
      </c>
      <c r="Y211" s="5">
        <f>W211*$B$1</f>
      </c>
      <c r="Z211" s="5">
        <f>W211*$B$2</f>
      </c>
      <c r="AA211" s="5">
        <f>Y211+Z211</f>
      </c>
      <c r="AB211" s="5">
        <f>U211+Y211</f>
      </c>
      <c r="AC211" s="96">
        <f>C211</f>
      </c>
      <c r="AD211" s="1">
        <f>$AD$10</f>
      </c>
      <c r="AE211" s="9">
        <f>COLINDANCIAS!E1016</f>
      </c>
      <c r="AF211" s="9">
        <f>COLINDANCIAS!E1017</f>
      </c>
      <c r="AG211" s="9">
        <f>COLINDANCIAS!E1018</f>
      </c>
      <c r="AH211" s="9">
        <f>COLINDANCIAS!E1019</f>
      </c>
      <c r="AI211" s="9">
        <f>$AI$10</f>
      </c>
      <c r="AJ211" s="9">
        <f>BA211</f>
      </c>
      <c r="AK211" s="1"/>
      <c r="AL211" s="53">
        <f>LEN(AJ211)</f>
      </c>
      <c r="AO211" s="96">
        <f>$AO$10</f>
      </c>
      <c r="AQ211" s="96">
        <f>$AQ$10</f>
      </c>
      <c r="AS211" s="96">
        <f>$AS$10</f>
      </c>
      <c r="AU211" s="96">
        <f>$AU$10</f>
      </c>
      <c r="AW211" s="96">
        <f>$AW$10</f>
      </c>
      <c r="AX211">
        <f>AX210+1</f>
      </c>
      <c r="AZ211">
        <f>CONCATENATE(AO211,".",AQ211,".",AS211,".",AU211,".",AW211,AX211)</f>
      </c>
      <c r="BA211">
        <f>CONCATENATE(AO211,AQ211,AS211,AU211,AW211,AX211)</f>
      </c>
    </row>
    <row r="212" spans="1:53" ht="30" customHeight="1" x14ac:dyDescent="0.25">
      <c r="A212" s="18"/>
      <c r="B212" s="18"/>
      <c r="C212" s="19"/>
      <c r="D212" s="17"/>
      <c r="E212" s="17"/>
      <c r="F212" s="17">
        <f>D212+E212</f>
      </c>
      <c r="G212" s="17">
        <f>ROUND((Hoja2!F212/INICIO!$C$37)*INICIO!$C$33,2)</f>
      </c>
      <c r="H212" s="17"/>
      <c r="I212" s="17"/>
      <c r="J212" s="17">
        <f>D212+H212</f>
      </c>
      <c r="K212" s="1"/>
      <c r="L212" s="17"/>
      <c r="M212" s="1"/>
      <c r="N212">
        <f>A212</f>
      </c>
      <c r="O212">
        <f>B212</f>
      </c>
      <c r="P212" s="1"/>
      <c r="Q212">
        <f>C212</f>
      </c>
      <c r="R212">
        <f>Q212</f>
      </c>
      <c r="S212" s="1"/>
      <c r="T212">
        <f>$T$10</f>
      </c>
      <c r="U212">
        <f>D212</f>
      </c>
      <c r="V212">
        <f>E212</f>
      </c>
      <c r="W212">
        <f>F212</f>
      </c>
      <c r="X212">
        <f>G212</f>
      </c>
      <c r="Y212" s="5">
        <f>W212*$B$1</f>
      </c>
      <c r="Z212" s="5">
        <f>W212*$B$2</f>
      </c>
      <c r="AA212" s="5">
        <f>Y212+Z212</f>
      </c>
      <c r="AB212" s="5">
        <f>U212+Y212</f>
      </c>
      <c r="AC212" s="96">
        <f>C212</f>
      </c>
      <c r="AD212" s="1">
        <f>$AD$10</f>
      </c>
      <c r="AE212" s="9">
        <f>COLINDANCIAS!E1021</f>
      </c>
      <c r="AF212" s="9">
        <f>COLINDANCIAS!E1022</f>
      </c>
      <c r="AG212" s="9">
        <f>COLINDANCIAS!E1023</f>
      </c>
      <c r="AH212" s="9">
        <f>COLINDANCIAS!E1024</f>
      </c>
      <c r="AI212" s="9">
        <f>$AI$10</f>
      </c>
      <c r="AJ212" s="9">
        <f>BA212</f>
      </c>
      <c r="AK212" s="1"/>
      <c r="AL212" s="53">
        <f>LEN(AJ212)</f>
      </c>
      <c r="AO212" s="96">
        <f>$AO$10</f>
      </c>
      <c r="AQ212" s="96">
        <f>$AQ$10</f>
      </c>
      <c r="AS212" s="96">
        <f>$AS$10</f>
      </c>
      <c r="AU212" s="96">
        <f>$AU$10</f>
      </c>
      <c r="AW212" s="96">
        <f>$AW$10</f>
      </c>
      <c r="AX212">
        <f>AX211+1</f>
      </c>
      <c r="AZ212">
        <f>CONCATENATE(AO212,".",AQ212,".",AS212,".",AU212,".",AW212,AX212)</f>
      </c>
      <c r="BA212">
        <f>CONCATENATE(AO212,AQ212,AS212,AU212,AW212,AX212)</f>
      </c>
    </row>
    <row r="213" spans="1:53" ht="30" customHeight="1" x14ac:dyDescent="0.25">
      <c r="A213" s="18"/>
      <c r="B213" s="18"/>
      <c r="C213" s="19"/>
      <c r="D213" s="17"/>
      <c r="E213" s="17"/>
      <c r="F213" s="17">
        <f>D213+E213</f>
      </c>
      <c r="G213" s="17">
        <f>ROUND((Hoja2!F213/INICIO!$C$37)*INICIO!$C$33,2)</f>
      </c>
      <c r="H213" s="17"/>
      <c r="I213" s="17"/>
      <c r="J213" s="17">
        <f>D213+H213</f>
      </c>
      <c r="K213" s="1"/>
      <c r="L213" s="17"/>
      <c r="M213" s="1"/>
      <c r="N213">
        <f>A213</f>
      </c>
      <c r="O213">
        <f>B213</f>
      </c>
      <c r="P213" s="1"/>
      <c r="Q213">
        <f>C213</f>
      </c>
      <c r="R213">
        <f>Q213</f>
      </c>
      <c r="S213" s="1"/>
      <c r="T213">
        <f>$T$10</f>
      </c>
      <c r="U213">
        <f>D213</f>
      </c>
      <c r="V213">
        <f>E213</f>
      </c>
      <c r="W213">
        <f>F213</f>
      </c>
      <c r="X213">
        <f>G213</f>
      </c>
      <c r="Y213" s="5">
        <f>W213*$B$1</f>
      </c>
      <c r="Z213" s="5">
        <f>W213*$B$2</f>
      </c>
      <c r="AA213" s="5">
        <f>Y213+Z213</f>
      </c>
      <c r="AB213" s="5">
        <f>U213+Y213</f>
      </c>
      <c r="AC213" s="96">
        <f>C213</f>
      </c>
      <c r="AD213" s="1">
        <f>$AD$10</f>
      </c>
      <c r="AE213" s="9">
        <f>COLINDANCIAS!E1026</f>
      </c>
      <c r="AF213" s="9">
        <f>COLINDANCIAS!E1027</f>
      </c>
      <c r="AG213" s="9">
        <f>COLINDANCIAS!E1028</f>
      </c>
      <c r="AH213" s="9">
        <f>COLINDANCIAS!E1029</f>
      </c>
      <c r="AI213" s="9">
        <f>$AI$10</f>
      </c>
      <c r="AJ213" s="9">
        <f>BA213</f>
      </c>
      <c r="AK213" s="1"/>
      <c r="AL213" s="53">
        <f>LEN(AJ213)</f>
      </c>
      <c r="AO213" s="96">
        <f>$AO$10</f>
      </c>
      <c r="AQ213" s="96">
        <f>$AQ$10</f>
      </c>
      <c r="AS213" s="96">
        <f>$AS$10</f>
      </c>
      <c r="AU213" s="96">
        <f>$AU$10</f>
      </c>
      <c r="AW213" s="96">
        <f>$AW$10</f>
      </c>
      <c r="AX213">
        <f>AX212+1</f>
      </c>
      <c r="AZ213">
        <f>CONCATENATE(AO213,".",AQ213,".",AS213,".",AU213,".",AW213,AX213)</f>
      </c>
      <c r="BA213">
        <f>CONCATENATE(AO213,AQ213,AS213,AU213,AW213,AX213)</f>
      </c>
    </row>
    <row r="214" spans="1:53" ht="30" customHeight="1" x14ac:dyDescent="0.25">
      <c r="A214" s="18"/>
      <c r="B214" s="18"/>
      <c r="C214" s="19"/>
      <c r="D214" s="17"/>
      <c r="E214" s="17"/>
      <c r="F214" s="17">
        <f>D214+E214</f>
      </c>
      <c r="G214" s="17">
        <f>ROUND((Hoja2!F214/INICIO!$C$37)*INICIO!$C$33,2)</f>
      </c>
      <c r="H214" s="17"/>
      <c r="I214" s="17"/>
      <c r="J214" s="17">
        <f>D214+H214</f>
      </c>
      <c r="K214" s="1"/>
      <c r="L214" s="17"/>
      <c r="M214" s="1"/>
      <c r="N214">
        <f>A214</f>
      </c>
      <c r="O214">
        <f>B214</f>
      </c>
      <c r="P214" s="1"/>
      <c r="Q214">
        <f>C214</f>
      </c>
      <c r="R214">
        <f>Q214</f>
      </c>
      <c r="S214" s="1"/>
      <c r="T214">
        <f>$T$10</f>
      </c>
      <c r="U214">
        <f>D214</f>
      </c>
      <c r="V214">
        <f>E214</f>
      </c>
      <c r="W214">
        <f>F214</f>
      </c>
      <c r="X214">
        <f>G214</f>
      </c>
      <c r="Y214" s="5">
        <f>W214*$B$1</f>
      </c>
      <c r="Z214" s="5">
        <f>W214*$B$2</f>
      </c>
      <c r="AA214" s="5">
        <f>Y214+Z214</f>
      </c>
      <c r="AB214" s="5">
        <f>U214+Y214</f>
      </c>
      <c r="AC214" s="96">
        <f>C214</f>
      </c>
      <c r="AD214" s="1">
        <f>$AD$10</f>
      </c>
      <c r="AE214" s="9">
        <f>COLINDANCIAS!E1031</f>
      </c>
      <c r="AF214" s="9">
        <f>COLINDANCIAS!E1032</f>
      </c>
      <c r="AG214" s="9">
        <f>COLINDANCIAS!E1033</f>
      </c>
      <c r="AH214" s="9">
        <f>COLINDANCIAS!E1034</f>
      </c>
      <c r="AI214" s="9">
        <f>$AI$10</f>
      </c>
      <c r="AJ214" s="9">
        <f>BA214</f>
      </c>
      <c r="AK214" s="1"/>
      <c r="AL214" s="53">
        <f>LEN(AJ214)</f>
      </c>
      <c r="AO214" s="96">
        <f>$AO$10</f>
      </c>
      <c r="AQ214" s="96">
        <f>$AQ$10</f>
      </c>
      <c r="AS214" s="96">
        <f>$AS$10</f>
      </c>
      <c r="AU214" s="96">
        <f>$AU$10</f>
      </c>
      <c r="AW214" s="96">
        <f>$AW$10</f>
      </c>
      <c r="AX214">
        <f>AX213+1</f>
      </c>
      <c r="AZ214">
        <f>CONCATENATE(AO214,".",AQ214,".",AS214,".",AU214,".",AW214,AX214)</f>
      </c>
      <c r="BA214">
        <f>CONCATENATE(AO214,AQ214,AS214,AU214,AW214,AX214)</f>
      </c>
    </row>
    <row r="215" spans="1:53" ht="30" customHeight="1" x14ac:dyDescent="0.25">
      <c r="A215" s="18"/>
      <c r="B215" s="18"/>
      <c r="C215" s="19"/>
      <c r="D215" s="17"/>
      <c r="E215" s="17"/>
      <c r="F215" s="17">
        <f>D215+E215</f>
      </c>
      <c r="G215" s="17">
        <f>ROUND((Hoja2!F215/INICIO!$C$37)*INICIO!$C$33,2)</f>
      </c>
      <c r="H215" s="17"/>
      <c r="I215" s="17"/>
      <c r="J215" s="17">
        <f>D215+H215</f>
      </c>
      <c r="K215" s="1"/>
      <c r="L215" s="17"/>
      <c r="M215" s="1"/>
      <c r="N215">
        <f>A215</f>
      </c>
      <c r="O215">
        <f>B215</f>
      </c>
      <c r="P215" s="1"/>
      <c r="Q215">
        <f>C215</f>
      </c>
      <c r="R215">
        <f>Q215</f>
      </c>
      <c r="S215" s="1"/>
      <c r="T215">
        <f>$T$10</f>
      </c>
      <c r="U215">
        <f>D215</f>
      </c>
      <c r="V215">
        <f>E215</f>
      </c>
      <c r="W215">
        <f>F215</f>
      </c>
      <c r="X215">
        <f>G215</f>
      </c>
      <c r="Y215" s="5">
        <f>W215*$B$1</f>
      </c>
      <c r="Z215" s="5">
        <f>W215*$B$2</f>
      </c>
      <c r="AA215" s="5">
        <f>Y215+Z215</f>
      </c>
      <c r="AB215" s="5">
        <f>U215+Y215</f>
      </c>
      <c r="AC215" s="96">
        <f>C215</f>
      </c>
      <c r="AD215" s="1">
        <f>$AD$10</f>
      </c>
      <c r="AE215" s="9">
        <f>COLINDANCIAS!E1036</f>
      </c>
      <c r="AF215" s="9">
        <f>COLINDANCIAS!E1037</f>
      </c>
      <c r="AG215" s="9">
        <f>COLINDANCIAS!E1038</f>
      </c>
      <c r="AH215" s="9">
        <f>COLINDANCIAS!E1039</f>
      </c>
      <c r="AI215" s="9">
        <f>$AI$10</f>
      </c>
      <c r="AJ215" s="9">
        <f>BA215</f>
      </c>
      <c r="AK215" s="1"/>
      <c r="AL215" s="53">
        <f>LEN(AJ215)</f>
      </c>
      <c r="AO215" s="96">
        <f>$AO$10</f>
      </c>
      <c r="AQ215" s="96">
        <f>$AQ$10</f>
      </c>
      <c r="AS215" s="96">
        <f>$AS$10</f>
      </c>
      <c r="AU215" s="96">
        <f>$AU$10</f>
      </c>
      <c r="AW215" s="96">
        <f>$AW$10</f>
      </c>
      <c r="AX215">
        <f>AX214+1</f>
      </c>
      <c r="AZ215">
        <f>CONCATENATE(AO215,".",AQ215,".",AS215,".",AU215,".",AW215,AX215)</f>
      </c>
      <c r="BA215">
        <f>CONCATENATE(AO215,AQ215,AS215,AU215,AW215,AX215)</f>
      </c>
    </row>
    <row r="216" spans="1:53" ht="30" customHeight="1" x14ac:dyDescent="0.25">
      <c r="A216" s="18"/>
      <c r="B216" s="18"/>
      <c r="C216" s="19"/>
      <c r="D216" s="17"/>
      <c r="E216" s="17"/>
      <c r="F216" s="17">
        <f>D216+E216</f>
      </c>
      <c r="G216" s="17">
        <f>ROUND((Hoja2!F216/INICIO!$C$37)*INICIO!$C$33,2)</f>
      </c>
      <c r="H216" s="17"/>
      <c r="I216" s="17"/>
      <c r="J216" s="17">
        <f>D216+H216</f>
      </c>
      <c r="K216" s="1"/>
      <c r="L216" s="17"/>
      <c r="M216" s="1"/>
      <c r="N216">
        <f>A216</f>
      </c>
      <c r="O216">
        <f>B216</f>
      </c>
      <c r="P216" s="1"/>
      <c r="Q216">
        <f>C216</f>
      </c>
      <c r="R216">
        <f>Q216</f>
      </c>
      <c r="S216" s="1"/>
      <c r="T216">
        <f>$T$10</f>
      </c>
      <c r="U216">
        <f>D216</f>
      </c>
      <c r="V216">
        <f>E216</f>
      </c>
      <c r="W216">
        <f>F216</f>
      </c>
      <c r="X216">
        <f>G216</f>
      </c>
      <c r="Y216" s="5">
        <f>W216*$B$1</f>
      </c>
      <c r="Z216" s="5">
        <f>W216*$B$2</f>
      </c>
      <c r="AA216" s="5">
        <f>Y216+Z216</f>
      </c>
      <c r="AB216" s="5">
        <f>U216+Y216</f>
      </c>
      <c r="AC216" s="96">
        <f>C216</f>
      </c>
      <c r="AD216" s="1">
        <f>$AD$10</f>
      </c>
      <c r="AE216" s="9">
        <f>COLINDANCIAS!E1041</f>
      </c>
      <c r="AF216" s="9">
        <f>COLINDANCIAS!E1042</f>
      </c>
      <c r="AG216" s="9">
        <f>COLINDANCIAS!E1043</f>
      </c>
      <c r="AH216" s="9">
        <f>COLINDANCIAS!E1044</f>
      </c>
      <c r="AI216" s="9">
        <f>$AI$10</f>
      </c>
      <c r="AJ216" s="9">
        <f>BA216</f>
      </c>
      <c r="AK216" s="1"/>
      <c r="AL216" s="53">
        <f>LEN(AJ216)</f>
      </c>
      <c r="AO216" s="96">
        <f>$AO$10</f>
      </c>
      <c r="AQ216" s="96">
        <f>$AQ$10</f>
      </c>
      <c r="AS216" s="96">
        <f>$AS$10</f>
      </c>
      <c r="AU216" s="96">
        <f>$AU$10</f>
      </c>
      <c r="AW216" s="96">
        <f>$AW$10</f>
      </c>
      <c r="AX216">
        <f>AX215+1</f>
      </c>
      <c r="AZ216">
        <f>CONCATENATE(AO216,".",AQ216,".",AS216,".",AU216,".",AW216,AX216)</f>
      </c>
      <c r="BA216">
        <f>CONCATENATE(AO216,AQ216,AS216,AU216,AW216,AX216)</f>
      </c>
    </row>
    <row r="217" spans="1:53" ht="30" customHeight="1" x14ac:dyDescent="0.25">
      <c r="A217" s="18"/>
      <c r="B217" s="18"/>
      <c r="C217" s="19"/>
      <c r="D217" s="17"/>
      <c r="E217" s="17"/>
      <c r="F217" s="17">
        <f>D217+E217</f>
      </c>
      <c r="G217" s="17">
        <f>ROUND((Hoja2!F217/INICIO!$C$37)*INICIO!$C$33,2)</f>
      </c>
      <c r="H217" s="17"/>
      <c r="I217" s="17"/>
      <c r="J217" s="17">
        <f>D217+H217</f>
      </c>
      <c r="K217" s="1"/>
      <c r="L217" s="17"/>
      <c r="M217" s="1"/>
      <c r="N217">
        <f>A217</f>
      </c>
      <c r="O217">
        <f>B217</f>
      </c>
      <c r="P217" s="1"/>
      <c r="Q217">
        <f>C217</f>
      </c>
      <c r="R217">
        <f>Q217</f>
      </c>
      <c r="S217" s="1"/>
      <c r="T217">
        <f>$T$10</f>
      </c>
      <c r="U217">
        <f>D217</f>
      </c>
      <c r="V217">
        <f>E217</f>
      </c>
      <c r="W217">
        <f>F217</f>
      </c>
      <c r="X217">
        <f>G217</f>
      </c>
      <c r="Y217" s="5">
        <f>W217*$B$1</f>
      </c>
      <c r="Z217" s="5">
        <f>W217*$B$2</f>
      </c>
      <c r="AA217" s="5">
        <f>Y217+Z217</f>
      </c>
      <c r="AB217" s="5">
        <f>U217+Y217</f>
      </c>
      <c r="AC217" s="96">
        <f>C217</f>
      </c>
      <c r="AD217" s="1">
        <f>$AD$10</f>
      </c>
      <c r="AE217" s="9">
        <f>COLINDANCIAS!E1046</f>
      </c>
      <c r="AF217" s="9">
        <f>COLINDANCIAS!E1047</f>
      </c>
      <c r="AG217" s="9">
        <f>COLINDANCIAS!E1048</f>
      </c>
      <c r="AH217" s="9">
        <f>COLINDANCIAS!E1049</f>
      </c>
      <c r="AI217" s="9">
        <f>$AI$10</f>
      </c>
      <c r="AJ217" s="9">
        <f>BA217</f>
      </c>
      <c r="AK217" s="1"/>
      <c r="AL217" s="53">
        <f>LEN(AJ217)</f>
      </c>
      <c r="AO217" s="96">
        <f>$AO$10</f>
      </c>
      <c r="AQ217" s="96">
        <f>$AQ$10</f>
      </c>
      <c r="AS217" s="96">
        <f>$AS$10</f>
      </c>
      <c r="AU217" s="96">
        <f>$AU$10</f>
      </c>
      <c r="AW217" s="96">
        <f>$AW$10</f>
      </c>
      <c r="AX217">
        <f>AX216+1</f>
      </c>
      <c r="AZ217">
        <f>CONCATENATE(AO217,".",AQ217,".",AS217,".",AU217,".",AW217,AX217)</f>
      </c>
      <c r="BA217">
        <f>CONCATENATE(AO217,AQ217,AS217,AU217,AW217,AX217)</f>
      </c>
    </row>
    <row r="218" spans="1:53" ht="30" customHeight="1" x14ac:dyDescent="0.25">
      <c r="A218" s="18"/>
      <c r="B218" s="18"/>
      <c r="C218" s="19"/>
      <c r="D218" s="17"/>
      <c r="E218" s="17"/>
      <c r="F218" s="17">
        <f>D218+E218</f>
      </c>
      <c r="G218" s="17">
        <f>ROUND((Hoja2!F218/INICIO!$C$37)*INICIO!$C$33,2)</f>
      </c>
      <c r="H218" s="17"/>
      <c r="I218" s="17"/>
      <c r="J218" s="17">
        <f>D218+H218</f>
      </c>
      <c r="K218" s="1"/>
      <c r="L218" s="17"/>
      <c r="M218" s="1"/>
      <c r="N218">
        <f>A218</f>
      </c>
      <c r="O218">
        <f>B218</f>
      </c>
      <c r="P218" s="1"/>
      <c r="Q218">
        <f>C218</f>
      </c>
      <c r="R218">
        <f>Q218</f>
      </c>
      <c r="S218" s="1"/>
      <c r="T218">
        <f>$T$10</f>
      </c>
      <c r="U218">
        <f>D218</f>
      </c>
      <c r="V218">
        <f>E218</f>
      </c>
      <c r="W218">
        <f>F218</f>
      </c>
      <c r="X218">
        <f>G218</f>
      </c>
      <c r="Y218" s="5">
        <f>W218*$B$1</f>
      </c>
      <c r="Z218" s="5">
        <f>W218*$B$2</f>
      </c>
      <c r="AA218" s="5">
        <f>Y218+Z218</f>
      </c>
      <c r="AB218" s="5">
        <f>U218+Y218</f>
      </c>
      <c r="AC218" s="96">
        <f>C218</f>
      </c>
      <c r="AD218" s="1">
        <f>$AD$10</f>
      </c>
      <c r="AE218" s="9">
        <f>COLINDANCIAS!E1051</f>
      </c>
      <c r="AF218" s="9">
        <f>COLINDANCIAS!E1052</f>
      </c>
      <c r="AG218" s="9">
        <f>COLINDANCIAS!E1053</f>
      </c>
      <c r="AH218" s="9">
        <f>COLINDANCIAS!E1054</f>
      </c>
      <c r="AI218" s="9">
        <f>$AI$10</f>
      </c>
      <c r="AJ218" s="9">
        <f>BA218</f>
      </c>
      <c r="AK218" s="1"/>
      <c r="AL218" s="53">
        <f>LEN(AJ218)</f>
      </c>
      <c r="AO218" s="96">
        <f>$AO$10</f>
      </c>
      <c r="AQ218" s="96">
        <f>$AQ$10</f>
      </c>
      <c r="AS218" s="96">
        <f>$AS$10</f>
      </c>
      <c r="AU218" s="96">
        <f>$AU$10</f>
      </c>
      <c r="AW218" s="96">
        <f>$AW$10</f>
      </c>
      <c r="AX218">
        <f>AX217+1</f>
      </c>
      <c r="AZ218">
        <f>CONCATENATE(AO218,".",AQ218,".",AS218,".",AU218,".",AW218,AX218)</f>
      </c>
      <c r="BA218">
        <f>CONCATENATE(AO218,AQ218,AS218,AU218,AW218,AX218)</f>
      </c>
    </row>
    <row r="219" spans="1:53" ht="30" customHeight="1" x14ac:dyDescent="0.25">
      <c r="A219" s="18"/>
      <c r="B219" s="18"/>
      <c r="C219" s="19"/>
      <c r="D219" s="17"/>
      <c r="E219" s="17"/>
      <c r="F219" s="17">
        <f>D219+E219</f>
      </c>
      <c r="G219" s="17">
        <f>ROUND((Hoja2!F219/INICIO!$C$37)*INICIO!$C$33,2)</f>
      </c>
      <c r="H219" s="17"/>
      <c r="I219" s="17"/>
      <c r="J219" s="17">
        <f>D219+H219</f>
      </c>
      <c r="K219" s="1"/>
      <c r="L219" s="17"/>
      <c r="M219" s="1"/>
      <c r="N219">
        <f>A219</f>
      </c>
      <c r="O219">
        <f>B219</f>
      </c>
      <c r="P219" s="1"/>
      <c r="Q219">
        <f>C219</f>
      </c>
      <c r="R219">
        <f>Q219</f>
      </c>
      <c r="S219" s="1"/>
      <c r="T219">
        <f>$T$10</f>
      </c>
      <c r="U219">
        <f>D219</f>
      </c>
      <c r="V219">
        <f>E219</f>
      </c>
      <c r="W219">
        <f>F219</f>
      </c>
      <c r="X219">
        <f>G219</f>
      </c>
      <c r="Y219" s="5">
        <f>W219*$B$1</f>
      </c>
      <c r="Z219" s="5">
        <f>W219*$B$2</f>
      </c>
      <c r="AA219" s="5">
        <f>Y219+Z219</f>
      </c>
      <c r="AB219" s="5">
        <f>U219+Y219</f>
      </c>
      <c r="AC219" s="96">
        <f>C219</f>
      </c>
      <c r="AD219" s="1">
        <f>$AD$10</f>
      </c>
      <c r="AE219" s="9">
        <f>COLINDANCIAS!E1056</f>
      </c>
      <c r="AF219" s="9">
        <f>COLINDANCIAS!E1057</f>
      </c>
      <c r="AG219" s="9">
        <f>COLINDANCIAS!E1058</f>
      </c>
      <c r="AH219" s="9">
        <f>COLINDANCIAS!E1059</f>
      </c>
      <c r="AI219" s="9">
        <f>$AI$10</f>
      </c>
      <c r="AJ219" s="9">
        <f>BA219</f>
      </c>
      <c r="AK219" s="1"/>
      <c r="AL219" s="53">
        <f>LEN(AJ219)</f>
      </c>
      <c r="AO219" s="96">
        <f>$AO$10</f>
      </c>
      <c r="AQ219" s="96">
        <f>$AQ$10</f>
      </c>
      <c r="AS219" s="96">
        <f>$AS$10</f>
      </c>
      <c r="AU219" s="96">
        <f>$AU$10</f>
      </c>
      <c r="AW219" s="96">
        <f>$AW$10</f>
      </c>
      <c r="AX219">
        <f>AX218+1</f>
      </c>
      <c r="AZ219">
        <f>CONCATENATE(AO219,".",AQ219,".",AS219,".",AU219,".",AW219,AX219)</f>
      </c>
      <c r="BA219">
        <f>CONCATENATE(AO219,AQ219,AS219,AU219,AW219,AX219)</f>
      </c>
    </row>
    <row r="220" spans="1:53" ht="30" customHeight="1" x14ac:dyDescent="0.25">
      <c r="A220" s="18"/>
      <c r="B220" s="18"/>
      <c r="C220" s="19"/>
      <c r="D220" s="17"/>
      <c r="E220" s="17"/>
      <c r="F220" s="17">
        <f>D220+E220</f>
      </c>
      <c r="G220" s="17">
        <f>ROUND((Hoja2!F220/INICIO!$C$37)*INICIO!$C$33,2)</f>
      </c>
      <c r="H220" s="17"/>
      <c r="I220" s="17"/>
      <c r="J220" s="17">
        <f>D220+H220</f>
      </c>
      <c r="K220" s="1"/>
      <c r="L220" s="17"/>
      <c r="M220" s="1"/>
      <c r="N220">
        <f>A220</f>
      </c>
      <c r="O220">
        <f>B220</f>
      </c>
      <c r="P220" s="1"/>
      <c r="Q220">
        <f>C220</f>
      </c>
      <c r="R220">
        <f>Q220</f>
      </c>
      <c r="S220" s="1"/>
      <c r="T220">
        <f>$T$10</f>
      </c>
      <c r="U220">
        <f>D220</f>
      </c>
      <c r="V220">
        <f>E220</f>
      </c>
      <c r="W220">
        <f>F220</f>
      </c>
      <c r="X220">
        <f>G220</f>
      </c>
      <c r="Y220" s="5">
        <f>W220*$B$1</f>
      </c>
      <c r="Z220" s="5">
        <f>W220*$B$2</f>
      </c>
      <c r="AA220" s="5">
        <f>Y220+Z220</f>
      </c>
      <c r="AB220" s="5">
        <f>U220+Y220</f>
      </c>
      <c r="AC220" s="96">
        <f>C220</f>
      </c>
      <c r="AD220" s="1">
        <f>$AD$10</f>
      </c>
      <c r="AE220" s="9">
        <f>COLINDANCIAS!E1061</f>
      </c>
      <c r="AF220" s="9">
        <f>COLINDANCIAS!E1062</f>
      </c>
      <c r="AG220" s="9">
        <f>COLINDANCIAS!E1063</f>
      </c>
      <c r="AH220" s="9">
        <f>COLINDANCIAS!E1064</f>
      </c>
      <c r="AI220" s="9">
        <f>$AI$10</f>
      </c>
      <c r="AJ220" s="9">
        <f>BA220</f>
      </c>
      <c r="AK220" s="1"/>
      <c r="AL220" s="53">
        <f>LEN(AJ220)</f>
      </c>
      <c r="AO220" s="96">
        <f>$AO$10</f>
      </c>
      <c r="AQ220" s="96">
        <f>$AQ$10</f>
      </c>
      <c r="AS220" s="96">
        <f>$AS$10</f>
      </c>
      <c r="AU220" s="96">
        <f>$AU$10</f>
      </c>
      <c r="AW220" s="96">
        <f>$AW$10</f>
      </c>
      <c r="AX220">
        <f>AX219+1</f>
      </c>
      <c r="AZ220">
        <f>CONCATENATE(AO220,".",AQ220,".",AS220,".",AU220,".",AW220,AX220)</f>
      </c>
      <c r="BA220">
        <f>CONCATENATE(AO220,AQ220,AS220,AU220,AW220,AX220)</f>
      </c>
    </row>
    <row r="221" spans="1:53" ht="30" customHeight="1" x14ac:dyDescent="0.25">
      <c r="A221" s="18"/>
      <c r="B221" s="18"/>
      <c r="C221" s="19"/>
      <c r="D221" s="17"/>
      <c r="E221" s="17"/>
      <c r="F221" s="17">
        <f>D221+E221</f>
      </c>
      <c r="G221" s="17">
        <f>ROUND((Hoja2!F221/INICIO!$C$37)*INICIO!$C$33,2)</f>
      </c>
      <c r="H221" s="17"/>
      <c r="I221" s="17"/>
      <c r="J221" s="17">
        <f>D221+H221</f>
      </c>
      <c r="K221" s="1"/>
      <c r="L221" s="17"/>
      <c r="M221" s="1"/>
      <c r="N221">
        <f>A221</f>
      </c>
      <c r="O221">
        <f>B221</f>
      </c>
      <c r="P221" s="1"/>
      <c r="Q221">
        <f>C221</f>
      </c>
      <c r="R221">
        <f>Q221</f>
      </c>
      <c r="S221" s="1"/>
      <c r="T221">
        <f>$T$10</f>
      </c>
      <c r="U221">
        <f>D221</f>
      </c>
      <c r="V221">
        <f>E221</f>
      </c>
      <c r="W221">
        <f>F221</f>
      </c>
      <c r="X221">
        <f>G221</f>
      </c>
      <c r="Y221" s="5">
        <f>W221*$B$1</f>
      </c>
      <c r="Z221" s="5">
        <f>W221*$B$2</f>
      </c>
      <c r="AA221" s="5">
        <f>Y221+Z221</f>
      </c>
      <c r="AB221" s="5">
        <f>U221+Y221</f>
      </c>
      <c r="AC221" s="96">
        <f>C221</f>
      </c>
      <c r="AD221" s="1">
        <f>$AD$10</f>
      </c>
      <c r="AE221" s="9">
        <f>COLINDANCIAS!E1066</f>
      </c>
      <c r="AF221" s="9">
        <f>COLINDANCIAS!E1067</f>
      </c>
      <c r="AG221" s="9">
        <f>COLINDANCIAS!E1068</f>
      </c>
      <c r="AH221" s="9">
        <f>COLINDANCIAS!E1069</f>
      </c>
      <c r="AI221" s="9">
        <f>$AI$10</f>
      </c>
      <c r="AJ221" s="9">
        <f>BA221</f>
      </c>
      <c r="AK221" s="1"/>
      <c r="AL221" s="53">
        <f>LEN(AJ221)</f>
      </c>
      <c r="AO221" s="96">
        <f>$AO$10</f>
      </c>
      <c r="AQ221" s="96">
        <f>$AQ$10</f>
      </c>
      <c r="AS221" s="96">
        <f>$AS$10</f>
      </c>
      <c r="AU221" s="96">
        <f>$AU$10</f>
      </c>
      <c r="AW221" s="96">
        <f>$AW$10</f>
      </c>
      <c r="AX221">
        <f>AX220+1</f>
      </c>
      <c r="AZ221">
        <f>CONCATENATE(AO221,".",AQ221,".",AS221,".",AU221,".",AW221,AX221)</f>
      </c>
      <c r="BA221">
        <f>CONCATENATE(AO221,AQ221,AS221,AU221,AW221,AX221)</f>
      </c>
    </row>
    <row r="222" spans="1:53" ht="30" customHeight="1" x14ac:dyDescent="0.25">
      <c r="A222" s="18"/>
      <c r="B222" s="18"/>
      <c r="C222" s="19"/>
      <c r="D222" s="17"/>
      <c r="E222" s="17"/>
      <c r="F222" s="17">
        <f>D222+E222</f>
      </c>
      <c r="G222" s="17">
        <f>ROUND((Hoja2!F222/INICIO!$C$37)*INICIO!$C$33,2)</f>
      </c>
      <c r="H222" s="17"/>
      <c r="I222" s="17"/>
      <c r="J222" s="17">
        <f>D222+H222</f>
      </c>
      <c r="K222" s="1"/>
      <c r="L222" s="17"/>
      <c r="M222" s="1"/>
      <c r="N222">
        <f>A222</f>
      </c>
      <c r="O222">
        <f>B222</f>
      </c>
      <c r="P222" s="1"/>
      <c r="Q222">
        <f>C222</f>
      </c>
      <c r="R222">
        <f>Q222</f>
      </c>
      <c r="S222" s="1"/>
      <c r="T222">
        <f>$T$10</f>
      </c>
      <c r="U222">
        <f>D222</f>
      </c>
      <c r="V222">
        <f>E222</f>
      </c>
      <c r="W222">
        <f>F222</f>
      </c>
      <c r="X222">
        <f>G222</f>
      </c>
      <c r="Y222" s="5">
        <f>W222*$B$1</f>
      </c>
      <c r="Z222" s="5">
        <f>W222*$B$2</f>
      </c>
      <c r="AA222" s="5">
        <f>Y222+Z222</f>
      </c>
      <c r="AB222" s="5">
        <f>U222+Y222</f>
      </c>
      <c r="AC222" s="96">
        <f>C222</f>
      </c>
      <c r="AD222" s="1">
        <f>$AD$10</f>
      </c>
      <c r="AE222" s="9">
        <f>COLINDANCIAS!E1071</f>
      </c>
      <c r="AF222" s="9">
        <f>COLINDANCIAS!E1072</f>
      </c>
      <c r="AG222" s="9">
        <f>COLINDANCIAS!E1073</f>
      </c>
      <c r="AH222" s="9">
        <f>COLINDANCIAS!E1074</f>
      </c>
      <c r="AI222" s="9">
        <f>$AI$10</f>
      </c>
      <c r="AJ222" s="9">
        <f>BA222</f>
      </c>
      <c r="AK222" s="1"/>
      <c r="AL222" s="53">
        <f>LEN(AJ222)</f>
      </c>
      <c r="AO222" s="96">
        <f>$AO$10</f>
      </c>
      <c r="AQ222" s="96">
        <f>$AQ$10</f>
      </c>
      <c r="AS222" s="96">
        <f>$AS$10</f>
      </c>
      <c r="AU222" s="96">
        <f>$AU$10</f>
      </c>
      <c r="AW222" s="96">
        <f>$AW$10</f>
      </c>
      <c r="AX222">
        <f>AX221+1</f>
      </c>
      <c r="AZ222">
        <f>CONCATENATE(AO222,".",AQ222,".",AS222,".",AU222,".",AW222,AX222)</f>
      </c>
      <c r="BA222">
        <f>CONCATENATE(AO222,AQ222,AS222,AU222,AW222,AX222)</f>
      </c>
    </row>
    <row r="223" spans="1:53" ht="30" customHeight="1" x14ac:dyDescent="0.25">
      <c r="A223" s="18"/>
      <c r="B223" s="18"/>
      <c r="C223" s="19"/>
      <c r="D223" s="17"/>
      <c r="E223" s="17"/>
      <c r="F223" s="17">
        <f>D223+E223</f>
      </c>
      <c r="G223" s="17">
        <f>ROUND((Hoja2!F223/INICIO!$C$37)*INICIO!$C$33,2)</f>
      </c>
      <c r="H223" s="17"/>
      <c r="I223" s="17"/>
      <c r="J223" s="17">
        <f>D223+H223</f>
      </c>
      <c r="K223" s="1"/>
      <c r="L223" s="17"/>
      <c r="M223" s="1"/>
      <c r="N223">
        <f>A223</f>
      </c>
      <c r="O223">
        <f>B223</f>
      </c>
      <c r="P223" s="1"/>
      <c r="Q223">
        <f>C223</f>
      </c>
      <c r="R223">
        <f>Q223</f>
      </c>
      <c r="S223" s="1"/>
      <c r="T223">
        <f>$T$10</f>
      </c>
      <c r="U223">
        <f>D223</f>
      </c>
      <c r="V223">
        <f>E223</f>
      </c>
      <c r="W223">
        <f>F223</f>
      </c>
      <c r="X223">
        <f>G223</f>
      </c>
      <c r="Y223" s="5">
        <f>W223*$B$1</f>
      </c>
      <c r="Z223" s="5">
        <f>W223*$B$2</f>
      </c>
      <c r="AA223" s="5">
        <f>Y223+Z223</f>
      </c>
      <c r="AB223" s="5">
        <f>U223+Y223</f>
      </c>
      <c r="AC223" s="96">
        <f>C223</f>
      </c>
      <c r="AD223" s="1">
        <f>$AD$10</f>
      </c>
      <c r="AE223" s="9">
        <f>COLINDANCIAS!E1076</f>
      </c>
      <c r="AF223" s="9">
        <f>COLINDANCIAS!E1077</f>
      </c>
      <c r="AG223" s="9">
        <f>COLINDANCIAS!E1078</f>
      </c>
      <c r="AH223" s="9">
        <f>COLINDANCIAS!E1079</f>
      </c>
      <c r="AI223" s="9">
        <f>$AI$10</f>
      </c>
      <c r="AJ223" s="9">
        <f>BA223</f>
      </c>
      <c r="AK223" s="1"/>
      <c r="AL223" s="53">
        <f>LEN(AJ223)</f>
      </c>
      <c r="AO223" s="96">
        <f>$AO$10</f>
      </c>
      <c r="AQ223" s="96">
        <f>$AQ$10</f>
      </c>
      <c r="AS223" s="96">
        <f>$AS$10</f>
      </c>
      <c r="AU223" s="96">
        <f>$AU$10</f>
      </c>
      <c r="AW223" s="96">
        <f>$AW$10</f>
      </c>
      <c r="AX223">
        <f>AX222+1</f>
      </c>
      <c r="AZ223">
        <f>CONCATENATE(AO223,".",AQ223,".",AS223,".",AU223,".",AW223,AX223)</f>
      </c>
      <c r="BA223">
        <f>CONCATENATE(AO223,AQ223,AS223,AU223,AW223,AX223)</f>
      </c>
    </row>
    <row r="224" spans="1:53" ht="30" customHeight="1" x14ac:dyDescent="0.25">
      <c r="A224" s="18"/>
      <c r="B224" s="18"/>
      <c r="C224" s="19"/>
      <c r="D224" s="17"/>
      <c r="E224" s="17"/>
      <c r="F224" s="17">
        <f>D224+E224</f>
      </c>
      <c r="G224" s="17">
        <f>ROUND((Hoja2!F224/INICIO!$C$37)*INICIO!$C$33,2)</f>
      </c>
      <c r="H224" s="17"/>
      <c r="I224" s="17"/>
      <c r="J224" s="17">
        <f>D224+H224</f>
      </c>
      <c r="K224" s="1"/>
      <c r="L224" s="17"/>
      <c r="M224" s="1"/>
      <c r="N224">
        <f>A224</f>
      </c>
      <c r="O224">
        <f>B224</f>
      </c>
      <c r="P224" s="1"/>
      <c r="Q224">
        <f>C224</f>
      </c>
      <c r="R224">
        <f>Q224</f>
      </c>
      <c r="S224" s="1"/>
      <c r="T224">
        <f>$T$10</f>
      </c>
      <c r="U224">
        <f>D224</f>
      </c>
      <c r="V224">
        <f>E224</f>
      </c>
      <c r="W224">
        <f>F224</f>
      </c>
      <c r="X224">
        <f>G224</f>
      </c>
      <c r="Y224" s="5">
        <f>W224*$B$1</f>
      </c>
      <c r="Z224" s="5">
        <f>W224*$B$2</f>
      </c>
      <c r="AA224" s="5">
        <f>Y224+Z224</f>
      </c>
      <c r="AB224" s="5">
        <f>U224+Y224</f>
      </c>
      <c r="AC224" s="96">
        <f>C224</f>
      </c>
      <c r="AD224" s="1">
        <f>$AD$10</f>
      </c>
      <c r="AE224" s="9">
        <f>COLINDANCIAS!E1081</f>
      </c>
      <c r="AF224" s="9">
        <f>COLINDANCIAS!E1082</f>
      </c>
      <c r="AG224" s="9">
        <f>COLINDANCIAS!E1083</f>
      </c>
      <c r="AH224" s="9">
        <f>COLINDANCIAS!E1084</f>
      </c>
      <c r="AI224" s="9">
        <f>$AI$10</f>
      </c>
      <c r="AJ224" s="9">
        <f>BA224</f>
      </c>
      <c r="AK224" s="1"/>
      <c r="AL224" s="53">
        <f>LEN(AJ224)</f>
      </c>
      <c r="AO224" s="96">
        <f>$AO$10</f>
      </c>
      <c r="AQ224" s="96">
        <f>$AQ$10</f>
      </c>
      <c r="AS224" s="96">
        <f>$AS$10</f>
      </c>
      <c r="AU224" s="96">
        <f>$AU$10</f>
      </c>
      <c r="AW224" s="96">
        <f>$AW$10</f>
      </c>
      <c r="AX224">
        <f>AX223+1</f>
      </c>
      <c r="AZ224">
        <f>CONCATENATE(AO224,".",AQ224,".",AS224,".",AU224,".",AW224,AX224)</f>
      </c>
      <c r="BA224">
        <f>CONCATENATE(AO224,AQ224,AS224,AU224,AW224,AX224)</f>
      </c>
    </row>
    <row r="225" spans="1:53" ht="30" customHeight="1" x14ac:dyDescent="0.25">
      <c r="A225" s="18"/>
      <c r="B225" s="18"/>
      <c r="C225" s="19"/>
      <c r="D225" s="17"/>
      <c r="E225" s="17"/>
      <c r="F225" s="17">
        <f>D225+E225</f>
      </c>
      <c r="G225" s="17">
        <f>ROUND((Hoja2!F225/INICIO!$C$37)*INICIO!$C$33,2)</f>
      </c>
      <c r="H225" s="17"/>
      <c r="I225" s="17"/>
      <c r="J225" s="17">
        <f>D225+H225</f>
      </c>
      <c r="K225" s="1"/>
      <c r="L225" s="17"/>
      <c r="M225" s="1"/>
      <c r="N225">
        <f>A225</f>
      </c>
      <c r="O225">
        <f>B225</f>
      </c>
      <c r="P225" s="1"/>
      <c r="Q225">
        <f>C225</f>
      </c>
      <c r="R225">
        <f>Q225</f>
      </c>
      <c r="S225" s="1"/>
      <c r="T225">
        <f>$T$10</f>
      </c>
      <c r="U225">
        <f>D225</f>
      </c>
      <c r="V225">
        <f>E225</f>
      </c>
      <c r="W225">
        <f>F225</f>
      </c>
      <c r="X225">
        <f>G225</f>
      </c>
      <c r="Y225" s="5">
        <f>W225*$B$1</f>
      </c>
      <c r="Z225" s="5">
        <f>W225*$B$2</f>
      </c>
      <c r="AA225" s="5">
        <f>Y225+Z225</f>
      </c>
      <c r="AB225" s="5">
        <f>U225+Y225</f>
      </c>
      <c r="AC225" s="96">
        <f>C225</f>
      </c>
      <c r="AD225" s="1">
        <f>$AD$10</f>
      </c>
      <c r="AE225" s="9">
        <f>COLINDANCIAS!E1086</f>
      </c>
      <c r="AF225" s="9">
        <f>COLINDANCIAS!E1087</f>
      </c>
      <c r="AG225" s="9">
        <f>COLINDANCIAS!E1088</f>
      </c>
      <c r="AH225" s="9">
        <f>COLINDANCIAS!E1089</f>
      </c>
      <c r="AI225" s="9">
        <f>$AI$10</f>
      </c>
      <c r="AJ225" s="9">
        <f>BA225</f>
      </c>
      <c r="AK225" s="1"/>
      <c r="AL225" s="53">
        <f>LEN(AJ225)</f>
      </c>
      <c r="AO225" s="96">
        <f>$AO$10</f>
      </c>
      <c r="AQ225" s="96">
        <f>$AQ$10</f>
      </c>
      <c r="AS225" s="96">
        <f>$AS$10</f>
      </c>
      <c r="AU225" s="96">
        <f>$AU$10</f>
      </c>
      <c r="AW225" s="96">
        <f>$AW$10</f>
      </c>
      <c r="AX225">
        <f>AX224+1</f>
      </c>
      <c r="AZ225">
        <f>CONCATENATE(AO225,".",AQ225,".",AS225,".",AU225,".",AW225,AX225)</f>
      </c>
      <c r="BA225">
        <f>CONCATENATE(AO225,AQ225,AS225,AU225,AW225,AX225)</f>
      </c>
    </row>
    <row r="226" spans="1:53" ht="30" customHeight="1" x14ac:dyDescent="0.25">
      <c r="A226" s="18"/>
      <c r="B226" s="18"/>
      <c r="C226" s="19"/>
      <c r="D226" s="17"/>
      <c r="E226" s="17"/>
      <c r="F226" s="17">
        <f>D226+E226</f>
      </c>
      <c r="G226" s="17">
        <f>ROUND((Hoja2!F226/INICIO!$C$37)*INICIO!$C$33,2)</f>
      </c>
      <c r="H226" s="17"/>
      <c r="I226" s="17"/>
      <c r="J226" s="17">
        <f>D226+H226</f>
      </c>
      <c r="K226" s="1"/>
      <c r="L226" s="17"/>
      <c r="M226" s="1"/>
      <c r="N226">
        <f>A226</f>
      </c>
      <c r="O226">
        <f>B226</f>
      </c>
      <c r="P226" s="1"/>
      <c r="Q226">
        <f>C226</f>
      </c>
      <c r="R226">
        <f>Q226</f>
      </c>
      <c r="S226" s="1"/>
      <c r="T226">
        <f>$T$10</f>
      </c>
      <c r="U226">
        <f>D226</f>
      </c>
      <c r="V226">
        <f>E226</f>
      </c>
      <c r="W226">
        <f>F226</f>
      </c>
      <c r="X226">
        <f>G226</f>
      </c>
      <c r="Y226" s="5">
        <f>W226*$B$1</f>
      </c>
      <c r="Z226" s="5">
        <f>W226*$B$2</f>
      </c>
      <c r="AA226" s="5">
        <f>Y226+Z226</f>
      </c>
      <c r="AB226" s="5">
        <f>U226+Y226</f>
      </c>
      <c r="AC226" s="96">
        <f>C226</f>
      </c>
      <c r="AD226" s="1">
        <f>$AD$10</f>
      </c>
      <c r="AE226" s="9">
        <f>COLINDANCIAS!E1091</f>
      </c>
      <c r="AF226" s="9">
        <f>COLINDANCIAS!E1092</f>
      </c>
      <c r="AG226" s="9">
        <f>COLINDANCIAS!E1093</f>
      </c>
      <c r="AH226" s="9">
        <f>COLINDANCIAS!E1094</f>
      </c>
      <c r="AI226" s="9">
        <f>$AI$10</f>
      </c>
      <c r="AJ226" s="9">
        <f>BA226</f>
      </c>
      <c r="AK226" s="1"/>
      <c r="AL226" s="53">
        <f>LEN(AJ226)</f>
      </c>
      <c r="AO226" s="96">
        <f>$AO$10</f>
      </c>
      <c r="AQ226" s="96">
        <f>$AQ$10</f>
      </c>
      <c r="AS226" s="96">
        <f>$AS$10</f>
      </c>
      <c r="AU226" s="96">
        <f>$AU$10</f>
      </c>
      <c r="AW226" s="96">
        <f>$AW$10</f>
      </c>
      <c r="AX226">
        <f>AX225+1</f>
      </c>
      <c r="AZ226">
        <f>CONCATENATE(AO226,".",AQ226,".",AS226,".",AU226,".",AW226,AX226)</f>
      </c>
      <c r="BA226">
        <f>CONCATENATE(AO226,AQ226,AS226,AU226,AW226,AX226)</f>
      </c>
    </row>
    <row r="227" spans="1:53" ht="30" customHeight="1" x14ac:dyDescent="0.25">
      <c r="A227" s="18"/>
      <c r="B227" s="18"/>
      <c r="C227" s="19"/>
      <c r="D227" s="17"/>
      <c r="E227" s="17"/>
      <c r="F227" s="17">
        <f>D227+E227</f>
      </c>
      <c r="G227" s="17">
        <f>ROUND((Hoja2!F227/INICIO!$C$37)*INICIO!$C$33,2)</f>
      </c>
      <c r="H227" s="17"/>
      <c r="I227" s="17"/>
      <c r="J227" s="17">
        <f>D227+H227</f>
      </c>
      <c r="K227" s="1"/>
      <c r="L227" s="17"/>
      <c r="M227" s="1"/>
      <c r="N227">
        <f>A227</f>
      </c>
      <c r="O227">
        <f>B227</f>
      </c>
      <c r="P227" s="1"/>
      <c r="Q227">
        <f>C227</f>
      </c>
      <c r="R227">
        <f>Q227</f>
      </c>
      <c r="S227" s="1"/>
      <c r="T227">
        <f>$T$10</f>
      </c>
      <c r="U227">
        <f>D227</f>
      </c>
      <c r="V227">
        <f>E227</f>
      </c>
      <c r="W227">
        <f>F227</f>
      </c>
      <c r="X227">
        <f>G227</f>
      </c>
      <c r="Y227" s="5">
        <f>W227*$B$1</f>
      </c>
      <c r="Z227" s="5">
        <f>W227*$B$2</f>
      </c>
      <c r="AA227" s="5">
        <f>Y227+Z227</f>
      </c>
      <c r="AB227" s="5">
        <f>U227+Y227</f>
      </c>
      <c r="AC227" s="96">
        <f>C227</f>
      </c>
      <c r="AD227" s="1">
        <f>$AD$10</f>
      </c>
      <c r="AE227" s="9">
        <f>COLINDANCIAS!E1096</f>
      </c>
      <c r="AF227" s="9">
        <f>COLINDANCIAS!E1097</f>
      </c>
      <c r="AG227" s="9">
        <f>COLINDANCIAS!E1098</f>
      </c>
      <c r="AH227" s="9">
        <f>COLINDANCIAS!E1099</f>
      </c>
      <c r="AI227" s="9">
        <f>$AI$10</f>
      </c>
      <c r="AJ227" s="9">
        <f>BA227</f>
      </c>
      <c r="AK227" s="1"/>
      <c r="AL227" s="53">
        <f>LEN(AJ227)</f>
      </c>
      <c r="AO227" s="96">
        <f>$AO$10</f>
      </c>
      <c r="AQ227" s="96">
        <f>$AQ$10</f>
      </c>
      <c r="AS227" s="96">
        <f>$AS$10</f>
      </c>
      <c r="AU227" s="96">
        <f>$AU$10</f>
      </c>
      <c r="AW227" s="96">
        <f>$AW$10</f>
      </c>
      <c r="AX227">
        <f>AX226+1</f>
      </c>
      <c r="AZ227">
        <f>CONCATENATE(AO227,".",AQ227,".",AS227,".",AU227,".",AW227,AX227)</f>
      </c>
      <c r="BA227">
        <f>CONCATENATE(AO227,AQ227,AS227,AU227,AW227,AX227)</f>
      </c>
    </row>
    <row r="228" spans="1:53" ht="30" customHeight="1" x14ac:dyDescent="0.25">
      <c r="A228" s="18"/>
      <c r="B228" s="18"/>
      <c r="C228" s="19"/>
      <c r="D228" s="17"/>
      <c r="E228" s="17"/>
      <c r="F228" s="17">
        <f>D228+E228</f>
      </c>
      <c r="G228" s="17">
        <f>ROUND((Hoja2!F228/INICIO!$C$37)*INICIO!$C$33,2)</f>
      </c>
      <c r="H228" s="17"/>
      <c r="I228" s="17"/>
      <c r="J228" s="17">
        <f>D228+H228</f>
      </c>
      <c r="K228" s="1"/>
      <c r="L228" s="17"/>
      <c r="M228" s="1"/>
      <c r="N228">
        <f>A228</f>
      </c>
      <c r="O228">
        <f>B228</f>
      </c>
      <c r="P228" s="1"/>
      <c r="Q228">
        <f>C228</f>
      </c>
      <c r="R228">
        <f>Q228</f>
      </c>
      <c r="S228" s="1"/>
      <c r="T228">
        <f>$T$10</f>
      </c>
      <c r="U228">
        <f>D228</f>
      </c>
      <c r="V228">
        <f>E228</f>
      </c>
      <c r="W228">
        <f>F228</f>
      </c>
      <c r="X228">
        <f>G228</f>
      </c>
      <c r="Y228" s="5">
        <f>W228*$B$1</f>
      </c>
      <c r="Z228" s="5">
        <f>W228*$B$2</f>
      </c>
      <c r="AA228" s="5">
        <f>Y228+Z228</f>
      </c>
      <c r="AB228" s="5">
        <f>U228+Y228</f>
      </c>
      <c r="AC228" s="96">
        <f>C228</f>
      </c>
      <c r="AD228" s="1">
        <f>$AD$10</f>
      </c>
      <c r="AE228" s="9">
        <f>COLINDANCIAS!E1101</f>
      </c>
      <c r="AF228" s="9">
        <f>COLINDANCIAS!E1102</f>
      </c>
      <c r="AG228" s="9">
        <f>COLINDANCIAS!E1103</f>
      </c>
      <c r="AH228" s="9">
        <f>COLINDANCIAS!E1104</f>
      </c>
      <c r="AI228" s="9">
        <f>$AI$10</f>
      </c>
      <c r="AJ228" s="9">
        <f>BA228</f>
      </c>
      <c r="AK228" s="1"/>
      <c r="AL228" s="53">
        <f>LEN(AJ228)</f>
      </c>
      <c r="AO228" s="96">
        <f>$AO$10</f>
      </c>
      <c r="AQ228" s="96">
        <f>$AQ$10</f>
      </c>
      <c r="AS228" s="96">
        <f>$AS$10</f>
      </c>
      <c r="AU228" s="96">
        <f>$AU$10</f>
      </c>
      <c r="AW228" s="96">
        <f>$AW$10</f>
      </c>
      <c r="AX228">
        <f>AX227+1</f>
      </c>
      <c r="AZ228">
        <f>CONCATENATE(AO228,".",AQ228,".",AS228,".",AU228,".",AW228,AX228)</f>
      </c>
      <c r="BA228">
        <f>CONCATENATE(AO228,AQ228,AS228,AU228,AW228,AX228)</f>
      </c>
    </row>
    <row r="229" spans="1:53" ht="30" customHeight="1" x14ac:dyDescent="0.25">
      <c r="A229" s="18"/>
      <c r="B229" s="18"/>
      <c r="C229" s="19"/>
      <c r="D229" s="17"/>
      <c r="E229" s="17"/>
      <c r="F229" s="17">
        <f>D229+E229</f>
      </c>
      <c r="G229" s="17">
        <f>ROUND((Hoja2!F229/INICIO!$C$37)*INICIO!$C$33,2)</f>
      </c>
      <c r="H229" s="17"/>
      <c r="I229" s="17"/>
      <c r="J229" s="17">
        <f>D229+H229</f>
      </c>
      <c r="K229" s="1"/>
      <c r="L229" s="17"/>
      <c r="M229" s="1"/>
      <c r="N229">
        <f>A229</f>
      </c>
      <c r="O229">
        <f>B229</f>
      </c>
      <c r="P229" s="1"/>
      <c r="Q229">
        <f>C229</f>
      </c>
      <c r="R229">
        <f>Q229</f>
      </c>
      <c r="S229" s="1"/>
      <c r="T229">
        <f>$T$10</f>
      </c>
      <c r="U229">
        <f>D229</f>
      </c>
      <c r="V229">
        <f>E229</f>
      </c>
      <c r="W229">
        <f>F229</f>
      </c>
      <c r="X229">
        <f>G229</f>
      </c>
      <c r="Y229" s="5">
        <f>W229*$B$1</f>
      </c>
      <c r="Z229" s="5">
        <f>W229*$B$2</f>
      </c>
      <c r="AA229" s="5">
        <f>Y229+Z229</f>
      </c>
      <c r="AB229" s="5">
        <f>U229+Y229</f>
      </c>
      <c r="AC229" s="96">
        <f>C229</f>
      </c>
      <c r="AD229" s="1">
        <f>$AD$10</f>
      </c>
      <c r="AE229" s="9">
        <f>COLINDANCIAS!E1106</f>
      </c>
      <c r="AF229" s="9">
        <f>COLINDANCIAS!E1107</f>
      </c>
      <c r="AG229" s="9">
        <f>COLINDANCIAS!E1108</f>
      </c>
      <c r="AH229" s="9">
        <f>COLINDANCIAS!E1109</f>
      </c>
      <c r="AI229" s="9">
        <f>$AI$10</f>
      </c>
      <c r="AJ229" s="9">
        <f>BA229</f>
      </c>
      <c r="AK229" s="1"/>
      <c r="AL229" s="53">
        <f>LEN(AJ229)</f>
      </c>
      <c r="AO229" s="96">
        <f>$AO$10</f>
      </c>
      <c r="AQ229" s="96">
        <f>$AQ$10</f>
      </c>
      <c r="AS229" s="96">
        <f>$AS$10</f>
      </c>
      <c r="AU229" s="96">
        <f>$AU$10</f>
      </c>
      <c r="AW229" s="96">
        <f>$AW$10</f>
      </c>
      <c r="AX229">
        <f>AX228+1</f>
      </c>
      <c r="AZ229">
        <f>CONCATENATE(AO229,".",AQ229,".",AS229,".",AU229,".",AW229,AX229)</f>
      </c>
      <c r="BA229">
        <f>CONCATENATE(AO229,AQ229,AS229,AU229,AW229,AX229)</f>
      </c>
    </row>
    <row r="230" spans="1:53" ht="30" customHeight="1" x14ac:dyDescent="0.25">
      <c r="A230" s="18"/>
      <c r="B230" s="18"/>
      <c r="C230" s="19"/>
      <c r="D230" s="17"/>
      <c r="E230" s="17"/>
      <c r="F230" s="17">
        <f>D230+E230</f>
      </c>
      <c r="G230" s="17">
        <f>ROUND((Hoja2!F230/INICIO!$C$37)*INICIO!$C$33,2)</f>
      </c>
      <c r="H230" s="17"/>
      <c r="I230" s="17"/>
      <c r="J230" s="17">
        <f>D230+H230</f>
      </c>
      <c r="K230" s="1"/>
      <c r="L230" s="17"/>
      <c r="M230" s="1"/>
      <c r="N230">
        <f>A230</f>
      </c>
      <c r="O230">
        <f>B230</f>
      </c>
      <c r="P230" s="1"/>
      <c r="Q230">
        <f>C230</f>
      </c>
      <c r="R230">
        <f>Q230</f>
      </c>
      <c r="S230" s="1"/>
      <c r="T230">
        <f>$T$10</f>
      </c>
      <c r="U230">
        <f>D230</f>
      </c>
      <c r="V230">
        <f>E230</f>
      </c>
      <c r="W230">
        <f>F230</f>
      </c>
      <c r="X230">
        <f>G230</f>
      </c>
      <c r="Y230" s="5">
        <f>W230*$B$1</f>
      </c>
      <c r="Z230" s="5">
        <f>W230*$B$2</f>
      </c>
      <c r="AA230" s="5">
        <f>Y230+Z230</f>
      </c>
      <c r="AB230" s="5">
        <f>U230+Y230</f>
      </c>
      <c r="AC230" s="96">
        <f>C230</f>
      </c>
      <c r="AD230" s="1">
        <f>$AD$10</f>
      </c>
      <c r="AE230" s="9">
        <f>COLINDANCIAS!E1111</f>
      </c>
      <c r="AF230" s="9">
        <f>COLINDANCIAS!E1112</f>
      </c>
      <c r="AG230" s="9">
        <f>COLINDANCIAS!E1113</f>
      </c>
      <c r="AH230" s="9">
        <f>COLINDANCIAS!E1114</f>
      </c>
      <c r="AI230" s="9">
        <f>$AI$10</f>
      </c>
      <c r="AJ230" s="9">
        <f>BA230</f>
      </c>
      <c r="AK230" s="1"/>
      <c r="AL230" s="53">
        <f>LEN(AJ230)</f>
      </c>
      <c r="AO230" s="96">
        <f>$AO$10</f>
      </c>
      <c r="AQ230" s="96">
        <f>$AQ$10</f>
      </c>
      <c r="AS230" s="96">
        <f>$AS$10</f>
      </c>
      <c r="AU230" s="96">
        <f>$AU$10</f>
      </c>
      <c r="AW230" s="96">
        <f>$AW$10</f>
      </c>
      <c r="AX230">
        <f>AX229+1</f>
      </c>
      <c r="AZ230">
        <f>CONCATENATE(AO230,".",AQ230,".",AS230,".",AU230,".",AW230,AX230)</f>
      </c>
      <c r="BA230">
        <f>CONCATENATE(AO230,AQ230,AS230,AU230,AW230,AX230)</f>
      </c>
    </row>
    <row r="231" spans="1:53" ht="30" customHeight="1" x14ac:dyDescent="0.25">
      <c r="A231" s="18"/>
      <c r="B231" s="18"/>
      <c r="C231" s="19"/>
      <c r="D231" s="17"/>
      <c r="E231" s="17"/>
      <c r="F231" s="17">
        <f>D231+E231</f>
      </c>
      <c r="G231" s="17">
        <f>ROUND((Hoja2!F231/INICIO!$C$37)*INICIO!$C$33,2)</f>
      </c>
      <c r="H231" s="17"/>
      <c r="I231" s="17"/>
      <c r="J231" s="17">
        <f>D231+H231</f>
      </c>
      <c r="K231" s="1"/>
      <c r="L231" s="17"/>
      <c r="M231" s="1"/>
      <c r="N231">
        <f>A231</f>
      </c>
      <c r="O231">
        <f>B231</f>
      </c>
      <c r="P231" s="1"/>
      <c r="Q231">
        <f>C231</f>
      </c>
      <c r="R231">
        <f>Q231</f>
      </c>
      <c r="S231" s="1"/>
      <c r="T231">
        <f>$T$10</f>
      </c>
      <c r="U231">
        <f>D231</f>
      </c>
      <c r="V231">
        <f>E231</f>
      </c>
      <c r="W231">
        <f>F231</f>
      </c>
      <c r="X231">
        <f>G231</f>
      </c>
      <c r="Y231" s="5">
        <f>W231*$B$1</f>
      </c>
      <c r="Z231" s="5">
        <f>W231*$B$2</f>
      </c>
      <c r="AA231" s="5">
        <f>Y231+Z231</f>
      </c>
      <c r="AB231" s="5">
        <f>U231+Y231</f>
      </c>
      <c r="AC231" s="96">
        <f>C231</f>
      </c>
      <c r="AD231" s="1">
        <f>$AD$10</f>
      </c>
      <c r="AE231" s="9">
        <f>COLINDANCIAS!E1116</f>
      </c>
      <c r="AF231" s="9">
        <f>COLINDANCIAS!E1117</f>
      </c>
      <c r="AG231" s="9">
        <f>COLINDANCIAS!E1118</f>
      </c>
      <c r="AH231" s="9">
        <f>COLINDANCIAS!E1119</f>
      </c>
      <c r="AI231" s="9">
        <f>$AI$10</f>
      </c>
      <c r="AJ231" s="9">
        <f>BA231</f>
      </c>
      <c r="AK231" s="1"/>
      <c r="AL231" s="53">
        <f>LEN(AJ231)</f>
      </c>
      <c r="AO231" s="96">
        <f>$AO$10</f>
      </c>
      <c r="AQ231" s="96">
        <f>$AQ$10</f>
      </c>
      <c r="AS231" s="96">
        <f>$AS$10</f>
      </c>
      <c r="AU231" s="96">
        <f>$AU$10</f>
      </c>
      <c r="AW231" s="96">
        <f>$AW$10</f>
      </c>
      <c r="AX231">
        <f>AX230+1</f>
      </c>
      <c r="AZ231">
        <f>CONCATENATE(AO231,".",AQ231,".",AS231,".",AU231,".",AW231,AX231)</f>
      </c>
      <c r="BA231">
        <f>CONCATENATE(AO231,AQ231,AS231,AU231,AW231,AX231)</f>
      </c>
    </row>
    <row r="232" spans="1:53" ht="30" customHeight="1" x14ac:dyDescent="0.25">
      <c r="A232" s="18"/>
      <c r="B232" s="18"/>
      <c r="C232" s="19"/>
      <c r="D232" s="17"/>
      <c r="E232" s="17"/>
      <c r="F232" s="17">
        <f>D232+E232</f>
      </c>
      <c r="G232" s="17">
        <f>ROUND((Hoja2!F232/INICIO!$C$37)*INICIO!$C$33,2)</f>
      </c>
      <c r="H232" s="17"/>
      <c r="I232" s="17"/>
      <c r="J232" s="17">
        <f>D232+H232</f>
      </c>
      <c r="K232" s="1"/>
      <c r="L232" s="17"/>
      <c r="M232" s="1"/>
      <c r="N232">
        <f>A232</f>
      </c>
      <c r="O232">
        <f>B232</f>
      </c>
      <c r="P232" s="1"/>
      <c r="Q232">
        <f>C232</f>
      </c>
      <c r="R232">
        <f>Q232</f>
      </c>
      <c r="S232" s="1"/>
      <c r="T232">
        <f>$T$10</f>
      </c>
      <c r="U232">
        <f>D232</f>
      </c>
      <c r="V232">
        <f>E232</f>
      </c>
      <c r="W232">
        <f>F232</f>
      </c>
      <c r="X232">
        <f>G232</f>
      </c>
      <c r="Y232" s="5">
        <f>W232*$B$1</f>
      </c>
      <c r="Z232" s="5">
        <f>W232*$B$2</f>
      </c>
      <c r="AA232" s="5">
        <f>Y232+Z232</f>
      </c>
      <c r="AB232" s="5">
        <f>U232+Y232</f>
      </c>
      <c r="AC232" s="96">
        <f>C232</f>
      </c>
      <c r="AD232" s="1">
        <f>$AD$10</f>
      </c>
      <c r="AE232" s="9">
        <f>COLINDANCIAS!E1121</f>
      </c>
      <c r="AF232" s="9">
        <f>COLINDANCIAS!E1122</f>
      </c>
      <c r="AG232" s="9">
        <f>COLINDANCIAS!E1123</f>
      </c>
      <c r="AH232" s="9">
        <f>COLINDANCIAS!E1124</f>
      </c>
      <c r="AI232" s="9">
        <f>$AI$10</f>
      </c>
      <c r="AJ232" s="9">
        <f>BA232</f>
      </c>
      <c r="AK232" s="1"/>
      <c r="AL232" s="53">
        <f>LEN(AJ232)</f>
      </c>
      <c r="AO232" s="96">
        <f>$AO$10</f>
      </c>
      <c r="AQ232" s="96">
        <f>$AQ$10</f>
      </c>
      <c r="AS232" s="96">
        <f>$AS$10</f>
      </c>
      <c r="AU232" s="96">
        <f>$AU$10</f>
      </c>
      <c r="AW232" s="96">
        <f>$AW$10</f>
      </c>
      <c r="AX232">
        <f>AX231+1</f>
      </c>
      <c r="AZ232">
        <f>CONCATENATE(AO232,".",AQ232,".",AS232,".",AU232,".",AW232,AX232)</f>
      </c>
      <c r="BA232">
        <f>CONCATENATE(AO232,AQ232,AS232,AU232,AW232,AX232)</f>
      </c>
    </row>
    <row r="233" spans="1:53" ht="30" customHeight="1" x14ac:dyDescent="0.25">
      <c r="A233" s="18"/>
      <c r="B233" s="18"/>
      <c r="C233" s="19"/>
      <c r="D233" s="17"/>
      <c r="E233" s="17"/>
      <c r="F233" s="17">
        <f>D233+E233</f>
      </c>
      <c r="G233" s="17">
        <f>ROUND((Hoja2!F233/INICIO!$C$37)*INICIO!$C$33,2)</f>
      </c>
      <c r="H233" s="17"/>
      <c r="I233" s="17"/>
      <c r="J233" s="17">
        <f>D233+H233</f>
      </c>
      <c r="K233" s="1"/>
      <c r="L233" s="17"/>
      <c r="M233" s="1"/>
      <c r="N233">
        <f>A233</f>
      </c>
      <c r="O233">
        <f>B233</f>
      </c>
      <c r="P233" s="1"/>
      <c r="Q233">
        <f>C233</f>
      </c>
      <c r="R233">
        <f>Q233</f>
      </c>
      <c r="S233" s="1"/>
      <c r="T233">
        <f>$T$10</f>
      </c>
      <c r="U233">
        <f>D233</f>
      </c>
      <c r="V233">
        <f>E233</f>
      </c>
      <c r="W233">
        <f>F233</f>
      </c>
      <c r="X233">
        <f>G233</f>
      </c>
      <c r="Y233" s="5">
        <f>W233*$B$1</f>
      </c>
      <c r="Z233" s="5">
        <f>W233*$B$2</f>
      </c>
      <c r="AA233" s="5">
        <f>Y233+Z233</f>
      </c>
      <c r="AB233" s="5">
        <f>U233+Y233</f>
      </c>
      <c r="AC233" s="96">
        <f>C233</f>
      </c>
      <c r="AD233" s="1">
        <f>$AD$10</f>
      </c>
      <c r="AE233" s="9">
        <f>COLINDANCIAS!E1126</f>
      </c>
      <c r="AF233" s="9">
        <f>COLINDANCIAS!E1127</f>
      </c>
      <c r="AG233" s="9">
        <f>COLINDANCIAS!E1128</f>
      </c>
      <c r="AH233" s="9">
        <f>COLINDANCIAS!E1129</f>
      </c>
      <c r="AI233" s="9">
        <f>$AI$10</f>
      </c>
      <c r="AJ233" s="9">
        <f>BA233</f>
      </c>
      <c r="AK233" s="1"/>
      <c r="AL233" s="53">
        <f>LEN(AJ233)</f>
      </c>
      <c r="AO233" s="96">
        <f>$AO$10</f>
      </c>
      <c r="AQ233" s="96">
        <f>$AQ$10</f>
      </c>
      <c r="AS233" s="96">
        <f>$AS$10</f>
      </c>
      <c r="AU233" s="96">
        <f>$AU$10</f>
      </c>
      <c r="AW233" s="96">
        <f>$AW$10</f>
      </c>
      <c r="AX233">
        <f>AX232+1</f>
      </c>
      <c r="AZ233">
        <f>CONCATENATE(AO233,".",AQ233,".",AS233,".",AU233,".",AW233,AX233)</f>
      </c>
      <c r="BA233">
        <f>CONCATENATE(AO233,AQ233,AS233,AU233,AW233,AX233)</f>
      </c>
    </row>
    <row r="234" spans="1:53" ht="30" customHeight="1" x14ac:dyDescent="0.25">
      <c r="A234" s="18"/>
      <c r="B234" s="18"/>
      <c r="C234" s="19"/>
      <c r="D234" s="17"/>
      <c r="E234" s="17"/>
      <c r="F234" s="17">
        <f>D234+E234</f>
      </c>
      <c r="G234" s="17">
        <f>ROUND((Hoja2!F234/INICIO!$C$37)*INICIO!$C$33,2)</f>
      </c>
      <c r="H234" s="17"/>
      <c r="I234" s="17"/>
      <c r="J234" s="17">
        <f>D234+H234</f>
      </c>
      <c r="K234" s="1"/>
      <c r="L234" s="17"/>
      <c r="M234" s="1"/>
      <c r="N234">
        <f>A234</f>
      </c>
      <c r="O234">
        <f>B234</f>
      </c>
      <c r="P234" s="1"/>
      <c r="Q234">
        <f>C234</f>
      </c>
      <c r="R234">
        <f>Q234</f>
      </c>
      <c r="S234" s="1"/>
      <c r="T234">
        <f>$T$10</f>
      </c>
      <c r="U234">
        <f>D234</f>
      </c>
      <c r="V234">
        <f>E234</f>
      </c>
      <c r="W234">
        <f>F234</f>
      </c>
      <c r="X234">
        <f>G234</f>
      </c>
      <c r="Y234" s="5">
        <f>W234*$B$1</f>
      </c>
      <c r="Z234" s="5">
        <f>W234*$B$2</f>
      </c>
      <c r="AA234" s="5">
        <f>Y234+Z234</f>
      </c>
      <c r="AB234" s="5">
        <f>U234+Y234</f>
      </c>
      <c r="AC234" s="96">
        <f>C234</f>
      </c>
      <c r="AD234" s="1">
        <f>$AD$10</f>
      </c>
      <c r="AE234" s="9">
        <f>COLINDANCIAS!E1131</f>
      </c>
      <c r="AF234" s="9">
        <f>COLINDANCIAS!E1132</f>
      </c>
      <c r="AG234" s="9">
        <f>COLINDANCIAS!E1133</f>
      </c>
      <c r="AH234" s="9">
        <f>COLINDANCIAS!E1134</f>
      </c>
      <c r="AI234" s="9">
        <f>$AI$10</f>
      </c>
      <c r="AJ234" s="9">
        <f>BA234</f>
      </c>
      <c r="AK234" s="1"/>
      <c r="AL234" s="53">
        <f>LEN(AJ234)</f>
      </c>
      <c r="AO234" s="96">
        <f>$AO$10</f>
      </c>
      <c r="AQ234" s="96">
        <f>$AQ$10</f>
      </c>
      <c r="AS234" s="96">
        <f>$AS$10</f>
      </c>
      <c r="AU234" s="96">
        <f>$AU$10</f>
      </c>
      <c r="AW234" s="96">
        <f>$AW$10</f>
      </c>
      <c r="AX234">
        <f>AX233+1</f>
      </c>
      <c r="AZ234">
        <f>CONCATENATE(AO234,".",AQ234,".",AS234,".",AU234,".",AW234,AX234)</f>
      </c>
      <c r="BA234">
        <f>CONCATENATE(AO234,AQ234,AS234,AU234,AW234,AX234)</f>
      </c>
    </row>
    <row r="235" spans="1:53" ht="30" customHeight="1" x14ac:dyDescent="0.25">
      <c r="A235" s="18"/>
      <c r="B235" s="18"/>
      <c r="C235" s="19"/>
      <c r="D235" s="17"/>
      <c r="E235" s="17"/>
      <c r="F235" s="17">
        <f>D235+E235</f>
      </c>
      <c r="G235" s="17">
        <f>ROUND((Hoja2!F235/INICIO!$C$37)*INICIO!$C$33,2)</f>
      </c>
      <c r="H235" s="17"/>
      <c r="I235" s="17"/>
      <c r="J235" s="17">
        <f>D235+H235</f>
      </c>
      <c r="K235" s="1"/>
      <c r="L235" s="17"/>
      <c r="M235" s="1"/>
      <c r="N235">
        <f>A235</f>
      </c>
      <c r="O235">
        <f>B235</f>
      </c>
      <c r="P235" s="1"/>
      <c r="Q235">
        <f>C235</f>
      </c>
      <c r="R235">
        <f>Q235</f>
      </c>
      <c r="S235" s="1"/>
      <c r="T235">
        <f>$T$10</f>
      </c>
      <c r="U235">
        <f>D235</f>
      </c>
      <c r="V235">
        <f>E235</f>
      </c>
      <c r="W235">
        <f>F235</f>
      </c>
      <c r="X235">
        <f>G235</f>
      </c>
      <c r="Y235" s="5">
        <f>W235*$B$1</f>
      </c>
      <c r="Z235" s="5">
        <f>W235*$B$2</f>
      </c>
      <c r="AA235" s="5">
        <f>Y235+Z235</f>
      </c>
      <c r="AB235" s="5">
        <f>U235+Y235</f>
      </c>
      <c r="AC235" s="96">
        <f>C235</f>
      </c>
      <c r="AD235" s="1">
        <f>$AD$10</f>
      </c>
      <c r="AE235" s="9">
        <f>COLINDANCIAS!E1136</f>
      </c>
      <c r="AF235" s="9">
        <f>COLINDANCIAS!E1137</f>
      </c>
      <c r="AG235" s="9">
        <f>COLINDANCIAS!E1138</f>
      </c>
      <c r="AH235" s="9">
        <f>COLINDANCIAS!E1139</f>
      </c>
      <c r="AI235" s="9">
        <f>$AI$10</f>
      </c>
      <c r="AJ235" s="9">
        <f>BA235</f>
      </c>
      <c r="AK235" s="1"/>
      <c r="AL235" s="53">
        <f>LEN(AJ235)</f>
      </c>
      <c r="AO235" s="96">
        <f>$AO$10</f>
      </c>
      <c r="AQ235" s="96">
        <f>$AQ$10</f>
      </c>
      <c r="AS235" s="96">
        <f>$AS$10</f>
      </c>
      <c r="AU235" s="96">
        <f>$AU$10</f>
      </c>
      <c r="AW235" s="96">
        <f>$AW$10</f>
      </c>
      <c r="AX235">
        <f>AX234+1</f>
      </c>
      <c r="AZ235">
        <f>CONCATENATE(AO235,".",AQ235,".",AS235,".",AU235,".",AW235,AX235)</f>
      </c>
      <c r="BA235">
        <f>CONCATENATE(AO235,AQ235,AS235,AU235,AW235,AX235)</f>
      </c>
    </row>
    <row r="236" spans="1:53" ht="30" customHeight="1" x14ac:dyDescent="0.25">
      <c r="A236" s="18"/>
      <c r="B236" s="18"/>
      <c r="C236" s="19"/>
      <c r="D236" s="17"/>
      <c r="E236" s="17"/>
      <c r="F236" s="17">
        <f>D236+E236</f>
      </c>
      <c r="G236" s="17">
        <f>ROUND((Hoja2!F236/INICIO!$C$37)*INICIO!$C$33,2)</f>
      </c>
      <c r="H236" s="17"/>
      <c r="I236" s="17"/>
      <c r="J236" s="17">
        <f>D236+H236</f>
      </c>
      <c r="K236" s="1"/>
      <c r="L236" s="17"/>
      <c r="M236" s="1"/>
      <c r="N236">
        <f>A236</f>
      </c>
      <c r="O236">
        <f>B236</f>
      </c>
      <c r="P236" s="1"/>
      <c r="Q236">
        <f>C236</f>
      </c>
      <c r="R236">
        <f>Q236</f>
      </c>
      <c r="S236" s="1"/>
      <c r="T236">
        <f>$T$10</f>
      </c>
      <c r="U236">
        <f>D236</f>
      </c>
      <c r="V236">
        <f>E236</f>
      </c>
      <c r="W236">
        <f>F236</f>
      </c>
      <c r="X236">
        <f>G236</f>
      </c>
      <c r="Y236" s="5">
        <f>W236*$B$1</f>
      </c>
      <c r="Z236" s="5">
        <f>W236*$B$2</f>
      </c>
      <c r="AA236" s="5">
        <f>Y236+Z236</f>
      </c>
      <c r="AB236" s="5">
        <f>U236+Y236</f>
      </c>
      <c r="AC236" s="96">
        <f>C236</f>
      </c>
      <c r="AD236" s="1">
        <f>$AD$10</f>
      </c>
      <c r="AE236" s="9">
        <f>COLINDANCIAS!E1141</f>
      </c>
      <c r="AF236" s="9">
        <f>COLINDANCIAS!E1142</f>
      </c>
      <c r="AG236" s="9">
        <f>COLINDANCIAS!E1143</f>
      </c>
      <c r="AH236" s="9">
        <f>COLINDANCIAS!E1144</f>
      </c>
      <c r="AI236" s="9">
        <f>$AI$10</f>
      </c>
      <c r="AJ236" s="9">
        <f>BA236</f>
      </c>
      <c r="AK236" s="1"/>
      <c r="AL236" s="53">
        <f>LEN(AJ236)</f>
      </c>
      <c r="AO236" s="96">
        <f>$AO$10</f>
      </c>
      <c r="AQ236" s="96">
        <f>$AQ$10</f>
      </c>
      <c r="AS236" s="96">
        <f>$AS$10</f>
      </c>
      <c r="AU236" s="96">
        <f>$AU$10</f>
      </c>
      <c r="AW236" s="96">
        <f>$AW$10</f>
      </c>
      <c r="AX236">
        <f>AX235+1</f>
      </c>
      <c r="AZ236">
        <f>CONCATENATE(AO236,".",AQ236,".",AS236,".",AU236,".",AW236,AX236)</f>
      </c>
      <c r="BA236">
        <f>CONCATENATE(AO236,AQ236,AS236,AU236,AW236,AX236)</f>
      </c>
    </row>
    <row r="237" spans="1:53" ht="30" customHeight="1" x14ac:dyDescent="0.25">
      <c r="A237" s="18"/>
      <c r="B237" s="18"/>
      <c r="C237" s="19"/>
      <c r="D237" s="17"/>
      <c r="E237" s="17"/>
      <c r="F237" s="17">
        <f>D237+E237</f>
      </c>
      <c r="G237" s="17">
        <f>ROUND((Hoja2!F237/INICIO!$C$37)*INICIO!$C$33,2)</f>
      </c>
      <c r="H237" s="17"/>
      <c r="I237" s="17"/>
      <c r="J237" s="17">
        <f>D237+H237</f>
      </c>
      <c r="K237" s="1"/>
      <c r="L237" s="17"/>
      <c r="M237" s="1"/>
      <c r="N237">
        <f>A237</f>
      </c>
      <c r="O237">
        <f>B237</f>
      </c>
      <c r="P237" s="1"/>
      <c r="Q237">
        <f>C237</f>
      </c>
      <c r="R237">
        <f>Q237</f>
      </c>
      <c r="S237" s="1"/>
      <c r="T237">
        <f>$T$10</f>
      </c>
      <c r="U237">
        <f>D237</f>
      </c>
      <c r="V237">
        <f>E237</f>
      </c>
      <c r="W237">
        <f>F237</f>
      </c>
      <c r="X237">
        <f>G237</f>
      </c>
      <c r="Y237" s="5">
        <f>W237*$B$1</f>
      </c>
      <c r="Z237" s="5">
        <f>W237*$B$2</f>
      </c>
      <c r="AA237" s="5">
        <f>Y237+Z237</f>
      </c>
      <c r="AB237" s="5">
        <f>U237+Y237</f>
      </c>
      <c r="AC237" s="96">
        <f>C237</f>
      </c>
      <c r="AD237" s="1">
        <f>$AD$10</f>
      </c>
      <c r="AE237" s="9">
        <f>COLINDANCIAS!E1146</f>
      </c>
      <c r="AF237" s="9">
        <f>COLINDANCIAS!E1147</f>
      </c>
      <c r="AG237" s="9">
        <f>COLINDANCIAS!E1148</f>
      </c>
      <c r="AH237" s="9">
        <f>COLINDANCIAS!E1149</f>
      </c>
      <c r="AI237" s="9">
        <f>$AI$10</f>
      </c>
      <c r="AJ237" s="9">
        <f>BA237</f>
      </c>
      <c r="AK237" s="1"/>
      <c r="AL237" s="53">
        <f>LEN(AJ237)</f>
      </c>
      <c r="AO237" s="96">
        <f>$AO$10</f>
      </c>
      <c r="AQ237" s="96">
        <f>$AQ$10</f>
      </c>
      <c r="AS237" s="96">
        <f>$AS$10</f>
      </c>
      <c r="AU237" s="96">
        <f>$AU$10</f>
      </c>
      <c r="AW237" s="96">
        <f>$AW$10</f>
      </c>
      <c r="AX237">
        <f>AX236+1</f>
      </c>
      <c r="AZ237">
        <f>CONCATENATE(AO237,".",AQ237,".",AS237,".",AU237,".",AW237,AX237)</f>
      </c>
      <c r="BA237">
        <f>CONCATENATE(AO237,AQ237,AS237,AU237,AW237,AX237)</f>
      </c>
    </row>
    <row r="238" spans="1:53" ht="30" customHeight="1" x14ac:dyDescent="0.25">
      <c r="A238" s="18"/>
      <c r="B238" s="18"/>
      <c r="C238" s="19"/>
      <c r="D238" s="17"/>
      <c r="E238" s="17"/>
      <c r="F238" s="17">
        <f>D238+E238</f>
      </c>
      <c r="G238" s="17">
        <f>ROUND((Hoja2!F238/INICIO!$C$37)*INICIO!$C$33,2)</f>
      </c>
      <c r="H238" s="17"/>
      <c r="I238" s="17"/>
      <c r="J238" s="17">
        <f>D238+H238</f>
      </c>
      <c r="K238" s="1"/>
      <c r="L238" s="17"/>
      <c r="M238" s="1"/>
      <c r="N238">
        <f>A238</f>
      </c>
      <c r="O238">
        <f>B238</f>
      </c>
      <c r="P238" s="1"/>
      <c r="Q238">
        <f>C238</f>
      </c>
      <c r="R238">
        <f>Q238</f>
      </c>
      <c r="S238" s="1"/>
      <c r="T238">
        <f>$T$10</f>
      </c>
      <c r="U238">
        <f>D238</f>
      </c>
      <c r="V238">
        <f>E238</f>
      </c>
      <c r="W238">
        <f>F238</f>
      </c>
      <c r="X238">
        <f>G238</f>
      </c>
      <c r="Y238" s="5">
        <f>W238*$B$1</f>
      </c>
      <c r="Z238" s="5">
        <f>W238*$B$2</f>
      </c>
      <c r="AA238" s="5">
        <f>Y238+Z238</f>
      </c>
      <c r="AB238" s="5">
        <f>U238+Y238</f>
      </c>
      <c r="AC238" s="96">
        <f>C238</f>
      </c>
      <c r="AD238" s="1">
        <f>$AD$10</f>
      </c>
      <c r="AE238" s="9">
        <f>COLINDANCIAS!E1151</f>
      </c>
      <c r="AF238" s="9">
        <f>COLINDANCIAS!E1152</f>
      </c>
      <c r="AG238" s="9">
        <f>COLINDANCIAS!E1153</f>
      </c>
      <c r="AH238" s="9">
        <f>COLINDANCIAS!E1154</f>
      </c>
      <c r="AI238" s="9">
        <f>$AI$10</f>
      </c>
      <c r="AJ238" s="9">
        <f>BA238</f>
      </c>
      <c r="AK238" s="1"/>
      <c r="AL238" s="53">
        <f>LEN(AJ238)</f>
      </c>
      <c r="AO238" s="96">
        <f>$AO$10</f>
      </c>
      <c r="AQ238" s="96">
        <f>$AQ$10</f>
      </c>
      <c r="AS238" s="96">
        <f>$AS$10</f>
      </c>
      <c r="AU238" s="96">
        <f>$AU$10</f>
      </c>
      <c r="AW238" s="96">
        <f>$AW$10</f>
      </c>
      <c r="AX238">
        <f>AX237+1</f>
      </c>
      <c r="AZ238">
        <f>CONCATENATE(AO238,".",AQ238,".",AS238,".",AU238,".",AW238,AX238)</f>
      </c>
      <c r="BA238">
        <f>CONCATENATE(AO238,AQ238,AS238,AU238,AW238,AX238)</f>
      </c>
    </row>
    <row r="239" spans="1:53" ht="30" customHeight="1" x14ac:dyDescent="0.25">
      <c r="A239" s="18"/>
      <c r="B239" s="18"/>
      <c r="C239" s="19"/>
      <c r="D239" s="17"/>
      <c r="E239" s="17"/>
      <c r="F239" s="17">
        <f>D239+E239</f>
      </c>
      <c r="G239" s="17">
        <f>ROUND((Hoja2!F239/INICIO!$C$37)*INICIO!$C$33,2)</f>
      </c>
      <c r="H239" s="17"/>
      <c r="I239" s="17"/>
      <c r="J239" s="17">
        <f>D239+H239</f>
      </c>
      <c r="K239" s="1"/>
      <c r="L239" s="17"/>
      <c r="M239" s="1"/>
      <c r="N239">
        <f>A239</f>
      </c>
      <c r="O239">
        <f>B239</f>
      </c>
      <c r="P239" s="1"/>
      <c r="Q239">
        <f>C239</f>
      </c>
      <c r="R239">
        <f>Q239</f>
      </c>
      <c r="S239" s="1"/>
      <c r="T239">
        <f>$T$10</f>
      </c>
      <c r="U239">
        <f>D239</f>
      </c>
      <c r="V239">
        <f>E239</f>
      </c>
      <c r="W239">
        <f>F239</f>
      </c>
      <c r="X239">
        <f>G239</f>
      </c>
      <c r="Y239" s="5">
        <f>W239*$B$1</f>
      </c>
      <c r="Z239" s="5">
        <f>W239*$B$2</f>
      </c>
      <c r="AA239" s="5">
        <f>Y239+Z239</f>
      </c>
      <c r="AB239" s="5">
        <f>U239+Y239</f>
      </c>
      <c r="AC239" s="96">
        <f>C239</f>
      </c>
      <c r="AD239" s="1">
        <f>$AD$10</f>
      </c>
      <c r="AE239" s="9">
        <f>COLINDANCIAS!E1156</f>
      </c>
      <c r="AF239" s="9">
        <f>COLINDANCIAS!E1157</f>
      </c>
      <c r="AG239" s="9">
        <f>COLINDANCIAS!E1158</f>
      </c>
      <c r="AH239" s="9">
        <f>COLINDANCIAS!E1159</f>
      </c>
      <c r="AI239" s="9">
        <f>$AI$10</f>
      </c>
      <c r="AJ239" s="9">
        <f>BA239</f>
      </c>
      <c r="AK239" s="1"/>
      <c r="AL239" s="53">
        <f>LEN(AJ239)</f>
      </c>
      <c r="AO239" s="96">
        <f>$AO$10</f>
      </c>
      <c r="AQ239" s="96">
        <f>$AQ$10</f>
      </c>
      <c r="AS239" s="96">
        <f>$AS$10</f>
      </c>
      <c r="AU239" s="96">
        <f>$AU$10</f>
      </c>
      <c r="AW239" s="96">
        <f>$AW$10</f>
      </c>
      <c r="AX239">
        <f>AX238+1</f>
      </c>
      <c r="AZ239">
        <f>CONCATENATE(AO239,".",AQ239,".",AS239,".",AU239,".",AW239,AX239)</f>
      </c>
      <c r="BA239">
        <f>CONCATENATE(AO239,AQ239,AS239,AU239,AW239,AX239)</f>
      </c>
    </row>
    <row r="240" spans="1:53" ht="30" customHeight="1" x14ac:dyDescent="0.25">
      <c r="A240" s="18"/>
      <c r="B240" s="18"/>
      <c r="C240" s="19"/>
      <c r="D240" s="17"/>
      <c r="E240" s="17"/>
      <c r="F240" s="17">
        <f>D240+E240</f>
      </c>
      <c r="G240" s="17">
        <f>ROUND((Hoja2!F240/INICIO!$C$37)*INICIO!$C$33,2)</f>
      </c>
      <c r="H240" s="17"/>
      <c r="I240" s="17"/>
      <c r="J240" s="17">
        <f>D240+H240</f>
      </c>
      <c r="K240" s="1"/>
      <c r="L240" s="17"/>
      <c r="M240" s="1"/>
      <c r="N240">
        <f>A240</f>
      </c>
      <c r="O240">
        <f>B240</f>
      </c>
      <c r="P240" s="1"/>
      <c r="Q240">
        <f>C240</f>
      </c>
      <c r="R240">
        <f>Q240</f>
      </c>
      <c r="S240" s="1"/>
      <c r="T240">
        <f>$T$10</f>
      </c>
      <c r="U240">
        <f>D240</f>
      </c>
      <c r="V240">
        <f>E240</f>
      </c>
      <c r="W240">
        <f>F240</f>
      </c>
      <c r="X240">
        <f>G240</f>
      </c>
      <c r="Y240" s="5">
        <f>W240*$B$1</f>
      </c>
      <c r="Z240" s="5">
        <f>W240*$B$2</f>
      </c>
      <c r="AA240" s="5">
        <f>Y240+Z240</f>
      </c>
      <c r="AB240" s="5">
        <f>U240+Y240</f>
      </c>
      <c r="AC240" s="96">
        <f>C240</f>
      </c>
      <c r="AD240" s="1">
        <f>$AD$10</f>
      </c>
      <c r="AE240" s="9">
        <f>COLINDANCIAS!E1161</f>
      </c>
      <c r="AF240" s="9">
        <f>COLINDANCIAS!E1162</f>
      </c>
      <c r="AG240" s="9">
        <f>COLINDANCIAS!E1163</f>
      </c>
      <c r="AH240" s="9">
        <f>COLINDANCIAS!E1164</f>
      </c>
      <c r="AI240" s="9">
        <f>$AI$10</f>
      </c>
      <c r="AJ240" s="9">
        <f>BA240</f>
      </c>
      <c r="AK240" s="1"/>
      <c r="AL240" s="53">
        <f>LEN(AJ240)</f>
      </c>
      <c r="AO240" s="96">
        <f>$AO$10</f>
      </c>
      <c r="AQ240" s="96">
        <f>$AQ$10</f>
      </c>
      <c r="AS240" s="96">
        <f>$AS$10</f>
      </c>
      <c r="AU240" s="96">
        <f>$AU$10</f>
      </c>
      <c r="AW240" s="96">
        <f>$AW$10</f>
      </c>
      <c r="AX240">
        <f>AX239+1</f>
      </c>
      <c r="AZ240">
        <f>CONCATENATE(AO240,".",AQ240,".",AS240,".",AU240,".",AW240,AX240)</f>
      </c>
      <c r="BA240">
        <f>CONCATENATE(AO240,AQ240,AS240,AU240,AW240,AX240)</f>
      </c>
    </row>
    <row r="241" spans="1:53" ht="30" customHeight="1" x14ac:dyDescent="0.25">
      <c r="A241" s="18"/>
      <c r="B241" s="18"/>
      <c r="C241" s="19"/>
      <c r="D241" s="17"/>
      <c r="E241" s="17"/>
      <c r="F241" s="17">
        <f>D241+E241</f>
      </c>
      <c r="G241" s="17">
        <f>ROUND((Hoja2!F241/INICIO!$C$37)*INICIO!$C$33,2)</f>
      </c>
      <c r="H241" s="17"/>
      <c r="I241" s="17"/>
      <c r="J241" s="17">
        <f>D241+H241</f>
      </c>
      <c r="K241" s="1"/>
      <c r="L241" s="17"/>
      <c r="M241" s="1"/>
      <c r="N241">
        <f>A241</f>
      </c>
      <c r="O241">
        <f>B241</f>
      </c>
      <c r="P241" s="1"/>
      <c r="Q241">
        <f>C241</f>
      </c>
      <c r="R241">
        <f>Q241</f>
      </c>
      <c r="S241" s="1"/>
      <c r="T241">
        <f>$T$10</f>
      </c>
      <c r="U241">
        <f>D241</f>
      </c>
      <c r="V241">
        <f>E241</f>
      </c>
      <c r="W241">
        <f>F241</f>
      </c>
      <c r="X241">
        <f>G241</f>
      </c>
      <c r="Y241" s="5">
        <f>W241*$B$1</f>
      </c>
      <c r="Z241" s="5">
        <f>W241*$B$2</f>
      </c>
      <c r="AA241" s="5">
        <f>Y241+Z241</f>
      </c>
      <c r="AB241" s="5">
        <f>U241+Y241</f>
      </c>
      <c r="AC241" s="96">
        <f>C241</f>
      </c>
      <c r="AD241" s="1">
        <f>$AD$10</f>
      </c>
      <c r="AE241" s="9">
        <f>COLINDANCIAS!E1166</f>
      </c>
      <c r="AF241" s="9">
        <f>COLINDANCIAS!E1167</f>
      </c>
      <c r="AG241" s="9">
        <f>COLINDANCIAS!E1168</f>
      </c>
      <c r="AH241" s="9">
        <f>COLINDANCIAS!E1169</f>
      </c>
      <c r="AI241" s="9">
        <f>$AI$10</f>
      </c>
      <c r="AJ241" s="9">
        <f>BA241</f>
      </c>
      <c r="AK241" s="1"/>
      <c r="AL241" s="53">
        <f>LEN(AJ241)</f>
      </c>
      <c r="AO241" s="96">
        <f>$AO$10</f>
      </c>
      <c r="AQ241" s="96">
        <f>$AQ$10</f>
      </c>
      <c r="AS241" s="96">
        <f>$AS$10</f>
      </c>
      <c r="AU241" s="96">
        <f>$AU$10</f>
      </c>
      <c r="AW241" s="96">
        <f>$AW$10</f>
      </c>
      <c r="AX241">
        <f>AX240+1</f>
      </c>
      <c r="AZ241">
        <f>CONCATENATE(AO241,".",AQ241,".",AS241,".",AU241,".",AW241,AX241)</f>
      </c>
      <c r="BA241">
        <f>CONCATENATE(AO241,AQ241,AS241,AU241,AW241,AX241)</f>
      </c>
    </row>
    <row r="242" spans="1:53" ht="30" customHeight="1" x14ac:dyDescent="0.25">
      <c r="A242" s="18"/>
      <c r="B242" s="18"/>
      <c r="C242" s="19"/>
      <c r="D242" s="17"/>
      <c r="E242" s="17"/>
      <c r="F242" s="17">
        <f>D242+E242</f>
      </c>
      <c r="G242" s="17">
        <f>ROUND((Hoja2!F242/INICIO!$C$37)*INICIO!$C$33,2)</f>
      </c>
      <c r="H242" s="17"/>
      <c r="I242" s="17"/>
      <c r="J242" s="17">
        <f>D242+H242</f>
      </c>
      <c r="K242" s="1"/>
      <c r="L242" s="17"/>
      <c r="M242" s="1"/>
      <c r="N242">
        <f>A242</f>
      </c>
      <c r="O242">
        <f>B242</f>
      </c>
      <c r="P242" s="1"/>
      <c r="Q242">
        <f>C242</f>
      </c>
      <c r="R242">
        <f>Q242</f>
      </c>
      <c r="S242" s="1"/>
      <c r="T242">
        <f>$T$10</f>
      </c>
      <c r="U242">
        <f>D242</f>
      </c>
      <c r="V242">
        <f>E242</f>
      </c>
      <c r="W242">
        <f>F242</f>
      </c>
      <c r="X242">
        <f>G242</f>
      </c>
      <c r="Y242" s="5">
        <f>W242*$B$1</f>
      </c>
      <c r="Z242" s="5">
        <f>W242*$B$2</f>
      </c>
      <c r="AA242" s="5">
        <f>Y242+Z242</f>
      </c>
      <c r="AB242" s="5">
        <f>U242+Y242</f>
      </c>
      <c r="AC242" s="96">
        <f>C242</f>
      </c>
      <c r="AD242" s="1">
        <f>$AD$10</f>
      </c>
      <c r="AE242" s="9">
        <f>COLINDANCIAS!E1171</f>
      </c>
      <c r="AF242" s="9">
        <f>COLINDANCIAS!E1172</f>
      </c>
      <c r="AG242" s="9">
        <f>COLINDANCIAS!E1173</f>
      </c>
      <c r="AH242" s="9">
        <f>COLINDANCIAS!E1174</f>
      </c>
      <c r="AI242" s="9">
        <f>$AI$10</f>
      </c>
      <c r="AJ242" s="9">
        <f>BA242</f>
      </c>
      <c r="AK242" s="1"/>
      <c r="AL242" s="53">
        <f>LEN(AJ242)</f>
      </c>
      <c r="AO242" s="96">
        <f>$AO$10</f>
      </c>
      <c r="AQ242" s="96">
        <f>$AQ$10</f>
      </c>
      <c r="AS242" s="96">
        <f>$AS$10</f>
      </c>
      <c r="AU242" s="96">
        <f>$AU$10</f>
      </c>
      <c r="AW242" s="96">
        <f>$AW$10</f>
      </c>
      <c r="AX242">
        <f>AX241+1</f>
      </c>
      <c r="AZ242">
        <f>CONCATENATE(AO242,".",AQ242,".",AS242,".",AU242,".",AW242,AX242)</f>
      </c>
      <c r="BA242">
        <f>CONCATENATE(AO242,AQ242,AS242,AU242,AW242,AX242)</f>
      </c>
    </row>
    <row r="243" spans="1:53" ht="30" customHeight="1" x14ac:dyDescent="0.25">
      <c r="A243" s="18"/>
      <c r="B243" s="18"/>
      <c r="C243" s="19"/>
      <c r="D243" s="17"/>
      <c r="E243" s="17"/>
      <c r="F243" s="17">
        <f>D243+E243</f>
      </c>
      <c r="G243" s="17">
        <f>ROUND((Hoja2!F243/INICIO!$C$37)*INICIO!$C$33,2)</f>
      </c>
      <c r="H243" s="17"/>
      <c r="I243" s="17"/>
      <c r="J243" s="17">
        <f>D243+H243</f>
      </c>
      <c r="K243" s="1"/>
      <c r="L243" s="17"/>
      <c r="M243" s="1"/>
      <c r="N243">
        <f>A243</f>
      </c>
      <c r="O243">
        <f>B243</f>
      </c>
      <c r="P243" s="1"/>
      <c r="Q243">
        <f>C243</f>
      </c>
      <c r="R243">
        <f>Q243</f>
      </c>
      <c r="S243" s="1"/>
      <c r="T243">
        <f>$T$10</f>
      </c>
      <c r="U243">
        <f>D243</f>
      </c>
      <c r="V243">
        <f>E243</f>
      </c>
      <c r="W243">
        <f>F243</f>
      </c>
      <c r="X243">
        <f>G243</f>
      </c>
      <c r="Y243" s="5">
        <f>W243*$B$1</f>
      </c>
      <c r="Z243" s="5">
        <f>W243*$B$2</f>
      </c>
      <c r="AA243" s="5">
        <f>Y243+Z243</f>
      </c>
      <c r="AB243" s="5">
        <f>U243+Y243</f>
      </c>
      <c r="AC243" s="96">
        <f>C243</f>
      </c>
      <c r="AD243" s="1">
        <f>$AD$10</f>
      </c>
      <c r="AE243" s="9">
        <f>COLINDANCIAS!E1176</f>
      </c>
      <c r="AF243" s="9">
        <f>COLINDANCIAS!E1177</f>
      </c>
      <c r="AG243" s="9">
        <f>COLINDANCIAS!E1178</f>
      </c>
      <c r="AH243" s="9">
        <f>COLINDANCIAS!E1179</f>
      </c>
      <c r="AI243" s="9">
        <f>$AI$10</f>
      </c>
      <c r="AJ243" s="9">
        <f>BA243</f>
      </c>
      <c r="AK243" s="1"/>
      <c r="AL243" s="53">
        <f>LEN(AJ243)</f>
      </c>
      <c r="AO243" s="96">
        <f>$AO$10</f>
      </c>
      <c r="AQ243" s="96">
        <f>$AQ$10</f>
      </c>
      <c r="AS243" s="96">
        <f>$AS$10</f>
      </c>
      <c r="AU243" s="96">
        <f>$AU$10</f>
      </c>
      <c r="AW243" s="96">
        <f>$AW$10</f>
      </c>
      <c r="AX243">
        <f>AX242+1</f>
      </c>
      <c r="AZ243">
        <f>CONCATENATE(AO243,".",AQ243,".",AS243,".",AU243,".",AW243,AX243)</f>
      </c>
      <c r="BA243">
        <f>CONCATENATE(AO243,AQ243,AS243,AU243,AW243,AX243)</f>
      </c>
    </row>
    <row r="244" spans="1:53" ht="30" customHeight="1" x14ac:dyDescent="0.25">
      <c r="A244" s="18"/>
      <c r="B244" s="18"/>
      <c r="C244" s="19"/>
      <c r="D244" s="17"/>
      <c r="E244" s="17"/>
      <c r="F244" s="17">
        <f>D244+E244</f>
      </c>
      <c r="G244" s="17">
        <f>ROUND((Hoja2!F244/INICIO!$C$37)*INICIO!$C$33,2)</f>
      </c>
      <c r="H244" s="17"/>
      <c r="I244" s="17"/>
      <c r="J244" s="17">
        <f>D244+H244</f>
      </c>
      <c r="K244" s="1"/>
      <c r="L244" s="17"/>
      <c r="M244" s="1"/>
      <c r="N244">
        <f>A244</f>
      </c>
      <c r="O244">
        <f>B244</f>
      </c>
      <c r="P244" s="1"/>
      <c r="Q244">
        <f>C244</f>
      </c>
      <c r="R244">
        <f>Q244</f>
      </c>
      <c r="S244" s="1"/>
      <c r="T244">
        <f>$T$10</f>
      </c>
      <c r="U244">
        <f>D244</f>
      </c>
      <c r="V244">
        <f>E244</f>
      </c>
      <c r="W244">
        <f>F244</f>
      </c>
      <c r="X244">
        <f>G244</f>
      </c>
      <c r="Y244" s="5">
        <f>W244*$B$1</f>
      </c>
      <c r="Z244" s="5">
        <f>W244*$B$2</f>
      </c>
      <c r="AA244" s="5">
        <f>Y244+Z244</f>
      </c>
      <c r="AB244" s="5">
        <f>U244+Y244</f>
      </c>
      <c r="AC244" s="96">
        <f>C244</f>
      </c>
      <c r="AD244" s="1">
        <f>$AD$10</f>
      </c>
      <c r="AE244" s="9">
        <f>COLINDANCIAS!E1181</f>
      </c>
      <c r="AF244" s="9">
        <f>COLINDANCIAS!E1182</f>
      </c>
      <c r="AG244" s="9">
        <f>COLINDANCIAS!E1183</f>
      </c>
      <c r="AH244" s="9">
        <f>COLINDANCIAS!E1184</f>
      </c>
      <c r="AI244" s="9">
        <f>$AI$10</f>
      </c>
      <c r="AJ244" s="9">
        <f>BA244</f>
      </c>
      <c r="AK244" s="1"/>
      <c r="AL244" s="53">
        <f>LEN(AJ244)</f>
      </c>
      <c r="AO244" s="96">
        <f>$AO$10</f>
      </c>
      <c r="AQ244" s="96">
        <f>$AQ$10</f>
      </c>
      <c r="AS244" s="96">
        <f>$AS$10</f>
      </c>
      <c r="AU244" s="96">
        <f>$AU$10</f>
      </c>
      <c r="AW244" s="96">
        <f>$AW$10</f>
      </c>
      <c r="AX244">
        <f>AX243+1</f>
      </c>
      <c r="AZ244">
        <f>CONCATENATE(AO244,".",AQ244,".",AS244,".",AU244,".",AW244,AX244)</f>
      </c>
      <c r="BA244">
        <f>CONCATENATE(AO244,AQ244,AS244,AU244,AW244,AX244)</f>
      </c>
    </row>
    <row r="245" spans="1:53" ht="30" customHeight="1" x14ac:dyDescent="0.25">
      <c r="A245" s="18"/>
      <c r="B245" s="18"/>
      <c r="C245" s="19"/>
      <c r="D245" s="17"/>
      <c r="E245" s="17"/>
      <c r="F245" s="17">
        <f>D245+E245</f>
      </c>
      <c r="G245" s="17">
        <f>ROUND((Hoja2!F245/INICIO!$C$37)*INICIO!$C$33,2)</f>
      </c>
      <c r="H245" s="17"/>
      <c r="I245" s="17"/>
      <c r="J245" s="17">
        <f>D245+H245</f>
      </c>
      <c r="K245" s="1"/>
      <c r="L245" s="17"/>
      <c r="M245" s="1"/>
      <c r="N245">
        <f>A245</f>
      </c>
      <c r="O245">
        <f>B245</f>
      </c>
      <c r="P245" s="1"/>
      <c r="Q245">
        <f>C245</f>
      </c>
      <c r="R245">
        <f>Q245</f>
      </c>
      <c r="S245" s="1"/>
      <c r="T245">
        <f>$T$10</f>
      </c>
      <c r="U245">
        <f>D245</f>
      </c>
      <c r="V245">
        <f>E245</f>
      </c>
      <c r="W245">
        <f>F245</f>
      </c>
      <c r="X245">
        <f>G245</f>
      </c>
      <c r="Y245" s="5">
        <f>W245*$B$1</f>
      </c>
      <c r="Z245" s="5">
        <f>W245*$B$2</f>
      </c>
      <c r="AA245" s="5">
        <f>Y245+Z245</f>
      </c>
      <c r="AB245" s="5">
        <f>U245+Y245</f>
      </c>
      <c r="AC245" s="96">
        <f>C245</f>
      </c>
      <c r="AD245" s="1">
        <f>$AD$10</f>
      </c>
      <c r="AE245" s="9">
        <f>COLINDANCIAS!E1186</f>
      </c>
      <c r="AF245" s="9">
        <f>COLINDANCIAS!E1187</f>
      </c>
      <c r="AG245" s="9">
        <f>COLINDANCIAS!E1188</f>
      </c>
      <c r="AH245" s="9">
        <f>COLINDANCIAS!E1189</f>
      </c>
      <c r="AI245" s="9">
        <f>$AI$10</f>
      </c>
      <c r="AJ245" s="9">
        <f>BA245</f>
      </c>
      <c r="AK245" s="1"/>
      <c r="AL245" s="53">
        <f>LEN(AJ245)</f>
      </c>
      <c r="AO245" s="96">
        <f>$AO$10</f>
      </c>
      <c r="AQ245" s="96">
        <f>$AQ$10</f>
      </c>
      <c r="AS245" s="96">
        <f>$AS$10</f>
      </c>
      <c r="AU245" s="96">
        <f>$AU$10</f>
      </c>
      <c r="AW245" s="96">
        <f>$AW$10</f>
      </c>
      <c r="AX245">
        <f>AX244+1</f>
      </c>
      <c r="AZ245">
        <f>CONCATENATE(AO245,".",AQ245,".",AS245,".",AU245,".",AW245,AX245)</f>
      </c>
      <c r="BA245">
        <f>CONCATENATE(AO245,AQ245,AS245,AU245,AW245,AX245)</f>
      </c>
    </row>
    <row r="246" spans="1:53" ht="30" customHeight="1" x14ac:dyDescent="0.25">
      <c r="A246" s="18"/>
      <c r="B246" s="18"/>
      <c r="C246" s="19"/>
      <c r="D246" s="17"/>
      <c r="E246" s="17"/>
      <c r="F246" s="17">
        <f>D246+E246</f>
      </c>
      <c r="G246" s="17">
        <f>ROUND((Hoja2!F246/INICIO!$C$37)*INICIO!$C$33,2)</f>
      </c>
      <c r="H246" s="17"/>
      <c r="I246" s="17"/>
      <c r="J246" s="17">
        <f>D246+H246</f>
      </c>
      <c r="K246" s="1"/>
      <c r="L246" s="17"/>
      <c r="M246" s="1"/>
      <c r="N246">
        <f>A246</f>
      </c>
      <c r="O246">
        <f>B246</f>
      </c>
      <c r="P246" s="1"/>
      <c r="Q246">
        <f>C246</f>
      </c>
      <c r="R246">
        <f>Q246</f>
      </c>
      <c r="S246" s="1"/>
      <c r="T246">
        <f>$T$10</f>
      </c>
      <c r="U246">
        <f>D246</f>
      </c>
      <c r="V246">
        <f>E246</f>
      </c>
      <c r="W246">
        <f>F246</f>
      </c>
      <c r="X246">
        <f>G246</f>
      </c>
      <c r="Y246" s="5">
        <f>W246*$B$1</f>
      </c>
      <c r="Z246" s="5">
        <f>W246*$B$2</f>
      </c>
      <c r="AA246" s="5">
        <f>Y246+Z246</f>
      </c>
      <c r="AB246" s="5">
        <f>U246+Y246</f>
      </c>
      <c r="AC246" s="96">
        <f>C246</f>
      </c>
      <c r="AD246" s="1">
        <f>$AD$10</f>
      </c>
      <c r="AE246" s="9">
        <f>COLINDANCIAS!E1191</f>
      </c>
      <c r="AF246" s="9">
        <f>COLINDANCIAS!E1192</f>
      </c>
      <c r="AG246" s="9">
        <f>COLINDANCIAS!E1193</f>
      </c>
      <c r="AH246" s="9">
        <f>COLINDANCIAS!E1194</f>
      </c>
      <c r="AI246" s="9">
        <f>$AI$10</f>
      </c>
      <c r="AJ246" s="9">
        <f>BA246</f>
      </c>
      <c r="AK246" s="1"/>
      <c r="AL246" s="53">
        <f>LEN(AJ246)</f>
      </c>
      <c r="AO246" s="96">
        <f>$AO$10</f>
      </c>
      <c r="AQ246" s="96">
        <f>$AQ$10</f>
      </c>
      <c r="AS246" s="96">
        <f>$AS$10</f>
      </c>
      <c r="AU246" s="96">
        <f>$AU$10</f>
      </c>
      <c r="AW246" s="96">
        <f>$AW$10</f>
      </c>
      <c r="AX246">
        <f>AX245+1</f>
      </c>
      <c r="AZ246">
        <f>CONCATENATE(AO246,".",AQ246,".",AS246,".",AU246,".",AW246,AX246)</f>
      </c>
      <c r="BA246">
        <f>CONCATENATE(AO246,AQ246,AS246,AU246,AW246,AX246)</f>
      </c>
    </row>
    <row r="247" spans="1:53" ht="30" customHeight="1" x14ac:dyDescent="0.25">
      <c r="A247" s="18"/>
      <c r="B247" s="18"/>
      <c r="C247" s="19"/>
      <c r="D247" s="17"/>
      <c r="E247" s="17"/>
      <c r="F247" s="17">
        <f>D247+E247</f>
      </c>
      <c r="G247" s="17">
        <f>ROUND((Hoja2!F247/INICIO!$C$37)*INICIO!$C$33,2)</f>
      </c>
      <c r="H247" s="17"/>
      <c r="I247" s="17"/>
      <c r="J247" s="17">
        <f>D247+H247</f>
      </c>
      <c r="K247" s="1"/>
      <c r="L247" s="17"/>
      <c r="M247" s="1"/>
      <c r="N247">
        <f>A247</f>
      </c>
      <c r="O247">
        <f>B247</f>
      </c>
      <c r="P247" s="1"/>
      <c r="Q247">
        <f>C247</f>
      </c>
      <c r="R247">
        <f>Q247</f>
      </c>
      <c r="S247" s="1"/>
      <c r="T247">
        <f>$T$10</f>
      </c>
      <c r="U247">
        <f>D247</f>
      </c>
      <c r="V247">
        <f>E247</f>
      </c>
      <c r="W247">
        <f>F247</f>
      </c>
      <c r="X247">
        <f>G247</f>
      </c>
      <c r="Y247" s="5">
        <f>W247*$B$1</f>
      </c>
      <c r="Z247" s="5">
        <f>W247*$B$2</f>
      </c>
      <c r="AA247" s="5">
        <f>Y247+Z247</f>
      </c>
      <c r="AB247" s="5">
        <f>U247+Y247</f>
      </c>
      <c r="AC247" s="96">
        <f>C247</f>
      </c>
      <c r="AD247" s="1">
        <f>$AD$10</f>
      </c>
      <c r="AE247" s="9">
        <f>COLINDANCIAS!E1196</f>
      </c>
      <c r="AF247" s="9">
        <f>COLINDANCIAS!E1197</f>
      </c>
      <c r="AG247" s="9">
        <f>COLINDANCIAS!E1198</f>
      </c>
      <c r="AH247" s="9">
        <f>COLINDANCIAS!E1199</f>
      </c>
      <c r="AI247" s="9">
        <f>$AI$10</f>
      </c>
      <c r="AJ247" s="9">
        <f>BA247</f>
      </c>
      <c r="AK247" s="1"/>
      <c r="AL247" s="53">
        <f>LEN(AJ247)</f>
      </c>
      <c r="AO247" s="96">
        <f>$AO$10</f>
      </c>
      <c r="AQ247" s="96">
        <f>$AQ$10</f>
      </c>
      <c r="AS247" s="96">
        <f>$AS$10</f>
      </c>
      <c r="AU247" s="96">
        <f>$AU$10</f>
      </c>
      <c r="AW247" s="96">
        <f>$AW$10</f>
      </c>
      <c r="AX247">
        <f>AX246+1</f>
      </c>
      <c r="AZ247">
        <f>CONCATENATE(AO247,".",AQ247,".",AS247,".",AU247,".",AW247,AX247)</f>
      </c>
      <c r="BA247">
        <f>CONCATENATE(AO247,AQ247,AS247,AU247,AW247,AX247)</f>
      </c>
    </row>
    <row r="248" spans="1:53" ht="30" customHeight="1" x14ac:dyDescent="0.25">
      <c r="A248" s="18"/>
      <c r="B248" s="18"/>
      <c r="C248" s="19"/>
      <c r="D248" s="17"/>
      <c r="E248" s="17"/>
      <c r="F248" s="17">
        <f>D248+E248</f>
      </c>
      <c r="G248" s="17">
        <f>ROUND((Hoja2!F248/INICIO!$C$37)*INICIO!$C$33,2)</f>
      </c>
      <c r="H248" s="17"/>
      <c r="I248" s="17"/>
      <c r="J248" s="17">
        <f>D248+H248</f>
      </c>
      <c r="K248" s="1"/>
      <c r="L248" s="17"/>
      <c r="M248" s="1"/>
      <c r="N248">
        <f>A248</f>
      </c>
      <c r="O248">
        <f>B248</f>
      </c>
      <c r="P248" s="1"/>
      <c r="Q248">
        <f>C248</f>
      </c>
      <c r="R248">
        <f>Q248</f>
      </c>
      <c r="S248" s="1"/>
      <c r="T248">
        <f>$T$10</f>
      </c>
      <c r="U248">
        <f>D248</f>
      </c>
      <c r="V248">
        <f>E248</f>
      </c>
      <c r="W248">
        <f>F248</f>
      </c>
      <c r="X248">
        <f>G248</f>
      </c>
      <c r="Y248" s="5">
        <f>W248*$B$1</f>
      </c>
      <c r="Z248" s="5">
        <f>W248*$B$2</f>
      </c>
      <c r="AA248" s="5">
        <f>Y248+Z248</f>
      </c>
      <c r="AB248" s="5">
        <f>U248+Y248</f>
      </c>
      <c r="AC248" s="96">
        <f>C248</f>
      </c>
      <c r="AD248" s="1">
        <f>$AD$10</f>
      </c>
      <c r="AE248" s="9">
        <f>COLINDANCIAS!E1201</f>
      </c>
      <c r="AF248" s="9">
        <f>COLINDANCIAS!E1202</f>
      </c>
      <c r="AG248" s="9">
        <f>COLINDANCIAS!E1203</f>
      </c>
      <c r="AH248" s="9">
        <f>COLINDANCIAS!E1204</f>
      </c>
      <c r="AI248" s="9">
        <f>$AI$10</f>
      </c>
      <c r="AJ248" s="9">
        <f>BA248</f>
      </c>
      <c r="AK248" s="1"/>
      <c r="AL248" s="53">
        <f>LEN(AJ248)</f>
      </c>
      <c r="AO248" s="96">
        <f>$AO$10</f>
      </c>
      <c r="AQ248" s="96">
        <f>$AQ$10</f>
      </c>
      <c r="AS248" s="96">
        <f>$AS$10</f>
      </c>
      <c r="AU248" s="96">
        <f>$AU$10</f>
      </c>
      <c r="AW248" s="96">
        <f>$AW$10</f>
      </c>
      <c r="AX248">
        <f>AX247+1</f>
      </c>
      <c r="AZ248">
        <f>CONCATENATE(AO248,".",AQ248,".",AS248,".",AU248,".",AW248,AX248)</f>
      </c>
      <c r="BA248">
        <f>CONCATENATE(AO248,AQ248,AS248,AU248,AW248,AX248)</f>
      </c>
    </row>
    <row r="249" spans="1:53" ht="30" customHeight="1" x14ac:dyDescent="0.25">
      <c r="A249" s="18"/>
      <c r="B249" s="18"/>
      <c r="C249" s="19"/>
      <c r="D249" s="17"/>
      <c r="E249" s="17"/>
      <c r="F249" s="17">
        <f>D249+E249</f>
      </c>
      <c r="G249" s="17">
        <f>ROUND((Hoja2!F249/INICIO!$C$37)*INICIO!$C$33,2)</f>
      </c>
      <c r="H249" s="17"/>
      <c r="I249" s="17"/>
      <c r="J249" s="17">
        <f>D249+H249</f>
      </c>
      <c r="K249" s="1"/>
      <c r="L249" s="17"/>
      <c r="M249" s="1"/>
      <c r="N249">
        <f>A249</f>
      </c>
      <c r="O249">
        <f>B249</f>
      </c>
      <c r="P249" s="1"/>
      <c r="Q249">
        <f>C249</f>
      </c>
      <c r="R249">
        <f>Q249</f>
      </c>
      <c r="S249" s="1"/>
      <c r="T249">
        <f>$T$10</f>
      </c>
      <c r="U249">
        <f>D249</f>
      </c>
      <c r="V249">
        <f>E249</f>
      </c>
      <c r="W249">
        <f>F249</f>
      </c>
      <c r="X249">
        <f>G249</f>
      </c>
      <c r="Y249" s="5">
        <f>W249*$B$1</f>
      </c>
      <c r="Z249" s="5">
        <f>W249*$B$2</f>
      </c>
      <c r="AA249" s="5">
        <f>Y249+Z249</f>
      </c>
      <c r="AB249" s="5">
        <f>U249+Y249</f>
      </c>
      <c r="AC249" s="96">
        <f>C249</f>
      </c>
      <c r="AD249" s="1">
        <f>$AD$10</f>
      </c>
      <c r="AE249" s="9">
        <f>COLINDANCIAS!E1206</f>
      </c>
      <c r="AF249" s="9">
        <f>COLINDANCIAS!E1207</f>
      </c>
      <c r="AG249" s="9">
        <f>COLINDANCIAS!E1208</f>
      </c>
      <c r="AH249" s="9">
        <f>COLINDANCIAS!E1209</f>
      </c>
      <c r="AI249" s="9">
        <f>$AI$10</f>
      </c>
      <c r="AJ249" s="9">
        <f>BA249</f>
      </c>
      <c r="AK249" s="1"/>
      <c r="AL249" s="53">
        <f>LEN(AJ249)</f>
      </c>
      <c r="AO249" s="96">
        <f>$AO$10</f>
      </c>
      <c r="AQ249" s="96">
        <f>$AQ$10</f>
      </c>
      <c r="AS249" s="96">
        <f>$AS$10</f>
      </c>
      <c r="AU249" s="96">
        <f>$AU$10</f>
      </c>
      <c r="AW249" s="96">
        <f>$AW$10</f>
      </c>
      <c r="AX249">
        <f>AX248+1</f>
      </c>
      <c r="AZ249">
        <f>CONCATENATE(AO249,".",AQ249,".",AS249,".",AU249,".",AW249,AX249)</f>
      </c>
      <c r="BA249">
        <f>CONCATENATE(AO249,AQ249,AS249,AU249,AW249,AX249)</f>
      </c>
    </row>
    <row r="250" spans="1:53" ht="30" customHeight="1" x14ac:dyDescent="0.25">
      <c r="A250" s="18"/>
      <c r="B250" s="18"/>
      <c r="C250" s="19"/>
      <c r="D250" s="17"/>
      <c r="E250" s="17"/>
      <c r="F250" s="17">
        <f>D250+E250</f>
      </c>
      <c r="G250" s="17">
        <f>ROUND((Hoja2!F250/INICIO!$C$37)*INICIO!$C$33,2)</f>
      </c>
      <c r="H250" s="17"/>
      <c r="I250" s="17"/>
      <c r="J250" s="17">
        <f>D250+H250</f>
      </c>
      <c r="K250" s="1"/>
      <c r="L250" s="17"/>
      <c r="M250" s="1"/>
      <c r="N250">
        <f>A250</f>
      </c>
      <c r="O250">
        <f>B250</f>
      </c>
      <c r="P250" s="1"/>
      <c r="Q250">
        <f>C250</f>
      </c>
      <c r="R250">
        <f>Q250</f>
      </c>
      <c r="S250" s="1"/>
      <c r="T250">
        <f>$T$10</f>
      </c>
      <c r="U250">
        <f>D250</f>
      </c>
      <c r="V250">
        <f>E250</f>
      </c>
      <c r="W250">
        <f>F250</f>
      </c>
      <c r="X250">
        <f>G250</f>
      </c>
      <c r="Y250" s="5">
        <f>W250*$B$1</f>
      </c>
      <c r="Z250" s="5">
        <f>W250*$B$2</f>
      </c>
      <c r="AA250" s="5">
        <f>Y250+Z250</f>
      </c>
      <c r="AB250" s="5">
        <f>U250+Y250</f>
      </c>
      <c r="AC250" s="96">
        <f>C250</f>
      </c>
      <c r="AD250" s="1">
        <f>$AD$10</f>
      </c>
      <c r="AE250" s="9">
        <f>COLINDANCIAS!E1211</f>
      </c>
      <c r="AF250" s="9">
        <f>COLINDANCIAS!E1212</f>
      </c>
      <c r="AG250" s="9">
        <f>COLINDANCIAS!E1213</f>
      </c>
      <c r="AH250" s="9">
        <f>COLINDANCIAS!E1214</f>
      </c>
      <c r="AI250" s="9">
        <f>$AI$10</f>
      </c>
      <c r="AJ250" s="9">
        <f>BA250</f>
      </c>
      <c r="AK250" s="1"/>
      <c r="AL250" s="53">
        <f>LEN(AJ250)</f>
      </c>
      <c r="AO250" s="96">
        <f>$AO$10</f>
      </c>
      <c r="AQ250" s="96">
        <f>$AQ$10</f>
      </c>
      <c r="AS250" s="96">
        <f>$AS$10</f>
      </c>
      <c r="AU250" s="96">
        <f>$AU$10</f>
      </c>
      <c r="AW250" s="96">
        <f>$AW$10</f>
      </c>
      <c r="AX250">
        <f>AX249+1</f>
      </c>
      <c r="AZ250">
        <f>CONCATENATE(AO250,".",AQ250,".",AS250,".",AU250,".",AW250,AX250)</f>
      </c>
      <c r="BA250">
        <f>CONCATENATE(AO250,AQ250,AS250,AU250,AW250,AX250)</f>
      </c>
    </row>
    <row r="251" spans="1:53" ht="30" customHeight="1" x14ac:dyDescent="0.25">
      <c r="A251" s="18"/>
      <c r="B251" s="18"/>
      <c r="C251" s="19"/>
      <c r="D251" s="17"/>
      <c r="E251" s="17"/>
      <c r="F251" s="17">
        <f>D251+E251</f>
      </c>
      <c r="G251" s="17">
        <f>ROUND((Hoja2!F251/INICIO!$C$37)*INICIO!$C$33,2)</f>
      </c>
      <c r="H251" s="17"/>
      <c r="I251" s="17"/>
      <c r="J251" s="17">
        <f>D251+H251</f>
      </c>
      <c r="K251" s="1"/>
      <c r="L251" s="17"/>
      <c r="M251" s="1"/>
      <c r="N251">
        <f>A251</f>
      </c>
      <c r="O251">
        <f>B251</f>
      </c>
      <c r="P251" s="1"/>
      <c r="Q251">
        <f>C251</f>
      </c>
      <c r="R251">
        <f>Q251</f>
      </c>
      <c r="S251" s="1"/>
      <c r="T251">
        <f>$T$10</f>
      </c>
      <c r="U251">
        <f>D251</f>
      </c>
      <c r="V251">
        <f>E251</f>
      </c>
      <c r="W251">
        <f>F251</f>
      </c>
      <c r="X251">
        <f>G251</f>
      </c>
      <c r="Y251" s="5">
        <f>W251*$B$1</f>
      </c>
      <c r="Z251" s="5">
        <f>W251*$B$2</f>
      </c>
      <c r="AA251" s="5">
        <f>Y251+Z251</f>
      </c>
      <c r="AB251" s="5">
        <f>U251+Y251</f>
      </c>
      <c r="AC251" s="96">
        <f>C251</f>
      </c>
      <c r="AD251" s="1">
        <f>$AD$10</f>
      </c>
      <c r="AE251" s="9">
        <f>COLINDANCIAS!E1216</f>
      </c>
      <c r="AF251" s="9">
        <f>COLINDANCIAS!E1217</f>
      </c>
      <c r="AG251" s="9">
        <f>COLINDANCIAS!E1218</f>
      </c>
      <c r="AH251" s="9">
        <f>COLINDANCIAS!E1219</f>
      </c>
      <c r="AI251" s="9">
        <f>$AI$10</f>
      </c>
      <c r="AJ251" s="9">
        <f>BA251</f>
      </c>
      <c r="AK251" s="1"/>
      <c r="AL251" s="53">
        <f>LEN(AJ251)</f>
      </c>
      <c r="AO251" s="96">
        <f>$AO$10</f>
      </c>
      <c r="AQ251" s="96">
        <f>$AQ$10</f>
      </c>
      <c r="AS251" s="96">
        <f>$AS$10</f>
      </c>
      <c r="AU251" s="96">
        <f>$AU$10</f>
      </c>
      <c r="AW251" s="96">
        <f>$AW$10</f>
      </c>
      <c r="AX251">
        <f>AX250+1</f>
      </c>
      <c r="AZ251">
        <f>CONCATENATE(AO251,".",AQ251,".",AS251,".",AU251,".",AW251,AX251)</f>
      </c>
      <c r="BA251">
        <f>CONCATENATE(AO251,AQ251,AS251,AU251,AW251,AX251)</f>
      </c>
    </row>
    <row r="252" spans="1:53" ht="30" customHeight="1" x14ac:dyDescent="0.25">
      <c r="A252" s="18"/>
      <c r="B252" s="18"/>
      <c r="C252" s="19"/>
      <c r="D252" s="17"/>
      <c r="E252" s="17"/>
      <c r="F252" s="17">
        <f>D252+E252</f>
      </c>
      <c r="G252" s="17">
        <f>ROUND((Hoja2!F252/INICIO!$C$37)*INICIO!$C$33,2)</f>
      </c>
      <c r="H252" s="17"/>
      <c r="I252" s="17"/>
      <c r="J252" s="17">
        <f>D252+H252</f>
      </c>
      <c r="K252" s="1"/>
      <c r="L252" s="17"/>
      <c r="M252" s="1"/>
      <c r="N252">
        <f>A252</f>
      </c>
      <c r="O252">
        <f>B252</f>
      </c>
      <c r="P252" s="1"/>
      <c r="Q252">
        <f>C252</f>
      </c>
      <c r="R252">
        <f>Q252</f>
      </c>
      <c r="S252" s="1"/>
      <c r="T252">
        <f>$T$10</f>
      </c>
      <c r="U252">
        <f>D252</f>
      </c>
      <c r="V252">
        <f>E252</f>
      </c>
      <c r="W252">
        <f>F252</f>
      </c>
      <c r="X252">
        <f>G252</f>
      </c>
      <c r="Y252" s="5">
        <f>W252*$B$1</f>
      </c>
      <c r="Z252" s="5">
        <f>W252*$B$2</f>
      </c>
      <c r="AA252" s="5">
        <f>Y252+Z252</f>
      </c>
      <c r="AB252" s="5">
        <f>U252+Y252</f>
      </c>
      <c r="AC252" s="96">
        <f>C252</f>
      </c>
      <c r="AD252" s="1">
        <f>$AD$10</f>
      </c>
      <c r="AE252" s="9">
        <f>COLINDANCIAS!E1221</f>
      </c>
      <c r="AF252" s="9">
        <f>COLINDANCIAS!E1222</f>
      </c>
      <c r="AG252" s="9">
        <f>COLINDANCIAS!E1223</f>
      </c>
      <c r="AH252" s="9">
        <f>COLINDANCIAS!E1224</f>
      </c>
      <c r="AI252" s="9">
        <f>$AI$10</f>
      </c>
      <c r="AJ252" s="9">
        <f>BA252</f>
      </c>
      <c r="AK252" s="1"/>
      <c r="AL252" s="53">
        <f>LEN(AJ252)</f>
      </c>
      <c r="AO252" s="96">
        <f>$AO$10</f>
      </c>
      <c r="AQ252" s="96">
        <f>$AQ$10</f>
      </c>
      <c r="AS252" s="96">
        <f>$AS$10</f>
      </c>
      <c r="AU252" s="96">
        <f>$AU$10</f>
      </c>
      <c r="AW252" s="96">
        <f>$AW$10</f>
      </c>
      <c r="AX252">
        <f>AX251+1</f>
      </c>
      <c r="AZ252">
        <f>CONCATENATE(AO252,".",AQ252,".",AS252,".",AU252,".",AW252,AX252)</f>
      </c>
      <c r="BA252">
        <f>CONCATENATE(AO252,AQ252,AS252,AU252,AW252,AX252)</f>
      </c>
    </row>
    <row r="253" spans="1:53" ht="30" customHeight="1" x14ac:dyDescent="0.25">
      <c r="A253" s="18"/>
      <c r="B253" s="18"/>
      <c r="C253" s="19"/>
      <c r="D253" s="17"/>
      <c r="E253" s="17"/>
      <c r="F253" s="17">
        <f>D253+E253</f>
      </c>
      <c r="G253" s="17">
        <f>ROUND((Hoja2!F253/INICIO!$C$37)*INICIO!$C$33,2)</f>
      </c>
      <c r="H253" s="17"/>
      <c r="I253" s="17"/>
      <c r="J253" s="17">
        <f>D253+H253</f>
      </c>
      <c r="K253" s="1"/>
      <c r="L253" s="17"/>
      <c r="M253" s="1"/>
      <c r="N253">
        <f>A253</f>
      </c>
      <c r="O253">
        <f>B253</f>
      </c>
      <c r="P253" s="1"/>
      <c r="Q253">
        <f>C253</f>
      </c>
      <c r="R253">
        <f>Q253</f>
      </c>
      <c r="S253" s="1"/>
      <c r="T253">
        <f>$T$10</f>
      </c>
      <c r="U253">
        <f>D253</f>
      </c>
      <c r="V253">
        <f>E253</f>
      </c>
      <c r="W253">
        <f>F253</f>
      </c>
      <c r="X253">
        <f>G253</f>
      </c>
      <c r="Y253" s="5">
        <f>W253*$B$1</f>
      </c>
      <c r="Z253" s="5">
        <f>W253*$B$2</f>
      </c>
      <c r="AA253" s="5">
        <f>Y253+Z253</f>
      </c>
      <c r="AB253" s="5">
        <f>U253+Y253</f>
      </c>
      <c r="AC253" s="96">
        <f>C253</f>
      </c>
      <c r="AD253" s="1">
        <f>$AD$10</f>
      </c>
      <c r="AE253" s="9">
        <f>COLINDANCIAS!E1226</f>
      </c>
      <c r="AF253" s="9">
        <f>COLINDANCIAS!E1227</f>
      </c>
      <c r="AG253" s="9">
        <f>COLINDANCIAS!E1228</f>
      </c>
      <c r="AH253" s="9">
        <f>COLINDANCIAS!E1229</f>
      </c>
      <c r="AI253" s="9">
        <f>$AI$10</f>
      </c>
      <c r="AJ253" s="9">
        <f>BA253</f>
      </c>
      <c r="AK253" s="1"/>
      <c r="AL253" s="53">
        <f>LEN(AJ253)</f>
      </c>
      <c r="AO253" s="96">
        <f>$AO$10</f>
      </c>
      <c r="AQ253" s="96">
        <f>$AQ$10</f>
      </c>
      <c r="AS253" s="96">
        <f>$AS$10</f>
      </c>
      <c r="AU253" s="96">
        <f>$AU$10</f>
      </c>
      <c r="AW253" s="96">
        <f>$AW$10</f>
      </c>
      <c r="AX253">
        <f>AX252+1</f>
      </c>
      <c r="AZ253">
        <f>CONCATENATE(AO253,".",AQ253,".",AS253,".",AU253,".",AW253,AX253)</f>
      </c>
      <c r="BA253">
        <f>CONCATENATE(AO253,AQ253,AS253,AU253,AW253,AX253)</f>
      </c>
    </row>
    <row r="254" spans="1:53" ht="30" customHeight="1" x14ac:dyDescent="0.25">
      <c r="A254" s="18"/>
      <c r="B254" s="18"/>
      <c r="C254" s="19"/>
      <c r="D254" s="17"/>
      <c r="E254" s="17"/>
      <c r="F254" s="17">
        <f>D254+E254</f>
      </c>
      <c r="G254" s="17">
        <f>ROUND((Hoja2!F254/INICIO!$C$37)*INICIO!$C$33,2)</f>
      </c>
      <c r="H254" s="17"/>
      <c r="I254" s="17"/>
      <c r="J254" s="17">
        <f>D254+H254</f>
      </c>
      <c r="K254" s="1"/>
      <c r="L254" s="17"/>
      <c r="M254" s="1"/>
      <c r="N254">
        <f>A254</f>
      </c>
      <c r="O254">
        <f>B254</f>
      </c>
      <c r="P254" s="1"/>
      <c r="Q254">
        <f>C254</f>
      </c>
      <c r="R254">
        <f>Q254</f>
      </c>
      <c r="S254" s="1"/>
      <c r="T254">
        <f>$T$10</f>
      </c>
      <c r="U254">
        <f>D254</f>
      </c>
      <c r="V254">
        <f>E254</f>
      </c>
      <c r="W254">
        <f>F254</f>
      </c>
      <c r="X254">
        <f>G254</f>
      </c>
      <c r="Y254" s="5">
        <f>W254*$B$1</f>
      </c>
      <c r="Z254" s="5">
        <f>W254*$B$2</f>
      </c>
      <c r="AA254" s="5">
        <f>Y254+Z254</f>
      </c>
      <c r="AB254" s="5">
        <f>U254+Y254</f>
      </c>
      <c r="AC254" s="96">
        <f>C254</f>
      </c>
      <c r="AD254" s="1">
        <f>$AD$10</f>
      </c>
      <c r="AE254" s="9">
        <f>COLINDANCIAS!E1231</f>
      </c>
      <c r="AF254" s="9">
        <f>COLINDANCIAS!E1232</f>
      </c>
      <c r="AG254" s="9">
        <f>COLINDANCIAS!E1233</f>
      </c>
      <c r="AH254" s="9">
        <f>COLINDANCIAS!E1234</f>
      </c>
      <c r="AI254" s="9">
        <f>$AI$10</f>
      </c>
      <c r="AJ254" s="9">
        <f>BA254</f>
      </c>
      <c r="AK254" s="1"/>
      <c r="AL254" s="53">
        <f>LEN(AJ254)</f>
      </c>
      <c r="AO254" s="96">
        <f>$AO$10</f>
      </c>
      <c r="AQ254" s="96">
        <f>$AQ$10</f>
      </c>
      <c r="AS254" s="96">
        <f>$AS$10</f>
      </c>
      <c r="AU254" s="96">
        <f>$AU$10</f>
      </c>
      <c r="AW254" s="96">
        <f>$AW$10</f>
      </c>
      <c r="AX254">
        <f>AX253+1</f>
      </c>
      <c r="AZ254">
        <f>CONCATENATE(AO254,".",AQ254,".",AS254,".",AU254,".",AW254,AX254)</f>
      </c>
      <c r="BA254">
        <f>CONCATENATE(AO254,AQ254,AS254,AU254,AW254,AX254)</f>
      </c>
    </row>
    <row r="255" spans="1:53" ht="30" customHeight="1" x14ac:dyDescent="0.25">
      <c r="A255" s="18"/>
      <c r="B255" s="18"/>
      <c r="C255" s="19"/>
      <c r="D255" s="17"/>
      <c r="E255" s="17"/>
      <c r="F255" s="17">
        <f>D255+E255</f>
      </c>
      <c r="G255" s="17">
        <f>ROUND((Hoja2!F255/INICIO!$C$37)*INICIO!$C$33,2)</f>
      </c>
      <c r="H255" s="17"/>
      <c r="I255" s="17"/>
      <c r="J255" s="17">
        <f>D255+H255</f>
      </c>
      <c r="K255" s="1"/>
      <c r="L255" s="17"/>
      <c r="M255" s="1"/>
      <c r="N255">
        <f>A255</f>
      </c>
      <c r="O255">
        <f>B255</f>
      </c>
      <c r="P255" s="1"/>
      <c r="Q255">
        <f>C255</f>
      </c>
      <c r="R255">
        <f>Q255</f>
      </c>
      <c r="S255" s="1"/>
      <c r="T255">
        <f>$T$10</f>
      </c>
      <c r="U255">
        <f>D255</f>
      </c>
      <c r="V255">
        <f>E255</f>
      </c>
      <c r="W255">
        <f>F255</f>
      </c>
      <c r="X255">
        <f>G255</f>
      </c>
      <c r="Y255" s="5">
        <f>W255*$B$1</f>
      </c>
      <c r="Z255" s="5">
        <f>W255*$B$2</f>
      </c>
      <c r="AA255" s="5">
        <f>Y255+Z255</f>
      </c>
      <c r="AB255" s="5">
        <f>U255+Y255</f>
      </c>
      <c r="AC255" s="96">
        <f>C255</f>
      </c>
      <c r="AD255" s="1">
        <f>$AD$10</f>
      </c>
      <c r="AE255" s="9">
        <f>COLINDANCIAS!E1236</f>
      </c>
      <c r="AF255" s="9">
        <f>COLINDANCIAS!E1237</f>
      </c>
      <c r="AG255" s="9">
        <f>COLINDANCIAS!E1238</f>
      </c>
      <c r="AH255" s="9">
        <f>COLINDANCIAS!E1239</f>
      </c>
      <c r="AI255" s="9">
        <f>$AI$10</f>
      </c>
      <c r="AJ255" s="9">
        <f>BA255</f>
      </c>
      <c r="AK255" s="1"/>
      <c r="AL255" s="53">
        <f>LEN(AJ255)</f>
      </c>
      <c r="AO255" s="96">
        <f>$AO$10</f>
      </c>
      <c r="AQ255" s="96">
        <f>$AQ$10</f>
      </c>
      <c r="AS255" s="96">
        <f>$AS$10</f>
      </c>
      <c r="AU255" s="96">
        <f>$AU$10</f>
      </c>
      <c r="AW255" s="96">
        <f>$AW$10</f>
      </c>
      <c r="AX255">
        <f>AX254+1</f>
      </c>
      <c r="AZ255">
        <f>CONCATENATE(AO255,".",AQ255,".",AS255,".",AU255,".",AW255,AX255)</f>
      </c>
      <c r="BA255">
        <f>CONCATENATE(AO255,AQ255,AS255,AU255,AW255,AX255)</f>
      </c>
    </row>
    <row r="256" spans="1:53" ht="30" customHeight="1" x14ac:dyDescent="0.25">
      <c r="A256" s="18"/>
      <c r="B256" s="18"/>
      <c r="C256" s="19"/>
      <c r="D256" s="17"/>
      <c r="E256" s="17"/>
      <c r="F256" s="17">
        <f>D256+E256</f>
      </c>
      <c r="G256" s="17">
        <f>ROUND((Hoja2!F256/INICIO!$C$37)*INICIO!$C$33,2)</f>
      </c>
      <c r="H256" s="17"/>
      <c r="I256" s="17"/>
      <c r="J256" s="17">
        <f>D256+H256</f>
      </c>
      <c r="K256" s="1"/>
      <c r="L256" s="17"/>
      <c r="M256" s="1"/>
      <c r="N256">
        <f>A256</f>
      </c>
      <c r="O256">
        <f>B256</f>
      </c>
      <c r="P256" s="1"/>
      <c r="Q256">
        <f>C256</f>
      </c>
      <c r="R256">
        <f>Q256</f>
      </c>
      <c r="S256" s="1"/>
      <c r="T256">
        <f>$T$10</f>
      </c>
      <c r="U256">
        <f>D256</f>
      </c>
      <c r="V256">
        <f>E256</f>
      </c>
      <c r="W256">
        <f>F256</f>
      </c>
      <c r="X256">
        <f>G256</f>
      </c>
      <c r="Y256" s="5">
        <f>W256*$B$1</f>
      </c>
      <c r="Z256" s="5">
        <f>W256*$B$2</f>
      </c>
      <c r="AA256" s="5">
        <f>Y256+Z256</f>
      </c>
      <c r="AB256" s="5">
        <f>U256+Y256</f>
      </c>
      <c r="AC256" s="96">
        <f>C256</f>
      </c>
      <c r="AD256" s="1">
        <f>$AD$10</f>
      </c>
      <c r="AE256" s="9">
        <f>COLINDANCIAS!E1241</f>
      </c>
      <c r="AF256" s="9">
        <f>COLINDANCIAS!E1242</f>
      </c>
      <c r="AG256" s="9">
        <f>COLINDANCIAS!E1243</f>
      </c>
      <c r="AH256" s="9">
        <f>COLINDANCIAS!E1244</f>
      </c>
      <c r="AI256" s="9">
        <f>$AI$10</f>
      </c>
      <c r="AJ256" s="9">
        <f>BA256</f>
      </c>
      <c r="AK256" s="1"/>
      <c r="AL256" s="53">
        <f>LEN(AJ256)</f>
      </c>
      <c r="AO256" s="96">
        <f>$AO$10</f>
      </c>
      <c r="AQ256" s="96">
        <f>$AQ$10</f>
      </c>
      <c r="AS256" s="96">
        <f>$AS$10</f>
      </c>
      <c r="AU256" s="96">
        <f>$AU$10</f>
      </c>
      <c r="AW256" s="96">
        <f>$AW$10</f>
      </c>
      <c r="AX256">
        <f>AX255+1</f>
      </c>
      <c r="AZ256">
        <f>CONCATENATE(AO256,".",AQ256,".",AS256,".",AU256,".",AW256,AX256)</f>
      </c>
      <c r="BA256">
        <f>CONCATENATE(AO256,AQ256,AS256,AU256,AW256,AX256)</f>
      </c>
    </row>
    <row r="257" spans="1:53" ht="30" customHeight="1" x14ac:dyDescent="0.25">
      <c r="A257" s="18"/>
      <c r="B257" s="18"/>
      <c r="C257" s="19"/>
      <c r="D257" s="17"/>
      <c r="E257" s="17"/>
      <c r="F257" s="17">
        <f>D257+E257</f>
      </c>
      <c r="G257" s="17">
        <f>ROUND((Hoja2!F257/INICIO!$C$37)*INICIO!$C$33,2)</f>
      </c>
      <c r="H257" s="17"/>
      <c r="I257" s="17"/>
      <c r="J257" s="17">
        <f>D257+H257</f>
      </c>
      <c r="K257" s="1"/>
      <c r="L257" s="17"/>
      <c r="M257" s="1"/>
      <c r="N257">
        <f>A257</f>
      </c>
      <c r="O257">
        <f>B257</f>
      </c>
      <c r="P257" s="1"/>
      <c r="Q257">
        <f>C257</f>
      </c>
      <c r="R257">
        <f>Q257</f>
      </c>
      <c r="S257" s="1"/>
      <c r="T257">
        <f>$T$10</f>
      </c>
      <c r="U257">
        <f>D257</f>
      </c>
      <c r="V257">
        <f>E257</f>
      </c>
      <c r="W257">
        <f>F257</f>
      </c>
      <c r="X257">
        <f>G257</f>
      </c>
      <c r="Y257" s="5">
        <f>W257*$B$1</f>
      </c>
      <c r="Z257" s="5">
        <f>W257*$B$2</f>
      </c>
      <c r="AA257" s="5">
        <f>Y257+Z257</f>
      </c>
      <c r="AB257" s="5">
        <f>U257+Y257</f>
      </c>
      <c r="AC257" s="96">
        <f>C257</f>
      </c>
      <c r="AD257" s="1">
        <f>$AD$10</f>
      </c>
      <c r="AE257" s="9">
        <f>COLINDANCIAS!E1246</f>
      </c>
      <c r="AF257" s="9">
        <f>COLINDANCIAS!E1247</f>
      </c>
      <c r="AG257" s="9">
        <f>COLINDANCIAS!E1248</f>
      </c>
      <c r="AH257" s="9">
        <f>COLINDANCIAS!E1249</f>
      </c>
      <c r="AI257" s="9">
        <f>$AI$10</f>
      </c>
      <c r="AJ257" s="9">
        <f>BA257</f>
      </c>
      <c r="AK257" s="1"/>
      <c r="AL257" s="53">
        <f>LEN(AJ257)</f>
      </c>
      <c r="AO257" s="96">
        <f>$AO$10</f>
      </c>
      <c r="AQ257" s="96">
        <f>$AQ$10</f>
      </c>
      <c r="AS257" s="96">
        <f>$AS$10</f>
      </c>
      <c r="AU257" s="96">
        <f>$AU$10</f>
      </c>
      <c r="AW257" s="96">
        <f>$AW$10</f>
      </c>
      <c r="AX257">
        <f>AX256+1</f>
      </c>
      <c r="AZ257">
        <f>CONCATENATE(AO257,".",AQ257,".",AS257,".",AU257,".",AW257,AX257)</f>
      </c>
      <c r="BA257">
        <f>CONCATENATE(AO257,AQ257,AS257,AU257,AW257,AX257)</f>
      </c>
    </row>
    <row r="258" spans="1:53" ht="30" customHeight="1" x14ac:dyDescent="0.25">
      <c r="A258" s="18"/>
      <c r="B258" s="18"/>
      <c r="C258" s="19"/>
      <c r="D258" s="17"/>
      <c r="E258" s="17"/>
      <c r="F258" s="17">
        <f>D258+E258</f>
      </c>
      <c r="G258" s="17">
        <f>ROUND((Hoja2!F258/INICIO!$C$37)*INICIO!$C$33,2)</f>
      </c>
      <c r="H258" s="17"/>
      <c r="I258" s="17"/>
      <c r="J258" s="17">
        <f>D258+H258</f>
      </c>
      <c r="K258" s="1"/>
      <c r="L258" s="17"/>
      <c r="M258" s="1"/>
      <c r="N258">
        <f>A258</f>
      </c>
      <c r="O258">
        <f>B258</f>
      </c>
      <c r="P258" s="1"/>
      <c r="Q258">
        <f>C258</f>
      </c>
      <c r="R258">
        <f>Q258</f>
      </c>
      <c r="S258" s="1"/>
      <c r="T258">
        <f>$T$10</f>
      </c>
      <c r="U258">
        <f>D258</f>
      </c>
      <c r="V258">
        <f>E258</f>
      </c>
      <c r="W258">
        <f>F258</f>
      </c>
      <c r="X258">
        <f>G258</f>
      </c>
      <c r="Y258" s="5">
        <f>W258*$B$1</f>
      </c>
      <c r="Z258" s="5">
        <f>W258*$B$2</f>
      </c>
      <c r="AA258" s="5">
        <f>Y258+Z258</f>
      </c>
      <c r="AB258" s="5">
        <f>U258+Y258</f>
      </c>
      <c r="AC258" s="96">
        <f>C258</f>
      </c>
      <c r="AD258" s="1">
        <f>$AD$10</f>
      </c>
      <c r="AE258" s="9">
        <f>COLINDANCIAS!E1251</f>
      </c>
      <c r="AF258" s="9">
        <f>COLINDANCIAS!E1252</f>
      </c>
      <c r="AG258" s="9">
        <f>COLINDANCIAS!E1253</f>
      </c>
      <c r="AH258" s="9">
        <f>COLINDANCIAS!E1254</f>
      </c>
      <c r="AI258" s="9">
        <f>$AI$10</f>
      </c>
      <c r="AJ258" s="9">
        <f>BA258</f>
      </c>
      <c r="AK258" s="1"/>
      <c r="AL258" s="53">
        <f>LEN(AJ258)</f>
      </c>
      <c r="AO258" s="96">
        <f>$AO$10</f>
      </c>
      <c r="AQ258" s="96">
        <f>$AQ$10</f>
      </c>
      <c r="AS258" s="96">
        <f>$AS$10</f>
      </c>
      <c r="AU258" s="96">
        <f>$AU$10</f>
      </c>
      <c r="AW258" s="96">
        <f>$AW$10</f>
      </c>
      <c r="AX258">
        <f>AX257+1</f>
      </c>
      <c r="AZ258">
        <f>CONCATENATE(AO258,".",AQ258,".",AS258,".",AU258,".",AW258,AX258)</f>
      </c>
      <c r="BA258">
        <f>CONCATENATE(AO258,AQ258,AS258,AU258,AW258,AX258)</f>
      </c>
    </row>
    <row r="259" spans="1:53" ht="30" customHeight="1" x14ac:dyDescent="0.25">
      <c r="A259" s="18"/>
      <c r="B259" s="18"/>
      <c r="C259" s="19"/>
      <c r="D259" s="17"/>
      <c r="E259" s="17"/>
      <c r="F259" s="17">
        <f>D259+E259</f>
      </c>
      <c r="G259" s="17">
        <f>ROUND((Hoja2!F259/INICIO!$C$37)*INICIO!$C$33,2)</f>
      </c>
      <c r="H259" s="17"/>
      <c r="I259" s="17"/>
      <c r="J259" s="17">
        <f>D259+H259</f>
      </c>
      <c r="K259" s="1"/>
      <c r="L259" s="17"/>
      <c r="M259" s="1"/>
      <c r="N259">
        <f>A259</f>
      </c>
      <c r="O259">
        <f>B259</f>
      </c>
      <c r="P259" s="1"/>
      <c r="Q259">
        <f>C259</f>
      </c>
      <c r="R259">
        <f>Q259</f>
      </c>
      <c r="S259" s="1"/>
      <c r="T259">
        <f>$T$10</f>
      </c>
      <c r="U259">
        <f>D259</f>
      </c>
      <c r="V259">
        <f>E259</f>
      </c>
      <c r="W259">
        <f>F259</f>
      </c>
      <c r="X259">
        <f>G259</f>
      </c>
      <c r="Y259" s="5">
        <f>W259*$B$1</f>
      </c>
      <c r="Z259" s="5">
        <f>W259*$B$2</f>
      </c>
      <c r="AA259" s="5">
        <f>Y259+Z259</f>
      </c>
      <c r="AB259" s="5">
        <f>U259+Y259</f>
      </c>
      <c r="AC259" s="96">
        <f>C259</f>
      </c>
      <c r="AD259" s="1">
        <f>$AD$10</f>
      </c>
      <c r="AE259" s="9">
        <f>COLINDANCIAS!E1256</f>
      </c>
      <c r="AF259" s="9">
        <f>COLINDANCIAS!E1257</f>
      </c>
      <c r="AG259" s="9">
        <f>COLINDANCIAS!E1258</f>
      </c>
      <c r="AH259" s="9">
        <f>COLINDANCIAS!E1259</f>
      </c>
      <c r="AI259" s="9">
        <f>$AI$10</f>
      </c>
      <c r="AJ259" s="9">
        <f>BA259</f>
      </c>
      <c r="AK259" s="1"/>
      <c r="AL259" s="53">
        <f>LEN(AJ259)</f>
      </c>
      <c r="AO259" s="96">
        <f>$AO$10</f>
      </c>
      <c r="AQ259" s="96">
        <f>$AQ$10</f>
      </c>
      <c r="AS259" s="96">
        <f>$AS$10</f>
      </c>
      <c r="AU259" s="96">
        <f>$AU$10</f>
      </c>
      <c r="AW259" s="96">
        <f>$AW$10</f>
      </c>
      <c r="AX259">
        <f>AX258+1</f>
      </c>
      <c r="AZ259">
        <f>CONCATENATE(AO259,".",AQ259,".",AS259,".",AU259,".",AW259,AX259)</f>
      </c>
      <c r="BA259">
        <f>CONCATENATE(AO259,AQ259,AS259,AU259,AW259,AX259)</f>
      </c>
    </row>
    <row r="260" spans="1:53" ht="30" customHeight="1" x14ac:dyDescent="0.25">
      <c r="A260" s="18"/>
      <c r="B260" s="18"/>
      <c r="C260" s="19"/>
      <c r="D260" s="17"/>
      <c r="E260" s="17"/>
      <c r="F260" s="17">
        <f>D260+E260</f>
      </c>
      <c r="G260" s="17">
        <f>ROUND((Hoja2!F260/INICIO!$C$37)*INICIO!$C$33,2)</f>
      </c>
      <c r="H260" s="17"/>
      <c r="I260" s="17"/>
      <c r="J260" s="17">
        <f>D260+H260</f>
      </c>
      <c r="K260" s="1"/>
      <c r="L260" s="17"/>
      <c r="M260" s="1"/>
      <c r="N260">
        <f>A260</f>
      </c>
      <c r="O260">
        <f>B260</f>
      </c>
      <c r="P260" s="1"/>
      <c r="Q260">
        <f>C260</f>
      </c>
      <c r="R260">
        <f>Q260</f>
      </c>
      <c r="S260" s="1"/>
      <c r="T260">
        <f>$T$10</f>
      </c>
      <c r="U260">
        <f>D260</f>
      </c>
      <c r="V260">
        <f>E260</f>
      </c>
      <c r="W260">
        <f>F260</f>
      </c>
      <c r="X260">
        <f>G260</f>
      </c>
      <c r="Y260" s="5">
        <f>W260*$B$1</f>
      </c>
      <c r="Z260" s="5">
        <f>W260*$B$2</f>
      </c>
      <c r="AA260" s="5">
        <f>Y260+Z260</f>
      </c>
      <c r="AB260" s="5">
        <f>U260+Y260</f>
      </c>
      <c r="AC260" s="96">
        <f>C260</f>
      </c>
      <c r="AD260" s="1">
        <f>$AD$10</f>
      </c>
      <c r="AE260" s="9">
        <f>COLINDANCIAS!E1261</f>
      </c>
      <c r="AF260" s="9">
        <f>COLINDANCIAS!E1262</f>
      </c>
      <c r="AG260" s="9">
        <f>COLINDANCIAS!E1263</f>
      </c>
      <c r="AH260" s="9">
        <f>COLINDANCIAS!E1264</f>
      </c>
      <c r="AI260" s="9">
        <f>$AI$10</f>
      </c>
      <c r="AJ260" s="9">
        <f>BA260</f>
      </c>
      <c r="AK260" s="1"/>
      <c r="AL260" s="53">
        <f>LEN(AJ260)</f>
      </c>
      <c r="AO260" s="96">
        <f>$AO$10</f>
      </c>
      <c r="AQ260" s="96">
        <f>$AQ$10</f>
      </c>
      <c r="AS260" s="96">
        <f>$AS$10</f>
      </c>
      <c r="AU260" s="96">
        <f>$AU$10</f>
      </c>
      <c r="AW260" s="96">
        <f>$AW$10</f>
      </c>
      <c r="AX260">
        <f>AX259+1</f>
      </c>
      <c r="AZ260">
        <f>CONCATENATE(AO260,".",AQ260,".",AS260,".",AU260,".",AW260,AX260)</f>
      </c>
      <c r="BA260">
        <f>CONCATENATE(AO260,AQ260,AS260,AU260,AW260,AX260)</f>
      </c>
    </row>
    <row r="261" spans="1:53" ht="30" customHeight="1" x14ac:dyDescent="0.25">
      <c r="A261" s="18"/>
      <c r="B261" s="18"/>
      <c r="C261" s="19"/>
      <c r="D261" s="17"/>
      <c r="E261" s="17"/>
      <c r="F261" s="17">
        <f>D261+E261</f>
      </c>
      <c r="G261" s="17">
        <f>ROUND((Hoja2!F261/INICIO!$C$37)*INICIO!$C$33,2)</f>
      </c>
      <c r="H261" s="17"/>
      <c r="I261" s="17"/>
      <c r="J261" s="17">
        <f>D261+H261</f>
      </c>
      <c r="K261" s="1"/>
      <c r="L261" s="17"/>
      <c r="M261" s="1"/>
      <c r="N261">
        <f>A261</f>
      </c>
      <c r="O261">
        <f>B261</f>
      </c>
      <c r="P261" s="1"/>
      <c r="Q261">
        <f>C261</f>
      </c>
      <c r="R261">
        <f>Q261</f>
      </c>
      <c r="S261" s="1"/>
      <c r="T261">
        <f>$T$10</f>
      </c>
      <c r="U261">
        <f>D261</f>
      </c>
      <c r="V261">
        <f>E261</f>
      </c>
      <c r="W261">
        <f>F261</f>
      </c>
      <c r="X261">
        <f>G261</f>
      </c>
      <c r="Y261" s="5">
        <f>W261*$B$1</f>
      </c>
      <c r="Z261" s="5">
        <f>W261*$B$2</f>
      </c>
      <c r="AA261" s="5">
        <f>Y261+Z261</f>
      </c>
      <c r="AB261" s="5">
        <f>U261+Y261</f>
      </c>
      <c r="AC261" s="96">
        <f>C261</f>
      </c>
      <c r="AD261" s="1">
        <f>$AD$10</f>
      </c>
      <c r="AE261" s="9">
        <f>COLINDANCIAS!E1266</f>
      </c>
      <c r="AF261" s="9">
        <f>COLINDANCIAS!E1267</f>
      </c>
      <c r="AG261" s="9">
        <f>COLINDANCIAS!E1268</f>
      </c>
      <c r="AH261" s="9">
        <f>COLINDANCIAS!E1269</f>
      </c>
      <c r="AI261" s="9">
        <f>$AI$10</f>
      </c>
      <c r="AJ261" s="9">
        <f>BA261</f>
      </c>
      <c r="AK261" s="1"/>
      <c r="AL261" s="53">
        <f>LEN(AJ261)</f>
      </c>
      <c r="AO261" s="96">
        <f>$AO$10</f>
      </c>
      <c r="AQ261" s="96">
        <f>$AQ$10</f>
      </c>
      <c r="AS261" s="96">
        <f>$AS$10</f>
      </c>
      <c r="AU261" s="96">
        <f>$AU$10</f>
      </c>
      <c r="AW261" s="96">
        <f>$AW$10</f>
      </c>
      <c r="AX261">
        <f>AX260+1</f>
      </c>
      <c r="AZ261">
        <f>CONCATENATE(AO261,".",AQ261,".",AS261,".",AU261,".",AW261,AX261)</f>
      </c>
      <c r="BA261">
        <f>CONCATENATE(AO261,AQ261,AS261,AU261,AW261,AX261)</f>
      </c>
    </row>
    <row r="262" spans="1:53" ht="30" customHeight="1" x14ac:dyDescent="0.25">
      <c r="A262" s="18"/>
      <c r="B262" s="18"/>
      <c r="C262" s="19"/>
      <c r="D262" s="17"/>
      <c r="E262" s="17"/>
      <c r="F262" s="17">
        <f>D262+E262</f>
      </c>
      <c r="G262" s="17">
        <f>ROUND((Hoja2!F262/INICIO!$C$37)*INICIO!$C$33,2)</f>
      </c>
      <c r="H262" s="17"/>
      <c r="I262" s="17"/>
      <c r="J262" s="17">
        <f>D262+H262</f>
      </c>
      <c r="K262" s="1"/>
      <c r="L262" s="17"/>
      <c r="M262" s="1"/>
      <c r="N262">
        <f>A262</f>
      </c>
      <c r="O262">
        <f>B262</f>
      </c>
      <c r="P262" s="1"/>
      <c r="Q262">
        <f>C262</f>
      </c>
      <c r="R262">
        <f>Q262</f>
      </c>
      <c r="S262" s="1"/>
      <c r="T262">
        <f>$T$10</f>
      </c>
      <c r="U262">
        <f>D262</f>
      </c>
      <c r="V262">
        <f>E262</f>
      </c>
      <c r="W262">
        <f>F262</f>
      </c>
      <c r="X262">
        <f>G262</f>
      </c>
      <c r="Y262" s="5">
        <f>W262*$B$1</f>
      </c>
      <c r="Z262" s="5">
        <f>W262*$B$2</f>
      </c>
      <c r="AA262" s="5">
        <f>Y262+Z262</f>
      </c>
      <c r="AB262" s="5">
        <f>U262+Y262</f>
      </c>
      <c r="AC262" s="96">
        <f>C262</f>
      </c>
      <c r="AD262" s="1">
        <f>$AD$10</f>
      </c>
      <c r="AE262" s="9">
        <f>COLINDANCIAS!E1271</f>
      </c>
      <c r="AF262" s="9">
        <f>COLINDANCIAS!E1272</f>
      </c>
      <c r="AG262" s="9">
        <f>COLINDANCIAS!E1273</f>
      </c>
      <c r="AH262" s="9">
        <f>COLINDANCIAS!E1274</f>
      </c>
      <c r="AI262" s="9">
        <f>$AI$10</f>
      </c>
      <c r="AJ262" s="9">
        <f>BA262</f>
      </c>
      <c r="AK262" s="1"/>
      <c r="AL262" s="53">
        <f>LEN(AJ262)</f>
      </c>
      <c r="AO262" s="96">
        <f>$AO$10</f>
      </c>
      <c r="AQ262" s="96">
        <f>$AQ$10</f>
      </c>
      <c r="AS262" s="96">
        <f>$AS$10</f>
      </c>
      <c r="AU262" s="96">
        <f>$AU$10</f>
      </c>
      <c r="AW262" s="96">
        <f>$AW$10</f>
      </c>
      <c r="AX262">
        <f>AX261+1</f>
      </c>
      <c r="AZ262">
        <f>CONCATENATE(AO262,".",AQ262,".",AS262,".",AU262,".",AW262,AX262)</f>
      </c>
      <c r="BA262">
        <f>CONCATENATE(AO262,AQ262,AS262,AU262,AW262,AX262)</f>
      </c>
    </row>
    <row r="263" spans="1:53" ht="30" customHeight="1" x14ac:dyDescent="0.25">
      <c r="A263" s="18"/>
      <c r="B263" s="18"/>
      <c r="C263" s="19"/>
      <c r="D263" s="17"/>
      <c r="E263" s="17"/>
      <c r="F263" s="17">
        <f>D263+E263</f>
      </c>
      <c r="G263" s="17">
        <f>ROUND((Hoja2!F263/INICIO!$C$37)*INICIO!$C$33,2)</f>
      </c>
      <c r="H263" s="17"/>
      <c r="I263" s="17"/>
      <c r="J263" s="17">
        <f>D263+H263</f>
      </c>
      <c r="K263" s="1"/>
      <c r="L263" s="17"/>
      <c r="M263" s="1"/>
      <c r="N263">
        <f>A263</f>
      </c>
      <c r="O263">
        <f>B263</f>
      </c>
      <c r="P263" s="1"/>
      <c r="Q263">
        <f>C263</f>
      </c>
      <c r="R263">
        <f>Q263</f>
      </c>
      <c r="S263" s="1"/>
      <c r="T263">
        <f>$T$10</f>
      </c>
      <c r="U263">
        <f>D263</f>
      </c>
      <c r="V263">
        <f>E263</f>
      </c>
      <c r="W263">
        <f>F263</f>
      </c>
      <c r="X263">
        <f>G263</f>
      </c>
      <c r="Y263" s="5">
        <f>W263*$B$1</f>
      </c>
      <c r="Z263" s="5">
        <f>W263*$B$2</f>
      </c>
      <c r="AA263" s="5">
        <f>Y263+Z263</f>
      </c>
      <c r="AB263" s="5">
        <f>U263+Y263</f>
      </c>
      <c r="AC263" s="96">
        <f>C263</f>
      </c>
      <c r="AD263" s="1">
        <f>$AD$10</f>
      </c>
      <c r="AE263" s="9">
        <f>COLINDANCIAS!E1276</f>
      </c>
      <c r="AF263" s="9">
        <f>COLINDANCIAS!E1277</f>
      </c>
      <c r="AG263" s="9">
        <f>COLINDANCIAS!E1278</f>
      </c>
      <c r="AH263" s="9">
        <f>COLINDANCIAS!E1279</f>
      </c>
      <c r="AI263" s="9">
        <f>$AI$10</f>
      </c>
      <c r="AJ263" s="9">
        <f>BA263</f>
      </c>
      <c r="AK263" s="1"/>
      <c r="AL263" s="53">
        <f>LEN(AJ263)</f>
      </c>
      <c r="AO263" s="96">
        <f>$AO$10</f>
      </c>
      <c r="AQ263" s="96">
        <f>$AQ$10</f>
      </c>
      <c r="AS263" s="96">
        <f>$AS$10</f>
      </c>
      <c r="AU263" s="96">
        <f>$AU$10</f>
      </c>
      <c r="AW263" s="96">
        <f>$AW$10</f>
      </c>
      <c r="AX263">
        <f>AX262+1</f>
      </c>
      <c r="AZ263">
        <f>CONCATENATE(AO263,".",AQ263,".",AS263,".",AU263,".",AW263,AX263)</f>
      </c>
      <c r="BA263">
        <f>CONCATENATE(AO263,AQ263,AS263,AU263,AW263,AX263)</f>
      </c>
    </row>
    <row r="264" spans="1:53" ht="30" customHeight="1" x14ac:dyDescent="0.25">
      <c r="A264" s="18"/>
      <c r="B264" s="18"/>
      <c r="C264" s="19"/>
      <c r="D264" s="17"/>
      <c r="E264" s="17"/>
      <c r="F264" s="17">
        <f>D264+E264</f>
      </c>
      <c r="G264" s="17">
        <f>ROUND((Hoja2!F264/INICIO!$C$37)*INICIO!$C$33,2)</f>
      </c>
      <c r="H264" s="17"/>
      <c r="I264" s="17"/>
      <c r="J264" s="17">
        <f>D264+H264</f>
      </c>
      <c r="K264" s="1"/>
      <c r="L264" s="17"/>
      <c r="M264" s="1"/>
      <c r="N264">
        <f>A264</f>
      </c>
      <c r="O264">
        <f>B264</f>
      </c>
      <c r="P264" s="1"/>
      <c r="Q264">
        <f>C264</f>
      </c>
      <c r="R264">
        <f>Q264</f>
      </c>
      <c r="S264" s="1"/>
      <c r="T264">
        <f>$T$10</f>
      </c>
      <c r="U264">
        <f>D264</f>
      </c>
      <c r="V264">
        <f>E264</f>
      </c>
      <c r="W264">
        <f>F264</f>
      </c>
      <c r="X264">
        <f>G264</f>
      </c>
      <c r="Y264" s="5">
        <f>W264*$B$1</f>
      </c>
      <c r="Z264" s="5">
        <f>W264*$B$2</f>
      </c>
      <c r="AA264" s="5">
        <f>Y264+Z264</f>
      </c>
      <c r="AB264" s="5">
        <f>U264+Y264</f>
      </c>
      <c r="AC264" s="96">
        <f>C264</f>
      </c>
      <c r="AD264" s="1">
        <f>$AD$10</f>
      </c>
      <c r="AE264" s="9">
        <f>COLINDANCIAS!E1281</f>
      </c>
      <c r="AF264" s="9">
        <f>COLINDANCIAS!E1282</f>
      </c>
      <c r="AG264" s="9">
        <f>COLINDANCIAS!E1283</f>
      </c>
      <c r="AH264" s="9">
        <f>COLINDANCIAS!E1284</f>
      </c>
      <c r="AI264" s="9">
        <f>$AI$10</f>
      </c>
      <c r="AJ264" s="9">
        <f>BA264</f>
      </c>
      <c r="AK264" s="1"/>
      <c r="AL264" s="53">
        <f>LEN(AJ264)</f>
      </c>
      <c r="AO264" s="96">
        <f>$AO$10</f>
      </c>
      <c r="AQ264" s="96">
        <f>$AQ$10</f>
      </c>
      <c r="AS264" s="96">
        <f>$AS$10</f>
      </c>
      <c r="AU264" s="96">
        <f>$AU$10</f>
      </c>
      <c r="AW264" s="96">
        <f>$AW$10</f>
      </c>
      <c r="AX264">
        <f>AX263+1</f>
      </c>
      <c r="AZ264">
        <f>CONCATENATE(AO264,".",AQ264,".",AS264,".",AU264,".",AW264,AX264)</f>
      </c>
      <c r="BA264">
        <f>CONCATENATE(AO264,AQ264,AS264,AU264,AW264,AX264)</f>
      </c>
    </row>
    <row r="265" spans="1:53" ht="30" customHeight="1" x14ac:dyDescent="0.25">
      <c r="A265" s="18"/>
      <c r="B265" s="18"/>
      <c r="C265" s="19"/>
      <c r="D265" s="17"/>
      <c r="E265" s="17"/>
      <c r="F265" s="17">
        <f>D265+E265</f>
      </c>
      <c r="G265" s="17">
        <f>ROUND((Hoja2!F265/INICIO!$C$37)*INICIO!$C$33,2)</f>
      </c>
      <c r="H265" s="17"/>
      <c r="I265" s="17"/>
      <c r="J265" s="17">
        <f>D265+H265</f>
      </c>
      <c r="K265" s="1"/>
      <c r="L265" s="17"/>
      <c r="M265" s="1"/>
      <c r="N265">
        <f>A265</f>
      </c>
      <c r="O265">
        <f>B265</f>
      </c>
      <c r="P265" s="1"/>
      <c r="Q265">
        <f>C265</f>
      </c>
      <c r="R265">
        <f>Q265</f>
      </c>
      <c r="S265" s="1"/>
      <c r="T265">
        <f>$T$10</f>
      </c>
      <c r="U265">
        <f>D265</f>
      </c>
      <c r="V265">
        <f>E265</f>
      </c>
      <c r="W265">
        <f>F265</f>
      </c>
      <c r="X265">
        <f>G265</f>
      </c>
      <c r="Y265" s="5">
        <f>W265*$B$1</f>
      </c>
      <c r="Z265" s="5">
        <f>W265*$B$2</f>
      </c>
      <c r="AA265" s="5">
        <f>Y265+Z265</f>
      </c>
      <c r="AB265" s="5">
        <f>U265+Y265</f>
      </c>
      <c r="AC265" s="96">
        <f>C265</f>
      </c>
      <c r="AD265" s="1">
        <f>$AD$10</f>
      </c>
      <c r="AE265" s="9">
        <f>COLINDANCIAS!E1286</f>
      </c>
      <c r="AF265" s="9">
        <f>COLINDANCIAS!E1287</f>
      </c>
      <c r="AG265" s="9">
        <f>COLINDANCIAS!E1288</f>
      </c>
      <c r="AH265" s="9">
        <f>COLINDANCIAS!E1289</f>
      </c>
      <c r="AI265" s="9">
        <f>$AI$10</f>
      </c>
      <c r="AJ265" s="9">
        <f>BA265</f>
      </c>
      <c r="AK265" s="1"/>
      <c r="AL265" s="53">
        <f>LEN(AJ265)</f>
      </c>
      <c r="AO265" s="96">
        <f>$AO$10</f>
      </c>
      <c r="AQ265" s="96">
        <f>$AQ$10</f>
      </c>
      <c r="AS265" s="96">
        <f>$AS$10</f>
      </c>
      <c r="AU265" s="96">
        <f>$AU$10</f>
      </c>
      <c r="AW265" s="96">
        <f>$AW$10</f>
      </c>
      <c r="AX265">
        <f>AX264+1</f>
      </c>
      <c r="AZ265">
        <f>CONCATENATE(AO265,".",AQ265,".",AS265,".",AU265,".",AW265,AX265)</f>
      </c>
      <c r="BA265">
        <f>CONCATENATE(AO265,AQ265,AS265,AU265,AW265,AX265)</f>
      </c>
    </row>
    <row r="266" spans="1:53" ht="30" customHeight="1" x14ac:dyDescent="0.25">
      <c r="A266" s="18"/>
      <c r="B266" s="18"/>
      <c r="C266" s="19"/>
      <c r="D266" s="17"/>
      <c r="E266" s="17"/>
      <c r="F266" s="17">
        <f>D266+E266</f>
      </c>
      <c r="G266" s="17">
        <f>ROUND((Hoja2!F266/INICIO!$C$37)*INICIO!$C$33,2)</f>
      </c>
      <c r="H266" s="17"/>
      <c r="I266" s="17"/>
      <c r="J266" s="17">
        <f>D266+H266</f>
      </c>
      <c r="K266" s="1"/>
      <c r="L266" s="17"/>
      <c r="M266" s="1"/>
      <c r="N266">
        <f>A266</f>
      </c>
      <c r="O266">
        <f>B266</f>
      </c>
      <c r="P266" s="1"/>
      <c r="Q266">
        <f>C266</f>
      </c>
      <c r="R266">
        <f>Q266</f>
      </c>
      <c r="S266" s="1"/>
      <c r="T266">
        <f>$T$10</f>
      </c>
      <c r="U266">
        <f>D266</f>
      </c>
      <c r="V266">
        <f>E266</f>
      </c>
      <c r="W266">
        <f>F266</f>
      </c>
      <c r="X266">
        <f>G266</f>
      </c>
      <c r="Y266" s="5">
        <f>W266*$B$1</f>
      </c>
      <c r="Z266" s="5">
        <f>W266*$B$2</f>
      </c>
      <c r="AA266" s="5">
        <f>Y266+Z266</f>
      </c>
      <c r="AB266" s="5">
        <f>U266+Y266</f>
      </c>
      <c r="AC266" s="96">
        <f>C266</f>
      </c>
      <c r="AD266" s="1">
        <f>$AD$10</f>
      </c>
      <c r="AE266" s="9">
        <f>COLINDANCIAS!E1291</f>
      </c>
      <c r="AF266" s="9">
        <f>COLINDANCIAS!E1292</f>
      </c>
      <c r="AG266" s="9">
        <f>COLINDANCIAS!E1293</f>
      </c>
      <c r="AH266" s="9">
        <f>COLINDANCIAS!E1294</f>
      </c>
      <c r="AI266" s="9">
        <f>$AI$10</f>
      </c>
      <c r="AJ266" s="9">
        <f>BA266</f>
      </c>
      <c r="AK266" s="1"/>
      <c r="AL266" s="53">
        <f>LEN(AJ266)</f>
      </c>
      <c r="AO266" s="96">
        <f>$AO$10</f>
      </c>
      <c r="AQ266" s="96">
        <f>$AQ$10</f>
      </c>
      <c r="AS266" s="96">
        <f>$AS$10</f>
      </c>
      <c r="AU266" s="96">
        <f>$AU$10</f>
      </c>
      <c r="AW266" s="96">
        <f>$AW$10</f>
      </c>
      <c r="AX266">
        <f>AX265+1</f>
      </c>
      <c r="AZ266">
        <f>CONCATENATE(AO266,".",AQ266,".",AS266,".",AU266,".",AW266,AX266)</f>
      </c>
      <c r="BA266">
        <f>CONCATENATE(AO266,AQ266,AS266,AU266,AW266,AX266)</f>
      </c>
    </row>
    <row r="267" spans="1:53" ht="30" customHeight="1" x14ac:dyDescent="0.25">
      <c r="A267" s="18"/>
      <c r="B267" s="18"/>
      <c r="C267" s="19"/>
      <c r="D267" s="17"/>
      <c r="E267" s="17"/>
      <c r="F267" s="17">
        <f>D267+E267</f>
      </c>
      <c r="G267" s="17">
        <f>ROUND((Hoja2!F267/INICIO!$C$37)*INICIO!$C$33,2)</f>
      </c>
      <c r="H267" s="17"/>
      <c r="I267" s="17"/>
      <c r="J267" s="17">
        <f>D267+H267</f>
      </c>
      <c r="K267" s="1"/>
      <c r="L267" s="17"/>
      <c r="M267" s="1"/>
      <c r="N267">
        <f>A267</f>
      </c>
      <c r="O267">
        <f>B267</f>
      </c>
      <c r="P267" s="1"/>
      <c r="Q267">
        <f>C267</f>
      </c>
      <c r="R267">
        <f>Q267</f>
      </c>
      <c r="S267" s="1"/>
      <c r="T267">
        <f>$T$10</f>
      </c>
      <c r="U267">
        <f>D267</f>
      </c>
      <c r="V267">
        <f>E267</f>
      </c>
      <c r="W267">
        <f>F267</f>
      </c>
      <c r="X267">
        <f>G267</f>
      </c>
      <c r="Y267" s="5">
        <f>W267*$B$1</f>
      </c>
      <c r="Z267" s="5">
        <f>W267*$B$2</f>
      </c>
      <c r="AA267" s="5">
        <f>Y267+Z267</f>
      </c>
      <c r="AB267" s="5">
        <f>U267+Y267</f>
      </c>
      <c r="AC267" s="96">
        <f>C267</f>
      </c>
      <c r="AD267" s="1">
        <f>$AD$10</f>
      </c>
      <c r="AE267" s="9">
        <f>COLINDANCIAS!E1296</f>
      </c>
      <c r="AF267" s="9">
        <f>COLINDANCIAS!E1297</f>
      </c>
      <c r="AG267" s="9">
        <f>COLINDANCIAS!E1298</f>
      </c>
      <c r="AH267" s="9">
        <f>COLINDANCIAS!E1299</f>
      </c>
      <c r="AI267" s="9">
        <f>$AI$10</f>
      </c>
      <c r="AJ267" s="9">
        <f>BA267</f>
      </c>
      <c r="AK267" s="1"/>
      <c r="AL267" s="53">
        <f>LEN(AJ267)</f>
      </c>
      <c r="AO267" s="96">
        <f>$AO$10</f>
      </c>
      <c r="AQ267" s="96">
        <f>$AQ$10</f>
      </c>
      <c r="AS267" s="96">
        <f>$AS$10</f>
      </c>
      <c r="AU267" s="96">
        <f>$AU$10</f>
      </c>
      <c r="AW267" s="96">
        <f>$AW$10</f>
      </c>
      <c r="AX267">
        <f>AX266+1</f>
      </c>
      <c r="AZ267">
        <f>CONCATENATE(AO267,".",AQ267,".",AS267,".",AU267,".",AW267,AX267)</f>
      </c>
      <c r="BA267">
        <f>CONCATENATE(AO267,AQ267,AS267,AU267,AW267,AX267)</f>
      </c>
    </row>
    <row r="268" spans="1:53" ht="30" customHeight="1" x14ac:dyDescent="0.25">
      <c r="A268" s="18"/>
      <c r="B268" s="18"/>
      <c r="C268" s="19"/>
      <c r="D268" s="17"/>
      <c r="E268" s="17"/>
      <c r="F268" s="17">
        <f>D268+E268</f>
      </c>
      <c r="G268" s="17">
        <f>ROUND((Hoja2!F268/INICIO!$C$37)*INICIO!$C$33,2)</f>
      </c>
      <c r="H268" s="17"/>
      <c r="I268" s="17"/>
      <c r="J268" s="17">
        <f>D268+H268</f>
      </c>
      <c r="K268" s="1"/>
      <c r="L268" s="17"/>
      <c r="M268" s="1"/>
      <c r="N268">
        <f>A268</f>
      </c>
      <c r="O268">
        <f>B268</f>
      </c>
      <c r="P268" s="1"/>
      <c r="Q268">
        <f>C268</f>
      </c>
      <c r="R268">
        <f>Q268</f>
      </c>
      <c r="S268" s="1"/>
      <c r="T268">
        <f>$T$10</f>
      </c>
      <c r="U268">
        <f>D268</f>
      </c>
      <c r="V268">
        <f>E268</f>
      </c>
      <c r="W268">
        <f>F268</f>
      </c>
      <c r="X268">
        <f>G268</f>
      </c>
      <c r="Y268" s="5">
        <f>W268*$B$1</f>
      </c>
      <c r="Z268" s="5">
        <f>W268*$B$2</f>
      </c>
      <c r="AA268" s="5">
        <f>Y268+Z268</f>
      </c>
      <c r="AB268" s="5">
        <f>U268+Y268</f>
      </c>
      <c r="AC268" s="96">
        <f>C268</f>
      </c>
      <c r="AD268" s="1">
        <f>$AD$10</f>
      </c>
      <c r="AE268" s="9">
        <f>COLINDANCIAS!E1301</f>
      </c>
      <c r="AF268" s="9">
        <f>COLINDANCIAS!E1302</f>
      </c>
      <c r="AG268" s="9">
        <f>COLINDANCIAS!E1303</f>
      </c>
      <c r="AH268" s="9">
        <f>COLINDANCIAS!E1304</f>
      </c>
      <c r="AI268" s="9">
        <f>$AI$10</f>
      </c>
      <c r="AJ268" s="9">
        <f>BA268</f>
      </c>
      <c r="AK268" s="1"/>
      <c r="AL268" s="53">
        <f>LEN(AJ268)</f>
      </c>
      <c r="AO268" s="96">
        <f>$AO$10</f>
      </c>
      <c r="AQ268" s="96">
        <f>$AQ$10</f>
      </c>
      <c r="AS268" s="96">
        <f>$AS$10</f>
      </c>
      <c r="AU268" s="96">
        <f>$AU$10</f>
      </c>
      <c r="AW268" s="96">
        <f>$AW$10</f>
      </c>
      <c r="AX268">
        <f>AX267+1</f>
      </c>
      <c r="AZ268">
        <f>CONCATENATE(AO268,".",AQ268,".",AS268,".",AU268,".",AW268,AX268)</f>
      </c>
      <c r="BA268">
        <f>CONCATENATE(AO268,AQ268,AS268,AU268,AW268,AX268)</f>
      </c>
    </row>
    <row r="269" spans="1:53" ht="30" customHeight="1" x14ac:dyDescent="0.25">
      <c r="A269" s="18"/>
      <c r="B269" s="18"/>
      <c r="C269" s="19"/>
      <c r="D269" s="17"/>
      <c r="E269" s="17"/>
      <c r="F269" s="17">
        <f>D269+E269</f>
      </c>
      <c r="G269" s="17">
        <f>ROUND((Hoja2!F269/INICIO!$C$37)*INICIO!$C$33,2)</f>
      </c>
      <c r="H269" s="17"/>
      <c r="I269" s="17"/>
      <c r="J269" s="17">
        <f>D269+H269</f>
      </c>
      <c r="K269" s="1"/>
      <c r="L269" s="17"/>
      <c r="M269" s="1"/>
      <c r="N269">
        <f>A269</f>
      </c>
      <c r="O269">
        <f>B269</f>
      </c>
      <c r="P269" s="1"/>
      <c r="Q269">
        <f>C269</f>
      </c>
      <c r="R269">
        <f>Q269</f>
      </c>
      <c r="S269" s="1"/>
      <c r="T269">
        <f>$T$10</f>
      </c>
      <c r="U269">
        <f>D269</f>
      </c>
      <c r="V269">
        <f>E269</f>
      </c>
      <c r="W269">
        <f>F269</f>
      </c>
      <c r="X269">
        <f>G269</f>
      </c>
      <c r="Y269" s="5">
        <f>W269*$B$1</f>
      </c>
      <c r="Z269" s="5">
        <f>W269*$B$2</f>
      </c>
      <c r="AA269" s="5">
        <f>Y269+Z269</f>
      </c>
      <c r="AB269" s="5">
        <f>U269+Y269</f>
      </c>
      <c r="AC269" s="96">
        <f>C269</f>
      </c>
      <c r="AD269" s="1">
        <f>$AD$10</f>
      </c>
      <c r="AE269" s="9">
        <f>COLINDANCIAS!E1306</f>
      </c>
      <c r="AF269" s="9">
        <f>COLINDANCIAS!E1307</f>
      </c>
      <c r="AG269" s="9">
        <f>COLINDANCIAS!E1308</f>
      </c>
      <c r="AH269" s="9">
        <f>COLINDANCIAS!E1309</f>
      </c>
      <c r="AI269" s="9">
        <f>$AI$10</f>
      </c>
      <c r="AJ269" s="9">
        <f>BA269</f>
      </c>
      <c r="AK269" s="1"/>
      <c r="AL269" s="53">
        <f>LEN(AJ269)</f>
      </c>
      <c r="AO269" s="96">
        <f>$AO$10</f>
      </c>
      <c r="AQ269" s="96">
        <f>$AQ$10</f>
      </c>
      <c r="AS269" s="96">
        <f>$AS$10</f>
      </c>
      <c r="AU269" s="96">
        <f>$AU$10</f>
      </c>
      <c r="AW269" s="96">
        <f>$AW$10</f>
      </c>
      <c r="AX269">
        <f>AX268+1</f>
      </c>
      <c r="AZ269">
        <f>CONCATENATE(AO269,".",AQ269,".",AS269,".",AU269,".",AW269,AX269)</f>
      </c>
      <c r="BA269">
        <f>CONCATENATE(AO269,AQ269,AS269,AU269,AW269,AX269)</f>
      </c>
    </row>
    <row r="270" spans="1:53" ht="30" customHeight="1" x14ac:dyDescent="0.25">
      <c r="A270" s="18"/>
      <c r="B270" s="18"/>
      <c r="C270" s="19"/>
      <c r="D270" s="17"/>
      <c r="E270" s="17"/>
      <c r="F270" s="17">
        <f>D270+E270</f>
      </c>
      <c r="G270" s="17">
        <f>ROUND((Hoja2!F270/INICIO!$C$37)*INICIO!$C$33,2)</f>
      </c>
      <c r="H270" s="17"/>
      <c r="I270" s="17"/>
      <c r="J270" s="17">
        <f>D270+H270</f>
      </c>
      <c r="K270" s="1"/>
      <c r="L270" s="17"/>
      <c r="M270" s="1"/>
      <c r="N270">
        <f>A270</f>
      </c>
      <c r="O270">
        <f>B270</f>
      </c>
      <c r="P270" s="1"/>
      <c r="Q270">
        <f>C270</f>
      </c>
      <c r="R270">
        <f>Q270</f>
      </c>
      <c r="S270" s="1"/>
      <c r="T270">
        <f>$T$10</f>
      </c>
      <c r="U270">
        <f>D270</f>
      </c>
      <c r="V270">
        <f>E270</f>
      </c>
      <c r="W270">
        <f>F270</f>
      </c>
      <c r="X270">
        <f>G270</f>
      </c>
      <c r="Y270" s="5">
        <f>W270*$B$1</f>
      </c>
      <c r="Z270" s="5">
        <f>W270*$B$2</f>
      </c>
      <c r="AA270" s="5">
        <f>Y270+Z270</f>
      </c>
      <c r="AB270" s="5">
        <f>U270+Y270</f>
      </c>
      <c r="AC270" s="96">
        <f>C270</f>
      </c>
      <c r="AD270" s="1">
        <f>$AD$10</f>
      </c>
      <c r="AE270" s="9">
        <f>COLINDANCIAS!E1311</f>
      </c>
      <c r="AF270" s="9">
        <f>COLINDANCIAS!E1312</f>
      </c>
      <c r="AG270" s="9">
        <f>COLINDANCIAS!E1313</f>
      </c>
      <c r="AH270" s="9">
        <f>COLINDANCIAS!E1314</f>
      </c>
      <c r="AI270" s="9">
        <f>$AI$10</f>
      </c>
      <c r="AJ270" s="9">
        <f>BA270</f>
      </c>
      <c r="AK270" s="1"/>
      <c r="AL270" s="53">
        <f>LEN(AJ270)</f>
      </c>
      <c r="AO270" s="96">
        <f>$AO$10</f>
      </c>
      <c r="AQ270" s="96">
        <f>$AQ$10</f>
      </c>
      <c r="AS270" s="96">
        <f>$AS$10</f>
      </c>
      <c r="AU270" s="96">
        <f>$AU$10</f>
      </c>
      <c r="AW270" s="96">
        <f>$AW$10</f>
      </c>
      <c r="AX270">
        <f>AX269+1</f>
      </c>
      <c r="AZ270">
        <f>CONCATENATE(AO270,".",AQ270,".",AS270,".",AU270,".",AW270,AX270)</f>
      </c>
      <c r="BA270">
        <f>CONCATENATE(AO270,AQ270,AS270,AU270,AW270,AX270)</f>
      </c>
    </row>
    <row r="271" spans="1:53" ht="30" customHeight="1" x14ac:dyDescent="0.25">
      <c r="A271" s="18"/>
      <c r="B271" s="18"/>
      <c r="C271" s="19"/>
      <c r="D271" s="17"/>
      <c r="E271" s="17"/>
      <c r="F271" s="17">
        <f>D271+E271</f>
      </c>
      <c r="G271" s="17">
        <f>ROUND((Hoja2!F271/INICIO!$C$37)*INICIO!$C$33,2)</f>
      </c>
      <c r="H271" s="17"/>
      <c r="I271" s="17"/>
      <c r="J271" s="17">
        <f>D271+H271</f>
      </c>
      <c r="K271" s="1"/>
      <c r="L271" s="17"/>
      <c r="M271" s="1"/>
      <c r="N271">
        <f>A271</f>
      </c>
      <c r="O271">
        <f>B271</f>
      </c>
      <c r="P271" s="1"/>
      <c r="Q271">
        <f>C271</f>
      </c>
      <c r="R271">
        <f>Q271</f>
      </c>
      <c r="S271" s="1"/>
      <c r="T271">
        <f>$T$10</f>
      </c>
      <c r="U271">
        <f>D271</f>
      </c>
      <c r="V271">
        <f>E271</f>
      </c>
      <c r="W271">
        <f>F271</f>
      </c>
      <c r="X271">
        <f>G271</f>
      </c>
      <c r="Y271" s="5">
        <f>W271*$B$1</f>
      </c>
      <c r="Z271" s="5">
        <f>W271*$B$2</f>
      </c>
      <c r="AA271" s="5">
        <f>Y271+Z271</f>
      </c>
      <c r="AB271" s="5">
        <f>U271+Y271</f>
      </c>
      <c r="AC271" s="96">
        <f>C271</f>
      </c>
      <c r="AD271" s="1">
        <f>$AD$10</f>
      </c>
      <c r="AE271" s="9">
        <f>COLINDANCIAS!E1316</f>
      </c>
      <c r="AF271" s="9">
        <f>COLINDANCIAS!E1317</f>
      </c>
      <c r="AG271" s="9">
        <f>COLINDANCIAS!E1318</f>
      </c>
      <c r="AH271" s="9">
        <f>COLINDANCIAS!E1319</f>
      </c>
      <c r="AI271" s="9">
        <f>$AI$10</f>
      </c>
      <c r="AJ271" s="9">
        <f>BA271</f>
      </c>
      <c r="AK271" s="1"/>
      <c r="AL271" s="53">
        <f>LEN(AJ271)</f>
      </c>
      <c r="AO271" s="96">
        <f>$AO$10</f>
      </c>
      <c r="AQ271" s="96">
        <f>$AQ$10</f>
      </c>
      <c r="AS271" s="96">
        <f>$AS$10</f>
      </c>
      <c r="AU271" s="96">
        <f>$AU$10</f>
      </c>
      <c r="AW271" s="96">
        <f>$AW$10</f>
      </c>
      <c r="AX271">
        <f>AX270+1</f>
      </c>
      <c r="AZ271">
        <f>CONCATENATE(AO271,".",AQ271,".",AS271,".",AU271,".",AW271,AX271)</f>
      </c>
      <c r="BA271">
        <f>CONCATENATE(AO271,AQ271,AS271,AU271,AW271,AX271)</f>
      </c>
    </row>
    <row r="272" spans="1:53" ht="30" customHeight="1" x14ac:dyDescent="0.25">
      <c r="A272" s="18"/>
      <c r="B272" s="18"/>
      <c r="C272" s="19"/>
      <c r="D272" s="17"/>
      <c r="E272" s="17"/>
      <c r="F272" s="17">
        <f>D272+E272</f>
      </c>
      <c r="G272" s="17">
        <f>ROUND((Hoja2!F272/INICIO!$C$37)*INICIO!$C$33,2)</f>
      </c>
      <c r="H272" s="17"/>
      <c r="I272" s="17"/>
      <c r="J272" s="17">
        <f>D272+H272</f>
      </c>
      <c r="K272" s="1"/>
      <c r="L272" s="17"/>
      <c r="M272" s="1"/>
      <c r="N272">
        <f>A272</f>
      </c>
      <c r="O272">
        <f>B272</f>
      </c>
      <c r="P272" s="1"/>
      <c r="Q272">
        <f>C272</f>
      </c>
      <c r="R272">
        <f>Q272</f>
      </c>
      <c r="S272" s="1"/>
      <c r="T272">
        <f>$T$10</f>
      </c>
      <c r="U272">
        <f>D272</f>
      </c>
      <c r="V272">
        <f>E272</f>
      </c>
      <c r="W272">
        <f>F272</f>
      </c>
      <c r="X272">
        <f>G272</f>
      </c>
      <c r="Y272" s="5">
        <f>W272*$B$1</f>
      </c>
      <c r="Z272" s="5">
        <f>W272*$B$2</f>
      </c>
      <c r="AA272" s="5">
        <f>Y272+Z272</f>
      </c>
      <c r="AB272" s="5">
        <f>U272+Y272</f>
      </c>
      <c r="AC272" s="96">
        <f>C272</f>
      </c>
      <c r="AD272" s="1">
        <f>$AD$10</f>
      </c>
      <c r="AE272" s="9">
        <f>COLINDANCIAS!E1321</f>
      </c>
      <c r="AF272" s="9">
        <f>COLINDANCIAS!E1322</f>
      </c>
      <c r="AG272" s="9">
        <f>COLINDANCIAS!E1323</f>
      </c>
      <c r="AH272" s="9">
        <f>COLINDANCIAS!E1324</f>
      </c>
      <c r="AI272" s="9">
        <f>$AI$10</f>
      </c>
      <c r="AJ272" s="9">
        <f>BA272</f>
      </c>
      <c r="AK272" s="1"/>
      <c r="AL272" s="53">
        <f>LEN(AJ272)</f>
      </c>
      <c r="AO272" s="96">
        <f>$AO$10</f>
      </c>
      <c r="AQ272" s="96">
        <f>$AQ$10</f>
      </c>
      <c r="AS272" s="96">
        <f>$AS$10</f>
      </c>
      <c r="AU272" s="96">
        <f>$AU$10</f>
      </c>
      <c r="AW272" s="96">
        <f>$AW$10</f>
      </c>
      <c r="AX272">
        <f>AX271+1</f>
      </c>
      <c r="AZ272">
        <f>CONCATENATE(AO272,".",AQ272,".",AS272,".",AU272,".",AW272,AX272)</f>
      </c>
      <c r="BA272">
        <f>CONCATENATE(AO272,AQ272,AS272,AU272,AW272,AX272)</f>
      </c>
    </row>
    <row r="273" spans="1:53" ht="30" customHeight="1" x14ac:dyDescent="0.25">
      <c r="A273" s="18"/>
      <c r="B273" s="18"/>
      <c r="C273" s="19"/>
      <c r="D273" s="17"/>
      <c r="E273" s="17"/>
      <c r="F273" s="17">
        <f>D273+E273</f>
      </c>
      <c r="G273" s="17">
        <f>ROUND((Hoja2!F273/INICIO!$C$37)*INICIO!$C$33,2)</f>
      </c>
      <c r="H273" s="17"/>
      <c r="I273" s="17"/>
      <c r="J273" s="17">
        <f>D273+H273</f>
      </c>
      <c r="K273" s="1"/>
      <c r="L273" s="17"/>
      <c r="M273" s="1"/>
      <c r="N273">
        <f>A273</f>
      </c>
      <c r="O273">
        <f>B273</f>
      </c>
      <c r="P273" s="1"/>
      <c r="Q273">
        <f>C273</f>
      </c>
      <c r="R273">
        <f>Q273</f>
      </c>
      <c r="S273" s="1"/>
      <c r="T273">
        <f>$T$10</f>
      </c>
      <c r="U273">
        <f>D273</f>
      </c>
      <c r="V273">
        <f>E273</f>
      </c>
      <c r="W273">
        <f>F273</f>
      </c>
      <c r="X273">
        <f>G273</f>
      </c>
      <c r="Y273" s="5">
        <f>W273*$B$1</f>
      </c>
      <c r="Z273" s="5">
        <f>W273*$B$2</f>
      </c>
      <c r="AA273" s="5">
        <f>Y273+Z273</f>
      </c>
      <c r="AB273" s="5">
        <f>U273+Y273</f>
      </c>
      <c r="AC273" s="96">
        <f>C273</f>
      </c>
      <c r="AD273" s="1">
        <f>$AD$10</f>
      </c>
      <c r="AE273" s="9">
        <f>COLINDANCIAS!E1326</f>
      </c>
      <c r="AF273" s="9">
        <f>COLINDANCIAS!E1327</f>
      </c>
      <c r="AG273" s="9">
        <f>COLINDANCIAS!E1328</f>
      </c>
      <c r="AH273" s="9">
        <f>COLINDANCIAS!E1329</f>
      </c>
      <c r="AI273" s="9">
        <f>$AI$10</f>
      </c>
      <c r="AJ273" s="9">
        <f>BA273</f>
      </c>
      <c r="AK273" s="1"/>
      <c r="AL273" s="53">
        <f>LEN(AJ273)</f>
      </c>
      <c r="AO273" s="96">
        <f>$AO$10</f>
      </c>
      <c r="AQ273" s="96">
        <f>$AQ$10</f>
      </c>
      <c r="AS273" s="96">
        <f>$AS$10</f>
      </c>
      <c r="AU273" s="96">
        <f>$AU$10</f>
      </c>
      <c r="AW273" s="96">
        <f>$AW$10</f>
      </c>
      <c r="AX273">
        <f>AX272+1</f>
      </c>
      <c r="AZ273">
        <f>CONCATENATE(AO273,".",AQ273,".",AS273,".",AU273,".",AW273,AX273)</f>
      </c>
      <c r="BA273">
        <f>CONCATENATE(AO273,AQ273,AS273,AU273,AW273,AX273)</f>
      </c>
    </row>
    <row r="274" spans="1:53" ht="30" customHeight="1" x14ac:dyDescent="0.25">
      <c r="A274" s="18"/>
      <c r="B274" s="18"/>
      <c r="C274" s="19"/>
      <c r="D274" s="17"/>
      <c r="E274" s="17"/>
      <c r="F274" s="17">
        <f>D274+E274</f>
      </c>
      <c r="G274" s="17">
        <f>ROUND((Hoja2!F274/INICIO!$C$37)*INICIO!$C$33,2)</f>
      </c>
      <c r="H274" s="17"/>
      <c r="I274" s="17"/>
      <c r="J274" s="17">
        <f>D274+H274</f>
      </c>
      <c r="K274" s="1"/>
      <c r="L274" s="17"/>
      <c r="M274" s="1"/>
      <c r="N274">
        <f>A274</f>
      </c>
      <c r="O274">
        <f>B274</f>
      </c>
      <c r="P274" s="1"/>
      <c r="Q274">
        <f>C274</f>
      </c>
      <c r="R274">
        <f>Q274</f>
      </c>
      <c r="S274" s="1"/>
      <c r="T274">
        <f>$T$10</f>
      </c>
      <c r="U274">
        <f>D274</f>
      </c>
      <c r="V274">
        <f>E274</f>
      </c>
      <c r="W274">
        <f>F274</f>
      </c>
      <c r="X274">
        <f>G274</f>
      </c>
      <c r="Y274" s="5">
        <f>W274*$B$1</f>
      </c>
      <c r="Z274" s="5">
        <f>W274*$B$2</f>
      </c>
      <c r="AA274" s="5">
        <f>Y274+Z274</f>
      </c>
      <c r="AB274" s="5">
        <f>U274+Y274</f>
      </c>
      <c r="AC274" s="96">
        <f>C274</f>
      </c>
      <c r="AD274" s="1">
        <f>$AD$10</f>
      </c>
      <c r="AE274" s="9">
        <f>COLINDANCIAS!E1331</f>
      </c>
      <c r="AF274" s="9">
        <f>COLINDANCIAS!E1332</f>
      </c>
      <c r="AG274" s="9">
        <f>COLINDANCIAS!E1333</f>
      </c>
      <c r="AH274" s="9">
        <f>COLINDANCIAS!E1334</f>
      </c>
      <c r="AI274" s="9">
        <f>$AI$10</f>
      </c>
      <c r="AJ274" s="9">
        <f>BA274</f>
      </c>
      <c r="AK274" s="1"/>
      <c r="AL274" s="53">
        <f>LEN(AJ274)</f>
      </c>
      <c r="AO274" s="96">
        <f>$AO$10</f>
      </c>
      <c r="AQ274" s="96">
        <f>$AQ$10</f>
      </c>
      <c r="AS274" s="96">
        <f>$AS$10</f>
      </c>
      <c r="AU274" s="96">
        <f>$AU$10</f>
      </c>
      <c r="AW274" s="96">
        <f>$AW$10</f>
      </c>
      <c r="AX274">
        <f>AX273+1</f>
      </c>
      <c r="AZ274">
        <f>CONCATENATE(AO274,".",AQ274,".",AS274,".",AU274,".",AW274,AX274)</f>
      </c>
      <c r="BA274">
        <f>CONCATENATE(AO274,AQ274,AS274,AU274,AW274,AX274)</f>
      </c>
    </row>
    <row r="275" spans="1:53" ht="30" customHeight="1" x14ac:dyDescent="0.25">
      <c r="A275" s="18"/>
      <c r="B275" s="18"/>
      <c r="C275" s="19"/>
      <c r="D275" s="17"/>
      <c r="E275" s="17"/>
      <c r="F275" s="17">
        <f>D275+E275</f>
      </c>
      <c r="G275" s="17">
        <f>ROUND((Hoja2!F275/INICIO!$C$37)*INICIO!$C$33,2)</f>
      </c>
      <c r="H275" s="17"/>
      <c r="I275" s="17"/>
      <c r="J275" s="17">
        <f>D275+H275</f>
      </c>
      <c r="K275" s="1"/>
      <c r="L275" s="17"/>
      <c r="M275" s="1"/>
      <c r="N275">
        <f>A275</f>
      </c>
      <c r="O275">
        <f>B275</f>
      </c>
      <c r="P275" s="1"/>
      <c r="Q275">
        <f>C275</f>
      </c>
      <c r="R275">
        <f>Q275</f>
      </c>
      <c r="S275" s="1"/>
      <c r="T275">
        <f>$T$10</f>
      </c>
      <c r="U275">
        <f>D275</f>
      </c>
      <c r="V275">
        <f>E275</f>
      </c>
      <c r="W275">
        <f>F275</f>
      </c>
      <c r="X275">
        <f>G275</f>
      </c>
      <c r="Y275" s="5">
        <f>W275*$B$1</f>
      </c>
      <c r="Z275" s="5">
        <f>W275*$B$2</f>
      </c>
      <c r="AA275" s="5">
        <f>Y275+Z275</f>
      </c>
      <c r="AB275" s="5">
        <f>U275+Y275</f>
      </c>
      <c r="AC275" s="96">
        <f>C275</f>
      </c>
      <c r="AD275" s="1">
        <f>$AD$10</f>
      </c>
      <c r="AE275" s="9">
        <f>COLINDANCIAS!E1336</f>
      </c>
      <c r="AF275" s="9">
        <f>COLINDANCIAS!E1337</f>
      </c>
      <c r="AG275" s="9">
        <f>COLINDANCIAS!E1338</f>
      </c>
      <c r="AH275" s="9">
        <f>COLINDANCIAS!E1339</f>
      </c>
      <c r="AI275" s="9">
        <f>$AI$10</f>
      </c>
      <c r="AJ275" s="9">
        <f>BA275</f>
      </c>
      <c r="AK275" s="1"/>
      <c r="AL275" s="53">
        <f>LEN(AJ275)</f>
      </c>
      <c r="AO275" s="96">
        <f>$AO$10</f>
      </c>
      <c r="AQ275" s="96">
        <f>$AQ$10</f>
      </c>
      <c r="AS275" s="96">
        <f>$AS$10</f>
      </c>
      <c r="AU275" s="96">
        <f>$AU$10</f>
      </c>
      <c r="AW275" s="96">
        <f>$AW$10</f>
      </c>
      <c r="AX275">
        <f>AX274+1</f>
      </c>
      <c r="AZ275">
        <f>CONCATENATE(AO275,".",AQ275,".",AS275,".",AU275,".",AW275,AX275)</f>
      </c>
      <c r="BA275">
        <f>CONCATENATE(AO275,AQ275,AS275,AU275,AW275,AX275)</f>
      </c>
    </row>
    <row r="276" spans="1:53" ht="30" customHeight="1" x14ac:dyDescent="0.25">
      <c r="A276" s="18"/>
      <c r="B276" s="18"/>
      <c r="C276" s="19"/>
      <c r="D276" s="17"/>
      <c r="E276" s="17"/>
      <c r="F276" s="17">
        <f>D276+E276</f>
      </c>
      <c r="G276" s="17">
        <f>ROUND((Hoja2!F276/INICIO!$C$37)*INICIO!$C$33,2)</f>
      </c>
      <c r="H276" s="17"/>
      <c r="I276" s="17"/>
      <c r="J276" s="17">
        <f>D276+H276</f>
      </c>
      <c r="K276" s="1"/>
      <c r="L276" s="17"/>
      <c r="M276" s="1"/>
      <c r="N276">
        <f>A276</f>
      </c>
      <c r="O276">
        <f>B276</f>
      </c>
      <c r="P276" s="1"/>
      <c r="Q276">
        <f>C276</f>
      </c>
      <c r="R276">
        <f>Q276</f>
      </c>
      <c r="S276" s="1"/>
      <c r="T276">
        <f>$T$10</f>
      </c>
      <c r="U276">
        <f>D276</f>
      </c>
      <c r="V276">
        <f>E276</f>
      </c>
      <c r="W276">
        <f>F276</f>
      </c>
      <c r="X276">
        <f>G276</f>
      </c>
      <c r="Y276" s="5">
        <f>W276*$B$1</f>
      </c>
      <c r="Z276" s="5">
        <f>W276*$B$2</f>
      </c>
      <c r="AA276" s="5">
        <f>Y276+Z276</f>
      </c>
      <c r="AB276" s="5">
        <f>U276+Y276</f>
      </c>
      <c r="AC276" s="96">
        <f>C276</f>
      </c>
      <c r="AD276" s="1">
        <f>$AD$10</f>
      </c>
      <c r="AE276" s="9">
        <f>COLINDANCIAS!E1341</f>
      </c>
      <c r="AF276" s="9">
        <f>COLINDANCIAS!E1342</f>
      </c>
      <c r="AG276" s="9">
        <f>COLINDANCIAS!E1343</f>
      </c>
      <c r="AH276" s="9">
        <f>COLINDANCIAS!E1344</f>
      </c>
      <c r="AI276" s="9">
        <f>$AI$10</f>
      </c>
      <c r="AJ276" s="9">
        <f>BA276</f>
      </c>
      <c r="AK276" s="1"/>
      <c r="AL276" s="53">
        <f>LEN(AJ276)</f>
      </c>
      <c r="AO276" s="96">
        <f>$AO$10</f>
      </c>
      <c r="AQ276" s="96">
        <f>$AQ$10</f>
      </c>
      <c r="AS276" s="96">
        <f>$AS$10</f>
      </c>
      <c r="AU276" s="96">
        <f>$AU$10</f>
      </c>
      <c r="AW276" s="96">
        <f>$AW$10</f>
      </c>
      <c r="AX276">
        <f>AX275+1</f>
      </c>
      <c r="AZ276">
        <f>CONCATENATE(AO276,".",AQ276,".",AS276,".",AU276,".",AW276,AX276)</f>
      </c>
      <c r="BA276">
        <f>CONCATENATE(AO276,AQ276,AS276,AU276,AW276,AX276)</f>
      </c>
    </row>
    <row r="277" spans="1:53" ht="30" customHeight="1" x14ac:dyDescent="0.25">
      <c r="A277" s="18"/>
      <c r="B277" s="18"/>
      <c r="C277" s="19"/>
      <c r="D277" s="17"/>
      <c r="E277" s="17"/>
      <c r="F277" s="17">
        <f>D277+E277</f>
      </c>
      <c r="G277" s="17">
        <f>ROUND((Hoja2!F277/INICIO!$C$37)*INICIO!$C$33,2)</f>
      </c>
      <c r="H277" s="17"/>
      <c r="I277" s="17"/>
      <c r="J277" s="17">
        <f>D277+H277</f>
      </c>
      <c r="K277" s="1"/>
      <c r="L277" s="17"/>
      <c r="M277" s="1"/>
      <c r="N277">
        <f>A277</f>
      </c>
      <c r="O277">
        <f>B277</f>
      </c>
      <c r="P277" s="1"/>
      <c r="Q277">
        <f>C277</f>
      </c>
      <c r="R277">
        <f>Q277</f>
      </c>
      <c r="S277" s="1"/>
      <c r="T277">
        <f>$T$10</f>
      </c>
      <c r="U277">
        <f>D277</f>
      </c>
      <c r="V277">
        <f>E277</f>
      </c>
      <c r="W277">
        <f>F277</f>
      </c>
      <c r="X277">
        <f>G277</f>
      </c>
      <c r="Y277" s="5">
        <f>W277*$B$1</f>
      </c>
      <c r="Z277" s="5">
        <f>W277*$B$2</f>
      </c>
      <c r="AA277" s="5">
        <f>Y277+Z277</f>
      </c>
      <c r="AB277" s="5">
        <f>U277+Y277</f>
      </c>
      <c r="AC277" s="96">
        <f>C277</f>
      </c>
      <c r="AD277" s="1">
        <f>$AD$10</f>
      </c>
      <c r="AE277" s="9">
        <f>COLINDANCIAS!E1346</f>
      </c>
      <c r="AF277" s="9">
        <f>COLINDANCIAS!E1347</f>
      </c>
      <c r="AG277" s="9">
        <f>COLINDANCIAS!E1348</f>
      </c>
      <c r="AH277" s="9">
        <f>COLINDANCIAS!E1349</f>
      </c>
      <c r="AI277" s="9">
        <f>$AI$10</f>
      </c>
      <c r="AJ277" s="9">
        <f>BA277</f>
      </c>
      <c r="AK277" s="1"/>
      <c r="AL277" s="53">
        <f>LEN(AJ277)</f>
      </c>
      <c r="AO277" s="96">
        <f>$AO$10</f>
      </c>
      <c r="AQ277" s="96">
        <f>$AQ$10</f>
      </c>
      <c r="AS277" s="96">
        <f>$AS$10</f>
      </c>
      <c r="AU277" s="96">
        <f>$AU$10</f>
      </c>
      <c r="AW277" s="96">
        <f>$AW$10</f>
      </c>
      <c r="AX277">
        <f>AX276+1</f>
      </c>
      <c r="AZ277">
        <f>CONCATENATE(AO277,".",AQ277,".",AS277,".",AU277,".",AW277,AX277)</f>
      </c>
      <c r="BA277">
        <f>CONCATENATE(AO277,AQ277,AS277,AU277,AW277,AX277)</f>
      </c>
    </row>
    <row r="278" spans="1:53" ht="30" customHeight="1" x14ac:dyDescent="0.25">
      <c r="A278" s="18"/>
      <c r="B278" s="18"/>
      <c r="C278" s="19"/>
      <c r="D278" s="17"/>
      <c r="E278" s="17"/>
      <c r="F278" s="17">
        <f>D278+E278</f>
      </c>
      <c r="G278" s="17">
        <f>ROUND((Hoja2!F278/INICIO!$C$37)*INICIO!$C$33,2)</f>
      </c>
      <c r="H278" s="17"/>
      <c r="I278" s="17"/>
      <c r="J278" s="17">
        <f>D278+H278</f>
      </c>
      <c r="K278" s="1"/>
      <c r="L278" s="17"/>
      <c r="M278" s="1"/>
      <c r="N278">
        <f>A278</f>
      </c>
      <c r="O278">
        <f>B278</f>
      </c>
      <c r="P278" s="1"/>
      <c r="Q278">
        <f>C278</f>
      </c>
      <c r="R278">
        <f>Q278</f>
      </c>
      <c r="S278" s="1"/>
      <c r="T278">
        <f>$T$10</f>
      </c>
      <c r="U278">
        <f>D278</f>
      </c>
      <c r="V278">
        <f>E278</f>
      </c>
      <c r="W278">
        <f>F278</f>
      </c>
      <c r="X278">
        <f>G278</f>
      </c>
      <c r="Y278" s="5">
        <f>W278*$B$1</f>
      </c>
      <c r="Z278" s="5">
        <f>W278*$B$2</f>
      </c>
      <c r="AA278" s="5">
        <f>Y278+Z278</f>
      </c>
      <c r="AB278" s="5">
        <f>U278+Y278</f>
      </c>
      <c r="AC278" s="96">
        <f>C278</f>
      </c>
      <c r="AD278" s="1">
        <f>$AD$10</f>
      </c>
      <c r="AE278" s="9">
        <f>COLINDANCIAS!E1351</f>
      </c>
      <c r="AF278" s="9">
        <f>COLINDANCIAS!E1352</f>
      </c>
      <c r="AG278" s="9">
        <f>COLINDANCIAS!E1353</f>
      </c>
      <c r="AH278" s="9">
        <f>COLINDANCIAS!E1354</f>
      </c>
      <c r="AI278" s="9">
        <f>$AI$10</f>
      </c>
      <c r="AJ278" s="9">
        <f>BA278</f>
      </c>
      <c r="AK278" s="1"/>
      <c r="AL278" s="53">
        <f>LEN(AJ278)</f>
      </c>
      <c r="AO278" s="96">
        <f>$AO$10</f>
      </c>
      <c r="AQ278" s="96">
        <f>$AQ$10</f>
      </c>
      <c r="AS278" s="96">
        <f>$AS$10</f>
      </c>
      <c r="AU278" s="96">
        <f>$AU$10</f>
      </c>
      <c r="AW278" s="96">
        <f>$AW$10</f>
      </c>
      <c r="AX278">
        <f>AX277+1</f>
      </c>
      <c r="AZ278">
        <f>CONCATENATE(AO278,".",AQ278,".",AS278,".",AU278,".",AW278,AX278)</f>
      </c>
      <c r="BA278">
        <f>CONCATENATE(AO278,AQ278,AS278,AU278,AW278,AX278)</f>
      </c>
    </row>
    <row r="279" spans="1:53" ht="30" customHeight="1" x14ac:dyDescent="0.25">
      <c r="A279" s="18"/>
      <c r="B279" s="18"/>
      <c r="C279" s="19"/>
      <c r="D279" s="17"/>
      <c r="E279" s="17"/>
      <c r="F279" s="17">
        <f>D279+E279</f>
      </c>
      <c r="G279" s="17">
        <f>ROUND((Hoja2!F279/INICIO!$C$37)*INICIO!$C$33,2)</f>
      </c>
      <c r="H279" s="17"/>
      <c r="I279" s="17"/>
      <c r="J279" s="17">
        <f>D279+H279</f>
      </c>
      <c r="K279" s="1"/>
      <c r="L279" s="17"/>
      <c r="M279" s="1"/>
      <c r="N279">
        <f>A279</f>
      </c>
      <c r="O279">
        <f>B279</f>
      </c>
      <c r="P279" s="1"/>
      <c r="Q279">
        <f>C279</f>
      </c>
      <c r="R279">
        <f>Q279</f>
      </c>
      <c r="S279" s="1"/>
      <c r="T279">
        <f>$T$10</f>
      </c>
      <c r="U279">
        <f>D279</f>
      </c>
      <c r="V279">
        <f>E279</f>
      </c>
      <c r="W279">
        <f>F279</f>
      </c>
      <c r="X279">
        <f>G279</f>
      </c>
      <c r="Y279" s="5">
        <f>W279*$B$1</f>
      </c>
      <c r="Z279" s="5">
        <f>W279*$B$2</f>
      </c>
      <c r="AA279" s="5">
        <f>Y279+Z279</f>
      </c>
      <c r="AB279" s="5">
        <f>U279+Y279</f>
      </c>
      <c r="AC279" s="96">
        <f>C279</f>
      </c>
      <c r="AD279" s="1">
        <f>$AD$10</f>
      </c>
      <c r="AE279" s="9">
        <f>COLINDANCIAS!E1356</f>
      </c>
      <c r="AF279" s="9">
        <f>COLINDANCIAS!E1357</f>
      </c>
      <c r="AG279" s="9">
        <f>COLINDANCIAS!E1358</f>
      </c>
      <c r="AH279" s="9">
        <f>COLINDANCIAS!E1359</f>
      </c>
      <c r="AI279" s="9">
        <f>$AI$10</f>
      </c>
      <c r="AJ279" s="9">
        <f>BA279</f>
      </c>
      <c r="AK279" s="1"/>
      <c r="AL279" s="53">
        <f>LEN(AJ279)</f>
      </c>
      <c r="AO279" s="96">
        <f>$AO$10</f>
      </c>
      <c r="AQ279" s="96">
        <f>$AQ$10</f>
      </c>
      <c r="AS279" s="96">
        <f>$AS$10</f>
      </c>
      <c r="AU279" s="96">
        <f>$AU$10</f>
      </c>
      <c r="AW279" s="96">
        <f>$AW$10</f>
      </c>
      <c r="AX279">
        <f>AX278+1</f>
      </c>
      <c r="AZ279">
        <f>CONCATENATE(AO279,".",AQ279,".",AS279,".",AU279,".",AW279,AX279)</f>
      </c>
      <c r="BA279">
        <f>CONCATENATE(AO279,AQ279,AS279,AU279,AW279,AX279)</f>
      </c>
    </row>
    <row r="280" spans="1:53" ht="30" customHeight="1" x14ac:dyDescent="0.25">
      <c r="A280" s="18"/>
      <c r="B280" s="18"/>
      <c r="C280" s="19"/>
      <c r="D280" s="17"/>
      <c r="E280" s="17"/>
      <c r="F280" s="17">
        <f>D280+E280</f>
      </c>
      <c r="G280" s="17">
        <f>ROUND((Hoja2!F280/INICIO!$C$37)*INICIO!$C$33,2)</f>
      </c>
      <c r="H280" s="17"/>
      <c r="I280" s="17"/>
      <c r="J280" s="17">
        <f>D280+H280</f>
      </c>
      <c r="K280" s="1"/>
      <c r="L280" s="17"/>
      <c r="M280" s="1"/>
      <c r="N280">
        <f>A280</f>
      </c>
      <c r="O280">
        <f>B280</f>
      </c>
      <c r="P280" s="1"/>
      <c r="Q280">
        <f>C280</f>
      </c>
      <c r="R280">
        <f>Q280</f>
      </c>
      <c r="S280" s="1"/>
      <c r="T280">
        <f>$T$10</f>
      </c>
      <c r="U280">
        <f>D280</f>
      </c>
      <c r="V280">
        <f>E280</f>
      </c>
      <c r="W280">
        <f>F280</f>
      </c>
      <c r="X280">
        <f>G280</f>
      </c>
      <c r="Y280" s="5">
        <f>W280*$B$1</f>
      </c>
      <c r="Z280" s="5">
        <f>W280*$B$2</f>
      </c>
      <c r="AA280" s="5">
        <f>Y280+Z280</f>
      </c>
      <c r="AB280" s="5">
        <f>U280+Y280</f>
      </c>
      <c r="AC280" s="96">
        <f>C280</f>
      </c>
      <c r="AD280" s="1">
        <f>$AD$10</f>
      </c>
      <c r="AE280" s="9">
        <f>COLINDANCIAS!E1361</f>
      </c>
      <c r="AF280" s="9">
        <f>COLINDANCIAS!E1362</f>
      </c>
      <c r="AG280" s="9">
        <f>COLINDANCIAS!E1363</f>
      </c>
      <c r="AH280" s="9">
        <f>COLINDANCIAS!E1364</f>
      </c>
      <c r="AI280" s="9">
        <f>$AI$10</f>
      </c>
      <c r="AJ280" s="9">
        <f>BA280</f>
      </c>
      <c r="AK280" s="1"/>
      <c r="AL280" s="53">
        <f>LEN(AJ280)</f>
      </c>
      <c r="AO280" s="96">
        <f>$AO$10</f>
      </c>
      <c r="AQ280" s="96">
        <f>$AQ$10</f>
      </c>
      <c r="AS280" s="96">
        <f>$AS$10</f>
      </c>
      <c r="AU280" s="96">
        <f>$AU$10</f>
      </c>
      <c r="AW280" s="96">
        <f>$AW$10</f>
      </c>
      <c r="AX280">
        <f>AX279+1</f>
      </c>
      <c r="AZ280">
        <f>CONCATENATE(AO280,".",AQ280,".",AS280,".",AU280,".",AW280,AX280)</f>
      </c>
      <c r="BA280">
        <f>CONCATENATE(AO280,AQ280,AS280,AU280,AW280,AX280)</f>
      </c>
    </row>
    <row r="281" spans="1:53" ht="30" customHeight="1" x14ac:dyDescent="0.25">
      <c r="A281" s="18"/>
      <c r="B281" s="18"/>
      <c r="C281" s="19"/>
      <c r="D281" s="17"/>
      <c r="E281" s="17"/>
      <c r="F281" s="17">
        <f>D281+E281</f>
      </c>
      <c r="G281" s="17">
        <f>ROUND((Hoja2!F281/INICIO!$C$37)*INICIO!$C$33,2)</f>
      </c>
      <c r="H281" s="17"/>
      <c r="I281" s="17"/>
      <c r="J281" s="17">
        <f>D281+H281</f>
      </c>
      <c r="K281" s="1"/>
      <c r="L281" s="17"/>
      <c r="M281" s="1"/>
      <c r="N281">
        <f>A281</f>
      </c>
      <c r="O281">
        <f>B281</f>
      </c>
      <c r="P281" s="1"/>
      <c r="Q281">
        <f>C281</f>
      </c>
      <c r="R281">
        <f>Q281</f>
      </c>
      <c r="S281" s="1"/>
      <c r="T281">
        <f>$T$10</f>
      </c>
      <c r="U281">
        <f>D281</f>
      </c>
      <c r="V281">
        <f>E281</f>
      </c>
      <c r="W281">
        <f>F281</f>
      </c>
      <c r="X281">
        <f>G281</f>
      </c>
      <c r="Y281" s="5">
        <f>W281*$B$1</f>
      </c>
      <c r="Z281" s="5">
        <f>W281*$B$2</f>
      </c>
      <c r="AA281" s="5">
        <f>Y281+Z281</f>
      </c>
      <c r="AB281" s="5">
        <f>U281+Y281</f>
      </c>
      <c r="AC281" s="96">
        <f>C281</f>
      </c>
      <c r="AD281" s="1">
        <f>$AD$10</f>
      </c>
      <c r="AE281" s="9">
        <f>COLINDANCIAS!E1366</f>
      </c>
      <c r="AF281" s="9">
        <f>COLINDANCIAS!E1367</f>
      </c>
      <c r="AG281" s="9">
        <f>COLINDANCIAS!E1368</f>
      </c>
      <c r="AH281" s="9">
        <f>COLINDANCIAS!E1369</f>
      </c>
      <c r="AI281" s="9">
        <f>$AI$10</f>
      </c>
      <c r="AJ281" s="9">
        <f>BA281</f>
      </c>
      <c r="AK281" s="1"/>
      <c r="AL281" s="53">
        <f>LEN(AJ281)</f>
      </c>
      <c r="AO281" s="96">
        <f>$AO$10</f>
      </c>
      <c r="AQ281" s="96">
        <f>$AQ$10</f>
      </c>
      <c r="AS281" s="96">
        <f>$AS$10</f>
      </c>
      <c r="AU281" s="96">
        <f>$AU$10</f>
      </c>
      <c r="AW281" s="96">
        <f>$AW$10</f>
      </c>
      <c r="AX281">
        <f>AX280+1</f>
      </c>
      <c r="AZ281">
        <f>CONCATENATE(AO281,".",AQ281,".",AS281,".",AU281,".",AW281,AX281)</f>
      </c>
      <c r="BA281">
        <f>CONCATENATE(AO281,AQ281,AS281,AU281,AW281,AX281)</f>
      </c>
    </row>
    <row r="282" spans="1:53" ht="30" customHeight="1" x14ac:dyDescent="0.25">
      <c r="A282" s="18"/>
      <c r="B282" s="18"/>
      <c r="C282" s="19"/>
      <c r="D282" s="17"/>
      <c r="E282" s="17"/>
      <c r="F282" s="17">
        <f>D282+E282</f>
      </c>
      <c r="G282" s="17">
        <f>ROUND((Hoja2!F282/INICIO!$C$37)*INICIO!$C$33,2)</f>
      </c>
      <c r="H282" s="17"/>
      <c r="I282" s="17"/>
      <c r="J282" s="17">
        <f>D282+H282</f>
      </c>
      <c r="K282" s="1"/>
      <c r="L282" s="17"/>
      <c r="M282" s="1"/>
      <c r="N282">
        <f>A282</f>
      </c>
      <c r="O282">
        <f>B282</f>
      </c>
      <c r="P282" s="1"/>
      <c r="Q282">
        <f>C282</f>
      </c>
      <c r="R282">
        <f>Q282</f>
      </c>
      <c r="S282" s="1"/>
      <c r="T282">
        <f>$T$10</f>
      </c>
      <c r="U282">
        <f>D282</f>
      </c>
      <c r="V282">
        <f>E282</f>
      </c>
      <c r="W282">
        <f>F282</f>
      </c>
      <c r="X282">
        <f>G282</f>
      </c>
      <c r="Y282" s="5">
        <f>W282*$B$1</f>
      </c>
      <c r="Z282" s="5">
        <f>W282*$B$2</f>
      </c>
      <c r="AA282" s="5">
        <f>Y282+Z282</f>
      </c>
      <c r="AB282" s="5">
        <f>U282+Y282</f>
      </c>
      <c r="AC282" s="96">
        <f>C282</f>
      </c>
      <c r="AD282" s="1">
        <f>$AD$10</f>
      </c>
      <c r="AE282" s="9">
        <f>COLINDANCIAS!E1371</f>
      </c>
      <c r="AF282" s="9">
        <f>COLINDANCIAS!E1372</f>
      </c>
      <c r="AG282" s="9">
        <f>COLINDANCIAS!E1373</f>
      </c>
      <c r="AH282" s="9">
        <f>COLINDANCIAS!E1374</f>
      </c>
      <c r="AI282" s="9">
        <f>$AI$10</f>
      </c>
      <c r="AJ282" s="9">
        <f>BA282</f>
      </c>
      <c r="AK282" s="1"/>
      <c r="AL282" s="53">
        <f>LEN(AJ282)</f>
      </c>
      <c r="AO282" s="96">
        <f>$AO$10</f>
      </c>
      <c r="AQ282" s="96">
        <f>$AQ$10</f>
      </c>
      <c r="AS282" s="96">
        <f>$AS$10</f>
      </c>
      <c r="AU282" s="96">
        <f>$AU$10</f>
      </c>
      <c r="AW282" s="96">
        <f>$AW$10</f>
      </c>
      <c r="AX282">
        <f>AX281+1</f>
      </c>
      <c r="AZ282">
        <f>CONCATENATE(AO282,".",AQ282,".",AS282,".",AU282,".",AW282,AX282)</f>
      </c>
      <c r="BA282">
        <f>CONCATENATE(AO282,AQ282,AS282,AU282,AW282,AX282)</f>
      </c>
    </row>
    <row r="283" spans="1:53" ht="30" customHeight="1" x14ac:dyDescent="0.25">
      <c r="A283" s="18"/>
      <c r="B283" s="18"/>
      <c r="C283" s="19"/>
      <c r="D283" s="17"/>
      <c r="E283" s="17"/>
      <c r="F283" s="17">
        <f>D283+E283</f>
      </c>
      <c r="G283" s="17">
        <f>ROUND((Hoja2!F283/INICIO!$C$37)*INICIO!$C$33,2)</f>
      </c>
      <c r="H283" s="17"/>
      <c r="I283" s="17"/>
      <c r="J283" s="17">
        <f>D283+H283</f>
      </c>
      <c r="K283" s="1"/>
      <c r="L283" s="17"/>
      <c r="M283" s="1"/>
      <c r="N283">
        <f>A283</f>
      </c>
      <c r="O283">
        <f>B283</f>
      </c>
      <c r="P283" s="1"/>
      <c r="Q283">
        <f>C283</f>
      </c>
      <c r="R283">
        <f>Q283</f>
      </c>
      <c r="S283" s="1"/>
      <c r="T283">
        <f>$T$10</f>
      </c>
      <c r="U283">
        <f>D283</f>
      </c>
      <c r="V283">
        <f>E283</f>
      </c>
      <c r="W283">
        <f>F283</f>
      </c>
      <c r="X283">
        <f>G283</f>
      </c>
      <c r="Y283" s="5">
        <f>W283*$B$1</f>
      </c>
      <c r="Z283" s="5">
        <f>W283*$B$2</f>
      </c>
      <c r="AA283" s="5">
        <f>Y283+Z283</f>
      </c>
      <c r="AB283" s="5">
        <f>U283+Y283</f>
      </c>
      <c r="AC283" s="96">
        <f>C283</f>
      </c>
      <c r="AD283" s="1">
        <f>$AD$10</f>
      </c>
      <c r="AE283" s="9">
        <f>COLINDANCIAS!E1376</f>
      </c>
      <c r="AF283" s="9">
        <f>COLINDANCIAS!E1377</f>
      </c>
      <c r="AG283" s="9">
        <f>COLINDANCIAS!E1378</f>
      </c>
      <c r="AH283" s="9">
        <f>COLINDANCIAS!E1379</f>
      </c>
      <c r="AI283" s="9">
        <f>$AI$10</f>
      </c>
      <c r="AJ283" s="9">
        <f>BA283</f>
      </c>
      <c r="AK283" s="1"/>
      <c r="AL283" s="53">
        <f>LEN(AJ283)</f>
      </c>
      <c r="AO283" s="96">
        <f>$AO$10</f>
      </c>
      <c r="AQ283" s="96">
        <f>$AQ$10</f>
      </c>
      <c r="AS283" s="96">
        <f>$AS$10</f>
      </c>
      <c r="AU283" s="96">
        <f>$AU$10</f>
      </c>
      <c r="AW283" s="96">
        <f>$AW$10</f>
      </c>
      <c r="AX283">
        <f>AX282+1</f>
      </c>
      <c r="AZ283">
        <f>CONCATENATE(AO283,".",AQ283,".",AS283,".",AU283,".",AW283,AX283)</f>
      </c>
      <c r="BA283">
        <f>CONCATENATE(AO283,AQ283,AS283,AU283,AW283,AX283)</f>
      </c>
    </row>
    <row r="284" spans="1:53" ht="30" customHeight="1" x14ac:dyDescent="0.25">
      <c r="A284" s="18"/>
      <c r="B284" s="18"/>
      <c r="C284" s="19"/>
      <c r="D284" s="17"/>
      <c r="E284" s="17"/>
      <c r="F284" s="17">
        <f>D284+E284</f>
      </c>
      <c r="G284" s="17">
        <f>ROUND((Hoja2!F284/INICIO!$C$37)*INICIO!$C$33,2)</f>
      </c>
      <c r="H284" s="17"/>
      <c r="I284" s="17"/>
      <c r="J284" s="17">
        <f>D284+H284</f>
      </c>
      <c r="K284" s="1"/>
      <c r="L284" s="17"/>
      <c r="M284" s="1"/>
      <c r="N284">
        <f>A284</f>
      </c>
      <c r="O284">
        <f>B284</f>
      </c>
      <c r="P284" s="1"/>
      <c r="Q284">
        <f>C284</f>
      </c>
      <c r="R284">
        <f>Q284</f>
      </c>
      <c r="S284" s="1"/>
      <c r="T284">
        <f>$T$10</f>
      </c>
      <c r="U284">
        <f>D284</f>
      </c>
      <c r="V284">
        <f>E284</f>
      </c>
      <c r="W284">
        <f>F284</f>
      </c>
      <c r="X284">
        <f>G284</f>
      </c>
      <c r="Y284" s="5">
        <f>W284*$B$1</f>
      </c>
      <c r="Z284" s="5">
        <f>W284*$B$2</f>
      </c>
      <c r="AA284" s="5">
        <f>Y284+Z284</f>
      </c>
      <c r="AB284" s="5">
        <f>U284+Y284</f>
      </c>
      <c r="AC284" s="96">
        <f>C284</f>
      </c>
      <c r="AD284" s="1">
        <f>$AD$10</f>
      </c>
      <c r="AE284" s="9">
        <f>COLINDANCIAS!E1381</f>
      </c>
      <c r="AF284" s="9">
        <f>COLINDANCIAS!E1382</f>
      </c>
      <c r="AG284" s="9">
        <f>COLINDANCIAS!E1383</f>
      </c>
      <c r="AH284" s="9">
        <f>COLINDANCIAS!E1384</f>
      </c>
      <c r="AI284" s="9">
        <f>$AI$10</f>
      </c>
      <c r="AJ284" s="9">
        <f>BA284</f>
      </c>
      <c r="AK284" s="1"/>
      <c r="AL284" s="53">
        <f>LEN(AJ284)</f>
      </c>
      <c r="AO284" s="96">
        <f>$AO$10</f>
      </c>
      <c r="AQ284" s="96">
        <f>$AQ$10</f>
      </c>
      <c r="AS284" s="96">
        <f>$AS$10</f>
      </c>
      <c r="AU284" s="96">
        <f>$AU$10</f>
      </c>
      <c r="AW284" s="96">
        <f>$AW$10</f>
      </c>
      <c r="AX284">
        <f>AX283+1</f>
      </c>
      <c r="AZ284">
        <f>CONCATENATE(AO284,".",AQ284,".",AS284,".",AU284,".",AW284,AX284)</f>
      </c>
      <c r="BA284">
        <f>CONCATENATE(AO284,AQ284,AS284,AU284,AW284,AX284)</f>
      </c>
    </row>
    <row r="285" spans="1:53" ht="30" customHeight="1" x14ac:dyDescent="0.25">
      <c r="A285" s="18"/>
      <c r="B285" s="18"/>
      <c r="C285" s="19"/>
      <c r="D285" s="17"/>
      <c r="E285" s="17"/>
      <c r="F285" s="17">
        <f>D285+E285</f>
      </c>
      <c r="G285" s="17">
        <f>ROUND((Hoja2!F285/INICIO!$C$37)*INICIO!$C$33,2)</f>
      </c>
      <c r="H285" s="17"/>
      <c r="I285" s="17"/>
      <c r="J285" s="17">
        <f>D285+H285</f>
      </c>
      <c r="K285" s="1"/>
      <c r="L285" s="17"/>
      <c r="M285" s="1"/>
      <c r="N285">
        <f>A285</f>
      </c>
      <c r="O285">
        <f>B285</f>
      </c>
      <c r="P285" s="1"/>
      <c r="Q285">
        <f>C285</f>
      </c>
      <c r="R285">
        <f>Q285</f>
      </c>
      <c r="S285" s="1"/>
      <c r="T285">
        <f>$T$10</f>
      </c>
      <c r="U285">
        <f>D285</f>
      </c>
      <c r="V285">
        <f>E285</f>
      </c>
      <c r="W285">
        <f>F285</f>
      </c>
      <c r="X285">
        <f>G285</f>
      </c>
      <c r="Y285" s="5">
        <f>W285*$B$1</f>
      </c>
      <c r="Z285" s="5">
        <f>W285*$B$2</f>
      </c>
      <c r="AA285" s="5">
        <f>Y285+Z285</f>
      </c>
      <c r="AB285" s="5">
        <f>U285+Y285</f>
      </c>
      <c r="AC285" s="96">
        <f>C285</f>
      </c>
      <c r="AD285" s="1">
        <f>$AD$10</f>
      </c>
      <c r="AE285" s="9">
        <f>COLINDANCIAS!E1386</f>
      </c>
      <c r="AF285" s="9">
        <f>COLINDANCIAS!E1387</f>
      </c>
      <c r="AG285" s="9">
        <f>COLINDANCIAS!E1388</f>
      </c>
      <c r="AH285" s="9">
        <f>COLINDANCIAS!E1389</f>
      </c>
      <c r="AI285" s="9">
        <f>$AI$10</f>
      </c>
      <c r="AJ285" s="9">
        <f>BA285</f>
      </c>
      <c r="AK285" s="1"/>
      <c r="AL285" s="53">
        <f>LEN(AJ285)</f>
      </c>
      <c r="AO285" s="96">
        <f>$AO$10</f>
      </c>
      <c r="AQ285" s="96">
        <f>$AQ$10</f>
      </c>
      <c r="AS285" s="96">
        <f>$AS$10</f>
      </c>
      <c r="AU285" s="96">
        <f>$AU$10</f>
      </c>
      <c r="AW285" s="96">
        <f>$AW$10</f>
      </c>
      <c r="AX285">
        <f>AX284+1</f>
      </c>
      <c r="AZ285">
        <f>CONCATENATE(AO285,".",AQ285,".",AS285,".",AU285,".",AW285,AX285)</f>
      </c>
      <c r="BA285">
        <f>CONCATENATE(AO285,AQ285,AS285,AU285,AW285,AX285)</f>
      </c>
    </row>
    <row r="286" spans="1:53" ht="30" customHeight="1" x14ac:dyDescent="0.25">
      <c r="A286" s="18"/>
      <c r="B286" s="18"/>
      <c r="C286" s="19"/>
      <c r="D286" s="17"/>
      <c r="E286" s="17"/>
      <c r="F286" s="17">
        <f>D286+E286</f>
      </c>
      <c r="G286" s="17">
        <f>ROUND((Hoja2!F286/INICIO!$C$37)*INICIO!$C$33,2)</f>
      </c>
      <c r="H286" s="17"/>
      <c r="I286" s="17"/>
      <c r="J286" s="17">
        <f>D286+H286</f>
      </c>
      <c r="K286" s="1"/>
      <c r="L286" s="17"/>
      <c r="M286" s="1"/>
      <c r="N286">
        <f>A286</f>
      </c>
      <c r="O286">
        <f>B286</f>
      </c>
      <c r="P286" s="1"/>
      <c r="Q286">
        <f>C286</f>
      </c>
      <c r="R286">
        <f>Q286</f>
      </c>
      <c r="S286" s="1"/>
      <c r="T286">
        <f>$T$10</f>
      </c>
      <c r="U286">
        <f>D286</f>
      </c>
      <c r="V286">
        <f>E286</f>
      </c>
      <c r="W286">
        <f>F286</f>
      </c>
      <c r="X286">
        <f>G286</f>
      </c>
      <c r="Y286" s="5">
        <f>W286*$B$1</f>
      </c>
      <c r="Z286" s="5">
        <f>W286*$B$2</f>
      </c>
      <c r="AA286" s="5">
        <f>Y286+Z286</f>
      </c>
      <c r="AB286" s="5">
        <f>U286+Y286</f>
      </c>
      <c r="AC286" s="96">
        <f>C286</f>
      </c>
      <c r="AD286" s="1">
        <f>$AD$10</f>
      </c>
      <c r="AE286" s="9">
        <f>COLINDANCIAS!E1391</f>
      </c>
      <c r="AF286" s="9">
        <f>COLINDANCIAS!E1392</f>
      </c>
      <c r="AG286" s="9">
        <f>COLINDANCIAS!E1393</f>
      </c>
      <c r="AH286" s="9">
        <f>COLINDANCIAS!E1394</f>
      </c>
      <c r="AI286" s="9">
        <f>$AI$10</f>
      </c>
      <c r="AJ286" s="9">
        <f>BA286</f>
      </c>
      <c r="AK286" s="1"/>
      <c r="AL286" s="53">
        <f>LEN(AJ286)</f>
      </c>
      <c r="AO286" s="96">
        <f>$AO$10</f>
      </c>
      <c r="AQ286" s="96">
        <f>$AQ$10</f>
      </c>
      <c r="AS286" s="96">
        <f>$AS$10</f>
      </c>
      <c r="AU286" s="96">
        <f>$AU$10</f>
      </c>
      <c r="AW286" s="96">
        <f>$AW$10</f>
      </c>
      <c r="AX286">
        <f>AX285+1</f>
      </c>
      <c r="AZ286">
        <f>CONCATENATE(AO286,".",AQ286,".",AS286,".",AU286,".",AW286,AX286)</f>
      </c>
      <c r="BA286">
        <f>CONCATENATE(AO286,AQ286,AS286,AU286,AW286,AX286)</f>
      </c>
    </row>
    <row r="287" spans="1:53" ht="30" customHeight="1" x14ac:dyDescent="0.25">
      <c r="A287" s="18"/>
      <c r="B287" s="18"/>
      <c r="C287" s="19"/>
      <c r="D287" s="17"/>
      <c r="E287" s="17"/>
      <c r="F287" s="17">
        <f>D287+E287</f>
      </c>
      <c r="G287" s="17">
        <f>ROUND((Hoja2!F287/INICIO!$C$37)*INICIO!$C$33,2)</f>
      </c>
      <c r="H287" s="17"/>
      <c r="I287" s="17"/>
      <c r="J287" s="17">
        <f>D287+H287</f>
      </c>
      <c r="K287" s="1"/>
      <c r="L287" s="17"/>
      <c r="M287" s="1"/>
      <c r="N287">
        <f>A287</f>
      </c>
      <c r="O287">
        <f>B287</f>
      </c>
      <c r="P287" s="1"/>
      <c r="Q287">
        <f>C287</f>
      </c>
      <c r="R287">
        <f>Q287</f>
      </c>
      <c r="S287" s="1"/>
      <c r="T287">
        <f>$T$10</f>
      </c>
      <c r="U287">
        <f>D287</f>
      </c>
      <c r="V287">
        <f>E287</f>
      </c>
      <c r="W287">
        <f>F287</f>
      </c>
      <c r="X287">
        <f>G287</f>
      </c>
      <c r="Y287" s="5">
        <f>W287*$B$1</f>
      </c>
      <c r="Z287" s="5">
        <f>W287*$B$2</f>
      </c>
      <c r="AA287" s="5">
        <f>Y287+Z287</f>
      </c>
      <c r="AB287" s="5">
        <f>U287+Y287</f>
      </c>
      <c r="AC287" s="96">
        <f>C287</f>
      </c>
      <c r="AD287" s="1">
        <f>$AD$10</f>
      </c>
      <c r="AE287" s="9">
        <f>COLINDANCIAS!E1396</f>
      </c>
      <c r="AF287" s="9">
        <f>COLINDANCIAS!E1397</f>
      </c>
      <c r="AG287" s="9">
        <f>COLINDANCIAS!E1398</f>
      </c>
      <c r="AH287" s="9">
        <f>COLINDANCIAS!E1399</f>
      </c>
      <c r="AI287" s="9">
        <f>$AI$10</f>
      </c>
      <c r="AJ287" s="9">
        <f>BA287</f>
      </c>
      <c r="AK287" s="1"/>
      <c r="AL287" s="53">
        <f>LEN(AJ287)</f>
      </c>
      <c r="AO287" s="96">
        <f>$AO$10</f>
      </c>
      <c r="AQ287" s="96">
        <f>$AQ$10</f>
      </c>
      <c r="AS287" s="96">
        <f>$AS$10</f>
      </c>
      <c r="AU287" s="96">
        <f>$AU$10</f>
      </c>
      <c r="AW287" s="96">
        <f>$AW$10</f>
      </c>
      <c r="AX287">
        <f>AX286+1</f>
      </c>
      <c r="AZ287">
        <f>CONCATENATE(AO287,".",AQ287,".",AS287,".",AU287,".",AW287,AX287)</f>
      </c>
      <c r="BA287">
        <f>CONCATENATE(AO287,AQ287,AS287,AU287,AW287,AX287)</f>
      </c>
    </row>
    <row r="288" spans="1:53" ht="30" customHeight="1" x14ac:dyDescent="0.25">
      <c r="A288" s="18"/>
      <c r="B288" s="18"/>
      <c r="C288" s="19"/>
      <c r="D288" s="17"/>
      <c r="E288" s="17"/>
      <c r="F288" s="17">
        <f>D288+E288</f>
      </c>
      <c r="G288" s="17">
        <f>ROUND((Hoja2!F288/INICIO!$C$37)*INICIO!$C$33,2)</f>
      </c>
      <c r="H288" s="17"/>
      <c r="I288" s="17"/>
      <c r="J288" s="17">
        <f>D288+H288</f>
      </c>
      <c r="K288" s="1"/>
      <c r="L288" s="17"/>
      <c r="M288" s="1"/>
      <c r="N288">
        <f>A288</f>
      </c>
      <c r="O288">
        <f>B288</f>
      </c>
      <c r="P288" s="1"/>
      <c r="Q288">
        <f>C288</f>
      </c>
      <c r="R288">
        <f>Q288</f>
      </c>
      <c r="S288" s="1"/>
      <c r="T288">
        <f>$T$10</f>
      </c>
      <c r="U288">
        <f>D288</f>
      </c>
      <c r="V288">
        <f>E288</f>
      </c>
      <c r="W288">
        <f>F288</f>
      </c>
      <c r="X288">
        <f>G288</f>
      </c>
      <c r="Y288" s="5">
        <f>W288*$B$1</f>
      </c>
      <c r="Z288" s="5">
        <f>W288*$B$2</f>
      </c>
      <c r="AA288" s="5">
        <f>Y288+Z288</f>
      </c>
      <c r="AB288" s="5">
        <f>U288+Y288</f>
      </c>
      <c r="AC288" s="96">
        <f>C288</f>
      </c>
      <c r="AD288" s="1">
        <f>$AD$10</f>
      </c>
      <c r="AE288" s="9">
        <f>COLINDANCIAS!E1401</f>
      </c>
      <c r="AF288" s="9">
        <f>COLINDANCIAS!E1402</f>
      </c>
      <c r="AG288" s="9">
        <f>COLINDANCIAS!E1403</f>
      </c>
      <c r="AH288" s="9">
        <f>COLINDANCIAS!E1404</f>
      </c>
      <c r="AI288" s="9">
        <f>$AI$10</f>
      </c>
      <c r="AJ288" s="9">
        <f>BA288</f>
      </c>
      <c r="AK288" s="1"/>
      <c r="AL288" s="53">
        <f>LEN(AJ288)</f>
      </c>
      <c r="AO288" s="96">
        <f>$AO$10</f>
      </c>
      <c r="AQ288" s="96">
        <f>$AQ$10</f>
      </c>
      <c r="AS288" s="96">
        <f>$AS$10</f>
      </c>
      <c r="AU288" s="96">
        <f>$AU$10</f>
      </c>
      <c r="AW288" s="96">
        <f>$AW$10</f>
      </c>
      <c r="AX288">
        <f>AX287+1</f>
      </c>
      <c r="AZ288">
        <f>CONCATENATE(AO288,".",AQ288,".",AS288,".",AU288,".",AW288,AX288)</f>
      </c>
      <c r="BA288">
        <f>CONCATENATE(AO288,AQ288,AS288,AU288,AW288,AX288)</f>
      </c>
    </row>
    <row r="289" spans="1:53" ht="30" customHeight="1" x14ac:dyDescent="0.25">
      <c r="A289" s="18"/>
      <c r="B289" s="18"/>
      <c r="C289" s="19"/>
      <c r="D289" s="17"/>
      <c r="E289" s="17"/>
      <c r="F289" s="17">
        <f>D289+E289</f>
      </c>
      <c r="G289" s="17">
        <f>ROUND((Hoja2!F289/INICIO!$C$37)*INICIO!$C$33,2)</f>
      </c>
      <c r="H289" s="17"/>
      <c r="I289" s="17"/>
      <c r="J289" s="17">
        <f>D289+H289</f>
      </c>
      <c r="K289" s="1"/>
      <c r="L289" s="17"/>
      <c r="M289" s="1"/>
      <c r="N289">
        <f>A289</f>
      </c>
      <c r="O289">
        <f>B289</f>
      </c>
      <c r="P289" s="1"/>
      <c r="Q289">
        <f>C289</f>
      </c>
      <c r="R289">
        <f>Q289</f>
      </c>
      <c r="S289" s="1"/>
      <c r="T289">
        <f>$T$10</f>
      </c>
      <c r="U289">
        <f>D289</f>
      </c>
      <c r="V289">
        <f>E289</f>
      </c>
      <c r="W289">
        <f>F289</f>
      </c>
      <c r="X289">
        <f>G289</f>
      </c>
      <c r="Y289" s="5">
        <f>W289*$B$1</f>
      </c>
      <c r="Z289" s="5">
        <f>W289*$B$2</f>
      </c>
      <c r="AA289" s="5">
        <f>Y289+Z289</f>
      </c>
      <c r="AB289" s="5">
        <f>U289+Y289</f>
      </c>
      <c r="AC289" s="96">
        <f>C289</f>
      </c>
      <c r="AD289" s="1">
        <f>$AD$10</f>
      </c>
      <c r="AE289" s="9">
        <f>COLINDANCIAS!E1406</f>
      </c>
      <c r="AF289" s="9">
        <f>COLINDANCIAS!E1407</f>
      </c>
      <c r="AG289" s="9">
        <f>COLINDANCIAS!E1408</f>
      </c>
      <c r="AH289" s="9">
        <f>COLINDANCIAS!E1409</f>
      </c>
      <c r="AI289" s="9">
        <f>$AI$10</f>
      </c>
      <c r="AJ289" s="9">
        <f>BA289</f>
      </c>
      <c r="AK289" s="1"/>
      <c r="AL289" s="53">
        <f>LEN(AJ289)</f>
      </c>
      <c r="AO289" s="96">
        <f>$AO$10</f>
      </c>
      <c r="AQ289" s="96">
        <f>$AQ$10</f>
      </c>
      <c r="AS289" s="96">
        <f>$AS$10</f>
      </c>
      <c r="AU289" s="96">
        <f>$AU$10</f>
      </c>
      <c r="AW289" s="96">
        <f>$AW$10</f>
      </c>
      <c r="AX289">
        <f>AX288+1</f>
      </c>
      <c r="AZ289">
        <f>CONCATENATE(AO289,".",AQ289,".",AS289,".",AU289,".",AW289,AX289)</f>
      </c>
      <c r="BA289">
        <f>CONCATENATE(AO289,AQ289,AS289,AU289,AW289,AX289)</f>
      </c>
    </row>
    <row r="290" spans="1:53" ht="30" customHeight="1" x14ac:dyDescent="0.25">
      <c r="A290" s="18"/>
      <c r="B290" s="18"/>
      <c r="C290" s="19"/>
      <c r="D290" s="17"/>
      <c r="E290" s="17"/>
      <c r="F290" s="17">
        <f>D290+E290</f>
      </c>
      <c r="G290" s="17">
        <f>ROUND((Hoja2!F290/INICIO!$C$37)*INICIO!$C$33,2)</f>
      </c>
      <c r="H290" s="17"/>
      <c r="I290" s="17"/>
      <c r="J290" s="17">
        <f>D290+H290</f>
      </c>
      <c r="K290" s="1"/>
      <c r="L290" s="17"/>
      <c r="M290" s="1"/>
      <c r="N290">
        <f>A290</f>
      </c>
      <c r="O290">
        <f>B290</f>
      </c>
      <c r="P290" s="1"/>
      <c r="Q290">
        <f>C290</f>
      </c>
      <c r="R290">
        <f>Q290</f>
      </c>
      <c r="S290" s="1"/>
      <c r="T290">
        <f>$T$10</f>
      </c>
      <c r="U290">
        <f>D290</f>
      </c>
      <c r="V290">
        <f>E290</f>
      </c>
      <c r="W290">
        <f>F290</f>
      </c>
      <c r="X290">
        <f>G290</f>
      </c>
      <c r="Y290" s="5">
        <f>W290*$B$1</f>
      </c>
      <c r="Z290" s="5">
        <f>W290*$B$2</f>
      </c>
      <c r="AA290" s="5">
        <f>Y290+Z290</f>
      </c>
      <c r="AB290" s="5">
        <f>U290+Y290</f>
      </c>
      <c r="AC290" s="96">
        <f>C290</f>
      </c>
      <c r="AD290" s="1">
        <f>$AD$10</f>
      </c>
      <c r="AE290" s="9">
        <f>COLINDANCIAS!E1411</f>
      </c>
      <c r="AF290" s="9">
        <f>COLINDANCIAS!E1412</f>
      </c>
      <c r="AG290" s="9">
        <f>COLINDANCIAS!E1413</f>
      </c>
      <c r="AH290" s="9">
        <f>COLINDANCIAS!E1414</f>
      </c>
      <c r="AI290" s="9">
        <f>$AI$10</f>
      </c>
      <c r="AJ290" s="9">
        <f>BA290</f>
      </c>
      <c r="AK290" s="1"/>
      <c r="AL290" s="53">
        <f>LEN(AJ290)</f>
      </c>
      <c r="AO290" s="96">
        <f>$AO$10</f>
      </c>
      <c r="AQ290" s="96">
        <f>$AQ$10</f>
      </c>
      <c r="AS290" s="96">
        <f>$AS$10</f>
      </c>
      <c r="AU290" s="96">
        <f>$AU$10</f>
      </c>
      <c r="AW290" s="96">
        <f>$AW$10</f>
      </c>
      <c r="AX290">
        <f>AX289+1</f>
      </c>
      <c r="AZ290">
        <f>CONCATENATE(AO290,".",AQ290,".",AS290,".",AU290,".",AW290,AX290)</f>
      </c>
      <c r="BA290">
        <f>CONCATENATE(AO290,AQ290,AS290,AU290,AW290,AX290)</f>
      </c>
    </row>
    <row r="291" spans="1:53" ht="30" customHeight="1" x14ac:dyDescent="0.25">
      <c r="A291" s="18"/>
      <c r="B291" s="18"/>
      <c r="C291" s="19"/>
      <c r="D291" s="17"/>
      <c r="E291" s="17"/>
      <c r="F291" s="17">
        <f>D291+E291</f>
      </c>
      <c r="G291" s="17">
        <f>ROUND((Hoja2!F291/INICIO!$C$37)*INICIO!$C$33,2)</f>
      </c>
      <c r="H291" s="17"/>
      <c r="I291" s="17"/>
      <c r="J291" s="17">
        <f>D291+H291</f>
      </c>
      <c r="K291" s="1"/>
      <c r="L291" s="17"/>
      <c r="M291" s="1"/>
      <c r="N291">
        <f>A291</f>
      </c>
      <c r="O291">
        <f>B291</f>
      </c>
      <c r="P291" s="1"/>
      <c r="Q291">
        <f>C291</f>
      </c>
      <c r="R291">
        <f>Q291</f>
      </c>
      <c r="S291" s="1"/>
      <c r="T291">
        <f>$T$10</f>
      </c>
      <c r="U291">
        <f>D291</f>
      </c>
      <c r="V291">
        <f>E291</f>
      </c>
      <c r="W291">
        <f>F291</f>
      </c>
      <c r="X291">
        <f>G291</f>
      </c>
      <c r="Y291" s="5">
        <f>W291*$B$1</f>
      </c>
      <c r="Z291" s="5">
        <f>W291*$B$2</f>
      </c>
      <c r="AA291" s="5">
        <f>Y291+Z291</f>
      </c>
      <c r="AB291" s="5">
        <f>U291+Y291</f>
      </c>
      <c r="AC291" s="96">
        <f>C291</f>
      </c>
      <c r="AD291" s="1">
        <f>$AD$10</f>
      </c>
      <c r="AE291" s="9">
        <f>COLINDANCIAS!E1416</f>
      </c>
      <c r="AF291" s="9">
        <f>COLINDANCIAS!E1417</f>
      </c>
      <c r="AG291" s="9">
        <f>COLINDANCIAS!E1418</f>
      </c>
      <c r="AH291" s="9">
        <f>COLINDANCIAS!E1419</f>
      </c>
      <c r="AI291" s="9">
        <f>$AI$10</f>
      </c>
      <c r="AJ291" s="9">
        <f>BA291</f>
      </c>
      <c r="AK291" s="1"/>
      <c r="AL291" s="53">
        <f>LEN(AJ291)</f>
      </c>
      <c r="AO291" s="96">
        <f>$AO$10</f>
      </c>
      <c r="AQ291" s="96">
        <f>$AQ$10</f>
      </c>
      <c r="AS291" s="96">
        <f>$AS$10</f>
      </c>
      <c r="AU291" s="96">
        <f>$AU$10</f>
      </c>
      <c r="AW291" s="96">
        <f>$AW$10</f>
      </c>
      <c r="AX291">
        <f>AX290+1</f>
      </c>
      <c r="AZ291">
        <f>CONCATENATE(AO291,".",AQ291,".",AS291,".",AU291,".",AW291,AX291)</f>
      </c>
      <c r="BA291">
        <f>CONCATENATE(AO291,AQ291,AS291,AU291,AW291,AX291)</f>
      </c>
    </row>
    <row r="292" spans="1:53" ht="30" customHeight="1" x14ac:dyDescent="0.25">
      <c r="A292" s="18"/>
      <c r="B292" s="18"/>
      <c r="C292" s="19"/>
      <c r="D292" s="17"/>
      <c r="E292" s="17"/>
      <c r="F292" s="17">
        <f>D292+E292</f>
      </c>
      <c r="G292" s="17">
        <f>ROUND((Hoja2!F292/INICIO!$C$37)*INICIO!$C$33,2)</f>
      </c>
      <c r="H292" s="17"/>
      <c r="I292" s="17"/>
      <c r="J292" s="17">
        <f>D292+H292</f>
      </c>
      <c r="K292" s="1"/>
      <c r="L292" s="17"/>
      <c r="M292" s="1"/>
      <c r="N292">
        <f>A292</f>
      </c>
      <c r="O292">
        <f>B292</f>
      </c>
      <c r="P292" s="1"/>
      <c r="Q292">
        <f>C292</f>
      </c>
      <c r="R292">
        <f>Q292</f>
      </c>
      <c r="S292" s="1"/>
      <c r="T292">
        <f>$T$10</f>
      </c>
      <c r="U292">
        <f>D292</f>
      </c>
      <c r="V292">
        <f>E292</f>
      </c>
      <c r="W292">
        <f>F292</f>
      </c>
      <c r="X292">
        <f>G292</f>
      </c>
      <c r="Y292" s="5">
        <f>W292*$B$1</f>
      </c>
      <c r="Z292" s="5">
        <f>W292*$B$2</f>
      </c>
      <c r="AA292" s="5">
        <f>Y292+Z292</f>
      </c>
      <c r="AB292" s="5">
        <f>U292+Y292</f>
      </c>
      <c r="AC292" s="96">
        <f>C292</f>
      </c>
      <c r="AD292" s="1">
        <f>$AD$10</f>
      </c>
      <c r="AE292" s="9">
        <f>COLINDANCIAS!E1421</f>
      </c>
      <c r="AF292" s="9">
        <f>COLINDANCIAS!E1422</f>
      </c>
      <c r="AG292" s="9">
        <f>COLINDANCIAS!E1423</f>
      </c>
      <c r="AH292" s="9">
        <f>COLINDANCIAS!E1424</f>
      </c>
      <c r="AI292" s="9">
        <f>$AI$10</f>
      </c>
      <c r="AJ292" s="9">
        <f>BA292</f>
      </c>
      <c r="AK292" s="1"/>
      <c r="AL292" s="53">
        <f>LEN(AJ292)</f>
      </c>
      <c r="AO292" s="96">
        <f>$AO$10</f>
      </c>
      <c r="AQ292" s="96">
        <f>$AQ$10</f>
      </c>
      <c r="AS292" s="96">
        <f>$AS$10</f>
      </c>
      <c r="AU292" s="96">
        <f>$AU$10</f>
      </c>
      <c r="AW292" s="96">
        <f>$AW$10</f>
      </c>
      <c r="AX292">
        <f>AX291+1</f>
      </c>
      <c r="AZ292">
        <f>CONCATENATE(AO292,".",AQ292,".",AS292,".",AU292,".",AW292,AX292)</f>
      </c>
      <c r="BA292">
        <f>CONCATENATE(AO292,AQ292,AS292,AU292,AW292,AX292)</f>
      </c>
    </row>
    <row r="293" spans="1:53" ht="30" customHeight="1" x14ac:dyDescent="0.25">
      <c r="A293" s="18"/>
      <c r="B293" s="18"/>
      <c r="C293" s="19"/>
      <c r="D293" s="17"/>
      <c r="E293" s="17"/>
      <c r="F293" s="17">
        <f>D293+E293</f>
      </c>
      <c r="G293" s="17">
        <f>ROUND((Hoja2!F293/INICIO!$C$37)*INICIO!$C$33,2)</f>
      </c>
      <c r="H293" s="17"/>
      <c r="I293" s="17"/>
      <c r="J293" s="17">
        <f>D293+H293</f>
      </c>
      <c r="K293" s="1"/>
      <c r="L293" s="17"/>
      <c r="M293" s="1"/>
      <c r="N293">
        <f>A293</f>
      </c>
      <c r="O293">
        <f>B293</f>
      </c>
      <c r="P293" s="1"/>
      <c r="Q293">
        <f>C293</f>
      </c>
      <c r="R293">
        <f>Q293</f>
      </c>
      <c r="S293" s="1"/>
      <c r="T293">
        <f>$T$10</f>
      </c>
      <c r="U293">
        <f>D293</f>
      </c>
      <c r="V293">
        <f>E293</f>
      </c>
      <c r="W293">
        <f>F293</f>
      </c>
      <c r="X293">
        <f>G293</f>
      </c>
      <c r="Y293" s="5">
        <f>W293*$B$1</f>
      </c>
      <c r="Z293" s="5">
        <f>W293*$B$2</f>
      </c>
      <c r="AA293" s="5">
        <f>Y293+Z293</f>
      </c>
      <c r="AB293" s="5">
        <f>U293+Y293</f>
      </c>
      <c r="AC293" s="96">
        <f>C293</f>
      </c>
      <c r="AD293" s="1">
        <f>$AD$10</f>
      </c>
      <c r="AE293" s="9">
        <f>COLINDANCIAS!E1426</f>
      </c>
      <c r="AF293" s="9">
        <f>COLINDANCIAS!E1427</f>
      </c>
      <c r="AG293" s="9">
        <f>COLINDANCIAS!E1428</f>
      </c>
      <c r="AH293" s="9">
        <f>COLINDANCIAS!E1429</f>
      </c>
      <c r="AI293" s="9">
        <f>$AI$10</f>
      </c>
      <c r="AJ293" s="9">
        <f>BA293</f>
      </c>
      <c r="AK293" s="1"/>
      <c r="AL293" s="53">
        <f>LEN(AJ293)</f>
      </c>
      <c r="AO293" s="96">
        <f>$AO$10</f>
      </c>
      <c r="AQ293" s="96">
        <f>$AQ$10</f>
      </c>
      <c r="AS293" s="96">
        <f>$AS$10</f>
      </c>
      <c r="AU293" s="96">
        <f>$AU$10</f>
      </c>
      <c r="AW293" s="96">
        <f>$AW$10</f>
      </c>
      <c r="AX293">
        <f>AX292+1</f>
      </c>
      <c r="AZ293">
        <f>CONCATENATE(AO293,".",AQ293,".",AS293,".",AU293,".",AW293,AX293)</f>
      </c>
      <c r="BA293">
        <f>CONCATENATE(AO293,AQ293,AS293,AU293,AW293,AX293)</f>
      </c>
    </row>
    <row r="294" spans="1:53" ht="30" customHeight="1" x14ac:dyDescent="0.25">
      <c r="A294" s="18"/>
      <c r="B294" s="18"/>
      <c r="C294" s="19"/>
      <c r="D294" s="17"/>
      <c r="E294" s="17"/>
      <c r="F294" s="17">
        <f>D294+E294</f>
      </c>
      <c r="G294" s="17">
        <f>ROUND((Hoja2!F294/INICIO!$C$37)*INICIO!$C$33,2)</f>
      </c>
      <c r="H294" s="17"/>
      <c r="I294" s="17"/>
      <c r="J294" s="17">
        <f>D294+H294</f>
      </c>
      <c r="K294" s="1"/>
      <c r="L294" s="17"/>
      <c r="M294" s="1"/>
      <c r="N294">
        <f>A294</f>
      </c>
      <c r="O294">
        <f>B294</f>
      </c>
      <c r="P294" s="1"/>
      <c r="Q294">
        <f>C294</f>
      </c>
      <c r="R294">
        <f>Q294</f>
      </c>
      <c r="S294" s="1"/>
      <c r="T294">
        <f>$T$10</f>
      </c>
      <c r="U294">
        <f>D294</f>
      </c>
      <c r="V294">
        <f>E294</f>
      </c>
      <c r="W294">
        <f>F294</f>
      </c>
      <c r="X294">
        <f>G294</f>
      </c>
      <c r="Y294" s="5">
        <f>W294*$B$1</f>
      </c>
      <c r="Z294" s="5">
        <f>W294*$B$2</f>
      </c>
      <c r="AA294" s="5">
        <f>Y294+Z294</f>
      </c>
      <c r="AB294" s="5">
        <f>U294+Y294</f>
      </c>
      <c r="AC294" s="96">
        <f>C294</f>
      </c>
      <c r="AD294" s="1">
        <f>$AD$10</f>
      </c>
      <c r="AE294" s="9">
        <f>COLINDANCIAS!E1431</f>
      </c>
      <c r="AF294" s="9">
        <f>COLINDANCIAS!E1432</f>
      </c>
      <c r="AG294" s="9">
        <f>COLINDANCIAS!E1433</f>
      </c>
      <c r="AH294" s="9">
        <f>COLINDANCIAS!E1434</f>
      </c>
      <c r="AI294" s="9">
        <f>$AI$10</f>
      </c>
      <c r="AJ294" s="9">
        <f>BA294</f>
      </c>
      <c r="AK294" s="1"/>
      <c r="AL294" s="53">
        <f>LEN(AJ294)</f>
      </c>
      <c r="AO294" s="96">
        <f>$AO$10</f>
      </c>
      <c r="AQ294" s="96">
        <f>$AQ$10</f>
      </c>
      <c r="AS294" s="96">
        <f>$AS$10</f>
      </c>
      <c r="AU294" s="96">
        <f>$AU$10</f>
      </c>
      <c r="AW294" s="96">
        <f>$AW$10</f>
      </c>
      <c r="AX294">
        <f>AX293+1</f>
      </c>
      <c r="AZ294">
        <f>CONCATENATE(AO294,".",AQ294,".",AS294,".",AU294,".",AW294,AX294)</f>
      </c>
      <c r="BA294">
        <f>CONCATENATE(AO294,AQ294,AS294,AU294,AW294,AX294)</f>
      </c>
    </row>
    <row r="295" spans="1:53" ht="30" customHeight="1" x14ac:dyDescent="0.25">
      <c r="A295" s="18"/>
      <c r="B295" s="18"/>
      <c r="C295" s="19"/>
      <c r="D295" s="17"/>
      <c r="E295" s="17"/>
      <c r="F295" s="17">
        <f>D295+E295</f>
      </c>
      <c r="G295" s="17">
        <f>ROUND((Hoja2!F295/INICIO!$C$37)*INICIO!$C$33,2)</f>
      </c>
      <c r="H295" s="17"/>
      <c r="I295" s="17"/>
      <c r="J295" s="17">
        <f>D295+H295</f>
      </c>
      <c r="K295" s="1"/>
      <c r="L295" s="17"/>
      <c r="M295" s="1"/>
      <c r="N295">
        <f>A295</f>
      </c>
      <c r="O295">
        <f>B295</f>
      </c>
      <c r="P295" s="1"/>
      <c r="Q295">
        <f>C295</f>
      </c>
      <c r="R295">
        <f>Q295</f>
      </c>
      <c r="S295" s="1"/>
      <c r="T295">
        <f>$T$10</f>
      </c>
      <c r="U295">
        <f>D295</f>
      </c>
      <c r="V295">
        <f>E295</f>
      </c>
      <c r="W295">
        <f>F295</f>
      </c>
      <c r="X295">
        <f>G295</f>
      </c>
      <c r="Y295" s="5">
        <f>W295*$B$1</f>
      </c>
      <c r="Z295" s="5">
        <f>W295*$B$2</f>
      </c>
      <c r="AA295" s="5">
        <f>Y295+Z295</f>
      </c>
      <c r="AB295" s="5">
        <f>U295+Y295</f>
      </c>
      <c r="AC295" s="96">
        <f>C295</f>
      </c>
      <c r="AD295" s="1">
        <f>$AD$10</f>
      </c>
      <c r="AE295" s="9">
        <f>COLINDANCIAS!E1436</f>
      </c>
      <c r="AF295" s="9">
        <f>COLINDANCIAS!E1437</f>
      </c>
      <c r="AG295" s="9">
        <f>COLINDANCIAS!E1438</f>
      </c>
      <c r="AH295" s="9">
        <f>COLINDANCIAS!E1439</f>
      </c>
      <c r="AI295" s="9">
        <f>$AI$10</f>
      </c>
      <c r="AJ295" s="9">
        <f>BA295</f>
      </c>
      <c r="AK295" s="1"/>
      <c r="AL295" s="53">
        <f>LEN(AJ295)</f>
      </c>
      <c r="AO295" s="96">
        <f>$AO$10</f>
      </c>
      <c r="AQ295" s="96">
        <f>$AQ$10</f>
      </c>
      <c r="AS295" s="96">
        <f>$AS$10</f>
      </c>
      <c r="AU295" s="96">
        <f>$AU$10</f>
      </c>
      <c r="AW295" s="96">
        <f>$AW$10</f>
      </c>
      <c r="AX295">
        <f>AX294+1</f>
      </c>
      <c r="AZ295">
        <f>CONCATENATE(AO295,".",AQ295,".",AS295,".",AU295,".",AW295,AX295)</f>
      </c>
      <c r="BA295">
        <f>CONCATENATE(AO295,AQ295,AS295,AU295,AW295,AX295)</f>
      </c>
    </row>
    <row r="296" spans="1:53" ht="30" customHeight="1" x14ac:dyDescent="0.25">
      <c r="A296" s="18"/>
      <c r="B296" s="18"/>
      <c r="C296" s="19"/>
      <c r="D296" s="17"/>
      <c r="E296" s="17"/>
      <c r="F296" s="17">
        <f>D296+E296</f>
      </c>
      <c r="G296" s="17">
        <f>ROUND((Hoja2!F296/INICIO!$C$37)*INICIO!$C$33,2)</f>
      </c>
      <c r="H296" s="17"/>
      <c r="I296" s="17"/>
      <c r="J296" s="17">
        <f>D296+H296</f>
      </c>
      <c r="K296" s="1"/>
      <c r="L296" s="17"/>
      <c r="M296" s="1"/>
      <c r="N296">
        <f>A296</f>
      </c>
      <c r="O296">
        <f>B296</f>
      </c>
      <c r="P296" s="1"/>
      <c r="Q296">
        <f>C296</f>
      </c>
      <c r="R296">
        <f>Q296</f>
      </c>
      <c r="S296" s="1"/>
      <c r="T296">
        <f>$T$10</f>
      </c>
      <c r="U296">
        <f>D296</f>
      </c>
      <c r="V296">
        <f>E296</f>
      </c>
      <c r="W296">
        <f>F296</f>
      </c>
      <c r="X296">
        <f>G296</f>
      </c>
      <c r="Y296" s="5">
        <f>W296*$B$1</f>
      </c>
      <c r="Z296" s="5">
        <f>W296*$B$2</f>
      </c>
      <c r="AA296" s="5">
        <f>Y296+Z296</f>
      </c>
      <c r="AB296" s="5">
        <f>U296+Y296</f>
      </c>
      <c r="AC296" s="96">
        <f>C296</f>
      </c>
      <c r="AD296" s="1">
        <f>$AD$10</f>
      </c>
      <c r="AE296" s="9">
        <f>COLINDANCIAS!E1441</f>
      </c>
      <c r="AF296" s="9">
        <f>COLINDANCIAS!E1442</f>
      </c>
      <c r="AG296" s="9">
        <f>COLINDANCIAS!E1443</f>
      </c>
      <c r="AH296" s="9">
        <f>COLINDANCIAS!E1444</f>
      </c>
      <c r="AI296" s="9">
        <f>$AI$10</f>
      </c>
      <c r="AJ296" s="9">
        <f>BA296</f>
      </c>
      <c r="AK296" s="1"/>
      <c r="AL296" s="53">
        <f>LEN(AJ296)</f>
      </c>
      <c r="AO296" s="96">
        <f>$AO$10</f>
      </c>
      <c r="AQ296" s="96">
        <f>$AQ$10</f>
      </c>
      <c r="AS296" s="96">
        <f>$AS$10</f>
      </c>
      <c r="AU296" s="96">
        <f>$AU$10</f>
      </c>
      <c r="AW296" s="96">
        <f>$AW$10</f>
      </c>
      <c r="AX296">
        <f>AX295+1</f>
      </c>
      <c r="AZ296">
        <f>CONCATENATE(AO296,".",AQ296,".",AS296,".",AU296,".",AW296,AX296)</f>
      </c>
      <c r="BA296">
        <f>CONCATENATE(AO296,AQ296,AS296,AU296,AW296,AX296)</f>
      </c>
    </row>
    <row r="297" spans="1:53" ht="30" customHeight="1" x14ac:dyDescent="0.25">
      <c r="A297" s="18"/>
      <c r="B297" s="18"/>
      <c r="C297" s="19"/>
      <c r="D297" s="17"/>
      <c r="E297" s="17"/>
      <c r="F297" s="17">
        <f>D297+E297</f>
      </c>
      <c r="G297" s="17">
        <f>ROUND((Hoja2!F297/INICIO!$C$37)*INICIO!$C$33,2)</f>
      </c>
      <c r="H297" s="17"/>
      <c r="I297" s="17"/>
      <c r="J297" s="17">
        <f>D297+H297</f>
      </c>
      <c r="K297" s="1"/>
      <c r="L297" s="17"/>
      <c r="M297" s="1"/>
      <c r="N297">
        <f>A297</f>
      </c>
      <c r="O297">
        <f>B297</f>
      </c>
      <c r="P297" s="1"/>
      <c r="Q297">
        <f>C297</f>
      </c>
      <c r="R297">
        <f>Q297</f>
      </c>
      <c r="S297" s="1"/>
      <c r="T297">
        <f>$T$10</f>
      </c>
      <c r="U297">
        <f>D297</f>
      </c>
      <c r="V297">
        <f>E297</f>
      </c>
      <c r="W297">
        <f>F297</f>
      </c>
      <c r="X297">
        <f>G297</f>
      </c>
      <c r="Y297" s="5">
        <f>W297*$B$1</f>
      </c>
      <c r="Z297" s="5">
        <f>W297*$B$2</f>
      </c>
      <c r="AA297" s="5">
        <f>Y297+Z297</f>
      </c>
      <c r="AB297" s="5">
        <f>U297+Y297</f>
      </c>
      <c r="AC297" s="96">
        <f>C297</f>
      </c>
      <c r="AD297" s="1">
        <f>$AD$10</f>
      </c>
      <c r="AE297" s="9">
        <f>COLINDANCIAS!E1446</f>
      </c>
      <c r="AF297" s="9">
        <f>COLINDANCIAS!E1447</f>
      </c>
      <c r="AG297" s="9">
        <f>COLINDANCIAS!E1448</f>
      </c>
      <c r="AH297" s="9">
        <f>COLINDANCIAS!E1449</f>
      </c>
      <c r="AI297" s="9">
        <f>$AI$10</f>
      </c>
      <c r="AJ297" s="9">
        <f>BA297</f>
      </c>
      <c r="AK297" s="1"/>
      <c r="AL297" s="53">
        <f>LEN(AJ297)</f>
      </c>
      <c r="AO297" s="96">
        <f>$AO$10</f>
      </c>
      <c r="AQ297" s="96">
        <f>$AQ$10</f>
      </c>
      <c r="AS297" s="96">
        <f>$AS$10</f>
      </c>
      <c r="AU297" s="96">
        <f>$AU$10</f>
      </c>
      <c r="AW297" s="96">
        <f>$AW$10</f>
      </c>
      <c r="AX297">
        <f>AX296+1</f>
      </c>
      <c r="AZ297">
        <f>CONCATENATE(AO297,".",AQ297,".",AS297,".",AU297,".",AW297,AX297)</f>
      </c>
      <c r="BA297">
        <f>CONCATENATE(AO297,AQ297,AS297,AU297,AW297,AX297)</f>
      </c>
    </row>
    <row r="298" spans="1:53" ht="30" customHeight="1" x14ac:dyDescent="0.25">
      <c r="A298" s="18"/>
      <c r="B298" s="18"/>
      <c r="C298" s="19"/>
      <c r="D298" s="17"/>
      <c r="E298" s="17"/>
      <c r="F298" s="17">
        <f>D298+E298</f>
      </c>
      <c r="G298" s="17">
        <f>ROUND((Hoja2!F298/INICIO!$C$37)*INICIO!$C$33,2)</f>
      </c>
      <c r="H298" s="17"/>
      <c r="I298" s="17"/>
      <c r="J298" s="17">
        <f>D298+H298</f>
      </c>
      <c r="K298" s="1"/>
      <c r="L298" s="17"/>
      <c r="M298" s="1"/>
      <c r="N298">
        <f>A298</f>
      </c>
      <c r="O298">
        <f>B298</f>
      </c>
      <c r="P298" s="1"/>
      <c r="Q298">
        <f>C298</f>
      </c>
      <c r="R298">
        <f>Q298</f>
      </c>
      <c r="S298" s="1"/>
      <c r="T298">
        <f>$T$10</f>
      </c>
      <c r="U298">
        <f>D298</f>
      </c>
      <c r="V298">
        <f>E298</f>
      </c>
      <c r="W298">
        <f>F298</f>
      </c>
      <c r="X298">
        <f>G298</f>
      </c>
      <c r="Y298" s="5">
        <f>W298*$B$1</f>
      </c>
      <c r="Z298" s="5">
        <f>W298*$B$2</f>
      </c>
      <c r="AA298" s="5">
        <f>Y298+Z298</f>
      </c>
      <c r="AB298" s="5">
        <f>U298+Y298</f>
      </c>
      <c r="AC298" s="96">
        <f>C298</f>
      </c>
      <c r="AD298" s="1">
        <f>$AD$10</f>
      </c>
      <c r="AE298" s="9">
        <f>COLINDANCIAS!E1451</f>
      </c>
      <c r="AF298" s="9">
        <f>COLINDANCIAS!E1452</f>
      </c>
      <c r="AG298" s="9">
        <f>COLINDANCIAS!E1453</f>
      </c>
      <c r="AH298" s="9">
        <f>COLINDANCIAS!E1454</f>
      </c>
      <c r="AI298" s="9">
        <f>$AI$10</f>
      </c>
      <c r="AJ298" s="9">
        <f>BA298</f>
      </c>
      <c r="AK298" s="1"/>
      <c r="AL298" s="53">
        <f>LEN(AJ298)</f>
      </c>
      <c r="AO298" s="96">
        <f>$AO$10</f>
      </c>
      <c r="AQ298" s="96">
        <f>$AQ$10</f>
      </c>
      <c r="AS298" s="96">
        <f>$AS$10</f>
      </c>
      <c r="AU298" s="96">
        <f>$AU$10</f>
      </c>
      <c r="AW298" s="96">
        <f>$AW$10</f>
      </c>
      <c r="AX298">
        <f>AX297+1</f>
      </c>
      <c r="AZ298">
        <f>CONCATENATE(AO298,".",AQ298,".",AS298,".",AU298,".",AW298,AX298)</f>
      </c>
      <c r="BA298">
        <f>CONCATENATE(AO298,AQ298,AS298,AU298,AW298,AX298)</f>
      </c>
    </row>
    <row r="299" spans="1:53" ht="30" customHeight="1" x14ac:dyDescent="0.25">
      <c r="A299" s="18"/>
      <c r="B299" s="18"/>
      <c r="C299" s="19"/>
      <c r="D299" s="17"/>
      <c r="E299" s="17"/>
      <c r="F299" s="17">
        <f>D299+E299</f>
      </c>
      <c r="G299" s="17">
        <f>ROUND((Hoja2!F299/INICIO!$C$37)*INICIO!$C$33,2)</f>
      </c>
      <c r="H299" s="17"/>
      <c r="I299" s="17"/>
      <c r="J299" s="17">
        <f>D299+H299</f>
      </c>
      <c r="K299" s="1"/>
      <c r="L299" s="17"/>
      <c r="M299" s="1"/>
      <c r="N299">
        <f>A299</f>
      </c>
      <c r="O299">
        <f>B299</f>
      </c>
      <c r="P299" s="1"/>
      <c r="Q299">
        <f>C299</f>
      </c>
      <c r="R299">
        <f>Q299</f>
      </c>
      <c r="S299" s="1"/>
      <c r="T299">
        <f>$T$10</f>
      </c>
      <c r="U299">
        <f>D299</f>
      </c>
      <c r="V299">
        <f>E299</f>
      </c>
      <c r="W299">
        <f>F299</f>
      </c>
      <c r="X299">
        <f>G299</f>
      </c>
      <c r="Y299" s="5">
        <f>W299*$B$1</f>
      </c>
      <c r="Z299" s="5">
        <f>W299*$B$2</f>
      </c>
      <c r="AA299" s="5">
        <f>Y299+Z299</f>
      </c>
      <c r="AB299" s="5">
        <f>U299+Y299</f>
      </c>
      <c r="AC299" s="96">
        <f>C299</f>
      </c>
      <c r="AD299" s="1">
        <f>$AD$10</f>
      </c>
      <c r="AE299" s="9">
        <f>COLINDANCIAS!E1456</f>
      </c>
      <c r="AF299" s="9">
        <f>COLINDANCIAS!E1457</f>
      </c>
      <c r="AG299" s="9">
        <f>COLINDANCIAS!E1458</f>
      </c>
      <c r="AH299" s="9">
        <f>COLINDANCIAS!E1459</f>
      </c>
      <c r="AI299" s="9">
        <f>$AI$10</f>
      </c>
      <c r="AJ299" s="9">
        <f>BA299</f>
      </c>
      <c r="AK299" s="1"/>
      <c r="AL299" s="53">
        <f>LEN(AJ299)</f>
      </c>
      <c r="AO299" s="96">
        <f>$AO$10</f>
      </c>
      <c r="AQ299" s="96">
        <f>$AQ$10</f>
      </c>
      <c r="AS299" s="96">
        <f>$AS$10</f>
      </c>
      <c r="AU299" s="96">
        <f>$AU$10</f>
      </c>
      <c r="AW299" s="96">
        <f>$AW$10</f>
      </c>
      <c r="AX299">
        <f>AX298+1</f>
      </c>
      <c r="AZ299">
        <f>CONCATENATE(AO299,".",AQ299,".",AS299,".",AU299,".",AW299,AX299)</f>
      </c>
      <c r="BA299">
        <f>CONCATENATE(AO299,AQ299,AS299,AU299,AW299,AX299)</f>
      </c>
    </row>
    <row r="300" spans="1:53" ht="30" customHeight="1" x14ac:dyDescent="0.25">
      <c r="A300" s="18"/>
      <c r="B300" s="18"/>
      <c r="C300" s="19"/>
      <c r="D300" s="17"/>
      <c r="E300" s="17"/>
      <c r="F300" s="17">
        <f>D300+E300</f>
      </c>
      <c r="G300" s="17">
        <f>ROUND((Hoja2!F300/INICIO!$C$37)*INICIO!$C$33,2)</f>
      </c>
      <c r="H300" s="17"/>
      <c r="I300" s="17"/>
      <c r="J300" s="17">
        <f>D300+H300</f>
      </c>
      <c r="K300" s="1"/>
      <c r="L300" s="17"/>
      <c r="M300" s="1"/>
      <c r="N300">
        <f>A300</f>
      </c>
      <c r="O300">
        <f>B300</f>
      </c>
      <c r="P300" s="1"/>
      <c r="Q300">
        <f>C300</f>
      </c>
      <c r="R300">
        <f>Q300</f>
      </c>
      <c r="S300" s="1"/>
      <c r="T300">
        <f>$T$10</f>
      </c>
      <c r="U300">
        <f>D300</f>
      </c>
      <c r="V300">
        <f>E300</f>
      </c>
      <c r="W300">
        <f>F300</f>
      </c>
      <c r="X300">
        <f>G300</f>
      </c>
      <c r="Y300" s="5">
        <f>W300*$B$1</f>
      </c>
      <c r="Z300" s="5">
        <f>W300*$B$2</f>
      </c>
      <c r="AA300" s="5">
        <f>Y300+Z300</f>
      </c>
      <c r="AB300" s="5">
        <f>U300+Y300</f>
      </c>
      <c r="AC300" s="96">
        <f>C300</f>
      </c>
      <c r="AD300" s="1">
        <f>$AD$10</f>
      </c>
      <c r="AE300" s="9">
        <f>COLINDANCIAS!E1461</f>
      </c>
      <c r="AF300" s="9">
        <f>COLINDANCIAS!E1462</f>
      </c>
      <c r="AG300" s="9">
        <f>COLINDANCIAS!E1463</f>
      </c>
      <c r="AH300" s="9">
        <f>COLINDANCIAS!E1464</f>
      </c>
      <c r="AI300" s="9">
        <f>$AI$10</f>
      </c>
      <c r="AJ300" s="9">
        <f>BA300</f>
      </c>
      <c r="AK300" s="1"/>
      <c r="AL300" s="53">
        <f>LEN(AJ300)</f>
      </c>
      <c r="AO300" s="96">
        <f>$AO$10</f>
      </c>
      <c r="AQ300" s="96">
        <f>$AQ$10</f>
      </c>
      <c r="AS300" s="96">
        <f>$AS$10</f>
      </c>
      <c r="AU300" s="96">
        <f>$AU$10</f>
      </c>
      <c r="AW300" s="96">
        <f>$AW$10</f>
      </c>
      <c r="AX300">
        <f>AX299+1</f>
      </c>
      <c r="AZ300">
        <f>CONCATENATE(AO300,".",AQ300,".",AS300,".",AU300,".",AW300,AX300)</f>
      </c>
      <c r="BA300">
        <f>CONCATENATE(AO300,AQ300,AS300,AU300,AW300,AX300)</f>
      </c>
    </row>
    <row r="301" spans="1:53" ht="30" customHeight="1" x14ac:dyDescent="0.25">
      <c r="A301" s="18"/>
      <c r="B301" s="18"/>
      <c r="C301" s="19"/>
      <c r="D301" s="17"/>
      <c r="E301" s="17"/>
      <c r="F301" s="17">
        <f>D301+E301</f>
      </c>
      <c r="G301" s="17">
        <f>ROUND((Hoja2!F301/INICIO!$C$37)*INICIO!$C$33,2)</f>
      </c>
      <c r="H301" s="17"/>
      <c r="I301" s="17"/>
      <c r="J301" s="17">
        <f>D301+H301</f>
      </c>
      <c r="K301" s="1"/>
      <c r="L301" s="17"/>
      <c r="M301" s="1"/>
      <c r="N301">
        <f>A301</f>
      </c>
      <c r="O301">
        <f>B301</f>
      </c>
      <c r="P301" s="1"/>
      <c r="Q301">
        <f>C301</f>
      </c>
      <c r="R301">
        <f>Q301</f>
      </c>
      <c r="S301" s="1"/>
      <c r="T301">
        <f>$T$10</f>
      </c>
      <c r="U301">
        <f>D301</f>
      </c>
      <c r="V301">
        <f>E301</f>
      </c>
      <c r="W301">
        <f>F301</f>
      </c>
      <c r="X301">
        <f>G301</f>
      </c>
      <c r="Y301" s="5">
        <f>W301*$B$1</f>
      </c>
      <c r="Z301" s="5">
        <f>W301*$B$2</f>
      </c>
      <c r="AA301" s="5">
        <f>Y301+Z301</f>
      </c>
      <c r="AB301" s="5">
        <f>U301+Y301</f>
      </c>
      <c r="AC301" s="96">
        <f>C301</f>
      </c>
      <c r="AD301" s="1">
        <f>$AD$10</f>
      </c>
      <c r="AE301" s="9">
        <f>COLINDANCIAS!E1466</f>
      </c>
      <c r="AF301" s="9">
        <f>COLINDANCIAS!E1467</f>
      </c>
      <c r="AG301" s="9">
        <f>COLINDANCIAS!E1468</f>
      </c>
      <c r="AH301" s="9">
        <f>COLINDANCIAS!E1469</f>
      </c>
      <c r="AI301" s="9">
        <f>$AI$10</f>
      </c>
      <c r="AJ301" s="9">
        <f>BA301</f>
      </c>
      <c r="AK301" s="1"/>
      <c r="AL301" s="53">
        <f>LEN(AJ301)</f>
      </c>
      <c r="AO301" s="96">
        <f>$AO$10</f>
      </c>
      <c r="AQ301" s="96">
        <f>$AQ$10</f>
      </c>
      <c r="AS301" s="96">
        <f>$AS$10</f>
      </c>
      <c r="AU301" s="96">
        <f>$AU$10</f>
      </c>
      <c r="AW301" s="96">
        <f>$AW$10</f>
      </c>
      <c r="AX301">
        <f>AX300+1</f>
      </c>
      <c r="AZ301">
        <f>CONCATENATE(AO301,".",AQ301,".",AS301,".",AU301,".",AW301,AX301)</f>
      </c>
      <c r="BA301">
        <f>CONCATENATE(AO301,AQ301,AS301,AU301,AW301,AX301)</f>
      </c>
    </row>
    <row r="302" spans="1:53" ht="30" customHeight="1" x14ac:dyDescent="0.25">
      <c r="A302" s="18"/>
      <c r="B302" s="18"/>
      <c r="C302" s="19"/>
      <c r="D302" s="17"/>
      <c r="E302" s="17"/>
      <c r="F302" s="17">
        <f>D302+E302</f>
      </c>
      <c r="G302" s="17">
        <f>ROUND((Hoja2!F302/INICIO!$C$37)*INICIO!$C$33,2)</f>
      </c>
      <c r="H302" s="17"/>
      <c r="I302" s="17"/>
      <c r="J302" s="17">
        <f>D302+H302</f>
      </c>
      <c r="K302" s="1"/>
      <c r="L302" s="17"/>
      <c r="M302" s="1"/>
      <c r="N302">
        <f>A302</f>
      </c>
      <c r="O302">
        <f>B302</f>
      </c>
      <c r="P302" s="1"/>
      <c r="Q302">
        <f>C302</f>
      </c>
      <c r="R302">
        <f>Q302</f>
      </c>
      <c r="S302" s="1"/>
      <c r="T302">
        <f>$T$10</f>
      </c>
      <c r="U302">
        <f>D302</f>
      </c>
      <c r="V302">
        <f>E302</f>
      </c>
      <c r="W302">
        <f>F302</f>
      </c>
      <c r="X302">
        <f>G302</f>
      </c>
      <c r="Y302" s="5">
        <f>W302*$B$1</f>
      </c>
      <c r="Z302" s="5">
        <f>W302*$B$2</f>
      </c>
      <c r="AA302" s="5">
        <f>Y302+Z302</f>
      </c>
      <c r="AB302" s="5">
        <f>U302+Y302</f>
      </c>
      <c r="AC302" s="96">
        <f>C302</f>
      </c>
      <c r="AD302" s="1">
        <f>$AD$10</f>
      </c>
      <c r="AE302" s="9">
        <f>COLINDANCIAS!E1471</f>
      </c>
      <c r="AF302" s="9">
        <f>COLINDANCIAS!E1472</f>
      </c>
      <c r="AG302" s="9">
        <f>COLINDANCIAS!E1473</f>
      </c>
      <c r="AH302" s="9">
        <f>COLINDANCIAS!E1474</f>
      </c>
      <c r="AI302" s="9">
        <f>$AI$10</f>
      </c>
      <c r="AJ302" s="9">
        <f>BA302</f>
      </c>
      <c r="AK302" s="1"/>
      <c r="AL302" s="53">
        <f>LEN(AJ302)</f>
      </c>
      <c r="AO302" s="96">
        <f>$AO$10</f>
      </c>
      <c r="AQ302" s="96">
        <f>$AQ$10</f>
      </c>
      <c r="AS302" s="96">
        <f>$AS$10</f>
      </c>
      <c r="AU302" s="96">
        <f>$AU$10</f>
      </c>
      <c r="AW302" s="96">
        <f>$AW$10</f>
      </c>
      <c r="AX302">
        <f>AX301+1</f>
      </c>
      <c r="AZ302">
        <f>CONCATENATE(AO302,".",AQ302,".",AS302,".",AU302,".",AW302,AX302)</f>
      </c>
      <c r="BA302">
        <f>CONCATENATE(AO302,AQ302,AS302,AU302,AW302,AX302)</f>
      </c>
    </row>
    <row r="303" spans="1:53" ht="30" customHeight="1" x14ac:dyDescent="0.25">
      <c r="A303" s="18"/>
      <c r="B303" s="18"/>
      <c r="C303" s="19"/>
      <c r="D303" s="17"/>
      <c r="E303" s="17"/>
      <c r="F303" s="17">
        <f>D303+E303</f>
      </c>
      <c r="G303" s="17">
        <f>ROUND((Hoja2!F303/INICIO!$C$37)*INICIO!$C$33,2)</f>
      </c>
      <c r="H303" s="17"/>
      <c r="I303" s="17"/>
      <c r="J303" s="17">
        <f>D303+H303</f>
      </c>
      <c r="K303" s="1"/>
      <c r="L303" s="17"/>
      <c r="M303" s="1"/>
      <c r="N303">
        <f>A303</f>
      </c>
      <c r="O303">
        <f>B303</f>
      </c>
      <c r="P303" s="1"/>
      <c r="Q303">
        <f>C303</f>
      </c>
      <c r="R303">
        <f>Q303</f>
      </c>
      <c r="S303" s="1"/>
      <c r="T303">
        <f>$T$10</f>
      </c>
      <c r="U303">
        <f>D303</f>
      </c>
      <c r="V303">
        <f>E303</f>
      </c>
      <c r="W303">
        <f>F303</f>
      </c>
      <c r="X303">
        <f>G303</f>
      </c>
      <c r="Y303" s="5">
        <f>W303*$B$1</f>
      </c>
      <c r="Z303" s="5">
        <f>W303*$B$2</f>
      </c>
      <c r="AA303" s="5">
        <f>Y303+Z303</f>
      </c>
      <c r="AB303" s="5">
        <f>U303+Y303</f>
      </c>
      <c r="AC303" s="96">
        <f>C303</f>
      </c>
      <c r="AD303" s="1">
        <f>$AD$10</f>
      </c>
      <c r="AE303" s="9">
        <f>COLINDANCIAS!E1476</f>
      </c>
      <c r="AF303" s="9">
        <f>COLINDANCIAS!E1477</f>
      </c>
      <c r="AG303" s="9">
        <f>COLINDANCIAS!E1478</f>
      </c>
      <c r="AH303" s="9">
        <f>COLINDANCIAS!E1479</f>
      </c>
      <c r="AI303" s="9">
        <f>$AI$10</f>
      </c>
      <c r="AJ303" s="9">
        <f>BA303</f>
      </c>
      <c r="AK303" s="1"/>
      <c r="AL303" s="53">
        <f>LEN(AJ303)</f>
      </c>
      <c r="AO303" s="96">
        <f>$AO$10</f>
      </c>
      <c r="AQ303" s="96">
        <f>$AQ$10</f>
      </c>
      <c r="AS303" s="96">
        <f>$AS$10</f>
      </c>
      <c r="AU303" s="96">
        <f>$AU$10</f>
      </c>
      <c r="AW303" s="96">
        <f>$AW$10</f>
      </c>
      <c r="AX303">
        <f>AX302+1</f>
      </c>
      <c r="AZ303">
        <f>CONCATENATE(AO303,".",AQ303,".",AS303,".",AU303,".",AW303,AX303)</f>
      </c>
      <c r="BA303">
        <f>CONCATENATE(AO303,AQ303,AS303,AU303,AW303,AX303)</f>
      </c>
    </row>
    <row r="304" spans="1:53" ht="30" customHeight="1" x14ac:dyDescent="0.25">
      <c r="A304" s="18"/>
      <c r="B304" s="18"/>
      <c r="C304" s="19"/>
      <c r="D304" s="17"/>
      <c r="E304" s="17"/>
      <c r="F304" s="17">
        <f>D304+E304</f>
      </c>
      <c r="G304" s="17">
        <f>ROUND((Hoja2!F304/INICIO!$C$37)*INICIO!$C$33,2)</f>
      </c>
      <c r="H304" s="17"/>
      <c r="I304" s="17"/>
      <c r="J304" s="17">
        <f>D304+H304</f>
      </c>
      <c r="K304" s="1"/>
      <c r="L304" s="17"/>
      <c r="M304" s="1"/>
      <c r="N304">
        <f>A304</f>
      </c>
      <c r="O304">
        <f>B304</f>
      </c>
      <c r="P304" s="1"/>
      <c r="Q304">
        <f>C304</f>
      </c>
      <c r="R304">
        <f>Q304</f>
      </c>
      <c r="S304" s="1"/>
      <c r="T304">
        <f>$T$10</f>
      </c>
      <c r="U304">
        <f>D304</f>
      </c>
      <c r="V304">
        <f>E304</f>
      </c>
      <c r="W304">
        <f>F304</f>
      </c>
      <c r="X304">
        <f>G304</f>
      </c>
      <c r="Y304" s="5">
        <f>W304*$B$1</f>
      </c>
      <c r="Z304" s="5">
        <f>W304*$B$2</f>
      </c>
      <c r="AA304" s="5">
        <f>Y304+Z304</f>
      </c>
      <c r="AB304" s="5">
        <f>U304+Y304</f>
      </c>
      <c r="AC304" s="96">
        <f>C304</f>
      </c>
      <c r="AD304" s="1">
        <f>$AD$10</f>
      </c>
      <c r="AE304" s="9">
        <f>COLINDANCIAS!E1481</f>
      </c>
      <c r="AF304" s="9">
        <f>COLINDANCIAS!E1482</f>
      </c>
      <c r="AG304" s="9">
        <f>COLINDANCIAS!E1483</f>
      </c>
      <c r="AH304" s="9">
        <f>COLINDANCIAS!E1484</f>
      </c>
      <c r="AI304" s="9">
        <f>$AI$10</f>
      </c>
      <c r="AJ304" s="9">
        <f>BA304</f>
      </c>
      <c r="AK304" s="1"/>
      <c r="AL304" s="53">
        <f>LEN(AJ304)</f>
      </c>
      <c r="AO304" s="96">
        <f>$AO$10</f>
      </c>
      <c r="AQ304" s="96">
        <f>$AQ$10</f>
      </c>
      <c r="AS304" s="96">
        <f>$AS$10</f>
      </c>
      <c r="AU304" s="96">
        <f>$AU$10</f>
      </c>
      <c r="AW304" s="96">
        <f>$AW$10</f>
      </c>
      <c r="AX304">
        <f>AX303+1</f>
      </c>
      <c r="AZ304">
        <f>CONCATENATE(AO304,".",AQ304,".",AS304,".",AU304,".",AW304,AX304)</f>
      </c>
      <c r="BA304">
        <f>CONCATENATE(AO304,AQ304,AS304,AU304,AW304,AX304)</f>
      </c>
    </row>
    <row r="305" spans="1:53" ht="30" customHeight="1" x14ac:dyDescent="0.25">
      <c r="A305" s="18"/>
      <c r="B305" s="18"/>
      <c r="C305" s="19"/>
      <c r="D305" s="17"/>
      <c r="E305" s="17"/>
      <c r="F305" s="17">
        <f>D305+E305</f>
      </c>
      <c r="G305" s="17">
        <f>ROUND((Hoja2!F305/INICIO!$C$37)*INICIO!$C$33,2)</f>
      </c>
      <c r="H305" s="17"/>
      <c r="I305" s="17"/>
      <c r="J305" s="17">
        <f>D305+H305</f>
      </c>
      <c r="K305" s="1"/>
      <c r="L305" s="17"/>
      <c r="M305" s="1"/>
      <c r="N305">
        <f>A305</f>
      </c>
      <c r="O305">
        <f>B305</f>
      </c>
      <c r="P305" s="1"/>
      <c r="Q305">
        <f>C305</f>
      </c>
      <c r="R305">
        <f>Q305</f>
      </c>
      <c r="S305" s="1"/>
      <c r="T305">
        <f>$T$10</f>
      </c>
      <c r="U305">
        <f>D305</f>
      </c>
      <c r="V305">
        <f>E305</f>
      </c>
      <c r="W305">
        <f>F305</f>
      </c>
      <c r="X305">
        <f>G305</f>
      </c>
      <c r="Y305" s="5">
        <f>W305*$B$1</f>
      </c>
      <c r="Z305" s="5">
        <f>W305*$B$2</f>
      </c>
      <c r="AA305" s="5">
        <f>Y305+Z305</f>
      </c>
      <c r="AB305" s="5">
        <f>U305+Y305</f>
      </c>
      <c r="AC305" s="96">
        <f>C305</f>
      </c>
      <c r="AD305" s="1">
        <f>$AD$10</f>
      </c>
      <c r="AE305" s="9">
        <f>COLINDANCIAS!E1486</f>
      </c>
      <c r="AF305" s="9">
        <f>COLINDANCIAS!E1487</f>
      </c>
      <c r="AG305" s="9">
        <f>COLINDANCIAS!E1488</f>
      </c>
      <c r="AH305" s="9">
        <f>COLINDANCIAS!E1489</f>
      </c>
      <c r="AI305" s="9">
        <f>$AI$10</f>
      </c>
      <c r="AJ305" s="9">
        <f>BA305</f>
      </c>
      <c r="AK305" s="1"/>
      <c r="AL305" s="53">
        <f>LEN(AJ305)</f>
      </c>
      <c r="AO305" s="96">
        <f>$AO$10</f>
      </c>
      <c r="AQ305" s="96">
        <f>$AQ$10</f>
      </c>
      <c r="AS305" s="96">
        <f>$AS$10</f>
      </c>
      <c r="AU305" s="96">
        <f>$AU$10</f>
      </c>
      <c r="AW305" s="96">
        <f>$AW$10</f>
      </c>
      <c r="AX305">
        <f>AX304+1</f>
      </c>
      <c r="AZ305">
        <f>CONCATENATE(AO305,".",AQ305,".",AS305,".",AU305,".",AW305,AX305)</f>
      </c>
      <c r="BA305">
        <f>CONCATENATE(AO305,AQ305,AS305,AU305,AW305,AX305)</f>
      </c>
    </row>
    <row r="306" spans="1:53" ht="30" customHeight="1" x14ac:dyDescent="0.25">
      <c r="A306" s="18"/>
      <c r="B306" s="18"/>
      <c r="C306" s="19"/>
      <c r="D306" s="17"/>
      <c r="E306" s="17"/>
      <c r="F306" s="17">
        <f>D306+E306</f>
      </c>
      <c r="G306" s="17">
        <f>ROUND((Hoja2!F306/INICIO!$C$37)*INICIO!$C$33,2)</f>
      </c>
      <c r="H306" s="17"/>
      <c r="I306" s="17"/>
      <c r="J306" s="17">
        <f>D306+H306</f>
      </c>
      <c r="K306" s="1"/>
      <c r="L306" s="17"/>
      <c r="M306" s="1"/>
      <c r="N306">
        <f>A306</f>
      </c>
      <c r="O306">
        <f>B306</f>
      </c>
      <c r="P306" s="1"/>
      <c r="Q306">
        <f>C306</f>
      </c>
      <c r="R306">
        <f>Q306</f>
      </c>
      <c r="S306" s="1"/>
      <c r="T306">
        <f>$T$10</f>
      </c>
      <c r="U306">
        <f>D306</f>
      </c>
      <c r="V306">
        <f>E306</f>
      </c>
      <c r="W306">
        <f>F306</f>
      </c>
      <c r="X306">
        <f>G306</f>
      </c>
      <c r="Y306" s="5">
        <f>W306*$B$1</f>
      </c>
      <c r="Z306" s="5">
        <f>W306*$B$2</f>
      </c>
      <c r="AA306" s="5">
        <f>Y306+Z306</f>
      </c>
      <c r="AB306" s="5">
        <f>U306+Y306</f>
      </c>
      <c r="AC306" s="96">
        <f>C306</f>
      </c>
      <c r="AD306" s="1">
        <f>$AD$10</f>
      </c>
      <c r="AE306" s="9">
        <f>COLINDANCIAS!E1491</f>
      </c>
      <c r="AF306" s="9">
        <f>COLINDANCIAS!E1492</f>
      </c>
      <c r="AG306" s="9">
        <f>COLINDANCIAS!E1493</f>
      </c>
      <c r="AH306" s="9">
        <f>COLINDANCIAS!E1494</f>
      </c>
      <c r="AI306" s="9">
        <f>$AI$10</f>
      </c>
      <c r="AJ306" s="9">
        <f>BA306</f>
      </c>
      <c r="AK306" s="1"/>
      <c r="AL306" s="53">
        <f>LEN(AJ306)</f>
      </c>
      <c r="AO306" s="96">
        <f>$AO$10</f>
      </c>
      <c r="AQ306" s="96">
        <f>$AQ$10</f>
      </c>
      <c r="AS306" s="96">
        <f>$AS$10</f>
      </c>
      <c r="AU306" s="96">
        <f>$AU$10</f>
      </c>
      <c r="AW306" s="96">
        <f>$AW$10</f>
      </c>
      <c r="AX306">
        <f>AX305+1</f>
      </c>
      <c r="AZ306">
        <f>CONCATENATE(AO306,".",AQ306,".",AS306,".",AU306,".",AW306,AX306)</f>
      </c>
      <c r="BA306">
        <f>CONCATENATE(AO306,AQ306,AS306,AU306,AW306,AX306)</f>
      </c>
    </row>
    <row r="307" spans="1:53" ht="30" customHeight="1" x14ac:dyDescent="0.25">
      <c r="A307" s="18"/>
      <c r="B307" s="18"/>
      <c r="C307" s="19"/>
      <c r="D307" s="17"/>
      <c r="E307" s="17"/>
      <c r="F307" s="17">
        <f>D307+E307</f>
      </c>
      <c r="G307" s="17">
        <f>ROUND((Hoja2!F307/INICIO!$C$37)*INICIO!$C$33,2)</f>
      </c>
      <c r="H307" s="17"/>
      <c r="I307" s="17"/>
      <c r="J307" s="17">
        <f>D307+H307</f>
      </c>
      <c r="K307" s="1"/>
      <c r="L307" s="17"/>
      <c r="M307" s="1"/>
      <c r="N307">
        <f>A307</f>
      </c>
      <c r="O307">
        <f>B307</f>
      </c>
      <c r="P307" s="1"/>
      <c r="Q307">
        <f>C307</f>
      </c>
      <c r="R307">
        <f>Q307</f>
      </c>
      <c r="S307" s="1"/>
      <c r="T307">
        <f>$T$10</f>
      </c>
      <c r="U307">
        <f>D307</f>
      </c>
      <c r="V307">
        <f>E307</f>
      </c>
      <c r="W307">
        <f>F307</f>
      </c>
      <c r="X307">
        <f>G307</f>
      </c>
      <c r="Y307" s="5">
        <f>W307*$B$1</f>
      </c>
      <c r="Z307" s="5">
        <f>W307*$B$2</f>
      </c>
      <c r="AA307" s="5">
        <f>Y307+Z307</f>
      </c>
      <c r="AB307" s="5">
        <f>U307+Y307</f>
      </c>
      <c r="AC307" s="96">
        <f>C307</f>
      </c>
      <c r="AD307" s="1">
        <f>$AD$10</f>
      </c>
      <c r="AE307" s="9">
        <f>COLINDANCIAS!E1496</f>
      </c>
      <c r="AF307" s="9">
        <f>COLINDANCIAS!E1497</f>
      </c>
      <c r="AG307" s="9">
        <f>COLINDANCIAS!E1498</f>
      </c>
      <c r="AH307" s="9">
        <f>COLINDANCIAS!E1499</f>
      </c>
      <c r="AI307" s="9">
        <f>$AI$10</f>
      </c>
      <c r="AJ307" s="9">
        <f>BA307</f>
      </c>
      <c r="AK307" s="1"/>
      <c r="AL307" s="53">
        <f>LEN(AJ307)</f>
      </c>
      <c r="AO307" s="96">
        <f>$AO$10</f>
      </c>
      <c r="AQ307" s="96">
        <f>$AQ$10</f>
      </c>
      <c r="AS307" s="96">
        <f>$AS$10</f>
      </c>
      <c r="AU307" s="96">
        <f>$AU$10</f>
      </c>
      <c r="AW307" s="96">
        <f>$AW$10</f>
      </c>
      <c r="AX307">
        <f>AX306+1</f>
      </c>
      <c r="AZ307">
        <f>CONCATENATE(AO307,".",AQ307,".",AS307,".",AU307,".",AW307,AX307)</f>
      </c>
      <c r="BA307">
        <f>CONCATENATE(AO307,AQ307,AS307,AU307,AW307,AX307)</f>
      </c>
    </row>
    <row r="308" spans="1:53" ht="30" customHeight="1" x14ac:dyDescent="0.25">
      <c r="A308" s="18"/>
      <c r="B308" s="18"/>
      <c r="C308" s="19"/>
      <c r="D308" s="17"/>
      <c r="E308" s="17"/>
      <c r="F308" s="17">
        <f>D308+E308</f>
      </c>
      <c r="G308" s="17">
        <f>ROUND((Hoja2!F308/INICIO!$C$37)*INICIO!$C$33,2)</f>
      </c>
      <c r="H308" s="17"/>
      <c r="I308" s="17"/>
      <c r="J308" s="17">
        <f>D308+H308</f>
      </c>
      <c r="K308" s="1"/>
      <c r="L308" s="17"/>
      <c r="M308" s="1"/>
      <c r="N308">
        <f>A308</f>
      </c>
      <c r="O308">
        <f>B308</f>
      </c>
      <c r="P308" s="1"/>
      <c r="Q308">
        <f>C308</f>
      </c>
      <c r="R308">
        <f>Q308</f>
      </c>
      <c r="S308" s="1"/>
      <c r="T308">
        <f>$T$10</f>
      </c>
      <c r="U308">
        <f>D308</f>
      </c>
      <c r="V308">
        <f>E308</f>
      </c>
      <c r="W308">
        <f>F308</f>
      </c>
      <c r="X308">
        <f>G308</f>
      </c>
      <c r="Y308" s="5">
        <f>W308*$B$1</f>
      </c>
      <c r="Z308" s="5">
        <f>W308*$B$2</f>
      </c>
      <c r="AA308" s="5">
        <f>Y308+Z308</f>
      </c>
      <c r="AB308" s="5">
        <f>U308+Y308</f>
      </c>
      <c r="AC308" s="96">
        <f>C308</f>
      </c>
      <c r="AD308" s="1">
        <f>$AD$10</f>
      </c>
      <c r="AE308" s="9">
        <f>COLINDANCIAS!E1501</f>
      </c>
      <c r="AF308" s="9">
        <f>COLINDANCIAS!E1502</f>
      </c>
      <c r="AG308" s="9">
        <f>COLINDANCIAS!E1503</f>
      </c>
      <c r="AH308" s="9">
        <f>COLINDANCIAS!E1504</f>
      </c>
      <c r="AI308" s="9">
        <f>$AI$10</f>
      </c>
      <c r="AJ308" s="9">
        <f>BA308</f>
      </c>
      <c r="AK308" s="1"/>
      <c r="AL308" s="53">
        <f>LEN(AJ308)</f>
      </c>
      <c r="AO308" s="96">
        <f>$AO$10</f>
      </c>
      <c r="AQ308" s="96">
        <f>$AQ$10</f>
      </c>
      <c r="AS308" s="96">
        <f>$AS$10</f>
      </c>
      <c r="AU308" s="96">
        <f>$AU$10</f>
      </c>
      <c r="AW308" s="96">
        <f>$AW$10</f>
      </c>
      <c r="AX308">
        <f>AX307+1</f>
      </c>
      <c r="AZ308">
        <f>CONCATENATE(AO308,".",AQ308,".",AS308,".",AU308,".",AW308,AX308)</f>
      </c>
      <c r="BA308">
        <f>CONCATENATE(AO308,AQ308,AS308,AU308,AW308,AX308)</f>
      </c>
    </row>
    <row r="309" spans="1:53" ht="30" customHeight="1" x14ac:dyDescent="0.25">
      <c r="A309" s="18"/>
      <c r="B309" s="18"/>
      <c r="C309" s="19"/>
      <c r="D309" s="17"/>
      <c r="E309" s="17"/>
      <c r="F309" s="17">
        <f>D309+E309</f>
      </c>
      <c r="G309" s="17">
        <f>ROUND((Hoja2!F309/INICIO!$C$37)*INICIO!$C$33,2)</f>
      </c>
      <c r="H309" s="17"/>
      <c r="I309" s="17"/>
      <c r="J309" s="17">
        <f>D309+H309</f>
      </c>
      <c r="K309" s="1"/>
      <c r="L309" s="17"/>
      <c r="M309" s="1"/>
      <c r="N309">
        <f>A309</f>
      </c>
      <c r="O309">
        <f>B309</f>
      </c>
      <c r="P309" s="1"/>
      <c r="Q309">
        <f>C309</f>
      </c>
      <c r="R309">
        <f>Q309</f>
      </c>
      <c r="S309" s="1"/>
      <c r="T309">
        <f>$T$10</f>
      </c>
      <c r="U309">
        <f>D309</f>
      </c>
      <c r="V309">
        <f>E309</f>
      </c>
      <c r="W309">
        <f>F309</f>
      </c>
      <c r="X309">
        <f>G309</f>
      </c>
      <c r="Y309" s="5">
        <f>W309*$B$1</f>
      </c>
      <c r="Z309" s="5">
        <f>W309*$B$2</f>
      </c>
      <c r="AA309" s="5">
        <f>Y309+Z309</f>
      </c>
      <c r="AB309" s="5">
        <f>U309+Y309</f>
      </c>
      <c r="AC309" s="96">
        <f>C309</f>
      </c>
      <c r="AD309" s="1">
        <f>$AD$10</f>
      </c>
      <c r="AE309" s="9">
        <f>COLINDANCIAS!E1506</f>
      </c>
      <c r="AF309" s="9">
        <f>COLINDANCIAS!E1507</f>
      </c>
      <c r="AG309" s="9">
        <f>COLINDANCIAS!E1508</f>
      </c>
      <c r="AH309" s="9">
        <f>COLINDANCIAS!E1509</f>
      </c>
      <c r="AI309" s="9">
        <f>$AI$10</f>
      </c>
      <c r="AJ309" s="9">
        <f>BA309</f>
      </c>
      <c r="AK309" s="1"/>
      <c r="AL309" s="53">
        <f>LEN(AJ309)</f>
      </c>
      <c r="AO309" s="96">
        <f>$AO$10</f>
      </c>
      <c r="AQ309" s="96">
        <f>$AQ$10</f>
      </c>
      <c r="AS309" s="96">
        <f>$AS$10</f>
      </c>
      <c r="AU309" s="96">
        <f>$AU$10</f>
      </c>
      <c r="AW309" s="96">
        <f>$AW$10</f>
      </c>
      <c r="AX309">
        <f>AX308+1</f>
      </c>
      <c r="AZ309">
        <f>CONCATENATE(AO309,".",AQ309,".",AS309,".",AU309,".",AW309,AX309)</f>
      </c>
      <c r="BA309">
        <f>CONCATENATE(AO309,AQ309,AS309,AU309,AW309,AX309)</f>
      </c>
    </row>
    <row r="310" spans="1:53" ht="30" customHeight="1" x14ac:dyDescent="0.25">
      <c r="A310" s="18"/>
      <c r="B310" s="18"/>
      <c r="C310" s="19"/>
      <c r="D310" s="17"/>
      <c r="E310" s="17"/>
      <c r="F310" s="17">
        <f>D310+E310</f>
      </c>
      <c r="G310" s="17">
        <f>ROUND((Hoja2!F310/INICIO!$C$37)*INICIO!$C$33,2)</f>
      </c>
      <c r="H310" s="17"/>
      <c r="I310" s="17"/>
      <c r="J310" s="17">
        <f>D310+H310</f>
      </c>
      <c r="K310" s="1"/>
      <c r="L310" s="17"/>
      <c r="M310" s="1"/>
      <c r="N310">
        <f>A310</f>
      </c>
      <c r="O310">
        <f>B310</f>
      </c>
      <c r="P310" s="1"/>
      <c r="Q310">
        <f>C310</f>
      </c>
      <c r="R310">
        <f>Q310</f>
      </c>
      <c r="S310" s="1"/>
      <c r="T310">
        <f>$T$10</f>
      </c>
      <c r="U310">
        <f>D310</f>
      </c>
      <c r="V310">
        <f>E310</f>
      </c>
      <c r="W310">
        <f>F310</f>
      </c>
      <c r="X310">
        <f>G310</f>
      </c>
      <c r="Y310" s="5">
        <f>W310*$B$1</f>
      </c>
      <c r="Z310" s="5">
        <f>W310*$B$2</f>
      </c>
      <c r="AA310" s="5">
        <f>Y310+Z310</f>
      </c>
      <c r="AB310" s="5">
        <f>U310+Y310</f>
      </c>
      <c r="AC310" s="96">
        <f>C310</f>
      </c>
      <c r="AD310" s="1">
        <f>$AD$10</f>
      </c>
      <c r="AE310" s="9">
        <f>COLINDANCIAS!E1511</f>
      </c>
      <c r="AF310" s="9">
        <f>COLINDANCIAS!E1512</f>
      </c>
      <c r="AG310" s="9">
        <f>COLINDANCIAS!E1513</f>
      </c>
      <c r="AH310" s="9">
        <f>COLINDANCIAS!E1514</f>
      </c>
      <c r="AI310" s="9">
        <f>$AI$10</f>
      </c>
      <c r="AJ310" s="9">
        <f>BA310</f>
      </c>
      <c r="AK310" s="1"/>
      <c r="AL310" s="53">
        <f>LEN(AJ310)</f>
      </c>
      <c r="AO310" s="96">
        <f>$AO$10</f>
      </c>
      <c r="AQ310" s="96">
        <f>$AQ$10</f>
      </c>
      <c r="AS310" s="96">
        <f>$AS$10</f>
      </c>
      <c r="AU310" s="96">
        <f>$AU$10</f>
      </c>
      <c r="AW310" s="96">
        <f>$AW$10</f>
      </c>
      <c r="AX310">
        <f>AX309+1</f>
      </c>
      <c r="AZ310">
        <f>CONCATENATE(AO310,".",AQ310,".",AS310,".",AU310,".",AW310,AX310)</f>
      </c>
      <c r="BA310">
        <f>CONCATENATE(AO310,AQ310,AS310,AU310,AW310,AX310)</f>
      </c>
    </row>
    <row r="311" spans="1:53" ht="30" customHeight="1" x14ac:dyDescent="0.25">
      <c r="A311" s="18"/>
      <c r="B311" s="18"/>
      <c r="C311" s="19"/>
      <c r="D311" s="17"/>
      <c r="E311" s="17"/>
      <c r="F311" s="17">
        <f>D311+E311</f>
      </c>
      <c r="G311" s="17">
        <f>ROUND((Hoja2!F311/INICIO!$C$37)*INICIO!$C$33,2)</f>
      </c>
      <c r="H311" s="17"/>
      <c r="I311" s="17"/>
      <c r="J311" s="17">
        <f>D311+H311</f>
      </c>
      <c r="K311" s="1"/>
      <c r="L311" s="17"/>
      <c r="M311" s="1"/>
      <c r="N311">
        <f>A311</f>
      </c>
      <c r="O311">
        <f>B311</f>
      </c>
      <c r="P311" s="1"/>
      <c r="Q311">
        <f>C311</f>
      </c>
      <c r="R311">
        <f>Q311</f>
      </c>
      <c r="S311" s="1"/>
      <c r="T311">
        <f>$T$10</f>
      </c>
      <c r="U311">
        <f>D311</f>
      </c>
      <c r="V311">
        <f>E311</f>
      </c>
      <c r="W311">
        <f>F311</f>
      </c>
      <c r="X311">
        <f>G311</f>
      </c>
      <c r="Y311" s="5">
        <f>W311*$B$1</f>
      </c>
      <c r="Z311" s="5">
        <f>W311*$B$2</f>
      </c>
      <c r="AA311" s="5">
        <f>Y311+Z311</f>
      </c>
      <c r="AB311" s="5">
        <f>U311+Y311</f>
      </c>
      <c r="AC311" s="96">
        <f>C311</f>
      </c>
      <c r="AD311" s="1">
        <f>$AD$10</f>
      </c>
      <c r="AE311" s="9">
        <f>COLINDANCIAS!E1516</f>
      </c>
      <c r="AF311" s="9">
        <f>COLINDANCIAS!E1517</f>
      </c>
      <c r="AG311" s="9">
        <f>COLINDANCIAS!E1518</f>
      </c>
      <c r="AH311" s="9">
        <f>COLINDANCIAS!E1519</f>
      </c>
      <c r="AI311" s="9">
        <f>$AI$10</f>
      </c>
      <c r="AJ311" s="9">
        <f>BA311</f>
      </c>
      <c r="AK311" s="1"/>
      <c r="AL311" s="53">
        <f>LEN(AJ311)</f>
      </c>
      <c r="AO311" s="96">
        <f>$AO$10</f>
      </c>
      <c r="AQ311" s="96">
        <f>$AQ$10</f>
      </c>
      <c r="AS311" s="96">
        <f>$AS$10</f>
      </c>
      <c r="AU311" s="96">
        <f>$AU$10</f>
      </c>
      <c r="AW311" s="96">
        <f>$AW$10</f>
      </c>
      <c r="AX311">
        <f>AX310+1</f>
      </c>
      <c r="AZ311">
        <f>CONCATENATE(AO311,".",AQ311,".",AS311,".",AU311,".",AW311,AX311)</f>
      </c>
      <c r="BA311">
        <f>CONCATENATE(AO311,AQ311,AS311,AU311,AW311,AX311)</f>
      </c>
    </row>
    <row r="312" spans="1:53" ht="30" customHeight="1" x14ac:dyDescent="0.25">
      <c r="A312" s="18"/>
      <c r="B312" s="18"/>
      <c r="C312" s="19"/>
      <c r="D312" s="17"/>
      <c r="E312" s="17"/>
      <c r="F312" s="17">
        <f>D312+E312</f>
      </c>
      <c r="G312" s="17">
        <f>ROUND((Hoja2!F312/INICIO!$C$37)*INICIO!$C$33,2)</f>
      </c>
      <c r="H312" s="17"/>
      <c r="I312" s="17"/>
      <c r="J312" s="17">
        <f>D312+H312</f>
      </c>
      <c r="K312" s="1"/>
      <c r="L312" s="17"/>
      <c r="M312" s="1"/>
      <c r="N312">
        <f>A312</f>
      </c>
      <c r="O312">
        <f>B312</f>
      </c>
      <c r="P312" s="1"/>
      <c r="Q312">
        <f>C312</f>
      </c>
      <c r="R312">
        <f>Q312</f>
      </c>
      <c r="S312" s="1"/>
      <c r="T312">
        <f>$T$10</f>
      </c>
      <c r="U312">
        <f>D312</f>
      </c>
      <c r="V312">
        <f>E312</f>
      </c>
      <c r="W312">
        <f>F312</f>
      </c>
      <c r="X312">
        <f>G312</f>
      </c>
      <c r="Y312" s="5">
        <f>W312*$B$1</f>
      </c>
      <c r="Z312" s="5">
        <f>W312*$B$2</f>
      </c>
      <c r="AA312" s="5">
        <f>Y312+Z312</f>
      </c>
      <c r="AB312" s="5">
        <f>U312+Y312</f>
      </c>
      <c r="AC312" s="96">
        <f>C312</f>
      </c>
      <c r="AD312" s="1">
        <f>$AD$10</f>
      </c>
      <c r="AE312" s="9">
        <f>COLINDANCIAS!E1521</f>
      </c>
      <c r="AF312" s="9">
        <f>COLINDANCIAS!E1522</f>
      </c>
      <c r="AG312" s="9">
        <f>COLINDANCIAS!E1523</f>
      </c>
      <c r="AH312" s="9">
        <f>COLINDANCIAS!E1524</f>
      </c>
      <c r="AI312" s="9">
        <f>$AI$10</f>
      </c>
      <c r="AJ312" s="9">
        <f>BA312</f>
      </c>
      <c r="AK312" s="1"/>
      <c r="AL312" s="53">
        <f>LEN(AJ312)</f>
      </c>
      <c r="AO312" s="96">
        <f>$AO$10</f>
      </c>
      <c r="AQ312" s="96">
        <f>$AQ$10</f>
      </c>
      <c r="AS312" s="96">
        <f>$AS$10</f>
      </c>
      <c r="AU312" s="96">
        <f>$AU$10</f>
      </c>
      <c r="AW312" s="96">
        <f>$AW$10</f>
      </c>
      <c r="AX312">
        <f>AX311+1</f>
      </c>
      <c r="AZ312">
        <f>CONCATENATE(AO312,".",AQ312,".",AS312,".",AU312,".",AW312,AX312)</f>
      </c>
      <c r="BA312">
        <f>CONCATENATE(AO312,AQ312,AS312,AU312,AW312,AX312)</f>
      </c>
    </row>
    <row r="313" spans="1:53" ht="30" customHeight="1" x14ac:dyDescent="0.25">
      <c r="A313" s="18"/>
      <c r="B313" s="18"/>
      <c r="C313" s="19"/>
      <c r="D313" s="17"/>
      <c r="E313" s="17"/>
      <c r="F313" s="17">
        <f>D313+E313</f>
      </c>
      <c r="G313" s="17">
        <f>ROUND((Hoja2!F313/INICIO!$C$37)*INICIO!$C$33,2)</f>
      </c>
      <c r="H313" s="17"/>
      <c r="I313" s="17"/>
      <c r="J313" s="17">
        <f>D313+H313</f>
      </c>
      <c r="K313" s="1"/>
      <c r="L313" s="17"/>
      <c r="M313" s="1"/>
      <c r="N313">
        <f>A313</f>
      </c>
      <c r="O313">
        <f>B313</f>
      </c>
      <c r="P313" s="1"/>
      <c r="Q313">
        <f>C313</f>
      </c>
      <c r="R313">
        <f>Q313</f>
      </c>
      <c r="S313" s="1"/>
      <c r="T313">
        <f>$T$10</f>
      </c>
      <c r="U313">
        <f>D313</f>
      </c>
      <c r="V313">
        <f>E313</f>
      </c>
      <c r="W313">
        <f>F313</f>
      </c>
      <c r="X313">
        <f>G313</f>
      </c>
      <c r="Y313" s="5">
        <f>W313*$B$1</f>
      </c>
      <c r="Z313" s="5">
        <f>W313*$B$2</f>
      </c>
      <c r="AA313" s="5">
        <f>Y313+Z313</f>
      </c>
      <c r="AB313" s="5">
        <f>U313+Y313</f>
      </c>
      <c r="AC313" s="96">
        <f>C313</f>
      </c>
      <c r="AD313" s="1">
        <f>$AD$10</f>
      </c>
      <c r="AE313" s="9">
        <f>COLINDANCIAS!E1526</f>
      </c>
      <c r="AF313" s="9">
        <f>COLINDANCIAS!E1527</f>
      </c>
      <c r="AG313" s="9">
        <f>COLINDANCIAS!E1528</f>
      </c>
      <c r="AH313" s="9">
        <f>COLINDANCIAS!E1529</f>
      </c>
      <c r="AI313" s="9">
        <f>$AI$10</f>
      </c>
      <c r="AJ313" s="9">
        <f>BA313</f>
      </c>
      <c r="AK313" s="1"/>
      <c r="AL313" s="53">
        <f>LEN(AJ313)</f>
      </c>
      <c r="AO313" s="96">
        <f>$AO$10</f>
      </c>
      <c r="AQ313" s="96">
        <f>$AQ$10</f>
      </c>
      <c r="AS313" s="96">
        <f>$AS$10</f>
      </c>
      <c r="AU313" s="96">
        <f>$AU$10</f>
      </c>
      <c r="AW313" s="96">
        <f>$AW$10</f>
      </c>
      <c r="AX313">
        <f>AX312+1</f>
      </c>
      <c r="AZ313">
        <f>CONCATENATE(AO313,".",AQ313,".",AS313,".",AU313,".",AW313,AX313)</f>
      </c>
      <c r="BA313">
        <f>CONCATENATE(AO313,AQ313,AS313,AU313,AW313,AX313)</f>
      </c>
    </row>
    <row r="314" spans="1:53" ht="30" customHeight="1" x14ac:dyDescent="0.25">
      <c r="A314" s="18"/>
      <c r="B314" s="18"/>
      <c r="C314" s="19"/>
      <c r="D314" s="17"/>
      <c r="E314" s="17"/>
      <c r="F314" s="17">
        <f>D314+E314</f>
      </c>
      <c r="G314" s="17">
        <f>ROUND((Hoja2!F314/INICIO!$C$37)*INICIO!$C$33,2)</f>
      </c>
      <c r="H314" s="17"/>
      <c r="I314" s="17"/>
      <c r="J314" s="17">
        <f>D314+H314</f>
      </c>
      <c r="K314" s="1"/>
      <c r="L314" s="17"/>
      <c r="M314" s="1"/>
      <c r="N314">
        <f>A314</f>
      </c>
      <c r="O314">
        <f>B314</f>
      </c>
      <c r="P314" s="1"/>
      <c r="Q314">
        <f>C314</f>
      </c>
      <c r="R314">
        <f>Q314</f>
      </c>
      <c r="S314" s="1"/>
      <c r="T314">
        <f>$T$10</f>
      </c>
      <c r="U314">
        <f>D314</f>
      </c>
      <c r="V314">
        <f>E314</f>
      </c>
      <c r="W314">
        <f>F314</f>
      </c>
      <c r="X314">
        <f>G314</f>
      </c>
      <c r="Y314" s="5">
        <f>W314*$B$1</f>
      </c>
      <c r="Z314" s="5">
        <f>W314*$B$2</f>
      </c>
      <c r="AA314" s="5">
        <f>Y314+Z314</f>
      </c>
      <c r="AB314" s="5">
        <f>U314+Y314</f>
      </c>
      <c r="AC314" s="96">
        <f>C314</f>
      </c>
      <c r="AD314" s="1">
        <f>$AD$10</f>
      </c>
      <c r="AE314" s="9">
        <f>COLINDANCIAS!E1531</f>
      </c>
      <c r="AF314" s="9">
        <f>COLINDANCIAS!E1532</f>
      </c>
      <c r="AG314" s="9">
        <f>COLINDANCIAS!E1533</f>
      </c>
      <c r="AH314" s="9">
        <f>COLINDANCIAS!E1534</f>
      </c>
      <c r="AI314" s="9">
        <f>$AI$10</f>
      </c>
      <c r="AJ314" s="9">
        <f>BA314</f>
      </c>
      <c r="AK314" s="1"/>
      <c r="AL314" s="53">
        <f>LEN(AJ314)</f>
      </c>
      <c r="AO314" s="96">
        <f>$AO$10</f>
      </c>
      <c r="AQ314" s="96">
        <f>$AQ$10</f>
      </c>
      <c r="AS314" s="96">
        <f>$AS$10</f>
      </c>
      <c r="AU314" s="96">
        <f>$AU$10</f>
      </c>
      <c r="AW314" s="96">
        <f>$AW$10</f>
      </c>
      <c r="AX314">
        <f>AX313+1</f>
      </c>
      <c r="AZ314">
        <f>CONCATENATE(AO314,".",AQ314,".",AS314,".",AU314,".",AW314,AX314)</f>
      </c>
      <c r="BA314">
        <f>CONCATENATE(AO314,AQ314,AS314,AU314,AW314,AX314)</f>
      </c>
    </row>
    <row r="315" spans="1:53" ht="30" customHeight="1" x14ac:dyDescent="0.25">
      <c r="A315" s="18"/>
      <c r="B315" s="18"/>
      <c r="C315" s="19"/>
      <c r="D315" s="17"/>
      <c r="E315" s="17"/>
      <c r="F315" s="17">
        <f>D315+E315</f>
      </c>
      <c r="G315" s="17">
        <f>ROUND((Hoja2!F315/INICIO!$C$37)*INICIO!$C$33,2)</f>
      </c>
      <c r="H315" s="17"/>
      <c r="I315" s="17"/>
      <c r="J315" s="17">
        <f>D315+H315</f>
      </c>
      <c r="K315" s="1"/>
      <c r="L315" s="17"/>
      <c r="M315" s="1"/>
      <c r="N315">
        <f>A315</f>
      </c>
      <c r="O315">
        <f>B315</f>
      </c>
      <c r="P315" s="1"/>
      <c r="Q315">
        <f>C315</f>
      </c>
      <c r="R315">
        <f>Q315</f>
      </c>
      <c r="S315" s="1"/>
      <c r="T315">
        <f>$T$10</f>
      </c>
      <c r="U315">
        <f>D315</f>
      </c>
      <c r="V315">
        <f>E315</f>
      </c>
      <c r="W315">
        <f>F315</f>
      </c>
      <c r="X315">
        <f>G315</f>
      </c>
      <c r="Y315" s="5">
        <f>W315*$B$1</f>
      </c>
      <c r="Z315" s="5">
        <f>W315*$B$2</f>
      </c>
      <c r="AA315" s="5">
        <f>Y315+Z315</f>
      </c>
      <c r="AB315" s="5">
        <f>U315+Y315</f>
      </c>
      <c r="AC315" s="96">
        <f>C315</f>
      </c>
      <c r="AD315" s="1">
        <f>$AD$10</f>
      </c>
      <c r="AE315" s="9">
        <f>COLINDANCIAS!E1536</f>
      </c>
      <c r="AF315" s="9">
        <f>COLINDANCIAS!E1537</f>
      </c>
      <c r="AG315" s="9">
        <f>COLINDANCIAS!E1538</f>
      </c>
      <c r="AH315" s="9">
        <f>COLINDANCIAS!E1539</f>
      </c>
      <c r="AI315" s="9">
        <f>$AI$10</f>
      </c>
      <c r="AJ315" s="9">
        <f>BA315</f>
      </c>
      <c r="AK315" s="1"/>
      <c r="AL315" s="53">
        <f>LEN(AJ315)</f>
      </c>
      <c r="AO315" s="96">
        <f>$AO$10</f>
      </c>
      <c r="AQ315" s="96">
        <f>$AQ$10</f>
      </c>
      <c r="AS315" s="96">
        <f>$AS$10</f>
      </c>
      <c r="AU315" s="96">
        <f>$AU$10</f>
      </c>
      <c r="AW315" s="96">
        <f>$AW$10</f>
      </c>
      <c r="AX315">
        <f>AX314+1</f>
      </c>
      <c r="AZ315">
        <f>CONCATENATE(AO315,".",AQ315,".",AS315,".",AU315,".",AW315,AX315)</f>
      </c>
      <c r="BA315">
        <f>CONCATENATE(AO315,AQ315,AS315,AU315,AW315,AX315)</f>
      </c>
    </row>
    <row r="316" spans="1:53" ht="30" customHeight="1" x14ac:dyDescent="0.25">
      <c r="A316" s="18"/>
      <c r="B316" s="18"/>
      <c r="C316" s="19"/>
      <c r="D316" s="17"/>
      <c r="E316" s="17"/>
      <c r="F316" s="17">
        <f>D316+E316</f>
      </c>
      <c r="G316" s="17">
        <f>ROUND((Hoja2!F316/INICIO!$C$37)*INICIO!$C$33,2)</f>
      </c>
      <c r="H316" s="17"/>
      <c r="I316" s="17"/>
      <c r="J316" s="17">
        <f>D316+H316</f>
      </c>
      <c r="K316" s="1"/>
      <c r="L316" s="17"/>
      <c r="M316" s="1"/>
      <c r="N316">
        <f>A316</f>
      </c>
      <c r="O316">
        <f>B316</f>
      </c>
      <c r="P316" s="1"/>
      <c r="Q316">
        <f>C316</f>
      </c>
      <c r="R316">
        <f>Q316</f>
      </c>
      <c r="S316" s="1"/>
      <c r="T316">
        <f>$T$10</f>
      </c>
      <c r="U316">
        <f>D316</f>
      </c>
      <c r="V316">
        <f>E316</f>
      </c>
      <c r="W316">
        <f>F316</f>
      </c>
      <c r="X316">
        <f>G316</f>
      </c>
      <c r="Y316" s="5">
        <f>W316*$B$1</f>
      </c>
      <c r="Z316" s="5">
        <f>W316*$B$2</f>
      </c>
      <c r="AA316" s="5">
        <f>Y316+Z316</f>
      </c>
      <c r="AB316" s="5">
        <f>U316+Y316</f>
      </c>
      <c r="AC316" s="96">
        <f>C316</f>
      </c>
      <c r="AD316" s="1">
        <f>$AD$10</f>
      </c>
      <c r="AE316" s="9">
        <f>COLINDANCIAS!E1541</f>
      </c>
      <c r="AF316" s="9">
        <f>COLINDANCIAS!E1542</f>
      </c>
      <c r="AG316" s="9">
        <f>COLINDANCIAS!E1543</f>
      </c>
      <c r="AH316" s="9">
        <f>COLINDANCIAS!E1544</f>
      </c>
      <c r="AI316" s="9">
        <f>$AI$10</f>
      </c>
      <c r="AJ316" s="9">
        <f>BA316</f>
      </c>
      <c r="AK316" s="1"/>
      <c r="AL316" s="53">
        <f>LEN(AJ316)</f>
      </c>
      <c r="AO316" s="96">
        <f>$AO$10</f>
      </c>
      <c r="AQ316" s="96">
        <f>$AQ$10</f>
      </c>
      <c r="AS316" s="96">
        <f>$AS$10</f>
      </c>
      <c r="AU316" s="96">
        <f>$AU$10</f>
      </c>
      <c r="AW316" s="96">
        <f>$AW$10</f>
      </c>
      <c r="AX316">
        <f>AX315+1</f>
      </c>
      <c r="AZ316">
        <f>CONCATENATE(AO316,".",AQ316,".",AS316,".",AU316,".",AW316,AX316)</f>
      </c>
      <c r="BA316">
        <f>CONCATENATE(AO316,AQ316,AS316,AU316,AW316,AX316)</f>
      </c>
    </row>
    <row r="317" spans="1:53" ht="30" customHeight="1" x14ac:dyDescent="0.25">
      <c r="A317" s="18"/>
      <c r="B317" s="18"/>
      <c r="C317" s="19"/>
      <c r="D317" s="17"/>
      <c r="E317" s="17"/>
      <c r="F317" s="17">
        <f>D317+E317</f>
      </c>
      <c r="G317" s="17">
        <f>ROUND((Hoja2!F317/INICIO!$C$37)*INICIO!$C$33,2)</f>
      </c>
      <c r="H317" s="17"/>
      <c r="I317" s="17"/>
      <c r="J317" s="17">
        <f>D317+H317</f>
      </c>
      <c r="K317" s="1"/>
      <c r="L317" s="17"/>
      <c r="M317" s="1"/>
      <c r="N317">
        <f>A317</f>
      </c>
      <c r="O317">
        <f>B317</f>
      </c>
      <c r="P317" s="1"/>
      <c r="Q317">
        <f>C317</f>
      </c>
      <c r="R317">
        <f>Q317</f>
      </c>
      <c r="S317" s="1"/>
      <c r="T317">
        <f>$T$10</f>
      </c>
      <c r="U317">
        <f>D317</f>
      </c>
      <c r="V317">
        <f>E317</f>
      </c>
      <c r="W317">
        <f>F317</f>
      </c>
      <c r="X317">
        <f>G317</f>
      </c>
      <c r="Y317" s="5">
        <f>W317*$B$1</f>
      </c>
      <c r="Z317" s="5">
        <f>W317*$B$2</f>
      </c>
      <c r="AA317" s="5">
        <f>Y317+Z317</f>
      </c>
      <c r="AB317" s="5">
        <f>U317+Y317</f>
      </c>
      <c r="AC317" s="96">
        <f>C317</f>
      </c>
      <c r="AD317" s="1">
        <f>$AD$10</f>
      </c>
      <c r="AE317" s="9">
        <f>COLINDANCIAS!E1546</f>
      </c>
      <c r="AF317" s="9">
        <f>COLINDANCIAS!E1547</f>
      </c>
      <c r="AG317" s="9">
        <f>COLINDANCIAS!E1548</f>
      </c>
      <c r="AH317" s="9">
        <f>COLINDANCIAS!E1549</f>
      </c>
      <c r="AI317" s="9">
        <f>$AI$10</f>
      </c>
      <c r="AJ317" s="9">
        <f>BA317</f>
      </c>
      <c r="AK317" s="1"/>
      <c r="AL317" s="53">
        <f>LEN(AJ317)</f>
      </c>
      <c r="AO317" s="96">
        <f>$AO$10</f>
      </c>
      <c r="AQ317" s="96">
        <f>$AQ$10</f>
      </c>
      <c r="AS317" s="96">
        <f>$AS$10</f>
      </c>
      <c r="AU317" s="96">
        <f>$AU$10</f>
      </c>
      <c r="AW317" s="96">
        <f>$AW$10</f>
      </c>
      <c r="AX317">
        <f>AX316+1</f>
      </c>
      <c r="AZ317">
        <f>CONCATENATE(AO317,".",AQ317,".",AS317,".",AU317,".",AW317,AX317)</f>
      </c>
      <c r="BA317">
        <f>CONCATENATE(AO317,AQ317,AS317,AU317,AW317,AX317)</f>
      </c>
    </row>
    <row r="318" spans="1:53" ht="30" customHeight="1" x14ac:dyDescent="0.25">
      <c r="A318" s="18"/>
      <c r="B318" s="18"/>
      <c r="C318" s="19"/>
      <c r="D318" s="17"/>
      <c r="E318" s="17"/>
      <c r="F318" s="17">
        <f>D318+E318</f>
      </c>
      <c r="G318" s="17">
        <f>ROUND((Hoja2!F318/INICIO!$C$37)*INICIO!$C$33,2)</f>
      </c>
      <c r="H318" s="17"/>
      <c r="I318" s="17"/>
      <c r="J318" s="17">
        <f>D318+H318</f>
      </c>
      <c r="K318" s="1"/>
      <c r="L318" s="17"/>
      <c r="M318" s="1"/>
      <c r="N318">
        <f>A318</f>
      </c>
      <c r="O318">
        <f>B318</f>
      </c>
      <c r="P318" s="1"/>
      <c r="Q318">
        <f>C318</f>
      </c>
      <c r="R318">
        <f>Q318</f>
      </c>
      <c r="S318" s="1"/>
      <c r="T318">
        <f>$T$10</f>
      </c>
      <c r="U318">
        <f>D318</f>
      </c>
      <c r="V318">
        <f>E318</f>
      </c>
      <c r="W318">
        <f>F318</f>
      </c>
      <c r="X318">
        <f>G318</f>
      </c>
      <c r="Y318" s="5">
        <f>W318*$B$1</f>
      </c>
      <c r="Z318" s="5">
        <f>W318*$B$2</f>
      </c>
      <c r="AA318" s="5">
        <f>Y318+Z318</f>
      </c>
      <c r="AB318" s="5">
        <f>U318+Y318</f>
      </c>
      <c r="AC318" s="96">
        <f>C318</f>
      </c>
      <c r="AD318" s="1">
        <f>$AD$10</f>
      </c>
      <c r="AE318" s="9">
        <f>COLINDANCIAS!E1551</f>
      </c>
      <c r="AF318" s="9">
        <f>COLINDANCIAS!E1552</f>
      </c>
      <c r="AG318" s="9">
        <f>COLINDANCIAS!E1553</f>
      </c>
      <c r="AH318" s="9">
        <f>COLINDANCIAS!E1554</f>
      </c>
      <c r="AI318" s="9">
        <f>$AI$10</f>
      </c>
      <c r="AJ318" s="9">
        <f>BA318</f>
      </c>
      <c r="AK318" s="1"/>
      <c r="AL318" s="53">
        <f>LEN(AJ318)</f>
      </c>
      <c r="AO318" s="96">
        <f>$AO$10</f>
      </c>
      <c r="AQ318" s="96">
        <f>$AQ$10</f>
      </c>
      <c r="AS318" s="96">
        <f>$AS$10</f>
      </c>
      <c r="AU318" s="96">
        <f>$AU$10</f>
      </c>
      <c r="AW318" s="96">
        <f>$AW$10</f>
      </c>
      <c r="AX318">
        <f>AX317+1</f>
      </c>
      <c r="AZ318">
        <f>CONCATENATE(AO318,".",AQ318,".",AS318,".",AU318,".",AW318,AX318)</f>
      </c>
      <c r="BA318">
        <f>CONCATENATE(AO318,AQ318,AS318,AU318,AW318,AX318)</f>
      </c>
    </row>
    <row r="319" spans="1:53" ht="30" customHeight="1" x14ac:dyDescent="0.25">
      <c r="A319" s="18"/>
      <c r="B319" s="18"/>
      <c r="C319" s="19"/>
      <c r="D319" s="17"/>
      <c r="E319" s="17"/>
      <c r="F319" s="17">
        <f>D319+E319</f>
      </c>
      <c r="G319" s="17">
        <f>ROUND((Hoja2!F319/INICIO!$C$37)*INICIO!$C$33,2)</f>
      </c>
      <c r="H319" s="17"/>
      <c r="I319" s="17"/>
      <c r="J319" s="17">
        <f>D319+H319</f>
      </c>
      <c r="K319" s="1"/>
      <c r="L319" s="17"/>
      <c r="M319" s="1"/>
      <c r="N319">
        <f>A319</f>
      </c>
      <c r="O319">
        <f>B319</f>
      </c>
      <c r="P319" s="1"/>
      <c r="Q319">
        <f>C319</f>
      </c>
      <c r="R319">
        <f>Q319</f>
      </c>
      <c r="S319" s="1"/>
      <c r="T319">
        <f>$T$10</f>
      </c>
      <c r="U319">
        <f>D319</f>
      </c>
      <c r="V319">
        <f>E319</f>
      </c>
      <c r="W319">
        <f>F319</f>
      </c>
      <c r="X319">
        <f>G319</f>
      </c>
      <c r="Y319" s="5">
        <f>W319*$B$1</f>
      </c>
      <c r="Z319" s="5">
        <f>W319*$B$2</f>
      </c>
      <c r="AA319" s="5">
        <f>Y319+Z319</f>
      </c>
      <c r="AB319" s="5">
        <f>U319+Y319</f>
      </c>
      <c r="AC319" s="96">
        <f>C319</f>
      </c>
      <c r="AD319" s="1">
        <f>$AD$10</f>
      </c>
      <c r="AE319" s="9">
        <f>COLINDANCIAS!E1556</f>
      </c>
      <c r="AF319" s="9">
        <f>COLINDANCIAS!E1557</f>
      </c>
      <c r="AG319" s="9">
        <f>COLINDANCIAS!E1558</f>
      </c>
      <c r="AH319" s="9">
        <f>COLINDANCIAS!E1559</f>
      </c>
      <c r="AI319" s="9">
        <f>$AI$10</f>
      </c>
      <c r="AJ319" s="9">
        <f>BA319</f>
      </c>
      <c r="AK319" s="1"/>
      <c r="AL319" s="53">
        <f>LEN(AJ319)</f>
      </c>
      <c r="AO319" s="96">
        <f>$AO$10</f>
      </c>
      <c r="AQ319" s="96">
        <f>$AQ$10</f>
      </c>
      <c r="AS319" s="96">
        <f>$AS$10</f>
      </c>
      <c r="AU319" s="96">
        <f>$AU$10</f>
      </c>
      <c r="AW319" s="96">
        <f>$AW$10</f>
      </c>
      <c r="AX319">
        <f>AX318+1</f>
      </c>
      <c r="AZ319">
        <f>CONCATENATE(AO319,".",AQ319,".",AS319,".",AU319,".",AW319,AX319)</f>
      </c>
      <c r="BA319">
        <f>CONCATENATE(AO319,AQ319,AS319,AU319,AW319,AX319)</f>
      </c>
    </row>
    <row r="320" spans="1:53" ht="30" customHeight="1" x14ac:dyDescent="0.25">
      <c r="A320" s="18"/>
      <c r="B320" s="18"/>
      <c r="C320" s="19"/>
      <c r="D320" s="17"/>
      <c r="E320" s="17"/>
      <c r="F320" s="17">
        <f>D320+E320</f>
      </c>
      <c r="G320" s="17">
        <f>ROUND((Hoja2!F320/INICIO!$C$37)*INICIO!$C$33,2)</f>
      </c>
      <c r="H320" s="17"/>
      <c r="I320" s="17"/>
      <c r="J320" s="17">
        <f>D320+H320</f>
      </c>
      <c r="K320" s="1"/>
      <c r="L320" s="17"/>
      <c r="M320" s="1"/>
      <c r="N320">
        <f>A320</f>
      </c>
      <c r="O320">
        <f>B320</f>
      </c>
      <c r="P320" s="1"/>
      <c r="Q320">
        <f>C320</f>
      </c>
      <c r="R320">
        <f>Q320</f>
      </c>
      <c r="S320" s="1"/>
      <c r="T320">
        <f>$T$10</f>
      </c>
      <c r="U320">
        <f>D320</f>
      </c>
      <c r="V320">
        <f>E320</f>
      </c>
      <c r="W320">
        <f>F320</f>
      </c>
      <c r="X320">
        <f>G320</f>
      </c>
      <c r="Y320" s="5">
        <f>W320*$B$1</f>
      </c>
      <c r="Z320" s="5">
        <f>W320*$B$2</f>
      </c>
      <c r="AA320" s="5">
        <f>Y320+Z320</f>
      </c>
      <c r="AB320" s="5">
        <f>U320+Y320</f>
      </c>
      <c r="AC320" s="96">
        <f>C320</f>
      </c>
      <c r="AD320" s="1">
        <f>$AD$10</f>
      </c>
      <c r="AE320" s="9">
        <f>COLINDANCIAS!E1561</f>
      </c>
      <c r="AF320" s="9">
        <f>COLINDANCIAS!E1562</f>
      </c>
      <c r="AG320" s="9">
        <f>COLINDANCIAS!E1563</f>
      </c>
      <c r="AH320" s="9">
        <f>COLINDANCIAS!E1564</f>
      </c>
      <c r="AI320" s="9">
        <f>$AI$10</f>
      </c>
      <c r="AJ320" s="9">
        <f>BA320</f>
      </c>
      <c r="AK320" s="1"/>
      <c r="AL320" s="53">
        <f>LEN(AJ320)</f>
      </c>
      <c r="AO320" s="96">
        <f>$AO$10</f>
      </c>
      <c r="AQ320" s="96">
        <f>$AQ$10</f>
      </c>
      <c r="AS320" s="96">
        <f>$AS$10</f>
      </c>
      <c r="AU320" s="96">
        <f>$AU$10</f>
      </c>
      <c r="AW320" s="96">
        <f>$AW$10</f>
      </c>
      <c r="AX320">
        <f>AX319+1</f>
      </c>
      <c r="AZ320">
        <f>CONCATENATE(AO320,".",AQ320,".",AS320,".",AU320,".",AW320,AX320)</f>
      </c>
      <c r="BA320">
        <f>CONCATENATE(AO320,AQ320,AS320,AU320,AW320,AX320)</f>
      </c>
    </row>
    <row r="321" spans="1:53" ht="30" customHeight="1" x14ac:dyDescent="0.25">
      <c r="A321" s="18"/>
      <c r="B321" s="18"/>
      <c r="C321" s="19"/>
      <c r="D321" s="17"/>
      <c r="E321" s="17"/>
      <c r="F321" s="17">
        <f>D321+E321</f>
      </c>
      <c r="G321" s="17">
        <f>ROUND((Hoja2!F321/INICIO!$C$37)*INICIO!$C$33,2)</f>
      </c>
      <c r="H321" s="17"/>
      <c r="I321" s="17"/>
      <c r="J321" s="17">
        <f>D321+H321</f>
      </c>
      <c r="K321" s="1"/>
      <c r="L321" s="17"/>
      <c r="M321" s="1"/>
      <c r="N321">
        <f>A321</f>
      </c>
      <c r="O321">
        <f>B321</f>
      </c>
      <c r="P321" s="1"/>
      <c r="Q321">
        <f>C321</f>
      </c>
      <c r="R321">
        <f>Q321</f>
      </c>
      <c r="S321" s="1"/>
      <c r="T321">
        <f>$T$10</f>
      </c>
      <c r="U321">
        <f>D321</f>
      </c>
      <c r="V321">
        <f>E321</f>
      </c>
      <c r="W321">
        <f>F321</f>
      </c>
      <c r="X321">
        <f>G321</f>
      </c>
      <c r="Y321" s="5">
        <f>W321*$B$1</f>
      </c>
      <c r="Z321" s="5">
        <f>W321*$B$2</f>
      </c>
      <c r="AA321" s="5">
        <f>Y321+Z321</f>
      </c>
      <c r="AB321" s="5">
        <f>U321+Y321</f>
      </c>
      <c r="AC321" s="96">
        <f>C321</f>
      </c>
      <c r="AD321" s="1">
        <f>$AD$10</f>
      </c>
      <c r="AE321" s="9">
        <f>COLINDANCIAS!E1566</f>
      </c>
      <c r="AF321" s="9">
        <f>COLINDANCIAS!E1567</f>
      </c>
      <c r="AG321" s="9">
        <f>COLINDANCIAS!E1568</f>
      </c>
      <c r="AH321" s="9">
        <f>COLINDANCIAS!E1569</f>
      </c>
      <c r="AI321" s="9">
        <f>$AI$10</f>
      </c>
      <c r="AJ321" s="9">
        <f>BA321</f>
      </c>
      <c r="AK321" s="1"/>
      <c r="AL321" s="53">
        <f>LEN(AJ321)</f>
      </c>
      <c r="AO321" s="96">
        <f>$AO$10</f>
      </c>
      <c r="AQ321" s="96">
        <f>$AQ$10</f>
      </c>
      <c r="AS321" s="96">
        <f>$AS$10</f>
      </c>
      <c r="AU321" s="96">
        <f>$AU$10</f>
      </c>
      <c r="AW321" s="96">
        <f>$AW$10</f>
      </c>
      <c r="AX321">
        <f>AX320+1</f>
      </c>
      <c r="AZ321">
        <f>CONCATENATE(AO321,".",AQ321,".",AS321,".",AU321,".",AW321,AX321)</f>
      </c>
      <c r="BA321">
        <f>CONCATENATE(AO321,AQ321,AS321,AU321,AW321,AX321)</f>
      </c>
    </row>
    <row r="322" spans="1:53" ht="30" customHeight="1" x14ac:dyDescent="0.25">
      <c r="A322" s="18"/>
      <c r="B322" s="18"/>
      <c r="C322" s="19"/>
      <c r="D322" s="17"/>
      <c r="E322" s="17"/>
      <c r="F322" s="17">
        <f>D322+E322</f>
      </c>
      <c r="G322" s="17">
        <f>ROUND((Hoja2!F322/INICIO!$C$37)*INICIO!$C$33,2)</f>
      </c>
      <c r="H322" s="17"/>
      <c r="I322" s="17"/>
      <c r="J322" s="17">
        <f>D322+H322</f>
      </c>
      <c r="K322" s="1"/>
      <c r="L322" s="17"/>
      <c r="M322" s="1"/>
      <c r="N322">
        <f>A322</f>
      </c>
      <c r="O322">
        <f>B322</f>
      </c>
      <c r="P322" s="1"/>
      <c r="Q322">
        <f>C322</f>
      </c>
      <c r="R322">
        <f>Q322</f>
      </c>
      <c r="S322" s="1"/>
      <c r="T322">
        <f>$T$10</f>
      </c>
      <c r="U322">
        <f>D322</f>
      </c>
      <c r="V322">
        <f>E322</f>
      </c>
      <c r="W322">
        <f>F322</f>
      </c>
      <c r="X322">
        <f>G322</f>
      </c>
      <c r="Y322" s="5">
        <f>W322*$B$1</f>
      </c>
      <c r="Z322" s="5">
        <f>W322*$B$2</f>
      </c>
      <c r="AA322" s="5">
        <f>Y322+Z322</f>
      </c>
      <c r="AB322" s="5">
        <f>U322+Y322</f>
      </c>
      <c r="AC322" s="96">
        <f>C322</f>
      </c>
      <c r="AD322" s="1">
        <f>$AD$10</f>
      </c>
      <c r="AE322" s="9">
        <f>COLINDANCIAS!E1571</f>
      </c>
      <c r="AF322" s="9">
        <f>COLINDANCIAS!E1572</f>
      </c>
      <c r="AG322" s="9">
        <f>COLINDANCIAS!E1573</f>
      </c>
      <c r="AH322" s="9">
        <f>COLINDANCIAS!E1574</f>
      </c>
      <c r="AI322" s="9">
        <f>$AI$10</f>
      </c>
      <c r="AJ322" s="9">
        <f>BA322</f>
      </c>
      <c r="AK322" s="1"/>
      <c r="AL322" s="53">
        <f>LEN(AJ322)</f>
      </c>
      <c r="AO322" s="96">
        <f>$AO$10</f>
      </c>
      <c r="AQ322" s="96">
        <f>$AQ$10</f>
      </c>
      <c r="AS322" s="96">
        <f>$AS$10</f>
      </c>
      <c r="AU322" s="96">
        <f>$AU$10</f>
      </c>
      <c r="AW322" s="96">
        <f>$AW$10</f>
      </c>
      <c r="AX322">
        <f>AX321+1</f>
      </c>
      <c r="AZ322">
        <f>CONCATENATE(AO322,".",AQ322,".",AS322,".",AU322,".",AW322,AX322)</f>
      </c>
      <c r="BA322">
        <f>CONCATENATE(AO322,AQ322,AS322,AU322,AW322,AX322)</f>
      </c>
    </row>
    <row r="323" spans="1:53" ht="30" customHeight="1" x14ac:dyDescent="0.25">
      <c r="A323" s="18"/>
      <c r="B323" s="18"/>
      <c r="C323" s="19"/>
      <c r="D323" s="17"/>
      <c r="E323" s="17"/>
      <c r="F323" s="17">
        <f>D323+E323</f>
      </c>
      <c r="G323" s="17">
        <f>ROUND((Hoja2!F323/INICIO!$C$37)*INICIO!$C$33,2)</f>
      </c>
      <c r="H323" s="17"/>
      <c r="I323" s="17"/>
      <c r="J323" s="17">
        <f>D323+H323</f>
      </c>
      <c r="K323" s="1"/>
      <c r="L323" s="17"/>
      <c r="M323" s="1"/>
      <c r="N323">
        <f>A323</f>
      </c>
      <c r="O323">
        <f>B323</f>
      </c>
      <c r="P323" s="1"/>
      <c r="Q323">
        <f>C323</f>
      </c>
      <c r="R323">
        <f>Q323</f>
      </c>
      <c r="S323" s="1"/>
      <c r="T323">
        <f>$T$10</f>
      </c>
      <c r="U323">
        <f>D323</f>
      </c>
      <c r="V323">
        <f>E323</f>
      </c>
      <c r="W323">
        <f>F323</f>
      </c>
      <c r="X323">
        <f>G323</f>
      </c>
      <c r="Y323" s="5">
        <f>W323*$B$1</f>
      </c>
      <c r="Z323" s="5">
        <f>W323*$B$2</f>
      </c>
      <c r="AA323" s="5">
        <f>Y323+Z323</f>
      </c>
      <c r="AB323" s="5">
        <f>U323+Y323</f>
      </c>
      <c r="AC323" s="96">
        <f>C323</f>
      </c>
      <c r="AD323" s="1">
        <f>$AD$10</f>
      </c>
      <c r="AE323" s="9">
        <f>COLINDANCIAS!E1576</f>
      </c>
      <c r="AF323" s="9">
        <f>COLINDANCIAS!E1577</f>
      </c>
      <c r="AG323" s="9">
        <f>COLINDANCIAS!E1578</f>
      </c>
      <c r="AH323" s="9">
        <f>COLINDANCIAS!E1579</f>
      </c>
      <c r="AI323" s="9">
        <f>$AI$10</f>
      </c>
      <c r="AJ323" s="9">
        <f>BA323</f>
      </c>
      <c r="AK323" s="1"/>
      <c r="AL323" s="53">
        <f>LEN(AJ323)</f>
      </c>
      <c r="AO323" s="96">
        <f>$AO$10</f>
      </c>
      <c r="AQ323" s="96">
        <f>$AQ$10</f>
      </c>
      <c r="AS323" s="96">
        <f>$AS$10</f>
      </c>
      <c r="AU323" s="96">
        <f>$AU$10</f>
      </c>
      <c r="AW323" s="96">
        <f>$AW$10</f>
      </c>
      <c r="AX323">
        <f>AX322+1</f>
      </c>
      <c r="AZ323">
        <f>CONCATENATE(AO323,".",AQ323,".",AS323,".",AU323,".",AW323,AX323)</f>
      </c>
      <c r="BA323">
        <f>CONCATENATE(AO323,AQ323,AS323,AU323,AW323,AX323)</f>
      </c>
    </row>
    <row r="324" spans="1:53" ht="30" customHeight="1" x14ac:dyDescent="0.25">
      <c r="A324" s="18"/>
      <c r="B324" s="18"/>
      <c r="C324" s="19"/>
      <c r="D324" s="17"/>
      <c r="E324" s="17"/>
      <c r="F324" s="17">
        <f>D324+E324</f>
      </c>
      <c r="G324" s="17">
        <f>ROUND((Hoja2!F324/INICIO!$C$37)*INICIO!$C$33,2)</f>
      </c>
      <c r="H324" s="17"/>
      <c r="I324" s="17"/>
      <c r="J324" s="17">
        <f>D324+H324</f>
      </c>
      <c r="K324" s="1"/>
      <c r="L324" s="17"/>
      <c r="M324" s="1"/>
      <c r="N324">
        <f>A324</f>
      </c>
      <c r="O324">
        <f>B324</f>
      </c>
      <c r="P324" s="1"/>
      <c r="Q324">
        <f>C324</f>
      </c>
      <c r="R324">
        <f>Q324</f>
      </c>
      <c r="S324" s="1"/>
      <c r="T324">
        <f>$T$10</f>
      </c>
      <c r="U324">
        <f>D324</f>
      </c>
      <c r="V324">
        <f>E324</f>
      </c>
      <c r="W324">
        <f>F324</f>
      </c>
      <c r="X324">
        <f>G324</f>
      </c>
      <c r="Y324" s="5">
        <f>W324*$B$1</f>
      </c>
      <c r="Z324" s="5">
        <f>W324*$B$2</f>
      </c>
      <c r="AA324" s="5">
        <f>Y324+Z324</f>
      </c>
      <c r="AB324" s="5">
        <f>U324+Y324</f>
      </c>
      <c r="AC324" s="96">
        <f>C324</f>
      </c>
      <c r="AD324" s="1">
        <f>$AD$10</f>
      </c>
      <c r="AE324" s="9">
        <f>COLINDANCIAS!E1581</f>
      </c>
      <c r="AF324" s="9">
        <f>COLINDANCIAS!E1582</f>
      </c>
      <c r="AG324" s="9">
        <f>COLINDANCIAS!E1583</f>
      </c>
      <c r="AH324" s="9">
        <f>COLINDANCIAS!E1584</f>
      </c>
      <c r="AI324" s="9">
        <f>$AI$10</f>
      </c>
      <c r="AJ324" s="9">
        <f>BA324</f>
      </c>
      <c r="AK324" s="1"/>
      <c r="AL324" s="53">
        <f>LEN(AJ324)</f>
      </c>
      <c r="AO324" s="96">
        <f>$AO$10</f>
      </c>
      <c r="AQ324" s="96">
        <f>$AQ$10</f>
      </c>
      <c r="AS324" s="96">
        <f>$AS$10</f>
      </c>
      <c r="AU324" s="96">
        <f>$AU$10</f>
      </c>
      <c r="AW324" s="96">
        <f>$AW$10</f>
      </c>
      <c r="AX324">
        <f>AX323+1</f>
      </c>
      <c r="AZ324">
        <f>CONCATENATE(AO324,".",AQ324,".",AS324,".",AU324,".",AW324,AX324)</f>
      </c>
      <c r="BA324">
        <f>CONCATENATE(AO324,AQ324,AS324,AU324,AW324,AX324)</f>
      </c>
    </row>
    <row r="325" spans="1:53" ht="30" customHeight="1" x14ac:dyDescent="0.25">
      <c r="A325" s="18"/>
      <c r="B325" s="18"/>
      <c r="C325" s="19"/>
      <c r="D325" s="17"/>
      <c r="E325" s="17"/>
      <c r="F325" s="17">
        <f>D325+E325</f>
      </c>
      <c r="G325" s="17">
        <f>ROUND((Hoja2!F325/INICIO!$C$37)*INICIO!$C$33,2)</f>
      </c>
      <c r="H325" s="17"/>
      <c r="I325" s="17"/>
      <c r="J325" s="17">
        <f>D325+H325</f>
      </c>
      <c r="K325" s="1"/>
      <c r="L325" s="17"/>
      <c r="M325" s="1"/>
      <c r="N325">
        <f>A325</f>
      </c>
      <c r="O325">
        <f>B325</f>
      </c>
      <c r="P325" s="1"/>
      <c r="Q325">
        <f>C325</f>
      </c>
      <c r="R325">
        <f>Q325</f>
      </c>
      <c r="S325" s="1"/>
      <c r="T325">
        <f>$T$10</f>
      </c>
      <c r="U325">
        <f>D325</f>
      </c>
      <c r="V325">
        <f>E325</f>
      </c>
      <c r="W325">
        <f>F325</f>
      </c>
      <c r="X325">
        <f>G325</f>
      </c>
      <c r="Y325" s="5">
        <f>W325*$B$1</f>
      </c>
      <c r="Z325" s="5">
        <f>W325*$B$2</f>
      </c>
      <c r="AA325" s="5">
        <f>Y325+Z325</f>
      </c>
      <c r="AB325" s="5">
        <f>U325+Y325</f>
      </c>
      <c r="AC325" s="96">
        <f>C325</f>
      </c>
      <c r="AD325" s="1">
        <f>$AD$10</f>
      </c>
      <c r="AE325" s="9">
        <f>COLINDANCIAS!E1586</f>
      </c>
      <c r="AF325" s="9">
        <f>COLINDANCIAS!E1587</f>
      </c>
      <c r="AG325" s="9">
        <f>COLINDANCIAS!E1588</f>
      </c>
      <c r="AH325" s="9">
        <f>COLINDANCIAS!E1589</f>
      </c>
      <c r="AI325" s="9">
        <f>$AI$10</f>
      </c>
      <c r="AJ325" s="9">
        <f>BA325</f>
      </c>
      <c r="AK325" s="1"/>
      <c r="AL325" s="53">
        <f>LEN(AJ325)</f>
      </c>
      <c r="AO325" s="96">
        <f>$AO$10</f>
      </c>
      <c r="AQ325" s="96">
        <f>$AQ$10</f>
      </c>
      <c r="AS325" s="96">
        <f>$AS$10</f>
      </c>
      <c r="AU325" s="96">
        <f>$AU$10</f>
      </c>
      <c r="AW325" s="96">
        <f>$AW$10</f>
      </c>
      <c r="AX325">
        <f>AX324+1</f>
      </c>
      <c r="AZ325">
        <f>CONCATENATE(AO325,".",AQ325,".",AS325,".",AU325,".",AW325,AX325)</f>
      </c>
      <c r="BA325">
        <f>CONCATENATE(AO325,AQ325,AS325,AU325,AW325,AX325)</f>
      </c>
    </row>
    <row r="326" spans="1:53" ht="30" customHeight="1" x14ac:dyDescent="0.25">
      <c r="A326" s="18"/>
      <c r="B326" s="18"/>
      <c r="C326" s="19"/>
      <c r="D326" s="17"/>
      <c r="E326" s="17"/>
      <c r="F326" s="17">
        <f>D326+E326</f>
      </c>
      <c r="G326" s="17">
        <f>ROUND((Hoja2!F326/INICIO!$C$37)*INICIO!$C$33,2)</f>
      </c>
      <c r="H326" s="17"/>
      <c r="I326" s="17"/>
      <c r="J326" s="17">
        <f>D326+H326</f>
      </c>
      <c r="K326" s="1"/>
      <c r="L326" s="17"/>
      <c r="M326" s="1"/>
      <c r="N326">
        <f>A326</f>
      </c>
      <c r="O326">
        <f>B326</f>
      </c>
      <c r="P326" s="1"/>
      <c r="Q326">
        <f>C326</f>
      </c>
      <c r="R326">
        <f>Q326</f>
      </c>
      <c r="S326" s="1"/>
      <c r="T326">
        <f>$T$10</f>
      </c>
      <c r="U326">
        <f>D326</f>
      </c>
      <c r="V326">
        <f>E326</f>
      </c>
      <c r="W326">
        <f>F326</f>
      </c>
      <c r="X326">
        <f>G326</f>
      </c>
      <c r="Y326" s="5">
        <f>W326*$B$1</f>
      </c>
      <c r="Z326" s="5">
        <f>W326*$B$2</f>
      </c>
      <c r="AA326" s="5">
        <f>Y326+Z326</f>
      </c>
      <c r="AB326" s="5">
        <f>U326+Y326</f>
      </c>
      <c r="AC326" s="96">
        <f>C326</f>
      </c>
      <c r="AD326" s="1">
        <f>$AD$10</f>
      </c>
      <c r="AE326" s="9">
        <f>COLINDANCIAS!E1591</f>
      </c>
      <c r="AF326" s="9">
        <f>COLINDANCIAS!E1592</f>
      </c>
      <c r="AG326" s="9">
        <f>COLINDANCIAS!E1593</f>
      </c>
      <c r="AH326" s="9">
        <f>COLINDANCIAS!E1594</f>
      </c>
      <c r="AI326" s="9">
        <f>$AI$10</f>
      </c>
      <c r="AJ326" s="9">
        <f>BA326</f>
      </c>
      <c r="AK326" s="1"/>
      <c r="AL326" s="53">
        <f>LEN(AJ326)</f>
      </c>
      <c r="AO326" s="96">
        <f>$AO$10</f>
      </c>
      <c r="AQ326" s="96">
        <f>$AQ$10</f>
      </c>
      <c r="AS326" s="96">
        <f>$AS$10</f>
      </c>
      <c r="AU326" s="96">
        <f>$AU$10</f>
      </c>
      <c r="AW326" s="96">
        <f>$AW$10</f>
      </c>
      <c r="AX326">
        <f>AX325+1</f>
      </c>
      <c r="AZ326">
        <f>CONCATENATE(AO326,".",AQ326,".",AS326,".",AU326,".",AW326,AX326)</f>
      </c>
      <c r="BA326">
        <f>CONCATENATE(AO326,AQ326,AS326,AU326,AW326,AX326)</f>
      </c>
    </row>
    <row r="327" spans="1:53" ht="30" customHeight="1" x14ac:dyDescent="0.25">
      <c r="A327" s="18"/>
      <c r="B327" s="18"/>
      <c r="C327" s="19"/>
      <c r="D327" s="17"/>
      <c r="E327" s="17"/>
      <c r="F327" s="17">
        <f>D327+E327</f>
      </c>
      <c r="G327" s="17">
        <f>ROUND((Hoja2!F327/INICIO!$C$37)*INICIO!$C$33,2)</f>
      </c>
      <c r="H327" s="17"/>
      <c r="I327" s="17"/>
      <c r="J327" s="17">
        <f>D327+H327</f>
      </c>
      <c r="K327" s="1"/>
      <c r="L327" s="17"/>
      <c r="M327" s="1"/>
      <c r="N327">
        <f>A327</f>
      </c>
      <c r="O327">
        <f>B327</f>
      </c>
      <c r="P327" s="1"/>
      <c r="Q327">
        <f>C327</f>
      </c>
      <c r="R327">
        <f>Q327</f>
      </c>
      <c r="S327" s="1"/>
      <c r="T327">
        <f>$T$10</f>
      </c>
      <c r="U327">
        <f>D327</f>
      </c>
      <c r="V327">
        <f>E327</f>
      </c>
      <c r="W327">
        <f>F327</f>
      </c>
      <c r="X327">
        <f>G327</f>
      </c>
      <c r="Y327" s="5">
        <f>W327*$B$1</f>
      </c>
      <c r="Z327" s="5">
        <f>W327*$B$2</f>
      </c>
      <c r="AA327" s="5">
        <f>Y327+Z327</f>
      </c>
      <c r="AB327" s="5">
        <f>U327+Y327</f>
      </c>
      <c r="AC327" s="96">
        <f>C327</f>
      </c>
      <c r="AD327" s="1">
        <f>$AD$10</f>
      </c>
      <c r="AE327" s="9">
        <f>COLINDANCIAS!E1596</f>
      </c>
      <c r="AF327" s="9">
        <f>COLINDANCIAS!E1597</f>
      </c>
      <c r="AG327" s="9">
        <f>COLINDANCIAS!E1598</f>
      </c>
      <c r="AH327" s="9">
        <f>COLINDANCIAS!E1599</f>
      </c>
      <c r="AI327" s="9">
        <f>$AI$10</f>
      </c>
      <c r="AJ327" s="9">
        <f>BA327</f>
      </c>
      <c r="AK327" s="1"/>
      <c r="AL327" s="53">
        <f>LEN(AJ327)</f>
      </c>
      <c r="AO327" s="96">
        <f>$AO$10</f>
      </c>
      <c r="AQ327" s="96">
        <f>$AQ$10</f>
      </c>
      <c r="AS327" s="96">
        <f>$AS$10</f>
      </c>
      <c r="AU327" s="96">
        <f>$AU$10</f>
      </c>
      <c r="AW327" s="96">
        <f>$AW$10</f>
      </c>
      <c r="AX327">
        <f>AX326+1</f>
      </c>
      <c r="AZ327">
        <f>CONCATENATE(AO327,".",AQ327,".",AS327,".",AU327,".",AW327,AX327)</f>
      </c>
      <c r="BA327">
        <f>CONCATENATE(AO327,AQ327,AS327,AU327,AW327,AX327)</f>
      </c>
    </row>
    <row r="328" spans="1:53" ht="30" customHeight="1" x14ac:dyDescent="0.25">
      <c r="A328" s="18"/>
      <c r="B328" s="18"/>
      <c r="C328" s="19"/>
      <c r="D328" s="17"/>
      <c r="E328" s="17"/>
      <c r="F328" s="17">
        <f>D328+E328</f>
      </c>
      <c r="G328" s="17">
        <f>ROUND((Hoja2!F328/INICIO!$C$37)*INICIO!$C$33,2)</f>
      </c>
      <c r="H328" s="17"/>
      <c r="I328" s="17"/>
      <c r="J328" s="17">
        <f>D328+H328</f>
      </c>
      <c r="K328" s="1"/>
      <c r="L328" s="17"/>
      <c r="M328" s="1"/>
      <c r="N328">
        <f>A328</f>
      </c>
      <c r="O328">
        <f>B328</f>
      </c>
      <c r="P328" s="1"/>
      <c r="Q328">
        <f>C328</f>
      </c>
      <c r="R328">
        <f>Q328</f>
      </c>
      <c r="S328" s="1"/>
      <c r="T328">
        <f>$T$10</f>
      </c>
      <c r="U328">
        <f>D328</f>
      </c>
      <c r="V328">
        <f>E328</f>
      </c>
      <c r="W328">
        <f>F328</f>
      </c>
      <c r="X328">
        <f>G328</f>
      </c>
      <c r="Y328" s="5">
        <f>W328*$B$1</f>
      </c>
      <c r="Z328" s="5">
        <f>W328*$B$2</f>
      </c>
      <c r="AA328" s="5">
        <f>Y328+Z328</f>
      </c>
      <c r="AB328" s="5">
        <f>U328+Y328</f>
      </c>
      <c r="AC328" s="96">
        <f>C328</f>
      </c>
      <c r="AD328" s="1">
        <f>$AD$10</f>
      </c>
      <c r="AE328" s="9">
        <f>COLINDANCIAS!E1601</f>
      </c>
      <c r="AF328" s="9">
        <f>COLINDANCIAS!E1602</f>
      </c>
      <c r="AG328" s="9">
        <f>COLINDANCIAS!E1603</f>
      </c>
      <c r="AH328" s="9">
        <f>COLINDANCIAS!E1604</f>
      </c>
      <c r="AI328" s="9">
        <f>$AI$10</f>
      </c>
      <c r="AJ328" s="9">
        <f>BA328</f>
      </c>
      <c r="AK328" s="1"/>
      <c r="AL328" s="53">
        <f>LEN(AJ328)</f>
      </c>
      <c r="AO328" s="96">
        <f>$AO$10</f>
      </c>
      <c r="AQ328" s="96">
        <f>$AQ$10</f>
      </c>
      <c r="AS328" s="96">
        <f>$AS$10</f>
      </c>
      <c r="AU328" s="96">
        <f>$AU$10</f>
      </c>
      <c r="AW328" s="96">
        <f>$AW$10</f>
      </c>
      <c r="AX328">
        <f>AX327+1</f>
      </c>
      <c r="AZ328">
        <f>CONCATENATE(AO328,".",AQ328,".",AS328,".",AU328,".",AW328,AX328)</f>
      </c>
      <c r="BA328">
        <f>CONCATENATE(AO328,AQ328,AS328,AU328,AW328,AX328)</f>
      </c>
    </row>
    <row r="329" spans="1:53" ht="30" customHeight="1" x14ac:dyDescent="0.25">
      <c r="A329" s="18"/>
      <c r="B329" s="18"/>
      <c r="C329" s="19"/>
      <c r="D329" s="17"/>
      <c r="E329" s="17"/>
      <c r="F329" s="17">
        <f>D329+E329</f>
      </c>
      <c r="G329" s="17">
        <f>ROUND((Hoja2!F329/INICIO!$C$37)*INICIO!$C$33,2)</f>
      </c>
      <c r="H329" s="17"/>
      <c r="I329" s="17"/>
      <c r="J329" s="17">
        <f>D329+H329</f>
      </c>
      <c r="K329" s="1"/>
      <c r="L329" s="17"/>
      <c r="M329" s="1"/>
      <c r="N329">
        <f>A329</f>
      </c>
      <c r="O329">
        <f>B329</f>
      </c>
      <c r="P329" s="1"/>
      <c r="Q329">
        <f>C329</f>
      </c>
      <c r="R329">
        <f>Q329</f>
      </c>
      <c r="S329" s="1"/>
      <c r="T329">
        <f>$T$10</f>
      </c>
      <c r="U329">
        <f>D329</f>
      </c>
      <c r="V329">
        <f>E329</f>
      </c>
      <c r="W329">
        <f>F329</f>
      </c>
      <c r="X329">
        <f>G329</f>
      </c>
      <c r="Y329" s="5">
        <f>W329*$B$1</f>
      </c>
      <c r="Z329" s="5">
        <f>W329*$B$2</f>
      </c>
      <c r="AA329" s="5">
        <f>Y329+Z329</f>
      </c>
      <c r="AB329" s="5">
        <f>U329+Y329</f>
      </c>
      <c r="AC329" s="96">
        <f>C329</f>
      </c>
      <c r="AD329" s="1">
        <f>$AD$10</f>
      </c>
      <c r="AE329" s="9">
        <f>COLINDANCIAS!E1606</f>
      </c>
      <c r="AF329" s="9">
        <f>COLINDANCIAS!E1607</f>
      </c>
      <c r="AG329" s="9">
        <f>COLINDANCIAS!E1608</f>
      </c>
      <c r="AH329" s="9">
        <f>COLINDANCIAS!E1609</f>
      </c>
      <c r="AI329" s="9">
        <f>$AI$10</f>
      </c>
      <c r="AJ329" s="9">
        <f>BA329</f>
      </c>
      <c r="AK329" s="1"/>
      <c r="AL329" s="53">
        <f>LEN(AJ329)</f>
      </c>
      <c r="AO329" s="96">
        <f>$AO$10</f>
      </c>
      <c r="AQ329" s="96">
        <f>$AQ$10</f>
      </c>
      <c r="AS329" s="96">
        <f>$AS$10</f>
      </c>
      <c r="AU329" s="96">
        <f>$AU$10</f>
      </c>
      <c r="AW329" s="96">
        <f>$AW$10</f>
      </c>
      <c r="AX329">
        <f>AX328+1</f>
      </c>
      <c r="AZ329">
        <f>CONCATENATE(AO329,".",AQ329,".",AS329,".",AU329,".",AW329,AX329)</f>
      </c>
      <c r="BA329">
        <f>CONCATENATE(AO329,AQ329,AS329,AU329,AW329,AX329)</f>
      </c>
    </row>
    <row r="330" spans="1:53" ht="30" customHeight="1" x14ac:dyDescent="0.25">
      <c r="A330" s="18"/>
      <c r="B330" s="18"/>
      <c r="C330" s="19"/>
      <c r="D330" s="17"/>
      <c r="E330" s="17"/>
      <c r="F330" s="17">
        <f>D330+E330</f>
      </c>
      <c r="G330" s="17">
        <f>ROUND((Hoja2!F330/INICIO!$C$37)*INICIO!$C$33,2)</f>
      </c>
      <c r="H330" s="17"/>
      <c r="I330" s="17"/>
      <c r="J330" s="17">
        <f>D330+H330</f>
      </c>
      <c r="K330" s="1"/>
      <c r="L330" s="17"/>
      <c r="M330" s="1"/>
      <c r="N330">
        <f>A330</f>
      </c>
      <c r="O330">
        <f>B330</f>
      </c>
      <c r="P330" s="1"/>
      <c r="Q330">
        <f>C330</f>
      </c>
      <c r="R330">
        <f>Q330</f>
      </c>
      <c r="S330" s="1"/>
      <c r="T330">
        <f>$T$10</f>
      </c>
      <c r="U330">
        <f>D330</f>
      </c>
      <c r="V330">
        <f>E330</f>
      </c>
      <c r="W330">
        <f>F330</f>
      </c>
      <c r="X330">
        <f>G330</f>
      </c>
      <c r="Y330" s="5">
        <f>W330*$B$1</f>
      </c>
      <c r="Z330" s="5">
        <f>W330*$B$2</f>
      </c>
      <c r="AA330" s="5">
        <f>Y330+Z330</f>
      </c>
      <c r="AB330" s="5">
        <f>U330+Y330</f>
      </c>
      <c r="AC330" s="96">
        <f>C330</f>
      </c>
      <c r="AD330" s="1">
        <f>$AD$10</f>
      </c>
      <c r="AE330" s="9">
        <f>COLINDANCIAS!E1611</f>
      </c>
      <c r="AF330" s="9">
        <f>COLINDANCIAS!E1612</f>
      </c>
      <c r="AG330" s="9">
        <f>COLINDANCIAS!E1613</f>
      </c>
      <c r="AH330" s="9">
        <f>COLINDANCIAS!E1614</f>
      </c>
      <c r="AI330" s="9">
        <f>$AI$10</f>
      </c>
      <c r="AJ330" s="9">
        <f>BA330</f>
      </c>
      <c r="AK330" s="1"/>
      <c r="AL330" s="53">
        <f>LEN(AJ330)</f>
      </c>
      <c r="AO330" s="96">
        <f>$AO$10</f>
      </c>
      <c r="AQ330" s="96">
        <f>$AQ$10</f>
      </c>
      <c r="AS330" s="96">
        <f>$AS$10</f>
      </c>
      <c r="AU330" s="96">
        <f>$AU$10</f>
      </c>
      <c r="AW330" s="96">
        <f>$AW$10</f>
      </c>
      <c r="AX330">
        <f>AX329+1</f>
      </c>
      <c r="AZ330">
        <f>CONCATENATE(AO330,".",AQ330,".",AS330,".",AU330,".",AW330,AX330)</f>
      </c>
      <c r="BA330">
        <f>CONCATENATE(AO330,AQ330,AS330,AU330,AW330,AX330)</f>
      </c>
    </row>
    <row r="331" spans="1:53" ht="30" customHeight="1" x14ac:dyDescent="0.25">
      <c r="A331" s="18"/>
      <c r="B331" s="18"/>
      <c r="C331" s="19"/>
      <c r="D331" s="17"/>
      <c r="E331" s="17"/>
      <c r="F331" s="17">
        <f>D331+E331</f>
      </c>
      <c r="G331" s="17">
        <f>ROUND((Hoja2!F331/INICIO!$C$37)*INICIO!$C$33,2)</f>
      </c>
      <c r="H331" s="17"/>
      <c r="I331" s="17"/>
      <c r="J331" s="17">
        <f>D331+H331</f>
      </c>
      <c r="K331" s="1"/>
      <c r="L331" s="17"/>
      <c r="M331" s="1"/>
      <c r="N331">
        <f>A331</f>
      </c>
      <c r="O331">
        <f>B331</f>
      </c>
      <c r="P331" s="1"/>
      <c r="Q331">
        <f>C331</f>
      </c>
      <c r="R331">
        <f>Q331</f>
      </c>
      <c r="S331" s="1"/>
      <c r="T331">
        <f>$T$10</f>
      </c>
      <c r="U331">
        <f>D331</f>
      </c>
      <c r="V331">
        <f>E331</f>
      </c>
      <c r="W331">
        <f>F331</f>
      </c>
      <c r="X331">
        <f>G331</f>
      </c>
      <c r="Y331" s="5">
        <f>W331*$B$1</f>
      </c>
      <c r="Z331" s="5">
        <f>W331*$B$2</f>
      </c>
      <c r="AA331" s="5">
        <f>Y331+Z331</f>
      </c>
      <c r="AB331" s="5">
        <f>U331+Y331</f>
      </c>
      <c r="AC331" s="96">
        <f>C331</f>
      </c>
      <c r="AD331" s="1">
        <f>$AD$10</f>
      </c>
      <c r="AE331" s="9">
        <f>COLINDANCIAS!E1616</f>
      </c>
      <c r="AF331" s="9">
        <f>COLINDANCIAS!E1617</f>
      </c>
      <c r="AG331" s="9">
        <f>COLINDANCIAS!E1618</f>
      </c>
      <c r="AH331" s="9">
        <f>COLINDANCIAS!E1619</f>
      </c>
      <c r="AI331" s="9">
        <f>$AI$10</f>
      </c>
      <c r="AJ331" s="9">
        <f>BA331</f>
      </c>
      <c r="AK331" s="1"/>
      <c r="AL331" s="53">
        <f>LEN(AJ331)</f>
      </c>
      <c r="AO331" s="96">
        <f>$AO$10</f>
      </c>
      <c r="AQ331" s="96">
        <f>$AQ$10</f>
      </c>
      <c r="AS331" s="96">
        <f>$AS$10</f>
      </c>
      <c r="AU331" s="96">
        <f>$AU$10</f>
      </c>
      <c r="AW331" s="96">
        <f>$AW$10</f>
      </c>
      <c r="AX331">
        <f>AX330+1</f>
      </c>
      <c r="AZ331">
        <f>CONCATENATE(AO331,".",AQ331,".",AS331,".",AU331,".",AW331,AX331)</f>
      </c>
      <c r="BA331">
        <f>CONCATENATE(AO331,AQ331,AS331,AU331,AW331,AX331)</f>
      </c>
    </row>
    <row r="332" spans="1:53" ht="30" customHeight="1" x14ac:dyDescent="0.25">
      <c r="A332" s="18"/>
      <c r="B332" s="18"/>
      <c r="C332" s="19"/>
      <c r="D332" s="17"/>
      <c r="E332" s="17"/>
      <c r="F332" s="17">
        <f>D332+E332</f>
      </c>
      <c r="G332" s="17">
        <f>ROUND((Hoja2!F332/INICIO!$C$37)*INICIO!$C$33,2)</f>
      </c>
      <c r="H332" s="17"/>
      <c r="I332" s="17"/>
      <c r="J332" s="17">
        <f>D332+H332</f>
      </c>
      <c r="K332" s="1"/>
      <c r="L332" s="17"/>
      <c r="M332" s="1"/>
      <c r="N332">
        <f>A332</f>
      </c>
      <c r="O332">
        <f>B332</f>
      </c>
      <c r="P332" s="1"/>
      <c r="Q332">
        <f>C332</f>
      </c>
      <c r="R332">
        <f>Q332</f>
      </c>
      <c r="S332" s="1"/>
      <c r="T332">
        <f>$T$10</f>
      </c>
      <c r="U332">
        <f>D332</f>
      </c>
      <c r="V332">
        <f>E332</f>
      </c>
      <c r="W332">
        <f>F332</f>
      </c>
      <c r="X332">
        <f>G332</f>
      </c>
      <c r="Y332" s="5">
        <f>W332*$B$1</f>
      </c>
      <c r="Z332" s="5">
        <f>W332*$B$2</f>
      </c>
      <c r="AA332" s="5">
        <f>Y332+Z332</f>
      </c>
      <c r="AB332" s="5">
        <f>U332+Y332</f>
      </c>
      <c r="AC332" s="96">
        <f>C332</f>
      </c>
      <c r="AD332" s="1">
        <f>$AD$10</f>
      </c>
      <c r="AE332" s="9">
        <f>COLINDANCIAS!E1621</f>
      </c>
      <c r="AF332" s="9">
        <f>COLINDANCIAS!E1622</f>
      </c>
      <c r="AG332" s="9">
        <f>COLINDANCIAS!E1623</f>
      </c>
      <c r="AH332" s="9">
        <f>COLINDANCIAS!E1624</f>
      </c>
      <c r="AI332" s="9">
        <f>$AI$10</f>
      </c>
      <c r="AJ332" s="9">
        <f>BA332</f>
      </c>
      <c r="AK332" s="1"/>
      <c r="AL332" s="53">
        <f>LEN(AJ332)</f>
      </c>
      <c r="AO332" s="96">
        <f>$AO$10</f>
      </c>
      <c r="AQ332" s="96">
        <f>$AQ$10</f>
      </c>
      <c r="AS332" s="96">
        <f>$AS$10</f>
      </c>
      <c r="AU332" s="96">
        <f>$AU$10</f>
      </c>
      <c r="AW332" s="96">
        <f>$AW$10</f>
      </c>
      <c r="AX332">
        <f>AX331+1</f>
      </c>
      <c r="AZ332">
        <f>CONCATENATE(AO332,".",AQ332,".",AS332,".",AU332,".",AW332,AX332)</f>
      </c>
      <c r="BA332">
        <f>CONCATENATE(AO332,AQ332,AS332,AU332,AW332,AX332)</f>
      </c>
    </row>
    <row r="333" spans="1:53" ht="30" customHeight="1" x14ac:dyDescent="0.25">
      <c r="A333" s="18"/>
      <c r="B333" s="18"/>
      <c r="C333" s="19"/>
      <c r="D333" s="17"/>
      <c r="E333" s="17"/>
      <c r="F333" s="17">
        <f>D333+E333</f>
      </c>
      <c r="G333" s="17">
        <f>ROUND((Hoja2!F333/INICIO!$C$37)*INICIO!$C$33,2)</f>
      </c>
      <c r="H333" s="17"/>
      <c r="I333" s="17"/>
      <c r="J333" s="17">
        <f>D333+H333</f>
      </c>
      <c r="K333" s="1"/>
      <c r="L333" s="17"/>
      <c r="M333" s="1"/>
      <c r="N333">
        <f>A333</f>
      </c>
      <c r="O333">
        <f>B333</f>
      </c>
      <c r="P333" s="1"/>
      <c r="Q333">
        <f>C333</f>
      </c>
      <c r="R333">
        <f>Q333</f>
      </c>
      <c r="S333" s="1"/>
      <c r="T333">
        <f>$T$10</f>
      </c>
      <c r="U333">
        <f>D333</f>
      </c>
      <c r="V333">
        <f>E333</f>
      </c>
      <c r="W333">
        <f>F333</f>
      </c>
      <c r="X333">
        <f>G333</f>
      </c>
      <c r="Y333" s="5">
        <f>W333*$B$1</f>
      </c>
      <c r="Z333" s="5">
        <f>W333*$B$2</f>
      </c>
      <c r="AA333" s="5">
        <f>Y333+Z333</f>
      </c>
      <c r="AB333" s="5">
        <f>U333+Y333</f>
      </c>
      <c r="AC333" s="96">
        <f>C333</f>
      </c>
      <c r="AD333" s="1">
        <f>$AD$10</f>
      </c>
      <c r="AE333" s="9">
        <f>COLINDANCIAS!E1626</f>
      </c>
      <c r="AF333" s="9">
        <f>COLINDANCIAS!E1627</f>
      </c>
      <c r="AG333" s="9">
        <f>COLINDANCIAS!E1628</f>
      </c>
      <c r="AH333" s="9">
        <f>COLINDANCIAS!E1629</f>
      </c>
      <c r="AI333" s="9">
        <f>$AI$10</f>
      </c>
      <c r="AJ333" s="9">
        <f>BA333</f>
      </c>
      <c r="AK333" s="1"/>
      <c r="AL333" s="53">
        <f>LEN(AJ333)</f>
      </c>
      <c r="AO333" s="96">
        <f>$AO$10</f>
      </c>
      <c r="AQ333" s="96">
        <f>$AQ$10</f>
      </c>
      <c r="AS333" s="96">
        <f>$AS$10</f>
      </c>
      <c r="AU333" s="96">
        <f>$AU$10</f>
      </c>
      <c r="AW333" s="96">
        <f>$AW$10</f>
      </c>
      <c r="AX333">
        <f>AX332+1</f>
      </c>
      <c r="AZ333">
        <f>CONCATENATE(AO333,".",AQ333,".",AS333,".",AU333,".",AW333,AX333)</f>
      </c>
      <c r="BA333">
        <f>CONCATENATE(AO333,AQ333,AS333,AU333,AW333,AX333)</f>
      </c>
    </row>
    <row r="334" spans="1:53" ht="30" customHeight="1" x14ac:dyDescent="0.25">
      <c r="A334" s="18"/>
      <c r="B334" s="18"/>
      <c r="C334" s="19"/>
      <c r="D334" s="17"/>
      <c r="E334" s="17"/>
      <c r="F334" s="17">
        <f>D334+E334</f>
      </c>
      <c r="G334" s="17">
        <f>ROUND((Hoja2!F334/INICIO!$C$37)*INICIO!$C$33,2)</f>
      </c>
      <c r="H334" s="17"/>
      <c r="I334" s="17"/>
      <c r="J334" s="17">
        <f>D334+H334</f>
      </c>
      <c r="K334" s="1"/>
      <c r="L334" s="17"/>
      <c r="M334" s="1"/>
      <c r="N334">
        <f>A334</f>
      </c>
      <c r="O334">
        <f>B334</f>
      </c>
      <c r="P334" s="1"/>
      <c r="Q334">
        <f>C334</f>
      </c>
      <c r="R334">
        <f>Q334</f>
      </c>
      <c r="S334" s="1"/>
      <c r="T334">
        <f>$T$10</f>
      </c>
      <c r="U334">
        <f>D334</f>
      </c>
      <c r="V334">
        <f>E334</f>
      </c>
      <c r="W334">
        <f>F334</f>
      </c>
      <c r="X334">
        <f>G334</f>
      </c>
      <c r="Y334" s="5">
        <f>W334*$B$1</f>
      </c>
      <c r="Z334" s="5">
        <f>W334*$B$2</f>
      </c>
      <c r="AA334" s="5">
        <f>Y334+Z334</f>
      </c>
      <c r="AB334" s="5">
        <f>U334+Y334</f>
      </c>
      <c r="AC334" s="96">
        <f>C334</f>
      </c>
      <c r="AD334" s="1">
        <f>$AD$10</f>
      </c>
      <c r="AE334" s="9">
        <f>COLINDANCIAS!E1631</f>
      </c>
      <c r="AF334" s="9">
        <f>COLINDANCIAS!E1632</f>
      </c>
      <c r="AG334" s="9">
        <f>COLINDANCIAS!E1633</f>
      </c>
      <c r="AH334" s="9">
        <f>COLINDANCIAS!E1634</f>
      </c>
      <c r="AI334" s="9">
        <f>$AI$10</f>
      </c>
      <c r="AJ334" s="9">
        <f>BA334</f>
      </c>
      <c r="AK334" s="1"/>
      <c r="AL334" s="53">
        <f>LEN(AJ334)</f>
      </c>
      <c r="AO334" s="96">
        <f>$AO$10</f>
      </c>
      <c r="AQ334" s="96">
        <f>$AQ$10</f>
      </c>
      <c r="AS334" s="96">
        <f>$AS$10</f>
      </c>
      <c r="AU334" s="96">
        <f>$AU$10</f>
      </c>
      <c r="AW334" s="96">
        <f>$AW$10</f>
      </c>
      <c r="AX334">
        <f>AX333+1</f>
      </c>
      <c r="AZ334">
        <f>CONCATENATE(AO334,".",AQ334,".",AS334,".",AU334,".",AW334,AX334)</f>
      </c>
      <c r="BA334">
        <f>CONCATENATE(AO334,AQ334,AS334,AU334,AW334,AX334)</f>
      </c>
    </row>
    <row r="335" spans="1:53" ht="30" customHeight="1" x14ac:dyDescent="0.25">
      <c r="A335" s="18"/>
      <c r="B335" s="18"/>
      <c r="C335" s="19"/>
      <c r="D335" s="17"/>
      <c r="E335" s="17"/>
      <c r="F335" s="17">
        <f>D335+E335</f>
      </c>
      <c r="G335" s="17">
        <f>ROUND((Hoja2!F335/INICIO!$C$37)*INICIO!$C$33,2)</f>
      </c>
      <c r="H335" s="17"/>
      <c r="I335" s="17"/>
      <c r="J335" s="17">
        <f>D335+H335</f>
      </c>
      <c r="K335" s="1"/>
      <c r="L335" s="17"/>
      <c r="M335" s="1"/>
      <c r="N335">
        <f>A335</f>
      </c>
      <c r="O335">
        <f>B335</f>
      </c>
      <c r="P335" s="1"/>
      <c r="Q335">
        <f>C335</f>
      </c>
      <c r="R335">
        <f>Q335</f>
      </c>
      <c r="S335" s="1"/>
      <c r="T335">
        <f>$T$10</f>
      </c>
      <c r="U335">
        <f>D335</f>
      </c>
      <c r="V335">
        <f>E335</f>
      </c>
      <c r="W335">
        <f>F335</f>
      </c>
      <c r="X335">
        <f>G335</f>
      </c>
      <c r="Y335" s="5">
        <f>W335*$B$1</f>
      </c>
      <c r="Z335" s="5">
        <f>W335*$B$2</f>
      </c>
      <c r="AA335" s="5">
        <f>Y335+Z335</f>
      </c>
      <c r="AB335" s="5">
        <f>U335+Y335</f>
      </c>
      <c r="AC335" s="96">
        <f>C335</f>
      </c>
      <c r="AD335" s="1">
        <f>$AD$10</f>
      </c>
      <c r="AE335" s="9">
        <f>COLINDANCIAS!E1636</f>
      </c>
      <c r="AF335" s="9">
        <f>COLINDANCIAS!E1637</f>
      </c>
      <c r="AG335" s="9">
        <f>COLINDANCIAS!E1638</f>
      </c>
      <c r="AH335" s="9">
        <f>COLINDANCIAS!E1639</f>
      </c>
      <c r="AI335" s="9">
        <f>$AI$10</f>
      </c>
      <c r="AJ335" s="9">
        <f>BA335</f>
      </c>
      <c r="AK335" s="1"/>
      <c r="AL335" s="53">
        <f>LEN(AJ335)</f>
      </c>
      <c r="AO335" s="96">
        <f>$AO$10</f>
      </c>
      <c r="AQ335" s="96">
        <f>$AQ$10</f>
      </c>
      <c r="AS335" s="96">
        <f>$AS$10</f>
      </c>
      <c r="AU335" s="96">
        <f>$AU$10</f>
      </c>
      <c r="AW335" s="96">
        <f>$AW$10</f>
      </c>
      <c r="AX335">
        <f>AX334+1</f>
      </c>
      <c r="AZ335">
        <f>CONCATENATE(AO335,".",AQ335,".",AS335,".",AU335,".",AW335,AX335)</f>
      </c>
      <c r="BA335">
        <f>CONCATENATE(AO335,AQ335,AS335,AU335,AW335,AX335)</f>
      </c>
    </row>
    <row r="336" spans="1:53" ht="30" customHeight="1" x14ac:dyDescent="0.25">
      <c r="A336" s="18"/>
      <c r="B336" s="18"/>
      <c r="C336" s="19"/>
      <c r="D336" s="17"/>
      <c r="E336" s="17"/>
      <c r="F336" s="17">
        <f>D336+E336</f>
      </c>
      <c r="G336" s="17">
        <f>ROUND((Hoja2!F336/INICIO!$C$37)*INICIO!$C$33,2)</f>
      </c>
      <c r="H336" s="17"/>
      <c r="I336" s="17"/>
      <c r="J336" s="17">
        <f>D336+H336</f>
      </c>
      <c r="K336" s="1"/>
      <c r="L336" s="17"/>
      <c r="M336" s="1"/>
      <c r="N336">
        <f>A336</f>
      </c>
      <c r="O336">
        <f>B336</f>
      </c>
      <c r="P336" s="1"/>
      <c r="Q336">
        <f>C336</f>
      </c>
      <c r="R336">
        <f>Q336</f>
      </c>
      <c r="S336" s="1"/>
      <c r="T336">
        <f>$T$10</f>
      </c>
      <c r="U336">
        <f>D336</f>
      </c>
      <c r="V336">
        <f>E336</f>
      </c>
      <c r="W336">
        <f>F336</f>
      </c>
      <c r="X336">
        <f>G336</f>
      </c>
      <c r="Y336" s="5">
        <f>W336*$B$1</f>
      </c>
      <c r="Z336" s="5">
        <f>W336*$B$2</f>
      </c>
      <c r="AA336" s="5">
        <f>Y336+Z336</f>
      </c>
      <c r="AB336" s="5">
        <f>U336+Y336</f>
      </c>
      <c r="AC336" s="96">
        <f>C336</f>
      </c>
      <c r="AD336" s="1">
        <f>$AD$10</f>
      </c>
      <c r="AE336" s="9">
        <f>COLINDANCIAS!E1641</f>
      </c>
      <c r="AF336" s="9">
        <f>COLINDANCIAS!E1642</f>
      </c>
      <c r="AG336" s="9">
        <f>COLINDANCIAS!E1643</f>
      </c>
      <c r="AH336" s="9">
        <f>COLINDANCIAS!E1644</f>
      </c>
      <c r="AI336" s="9">
        <f>$AI$10</f>
      </c>
      <c r="AJ336" s="9">
        <f>BA336</f>
      </c>
      <c r="AK336" s="1"/>
      <c r="AL336" s="53">
        <f>LEN(AJ336)</f>
      </c>
      <c r="AO336" s="96">
        <f>$AO$10</f>
      </c>
      <c r="AQ336" s="96">
        <f>$AQ$10</f>
      </c>
      <c r="AS336" s="96">
        <f>$AS$10</f>
      </c>
      <c r="AU336" s="96">
        <f>$AU$10</f>
      </c>
      <c r="AW336" s="96">
        <f>$AW$10</f>
      </c>
      <c r="AX336">
        <f>AX335+1</f>
      </c>
      <c r="AZ336">
        <f>CONCATENATE(AO336,".",AQ336,".",AS336,".",AU336,".",AW336,AX336)</f>
      </c>
      <c r="BA336">
        <f>CONCATENATE(AO336,AQ336,AS336,AU336,AW336,AX336)</f>
      </c>
    </row>
    <row r="337" spans="1:53" ht="30" customHeight="1" x14ac:dyDescent="0.25">
      <c r="A337" s="18"/>
      <c r="B337" s="18"/>
      <c r="C337" s="19"/>
      <c r="D337" s="17"/>
      <c r="E337" s="17"/>
      <c r="F337" s="17">
        <f>D337+E337</f>
      </c>
      <c r="G337" s="17">
        <f>ROUND((Hoja2!F337/INICIO!$C$37)*INICIO!$C$33,2)</f>
      </c>
      <c r="H337" s="17"/>
      <c r="I337" s="17"/>
      <c r="J337" s="17">
        <f>D337+H337</f>
      </c>
      <c r="K337" s="1"/>
      <c r="L337" s="17"/>
      <c r="M337" s="1"/>
      <c r="N337">
        <f>A337</f>
      </c>
      <c r="O337">
        <f>B337</f>
      </c>
      <c r="P337" s="1"/>
      <c r="Q337">
        <f>C337</f>
      </c>
      <c r="R337">
        <f>Q337</f>
      </c>
      <c r="S337" s="1"/>
      <c r="T337">
        <f>$T$10</f>
      </c>
      <c r="U337">
        <f>D337</f>
      </c>
      <c r="V337">
        <f>E337</f>
      </c>
      <c r="W337">
        <f>F337</f>
      </c>
      <c r="X337">
        <f>G337</f>
      </c>
      <c r="Y337" s="5">
        <f>W337*$B$1</f>
      </c>
      <c r="Z337" s="5">
        <f>W337*$B$2</f>
      </c>
      <c r="AA337" s="5">
        <f>Y337+Z337</f>
      </c>
      <c r="AB337" s="5">
        <f>U337+Y337</f>
      </c>
      <c r="AC337" s="96">
        <f>C337</f>
      </c>
      <c r="AD337" s="1">
        <f>$AD$10</f>
      </c>
      <c r="AE337" s="9">
        <f>COLINDANCIAS!E1646</f>
      </c>
      <c r="AF337" s="9">
        <f>COLINDANCIAS!E1647</f>
      </c>
      <c r="AG337" s="9">
        <f>COLINDANCIAS!E1648</f>
      </c>
      <c r="AH337" s="9">
        <f>COLINDANCIAS!E1649</f>
      </c>
      <c r="AI337" s="9">
        <f>$AI$10</f>
      </c>
      <c r="AJ337" s="9">
        <f>BA337</f>
      </c>
      <c r="AK337" s="1"/>
      <c r="AL337" s="53">
        <f>LEN(AJ337)</f>
      </c>
      <c r="AO337" s="96">
        <f>$AO$10</f>
      </c>
      <c r="AQ337" s="96">
        <f>$AQ$10</f>
      </c>
      <c r="AS337" s="96">
        <f>$AS$10</f>
      </c>
      <c r="AU337" s="96">
        <f>$AU$10</f>
      </c>
      <c r="AW337" s="96">
        <f>$AW$10</f>
      </c>
      <c r="AX337">
        <f>AX336+1</f>
      </c>
      <c r="AZ337">
        <f>CONCATENATE(AO337,".",AQ337,".",AS337,".",AU337,".",AW337,AX337)</f>
      </c>
      <c r="BA337">
        <f>CONCATENATE(AO337,AQ337,AS337,AU337,AW337,AX337)</f>
      </c>
    </row>
    <row r="338" spans="1:53" ht="30" customHeight="1" x14ac:dyDescent="0.25">
      <c r="A338" s="18"/>
      <c r="B338" s="18"/>
      <c r="C338" s="19"/>
      <c r="D338" s="17"/>
      <c r="E338" s="17"/>
      <c r="F338" s="17">
        <f>D338+E338</f>
      </c>
      <c r="G338" s="17">
        <f>ROUND((Hoja2!F338/INICIO!$C$37)*INICIO!$C$33,2)</f>
      </c>
      <c r="H338" s="17"/>
      <c r="I338" s="17"/>
      <c r="J338" s="17">
        <f>D338+H338</f>
      </c>
      <c r="K338" s="1"/>
      <c r="L338" s="17"/>
      <c r="M338" s="1"/>
      <c r="N338">
        <f>A338</f>
      </c>
      <c r="O338">
        <f>B338</f>
      </c>
      <c r="P338" s="1"/>
      <c r="Q338">
        <f>C338</f>
      </c>
      <c r="R338">
        <f>Q338</f>
      </c>
      <c r="S338" s="1"/>
      <c r="T338">
        <f>$T$10</f>
      </c>
      <c r="U338">
        <f>D338</f>
      </c>
      <c r="V338">
        <f>E338</f>
      </c>
      <c r="W338">
        <f>F338</f>
      </c>
      <c r="X338">
        <f>G338</f>
      </c>
      <c r="Y338" s="5">
        <f>W338*$B$1</f>
      </c>
      <c r="Z338" s="5">
        <f>W338*$B$2</f>
      </c>
      <c r="AA338" s="5">
        <f>Y338+Z338</f>
      </c>
      <c r="AB338" s="5">
        <f>U338+Y338</f>
      </c>
      <c r="AC338" s="96">
        <f>C338</f>
      </c>
      <c r="AD338" s="1">
        <f>$AD$10</f>
      </c>
      <c r="AE338" s="9">
        <f>COLINDANCIAS!E1651</f>
      </c>
      <c r="AF338" s="9">
        <f>COLINDANCIAS!E1652</f>
      </c>
      <c r="AG338" s="9">
        <f>COLINDANCIAS!E1653</f>
      </c>
      <c r="AH338" s="9">
        <f>COLINDANCIAS!E1654</f>
      </c>
      <c r="AI338" s="9">
        <f>$AI$10</f>
      </c>
      <c r="AJ338" s="9">
        <f>BA338</f>
      </c>
      <c r="AK338" s="1"/>
      <c r="AL338" s="53">
        <f>LEN(AJ338)</f>
      </c>
      <c r="AO338" s="96">
        <f>$AO$10</f>
      </c>
      <c r="AQ338" s="96">
        <f>$AQ$10</f>
      </c>
      <c r="AS338" s="96">
        <f>$AS$10</f>
      </c>
      <c r="AU338" s="96">
        <f>$AU$10</f>
      </c>
      <c r="AW338" s="96">
        <f>$AW$10</f>
      </c>
      <c r="AX338">
        <f>AX337+1</f>
      </c>
      <c r="AZ338">
        <f>CONCATENATE(AO338,".",AQ338,".",AS338,".",AU338,".",AW338,AX338)</f>
      </c>
      <c r="BA338">
        <f>CONCATENATE(AO338,AQ338,AS338,AU338,AW338,AX338)</f>
      </c>
    </row>
    <row r="339" spans="1:53" ht="30" customHeight="1" x14ac:dyDescent="0.25">
      <c r="A339" s="18"/>
      <c r="B339" s="18"/>
      <c r="C339" s="19"/>
      <c r="D339" s="17"/>
      <c r="E339" s="17"/>
      <c r="F339" s="17">
        <f>D339+E339</f>
      </c>
      <c r="G339" s="17">
        <f>ROUND((Hoja2!F339/INICIO!$C$37)*INICIO!$C$33,2)</f>
      </c>
      <c r="H339" s="17"/>
      <c r="I339" s="17"/>
      <c r="J339" s="17">
        <f>D339+H339</f>
      </c>
      <c r="K339" s="1"/>
      <c r="L339" s="17"/>
      <c r="M339" s="1"/>
      <c r="N339">
        <f>A339</f>
      </c>
      <c r="O339">
        <f>B339</f>
      </c>
      <c r="P339" s="1"/>
      <c r="Q339">
        <f>C339</f>
      </c>
      <c r="R339">
        <f>Q339</f>
      </c>
      <c r="S339" s="1"/>
      <c r="T339">
        <f>$T$10</f>
      </c>
      <c r="U339">
        <f>D339</f>
      </c>
      <c r="V339">
        <f>E339</f>
      </c>
      <c r="W339">
        <f>F339</f>
      </c>
      <c r="X339">
        <f>G339</f>
      </c>
      <c r="Y339" s="5">
        <f>W339*$B$1</f>
      </c>
      <c r="Z339" s="5">
        <f>W339*$B$2</f>
      </c>
      <c r="AA339" s="5">
        <f>Y339+Z339</f>
      </c>
      <c r="AB339" s="5">
        <f>U339+Y339</f>
      </c>
      <c r="AC339" s="96">
        <f>C339</f>
      </c>
      <c r="AD339" s="1">
        <f>$AD$10</f>
      </c>
      <c r="AE339" s="9">
        <f>COLINDANCIAS!E1656</f>
      </c>
      <c r="AF339" s="9">
        <f>COLINDANCIAS!E1657</f>
      </c>
      <c r="AG339" s="9">
        <f>COLINDANCIAS!E1658</f>
      </c>
      <c r="AH339" s="9">
        <f>COLINDANCIAS!E1659</f>
      </c>
      <c r="AI339" s="9">
        <f>$AI$10</f>
      </c>
      <c r="AJ339" s="9">
        <f>BA339</f>
      </c>
      <c r="AK339" s="1"/>
      <c r="AL339" s="53">
        <f>LEN(AJ339)</f>
      </c>
      <c r="AO339" s="96">
        <f>$AO$10</f>
      </c>
      <c r="AQ339" s="96">
        <f>$AQ$10</f>
      </c>
      <c r="AS339" s="96">
        <f>$AS$10</f>
      </c>
      <c r="AU339" s="96">
        <f>$AU$10</f>
      </c>
      <c r="AW339" s="96">
        <f>$AW$10</f>
      </c>
      <c r="AX339">
        <f>AX338+1</f>
      </c>
      <c r="AZ339">
        <f>CONCATENATE(AO339,".",AQ339,".",AS339,".",AU339,".",AW339,AX339)</f>
      </c>
      <c r="BA339">
        <f>CONCATENATE(AO339,AQ339,AS339,AU339,AW339,AX339)</f>
      </c>
    </row>
    <row r="340" spans="1:53" ht="30" customHeight="1" x14ac:dyDescent="0.25">
      <c r="A340" s="18"/>
      <c r="B340" s="18"/>
      <c r="C340" s="19"/>
      <c r="D340" s="17"/>
      <c r="E340" s="17"/>
      <c r="F340" s="17">
        <f>D340+E340</f>
      </c>
      <c r="G340" s="17">
        <f>ROUND((Hoja2!F340/INICIO!$C$37)*INICIO!$C$33,2)</f>
      </c>
      <c r="H340" s="17"/>
      <c r="I340" s="17"/>
      <c r="J340" s="17">
        <f>D340+H340</f>
      </c>
      <c r="K340" s="1"/>
      <c r="L340" s="17"/>
      <c r="M340" s="1"/>
      <c r="N340">
        <f>A340</f>
      </c>
      <c r="O340">
        <f>B340</f>
      </c>
      <c r="P340" s="1"/>
      <c r="Q340">
        <f>C340</f>
      </c>
      <c r="R340">
        <f>Q340</f>
      </c>
      <c r="S340" s="1"/>
      <c r="T340">
        <f>$T$10</f>
      </c>
      <c r="U340">
        <f>D340</f>
      </c>
      <c r="V340">
        <f>E340</f>
      </c>
      <c r="W340">
        <f>F340</f>
      </c>
      <c r="X340">
        <f>G340</f>
      </c>
      <c r="Y340" s="5">
        <f>W340*$B$1</f>
      </c>
      <c r="Z340" s="5">
        <f>W340*$B$2</f>
      </c>
      <c r="AA340" s="5">
        <f>Y340+Z340</f>
      </c>
      <c r="AB340" s="5">
        <f>U340+Y340</f>
      </c>
      <c r="AC340" s="96">
        <f>C340</f>
      </c>
      <c r="AD340" s="1">
        <f>$AD$10</f>
      </c>
      <c r="AE340" s="9">
        <f>COLINDANCIAS!E1661</f>
      </c>
      <c r="AF340" s="9">
        <f>COLINDANCIAS!E1662</f>
      </c>
      <c r="AG340" s="9">
        <f>COLINDANCIAS!E1663</f>
      </c>
      <c r="AH340" s="9">
        <f>COLINDANCIAS!E1664</f>
      </c>
      <c r="AI340" s="9">
        <f>$AI$10</f>
      </c>
      <c r="AJ340" s="9">
        <f>BA340</f>
      </c>
      <c r="AK340" s="1"/>
      <c r="AL340" s="53">
        <f>LEN(AJ340)</f>
      </c>
      <c r="AO340" s="96">
        <f>$AO$10</f>
      </c>
      <c r="AQ340" s="96">
        <f>$AQ$10</f>
      </c>
      <c r="AS340" s="96">
        <f>$AS$10</f>
      </c>
      <c r="AU340" s="96">
        <f>$AU$10</f>
      </c>
      <c r="AW340" s="96">
        <f>$AW$10</f>
      </c>
      <c r="AX340">
        <f>AX339+1</f>
      </c>
      <c r="AZ340">
        <f>CONCATENATE(AO340,".",AQ340,".",AS340,".",AU340,".",AW340,AX340)</f>
      </c>
      <c r="BA340">
        <f>CONCATENATE(AO340,AQ340,AS340,AU340,AW340,AX340)</f>
      </c>
    </row>
    <row r="341" spans="1:53" ht="30" customHeight="1" x14ac:dyDescent="0.25">
      <c r="A341" s="18"/>
      <c r="B341" s="18"/>
      <c r="C341" s="19"/>
      <c r="D341" s="17"/>
      <c r="E341" s="17"/>
      <c r="F341" s="17">
        <f>D341+E341</f>
      </c>
      <c r="G341" s="17">
        <f>ROUND((Hoja2!F341/INICIO!$C$37)*INICIO!$C$33,2)</f>
      </c>
      <c r="H341" s="17"/>
      <c r="I341" s="17"/>
      <c r="J341" s="17">
        <f>D341+H341</f>
      </c>
      <c r="K341" s="1"/>
      <c r="L341" s="17"/>
      <c r="M341" s="1"/>
      <c r="N341">
        <f>A341</f>
      </c>
      <c r="O341">
        <f>B341</f>
      </c>
      <c r="P341" s="1"/>
      <c r="Q341">
        <f>C341</f>
      </c>
      <c r="R341">
        <f>Q341</f>
      </c>
      <c r="S341" s="1"/>
      <c r="T341">
        <f>$T$10</f>
      </c>
      <c r="U341">
        <f>D341</f>
      </c>
      <c r="V341">
        <f>E341</f>
      </c>
      <c r="W341">
        <f>F341</f>
      </c>
      <c r="X341">
        <f>G341</f>
      </c>
      <c r="Y341" s="5">
        <f>W341*$B$1</f>
      </c>
      <c r="Z341" s="5">
        <f>W341*$B$2</f>
      </c>
      <c r="AA341" s="5">
        <f>Y341+Z341</f>
      </c>
      <c r="AB341" s="5">
        <f>U341+Y341</f>
      </c>
      <c r="AC341" s="96">
        <f>C341</f>
      </c>
      <c r="AD341" s="1">
        <f>$AD$10</f>
      </c>
      <c r="AE341" s="9">
        <f>COLINDANCIAS!E1666</f>
      </c>
      <c r="AF341" s="9">
        <f>COLINDANCIAS!E1667</f>
      </c>
      <c r="AG341" s="9">
        <f>COLINDANCIAS!E1668</f>
      </c>
      <c r="AH341" s="9">
        <f>COLINDANCIAS!E1669</f>
      </c>
      <c r="AI341" s="9">
        <f>$AI$10</f>
      </c>
      <c r="AJ341" s="9">
        <f>BA341</f>
      </c>
      <c r="AK341" s="1"/>
      <c r="AL341" s="53">
        <f>LEN(AJ341)</f>
      </c>
      <c r="AO341" s="96">
        <f>$AO$10</f>
      </c>
      <c r="AQ341" s="96">
        <f>$AQ$10</f>
      </c>
      <c r="AS341" s="96">
        <f>$AS$10</f>
      </c>
      <c r="AU341" s="96">
        <f>$AU$10</f>
      </c>
      <c r="AW341" s="96">
        <f>$AW$10</f>
      </c>
      <c r="AX341">
        <f>AX340+1</f>
      </c>
      <c r="AZ341">
        <f>CONCATENATE(AO341,".",AQ341,".",AS341,".",AU341,".",AW341,AX341)</f>
      </c>
      <c r="BA341">
        <f>CONCATENATE(AO341,AQ341,AS341,AU341,AW341,AX341)</f>
      </c>
    </row>
    <row r="342" spans="1:53" ht="30" customHeight="1" x14ac:dyDescent="0.25">
      <c r="A342" s="18"/>
      <c r="B342" s="18"/>
      <c r="C342" s="19"/>
      <c r="D342" s="17"/>
      <c r="E342" s="17"/>
      <c r="F342" s="17">
        <f>D342+E342</f>
      </c>
      <c r="G342" s="17">
        <f>ROUND((Hoja2!F342/INICIO!$C$37)*INICIO!$C$33,2)</f>
      </c>
      <c r="H342" s="17"/>
      <c r="I342" s="17"/>
      <c r="J342" s="17">
        <f>D342+H342</f>
      </c>
      <c r="K342" s="1"/>
      <c r="L342" s="17"/>
      <c r="M342" s="1"/>
      <c r="N342">
        <f>A342</f>
      </c>
      <c r="O342">
        <f>B342</f>
      </c>
      <c r="P342" s="1"/>
      <c r="Q342">
        <f>C342</f>
      </c>
      <c r="R342">
        <f>Q342</f>
      </c>
      <c r="S342" s="1"/>
      <c r="T342">
        <f>$T$10</f>
      </c>
      <c r="U342">
        <f>D342</f>
      </c>
      <c r="V342">
        <f>E342</f>
      </c>
      <c r="W342">
        <f>F342</f>
      </c>
      <c r="X342">
        <f>G342</f>
      </c>
      <c r="Y342" s="5">
        <f>W342*$B$1</f>
      </c>
      <c r="Z342" s="5">
        <f>W342*$B$2</f>
      </c>
      <c r="AA342" s="5">
        <f>Y342+Z342</f>
      </c>
      <c r="AB342" s="5">
        <f>U342+Y342</f>
      </c>
      <c r="AC342" s="96">
        <f>C342</f>
      </c>
      <c r="AD342" s="1">
        <f>$AD$10</f>
      </c>
      <c r="AE342" s="9">
        <f>COLINDANCIAS!E1671</f>
      </c>
      <c r="AF342" s="9">
        <f>COLINDANCIAS!E1672</f>
      </c>
      <c r="AG342" s="9">
        <f>COLINDANCIAS!E1673</f>
      </c>
      <c r="AH342" s="9">
        <f>COLINDANCIAS!E1674</f>
      </c>
      <c r="AI342" s="9">
        <f>$AI$10</f>
      </c>
      <c r="AJ342" s="9">
        <f>BA342</f>
      </c>
      <c r="AK342" s="1"/>
      <c r="AL342" s="53">
        <f>LEN(AJ342)</f>
      </c>
      <c r="AO342" s="96">
        <f>$AO$10</f>
      </c>
      <c r="AQ342" s="96">
        <f>$AQ$10</f>
      </c>
      <c r="AS342" s="96">
        <f>$AS$10</f>
      </c>
      <c r="AU342" s="96">
        <f>$AU$10</f>
      </c>
      <c r="AW342" s="96">
        <f>$AW$10</f>
      </c>
      <c r="AX342">
        <f>AX341+1</f>
      </c>
      <c r="AZ342">
        <f>CONCATENATE(AO342,".",AQ342,".",AS342,".",AU342,".",AW342,AX342)</f>
      </c>
      <c r="BA342">
        <f>CONCATENATE(AO342,AQ342,AS342,AU342,AW342,AX342)</f>
      </c>
    </row>
    <row r="343" spans="1:53" ht="30" customHeight="1" x14ac:dyDescent="0.25">
      <c r="A343" s="18"/>
      <c r="B343" s="18"/>
      <c r="C343" s="19"/>
      <c r="D343" s="17"/>
      <c r="E343" s="17"/>
      <c r="F343" s="17">
        <f>D343+E343</f>
      </c>
      <c r="G343" s="17">
        <f>ROUND((Hoja2!F343/INICIO!$C$37)*INICIO!$C$33,2)</f>
      </c>
      <c r="H343" s="17"/>
      <c r="I343" s="17"/>
      <c r="J343" s="17">
        <f>D343+H343</f>
      </c>
      <c r="K343" s="1"/>
      <c r="L343" s="17"/>
      <c r="M343" s="1"/>
      <c r="N343">
        <f>A343</f>
      </c>
      <c r="O343">
        <f>B343</f>
      </c>
      <c r="P343" s="1"/>
      <c r="Q343">
        <f>C343</f>
      </c>
      <c r="R343">
        <f>Q343</f>
      </c>
      <c r="S343" s="1"/>
      <c r="T343">
        <f>$T$10</f>
      </c>
      <c r="U343">
        <f>D343</f>
      </c>
      <c r="V343">
        <f>E343</f>
      </c>
      <c r="W343">
        <f>F343</f>
      </c>
      <c r="X343">
        <f>G343</f>
      </c>
      <c r="Y343" s="5">
        <f>W343*$B$1</f>
      </c>
      <c r="Z343" s="5">
        <f>W343*$B$2</f>
      </c>
      <c r="AA343" s="5">
        <f>Y343+Z343</f>
      </c>
      <c r="AB343" s="5">
        <f>U343+Y343</f>
      </c>
      <c r="AC343" s="96">
        <f>C343</f>
      </c>
      <c r="AD343" s="1">
        <f>$AD$10</f>
      </c>
      <c r="AE343" s="9">
        <f>COLINDANCIAS!E1676</f>
      </c>
      <c r="AF343" s="9">
        <f>COLINDANCIAS!E1677</f>
      </c>
      <c r="AG343" s="9">
        <f>COLINDANCIAS!E1678</f>
      </c>
      <c r="AH343" s="9">
        <f>COLINDANCIAS!E1679</f>
      </c>
      <c r="AI343" s="9">
        <f>$AI$10</f>
      </c>
      <c r="AJ343" s="9">
        <f>BA343</f>
      </c>
      <c r="AK343" s="1"/>
      <c r="AL343" s="53">
        <f>LEN(AJ343)</f>
      </c>
      <c r="AO343" s="96">
        <f>$AO$10</f>
      </c>
      <c r="AQ343" s="96">
        <f>$AQ$10</f>
      </c>
      <c r="AS343" s="96">
        <f>$AS$10</f>
      </c>
      <c r="AU343" s="96">
        <f>$AU$10</f>
      </c>
      <c r="AW343" s="96">
        <f>$AW$10</f>
      </c>
      <c r="AX343">
        <f>AX342+1</f>
      </c>
      <c r="AZ343">
        <f>CONCATENATE(AO343,".",AQ343,".",AS343,".",AU343,".",AW343,AX343)</f>
      </c>
      <c r="BA343">
        <f>CONCATENATE(AO343,AQ343,AS343,AU343,AW343,AX343)</f>
      </c>
    </row>
    <row r="344" spans="1:53" ht="30" customHeight="1" x14ac:dyDescent="0.25">
      <c r="A344" s="18"/>
      <c r="B344" s="18"/>
      <c r="C344" s="19"/>
      <c r="D344" s="17"/>
      <c r="E344" s="17"/>
      <c r="F344" s="17">
        <f>D344+E344</f>
      </c>
      <c r="G344" s="17">
        <f>ROUND((Hoja2!F344/INICIO!$C$37)*INICIO!$C$33,2)</f>
      </c>
      <c r="H344" s="17"/>
      <c r="I344" s="17"/>
      <c r="J344" s="17">
        <f>D344+H344</f>
      </c>
      <c r="K344" s="1"/>
      <c r="L344" s="17"/>
      <c r="M344" s="1"/>
      <c r="N344">
        <f>A344</f>
      </c>
      <c r="O344">
        <f>B344</f>
      </c>
      <c r="P344" s="1"/>
      <c r="Q344">
        <f>C344</f>
      </c>
      <c r="R344">
        <f>Q344</f>
      </c>
      <c r="S344" s="1"/>
      <c r="T344">
        <f>$T$10</f>
      </c>
      <c r="U344">
        <f>D344</f>
      </c>
      <c r="V344">
        <f>E344</f>
      </c>
      <c r="W344">
        <f>F344</f>
      </c>
      <c r="X344">
        <f>G344</f>
      </c>
      <c r="Y344" s="5">
        <f>W344*$B$1</f>
      </c>
      <c r="Z344" s="5">
        <f>W344*$B$2</f>
      </c>
      <c r="AA344" s="5">
        <f>Y344+Z344</f>
      </c>
      <c r="AB344" s="5">
        <f>U344+Y344</f>
      </c>
      <c r="AC344" s="96">
        <f>C344</f>
      </c>
      <c r="AD344" s="1">
        <f>$AD$10</f>
      </c>
      <c r="AE344" s="9">
        <f>COLINDANCIAS!E1681</f>
      </c>
      <c r="AF344" s="9">
        <f>COLINDANCIAS!E1682</f>
      </c>
      <c r="AG344" s="9">
        <f>COLINDANCIAS!E1683</f>
      </c>
      <c r="AH344" s="9">
        <f>COLINDANCIAS!E1684</f>
      </c>
      <c r="AI344" s="9">
        <f>$AI$10</f>
      </c>
      <c r="AJ344" s="9">
        <f>BA344</f>
      </c>
      <c r="AK344" s="1"/>
      <c r="AL344" s="53">
        <f>LEN(AJ344)</f>
      </c>
      <c r="AO344" s="96">
        <f>$AO$10</f>
      </c>
      <c r="AQ344" s="96">
        <f>$AQ$10</f>
      </c>
      <c r="AS344" s="96">
        <f>$AS$10</f>
      </c>
      <c r="AU344" s="96">
        <f>$AU$10</f>
      </c>
      <c r="AW344" s="96">
        <f>$AW$10</f>
      </c>
      <c r="AX344">
        <f>AX343+1</f>
      </c>
      <c r="AZ344">
        <f>CONCATENATE(AO344,".",AQ344,".",AS344,".",AU344,".",AW344,AX344)</f>
      </c>
      <c r="BA344">
        <f>CONCATENATE(AO344,AQ344,AS344,AU344,AW344,AX344)</f>
      </c>
    </row>
    <row r="345" spans="1:53" ht="30" customHeight="1" x14ac:dyDescent="0.25">
      <c r="A345" s="18"/>
      <c r="B345" s="18"/>
      <c r="C345" s="19"/>
      <c r="D345" s="17"/>
      <c r="E345" s="17"/>
      <c r="F345" s="17">
        <f>D345+E345</f>
      </c>
      <c r="G345" s="17">
        <f>ROUND((Hoja2!F345/INICIO!$C$37)*INICIO!$C$33,2)</f>
      </c>
      <c r="H345" s="17"/>
      <c r="I345" s="17"/>
      <c r="J345" s="17">
        <f>D345+H345</f>
      </c>
      <c r="K345" s="1"/>
      <c r="L345" s="17"/>
      <c r="M345" s="1"/>
      <c r="N345">
        <f>A345</f>
      </c>
      <c r="O345">
        <f>B345</f>
      </c>
      <c r="P345" s="1"/>
      <c r="Q345">
        <f>C345</f>
      </c>
      <c r="R345">
        <f>Q345</f>
      </c>
      <c r="S345" s="1"/>
      <c r="T345">
        <f>$T$10</f>
      </c>
      <c r="U345">
        <f>D345</f>
      </c>
      <c r="V345">
        <f>E345</f>
      </c>
      <c r="W345">
        <f>F345</f>
      </c>
      <c r="X345">
        <f>G345</f>
      </c>
      <c r="Y345" s="5">
        <f>W345*$B$1</f>
      </c>
      <c r="Z345" s="5">
        <f>W345*$B$2</f>
      </c>
      <c r="AA345" s="5">
        <f>Y345+Z345</f>
      </c>
      <c r="AB345" s="5">
        <f>U345+Y345</f>
      </c>
      <c r="AC345" s="96">
        <f>C345</f>
      </c>
      <c r="AD345" s="1">
        <f>$AD$10</f>
      </c>
      <c r="AE345" s="9">
        <f>COLINDANCIAS!E1686</f>
      </c>
      <c r="AF345" s="9">
        <f>COLINDANCIAS!E1687</f>
      </c>
      <c r="AG345" s="9">
        <f>COLINDANCIAS!E1688</f>
      </c>
      <c r="AH345" s="9">
        <f>COLINDANCIAS!E1689</f>
      </c>
      <c r="AI345" s="9">
        <f>$AI$10</f>
      </c>
      <c r="AJ345" s="9">
        <f>BA345</f>
      </c>
      <c r="AK345" s="1"/>
      <c r="AL345" s="53">
        <f>LEN(AJ345)</f>
      </c>
      <c r="AO345" s="96">
        <f>$AO$10</f>
      </c>
      <c r="AQ345" s="96">
        <f>$AQ$10</f>
      </c>
      <c r="AS345" s="96">
        <f>$AS$10</f>
      </c>
      <c r="AU345" s="96">
        <f>$AU$10</f>
      </c>
      <c r="AW345" s="96">
        <f>$AW$10</f>
      </c>
      <c r="AX345">
        <f>AX344+1</f>
      </c>
      <c r="AZ345">
        <f>CONCATENATE(AO345,".",AQ345,".",AS345,".",AU345,".",AW345,AX345)</f>
      </c>
      <c r="BA345">
        <f>CONCATENATE(AO345,AQ345,AS345,AU345,AW345,AX345)</f>
      </c>
    </row>
    <row r="346" spans="1:53" ht="30" customHeight="1" x14ac:dyDescent="0.25">
      <c r="A346" s="18"/>
      <c r="B346" s="18"/>
      <c r="C346" s="19"/>
      <c r="D346" s="17"/>
      <c r="E346" s="17"/>
      <c r="F346" s="17">
        <f>D346+E346</f>
      </c>
      <c r="G346" s="17">
        <f>ROUND((Hoja2!F346/INICIO!$C$37)*INICIO!$C$33,2)</f>
      </c>
      <c r="H346" s="17"/>
      <c r="I346" s="17"/>
      <c r="J346" s="17">
        <f>D346+H346</f>
      </c>
      <c r="K346" s="1"/>
      <c r="L346" s="17"/>
      <c r="M346" s="1"/>
      <c r="N346">
        <f>A346</f>
      </c>
      <c r="O346">
        <f>B346</f>
      </c>
      <c r="P346" s="1"/>
      <c r="Q346">
        <f>C346</f>
      </c>
      <c r="R346">
        <f>Q346</f>
      </c>
      <c r="S346" s="1"/>
      <c r="T346">
        <f>$T$10</f>
      </c>
      <c r="U346">
        <f>D346</f>
      </c>
      <c r="V346">
        <f>E346</f>
      </c>
      <c r="W346">
        <f>F346</f>
      </c>
      <c r="X346">
        <f>G346</f>
      </c>
      <c r="Y346" s="5">
        <f>W346*$B$1</f>
      </c>
      <c r="Z346" s="5">
        <f>W346*$B$2</f>
      </c>
      <c r="AA346" s="5">
        <f>Y346+Z346</f>
      </c>
      <c r="AB346" s="5">
        <f>U346+Y346</f>
      </c>
      <c r="AC346" s="96">
        <f>C346</f>
      </c>
      <c r="AD346" s="1">
        <f>$AD$10</f>
      </c>
      <c r="AE346" s="9">
        <f>COLINDANCIAS!E1691</f>
      </c>
      <c r="AF346" s="9">
        <f>COLINDANCIAS!E1692</f>
      </c>
      <c r="AG346" s="9">
        <f>COLINDANCIAS!E1693</f>
      </c>
      <c r="AH346" s="9">
        <f>COLINDANCIAS!E1694</f>
      </c>
      <c r="AI346" s="9">
        <f>$AI$10</f>
      </c>
      <c r="AJ346" s="9">
        <f>BA346</f>
      </c>
      <c r="AK346" s="1"/>
      <c r="AL346" s="53">
        <f>LEN(AJ346)</f>
      </c>
      <c r="AO346" s="96">
        <f>$AO$10</f>
      </c>
      <c r="AQ346" s="96">
        <f>$AQ$10</f>
      </c>
      <c r="AS346" s="96">
        <f>$AS$10</f>
      </c>
      <c r="AU346" s="96">
        <f>$AU$10</f>
      </c>
      <c r="AW346" s="96">
        <f>$AW$10</f>
      </c>
      <c r="AX346">
        <f>AX345+1</f>
      </c>
      <c r="AZ346">
        <f>CONCATENATE(AO346,".",AQ346,".",AS346,".",AU346,".",AW346,AX346)</f>
      </c>
      <c r="BA346">
        <f>CONCATENATE(AO346,AQ346,AS346,AU346,AW346,AX346)</f>
      </c>
    </row>
    <row r="347" spans="1:53" ht="30" customHeight="1" x14ac:dyDescent="0.25">
      <c r="A347" s="18"/>
      <c r="B347" s="18"/>
      <c r="C347" s="19"/>
      <c r="D347" s="17"/>
      <c r="E347" s="17"/>
      <c r="F347" s="17">
        <f>D347+E347</f>
      </c>
      <c r="G347" s="17">
        <f>ROUND((Hoja2!F347/INICIO!$C$37)*INICIO!$C$33,2)</f>
      </c>
      <c r="H347" s="17"/>
      <c r="I347" s="17"/>
      <c r="J347" s="17">
        <f>D347+H347</f>
      </c>
      <c r="K347" s="1"/>
      <c r="L347" s="17"/>
      <c r="M347" s="1"/>
      <c r="N347">
        <f>A347</f>
      </c>
      <c r="O347">
        <f>B347</f>
      </c>
      <c r="P347" s="1"/>
      <c r="Q347">
        <f>C347</f>
      </c>
      <c r="R347">
        <f>Q347</f>
      </c>
      <c r="S347" s="1"/>
      <c r="T347">
        <f>$T$10</f>
      </c>
      <c r="U347">
        <f>D347</f>
      </c>
      <c r="V347">
        <f>E347</f>
      </c>
      <c r="W347">
        <f>F347</f>
      </c>
      <c r="X347">
        <f>G347</f>
      </c>
      <c r="Y347" s="5">
        <f>W347*$B$1</f>
      </c>
      <c r="Z347" s="5">
        <f>W347*$B$2</f>
      </c>
      <c r="AA347" s="5">
        <f>Y347+Z347</f>
      </c>
      <c r="AB347" s="5">
        <f>U347+Y347</f>
      </c>
      <c r="AC347" s="96">
        <f>C347</f>
      </c>
      <c r="AD347" s="1">
        <f>$AD$10</f>
      </c>
      <c r="AE347" s="9">
        <f>COLINDANCIAS!E1696</f>
      </c>
      <c r="AF347" s="9">
        <f>COLINDANCIAS!E1697</f>
      </c>
      <c r="AG347" s="9">
        <f>COLINDANCIAS!E1698</f>
      </c>
      <c r="AH347" s="9">
        <f>COLINDANCIAS!E1699</f>
      </c>
      <c r="AI347" s="9">
        <f>$AI$10</f>
      </c>
      <c r="AJ347" s="9">
        <f>BA347</f>
      </c>
      <c r="AK347" s="1"/>
      <c r="AL347" s="53">
        <f>LEN(AJ347)</f>
      </c>
      <c r="AO347" s="96">
        <f>$AO$10</f>
      </c>
      <c r="AQ347" s="96">
        <f>$AQ$10</f>
      </c>
      <c r="AS347" s="96">
        <f>$AS$10</f>
      </c>
      <c r="AU347" s="96">
        <f>$AU$10</f>
      </c>
      <c r="AW347" s="96">
        <f>$AW$10</f>
      </c>
      <c r="AX347">
        <f>AX346+1</f>
      </c>
      <c r="AZ347">
        <f>CONCATENATE(AO347,".",AQ347,".",AS347,".",AU347,".",AW347,AX347)</f>
      </c>
      <c r="BA347">
        <f>CONCATENATE(AO347,AQ347,AS347,AU347,AW347,AX347)</f>
      </c>
    </row>
    <row r="348" spans="1:53" ht="30" customHeight="1" x14ac:dyDescent="0.25">
      <c r="A348" s="18"/>
      <c r="B348" s="18"/>
      <c r="C348" s="19"/>
      <c r="D348" s="17"/>
      <c r="E348" s="17"/>
      <c r="F348" s="17">
        <f>D348+E348</f>
      </c>
      <c r="G348" s="17">
        <f>ROUND((Hoja2!F348/INICIO!$C$37)*INICIO!$C$33,2)</f>
      </c>
      <c r="H348" s="17"/>
      <c r="I348" s="17"/>
      <c r="J348" s="17">
        <f>D348+H348</f>
      </c>
      <c r="K348" s="1"/>
      <c r="L348" s="17"/>
      <c r="M348" s="1"/>
      <c r="N348">
        <f>A348</f>
      </c>
      <c r="O348">
        <f>B348</f>
      </c>
      <c r="P348" s="1"/>
      <c r="Q348">
        <f>C348</f>
      </c>
      <c r="R348">
        <f>Q348</f>
      </c>
      <c r="S348" s="1"/>
      <c r="T348">
        <f>$T$10</f>
      </c>
      <c r="U348">
        <f>D348</f>
      </c>
      <c r="V348">
        <f>E348</f>
      </c>
      <c r="W348">
        <f>F348</f>
      </c>
      <c r="X348">
        <f>G348</f>
      </c>
      <c r="Y348" s="5">
        <f>W348*$B$1</f>
      </c>
      <c r="Z348" s="5">
        <f>W348*$B$2</f>
      </c>
      <c r="AA348" s="5">
        <f>Y348+Z348</f>
      </c>
      <c r="AB348" s="5">
        <f>U348+Y348</f>
      </c>
      <c r="AC348" s="96">
        <f>C348</f>
      </c>
      <c r="AD348" s="1">
        <f>$AD$10</f>
      </c>
      <c r="AE348" s="9">
        <f>COLINDANCIAS!E1701</f>
      </c>
      <c r="AF348" s="9">
        <f>COLINDANCIAS!E1702</f>
      </c>
      <c r="AG348" s="9">
        <f>COLINDANCIAS!E1703</f>
      </c>
      <c r="AH348" s="9">
        <f>COLINDANCIAS!E1704</f>
      </c>
      <c r="AI348" s="9">
        <f>$AI$10</f>
      </c>
      <c r="AJ348" s="9">
        <f>BA348</f>
      </c>
      <c r="AK348" s="1"/>
      <c r="AL348" s="53">
        <f>LEN(AJ348)</f>
      </c>
      <c r="AO348" s="96">
        <f>$AO$10</f>
      </c>
      <c r="AQ348" s="96">
        <f>$AQ$10</f>
      </c>
      <c r="AS348" s="96">
        <f>$AS$10</f>
      </c>
      <c r="AU348" s="96">
        <f>$AU$10</f>
      </c>
      <c r="AW348" s="96">
        <f>$AW$10</f>
      </c>
      <c r="AX348">
        <f>AX347+1</f>
      </c>
      <c r="AZ348">
        <f>CONCATENATE(AO348,".",AQ348,".",AS348,".",AU348,".",AW348,AX348)</f>
      </c>
      <c r="BA348">
        <f>CONCATENATE(AO348,AQ348,AS348,AU348,AW348,AX348)</f>
      </c>
    </row>
    <row r="349" spans="1:53" ht="30" customHeight="1" x14ac:dyDescent="0.25">
      <c r="A349" s="18"/>
      <c r="B349" s="18"/>
      <c r="C349" s="19"/>
      <c r="D349" s="17"/>
      <c r="E349" s="17"/>
      <c r="F349" s="17">
        <f>D349+E349</f>
      </c>
      <c r="G349" s="17">
        <f>ROUND((Hoja2!F349/INICIO!$C$37)*INICIO!$C$33,2)</f>
      </c>
      <c r="H349" s="17"/>
      <c r="I349" s="17"/>
      <c r="J349" s="17">
        <f>D349+H349</f>
      </c>
      <c r="K349" s="1"/>
      <c r="L349" s="17"/>
      <c r="M349" s="1"/>
      <c r="N349">
        <f>A349</f>
      </c>
      <c r="O349">
        <f>B349</f>
      </c>
      <c r="P349" s="1"/>
      <c r="Q349">
        <f>C349</f>
      </c>
      <c r="R349">
        <f>Q349</f>
      </c>
      <c r="S349" s="1"/>
      <c r="T349">
        <f>$T$10</f>
      </c>
      <c r="U349">
        <f>D349</f>
      </c>
      <c r="V349">
        <f>E349</f>
      </c>
      <c r="W349">
        <f>F349</f>
      </c>
      <c r="X349">
        <f>G349</f>
      </c>
      <c r="Y349" s="5">
        <f>W349*$B$1</f>
      </c>
      <c r="Z349" s="5">
        <f>W349*$B$2</f>
      </c>
      <c r="AA349" s="5">
        <f>Y349+Z349</f>
      </c>
      <c r="AB349" s="5">
        <f>U349+Y349</f>
      </c>
      <c r="AC349" s="96">
        <f>C349</f>
      </c>
      <c r="AD349" s="1">
        <f>$AD$10</f>
      </c>
      <c r="AE349" s="9">
        <f>COLINDANCIAS!E1706</f>
      </c>
      <c r="AF349" s="9">
        <f>COLINDANCIAS!E1707</f>
      </c>
      <c r="AG349" s="9">
        <f>COLINDANCIAS!E1708</f>
      </c>
      <c r="AH349" s="9">
        <f>COLINDANCIAS!E1709</f>
      </c>
      <c r="AI349" s="9">
        <f>$AI$10</f>
      </c>
      <c r="AJ349" s="9">
        <f>BA349</f>
      </c>
      <c r="AK349" s="1"/>
      <c r="AL349" s="53">
        <f>LEN(AJ349)</f>
      </c>
      <c r="AO349" s="96">
        <f>$AO$10</f>
      </c>
      <c r="AQ349" s="96">
        <f>$AQ$10</f>
      </c>
      <c r="AS349" s="96">
        <f>$AS$10</f>
      </c>
      <c r="AU349" s="96">
        <f>$AU$10</f>
      </c>
      <c r="AW349" s="96">
        <f>$AW$10</f>
      </c>
      <c r="AX349">
        <f>AX348+1</f>
      </c>
      <c r="AZ349">
        <f>CONCATENATE(AO349,".",AQ349,".",AS349,".",AU349,".",AW349,AX349)</f>
      </c>
      <c r="BA349">
        <f>CONCATENATE(AO349,AQ349,AS349,AU349,AW349,AX349)</f>
      </c>
    </row>
    <row r="350" spans="1:53" ht="30" customHeight="1" x14ac:dyDescent="0.25">
      <c r="A350" s="18"/>
      <c r="B350" s="18"/>
      <c r="C350" s="19"/>
      <c r="D350" s="17"/>
      <c r="E350" s="17"/>
      <c r="F350" s="17">
        <f>D350+E350</f>
      </c>
      <c r="G350" s="17">
        <f>ROUND((Hoja2!F350/INICIO!$C$37)*INICIO!$C$33,2)</f>
      </c>
      <c r="H350" s="17"/>
      <c r="I350" s="17"/>
      <c r="J350" s="17">
        <f>D350+H350</f>
      </c>
      <c r="K350" s="1"/>
      <c r="L350" s="17"/>
      <c r="M350" s="1"/>
      <c r="N350">
        <f>A350</f>
      </c>
      <c r="O350">
        <f>B350</f>
      </c>
      <c r="P350" s="1"/>
      <c r="Q350">
        <f>C350</f>
      </c>
      <c r="R350">
        <f>Q350</f>
      </c>
      <c r="S350" s="1"/>
      <c r="T350">
        <f>$T$10</f>
      </c>
      <c r="U350">
        <f>D350</f>
      </c>
      <c r="V350">
        <f>E350</f>
      </c>
      <c r="W350">
        <f>F350</f>
      </c>
      <c r="X350">
        <f>G350</f>
      </c>
      <c r="Y350" s="5">
        <f>W350*$B$1</f>
      </c>
      <c r="Z350" s="5">
        <f>W350*$B$2</f>
      </c>
      <c r="AA350" s="5">
        <f>Y350+Z350</f>
      </c>
      <c r="AB350" s="5">
        <f>U350+Y350</f>
      </c>
      <c r="AC350" s="96">
        <f>C350</f>
      </c>
      <c r="AD350" s="1">
        <f>$AD$10</f>
      </c>
      <c r="AE350" s="9">
        <f>COLINDANCIAS!E1711</f>
      </c>
      <c r="AF350" s="9">
        <f>COLINDANCIAS!E1712</f>
      </c>
      <c r="AG350" s="9">
        <f>COLINDANCIAS!E1713</f>
      </c>
      <c r="AH350" s="9">
        <f>COLINDANCIAS!E1714</f>
      </c>
      <c r="AI350" s="9">
        <f>$AI$10</f>
      </c>
      <c r="AJ350" s="9">
        <f>BA350</f>
      </c>
      <c r="AK350" s="1"/>
      <c r="AL350" s="53">
        <f>LEN(AJ350)</f>
      </c>
      <c r="AO350" s="96">
        <f>$AO$10</f>
      </c>
      <c r="AQ350" s="96">
        <f>$AQ$10</f>
      </c>
      <c r="AS350" s="96">
        <f>$AS$10</f>
      </c>
      <c r="AU350" s="96">
        <f>$AU$10</f>
      </c>
      <c r="AW350" s="96">
        <f>$AW$10</f>
      </c>
      <c r="AX350">
        <f>AX349+1</f>
      </c>
      <c r="AZ350">
        <f>CONCATENATE(AO350,".",AQ350,".",AS350,".",AU350,".",AW350,AX350)</f>
      </c>
      <c r="BA350">
        <f>CONCATENATE(AO350,AQ350,AS350,AU350,AW350,AX350)</f>
      </c>
    </row>
    <row r="351" spans="1:53" ht="30" customHeight="1" x14ac:dyDescent="0.25">
      <c r="A351" s="18"/>
      <c r="B351" s="18"/>
      <c r="C351" s="19"/>
      <c r="D351" s="17"/>
      <c r="E351" s="17"/>
      <c r="F351" s="17">
        <f>D351+E351</f>
      </c>
      <c r="G351" s="17">
        <f>ROUND((Hoja2!F351/INICIO!$C$37)*INICIO!$C$33,2)</f>
      </c>
      <c r="H351" s="17"/>
      <c r="I351" s="17"/>
      <c r="J351" s="17">
        <f>D351+H351</f>
      </c>
      <c r="K351" s="1"/>
      <c r="L351" s="17"/>
      <c r="M351" s="1"/>
      <c r="N351">
        <f>A351</f>
      </c>
      <c r="O351">
        <f>B351</f>
      </c>
      <c r="P351" s="1"/>
      <c r="Q351">
        <f>C351</f>
      </c>
      <c r="R351">
        <f>Q351</f>
      </c>
      <c r="S351" s="1"/>
      <c r="T351">
        <f>$T$10</f>
      </c>
      <c r="U351">
        <f>D351</f>
      </c>
      <c r="V351">
        <f>E351</f>
      </c>
      <c r="W351">
        <f>F351</f>
      </c>
      <c r="X351">
        <f>G351</f>
      </c>
      <c r="Y351" s="5">
        <f>W351*$B$1</f>
      </c>
      <c r="Z351" s="5">
        <f>W351*$B$2</f>
      </c>
      <c r="AA351" s="5">
        <f>Y351+Z351</f>
      </c>
      <c r="AB351" s="5">
        <f>U351+Y351</f>
      </c>
      <c r="AC351" s="96">
        <f>C351</f>
      </c>
      <c r="AD351" s="1">
        <f>$AD$10</f>
      </c>
      <c r="AE351" s="9">
        <f>COLINDANCIAS!E1716</f>
      </c>
      <c r="AF351" s="9">
        <f>COLINDANCIAS!E1717</f>
      </c>
      <c r="AG351" s="9">
        <f>COLINDANCIAS!E1718</f>
      </c>
      <c r="AH351" s="9">
        <f>COLINDANCIAS!E1719</f>
      </c>
      <c r="AI351" s="9">
        <f>$AI$10</f>
      </c>
      <c r="AJ351" s="9">
        <f>BA351</f>
      </c>
      <c r="AK351" s="1"/>
      <c r="AL351" s="53">
        <f>LEN(AJ351)</f>
      </c>
      <c r="AO351" s="96">
        <f>$AO$10</f>
      </c>
      <c r="AQ351" s="96">
        <f>$AQ$10</f>
      </c>
      <c r="AS351" s="96">
        <f>$AS$10</f>
      </c>
      <c r="AU351" s="96">
        <f>$AU$10</f>
      </c>
      <c r="AW351" s="96">
        <f>$AW$10</f>
      </c>
      <c r="AX351">
        <f>AX350+1</f>
      </c>
      <c r="AZ351">
        <f>CONCATENATE(AO351,".",AQ351,".",AS351,".",AU351,".",AW351,AX351)</f>
      </c>
      <c r="BA351">
        <f>CONCATENATE(AO351,AQ351,AS351,AU351,AW351,AX351)</f>
      </c>
    </row>
    <row r="352" spans="1:53" ht="30" customHeight="1" x14ac:dyDescent="0.25">
      <c r="A352" s="18"/>
      <c r="B352" s="18"/>
      <c r="C352" s="19"/>
      <c r="D352" s="17"/>
      <c r="E352" s="17"/>
      <c r="F352" s="17">
        <f>D352+E352</f>
      </c>
      <c r="G352" s="17">
        <f>ROUND((Hoja2!F352/INICIO!$C$37)*INICIO!$C$33,2)</f>
      </c>
      <c r="H352" s="17"/>
      <c r="I352" s="17"/>
      <c r="J352" s="17">
        <f>D352+H352</f>
      </c>
      <c r="K352" s="1"/>
      <c r="L352" s="17"/>
      <c r="M352" s="1"/>
      <c r="N352">
        <f>A352</f>
      </c>
      <c r="O352">
        <f>B352</f>
      </c>
      <c r="P352" s="1"/>
      <c r="Q352">
        <f>C352</f>
      </c>
      <c r="R352">
        <f>Q352</f>
      </c>
      <c r="S352" s="1"/>
      <c r="T352">
        <f>$T$10</f>
      </c>
      <c r="U352">
        <f>D352</f>
      </c>
      <c r="V352">
        <f>E352</f>
      </c>
      <c r="W352">
        <f>F352</f>
      </c>
      <c r="X352">
        <f>G352</f>
      </c>
      <c r="Y352" s="5">
        <f>W352*$B$1</f>
      </c>
      <c r="Z352" s="5">
        <f>W352*$B$2</f>
      </c>
      <c r="AA352" s="5">
        <f>Y352+Z352</f>
      </c>
      <c r="AB352" s="5">
        <f>U352+Y352</f>
      </c>
      <c r="AC352" s="96">
        <f>C352</f>
      </c>
      <c r="AD352" s="1">
        <f>$AD$10</f>
      </c>
      <c r="AE352" s="9">
        <f>COLINDANCIAS!E1721</f>
      </c>
      <c r="AF352" s="9">
        <f>COLINDANCIAS!E1722</f>
      </c>
      <c r="AG352" s="9">
        <f>COLINDANCIAS!E1723</f>
      </c>
      <c r="AH352" s="9">
        <f>COLINDANCIAS!E1724</f>
      </c>
      <c r="AI352" s="9">
        <f>$AI$10</f>
      </c>
      <c r="AJ352" s="9">
        <f>BA352</f>
      </c>
      <c r="AK352" s="1"/>
      <c r="AL352" s="53">
        <f>LEN(AJ352)</f>
      </c>
      <c r="AO352" s="96">
        <f>$AO$10</f>
      </c>
      <c r="AQ352" s="96">
        <f>$AQ$10</f>
      </c>
      <c r="AS352" s="96">
        <f>$AS$10</f>
      </c>
      <c r="AU352" s="96">
        <f>$AU$10</f>
      </c>
      <c r="AW352" s="96">
        <f>$AW$10</f>
      </c>
      <c r="AX352">
        <f>AX351+1</f>
      </c>
      <c r="AZ352">
        <f>CONCATENATE(AO352,".",AQ352,".",AS352,".",AU352,".",AW352,AX352)</f>
      </c>
      <c r="BA352">
        <f>CONCATENATE(AO352,AQ352,AS352,AU352,AW352,AX352)</f>
      </c>
    </row>
    <row r="353" spans="1:53" ht="30" customHeight="1" x14ac:dyDescent="0.25">
      <c r="A353" s="18"/>
      <c r="B353" s="18"/>
      <c r="C353" s="19"/>
      <c r="D353" s="17"/>
      <c r="E353" s="17"/>
      <c r="F353" s="17">
        <f>D353+E353</f>
      </c>
      <c r="G353" s="17">
        <f>ROUND((Hoja2!F353/INICIO!$C$37)*INICIO!$C$33,2)</f>
      </c>
      <c r="H353" s="17"/>
      <c r="I353" s="17"/>
      <c r="J353" s="17">
        <f>D353+H353</f>
      </c>
      <c r="K353" s="1"/>
      <c r="L353" s="17"/>
      <c r="M353" s="1"/>
      <c r="N353">
        <f>A353</f>
      </c>
      <c r="O353">
        <f>B353</f>
      </c>
      <c r="P353" s="1"/>
      <c r="Q353">
        <f>C353</f>
      </c>
      <c r="R353">
        <f>Q353</f>
      </c>
      <c r="S353" s="1"/>
      <c r="T353">
        <f>$T$10</f>
      </c>
      <c r="U353">
        <f>D353</f>
      </c>
      <c r="V353">
        <f>E353</f>
      </c>
      <c r="W353">
        <f>F353</f>
      </c>
      <c r="X353">
        <f>G353</f>
      </c>
      <c r="Y353" s="5">
        <f>W353*$B$1</f>
      </c>
      <c r="Z353" s="5">
        <f>W353*$B$2</f>
      </c>
      <c r="AA353" s="5">
        <f>Y353+Z353</f>
      </c>
      <c r="AB353" s="5">
        <f>U353+Y353</f>
      </c>
      <c r="AC353" s="96">
        <f>C353</f>
      </c>
      <c r="AD353" s="1">
        <f>$AD$10</f>
      </c>
      <c r="AE353" s="9">
        <f>COLINDANCIAS!E1726</f>
      </c>
      <c r="AF353" s="9">
        <f>COLINDANCIAS!E1727</f>
      </c>
      <c r="AG353" s="9">
        <f>COLINDANCIAS!E1728</f>
      </c>
      <c r="AH353" s="9">
        <f>COLINDANCIAS!E1729</f>
      </c>
      <c r="AI353" s="9">
        <f>$AI$10</f>
      </c>
      <c r="AJ353" s="9">
        <f>BA353</f>
      </c>
      <c r="AK353" s="1"/>
      <c r="AL353" s="53">
        <f>LEN(AJ353)</f>
      </c>
      <c r="AO353" s="96">
        <f>$AO$10</f>
      </c>
      <c r="AQ353" s="96">
        <f>$AQ$10</f>
      </c>
      <c r="AS353" s="96">
        <f>$AS$10</f>
      </c>
      <c r="AU353" s="96">
        <f>$AU$10</f>
      </c>
      <c r="AW353" s="96">
        <f>$AW$10</f>
      </c>
      <c r="AX353">
        <f>AX352+1</f>
      </c>
      <c r="AZ353">
        <f>CONCATENATE(AO353,".",AQ353,".",AS353,".",AU353,".",AW353,AX353)</f>
      </c>
      <c r="BA353">
        <f>CONCATENATE(AO353,AQ353,AS353,AU353,AW353,AX353)</f>
      </c>
    </row>
    <row r="354" spans="1:53" ht="30" customHeight="1" x14ac:dyDescent="0.25">
      <c r="A354" s="18"/>
      <c r="B354" s="18"/>
      <c r="C354" s="19"/>
      <c r="D354" s="17"/>
      <c r="E354" s="17"/>
      <c r="F354" s="17">
        <f>D354+E354</f>
      </c>
      <c r="G354" s="17">
        <f>ROUND((Hoja2!F354/INICIO!$C$37)*INICIO!$C$33,2)</f>
      </c>
      <c r="H354" s="17"/>
      <c r="I354" s="17"/>
      <c r="J354" s="17">
        <f>D354+H354</f>
      </c>
      <c r="K354" s="1"/>
      <c r="L354" s="17"/>
      <c r="M354" s="1"/>
      <c r="N354">
        <f>A354</f>
      </c>
      <c r="O354">
        <f>B354</f>
      </c>
      <c r="P354" s="1"/>
      <c r="Q354">
        <f>C354</f>
      </c>
      <c r="R354">
        <f>Q354</f>
      </c>
      <c r="S354" s="1"/>
      <c r="T354">
        <f>$T$10</f>
      </c>
      <c r="U354">
        <f>D354</f>
      </c>
      <c r="V354">
        <f>E354</f>
      </c>
      <c r="W354">
        <f>F354</f>
      </c>
      <c r="X354">
        <f>G354</f>
      </c>
      <c r="Y354" s="5">
        <f>W354*$B$1</f>
      </c>
      <c r="Z354" s="5">
        <f>W354*$B$2</f>
      </c>
      <c r="AA354" s="5">
        <f>Y354+Z354</f>
      </c>
      <c r="AB354" s="5">
        <f>U354+Y354</f>
      </c>
      <c r="AC354" s="96">
        <f>C354</f>
      </c>
      <c r="AD354" s="1">
        <f>$AD$10</f>
      </c>
      <c r="AE354" s="9">
        <f>COLINDANCIAS!E1731</f>
      </c>
      <c r="AF354" s="9">
        <f>COLINDANCIAS!E1732</f>
      </c>
      <c r="AG354" s="9">
        <f>COLINDANCIAS!E1733</f>
      </c>
      <c r="AH354" s="9">
        <f>COLINDANCIAS!E1734</f>
      </c>
      <c r="AI354" s="9">
        <f>$AI$10</f>
      </c>
      <c r="AJ354" s="9">
        <f>BA354</f>
      </c>
      <c r="AK354" s="1"/>
      <c r="AL354" s="53">
        <f>LEN(AJ354)</f>
      </c>
      <c r="AO354" s="96">
        <f>$AO$10</f>
      </c>
      <c r="AQ354" s="96">
        <f>$AQ$10</f>
      </c>
      <c r="AS354" s="96">
        <f>$AS$10</f>
      </c>
      <c r="AU354" s="96">
        <f>$AU$10</f>
      </c>
      <c r="AW354" s="96">
        <f>$AW$10</f>
      </c>
      <c r="AX354">
        <f>AX353+1</f>
      </c>
      <c r="AZ354">
        <f>CONCATENATE(AO354,".",AQ354,".",AS354,".",AU354,".",AW354,AX354)</f>
      </c>
      <c r="BA354">
        <f>CONCATENATE(AO354,AQ354,AS354,AU354,AW354,AX354)</f>
      </c>
    </row>
    <row r="355" spans="1:53" ht="30" customHeight="1" x14ac:dyDescent="0.25">
      <c r="A355" s="18"/>
      <c r="B355" s="18"/>
      <c r="C355" s="19"/>
      <c r="D355" s="17"/>
      <c r="E355" s="17"/>
      <c r="F355" s="17">
        <f>D355+E355</f>
      </c>
      <c r="G355" s="17">
        <f>ROUND((Hoja2!F355/INICIO!$C$37)*INICIO!$C$33,2)</f>
      </c>
      <c r="H355" s="17"/>
      <c r="I355" s="17"/>
      <c r="J355" s="17">
        <f>D355+H355</f>
      </c>
      <c r="K355" s="1"/>
      <c r="L355" s="17"/>
      <c r="M355" s="1"/>
      <c r="N355">
        <f>A355</f>
      </c>
      <c r="O355">
        <f>B355</f>
      </c>
      <c r="P355" s="1"/>
      <c r="Q355">
        <f>C355</f>
      </c>
      <c r="R355">
        <f>Q355</f>
      </c>
      <c r="S355" s="1"/>
      <c r="T355">
        <f>$T$10</f>
      </c>
      <c r="U355">
        <f>D355</f>
      </c>
      <c r="V355">
        <f>E355</f>
      </c>
      <c r="W355">
        <f>F355</f>
      </c>
      <c r="X355">
        <f>G355</f>
      </c>
      <c r="Y355" s="5">
        <f>W355*$B$1</f>
      </c>
      <c r="Z355" s="5">
        <f>W355*$B$2</f>
      </c>
      <c r="AA355" s="5">
        <f>Y355+Z355</f>
      </c>
      <c r="AB355" s="5">
        <f>U355+Y355</f>
      </c>
      <c r="AC355" s="96">
        <f>C355</f>
      </c>
      <c r="AD355" s="1">
        <f>$AD$10</f>
      </c>
      <c r="AE355" s="9">
        <f>COLINDANCIAS!E1736</f>
      </c>
      <c r="AF355" s="9">
        <f>COLINDANCIAS!E1737</f>
      </c>
      <c r="AG355" s="9">
        <f>COLINDANCIAS!E1738</f>
      </c>
      <c r="AH355" s="9">
        <f>COLINDANCIAS!E1739</f>
      </c>
      <c r="AI355" s="9">
        <f>$AI$10</f>
      </c>
      <c r="AJ355" s="9">
        <f>BA355</f>
      </c>
      <c r="AK355" s="1"/>
      <c r="AL355" s="53">
        <f>LEN(AJ355)</f>
      </c>
      <c r="AO355" s="96">
        <f>$AO$10</f>
      </c>
      <c r="AQ355" s="96">
        <f>$AQ$10</f>
      </c>
      <c r="AS355" s="96">
        <f>$AS$10</f>
      </c>
      <c r="AU355" s="96">
        <f>$AU$10</f>
      </c>
      <c r="AW355" s="96">
        <f>$AW$10</f>
      </c>
      <c r="AX355">
        <f>AX354+1</f>
      </c>
      <c r="AZ355">
        <f>CONCATENATE(AO355,".",AQ355,".",AS355,".",AU355,".",AW355,AX355)</f>
      </c>
      <c r="BA355">
        <f>CONCATENATE(AO355,AQ355,AS355,AU355,AW355,AX355)</f>
      </c>
    </row>
    <row r="356" spans="1:53" ht="30" customHeight="1" x14ac:dyDescent="0.25">
      <c r="A356" s="18"/>
      <c r="B356" s="18"/>
      <c r="C356" s="19"/>
      <c r="D356" s="17"/>
      <c r="E356" s="17"/>
      <c r="F356" s="17">
        <f>D356+E356</f>
      </c>
      <c r="G356" s="17">
        <f>ROUND((Hoja2!F356/INICIO!$C$37)*INICIO!$C$33,2)</f>
      </c>
      <c r="H356" s="17"/>
      <c r="I356" s="17"/>
      <c r="J356" s="17">
        <f>D356+H356</f>
      </c>
      <c r="K356" s="1"/>
      <c r="L356" s="17"/>
      <c r="M356" s="1"/>
      <c r="N356">
        <f>A356</f>
      </c>
      <c r="O356">
        <f>B356</f>
      </c>
      <c r="P356" s="1"/>
      <c r="Q356">
        <f>C356</f>
      </c>
      <c r="R356">
        <f>Q356</f>
      </c>
      <c r="S356" s="1"/>
      <c r="T356">
        <f>$T$10</f>
      </c>
      <c r="U356">
        <f>D356</f>
      </c>
      <c r="V356">
        <f>E356</f>
      </c>
      <c r="W356">
        <f>F356</f>
      </c>
      <c r="X356">
        <f>G356</f>
      </c>
      <c r="Y356" s="5">
        <f>W356*$B$1</f>
      </c>
      <c r="Z356" s="5">
        <f>W356*$B$2</f>
      </c>
      <c r="AA356" s="5">
        <f>Y356+Z356</f>
      </c>
      <c r="AB356" s="5">
        <f>U356+Y356</f>
      </c>
      <c r="AC356" s="96">
        <f>C356</f>
      </c>
      <c r="AD356" s="1">
        <f>$AD$10</f>
      </c>
      <c r="AE356" s="9">
        <f>COLINDANCIAS!E1741</f>
      </c>
      <c r="AF356" s="9">
        <f>COLINDANCIAS!E1742</f>
      </c>
      <c r="AG356" s="9">
        <f>COLINDANCIAS!E1743</f>
      </c>
      <c r="AH356" s="9">
        <f>COLINDANCIAS!E1744</f>
      </c>
      <c r="AI356" s="9">
        <f>$AI$10</f>
      </c>
      <c r="AJ356" s="9">
        <f>BA356</f>
      </c>
      <c r="AK356" s="1"/>
      <c r="AL356" s="53">
        <f>LEN(AJ356)</f>
      </c>
      <c r="AO356" s="96">
        <f>$AO$10</f>
      </c>
      <c r="AQ356" s="96">
        <f>$AQ$10</f>
      </c>
      <c r="AS356" s="96">
        <f>$AS$10</f>
      </c>
      <c r="AU356" s="96">
        <f>$AU$10</f>
      </c>
      <c r="AW356" s="96">
        <f>$AW$10</f>
      </c>
      <c r="AX356">
        <f>AX355+1</f>
      </c>
      <c r="AZ356">
        <f>CONCATENATE(AO356,".",AQ356,".",AS356,".",AU356,".",AW356,AX356)</f>
      </c>
      <c r="BA356">
        <f>CONCATENATE(AO356,AQ356,AS356,AU356,AW356,AX356)</f>
      </c>
    </row>
    <row r="357" spans="1:53" ht="30" customHeight="1" x14ac:dyDescent="0.25">
      <c r="A357" s="18"/>
      <c r="B357" s="18"/>
      <c r="C357" s="19"/>
      <c r="D357" s="17"/>
      <c r="E357" s="17"/>
      <c r="F357" s="17">
        <f>D357+E357</f>
      </c>
      <c r="G357" s="17">
        <f>ROUND((Hoja2!F357/INICIO!$C$37)*INICIO!$C$33,2)</f>
      </c>
      <c r="H357" s="17"/>
      <c r="I357" s="17"/>
      <c r="J357" s="17">
        <f>D357+H357</f>
      </c>
      <c r="K357" s="1"/>
      <c r="L357" s="17"/>
      <c r="M357" s="1"/>
      <c r="N357">
        <f>A357</f>
      </c>
      <c r="O357">
        <f>B357</f>
      </c>
      <c r="P357" s="1"/>
      <c r="Q357">
        <f>C357</f>
      </c>
      <c r="R357">
        <f>Q357</f>
      </c>
      <c r="S357" s="1"/>
      <c r="T357">
        <f>$T$10</f>
      </c>
      <c r="U357">
        <f>D357</f>
      </c>
      <c r="V357">
        <f>E357</f>
      </c>
      <c r="W357">
        <f>F357</f>
      </c>
      <c r="X357">
        <f>G357</f>
      </c>
      <c r="Y357" s="5">
        <f>W357*$B$1</f>
      </c>
      <c r="Z357" s="5">
        <f>W357*$B$2</f>
      </c>
      <c r="AA357" s="5">
        <f>Y357+Z357</f>
      </c>
      <c r="AB357" s="5">
        <f>U357+Y357</f>
      </c>
      <c r="AC357" s="96">
        <f>C357</f>
      </c>
      <c r="AD357" s="1">
        <f>$AD$10</f>
      </c>
      <c r="AE357" s="9">
        <f>COLINDANCIAS!E1746</f>
      </c>
      <c r="AF357" s="9">
        <f>COLINDANCIAS!E1747</f>
      </c>
      <c r="AG357" s="9">
        <f>COLINDANCIAS!E1748</f>
      </c>
      <c r="AH357" s="9">
        <f>COLINDANCIAS!E1749</f>
      </c>
      <c r="AI357" s="9">
        <f>$AI$10</f>
      </c>
      <c r="AJ357" s="9">
        <f>BA357</f>
      </c>
      <c r="AK357" s="1"/>
      <c r="AL357" s="53">
        <f>LEN(AJ357)</f>
      </c>
      <c r="AO357" s="96">
        <f>$AO$10</f>
      </c>
      <c r="AQ357" s="96">
        <f>$AQ$10</f>
      </c>
      <c r="AS357" s="96">
        <f>$AS$10</f>
      </c>
      <c r="AU357" s="96">
        <f>$AU$10</f>
      </c>
      <c r="AW357" s="96">
        <f>$AW$10</f>
      </c>
      <c r="AX357">
        <f>AX356+1</f>
      </c>
      <c r="AZ357">
        <f>CONCATENATE(AO357,".",AQ357,".",AS357,".",AU357,".",AW357,AX357)</f>
      </c>
      <c r="BA357">
        <f>CONCATENATE(AO357,AQ357,AS357,AU357,AW357,AX357)</f>
      </c>
    </row>
    <row r="358" spans="1:53" ht="30" customHeight="1" x14ac:dyDescent="0.25">
      <c r="A358" s="18"/>
      <c r="B358" s="18"/>
      <c r="C358" s="19"/>
      <c r="D358" s="17"/>
      <c r="E358" s="17"/>
      <c r="F358" s="17">
        <f>D358+E358</f>
      </c>
      <c r="G358" s="17">
        <f>ROUND((Hoja2!F358/INICIO!$C$37)*INICIO!$C$33,2)</f>
      </c>
      <c r="H358" s="17"/>
      <c r="I358" s="17"/>
      <c r="J358" s="17">
        <f>D358+H358</f>
      </c>
      <c r="K358" s="1"/>
      <c r="L358" s="17"/>
      <c r="M358" s="1"/>
      <c r="N358">
        <f>A358</f>
      </c>
      <c r="O358">
        <f>B358</f>
      </c>
      <c r="P358" s="1"/>
      <c r="Q358">
        <f>C358</f>
      </c>
      <c r="R358">
        <f>Q358</f>
      </c>
      <c r="S358" s="1"/>
      <c r="T358">
        <f>$T$10</f>
      </c>
      <c r="U358">
        <f>D358</f>
      </c>
      <c r="V358">
        <f>E358</f>
      </c>
      <c r="W358">
        <f>F358</f>
      </c>
      <c r="X358">
        <f>G358</f>
      </c>
      <c r="Y358" s="5">
        <f>W358*$B$1</f>
      </c>
      <c r="Z358" s="5">
        <f>W358*$B$2</f>
      </c>
      <c r="AA358" s="5">
        <f>Y358+Z358</f>
      </c>
      <c r="AB358" s="5">
        <f>U358+Y358</f>
      </c>
      <c r="AC358" s="96">
        <f>C358</f>
      </c>
      <c r="AD358" s="1">
        <f>$AD$10</f>
      </c>
      <c r="AE358" s="9">
        <f>COLINDANCIAS!E1751</f>
      </c>
      <c r="AF358" s="9">
        <f>COLINDANCIAS!E1752</f>
      </c>
      <c r="AG358" s="9">
        <f>COLINDANCIAS!E1753</f>
      </c>
      <c r="AH358" s="9">
        <f>COLINDANCIAS!E1754</f>
      </c>
      <c r="AI358" s="9">
        <f>$AI$10</f>
      </c>
      <c r="AJ358" s="9">
        <f>BA358</f>
      </c>
      <c r="AK358" s="1"/>
      <c r="AL358" s="53">
        <f>LEN(AJ358)</f>
      </c>
      <c r="AO358" s="96">
        <f>$AO$10</f>
      </c>
      <c r="AQ358" s="96">
        <f>$AQ$10</f>
      </c>
      <c r="AS358" s="96">
        <f>$AS$10</f>
      </c>
      <c r="AU358" s="96">
        <f>$AU$10</f>
      </c>
      <c r="AW358" s="96">
        <f>$AW$10</f>
      </c>
      <c r="AX358">
        <f>AX357+1</f>
      </c>
      <c r="AZ358">
        <f>CONCATENATE(AO358,".",AQ358,".",AS358,".",AU358,".",AW358,AX358)</f>
      </c>
      <c r="BA358">
        <f>CONCATENATE(AO358,AQ358,AS358,AU358,AW358,AX358)</f>
      </c>
    </row>
    <row r="359" spans="1:53" ht="30" customHeight="1" x14ac:dyDescent="0.25">
      <c r="A359" s="18"/>
      <c r="B359" s="18"/>
      <c r="C359" s="19"/>
      <c r="D359" s="17"/>
      <c r="E359" s="17"/>
      <c r="F359" s="17">
        <f>D359+E359</f>
      </c>
      <c r="G359" s="17">
        <f>ROUND((Hoja2!F359/INICIO!$C$37)*INICIO!$C$33,2)</f>
      </c>
      <c r="H359" s="17"/>
      <c r="I359" s="17"/>
      <c r="J359" s="17">
        <f>D359+H359</f>
      </c>
      <c r="K359" s="1"/>
      <c r="L359" s="17"/>
      <c r="M359" s="1"/>
      <c r="N359">
        <f>A359</f>
      </c>
      <c r="O359">
        <f>B359</f>
      </c>
      <c r="P359" s="1"/>
      <c r="Q359">
        <f>C359</f>
      </c>
      <c r="R359">
        <f>Q359</f>
      </c>
      <c r="S359" s="1"/>
      <c r="T359">
        <f>$T$10</f>
      </c>
      <c r="U359">
        <f>D359</f>
      </c>
      <c r="V359">
        <f>E359</f>
      </c>
      <c r="W359">
        <f>F359</f>
      </c>
      <c r="X359">
        <f>G359</f>
      </c>
      <c r="Y359" s="5">
        <f>W359*$B$1</f>
      </c>
      <c r="Z359" s="5">
        <f>W359*$B$2</f>
      </c>
      <c r="AA359" s="5">
        <f>Y359+Z359</f>
      </c>
      <c r="AB359" s="5">
        <f>U359+Y359</f>
      </c>
      <c r="AC359" s="96">
        <f>C359</f>
      </c>
      <c r="AD359" s="1">
        <f>$AD$10</f>
      </c>
      <c r="AE359" s="9">
        <f>COLINDANCIAS!E1756</f>
      </c>
      <c r="AF359" s="9">
        <f>COLINDANCIAS!E1757</f>
      </c>
      <c r="AG359" s="9">
        <f>COLINDANCIAS!E1758</f>
      </c>
      <c r="AH359" s="9">
        <f>COLINDANCIAS!E1759</f>
      </c>
      <c r="AI359" s="9">
        <f>$AI$10</f>
      </c>
      <c r="AJ359" s="9">
        <f>BA359</f>
      </c>
      <c r="AK359" s="1"/>
      <c r="AL359" s="53">
        <f>LEN(AJ359)</f>
      </c>
      <c r="AO359" s="96">
        <f>$AO$10</f>
      </c>
      <c r="AQ359" s="96">
        <f>$AQ$10</f>
      </c>
      <c r="AS359" s="96">
        <f>$AS$10</f>
      </c>
      <c r="AU359" s="96">
        <f>$AU$10</f>
      </c>
      <c r="AW359" s="96">
        <f>$AW$10</f>
      </c>
      <c r="AX359">
        <f>AX358+1</f>
      </c>
      <c r="AZ359">
        <f>CONCATENATE(AO359,".",AQ359,".",AS359,".",AU359,".",AW359,AX359)</f>
      </c>
      <c r="BA359">
        <f>CONCATENATE(AO359,AQ359,AS359,AU359,AW359,AX359)</f>
      </c>
    </row>
    <row r="360" spans="1:53" ht="30" customHeight="1" x14ac:dyDescent="0.25">
      <c r="A360" s="18"/>
      <c r="B360" s="18"/>
      <c r="C360" s="19"/>
      <c r="D360" s="17"/>
      <c r="E360" s="17"/>
      <c r="F360" s="17">
        <f>D360+E360</f>
      </c>
      <c r="G360" s="17">
        <f>ROUND((Hoja2!F360/INICIO!$C$37)*INICIO!$C$33,2)</f>
      </c>
      <c r="H360" s="17"/>
      <c r="I360" s="17"/>
      <c r="J360" s="17">
        <f>D360+H360</f>
      </c>
      <c r="K360" s="1"/>
      <c r="L360" s="17"/>
      <c r="M360" s="1"/>
      <c r="N360">
        <f>A360</f>
      </c>
      <c r="O360">
        <f>B360</f>
      </c>
      <c r="P360" s="1"/>
      <c r="Q360">
        <f>C360</f>
      </c>
      <c r="R360">
        <f>Q360</f>
      </c>
      <c r="S360" s="1"/>
      <c r="T360">
        <f>$T$10</f>
      </c>
      <c r="U360">
        <f>D360</f>
      </c>
      <c r="V360">
        <f>E360</f>
      </c>
      <c r="W360">
        <f>F360</f>
      </c>
      <c r="X360">
        <f>G360</f>
      </c>
      <c r="Y360" s="5">
        <f>W360*$B$1</f>
      </c>
      <c r="Z360" s="5">
        <f>W360*$B$2</f>
      </c>
      <c r="AA360" s="5">
        <f>Y360+Z360</f>
      </c>
      <c r="AB360" s="5">
        <f>U360+Y360</f>
      </c>
      <c r="AC360" s="96">
        <f>C360</f>
      </c>
      <c r="AD360" s="1">
        <f>$AD$10</f>
      </c>
      <c r="AE360" s="9">
        <f>COLINDANCIAS!E1761</f>
      </c>
      <c r="AF360" s="9">
        <f>COLINDANCIAS!E1762</f>
      </c>
      <c r="AG360" s="9">
        <f>COLINDANCIAS!E1763</f>
      </c>
      <c r="AH360" s="9">
        <f>COLINDANCIAS!E1764</f>
      </c>
      <c r="AI360" s="9">
        <f>$AI$10</f>
      </c>
      <c r="AJ360" s="9">
        <f>BA360</f>
      </c>
      <c r="AK360" s="1"/>
      <c r="AL360" s="53">
        <f>LEN(AJ360)</f>
      </c>
      <c r="AO360" s="96">
        <f>$AO$10</f>
      </c>
      <c r="AQ360" s="96">
        <f>$AQ$10</f>
      </c>
      <c r="AS360" s="96">
        <f>$AS$10</f>
      </c>
      <c r="AU360" s="96">
        <f>$AU$10</f>
      </c>
      <c r="AW360" s="96">
        <f>$AW$10</f>
      </c>
      <c r="AX360">
        <f>AX359+1</f>
      </c>
      <c r="AZ360">
        <f>CONCATENATE(AO360,".",AQ360,".",AS360,".",AU360,".",AW360,AX360)</f>
      </c>
      <c r="BA360">
        <f>CONCATENATE(AO360,AQ360,AS360,AU360,AW360,AX360)</f>
      </c>
    </row>
    <row r="361" spans="1:53" ht="30" customHeight="1" x14ac:dyDescent="0.25">
      <c r="A361" s="18"/>
      <c r="B361" s="18"/>
      <c r="C361" s="19"/>
      <c r="D361" s="17"/>
      <c r="E361" s="17"/>
      <c r="F361" s="17">
        <f>D361+E361</f>
      </c>
      <c r="G361" s="17">
        <f>ROUND((Hoja2!F361/INICIO!$C$37)*INICIO!$C$33,2)</f>
      </c>
      <c r="H361" s="17"/>
      <c r="I361" s="17"/>
      <c r="J361" s="17">
        <f>D361+H361</f>
      </c>
      <c r="K361" s="1"/>
      <c r="L361" s="17"/>
      <c r="M361" s="1"/>
      <c r="N361">
        <f>A361</f>
      </c>
      <c r="O361">
        <f>B361</f>
      </c>
      <c r="P361" s="1"/>
      <c r="Q361">
        <f>C361</f>
      </c>
      <c r="R361">
        <f>Q361</f>
      </c>
      <c r="S361" s="1"/>
      <c r="T361">
        <f>$T$10</f>
      </c>
      <c r="U361">
        <f>D361</f>
      </c>
      <c r="V361">
        <f>E361</f>
      </c>
      <c r="W361">
        <f>F361</f>
      </c>
      <c r="X361">
        <f>G361</f>
      </c>
      <c r="Y361" s="5">
        <f>W361*$B$1</f>
      </c>
      <c r="Z361" s="5">
        <f>W361*$B$2</f>
      </c>
      <c r="AA361" s="5">
        <f>Y361+Z361</f>
      </c>
      <c r="AB361" s="5">
        <f>U361+Y361</f>
      </c>
      <c r="AC361" s="96">
        <f>C361</f>
      </c>
      <c r="AD361" s="1">
        <f>$AD$10</f>
      </c>
      <c r="AE361" s="9">
        <f>COLINDANCIAS!E1766</f>
      </c>
      <c r="AF361" s="9">
        <f>COLINDANCIAS!E1767</f>
      </c>
      <c r="AG361" s="9">
        <f>COLINDANCIAS!E1768</f>
      </c>
      <c r="AH361" s="9">
        <f>COLINDANCIAS!E1769</f>
      </c>
      <c r="AI361" s="9">
        <f>$AI$10</f>
      </c>
      <c r="AJ361" s="9">
        <f>BA361</f>
      </c>
      <c r="AK361" s="1"/>
      <c r="AL361" s="53">
        <f>LEN(AJ361)</f>
      </c>
      <c r="AO361" s="96">
        <f>$AO$10</f>
      </c>
      <c r="AQ361" s="96">
        <f>$AQ$10</f>
      </c>
      <c r="AS361" s="96">
        <f>$AS$10</f>
      </c>
      <c r="AU361" s="96">
        <f>$AU$10</f>
      </c>
      <c r="AW361" s="96">
        <f>$AW$10</f>
      </c>
      <c r="AX361">
        <f>AX360+1</f>
      </c>
      <c r="AZ361">
        <f>CONCATENATE(AO361,".",AQ361,".",AS361,".",AU361,".",AW361,AX361)</f>
      </c>
      <c r="BA361">
        <f>CONCATENATE(AO361,AQ361,AS361,AU361,AW361,AX361)</f>
      </c>
    </row>
    <row r="362" spans="1:53" ht="30" customHeight="1" x14ac:dyDescent="0.25">
      <c r="A362" s="18"/>
      <c r="B362" s="18"/>
      <c r="C362" s="19"/>
      <c r="D362" s="17"/>
      <c r="E362" s="17"/>
      <c r="F362" s="17">
        <f>D362+E362</f>
      </c>
      <c r="G362" s="17">
        <f>ROUND((Hoja2!F362/INICIO!$C$37)*INICIO!$C$33,2)</f>
      </c>
      <c r="H362" s="17"/>
      <c r="I362" s="17"/>
      <c r="J362" s="17">
        <f>D362+H362</f>
      </c>
      <c r="K362" s="1"/>
      <c r="L362" s="17"/>
      <c r="M362" s="1"/>
      <c r="N362">
        <f>A362</f>
      </c>
      <c r="O362">
        <f>B362</f>
      </c>
      <c r="P362" s="1"/>
      <c r="Q362">
        <f>C362</f>
      </c>
      <c r="R362">
        <f>Q362</f>
      </c>
      <c r="S362" s="1"/>
      <c r="T362">
        <f>$T$10</f>
      </c>
      <c r="U362">
        <f>D362</f>
      </c>
      <c r="V362">
        <f>E362</f>
      </c>
      <c r="W362">
        <f>F362</f>
      </c>
      <c r="X362">
        <f>G362</f>
      </c>
      <c r="Y362" s="5">
        <f>W362*$B$1</f>
      </c>
      <c r="Z362" s="5">
        <f>W362*$B$2</f>
      </c>
      <c r="AA362" s="5">
        <f>Y362+Z362</f>
      </c>
      <c r="AB362" s="5">
        <f>U362+Y362</f>
      </c>
      <c r="AC362" s="96">
        <f>C362</f>
      </c>
      <c r="AD362" s="1">
        <f>$AD$10</f>
      </c>
      <c r="AE362" s="9">
        <f>COLINDANCIAS!E1771</f>
      </c>
      <c r="AF362" s="9">
        <f>COLINDANCIAS!E1772</f>
      </c>
      <c r="AG362" s="9">
        <f>COLINDANCIAS!E1773</f>
      </c>
      <c r="AH362" s="9">
        <f>COLINDANCIAS!E1774</f>
      </c>
      <c r="AI362" s="9">
        <f>$AI$10</f>
      </c>
      <c r="AJ362" s="9">
        <f>BA362</f>
      </c>
      <c r="AK362" s="1"/>
      <c r="AL362" s="53">
        <f>LEN(AJ362)</f>
      </c>
      <c r="AO362" s="96">
        <f>$AO$10</f>
      </c>
      <c r="AQ362" s="96">
        <f>$AQ$10</f>
      </c>
      <c r="AS362" s="96">
        <f>$AS$10</f>
      </c>
      <c r="AU362" s="96">
        <f>$AU$10</f>
      </c>
      <c r="AW362" s="96">
        <f>$AW$10</f>
      </c>
      <c r="AX362">
        <f>AX361+1</f>
      </c>
      <c r="AZ362">
        <f>CONCATENATE(AO362,".",AQ362,".",AS362,".",AU362,".",AW362,AX362)</f>
      </c>
      <c r="BA362">
        <f>CONCATENATE(AO362,AQ362,AS362,AU362,AW362,AX362)</f>
      </c>
    </row>
    <row r="363" spans="1:53" ht="30" customHeight="1" x14ac:dyDescent="0.25">
      <c r="A363" s="18"/>
      <c r="B363" s="18"/>
      <c r="C363" s="19"/>
      <c r="D363" s="17"/>
      <c r="E363" s="17"/>
      <c r="F363" s="17">
        <f>D363+E363</f>
      </c>
      <c r="G363" s="17">
        <f>ROUND((Hoja2!F363/INICIO!$C$37)*INICIO!$C$33,2)</f>
      </c>
      <c r="H363" s="17"/>
      <c r="I363" s="17"/>
      <c r="J363" s="17">
        <f>D363+H363</f>
      </c>
      <c r="K363" s="1"/>
      <c r="L363" s="17"/>
      <c r="M363" s="1"/>
      <c r="N363">
        <f>A363</f>
      </c>
      <c r="O363">
        <f>B363</f>
      </c>
      <c r="P363" s="1"/>
      <c r="Q363">
        <f>C363</f>
      </c>
      <c r="R363">
        <f>Q363</f>
      </c>
      <c r="S363" s="1"/>
      <c r="T363">
        <f>$T$10</f>
      </c>
      <c r="U363">
        <f>D363</f>
      </c>
      <c r="V363">
        <f>E363</f>
      </c>
      <c r="W363">
        <f>F363</f>
      </c>
      <c r="X363">
        <f>G363</f>
      </c>
      <c r="Y363" s="5">
        <f>W363*$B$1</f>
      </c>
      <c r="Z363" s="5">
        <f>W363*$B$2</f>
      </c>
      <c r="AA363" s="5">
        <f>Y363+Z363</f>
      </c>
      <c r="AB363" s="5">
        <f>U363+Y363</f>
      </c>
      <c r="AC363" s="96">
        <f>C363</f>
      </c>
      <c r="AD363" s="1">
        <f>$AD$10</f>
      </c>
      <c r="AE363" s="9">
        <f>COLINDANCIAS!E1776</f>
      </c>
      <c r="AF363" s="9">
        <f>COLINDANCIAS!E1777</f>
      </c>
      <c r="AG363" s="9">
        <f>COLINDANCIAS!E1778</f>
      </c>
      <c r="AH363" s="9">
        <f>COLINDANCIAS!E1779</f>
      </c>
      <c r="AI363" s="9">
        <f>$AI$10</f>
      </c>
      <c r="AJ363" s="9">
        <f>BA363</f>
      </c>
      <c r="AK363" s="1"/>
      <c r="AL363" s="53">
        <f>LEN(AJ363)</f>
      </c>
      <c r="AO363" s="96">
        <f>$AO$10</f>
      </c>
      <c r="AQ363" s="96">
        <f>$AQ$10</f>
      </c>
      <c r="AS363" s="96">
        <f>$AS$10</f>
      </c>
      <c r="AU363" s="96">
        <f>$AU$10</f>
      </c>
      <c r="AW363" s="96">
        <f>$AW$10</f>
      </c>
      <c r="AX363">
        <f>AX362+1</f>
      </c>
      <c r="AZ363">
        <f>CONCATENATE(AO363,".",AQ363,".",AS363,".",AU363,".",AW363,AX363)</f>
      </c>
      <c r="BA363">
        <f>CONCATENATE(AO363,AQ363,AS363,AU363,AW363,AX363)</f>
      </c>
    </row>
    <row r="364" spans="1:53" ht="30" customHeight="1" x14ac:dyDescent="0.25">
      <c r="A364" s="18"/>
      <c r="B364" s="18"/>
      <c r="C364" s="19"/>
      <c r="D364" s="17"/>
      <c r="E364" s="17"/>
      <c r="F364" s="17">
        <f>D364+E364</f>
      </c>
      <c r="G364" s="17">
        <f>ROUND((Hoja2!F364/INICIO!$C$37)*INICIO!$C$33,2)</f>
      </c>
      <c r="H364" s="17"/>
      <c r="I364" s="17"/>
      <c r="J364" s="17">
        <f>D364+H364</f>
      </c>
      <c r="K364" s="1"/>
      <c r="L364" s="17"/>
      <c r="M364" s="1"/>
      <c r="N364">
        <f>A364</f>
      </c>
      <c r="O364">
        <f>B364</f>
      </c>
      <c r="P364" s="1"/>
      <c r="Q364">
        <f>C364</f>
      </c>
      <c r="R364">
        <f>Q364</f>
      </c>
      <c r="S364" s="1"/>
      <c r="T364">
        <f>$T$10</f>
      </c>
      <c r="U364">
        <f>D364</f>
      </c>
      <c r="V364">
        <f>E364</f>
      </c>
      <c r="W364">
        <f>F364</f>
      </c>
      <c r="X364">
        <f>G364</f>
      </c>
      <c r="Y364" s="5">
        <f>W364*$B$1</f>
      </c>
      <c r="Z364" s="5">
        <f>W364*$B$2</f>
      </c>
      <c r="AA364" s="5">
        <f>Y364+Z364</f>
      </c>
      <c r="AB364" s="5">
        <f>U364+Y364</f>
      </c>
      <c r="AC364" s="96">
        <f>C364</f>
      </c>
      <c r="AD364" s="1">
        <f>$AD$10</f>
      </c>
      <c r="AE364" s="9">
        <f>COLINDANCIAS!E1781</f>
      </c>
      <c r="AF364" s="9">
        <f>COLINDANCIAS!E1782</f>
      </c>
      <c r="AG364" s="9">
        <f>COLINDANCIAS!E1783</f>
      </c>
      <c r="AH364" s="9">
        <f>COLINDANCIAS!E1784</f>
      </c>
      <c r="AI364" s="9">
        <f>$AI$10</f>
      </c>
      <c r="AJ364" s="9">
        <f>BA364</f>
      </c>
      <c r="AK364" s="1"/>
      <c r="AL364" s="53">
        <f>LEN(AJ364)</f>
      </c>
      <c r="AO364" s="96">
        <f>$AO$10</f>
      </c>
      <c r="AQ364" s="96">
        <f>$AQ$10</f>
      </c>
      <c r="AS364" s="96">
        <f>$AS$10</f>
      </c>
      <c r="AU364" s="96">
        <f>$AU$10</f>
      </c>
      <c r="AW364" s="96">
        <f>$AW$10</f>
      </c>
      <c r="AX364">
        <f>AX363+1</f>
      </c>
      <c r="AZ364">
        <f>CONCATENATE(AO364,".",AQ364,".",AS364,".",AU364,".",AW364,AX364)</f>
      </c>
      <c r="BA364">
        <f>CONCATENATE(AO364,AQ364,AS364,AU364,AW364,AX364)</f>
      </c>
    </row>
    <row r="365" spans="1:53" ht="30" customHeight="1" x14ac:dyDescent="0.25">
      <c r="A365" s="18"/>
      <c r="B365" s="18"/>
      <c r="C365" s="19"/>
      <c r="D365" s="17"/>
      <c r="E365" s="17"/>
      <c r="F365" s="17">
        <f>D365+E365</f>
      </c>
      <c r="G365" s="17">
        <f>ROUND((Hoja2!F365/INICIO!$C$37)*INICIO!$C$33,2)</f>
      </c>
      <c r="H365" s="17"/>
      <c r="I365" s="17"/>
      <c r="J365" s="17">
        <f>D365+H365</f>
      </c>
      <c r="K365" s="1"/>
      <c r="L365" s="17"/>
      <c r="M365" s="1"/>
      <c r="N365">
        <f>A365</f>
      </c>
      <c r="O365">
        <f>B365</f>
      </c>
      <c r="P365" s="1"/>
      <c r="Q365">
        <f>C365</f>
      </c>
      <c r="R365">
        <f>Q365</f>
      </c>
      <c r="S365" s="1"/>
      <c r="T365">
        <f>$T$10</f>
      </c>
      <c r="U365">
        <f>D365</f>
      </c>
      <c r="V365">
        <f>E365</f>
      </c>
      <c r="W365">
        <f>F365</f>
      </c>
      <c r="X365">
        <f>G365</f>
      </c>
      <c r="Y365" s="5">
        <f>W365*$B$1</f>
      </c>
      <c r="Z365" s="5">
        <f>W365*$B$2</f>
      </c>
      <c r="AA365" s="5">
        <f>Y365+Z365</f>
      </c>
      <c r="AB365" s="5">
        <f>U365+Y365</f>
      </c>
      <c r="AC365" s="96">
        <f>C365</f>
      </c>
      <c r="AD365" s="1">
        <f>$AD$10</f>
      </c>
      <c r="AE365" s="9">
        <f>COLINDANCIAS!E1786</f>
      </c>
      <c r="AF365" s="9">
        <f>COLINDANCIAS!E1787</f>
      </c>
      <c r="AG365" s="9">
        <f>COLINDANCIAS!E1788</f>
      </c>
      <c r="AH365" s="9">
        <f>COLINDANCIAS!E1789</f>
      </c>
      <c r="AI365" s="9">
        <f>$AI$10</f>
      </c>
      <c r="AJ365" s="9">
        <f>BA365</f>
      </c>
      <c r="AK365" s="1"/>
      <c r="AL365" s="53">
        <f>LEN(AJ365)</f>
      </c>
      <c r="AO365" s="96">
        <f>$AO$10</f>
      </c>
      <c r="AQ365" s="96">
        <f>$AQ$10</f>
      </c>
      <c r="AS365" s="96">
        <f>$AS$10</f>
      </c>
      <c r="AU365" s="96">
        <f>$AU$10</f>
      </c>
      <c r="AW365" s="96">
        <f>$AW$10</f>
      </c>
      <c r="AX365">
        <f>AX364+1</f>
      </c>
      <c r="AZ365">
        <f>CONCATENATE(AO365,".",AQ365,".",AS365,".",AU365,".",AW365,AX365)</f>
      </c>
      <c r="BA365">
        <f>CONCATENATE(AO365,AQ365,AS365,AU365,AW365,AX365)</f>
      </c>
    </row>
    <row r="366" spans="1:53" ht="30" customHeight="1" x14ac:dyDescent="0.25">
      <c r="A366" s="18"/>
      <c r="B366" s="18"/>
      <c r="C366" s="19"/>
      <c r="D366" s="17"/>
      <c r="E366" s="17"/>
      <c r="F366" s="17">
        <f>D366+E366</f>
      </c>
      <c r="G366" s="17">
        <f>ROUND((Hoja2!F366/INICIO!$C$37)*INICIO!$C$33,2)</f>
      </c>
      <c r="H366" s="17"/>
      <c r="I366" s="17"/>
      <c r="J366" s="17">
        <f>D366+H366</f>
      </c>
      <c r="K366" s="1"/>
      <c r="L366" s="17"/>
      <c r="M366" s="1"/>
      <c r="N366">
        <f>A366</f>
      </c>
      <c r="O366">
        <f>B366</f>
      </c>
      <c r="P366" s="1"/>
      <c r="Q366">
        <f>C366</f>
      </c>
      <c r="R366">
        <f>Q366</f>
      </c>
      <c r="S366" s="1"/>
      <c r="T366">
        <f>$T$10</f>
      </c>
      <c r="U366">
        <f>D366</f>
      </c>
      <c r="V366">
        <f>E366</f>
      </c>
      <c r="W366">
        <f>F366</f>
      </c>
      <c r="X366">
        <f>G366</f>
      </c>
      <c r="Y366" s="5">
        <f>W366*$B$1</f>
      </c>
      <c r="Z366" s="5">
        <f>W366*$B$2</f>
      </c>
      <c r="AA366" s="5">
        <f>Y366+Z366</f>
      </c>
      <c r="AB366" s="5">
        <f>U366+Y366</f>
      </c>
      <c r="AC366" s="96">
        <f>C366</f>
      </c>
      <c r="AD366" s="1">
        <f>$AD$10</f>
      </c>
      <c r="AE366" s="9">
        <f>COLINDANCIAS!E1791</f>
      </c>
      <c r="AF366" s="9">
        <f>COLINDANCIAS!E1792</f>
      </c>
      <c r="AG366" s="9">
        <f>COLINDANCIAS!E1793</f>
      </c>
      <c r="AH366" s="9">
        <f>COLINDANCIAS!E1794</f>
      </c>
      <c r="AI366" s="9">
        <f>$AI$10</f>
      </c>
      <c r="AJ366" s="9">
        <f>BA366</f>
      </c>
      <c r="AK366" s="1"/>
      <c r="AL366" s="53">
        <f>LEN(AJ366)</f>
      </c>
      <c r="AO366" s="96">
        <f>$AO$10</f>
      </c>
      <c r="AQ366" s="96">
        <f>$AQ$10</f>
      </c>
      <c r="AS366" s="96">
        <f>$AS$10</f>
      </c>
      <c r="AU366" s="96">
        <f>$AU$10</f>
      </c>
      <c r="AW366" s="96">
        <f>$AW$10</f>
      </c>
      <c r="AX366">
        <f>AX365+1</f>
      </c>
      <c r="AZ366">
        <f>CONCATENATE(AO366,".",AQ366,".",AS366,".",AU366,".",AW366,AX366)</f>
      </c>
      <c r="BA366">
        <f>CONCATENATE(AO366,AQ366,AS366,AU366,AW366,AX366)</f>
      </c>
    </row>
    <row r="367" spans="1:53" ht="30" customHeight="1" x14ac:dyDescent="0.25">
      <c r="A367" s="18"/>
      <c r="B367" s="18"/>
      <c r="C367" s="19"/>
      <c r="D367" s="17"/>
      <c r="E367" s="17"/>
      <c r="F367" s="17">
        <f>D367+E367</f>
      </c>
      <c r="G367" s="17">
        <f>ROUND((Hoja2!F367/INICIO!$C$37)*INICIO!$C$33,2)</f>
      </c>
      <c r="H367" s="17"/>
      <c r="I367" s="17"/>
      <c r="J367" s="17">
        <f>D367+H367</f>
      </c>
      <c r="K367" s="1"/>
      <c r="L367" s="17"/>
      <c r="M367" s="1"/>
      <c r="N367">
        <f>A367</f>
      </c>
      <c r="O367">
        <f>B367</f>
      </c>
      <c r="P367" s="1"/>
      <c r="Q367">
        <f>C367</f>
      </c>
      <c r="R367">
        <f>Q367</f>
      </c>
      <c r="S367" s="1"/>
      <c r="T367">
        <f>$T$10</f>
      </c>
      <c r="U367">
        <f>D367</f>
      </c>
      <c r="V367">
        <f>E367</f>
      </c>
      <c r="W367">
        <f>F367</f>
      </c>
      <c r="X367">
        <f>G367</f>
      </c>
      <c r="Y367" s="5">
        <f>W367*$B$1</f>
      </c>
      <c r="Z367" s="5">
        <f>W367*$B$2</f>
      </c>
      <c r="AA367" s="5">
        <f>Y367+Z367</f>
      </c>
      <c r="AB367" s="5">
        <f>U367+Y367</f>
      </c>
      <c r="AC367" s="96">
        <f>C367</f>
      </c>
      <c r="AD367" s="1">
        <f>$AD$10</f>
      </c>
      <c r="AE367" s="9">
        <f>COLINDANCIAS!E1796</f>
      </c>
      <c r="AF367" s="9">
        <f>COLINDANCIAS!E1797</f>
      </c>
      <c r="AG367" s="9">
        <f>COLINDANCIAS!E1798</f>
      </c>
      <c r="AH367" s="9">
        <f>COLINDANCIAS!E1799</f>
      </c>
      <c r="AI367" s="9">
        <f>$AI$10</f>
      </c>
      <c r="AJ367" s="9">
        <f>BA367</f>
      </c>
      <c r="AK367" s="1"/>
      <c r="AL367" s="53">
        <f>LEN(AJ367)</f>
      </c>
      <c r="AO367" s="96">
        <f>$AO$10</f>
      </c>
      <c r="AQ367" s="96">
        <f>$AQ$10</f>
      </c>
      <c r="AS367" s="96">
        <f>$AS$10</f>
      </c>
      <c r="AU367" s="96">
        <f>$AU$10</f>
      </c>
      <c r="AW367" s="96">
        <f>$AW$10</f>
      </c>
      <c r="AX367">
        <f>AX366+1</f>
      </c>
      <c r="AZ367">
        <f>CONCATENATE(AO367,".",AQ367,".",AS367,".",AU367,".",AW367,AX367)</f>
      </c>
      <c r="BA367">
        <f>CONCATENATE(AO367,AQ367,AS367,AU367,AW367,AX367)</f>
      </c>
    </row>
    <row r="368" spans="1:53" ht="30" customHeight="1" x14ac:dyDescent="0.25">
      <c r="A368" s="18"/>
      <c r="B368" s="18"/>
      <c r="C368" s="19"/>
      <c r="D368" s="17"/>
      <c r="E368" s="17"/>
      <c r="F368" s="17">
        <f>D368+E368</f>
      </c>
      <c r="G368" s="17">
        <f>ROUND((Hoja2!F368/INICIO!$C$37)*INICIO!$C$33,2)</f>
      </c>
      <c r="H368" s="17"/>
      <c r="I368" s="17"/>
      <c r="J368" s="17">
        <f>D368+H368</f>
      </c>
      <c r="K368" s="1"/>
      <c r="L368" s="17"/>
      <c r="M368" s="1"/>
      <c r="N368">
        <f>A368</f>
      </c>
      <c r="O368">
        <f>B368</f>
      </c>
      <c r="P368" s="1"/>
      <c r="Q368">
        <f>C368</f>
      </c>
      <c r="R368">
        <f>Q368</f>
      </c>
      <c r="S368" s="1"/>
      <c r="T368">
        <f>$T$10</f>
      </c>
      <c r="U368">
        <f>D368</f>
      </c>
      <c r="V368">
        <f>E368</f>
      </c>
      <c r="W368">
        <f>F368</f>
      </c>
      <c r="X368">
        <f>G368</f>
      </c>
      <c r="Y368" s="5">
        <f>W368*$B$1</f>
      </c>
      <c r="Z368" s="5">
        <f>W368*$B$2</f>
      </c>
      <c r="AA368" s="5">
        <f>Y368+Z368</f>
      </c>
      <c r="AB368" s="5">
        <f>U368+Y368</f>
      </c>
      <c r="AC368" s="96">
        <f>C368</f>
      </c>
      <c r="AD368" s="1">
        <f>$AD$10</f>
      </c>
      <c r="AE368" s="9">
        <f>COLINDANCIAS!E1801</f>
      </c>
      <c r="AF368" s="9">
        <f>COLINDANCIAS!E1802</f>
      </c>
      <c r="AG368" s="9">
        <f>COLINDANCIAS!E1803</f>
      </c>
      <c r="AH368" s="9">
        <f>COLINDANCIAS!E1804</f>
      </c>
      <c r="AI368" s="9">
        <f>$AI$10</f>
      </c>
      <c r="AJ368" s="9">
        <f>BA368</f>
      </c>
      <c r="AK368" s="1"/>
      <c r="AL368" s="53">
        <f>LEN(AJ368)</f>
      </c>
      <c r="AO368" s="96">
        <f>$AO$10</f>
      </c>
      <c r="AQ368" s="96">
        <f>$AQ$10</f>
      </c>
      <c r="AS368" s="96">
        <f>$AS$10</f>
      </c>
      <c r="AU368" s="96">
        <f>$AU$10</f>
      </c>
      <c r="AW368" s="96">
        <f>$AW$10</f>
      </c>
      <c r="AX368">
        <f>AX367+1</f>
      </c>
      <c r="AZ368">
        <f>CONCATENATE(AO368,".",AQ368,".",AS368,".",AU368,".",AW368,AX368)</f>
      </c>
      <c r="BA368">
        <f>CONCATENATE(AO368,AQ368,AS368,AU368,AW368,AX368)</f>
      </c>
    </row>
    <row r="369" spans="1:53" ht="30" customHeight="1" x14ac:dyDescent="0.25">
      <c r="A369" s="18"/>
      <c r="B369" s="18"/>
      <c r="C369" s="19"/>
      <c r="D369" s="17"/>
      <c r="E369" s="17"/>
      <c r="F369" s="17">
        <f>D369+E369</f>
      </c>
      <c r="G369" s="17">
        <f>ROUND((Hoja2!F369/INICIO!$C$37)*INICIO!$C$33,2)</f>
      </c>
      <c r="H369" s="17"/>
      <c r="I369" s="17"/>
      <c r="J369" s="17">
        <f>D369+H369</f>
      </c>
      <c r="K369" s="1"/>
      <c r="L369" s="17"/>
      <c r="M369" s="1"/>
      <c r="N369">
        <f>A369</f>
      </c>
      <c r="O369">
        <f>B369</f>
      </c>
      <c r="P369" s="1"/>
      <c r="Q369">
        <f>C369</f>
      </c>
      <c r="R369">
        <f>Q369</f>
      </c>
      <c r="S369" s="1"/>
      <c r="T369">
        <f>$T$10</f>
      </c>
      <c r="U369">
        <f>D369</f>
      </c>
      <c r="V369">
        <f>E369</f>
      </c>
      <c r="W369">
        <f>F369</f>
      </c>
      <c r="X369">
        <f>G369</f>
      </c>
      <c r="Y369" s="5">
        <f>W369*$B$1</f>
      </c>
      <c r="Z369" s="5">
        <f>W369*$B$2</f>
      </c>
      <c r="AA369" s="5">
        <f>Y369+Z369</f>
      </c>
      <c r="AB369" s="5">
        <f>U369+Y369</f>
      </c>
      <c r="AC369" s="96">
        <f>C369</f>
      </c>
      <c r="AD369" s="1">
        <f>$AD$10</f>
      </c>
      <c r="AE369" s="9">
        <f>COLINDANCIAS!E1806</f>
      </c>
      <c r="AF369" s="9">
        <f>COLINDANCIAS!E1807</f>
      </c>
      <c r="AG369" s="9">
        <f>COLINDANCIAS!E1808</f>
      </c>
      <c r="AH369" s="9">
        <f>COLINDANCIAS!E1809</f>
      </c>
      <c r="AI369" s="9">
        <f>$AI$10</f>
      </c>
      <c r="AJ369" s="9">
        <f>BA369</f>
      </c>
      <c r="AK369" s="1"/>
      <c r="AL369" s="53">
        <f>LEN(AJ369)</f>
      </c>
      <c r="AO369" s="96">
        <f>$AO$10</f>
      </c>
      <c r="AQ369" s="96">
        <f>$AQ$10</f>
      </c>
      <c r="AS369" s="96">
        <f>$AS$10</f>
      </c>
      <c r="AU369" s="96">
        <f>$AU$10</f>
      </c>
      <c r="AW369" s="96">
        <f>$AW$10</f>
      </c>
      <c r="AX369">
        <f>AX368+1</f>
      </c>
      <c r="AZ369">
        <f>CONCATENATE(AO369,".",AQ369,".",AS369,".",AU369,".",AW369,AX369)</f>
      </c>
      <c r="BA369">
        <f>CONCATENATE(AO369,AQ369,AS369,AU369,AW369,AX369)</f>
      </c>
    </row>
    <row r="370" spans="1:53" ht="30" customHeight="1" x14ac:dyDescent="0.25">
      <c r="A370" s="18"/>
      <c r="B370" s="18"/>
      <c r="C370" s="19"/>
      <c r="D370" s="17"/>
      <c r="E370" s="17"/>
      <c r="F370" s="17">
        <f>D370+E370</f>
      </c>
      <c r="G370" s="17">
        <f>ROUND((Hoja2!F370/INICIO!$C$37)*INICIO!$C$33,2)</f>
      </c>
      <c r="H370" s="17"/>
      <c r="I370" s="17"/>
      <c r="J370" s="17">
        <f>D370+H370</f>
      </c>
      <c r="K370" s="1"/>
      <c r="L370" s="17"/>
      <c r="M370" s="1"/>
      <c r="N370">
        <f>A370</f>
      </c>
      <c r="O370">
        <f>B370</f>
      </c>
      <c r="P370" s="1"/>
      <c r="Q370">
        <f>C370</f>
      </c>
      <c r="R370">
        <f>Q370</f>
      </c>
      <c r="S370" s="1"/>
      <c r="T370">
        <f>$T$10</f>
      </c>
      <c r="U370">
        <f>D370</f>
      </c>
      <c r="V370">
        <f>E370</f>
      </c>
      <c r="W370">
        <f>F370</f>
      </c>
      <c r="X370">
        <f>G370</f>
      </c>
      <c r="Y370" s="5">
        <f>W370*$B$1</f>
      </c>
      <c r="Z370" s="5">
        <f>W370*$B$2</f>
      </c>
      <c r="AA370" s="5">
        <f>Y370+Z370</f>
      </c>
      <c r="AB370" s="5">
        <f>U370+Y370</f>
      </c>
      <c r="AC370" s="96">
        <f>C370</f>
      </c>
      <c r="AD370" s="1">
        <f>$AD$10</f>
      </c>
      <c r="AE370" s="9">
        <f>COLINDANCIAS!E1811</f>
      </c>
      <c r="AF370" s="9">
        <f>COLINDANCIAS!E1812</f>
      </c>
      <c r="AG370" s="9">
        <f>COLINDANCIAS!E1813</f>
      </c>
      <c r="AH370" s="9">
        <f>COLINDANCIAS!E1814</f>
      </c>
      <c r="AI370" s="9">
        <f>$AI$10</f>
      </c>
      <c r="AJ370" s="9">
        <f>BA370</f>
      </c>
      <c r="AK370" s="1"/>
      <c r="AL370" s="53">
        <f>LEN(AJ370)</f>
      </c>
      <c r="AO370" s="96">
        <f>$AO$10</f>
      </c>
      <c r="AQ370" s="96">
        <f>$AQ$10</f>
      </c>
      <c r="AS370" s="96">
        <f>$AS$10</f>
      </c>
      <c r="AU370" s="96">
        <f>$AU$10</f>
      </c>
      <c r="AW370" s="96">
        <f>$AW$10</f>
      </c>
      <c r="AX370">
        <f>AX369+1</f>
      </c>
      <c r="AZ370">
        <f>CONCATENATE(AO370,".",AQ370,".",AS370,".",AU370,".",AW370,AX370)</f>
      </c>
      <c r="BA370">
        <f>CONCATENATE(AO370,AQ370,AS370,AU370,AW370,AX370)</f>
      </c>
    </row>
    <row r="371" spans="1:53" ht="30" customHeight="1" x14ac:dyDescent="0.25">
      <c r="A371" s="18"/>
      <c r="B371" s="18"/>
      <c r="C371" s="19"/>
      <c r="D371" s="17"/>
      <c r="E371" s="17"/>
      <c r="F371" s="17">
        <f>D371+E371</f>
      </c>
      <c r="G371" s="17">
        <f>ROUND((Hoja2!F371/INICIO!$C$37)*INICIO!$C$33,2)</f>
      </c>
      <c r="H371" s="17"/>
      <c r="I371" s="17"/>
      <c r="J371" s="17">
        <f>D371+H371</f>
      </c>
      <c r="K371" s="1"/>
      <c r="L371" s="17"/>
      <c r="M371" s="1"/>
      <c r="N371">
        <f>A371</f>
      </c>
      <c r="O371">
        <f>B371</f>
      </c>
      <c r="P371" s="1"/>
      <c r="Q371">
        <f>C371</f>
      </c>
      <c r="R371">
        <f>Q371</f>
      </c>
      <c r="S371" s="1"/>
      <c r="T371">
        <f>$T$10</f>
      </c>
      <c r="U371">
        <f>D371</f>
      </c>
      <c r="V371">
        <f>E371</f>
      </c>
      <c r="W371">
        <f>F371</f>
      </c>
      <c r="X371">
        <f>G371</f>
      </c>
      <c r="Y371" s="5">
        <f>W371*$B$1</f>
      </c>
      <c r="Z371" s="5">
        <f>W371*$B$2</f>
      </c>
      <c r="AA371" s="5">
        <f>Y371+Z371</f>
      </c>
      <c r="AB371" s="5">
        <f>U371+Y371</f>
      </c>
      <c r="AC371" s="96">
        <f>C371</f>
      </c>
      <c r="AD371" s="1">
        <f>$AD$10</f>
      </c>
      <c r="AE371" s="9">
        <f>COLINDANCIAS!E1816</f>
      </c>
      <c r="AF371" s="9">
        <f>COLINDANCIAS!E1817</f>
      </c>
      <c r="AG371" s="9">
        <f>COLINDANCIAS!E1818</f>
      </c>
      <c r="AH371" s="9">
        <f>COLINDANCIAS!E1819</f>
      </c>
      <c r="AI371" s="9">
        <f>$AI$10</f>
      </c>
      <c r="AJ371" s="9">
        <f>BA371</f>
      </c>
      <c r="AK371" s="1"/>
      <c r="AL371" s="53">
        <f>LEN(AJ371)</f>
      </c>
      <c r="AO371" s="96">
        <f>$AO$10</f>
      </c>
      <c r="AQ371" s="96">
        <f>$AQ$10</f>
      </c>
      <c r="AS371" s="96">
        <f>$AS$10</f>
      </c>
      <c r="AU371" s="96">
        <f>$AU$10</f>
      </c>
      <c r="AW371" s="96">
        <f>$AW$10</f>
      </c>
      <c r="AX371">
        <f>AX370+1</f>
      </c>
      <c r="AZ371">
        <f>CONCATENATE(AO371,".",AQ371,".",AS371,".",AU371,".",AW371,AX371)</f>
      </c>
      <c r="BA371">
        <f>CONCATENATE(AO371,AQ371,AS371,AU371,AW371,AX371)</f>
      </c>
    </row>
    <row r="372" spans="1:53" ht="30" customHeight="1" x14ac:dyDescent="0.25">
      <c r="A372" s="18"/>
      <c r="B372" s="18"/>
      <c r="C372" s="19"/>
      <c r="D372" s="17"/>
      <c r="E372" s="17"/>
      <c r="F372" s="17">
        <f>D372+E372</f>
      </c>
      <c r="G372" s="17">
        <f>ROUND((Hoja2!F372/INICIO!$C$37)*INICIO!$C$33,2)</f>
      </c>
      <c r="H372" s="17"/>
      <c r="I372" s="17"/>
      <c r="J372" s="17">
        <f>D372+H372</f>
      </c>
      <c r="K372" s="1"/>
      <c r="L372" s="17"/>
      <c r="M372" s="1"/>
      <c r="N372">
        <f>A372</f>
      </c>
      <c r="O372">
        <f>B372</f>
      </c>
      <c r="P372" s="1"/>
      <c r="Q372">
        <f>C372</f>
      </c>
      <c r="R372">
        <f>Q372</f>
      </c>
      <c r="S372" s="1"/>
      <c r="T372">
        <f>$T$10</f>
      </c>
      <c r="U372">
        <f>D372</f>
      </c>
      <c r="V372">
        <f>E372</f>
      </c>
      <c r="W372">
        <f>F372</f>
      </c>
      <c r="X372">
        <f>G372</f>
      </c>
      <c r="Y372" s="5">
        <f>W372*$B$1</f>
      </c>
      <c r="Z372" s="5">
        <f>W372*$B$2</f>
      </c>
      <c r="AA372" s="5">
        <f>Y372+Z372</f>
      </c>
      <c r="AB372" s="5">
        <f>U372+Y372</f>
      </c>
      <c r="AC372" s="96">
        <f>C372</f>
      </c>
      <c r="AD372" s="1">
        <f>$AD$10</f>
      </c>
      <c r="AE372" s="9">
        <f>COLINDANCIAS!E1821</f>
      </c>
      <c r="AF372" s="9">
        <f>COLINDANCIAS!E1822</f>
      </c>
      <c r="AG372" s="9">
        <f>COLINDANCIAS!E1823</f>
      </c>
      <c r="AH372" s="9">
        <f>COLINDANCIAS!E1824</f>
      </c>
      <c r="AI372" s="9">
        <f>$AI$10</f>
      </c>
      <c r="AJ372" s="9">
        <f>BA372</f>
      </c>
      <c r="AK372" s="1"/>
      <c r="AL372" s="53">
        <f>LEN(AJ372)</f>
      </c>
      <c r="AO372" s="96">
        <f>$AO$10</f>
      </c>
      <c r="AQ372" s="96">
        <f>$AQ$10</f>
      </c>
      <c r="AS372" s="96">
        <f>$AS$10</f>
      </c>
      <c r="AU372" s="96">
        <f>$AU$10</f>
      </c>
      <c r="AW372" s="96">
        <f>$AW$10</f>
      </c>
      <c r="AX372">
        <f>AX371+1</f>
      </c>
      <c r="AZ372">
        <f>CONCATENATE(AO372,".",AQ372,".",AS372,".",AU372,".",AW372,AX372)</f>
      </c>
      <c r="BA372">
        <f>CONCATENATE(AO372,AQ372,AS372,AU372,AW372,AX372)</f>
      </c>
    </row>
    <row r="373" spans="1:53" ht="30" customHeight="1" x14ac:dyDescent="0.25">
      <c r="A373" s="18"/>
      <c r="B373" s="18"/>
      <c r="C373" s="19"/>
      <c r="D373" s="17"/>
      <c r="E373" s="17"/>
      <c r="F373" s="17">
        <f>D373+E373</f>
      </c>
      <c r="G373" s="17">
        <f>ROUND((Hoja2!F373/INICIO!$C$37)*INICIO!$C$33,2)</f>
      </c>
      <c r="H373" s="17"/>
      <c r="I373" s="17"/>
      <c r="J373" s="17">
        <f>D373+H373</f>
      </c>
      <c r="K373" s="1"/>
      <c r="L373" s="17"/>
      <c r="M373" s="1"/>
      <c r="N373">
        <f>A373</f>
      </c>
      <c r="O373">
        <f>B373</f>
      </c>
      <c r="P373" s="1"/>
      <c r="Q373">
        <f>C373</f>
      </c>
      <c r="R373">
        <f>Q373</f>
      </c>
      <c r="S373" s="1"/>
      <c r="T373">
        <f>$T$10</f>
      </c>
      <c r="U373">
        <f>D373</f>
      </c>
      <c r="V373">
        <f>E373</f>
      </c>
      <c r="W373">
        <f>F373</f>
      </c>
      <c r="X373">
        <f>G373</f>
      </c>
      <c r="Y373" s="5">
        <f>W373*$B$1</f>
      </c>
      <c r="Z373" s="5">
        <f>W373*$B$2</f>
      </c>
      <c r="AA373" s="5">
        <f>Y373+Z373</f>
      </c>
      <c r="AB373" s="5">
        <f>U373+Y373</f>
      </c>
      <c r="AC373" s="96">
        <f>C373</f>
      </c>
      <c r="AD373" s="1">
        <f>$AD$10</f>
      </c>
      <c r="AE373" s="9">
        <f>COLINDANCIAS!E1826</f>
      </c>
      <c r="AF373" s="9">
        <f>COLINDANCIAS!E1827</f>
      </c>
      <c r="AG373" s="9">
        <f>COLINDANCIAS!E1828</f>
      </c>
      <c r="AH373" s="9">
        <f>COLINDANCIAS!E1829</f>
      </c>
      <c r="AI373" s="9">
        <f>$AI$10</f>
      </c>
      <c r="AJ373" s="9">
        <f>BA373</f>
      </c>
      <c r="AK373" s="1"/>
      <c r="AL373" s="53">
        <f>LEN(AJ373)</f>
      </c>
      <c r="AO373" s="96">
        <f>$AO$10</f>
      </c>
      <c r="AQ373" s="96">
        <f>$AQ$10</f>
      </c>
      <c r="AS373" s="96">
        <f>$AS$10</f>
      </c>
      <c r="AU373" s="96">
        <f>$AU$10</f>
      </c>
      <c r="AW373" s="96">
        <f>$AW$10</f>
      </c>
      <c r="AX373">
        <f>AX372+1</f>
      </c>
      <c r="AZ373">
        <f>CONCATENATE(AO373,".",AQ373,".",AS373,".",AU373,".",AW373,AX373)</f>
      </c>
      <c r="BA373">
        <f>CONCATENATE(AO373,AQ373,AS373,AU373,AW373,AX373)</f>
      </c>
    </row>
    <row r="374" spans="1:53" ht="30" customHeight="1" x14ac:dyDescent="0.25">
      <c r="A374" s="18"/>
      <c r="B374" s="18"/>
      <c r="C374" s="19"/>
      <c r="D374" s="17"/>
      <c r="E374" s="17"/>
      <c r="F374" s="17">
        <f>D374+E374</f>
      </c>
      <c r="G374" s="17">
        <f>ROUND((Hoja2!F374/INICIO!$C$37)*INICIO!$C$33,2)</f>
      </c>
      <c r="H374" s="17"/>
      <c r="I374" s="17"/>
      <c r="J374" s="17">
        <f>D374+H374</f>
      </c>
      <c r="K374" s="1"/>
      <c r="L374" s="17"/>
      <c r="M374" s="1"/>
      <c r="N374">
        <f>A374</f>
      </c>
      <c r="O374">
        <f>B374</f>
      </c>
      <c r="P374" s="1"/>
      <c r="Q374">
        <f>C374</f>
      </c>
      <c r="R374">
        <f>Q374</f>
      </c>
      <c r="S374" s="1"/>
      <c r="T374">
        <f>$T$10</f>
      </c>
      <c r="U374">
        <f>D374</f>
      </c>
      <c r="V374">
        <f>E374</f>
      </c>
      <c r="W374">
        <f>F374</f>
      </c>
      <c r="X374">
        <f>G374</f>
      </c>
      <c r="Y374" s="5">
        <f>W374*$B$1</f>
      </c>
      <c r="Z374" s="5">
        <f>W374*$B$2</f>
      </c>
      <c r="AA374" s="5">
        <f>Y374+Z374</f>
      </c>
      <c r="AB374" s="5">
        <f>U374+Y374</f>
      </c>
      <c r="AC374" s="96">
        <f>C374</f>
      </c>
      <c r="AD374" s="1">
        <f>$AD$10</f>
      </c>
      <c r="AE374" s="9">
        <f>COLINDANCIAS!E1831</f>
      </c>
      <c r="AF374" s="9">
        <f>COLINDANCIAS!E1832</f>
      </c>
      <c r="AG374" s="9">
        <f>COLINDANCIAS!E1833</f>
      </c>
      <c r="AH374" s="9">
        <f>COLINDANCIAS!E1834</f>
      </c>
      <c r="AI374" s="9">
        <f>$AI$10</f>
      </c>
      <c r="AJ374" s="9">
        <f>BA374</f>
      </c>
      <c r="AK374" s="1"/>
      <c r="AL374" s="53">
        <f>LEN(AJ374)</f>
      </c>
      <c r="AO374" s="96">
        <f>$AO$10</f>
      </c>
      <c r="AQ374" s="96">
        <f>$AQ$10</f>
      </c>
      <c r="AS374" s="96">
        <f>$AS$10</f>
      </c>
      <c r="AU374" s="96">
        <f>$AU$10</f>
      </c>
      <c r="AW374" s="96">
        <f>$AW$10</f>
      </c>
      <c r="AX374">
        <f>AX373+1</f>
      </c>
      <c r="AZ374">
        <f>CONCATENATE(AO374,".",AQ374,".",AS374,".",AU374,".",AW374,AX374)</f>
      </c>
      <c r="BA374">
        <f>CONCATENATE(AO374,AQ374,AS374,AU374,AW374,AX374)</f>
      </c>
    </row>
    <row r="375" spans="1:53" ht="30" customHeight="1" x14ac:dyDescent="0.25">
      <c r="A375" s="18"/>
      <c r="B375" s="18"/>
      <c r="C375" s="19"/>
      <c r="D375" s="17"/>
      <c r="E375" s="17"/>
      <c r="F375" s="17">
        <f>D375+E375</f>
      </c>
      <c r="G375" s="17">
        <f>ROUND((Hoja2!F375/INICIO!$C$37)*INICIO!$C$33,2)</f>
      </c>
      <c r="H375" s="17"/>
      <c r="I375" s="17"/>
      <c r="J375" s="17">
        <f>D375+H375</f>
      </c>
      <c r="K375" s="1"/>
      <c r="L375" s="17"/>
      <c r="M375" s="1"/>
      <c r="N375">
        <f>A375</f>
      </c>
      <c r="O375">
        <f>B375</f>
      </c>
      <c r="P375" s="1"/>
      <c r="Q375">
        <f>C375</f>
      </c>
      <c r="R375">
        <f>Q375</f>
      </c>
      <c r="S375" s="1"/>
      <c r="T375">
        <f>$T$10</f>
      </c>
      <c r="U375">
        <f>D375</f>
      </c>
      <c r="V375">
        <f>E375</f>
      </c>
      <c r="W375">
        <f>F375</f>
      </c>
      <c r="X375">
        <f>G375</f>
      </c>
      <c r="Y375" s="5">
        <f>W375*$B$1</f>
      </c>
      <c r="Z375" s="5">
        <f>W375*$B$2</f>
      </c>
      <c r="AA375" s="5">
        <f>Y375+Z375</f>
      </c>
      <c r="AB375" s="5">
        <f>U375+Y375</f>
      </c>
      <c r="AC375" s="96">
        <f>C375</f>
      </c>
      <c r="AD375" s="1">
        <f>$AD$10</f>
      </c>
      <c r="AE375" s="9">
        <f>COLINDANCIAS!E1836</f>
      </c>
      <c r="AF375" s="9">
        <f>COLINDANCIAS!E1837</f>
      </c>
      <c r="AG375" s="9">
        <f>COLINDANCIAS!E1838</f>
      </c>
      <c r="AH375" s="9">
        <f>COLINDANCIAS!E1839</f>
      </c>
      <c r="AI375" s="9">
        <f>$AI$10</f>
      </c>
      <c r="AJ375" s="9">
        <f>BA375</f>
      </c>
      <c r="AK375" s="1"/>
      <c r="AL375" s="53">
        <f>LEN(AJ375)</f>
      </c>
      <c r="AO375" s="96">
        <f>$AO$10</f>
      </c>
      <c r="AQ375" s="96">
        <f>$AQ$10</f>
      </c>
      <c r="AS375" s="96">
        <f>$AS$10</f>
      </c>
      <c r="AU375" s="96">
        <f>$AU$10</f>
      </c>
      <c r="AW375" s="96">
        <f>$AW$10</f>
      </c>
      <c r="AX375">
        <f>AX374+1</f>
      </c>
      <c r="AZ375">
        <f>CONCATENATE(AO375,".",AQ375,".",AS375,".",AU375,".",AW375,AX375)</f>
      </c>
      <c r="BA375">
        <f>CONCATENATE(AO375,AQ375,AS375,AU375,AW375,AX375)</f>
      </c>
    </row>
    <row r="376" spans="1:53" ht="30" customHeight="1" x14ac:dyDescent="0.25">
      <c r="A376" s="18"/>
      <c r="B376" s="18"/>
      <c r="C376" s="19"/>
      <c r="D376" s="17"/>
      <c r="E376" s="17"/>
      <c r="F376" s="17">
        <f>D376+E376</f>
      </c>
      <c r="G376" s="17">
        <f>ROUND((Hoja2!F376/INICIO!$C$37)*INICIO!$C$33,2)</f>
      </c>
      <c r="H376" s="17"/>
      <c r="I376" s="17"/>
      <c r="J376" s="17">
        <f>D376+H376</f>
      </c>
      <c r="K376" s="1"/>
      <c r="L376" s="17"/>
      <c r="M376" s="1"/>
      <c r="N376">
        <f>A376</f>
      </c>
      <c r="O376">
        <f>B376</f>
      </c>
      <c r="P376" s="1"/>
      <c r="Q376">
        <f>C376</f>
      </c>
      <c r="R376">
        <f>Q376</f>
      </c>
      <c r="S376" s="1"/>
      <c r="T376">
        <f>$T$10</f>
      </c>
      <c r="U376">
        <f>D376</f>
      </c>
      <c r="V376">
        <f>E376</f>
      </c>
      <c r="W376">
        <f>F376</f>
      </c>
      <c r="X376">
        <f>G376</f>
      </c>
      <c r="Y376" s="5">
        <f>W376*$B$1</f>
      </c>
      <c r="Z376" s="5">
        <f>W376*$B$2</f>
      </c>
      <c r="AA376" s="5">
        <f>Y376+Z376</f>
      </c>
      <c r="AB376" s="5">
        <f>U376+Y376</f>
      </c>
      <c r="AC376" s="96">
        <f>C376</f>
      </c>
      <c r="AD376" s="1">
        <f>$AD$10</f>
      </c>
      <c r="AE376" s="9">
        <f>COLINDANCIAS!E1841</f>
      </c>
      <c r="AF376" s="9">
        <f>COLINDANCIAS!E1842</f>
      </c>
      <c r="AG376" s="9">
        <f>COLINDANCIAS!E1843</f>
      </c>
      <c r="AH376" s="9">
        <f>COLINDANCIAS!E1844</f>
      </c>
      <c r="AI376" s="9">
        <f>$AI$10</f>
      </c>
      <c r="AJ376" s="9">
        <f>BA376</f>
      </c>
      <c r="AK376" s="1"/>
      <c r="AL376" s="53">
        <f>LEN(AJ376)</f>
      </c>
      <c r="AO376" s="96">
        <f>$AO$10</f>
      </c>
      <c r="AQ376" s="96">
        <f>$AQ$10</f>
      </c>
      <c r="AS376" s="96">
        <f>$AS$10</f>
      </c>
      <c r="AU376" s="96">
        <f>$AU$10</f>
      </c>
      <c r="AW376" s="96">
        <f>$AW$10</f>
      </c>
      <c r="AX376">
        <f>AX375+1</f>
      </c>
      <c r="AZ376">
        <f>CONCATENATE(AO376,".",AQ376,".",AS376,".",AU376,".",AW376,AX376)</f>
      </c>
      <c r="BA376">
        <f>CONCATENATE(AO376,AQ376,AS376,AU376,AW376,AX376)</f>
      </c>
    </row>
    <row r="377" spans="1:53" ht="30" customHeight="1" x14ac:dyDescent="0.25">
      <c r="A377" s="18"/>
      <c r="B377" s="18"/>
      <c r="C377" s="19"/>
      <c r="D377" s="17"/>
      <c r="E377" s="17"/>
      <c r="F377" s="17">
        <f>D377+E377</f>
      </c>
      <c r="G377" s="17">
        <f>ROUND((Hoja2!F377/INICIO!$C$37)*INICIO!$C$33,2)</f>
      </c>
      <c r="H377" s="17"/>
      <c r="I377" s="17"/>
      <c r="J377" s="17">
        <f>D377+H377</f>
      </c>
      <c r="K377" s="1"/>
      <c r="L377" s="17"/>
      <c r="M377" s="1"/>
      <c r="N377">
        <f>A377</f>
      </c>
      <c r="O377">
        <f>B377</f>
      </c>
      <c r="P377" s="1"/>
      <c r="Q377">
        <f>C377</f>
      </c>
      <c r="R377">
        <f>Q377</f>
      </c>
      <c r="S377" s="1"/>
      <c r="T377">
        <f>$T$10</f>
      </c>
      <c r="U377">
        <f>D377</f>
      </c>
      <c r="V377">
        <f>E377</f>
      </c>
      <c r="W377">
        <f>F377</f>
      </c>
      <c r="X377">
        <f>G377</f>
      </c>
      <c r="Y377" s="5">
        <f>W377*$B$1</f>
      </c>
      <c r="Z377" s="5">
        <f>W377*$B$2</f>
      </c>
      <c r="AA377" s="5">
        <f>Y377+Z377</f>
      </c>
      <c r="AB377" s="5">
        <f>U377+Y377</f>
      </c>
      <c r="AC377" s="96">
        <f>C377</f>
      </c>
      <c r="AD377" s="1">
        <f>$AD$10</f>
      </c>
      <c r="AE377" s="9">
        <f>COLINDANCIAS!E1846</f>
      </c>
      <c r="AF377" s="9">
        <f>COLINDANCIAS!E1847</f>
      </c>
      <c r="AG377" s="9">
        <f>COLINDANCIAS!E1848</f>
      </c>
      <c r="AH377" s="9">
        <f>COLINDANCIAS!E1849</f>
      </c>
      <c r="AI377" s="9">
        <f>$AI$10</f>
      </c>
      <c r="AJ377" s="9">
        <f>BA377</f>
      </c>
      <c r="AK377" s="1"/>
      <c r="AL377" s="53">
        <f>LEN(AJ377)</f>
      </c>
      <c r="AO377" s="96">
        <f>$AO$10</f>
      </c>
      <c r="AQ377" s="96">
        <f>$AQ$10</f>
      </c>
      <c r="AS377" s="96">
        <f>$AS$10</f>
      </c>
      <c r="AU377" s="96">
        <f>$AU$10</f>
      </c>
      <c r="AW377" s="96">
        <f>$AW$10</f>
      </c>
      <c r="AX377">
        <f>AX376+1</f>
      </c>
      <c r="AZ377">
        <f>CONCATENATE(AO377,".",AQ377,".",AS377,".",AU377,".",AW377,AX377)</f>
      </c>
      <c r="BA377">
        <f>CONCATENATE(AO377,AQ377,AS377,AU377,AW377,AX377)</f>
      </c>
    </row>
    <row r="378" spans="1:53" ht="30" customHeight="1" x14ac:dyDescent="0.25">
      <c r="A378" s="18"/>
      <c r="B378" s="18"/>
      <c r="C378" s="19"/>
      <c r="D378" s="17"/>
      <c r="E378" s="17"/>
      <c r="F378" s="17">
        <f>D378+E378</f>
      </c>
      <c r="G378" s="17">
        <f>ROUND((Hoja2!F378/INICIO!$C$37)*INICIO!$C$33,2)</f>
      </c>
      <c r="H378" s="17"/>
      <c r="I378" s="17"/>
      <c r="J378" s="17">
        <f>D378+H378</f>
      </c>
      <c r="K378" s="1"/>
      <c r="L378" s="17"/>
      <c r="M378" s="1"/>
      <c r="N378">
        <f>A378</f>
      </c>
      <c r="O378">
        <f>B378</f>
      </c>
      <c r="P378" s="1"/>
      <c r="Q378">
        <f>C378</f>
      </c>
      <c r="R378">
        <f>Q378</f>
      </c>
      <c r="S378" s="1"/>
      <c r="T378">
        <f>$T$10</f>
      </c>
      <c r="U378">
        <f>D378</f>
      </c>
      <c r="V378">
        <f>E378</f>
      </c>
      <c r="W378">
        <f>F378</f>
      </c>
      <c r="X378">
        <f>G378</f>
      </c>
      <c r="Y378" s="5">
        <f>W378*$B$1</f>
      </c>
      <c r="Z378" s="5">
        <f>W378*$B$2</f>
      </c>
      <c r="AA378" s="5">
        <f>Y378+Z378</f>
      </c>
      <c r="AB378" s="5">
        <f>U378+Y378</f>
      </c>
      <c r="AC378" s="96">
        <f>C378</f>
      </c>
      <c r="AD378" s="1">
        <f>$AD$10</f>
      </c>
      <c r="AE378" s="9">
        <f>COLINDANCIAS!E1851</f>
      </c>
      <c r="AF378" s="9">
        <f>COLINDANCIAS!E1852</f>
      </c>
      <c r="AG378" s="9">
        <f>COLINDANCIAS!E1853</f>
      </c>
      <c r="AH378" s="9">
        <f>COLINDANCIAS!E1854</f>
      </c>
      <c r="AI378" s="9">
        <f>$AI$10</f>
      </c>
      <c r="AJ378" s="9">
        <f>BA378</f>
      </c>
      <c r="AK378" s="1"/>
      <c r="AL378" s="53">
        <f>LEN(AJ378)</f>
      </c>
      <c r="AO378" s="96">
        <f>$AO$10</f>
      </c>
      <c r="AQ378" s="96">
        <f>$AQ$10</f>
      </c>
      <c r="AS378" s="96">
        <f>$AS$10</f>
      </c>
      <c r="AU378" s="96">
        <f>$AU$10</f>
      </c>
      <c r="AW378" s="96">
        <f>$AW$10</f>
      </c>
      <c r="AX378">
        <f>AX377+1</f>
      </c>
      <c r="AZ378">
        <f>CONCATENATE(AO378,".",AQ378,".",AS378,".",AU378,".",AW378,AX378)</f>
      </c>
      <c r="BA378">
        <f>CONCATENATE(AO378,AQ378,AS378,AU378,AW378,AX378)</f>
      </c>
    </row>
    <row r="379" spans="1:53" ht="30" customHeight="1" x14ac:dyDescent="0.25">
      <c r="A379" s="18"/>
      <c r="B379" s="18"/>
      <c r="C379" s="19"/>
      <c r="D379" s="17"/>
      <c r="E379" s="17"/>
      <c r="F379" s="17">
        <f>D379+E379</f>
      </c>
      <c r="G379" s="17">
        <f>ROUND((Hoja2!F379/INICIO!$C$37)*INICIO!$C$33,2)</f>
      </c>
      <c r="H379" s="17"/>
      <c r="I379" s="17"/>
      <c r="J379" s="17">
        <f>D379+H379</f>
      </c>
      <c r="K379" s="1"/>
      <c r="L379" s="17"/>
      <c r="M379" s="1"/>
      <c r="N379">
        <f>A379</f>
      </c>
      <c r="O379">
        <f>B379</f>
      </c>
      <c r="P379" s="1"/>
      <c r="Q379">
        <f>C379</f>
      </c>
      <c r="R379">
        <f>Q379</f>
      </c>
      <c r="S379" s="1"/>
      <c r="T379">
        <f>$T$10</f>
      </c>
      <c r="U379">
        <f>D379</f>
      </c>
      <c r="V379">
        <f>E379</f>
      </c>
      <c r="W379">
        <f>F379</f>
      </c>
      <c r="X379">
        <f>G379</f>
      </c>
      <c r="Y379" s="5">
        <f>W379*$B$1</f>
      </c>
      <c r="Z379" s="5">
        <f>W379*$B$2</f>
      </c>
      <c r="AA379" s="5">
        <f>Y379+Z379</f>
      </c>
      <c r="AB379" s="5">
        <f>U379+Y379</f>
      </c>
      <c r="AC379" s="96">
        <f>C379</f>
      </c>
      <c r="AD379" s="1">
        <f>$AD$10</f>
      </c>
      <c r="AE379" s="9">
        <f>COLINDANCIAS!E1856</f>
      </c>
      <c r="AF379" s="9">
        <f>COLINDANCIAS!E1857</f>
      </c>
      <c r="AG379" s="9">
        <f>COLINDANCIAS!E1858</f>
      </c>
      <c r="AH379" s="9">
        <f>COLINDANCIAS!E1859</f>
      </c>
      <c r="AI379" s="9">
        <f>$AI$10</f>
      </c>
      <c r="AJ379" s="9">
        <f>BA379</f>
      </c>
      <c r="AK379" s="1"/>
      <c r="AL379" s="53">
        <f>LEN(AJ379)</f>
      </c>
      <c r="AO379" s="96">
        <f>$AO$10</f>
      </c>
      <c r="AQ379" s="96">
        <f>$AQ$10</f>
      </c>
      <c r="AS379" s="96">
        <f>$AS$10</f>
      </c>
      <c r="AU379" s="96">
        <f>$AU$10</f>
      </c>
      <c r="AW379" s="96">
        <f>$AW$10</f>
      </c>
      <c r="AX379">
        <f>AX378+1</f>
      </c>
      <c r="AZ379">
        <f>CONCATENATE(AO379,".",AQ379,".",AS379,".",AU379,".",AW379,AX379)</f>
      </c>
      <c r="BA379">
        <f>CONCATENATE(AO379,AQ379,AS379,AU379,AW379,AX379)</f>
      </c>
    </row>
    <row r="380" spans="1:53" ht="30" customHeight="1" x14ac:dyDescent="0.25">
      <c r="A380" s="18"/>
      <c r="B380" s="18"/>
      <c r="C380" s="19"/>
      <c r="D380" s="17"/>
      <c r="E380" s="17"/>
      <c r="F380" s="17">
        <f>D380+E380</f>
      </c>
      <c r="G380" s="17">
        <f>ROUND((Hoja2!F380/INICIO!$C$37)*INICIO!$C$33,2)</f>
      </c>
      <c r="H380" s="17"/>
      <c r="I380" s="17"/>
      <c r="J380" s="17">
        <f>D380+H380</f>
      </c>
      <c r="K380" s="1"/>
      <c r="L380" s="17"/>
      <c r="M380" s="1"/>
      <c r="N380">
        <f>A380</f>
      </c>
      <c r="O380">
        <f>B380</f>
      </c>
      <c r="P380" s="1"/>
      <c r="Q380">
        <f>C380</f>
      </c>
      <c r="R380">
        <f>Q380</f>
      </c>
      <c r="S380" s="1"/>
      <c r="T380">
        <f>$T$10</f>
      </c>
      <c r="U380">
        <f>D380</f>
      </c>
      <c r="V380">
        <f>E380</f>
      </c>
      <c r="W380">
        <f>F380</f>
      </c>
      <c r="X380">
        <f>G380</f>
      </c>
      <c r="Y380" s="5">
        <f>W380*$B$1</f>
      </c>
      <c r="Z380" s="5">
        <f>W380*$B$2</f>
      </c>
      <c r="AA380" s="5">
        <f>Y380+Z380</f>
      </c>
      <c r="AB380" s="5">
        <f>U380+Y380</f>
      </c>
      <c r="AC380" s="96">
        <f>C380</f>
      </c>
      <c r="AD380" s="1">
        <f>$AD$10</f>
      </c>
      <c r="AE380" s="9">
        <f>COLINDANCIAS!E1861</f>
      </c>
      <c r="AF380" s="9">
        <f>COLINDANCIAS!E1862</f>
      </c>
      <c r="AG380" s="9">
        <f>COLINDANCIAS!E1863</f>
      </c>
      <c r="AH380" s="9">
        <f>COLINDANCIAS!E1864</f>
      </c>
      <c r="AI380" s="9">
        <f>$AI$10</f>
      </c>
      <c r="AJ380" s="9">
        <f>BA380</f>
      </c>
      <c r="AK380" s="1"/>
      <c r="AL380" s="53">
        <f>LEN(AJ380)</f>
      </c>
      <c r="AO380" s="96">
        <f>$AO$10</f>
      </c>
      <c r="AQ380" s="96">
        <f>$AQ$10</f>
      </c>
      <c r="AS380" s="96">
        <f>$AS$10</f>
      </c>
      <c r="AU380" s="96">
        <f>$AU$10</f>
      </c>
      <c r="AW380" s="96">
        <f>$AW$10</f>
      </c>
      <c r="AX380">
        <f>AX379+1</f>
      </c>
      <c r="AZ380">
        <f>CONCATENATE(AO380,".",AQ380,".",AS380,".",AU380,".",AW380,AX380)</f>
      </c>
      <c r="BA380">
        <f>CONCATENATE(AO380,AQ380,AS380,AU380,AW380,AX380)</f>
      </c>
    </row>
    <row r="381" spans="1:53" ht="30" customHeight="1" x14ac:dyDescent="0.25">
      <c r="A381" s="18"/>
      <c r="B381" s="18"/>
      <c r="C381" s="19"/>
      <c r="D381" s="17"/>
      <c r="E381" s="17"/>
      <c r="F381" s="17">
        <f>D381+E381</f>
      </c>
      <c r="G381" s="17">
        <f>ROUND((Hoja2!F381/INICIO!$C$37)*INICIO!$C$33,2)</f>
      </c>
      <c r="H381" s="17"/>
      <c r="I381" s="17"/>
      <c r="J381" s="17">
        <f>D381+H381</f>
      </c>
      <c r="K381" s="1"/>
      <c r="L381" s="17"/>
      <c r="M381" s="1"/>
      <c r="N381">
        <f>A381</f>
      </c>
      <c r="O381">
        <f>B381</f>
      </c>
      <c r="P381" s="1"/>
      <c r="Q381">
        <f>C381</f>
      </c>
      <c r="R381">
        <f>Q381</f>
      </c>
      <c r="S381" s="1"/>
      <c r="T381">
        <f>$T$10</f>
      </c>
      <c r="U381">
        <f>D381</f>
      </c>
      <c r="V381">
        <f>E381</f>
      </c>
      <c r="W381">
        <f>F381</f>
      </c>
      <c r="X381">
        <f>G381</f>
      </c>
      <c r="Y381" s="5">
        <f>W381*$B$1</f>
      </c>
      <c r="Z381" s="5">
        <f>W381*$B$2</f>
      </c>
      <c r="AA381" s="5">
        <f>Y381+Z381</f>
      </c>
      <c r="AB381" s="5">
        <f>U381+Y381</f>
      </c>
      <c r="AC381" s="96">
        <f>C381</f>
      </c>
      <c r="AD381" s="1">
        <f>$AD$10</f>
      </c>
      <c r="AE381" s="9">
        <f>COLINDANCIAS!E1866</f>
      </c>
      <c r="AF381" s="9">
        <f>COLINDANCIAS!E1867</f>
      </c>
      <c r="AG381" s="9">
        <f>COLINDANCIAS!E1868</f>
      </c>
      <c r="AH381" s="9">
        <f>COLINDANCIAS!E1869</f>
      </c>
      <c r="AI381" s="9">
        <f>$AI$10</f>
      </c>
      <c r="AJ381" s="9">
        <f>BA381</f>
      </c>
      <c r="AK381" s="1"/>
      <c r="AL381" s="53">
        <f>LEN(AJ381)</f>
      </c>
      <c r="AO381" s="96">
        <f>$AO$10</f>
      </c>
      <c r="AQ381" s="96">
        <f>$AQ$10</f>
      </c>
      <c r="AS381" s="96">
        <f>$AS$10</f>
      </c>
      <c r="AU381" s="96">
        <f>$AU$10</f>
      </c>
      <c r="AW381" s="96">
        <f>$AW$10</f>
      </c>
      <c r="AX381">
        <f>AX380+1</f>
      </c>
      <c r="AZ381">
        <f>CONCATENATE(AO381,".",AQ381,".",AS381,".",AU381,".",AW381,AX381)</f>
      </c>
      <c r="BA381">
        <f>CONCATENATE(AO381,AQ381,AS381,AU381,AW381,AX381)</f>
      </c>
    </row>
    <row r="382" spans="1:53" ht="30" customHeight="1" x14ac:dyDescent="0.25">
      <c r="A382" s="18"/>
      <c r="B382" s="18"/>
      <c r="C382" s="19"/>
      <c r="D382" s="17"/>
      <c r="E382" s="17"/>
      <c r="F382" s="17">
        <f>D382+E382</f>
      </c>
      <c r="G382" s="17">
        <f>ROUND((Hoja2!F382/INICIO!$C$37)*INICIO!$C$33,2)</f>
      </c>
      <c r="H382" s="17"/>
      <c r="I382" s="17"/>
      <c r="J382" s="17">
        <f>D382+H382</f>
      </c>
      <c r="K382" s="1"/>
      <c r="L382" s="17"/>
      <c r="M382" s="1"/>
      <c r="N382">
        <f>A382</f>
      </c>
      <c r="O382">
        <f>B382</f>
      </c>
      <c r="P382" s="1"/>
      <c r="Q382">
        <f>C382</f>
      </c>
      <c r="R382">
        <f>Q382</f>
      </c>
      <c r="S382" s="1"/>
      <c r="T382">
        <f>$T$10</f>
      </c>
      <c r="U382">
        <f>D382</f>
      </c>
      <c r="V382">
        <f>E382</f>
      </c>
      <c r="W382">
        <f>F382</f>
      </c>
      <c r="X382">
        <f>G382</f>
      </c>
      <c r="Y382" s="5">
        <f>W382*$B$1</f>
      </c>
      <c r="Z382" s="5">
        <f>W382*$B$2</f>
      </c>
      <c r="AA382" s="5">
        <f>Y382+Z382</f>
      </c>
      <c r="AB382" s="5">
        <f>U382+Y382</f>
      </c>
      <c r="AC382" s="96">
        <f>C382</f>
      </c>
      <c r="AD382" s="1">
        <f>$AD$10</f>
      </c>
      <c r="AE382" s="9">
        <f>COLINDANCIAS!E1871</f>
      </c>
      <c r="AF382" s="9">
        <f>COLINDANCIAS!E1872</f>
      </c>
      <c r="AG382" s="9">
        <f>COLINDANCIAS!E1873</f>
      </c>
      <c r="AH382" s="9">
        <f>COLINDANCIAS!E1874</f>
      </c>
      <c r="AI382" s="9">
        <f>$AI$10</f>
      </c>
      <c r="AJ382" s="9">
        <f>BA382</f>
      </c>
      <c r="AK382" s="1"/>
      <c r="AL382" s="53">
        <f>LEN(AJ382)</f>
      </c>
      <c r="AO382" s="96">
        <f>$AO$10</f>
      </c>
      <c r="AQ382" s="96">
        <f>$AQ$10</f>
      </c>
      <c r="AS382" s="96">
        <f>$AS$10</f>
      </c>
      <c r="AU382" s="96">
        <f>$AU$10</f>
      </c>
      <c r="AW382" s="96">
        <f>$AW$10</f>
      </c>
      <c r="AX382">
        <f>AX381+1</f>
      </c>
      <c r="AZ382">
        <f>CONCATENATE(AO382,".",AQ382,".",AS382,".",AU382,".",AW382,AX382)</f>
      </c>
      <c r="BA382">
        <f>CONCATENATE(AO382,AQ382,AS382,AU382,AW382,AX382)</f>
      </c>
    </row>
    <row r="383" spans="1:53" ht="30" customHeight="1" x14ac:dyDescent="0.25">
      <c r="A383" s="18"/>
      <c r="B383" s="18"/>
      <c r="C383" s="19"/>
      <c r="D383" s="17"/>
      <c r="E383" s="17"/>
      <c r="F383" s="17">
        <f>D383+E383</f>
      </c>
      <c r="G383" s="17">
        <f>ROUND((Hoja2!F383/INICIO!$C$37)*INICIO!$C$33,2)</f>
      </c>
      <c r="H383" s="17"/>
      <c r="I383" s="17"/>
      <c r="J383" s="17">
        <f>D383+H383</f>
      </c>
      <c r="K383" s="1"/>
      <c r="L383" s="17"/>
      <c r="M383" s="1"/>
      <c r="N383">
        <f>A383</f>
      </c>
      <c r="O383">
        <f>B383</f>
      </c>
      <c r="P383" s="1"/>
      <c r="Q383">
        <f>C383</f>
      </c>
      <c r="R383">
        <f>Q383</f>
      </c>
      <c r="S383" s="1"/>
      <c r="T383">
        <f>$T$10</f>
      </c>
      <c r="U383">
        <f>D383</f>
      </c>
      <c r="V383">
        <f>E383</f>
      </c>
      <c r="W383">
        <f>F383</f>
      </c>
      <c r="X383">
        <f>G383</f>
      </c>
      <c r="Y383" s="5">
        <f>W383*$B$1</f>
      </c>
      <c r="Z383" s="5">
        <f>W383*$B$2</f>
      </c>
      <c r="AA383" s="5">
        <f>Y383+Z383</f>
      </c>
      <c r="AB383" s="5">
        <f>U383+Y383</f>
      </c>
      <c r="AC383" s="96">
        <f>C383</f>
      </c>
      <c r="AD383" s="1">
        <f>$AD$10</f>
      </c>
      <c r="AE383" s="9">
        <f>COLINDANCIAS!E1876</f>
      </c>
      <c r="AF383" s="9">
        <f>COLINDANCIAS!E1877</f>
      </c>
      <c r="AG383" s="9">
        <f>COLINDANCIAS!E1878</f>
      </c>
      <c r="AH383" s="9">
        <f>COLINDANCIAS!E1879</f>
      </c>
      <c r="AI383" s="9">
        <f>$AI$10</f>
      </c>
      <c r="AJ383" s="9">
        <f>BA383</f>
      </c>
      <c r="AK383" s="1"/>
      <c r="AL383" s="53">
        <f>LEN(AJ383)</f>
      </c>
      <c r="AO383" s="96">
        <f>$AO$10</f>
      </c>
      <c r="AQ383" s="96">
        <f>$AQ$10</f>
      </c>
      <c r="AS383" s="96">
        <f>$AS$10</f>
      </c>
      <c r="AU383" s="96">
        <f>$AU$10</f>
      </c>
      <c r="AW383" s="96">
        <f>$AW$10</f>
      </c>
      <c r="AX383">
        <f>AX382+1</f>
      </c>
      <c r="AZ383">
        <f>CONCATENATE(AO383,".",AQ383,".",AS383,".",AU383,".",AW383,AX383)</f>
      </c>
      <c r="BA383">
        <f>CONCATENATE(AO383,AQ383,AS383,AU383,AW383,AX383)</f>
      </c>
    </row>
    <row r="384" spans="1:53" ht="30" customHeight="1" x14ac:dyDescent="0.25">
      <c r="A384" s="18"/>
      <c r="B384" s="18"/>
      <c r="C384" s="19"/>
      <c r="D384" s="17"/>
      <c r="E384" s="17"/>
      <c r="F384" s="17">
        <f>D384+E384</f>
      </c>
      <c r="G384" s="17">
        <f>ROUND((Hoja2!F384/INICIO!$C$37)*INICIO!$C$33,2)</f>
      </c>
      <c r="H384" s="17"/>
      <c r="I384" s="17"/>
      <c r="J384" s="17">
        <f>D384+H384</f>
      </c>
      <c r="K384" s="1"/>
      <c r="L384" s="17"/>
      <c r="M384" s="1"/>
      <c r="N384">
        <f>A384</f>
      </c>
      <c r="O384">
        <f>B384</f>
      </c>
      <c r="P384" s="1"/>
      <c r="Q384">
        <f>C384</f>
      </c>
      <c r="R384">
        <f>Q384</f>
      </c>
      <c r="S384" s="1"/>
      <c r="T384">
        <f>$T$10</f>
      </c>
      <c r="U384">
        <f>D384</f>
      </c>
      <c r="V384">
        <f>E384</f>
      </c>
      <c r="W384">
        <f>F384</f>
      </c>
      <c r="X384">
        <f>G384</f>
      </c>
      <c r="Y384" s="5">
        <f>W384*$B$1</f>
      </c>
      <c r="Z384" s="5">
        <f>W384*$B$2</f>
      </c>
      <c r="AA384" s="5">
        <f>Y384+Z384</f>
      </c>
      <c r="AB384" s="5">
        <f>U384+Y384</f>
      </c>
      <c r="AC384" s="96">
        <f>C384</f>
      </c>
      <c r="AD384" s="1">
        <f>$AD$10</f>
      </c>
      <c r="AE384" s="9">
        <f>COLINDANCIAS!E1881</f>
      </c>
      <c r="AF384" s="9">
        <f>COLINDANCIAS!E1882</f>
      </c>
      <c r="AG384" s="9">
        <f>COLINDANCIAS!E1883</f>
      </c>
      <c r="AH384" s="9">
        <f>COLINDANCIAS!E1884</f>
      </c>
      <c r="AI384" s="9">
        <f>$AI$10</f>
      </c>
      <c r="AJ384" s="9">
        <f>BA384</f>
      </c>
      <c r="AK384" s="1"/>
      <c r="AL384" s="53">
        <f>LEN(AJ384)</f>
      </c>
      <c r="AO384" s="96">
        <f>$AO$10</f>
      </c>
      <c r="AQ384" s="96">
        <f>$AQ$10</f>
      </c>
      <c r="AS384" s="96">
        <f>$AS$10</f>
      </c>
      <c r="AU384" s="96">
        <f>$AU$10</f>
      </c>
      <c r="AW384" s="96">
        <f>$AW$10</f>
      </c>
      <c r="AX384">
        <f>AX383+1</f>
      </c>
      <c r="AZ384">
        <f>CONCATENATE(AO384,".",AQ384,".",AS384,".",AU384,".",AW384,AX384)</f>
      </c>
      <c r="BA384">
        <f>CONCATENATE(AO384,AQ384,AS384,AU384,AW384,AX384)</f>
      </c>
    </row>
    <row r="385" spans="1:53" ht="30" customHeight="1" x14ac:dyDescent="0.25">
      <c r="A385" s="18"/>
      <c r="B385" s="18"/>
      <c r="C385" s="19"/>
      <c r="D385" s="17"/>
      <c r="E385" s="17"/>
      <c r="F385" s="17">
        <f>D385+E385</f>
      </c>
      <c r="G385" s="17">
        <f>ROUND((Hoja2!F385/INICIO!$C$37)*INICIO!$C$33,2)</f>
      </c>
      <c r="H385" s="17"/>
      <c r="I385" s="17"/>
      <c r="J385" s="17">
        <f>D385+H385</f>
      </c>
      <c r="K385" s="1"/>
      <c r="L385" s="17"/>
      <c r="M385" s="1"/>
      <c r="N385">
        <f>A385</f>
      </c>
      <c r="O385">
        <f>B385</f>
      </c>
      <c r="P385" s="1"/>
      <c r="Q385">
        <f>C385</f>
      </c>
      <c r="R385">
        <f>Q385</f>
      </c>
      <c r="S385" s="1"/>
      <c r="T385">
        <f>$T$10</f>
      </c>
      <c r="U385">
        <f>D385</f>
      </c>
      <c r="V385">
        <f>E385</f>
      </c>
      <c r="W385">
        <f>F385</f>
      </c>
      <c r="X385">
        <f>G385</f>
      </c>
      <c r="Y385" s="5">
        <f>W385*$B$1</f>
      </c>
      <c r="Z385" s="5">
        <f>W385*$B$2</f>
      </c>
      <c r="AA385" s="5">
        <f>Y385+Z385</f>
      </c>
      <c r="AB385" s="5">
        <f>U385+Y385</f>
      </c>
      <c r="AC385" s="96">
        <f>C385</f>
      </c>
      <c r="AD385" s="1">
        <f>$AD$10</f>
      </c>
      <c r="AE385" s="9">
        <f>COLINDANCIAS!E1886</f>
      </c>
      <c r="AF385" s="9">
        <f>COLINDANCIAS!E1887</f>
      </c>
      <c r="AG385" s="9">
        <f>COLINDANCIAS!E1888</f>
      </c>
      <c r="AH385" s="9">
        <f>COLINDANCIAS!E1889</f>
      </c>
      <c r="AI385" s="9">
        <f>$AI$10</f>
      </c>
      <c r="AJ385" s="9">
        <f>BA385</f>
      </c>
      <c r="AK385" s="1"/>
      <c r="AL385" s="53">
        <f>LEN(AJ385)</f>
      </c>
      <c r="AO385" s="96">
        <f>$AO$10</f>
      </c>
      <c r="AQ385" s="96">
        <f>$AQ$10</f>
      </c>
      <c r="AS385" s="96">
        <f>$AS$10</f>
      </c>
      <c r="AU385" s="96">
        <f>$AU$10</f>
      </c>
      <c r="AW385" s="96">
        <f>$AW$10</f>
      </c>
      <c r="AX385">
        <f>AX384+1</f>
      </c>
      <c r="AZ385">
        <f>CONCATENATE(AO385,".",AQ385,".",AS385,".",AU385,".",AW385,AX385)</f>
      </c>
      <c r="BA385">
        <f>CONCATENATE(AO385,AQ385,AS385,AU385,AW385,AX385)</f>
      </c>
    </row>
    <row r="386" spans="1:53" ht="30" customHeight="1" x14ac:dyDescent="0.25">
      <c r="A386" s="18"/>
      <c r="B386" s="18"/>
      <c r="C386" s="19"/>
      <c r="D386" s="17"/>
      <c r="E386" s="17"/>
      <c r="F386" s="17">
        <f>D386+E386</f>
      </c>
      <c r="G386" s="17">
        <f>ROUND((Hoja2!F386/INICIO!$C$37)*INICIO!$C$33,2)</f>
      </c>
      <c r="H386" s="17"/>
      <c r="I386" s="17"/>
      <c r="J386" s="17">
        <f>D386+H386</f>
      </c>
      <c r="K386" s="1"/>
      <c r="L386" s="17"/>
      <c r="M386" s="1"/>
      <c r="N386">
        <f>A386</f>
      </c>
      <c r="O386">
        <f>B386</f>
      </c>
      <c r="P386" s="1"/>
      <c r="Q386">
        <f>C386</f>
      </c>
      <c r="R386">
        <f>Q386</f>
      </c>
      <c r="S386" s="1"/>
      <c r="T386">
        <f>$T$10</f>
      </c>
      <c r="U386">
        <f>D386</f>
      </c>
      <c r="V386">
        <f>E386</f>
      </c>
      <c r="W386">
        <f>F386</f>
      </c>
      <c r="X386">
        <f>G386</f>
      </c>
      <c r="Y386" s="5">
        <f>W386*$B$1</f>
      </c>
      <c r="Z386" s="5">
        <f>W386*$B$2</f>
      </c>
      <c r="AA386" s="5">
        <f>Y386+Z386</f>
      </c>
      <c r="AB386" s="5">
        <f>U386+Y386</f>
      </c>
      <c r="AC386" s="96">
        <f>C386</f>
      </c>
      <c r="AD386" s="1">
        <f>$AD$10</f>
      </c>
      <c r="AE386" s="9">
        <f>COLINDANCIAS!E1891</f>
      </c>
      <c r="AF386" s="9">
        <f>COLINDANCIAS!E1892</f>
      </c>
      <c r="AG386" s="9">
        <f>COLINDANCIAS!E1893</f>
      </c>
      <c r="AH386" s="9">
        <f>COLINDANCIAS!E1894</f>
      </c>
      <c r="AI386" s="9">
        <f>$AI$10</f>
      </c>
      <c r="AJ386" s="9">
        <f>BA386</f>
      </c>
      <c r="AK386" s="1"/>
      <c r="AL386" s="53">
        <f>LEN(AJ386)</f>
      </c>
      <c r="AO386" s="96">
        <f>$AO$10</f>
      </c>
      <c r="AQ386" s="96">
        <f>$AQ$10</f>
      </c>
      <c r="AS386" s="96">
        <f>$AS$10</f>
      </c>
      <c r="AU386" s="96">
        <f>$AU$10</f>
      </c>
      <c r="AW386" s="96">
        <f>$AW$10</f>
      </c>
      <c r="AX386">
        <f>AX385+1</f>
      </c>
      <c r="AZ386">
        <f>CONCATENATE(AO386,".",AQ386,".",AS386,".",AU386,".",AW386,AX386)</f>
      </c>
      <c r="BA386">
        <f>CONCATENATE(AO386,AQ386,AS386,AU386,AW386,AX386)</f>
      </c>
    </row>
    <row r="387" spans="1:53" ht="30" customHeight="1" x14ac:dyDescent="0.25">
      <c r="A387" s="18"/>
      <c r="B387" s="18"/>
      <c r="C387" s="19"/>
      <c r="D387" s="17"/>
      <c r="E387" s="17"/>
      <c r="F387" s="17">
        <f>D387+E387</f>
      </c>
      <c r="G387" s="17">
        <f>ROUND((Hoja2!F387/INICIO!$C$37)*INICIO!$C$33,2)</f>
      </c>
      <c r="H387" s="17"/>
      <c r="I387" s="17"/>
      <c r="J387" s="17">
        <f>D387+H387</f>
      </c>
      <c r="K387" s="1"/>
      <c r="L387" s="17"/>
      <c r="M387" s="1"/>
      <c r="N387">
        <f>A387</f>
      </c>
      <c r="O387">
        <f>B387</f>
      </c>
      <c r="P387" s="1"/>
      <c r="Q387">
        <f>C387</f>
      </c>
      <c r="R387">
        <f>Q387</f>
      </c>
      <c r="S387" s="1"/>
      <c r="T387">
        <f>$T$10</f>
      </c>
      <c r="U387">
        <f>D387</f>
      </c>
      <c r="V387">
        <f>E387</f>
      </c>
      <c r="W387">
        <f>F387</f>
      </c>
      <c r="X387">
        <f>G387</f>
      </c>
      <c r="Y387" s="5">
        <f>W387*$B$1</f>
      </c>
      <c r="Z387" s="5">
        <f>W387*$B$2</f>
      </c>
      <c r="AA387" s="5">
        <f>Y387+Z387</f>
      </c>
      <c r="AB387" s="5">
        <f>U387+Y387</f>
      </c>
      <c r="AC387" s="96">
        <f>C387</f>
      </c>
      <c r="AD387" s="1">
        <f>$AD$10</f>
      </c>
      <c r="AE387" s="9">
        <f>COLINDANCIAS!E1896</f>
      </c>
      <c r="AF387" s="9">
        <f>COLINDANCIAS!E1897</f>
      </c>
      <c r="AG387" s="9">
        <f>COLINDANCIAS!E1898</f>
      </c>
      <c r="AH387" s="9">
        <f>COLINDANCIAS!E1899</f>
      </c>
      <c r="AI387" s="9">
        <f>$AI$10</f>
      </c>
      <c r="AJ387" s="9">
        <f>BA387</f>
      </c>
      <c r="AK387" s="1"/>
      <c r="AL387" s="53">
        <f>LEN(AJ387)</f>
      </c>
      <c r="AO387" s="96">
        <f>$AO$10</f>
      </c>
      <c r="AQ387" s="96">
        <f>$AQ$10</f>
      </c>
      <c r="AS387" s="96">
        <f>$AS$10</f>
      </c>
      <c r="AU387" s="96">
        <f>$AU$10</f>
      </c>
      <c r="AW387" s="96">
        <f>$AW$10</f>
      </c>
      <c r="AX387">
        <f>AX386+1</f>
      </c>
      <c r="AZ387">
        <f>CONCATENATE(AO387,".",AQ387,".",AS387,".",AU387,".",AW387,AX387)</f>
      </c>
      <c r="BA387">
        <f>CONCATENATE(AO387,AQ387,AS387,AU387,AW387,AX387)</f>
      </c>
    </row>
    <row r="388" spans="1:53" ht="30" customHeight="1" x14ac:dyDescent="0.25">
      <c r="A388" s="18"/>
      <c r="B388" s="18"/>
      <c r="C388" s="19"/>
      <c r="D388" s="17"/>
      <c r="E388" s="17"/>
      <c r="F388" s="17">
        <f>D388+E388</f>
      </c>
      <c r="G388" s="17">
        <f>ROUND((Hoja2!F388/INICIO!$C$37)*INICIO!$C$33,2)</f>
      </c>
      <c r="H388" s="17"/>
      <c r="I388" s="17"/>
      <c r="J388" s="17">
        <f>D388+H388</f>
      </c>
      <c r="K388" s="1"/>
      <c r="L388" s="17"/>
      <c r="M388" s="1"/>
      <c r="N388">
        <f>A388</f>
      </c>
      <c r="O388">
        <f>B388</f>
      </c>
      <c r="P388" s="1"/>
      <c r="Q388">
        <f>C388</f>
      </c>
      <c r="R388">
        <f>Q388</f>
      </c>
      <c r="S388" s="1"/>
      <c r="T388">
        <f>$T$10</f>
      </c>
      <c r="U388">
        <f>D388</f>
      </c>
      <c r="V388">
        <f>E388</f>
      </c>
      <c r="W388">
        <f>F388</f>
      </c>
      <c r="X388">
        <f>G388</f>
      </c>
      <c r="Y388" s="5">
        <f>W388*$B$1</f>
      </c>
      <c r="Z388" s="5">
        <f>W388*$B$2</f>
      </c>
      <c r="AA388" s="5">
        <f>Y388+Z388</f>
      </c>
      <c r="AB388" s="5">
        <f>U388+Y388</f>
      </c>
      <c r="AC388" s="96">
        <f>C388</f>
      </c>
      <c r="AD388" s="1">
        <f>$AD$10</f>
      </c>
      <c r="AE388" s="9">
        <f>COLINDANCIAS!E1901</f>
      </c>
      <c r="AF388" s="9">
        <f>COLINDANCIAS!E1902</f>
      </c>
      <c r="AG388" s="9">
        <f>COLINDANCIAS!E1903</f>
      </c>
      <c r="AH388" s="9">
        <f>COLINDANCIAS!E1904</f>
      </c>
      <c r="AI388" s="9">
        <f>$AI$10</f>
      </c>
      <c r="AJ388" s="9">
        <f>BA388</f>
      </c>
      <c r="AK388" s="1"/>
      <c r="AL388" s="53">
        <f>LEN(AJ388)</f>
      </c>
      <c r="AO388" s="96">
        <f>$AO$10</f>
      </c>
      <c r="AQ388" s="96">
        <f>$AQ$10</f>
      </c>
      <c r="AS388" s="96">
        <f>$AS$10</f>
      </c>
      <c r="AU388" s="96">
        <f>$AU$10</f>
      </c>
      <c r="AW388" s="96">
        <f>$AW$10</f>
      </c>
      <c r="AX388">
        <f>AX387+1</f>
      </c>
      <c r="AZ388">
        <f>CONCATENATE(AO388,".",AQ388,".",AS388,".",AU388,".",AW388,AX388)</f>
      </c>
      <c r="BA388">
        <f>CONCATENATE(AO388,AQ388,AS388,AU388,AW388,AX388)</f>
      </c>
    </row>
    <row r="389" spans="1:53" ht="30" customHeight="1" x14ac:dyDescent="0.25">
      <c r="A389" s="18"/>
      <c r="B389" s="18"/>
      <c r="C389" s="19"/>
      <c r="D389" s="17"/>
      <c r="E389" s="17"/>
      <c r="F389" s="17">
        <f>D389+E389</f>
      </c>
      <c r="G389" s="17">
        <f>ROUND((Hoja2!F389/INICIO!$C$37)*INICIO!$C$33,2)</f>
      </c>
      <c r="H389" s="17"/>
      <c r="I389" s="17"/>
      <c r="J389" s="17">
        <f>D389+H389</f>
      </c>
      <c r="K389" s="1"/>
      <c r="L389" s="17"/>
      <c r="M389" s="1"/>
      <c r="N389">
        <f>A389</f>
      </c>
      <c r="O389">
        <f>B389</f>
      </c>
      <c r="P389" s="1"/>
      <c r="Q389">
        <f>C389</f>
      </c>
      <c r="R389">
        <f>Q389</f>
      </c>
      <c r="S389" s="1"/>
      <c r="T389">
        <f>$T$10</f>
      </c>
      <c r="U389">
        <f>D389</f>
      </c>
      <c r="V389">
        <f>E389</f>
      </c>
      <c r="W389">
        <f>F389</f>
      </c>
      <c r="X389">
        <f>G389</f>
      </c>
      <c r="Y389" s="5">
        <f>W389*$B$1</f>
      </c>
      <c r="Z389" s="5">
        <f>W389*$B$2</f>
      </c>
      <c r="AA389" s="5">
        <f>Y389+Z389</f>
      </c>
      <c r="AB389" s="5">
        <f>U389+Y389</f>
      </c>
      <c r="AC389" s="96">
        <f>C389</f>
      </c>
      <c r="AD389" s="1">
        <f>$AD$10</f>
      </c>
      <c r="AE389" s="9">
        <f>COLINDANCIAS!E1906</f>
      </c>
      <c r="AF389" s="9">
        <f>COLINDANCIAS!E1907</f>
      </c>
      <c r="AG389" s="9">
        <f>COLINDANCIAS!E1908</f>
      </c>
      <c r="AH389" s="9">
        <f>COLINDANCIAS!E1909</f>
      </c>
      <c r="AI389" s="9">
        <f>$AI$10</f>
      </c>
      <c r="AJ389" s="9">
        <f>BA389</f>
      </c>
      <c r="AK389" s="1"/>
      <c r="AL389" s="53">
        <f>LEN(AJ389)</f>
      </c>
      <c r="AO389" s="96">
        <f>$AO$10</f>
      </c>
      <c r="AQ389" s="96">
        <f>$AQ$10</f>
      </c>
      <c r="AS389" s="96">
        <f>$AS$10</f>
      </c>
      <c r="AU389" s="96">
        <f>$AU$10</f>
      </c>
      <c r="AW389" s="96">
        <f>$AW$10</f>
      </c>
      <c r="AX389">
        <f>AX388+1</f>
      </c>
      <c r="AZ389">
        <f>CONCATENATE(AO389,".",AQ389,".",AS389,".",AU389,".",AW389,AX389)</f>
      </c>
      <c r="BA389">
        <f>CONCATENATE(AO389,AQ389,AS389,AU389,AW389,AX389)</f>
      </c>
    </row>
    <row r="390" spans="1:53" ht="30" customHeight="1" x14ac:dyDescent="0.25">
      <c r="A390" s="18"/>
      <c r="B390" s="18"/>
      <c r="C390" s="19"/>
      <c r="D390" s="17"/>
      <c r="E390" s="17"/>
      <c r="F390" s="17">
        <f>D390+E390</f>
      </c>
      <c r="G390" s="17">
        <f>ROUND((Hoja2!F390/INICIO!$C$37)*INICIO!$C$33,2)</f>
      </c>
      <c r="H390" s="17"/>
      <c r="I390" s="17"/>
      <c r="J390" s="17">
        <f>D390+H390</f>
      </c>
      <c r="K390" s="1"/>
      <c r="L390" s="17"/>
      <c r="M390" s="1"/>
      <c r="N390">
        <f>A390</f>
      </c>
      <c r="O390">
        <f>B390</f>
      </c>
      <c r="P390" s="1"/>
      <c r="Q390">
        <f>C390</f>
      </c>
      <c r="R390">
        <f>Q390</f>
      </c>
      <c r="S390" s="1"/>
      <c r="T390">
        <f>$T$10</f>
      </c>
      <c r="U390">
        <f>D390</f>
      </c>
      <c r="V390">
        <f>E390</f>
      </c>
      <c r="W390">
        <f>F390</f>
      </c>
      <c r="X390">
        <f>G390</f>
      </c>
      <c r="Y390" s="5">
        <f>W390*$B$1</f>
      </c>
      <c r="Z390" s="5">
        <f>W390*$B$2</f>
      </c>
      <c r="AA390" s="5">
        <f>Y390+Z390</f>
      </c>
      <c r="AB390" s="5">
        <f>U390+Y390</f>
      </c>
      <c r="AC390" s="96">
        <f>C390</f>
      </c>
      <c r="AD390" s="1">
        <f>$AD$10</f>
      </c>
      <c r="AE390" s="9">
        <f>COLINDANCIAS!E1911</f>
      </c>
      <c r="AF390" s="9">
        <f>COLINDANCIAS!E1912</f>
      </c>
      <c r="AG390" s="9">
        <f>COLINDANCIAS!E1913</f>
      </c>
      <c r="AH390" s="9">
        <f>COLINDANCIAS!E1914</f>
      </c>
      <c r="AI390" s="9">
        <f>$AI$10</f>
      </c>
      <c r="AJ390" s="9">
        <f>BA390</f>
      </c>
      <c r="AK390" s="1"/>
      <c r="AL390" s="53">
        <f>LEN(AJ390)</f>
      </c>
      <c r="AO390" s="96">
        <f>$AO$10</f>
      </c>
      <c r="AQ390" s="96">
        <f>$AQ$10</f>
      </c>
      <c r="AS390" s="96">
        <f>$AS$10</f>
      </c>
      <c r="AU390" s="96">
        <f>$AU$10</f>
      </c>
      <c r="AW390" s="96">
        <f>$AW$10</f>
      </c>
      <c r="AX390">
        <f>AX389+1</f>
      </c>
      <c r="AZ390">
        <f>CONCATENATE(AO390,".",AQ390,".",AS390,".",AU390,".",AW390,AX390)</f>
      </c>
      <c r="BA390">
        <f>CONCATENATE(AO390,AQ390,AS390,AU390,AW390,AX390)</f>
      </c>
    </row>
    <row r="391" spans="1:53" ht="30" customHeight="1" x14ac:dyDescent="0.25">
      <c r="A391" s="18"/>
      <c r="B391" s="18"/>
      <c r="C391" s="19"/>
      <c r="D391" s="17"/>
      <c r="E391" s="17"/>
      <c r="F391" s="17">
        <f>D391+E391</f>
      </c>
      <c r="G391" s="17">
        <f>ROUND((Hoja2!F391/INICIO!$C$37)*INICIO!$C$33,2)</f>
      </c>
      <c r="H391" s="17"/>
      <c r="I391" s="17"/>
      <c r="J391" s="17">
        <f>D391+H391</f>
      </c>
      <c r="K391" s="1"/>
      <c r="L391" s="17"/>
      <c r="M391" s="1"/>
      <c r="N391">
        <f>A391</f>
      </c>
      <c r="O391">
        <f>B391</f>
      </c>
      <c r="P391" s="1"/>
      <c r="Q391">
        <f>C391</f>
      </c>
      <c r="R391">
        <f>Q391</f>
      </c>
      <c r="S391" s="1"/>
      <c r="T391">
        <f>$T$10</f>
      </c>
      <c r="U391">
        <f>D391</f>
      </c>
      <c r="V391">
        <f>E391</f>
      </c>
      <c r="W391">
        <f>F391</f>
      </c>
      <c r="X391">
        <f>G391</f>
      </c>
      <c r="Y391" s="5">
        <f>W391*$B$1</f>
      </c>
      <c r="Z391" s="5">
        <f>W391*$B$2</f>
      </c>
      <c r="AA391" s="5">
        <f>Y391+Z391</f>
      </c>
      <c r="AB391" s="5">
        <f>U391+Y391</f>
      </c>
      <c r="AC391" s="96">
        <f>C391</f>
      </c>
      <c r="AD391" s="1">
        <f>$AD$10</f>
      </c>
      <c r="AE391" s="9">
        <f>COLINDANCIAS!E1916</f>
      </c>
      <c r="AF391" s="9">
        <f>COLINDANCIAS!E1917</f>
      </c>
      <c r="AG391" s="9">
        <f>COLINDANCIAS!E1918</f>
      </c>
      <c r="AH391" s="9">
        <f>COLINDANCIAS!E1919</f>
      </c>
      <c r="AI391" s="9">
        <f>$AI$10</f>
      </c>
      <c r="AJ391" s="9">
        <f>BA391</f>
      </c>
      <c r="AK391" s="1"/>
      <c r="AL391" s="53">
        <f>LEN(AJ391)</f>
      </c>
      <c r="AO391" s="96">
        <f>$AO$10</f>
      </c>
      <c r="AQ391" s="96">
        <f>$AQ$10</f>
      </c>
      <c r="AS391" s="96">
        <f>$AS$10</f>
      </c>
      <c r="AU391" s="96">
        <f>$AU$10</f>
      </c>
      <c r="AW391" s="96">
        <f>$AW$10</f>
      </c>
      <c r="AX391">
        <f>AX390+1</f>
      </c>
      <c r="AZ391">
        <f>CONCATENATE(AO391,".",AQ391,".",AS391,".",AU391,".",AW391,AX391)</f>
      </c>
      <c r="BA391">
        <f>CONCATENATE(AO391,AQ391,AS391,AU391,AW391,AX391)</f>
      </c>
    </row>
    <row r="392" spans="1:53" ht="30" customHeight="1" x14ac:dyDescent="0.25">
      <c r="A392" s="18"/>
      <c r="B392" s="18"/>
      <c r="C392" s="19"/>
      <c r="D392" s="17"/>
      <c r="E392" s="17"/>
      <c r="F392" s="17">
        <f>D392+E392</f>
      </c>
      <c r="G392" s="17">
        <f>ROUND((Hoja2!F392/INICIO!$C$37)*INICIO!$C$33,2)</f>
      </c>
      <c r="H392" s="17"/>
      <c r="I392" s="17"/>
      <c r="J392" s="17">
        <f>D392+H392</f>
      </c>
      <c r="K392" s="1"/>
      <c r="L392" s="17"/>
      <c r="M392" s="1"/>
      <c r="N392">
        <f>A392</f>
      </c>
      <c r="O392">
        <f>B392</f>
      </c>
      <c r="P392" s="1"/>
      <c r="Q392">
        <f>C392</f>
      </c>
      <c r="R392">
        <f>Q392</f>
      </c>
      <c r="S392" s="1"/>
      <c r="T392">
        <f>$T$10</f>
      </c>
      <c r="U392">
        <f>D392</f>
      </c>
      <c r="V392">
        <f>E392</f>
      </c>
      <c r="W392">
        <f>F392</f>
      </c>
      <c r="X392">
        <f>G392</f>
      </c>
      <c r="Y392" s="5">
        <f>W392*$B$1</f>
      </c>
      <c r="Z392" s="5">
        <f>W392*$B$2</f>
      </c>
      <c r="AA392" s="5">
        <f>Y392+Z392</f>
      </c>
      <c r="AB392" s="5">
        <f>U392+Y392</f>
      </c>
      <c r="AC392" s="96">
        <f>C392</f>
      </c>
      <c r="AD392" s="1">
        <f>$AD$10</f>
      </c>
      <c r="AE392" s="9">
        <f>COLINDANCIAS!E1921</f>
      </c>
      <c r="AF392" s="9">
        <f>COLINDANCIAS!E1922</f>
      </c>
      <c r="AG392" s="9">
        <f>COLINDANCIAS!E1923</f>
      </c>
      <c r="AH392" s="9">
        <f>COLINDANCIAS!E1924</f>
      </c>
      <c r="AI392" s="9">
        <f>$AI$10</f>
      </c>
      <c r="AJ392" s="9">
        <f>BA392</f>
      </c>
      <c r="AK392" s="1"/>
      <c r="AL392" s="53">
        <f>LEN(AJ392)</f>
      </c>
      <c r="AO392" s="96">
        <f>$AO$10</f>
      </c>
      <c r="AQ392" s="96">
        <f>$AQ$10</f>
      </c>
      <c r="AS392" s="96">
        <f>$AS$10</f>
      </c>
      <c r="AU392" s="96">
        <f>$AU$10</f>
      </c>
      <c r="AW392" s="96">
        <f>$AW$10</f>
      </c>
      <c r="AX392">
        <f>AX391+1</f>
      </c>
      <c r="AZ392">
        <f>CONCATENATE(AO392,".",AQ392,".",AS392,".",AU392,".",AW392,AX392)</f>
      </c>
      <c r="BA392">
        <f>CONCATENATE(AO392,AQ392,AS392,AU392,AW392,AX392)</f>
      </c>
    </row>
    <row r="393" spans="1:53" ht="30" customHeight="1" x14ac:dyDescent="0.25">
      <c r="A393" s="18"/>
      <c r="B393" s="18"/>
      <c r="C393" s="19"/>
      <c r="D393" s="17"/>
      <c r="E393" s="17"/>
      <c r="F393" s="17">
        <f>D393+E393</f>
      </c>
      <c r="G393" s="17">
        <f>ROUND((Hoja2!F393/INICIO!$C$37)*INICIO!$C$33,2)</f>
      </c>
      <c r="H393" s="17"/>
      <c r="I393" s="17"/>
      <c r="J393" s="17">
        <f>D393+H393</f>
      </c>
      <c r="K393" s="1"/>
      <c r="L393" s="17"/>
      <c r="M393" s="1"/>
      <c r="N393">
        <f>A393</f>
      </c>
      <c r="O393">
        <f>B393</f>
      </c>
      <c r="P393" s="1"/>
      <c r="Q393">
        <f>C393</f>
      </c>
      <c r="R393">
        <f>Q393</f>
      </c>
      <c r="S393" s="1"/>
      <c r="T393">
        <f>$T$10</f>
      </c>
      <c r="U393">
        <f>D393</f>
      </c>
      <c r="V393">
        <f>E393</f>
      </c>
      <c r="W393">
        <f>F393</f>
      </c>
      <c r="X393">
        <f>G393</f>
      </c>
      <c r="Y393" s="5">
        <f>W393*$B$1</f>
      </c>
      <c r="Z393" s="5">
        <f>W393*$B$2</f>
      </c>
      <c r="AA393" s="5">
        <f>Y393+Z393</f>
      </c>
      <c r="AB393" s="5">
        <f>U393+Y393</f>
      </c>
      <c r="AC393" s="96">
        <f>C393</f>
      </c>
      <c r="AD393" s="1">
        <f>$AD$10</f>
      </c>
      <c r="AE393" s="9">
        <f>COLINDANCIAS!E1926</f>
      </c>
      <c r="AF393" s="9">
        <f>COLINDANCIAS!E1927</f>
      </c>
      <c r="AG393" s="9">
        <f>COLINDANCIAS!E1928</f>
      </c>
      <c r="AH393" s="9">
        <f>COLINDANCIAS!E1929</f>
      </c>
      <c r="AI393" s="9">
        <f>$AI$10</f>
      </c>
      <c r="AJ393" s="9">
        <f>BA393</f>
      </c>
      <c r="AK393" s="1"/>
      <c r="AL393" s="53">
        <f>LEN(AJ393)</f>
      </c>
      <c r="AO393" s="96">
        <f>$AO$10</f>
      </c>
      <c r="AQ393" s="96">
        <f>$AQ$10</f>
      </c>
      <c r="AS393" s="96">
        <f>$AS$10</f>
      </c>
      <c r="AU393" s="96">
        <f>$AU$10</f>
      </c>
      <c r="AW393" s="96">
        <f>$AW$10</f>
      </c>
      <c r="AX393">
        <f>AX392+1</f>
      </c>
      <c r="AZ393">
        <f>CONCATENATE(AO393,".",AQ393,".",AS393,".",AU393,".",AW393,AX393)</f>
      </c>
      <c r="BA393">
        <f>CONCATENATE(AO393,AQ393,AS393,AU393,AW393,AX393)</f>
      </c>
    </row>
    <row r="394" spans="1:53" ht="30" customHeight="1" x14ac:dyDescent="0.25">
      <c r="A394" s="18"/>
      <c r="B394" s="18"/>
      <c r="C394" s="19"/>
      <c r="D394" s="17"/>
      <c r="E394" s="17"/>
      <c r="F394" s="17">
        <f>D394+E394</f>
      </c>
      <c r="G394" s="17">
        <f>ROUND((Hoja2!F394/INICIO!$C$37)*INICIO!$C$33,2)</f>
      </c>
      <c r="H394" s="17"/>
      <c r="I394" s="17"/>
      <c r="J394" s="17">
        <f>D394+H394</f>
      </c>
      <c r="K394" s="1"/>
      <c r="L394" s="17"/>
      <c r="M394" s="1"/>
      <c r="N394">
        <f>A394</f>
      </c>
      <c r="O394">
        <f>B394</f>
      </c>
      <c r="P394" s="1"/>
      <c r="Q394">
        <f>C394</f>
      </c>
      <c r="R394">
        <f>Q394</f>
      </c>
      <c r="S394" s="1"/>
      <c r="T394">
        <f>$T$10</f>
      </c>
      <c r="U394">
        <f>D394</f>
      </c>
      <c r="V394">
        <f>E394</f>
      </c>
      <c r="W394">
        <f>F394</f>
      </c>
      <c r="X394">
        <f>G394</f>
      </c>
      <c r="Y394" s="5">
        <f>W394*$B$1</f>
      </c>
      <c r="Z394" s="5">
        <f>W394*$B$2</f>
      </c>
      <c r="AA394" s="5">
        <f>Y394+Z394</f>
      </c>
      <c r="AB394" s="5">
        <f>U394+Y394</f>
      </c>
      <c r="AC394" s="96">
        <f>C394</f>
      </c>
      <c r="AD394" s="1">
        <f>$AD$10</f>
      </c>
      <c r="AE394" s="9">
        <f>COLINDANCIAS!E1931</f>
      </c>
      <c r="AF394" s="9">
        <f>COLINDANCIAS!E1932</f>
      </c>
      <c r="AG394" s="9">
        <f>COLINDANCIAS!E1933</f>
      </c>
      <c r="AH394" s="9">
        <f>COLINDANCIAS!E1934</f>
      </c>
      <c r="AI394" s="9">
        <f>$AI$10</f>
      </c>
      <c r="AJ394" s="9">
        <f>BA394</f>
      </c>
      <c r="AK394" s="1"/>
      <c r="AL394" s="53">
        <f>LEN(AJ394)</f>
      </c>
      <c r="AO394" s="96">
        <f>$AO$10</f>
      </c>
      <c r="AQ394" s="96">
        <f>$AQ$10</f>
      </c>
      <c r="AS394" s="96">
        <f>$AS$10</f>
      </c>
      <c r="AU394" s="96">
        <f>$AU$10</f>
      </c>
      <c r="AW394" s="96">
        <f>$AW$10</f>
      </c>
      <c r="AX394">
        <f>AX393+1</f>
      </c>
      <c r="AZ394">
        <f>CONCATENATE(AO394,".",AQ394,".",AS394,".",AU394,".",AW394,AX394)</f>
      </c>
      <c r="BA394">
        <f>CONCATENATE(AO394,AQ394,AS394,AU394,AW394,AX394)</f>
      </c>
    </row>
    <row r="395" spans="1:53" ht="30" customHeight="1" x14ac:dyDescent="0.25">
      <c r="A395" s="18"/>
      <c r="B395" s="18"/>
      <c r="C395" s="19"/>
      <c r="D395" s="17"/>
      <c r="E395" s="17"/>
      <c r="F395" s="17">
        <f>D395+E395</f>
      </c>
      <c r="G395" s="17">
        <f>ROUND((Hoja2!F395/INICIO!$C$37)*INICIO!$C$33,2)</f>
      </c>
      <c r="H395" s="17"/>
      <c r="I395" s="17"/>
      <c r="J395" s="17">
        <f>D395+H395</f>
      </c>
      <c r="K395" s="1"/>
      <c r="L395" s="17"/>
      <c r="M395" s="1"/>
      <c r="N395">
        <f>A395</f>
      </c>
      <c r="O395">
        <f>B395</f>
      </c>
      <c r="P395" s="1"/>
      <c r="Q395">
        <f>C395</f>
      </c>
      <c r="R395">
        <f>Q395</f>
      </c>
      <c r="S395" s="1"/>
      <c r="T395">
        <f>$T$10</f>
      </c>
      <c r="U395">
        <f>D395</f>
      </c>
      <c r="V395">
        <f>E395</f>
      </c>
      <c r="W395">
        <f>F395</f>
      </c>
      <c r="X395">
        <f>G395</f>
      </c>
      <c r="Y395" s="5">
        <f>W395*$B$1</f>
      </c>
      <c r="Z395" s="5">
        <f>W395*$B$2</f>
      </c>
      <c r="AA395" s="5">
        <f>Y395+Z395</f>
      </c>
      <c r="AB395" s="5">
        <f>U395+Y395</f>
      </c>
      <c r="AC395" s="96">
        <f>C395</f>
      </c>
      <c r="AD395" s="1">
        <f>$AD$10</f>
      </c>
      <c r="AE395" s="9">
        <f>COLINDANCIAS!E1936</f>
      </c>
      <c r="AF395" s="9">
        <f>COLINDANCIAS!E1937</f>
      </c>
      <c r="AG395" s="9">
        <f>COLINDANCIAS!E1938</f>
      </c>
      <c r="AH395" s="9">
        <f>COLINDANCIAS!E1939</f>
      </c>
      <c r="AI395" s="9">
        <f>$AI$10</f>
      </c>
      <c r="AJ395" s="9">
        <f>BA395</f>
      </c>
      <c r="AK395" s="1"/>
      <c r="AL395" s="53">
        <f>LEN(AJ395)</f>
      </c>
      <c r="AO395" s="96">
        <f>$AO$10</f>
      </c>
      <c r="AQ395" s="96">
        <f>$AQ$10</f>
      </c>
      <c r="AS395" s="96">
        <f>$AS$10</f>
      </c>
      <c r="AU395" s="96">
        <f>$AU$10</f>
      </c>
      <c r="AW395" s="96">
        <f>$AW$10</f>
      </c>
      <c r="AX395">
        <f>AX394+1</f>
      </c>
      <c r="AZ395">
        <f>CONCATENATE(AO395,".",AQ395,".",AS395,".",AU395,".",AW395,AX395)</f>
      </c>
      <c r="BA395">
        <f>CONCATENATE(AO395,AQ395,AS395,AU395,AW395,AX395)</f>
      </c>
    </row>
    <row r="396" spans="1:53" ht="30" customHeight="1" x14ac:dyDescent="0.25">
      <c r="A396" s="18"/>
      <c r="B396" s="18"/>
      <c r="C396" s="19"/>
      <c r="D396" s="17"/>
      <c r="E396" s="17"/>
      <c r="F396" s="17">
        <f>D396+E396</f>
      </c>
      <c r="G396" s="17">
        <f>ROUND((Hoja2!F396/INICIO!$C$37)*INICIO!$C$33,2)</f>
      </c>
      <c r="H396" s="17"/>
      <c r="I396" s="17"/>
      <c r="J396" s="17">
        <f>D396+H396</f>
      </c>
      <c r="K396" s="1"/>
      <c r="L396" s="17"/>
      <c r="M396" s="1"/>
      <c r="N396">
        <f>A396</f>
      </c>
      <c r="O396">
        <f>B396</f>
      </c>
      <c r="P396" s="1"/>
      <c r="Q396">
        <f>C396</f>
      </c>
      <c r="R396">
        <f>Q396</f>
      </c>
      <c r="S396" s="1"/>
      <c r="T396">
        <f>$T$10</f>
      </c>
      <c r="U396">
        <f>D396</f>
      </c>
      <c r="V396">
        <f>E396</f>
      </c>
      <c r="W396">
        <f>F396</f>
      </c>
      <c r="X396">
        <f>G396</f>
      </c>
      <c r="Y396" s="5">
        <f>W396*$B$1</f>
      </c>
      <c r="Z396" s="5">
        <f>W396*$B$2</f>
      </c>
      <c r="AA396" s="5">
        <f>Y396+Z396</f>
      </c>
      <c r="AB396" s="5">
        <f>U396+Y396</f>
      </c>
      <c r="AC396" s="96">
        <f>C396</f>
      </c>
      <c r="AD396" s="1">
        <f>$AD$10</f>
      </c>
      <c r="AE396" s="9">
        <f>COLINDANCIAS!E1941</f>
      </c>
      <c r="AF396" s="9">
        <f>COLINDANCIAS!E1942</f>
      </c>
      <c r="AG396" s="9">
        <f>COLINDANCIAS!E1943</f>
      </c>
      <c r="AH396" s="9">
        <f>COLINDANCIAS!E1944</f>
      </c>
      <c r="AI396" s="9">
        <f>$AI$10</f>
      </c>
      <c r="AJ396" s="9">
        <f>BA396</f>
      </c>
      <c r="AK396" s="1"/>
      <c r="AL396" s="53">
        <f>LEN(AJ396)</f>
      </c>
      <c r="AO396" s="96">
        <f>$AO$10</f>
      </c>
      <c r="AQ396" s="96">
        <f>$AQ$10</f>
      </c>
      <c r="AS396" s="96">
        <f>$AS$10</f>
      </c>
      <c r="AU396" s="96">
        <f>$AU$10</f>
      </c>
      <c r="AW396" s="96">
        <f>$AW$10</f>
      </c>
      <c r="AX396">
        <f>AX395+1</f>
      </c>
      <c r="AZ396">
        <f>CONCATENATE(AO396,".",AQ396,".",AS396,".",AU396,".",AW396,AX396)</f>
      </c>
      <c r="BA396">
        <f>CONCATENATE(AO396,AQ396,AS396,AU396,AW396,AX396)</f>
      </c>
    </row>
    <row r="397" spans="1:53" ht="30" customHeight="1" x14ac:dyDescent="0.25">
      <c r="A397" s="18"/>
      <c r="B397" s="18"/>
      <c r="C397" s="19"/>
      <c r="D397" s="17"/>
      <c r="E397" s="17"/>
      <c r="F397" s="17">
        <f>D397+E397</f>
      </c>
      <c r="G397" s="17">
        <f>ROUND((Hoja2!F397/INICIO!$C$37)*INICIO!$C$33,2)</f>
      </c>
      <c r="H397" s="17"/>
      <c r="I397" s="17"/>
      <c r="J397" s="17">
        <f>D397+H397</f>
      </c>
      <c r="K397" s="1"/>
      <c r="L397" s="17"/>
      <c r="M397" s="1"/>
      <c r="N397">
        <f>A397</f>
      </c>
      <c r="O397">
        <f>B397</f>
      </c>
      <c r="P397" s="1"/>
      <c r="Q397">
        <f>C397</f>
      </c>
      <c r="R397">
        <f>Q397</f>
      </c>
      <c r="S397" s="1"/>
      <c r="T397">
        <f>$T$10</f>
      </c>
      <c r="U397">
        <f>D397</f>
      </c>
      <c r="V397">
        <f>E397</f>
      </c>
      <c r="W397">
        <f>F397</f>
      </c>
      <c r="X397">
        <f>G397</f>
      </c>
      <c r="Y397" s="5">
        <f>W397*$B$1</f>
      </c>
      <c r="Z397" s="5">
        <f>W397*$B$2</f>
      </c>
      <c r="AA397" s="5">
        <f>Y397+Z397</f>
      </c>
      <c r="AB397" s="5">
        <f>U397+Y397</f>
      </c>
      <c r="AC397" s="96">
        <f>C397</f>
      </c>
      <c r="AD397" s="1">
        <f>$AD$10</f>
      </c>
      <c r="AE397" s="9">
        <f>COLINDANCIAS!E1946</f>
      </c>
      <c r="AF397" s="9">
        <f>COLINDANCIAS!E1947</f>
      </c>
      <c r="AG397" s="9">
        <f>COLINDANCIAS!E1948</f>
      </c>
      <c r="AH397" s="9">
        <f>COLINDANCIAS!E1949</f>
      </c>
      <c r="AI397" s="9">
        <f>$AI$10</f>
      </c>
      <c r="AJ397" s="9">
        <f>BA397</f>
      </c>
      <c r="AK397" s="1"/>
      <c r="AL397" s="53">
        <f>LEN(AJ397)</f>
      </c>
      <c r="AO397" s="96">
        <f>$AO$10</f>
      </c>
      <c r="AQ397" s="96">
        <f>$AQ$10</f>
      </c>
      <c r="AS397" s="96">
        <f>$AS$10</f>
      </c>
      <c r="AU397" s="96">
        <f>$AU$10</f>
      </c>
      <c r="AW397" s="96">
        <f>$AW$10</f>
      </c>
      <c r="AX397">
        <f>AX396+1</f>
      </c>
      <c r="AZ397">
        <f>CONCATENATE(AO397,".",AQ397,".",AS397,".",AU397,".",AW397,AX397)</f>
      </c>
      <c r="BA397">
        <f>CONCATENATE(AO397,AQ397,AS397,AU397,AW397,AX397)</f>
      </c>
    </row>
    <row r="398" spans="1:53" ht="30" customHeight="1" x14ac:dyDescent="0.25">
      <c r="A398" s="18"/>
      <c r="B398" s="18"/>
      <c r="C398" s="19"/>
      <c r="D398" s="17"/>
      <c r="E398" s="17"/>
      <c r="F398" s="17">
        <f>D398+E398</f>
      </c>
      <c r="G398" s="17">
        <f>ROUND((Hoja2!F398/INICIO!$C$37)*INICIO!$C$33,2)</f>
      </c>
      <c r="H398" s="17"/>
      <c r="I398" s="17"/>
      <c r="J398" s="17">
        <f>D398+H398</f>
      </c>
      <c r="K398" s="1"/>
      <c r="L398" s="17"/>
      <c r="M398" s="1"/>
      <c r="N398">
        <f>A398</f>
      </c>
      <c r="O398">
        <f>B398</f>
      </c>
      <c r="P398" s="1"/>
      <c r="Q398">
        <f>C398</f>
      </c>
      <c r="R398">
        <f>Q398</f>
      </c>
      <c r="S398" s="1"/>
      <c r="T398">
        <f>$T$10</f>
      </c>
      <c r="U398">
        <f>D398</f>
      </c>
      <c r="V398">
        <f>E398</f>
      </c>
      <c r="W398">
        <f>F398</f>
      </c>
      <c r="X398">
        <f>G398</f>
      </c>
      <c r="Y398" s="5">
        <f>W398*$B$1</f>
      </c>
      <c r="Z398" s="5">
        <f>W398*$B$2</f>
      </c>
      <c r="AA398" s="5">
        <f>Y398+Z398</f>
      </c>
      <c r="AB398" s="5">
        <f>U398+Y398</f>
      </c>
      <c r="AC398" s="96">
        <f>C398</f>
      </c>
      <c r="AD398" s="1">
        <f>$AD$10</f>
      </c>
      <c r="AE398" s="9">
        <f>COLINDANCIAS!E1951</f>
      </c>
      <c r="AF398" s="9">
        <f>COLINDANCIAS!E1952</f>
      </c>
      <c r="AG398" s="9">
        <f>COLINDANCIAS!E1953</f>
      </c>
      <c r="AH398" s="9">
        <f>COLINDANCIAS!E1954</f>
      </c>
      <c r="AI398" s="9">
        <f>$AI$10</f>
      </c>
      <c r="AJ398" s="9">
        <f>BA398</f>
      </c>
      <c r="AK398" s="1"/>
      <c r="AL398" s="53">
        <f>LEN(AJ398)</f>
      </c>
      <c r="AO398" s="96">
        <f>$AO$10</f>
      </c>
      <c r="AQ398" s="96">
        <f>$AQ$10</f>
      </c>
      <c r="AS398" s="96">
        <f>$AS$10</f>
      </c>
      <c r="AU398" s="96">
        <f>$AU$10</f>
      </c>
      <c r="AW398" s="96">
        <f>$AW$10</f>
      </c>
      <c r="AX398">
        <f>AX397+1</f>
      </c>
      <c r="AZ398">
        <f>CONCATENATE(AO398,".",AQ398,".",AS398,".",AU398,".",AW398,AX398)</f>
      </c>
      <c r="BA398">
        <f>CONCATENATE(AO398,AQ398,AS398,AU398,AW398,AX398)</f>
      </c>
    </row>
    <row r="399" spans="1:53" ht="30" customHeight="1" x14ac:dyDescent="0.25">
      <c r="A399" s="18"/>
      <c r="B399" s="18"/>
      <c r="C399" s="19"/>
      <c r="D399" s="17"/>
      <c r="E399" s="17"/>
      <c r="F399" s="17">
        <f>D399+E399</f>
      </c>
      <c r="G399" s="17">
        <f>ROUND((Hoja2!F399/INICIO!$C$37)*INICIO!$C$33,2)</f>
      </c>
      <c r="H399" s="17"/>
      <c r="I399" s="17"/>
      <c r="J399" s="17">
        <f>D399+H399</f>
      </c>
      <c r="K399" s="1"/>
      <c r="L399" s="17"/>
      <c r="M399" s="1"/>
      <c r="N399">
        <f>A399</f>
      </c>
      <c r="O399">
        <f>B399</f>
      </c>
      <c r="P399" s="1"/>
      <c r="Q399">
        <f>C399</f>
      </c>
      <c r="R399">
        <f>Q399</f>
      </c>
      <c r="S399" s="1"/>
      <c r="T399">
        <f>$T$10</f>
      </c>
      <c r="U399">
        <f>D399</f>
      </c>
      <c r="V399">
        <f>E399</f>
      </c>
      <c r="W399">
        <f>F399</f>
      </c>
      <c r="X399">
        <f>G399</f>
      </c>
      <c r="Y399" s="5">
        <f>W399*$B$1</f>
      </c>
      <c r="Z399" s="5">
        <f>W399*$B$2</f>
      </c>
      <c r="AA399" s="5">
        <f>Y399+Z399</f>
      </c>
      <c r="AB399" s="5">
        <f>U399+Y399</f>
      </c>
      <c r="AC399" s="96">
        <f>C399</f>
      </c>
      <c r="AD399" s="1">
        <f>$AD$10</f>
      </c>
      <c r="AE399" s="9">
        <f>COLINDANCIAS!E1956</f>
      </c>
      <c r="AF399" s="9">
        <f>COLINDANCIAS!E1957</f>
      </c>
      <c r="AG399" s="9">
        <f>COLINDANCIAS!E1958</f>
      </c>
      <c r="AH399" s="9">
        <f>COLINDANCIAS!E1959</f>
      </c>
      <c r="AI399" s="9">
        <f>$AI$10</f>
      </c>
      <c r="AJ399" s="9">
        <f>BA399</f>
      </c>
      <c r="AK399" s="1"/>
      <c r="AL399" s="53">
        <f>LEN(AJ399)</f>
      </c>
      <c r="AO399" s="96">
        <f>$AO$10</f>
      </c>
      <c r="AQ399" s="96">
        <f>$AQ$10</f>
      </c>
      <c r="AS399" s="96">
        <f>$AS$10</f>
      </c>
      <c r="AU399" s="96">
        <f>$AU$10</f>
      </c>
      <c r="AW399" s="96">
        <f>$AW$10</f>
      </c>
      <c r="AX399">
        <f>AX398+1</f>
      </c>
      <c r="AZ399">
        <f>CONCATENATE(AO399,".",AQ399,".",AS399,".",AU399,".",AW399,AX399)</f>
      </c>
      <c r="BA399">
        <f>CONCATENATE(AO399,AQ399,AS399,AU399,AW399,AX399)</f>
      </c>
    </row>
    <row r="400" spans="1:53" ht="30" customHeight="1" x14ac:dyDescent="0.25">
      <c r="A400" s="18"/>
      <c r="B400" s="18"/>
      <c r="C400" s="19"/>
      <c r="D400" s="17"/>
      <c r="E400" s="17"/>
      <c r="F400" s="17">
        <f>D400+E400</f>
      </c>
      <c r="G400" s="17">
        <f>ROUND((Hoja2!F400/INICIO!$C$37)*INICIO!$C$33,2)</f>
      </c>
      <c r="H400" s="17"/>
      <c r="I400" s="17"/>
      <c r="J400" s="17">
        <f>D400+H400</f>
      </c>
      <c r="K400" s="1"/>
      <c r="L400" s="17"/>
      <c r="M400" s="1"/>
      <c r="N400">
        <f>A400</f>
      </c>
      <c r="O400">
        <f>B400</f>
      </c>
      <c r="P400" s="1"/>
      <c r="Q400">
        <f>C400</f>
      </c>
      <c r="R400">
        <f>Q400</f>
      </c>
      <c r="S400" s="1"/>
      <c r="T400">
        <f>$T$10</f>
      </c>
      <c r="U400">
        <f>D400</f>
      </c>
      <c r="V400">
        <f>E400</f>
      </c>
      <c r="W400">
        <f>F400</f>
      </c>
      <c r="X400">
        <f>G400</f>
      </c>
      <c r="Y400" s="5">
        <f>W400*$B$1</f>
      </c>
      <c r="Z400" s="5">
        <f>W400*$B$2</f>
      </c>
      <c r="AA400" s="5">
        <f>Y400+Z400</f>
      </c>
      <c r="AB400" s="5">
        <f>U400+Y400</f>
      </c>
      <c r="AC400" s="96">
        <f>C400</f>
      </c>
      <c r="AD400" s="1">
        <f>$AD$10</f>
      </c>
      <c r="AE400" s="9">
        <f>COLINDANCIAS!E1961</f>
      </c>
      <c r="AF400" s="9">
        <f>COLINDANCIAS!E1962</f>
      </c>
      <c r="AG400" s="9">
        <f>COLINDANCIAS!E1963</f>
      </c>
      <c r="AH400" s="9">
        <f>COLINDANCIAS!E1964</f>
      </c>
      <c r="AI400" s="9">
        <f>$AI$10</f>
      </c>
      <c r="AJ400" s="9">
        <f>BA400</f>
      </c>
      <c r="AK400" s="1"/>
      <c r="AL400" s="53">
        <f>LEN(AJ400)</f>
      </c>
      <c r="AO400" s="96">
        <f>$AO$10</f>
      </c>
      <c r="AQ400" s="96">
        <f>$AQ$10</f>
      </c>
      <c r="AS400" s="96">
        <f>$AS$10</f>
      </c>
      <c r="AU400" s="96">
        <f>$AU$10</f>
      </c>
      <c r="AW400" s="96">
        <f>$AW$10</f>
      </c>
      <c r="AX400">
        <f>AX399+1</f>
      </c>
      <c r="AZ400">
        <f>CONCATENATE(AO400,".",AQ400,".",AS400,".",AU400,".",AW400,AX400)</f>
      </c>
      <c r="BA400">
        <f>CONCATENATE(AO400,AQ400,AS400,AU400,AW400,AX400)</f>
      </c>
    </row>
    <row r="401" spans="1:53" ht="30" customHeight="1" x14ac:dyDescent="0.25">
      <c r="A401" s="18"/>
      <c r="B401" s="18"/>
      <c r="C401" s="19"/>
      <c r="D401" s="17"/>
      <c r="E401" s="17"/>
      <c r="F401" s="17">
        <f>D401+E401</f>
      </c>
      <c r="G401" s="17">
        <f>ROUND((Hoja2!F401/INICIO!$C$37)*INICIO!$C$33,2)</f>
      </c>
      <c r="H401" s="17"/>
      <c r="I401" s="17"/>
      <c r="J401" s="17">
        <f>D401+H401</f>
      </c>
      <c r="K401" s="1"/>
      <c r="L401" s="17"/>
      <c r="M401" s="1"/>
      <c r="N401">
        <f>A401</f>
      </c>
      <c r="O401">
        <f>B401</f>
      </c>
      <c r="P401" s="1"/>
      <c r="Q401">
        <f>C401</f>
      </c>
      <c r="R401">
        <f>Q401</f>
      </c>
      <c r="S401" s="1"/>
      <c r="T401">
        <f>$T$10</f>
      </c>
      <c r="U401">
        <f>D401</f>
      </c>
      <c r="V401">
        <f>E401</f>
      </c>
      <c r="W401">
        <f>F401</f>
      </c>
      <c r="X401">
        <f>G401</f>
      </c>
      <c r="Y401" s="5">
        <f>W401*$B$1</f>
      </c>
      <c r="Z401" s="5">
        <f>W401*$B$2</f>
      </c>
      <c r="AA401" s="5">
        <f>Y401+Z401</f>
      </c>
      <c r="AB401" s="5">
        <f>U401+Y401</f>
      </c>
      <c r="AC401" s="96">
        <f>C401</f>
      </c>
      <c r="AD401" s="1">
        <f>$AD$10</f>
      </c>
      <c r="AE401" s="9">
        <f>COLINDANCIAS!E1966</f>
      </c>
      <c r="AF401" s="9">
        <f>COLINDANCIAS!E1967</f>
      </c>
      <c r="AG401" s="9">
        <f>COLINDANCIAS!E1968</f>
      </c>
      <c r="AH401" s="9">
        <f>COLINDANCIAS!E1969</f>
      </c>
      <c r="AI401" s="9">
        <f>$AI$10</f>
      </c>
      <c r="AJ401" s="9">
        <f>BA401</f>
      </c>
      <c r="AK401" s="1"/>
      <c r="AL401" s="53">
        <f>LEN(AJ401)</f>
      </c>
      <c r="AO401" s="96">
        <f>$AO$10</f>
      </c>
      <c r="AQ401" s="96">
        <f>$AQ$10</f>
      </c>
      <c r="AS401" s="96">
        <f>$AS$10</f>
      </c>
      <c r="AU401" s="96">
        <f>$AU$10</f>
      </c>
      <c r="AW401" s="96">
        <f>$AW$10</f>
      </c>
      <c r="AX401">
        <f>AX400+1</f>
      </c>
      <c r="AZ401">
        <f>CONCATENATE(AO401,".",AQ401,".",AS401,".",AU401,".",AW401,AX401)</f>
      </c>
      <c r="BA401">
        <f>CONCATENATE(AO401,AQ401,AS401,AU401,AW401,AX401)</f>
      </c>
    </row>
    <row r="402" spans="1:53" ht="30" customHeight="1" x14ac:dyDescent="0.25">
      <c r="A402" s="18"/>
      <c r="B402" s="18"/>
      <c r="C402" s="19"/>
      <c r="D402" s="17"/>
      <c r="E402" s="17"/>
      <c r="F402" s="17">
        <f>D402+E402</f>
      </c>
      <c r="G402" s="17">
        <f>ROUND((Hoja2!F402/INICIO!$C$37)*INICIO!$C$33,2)</f>
      </c>
      <c r="H402" s="17"/>
      <c r="I402" s="17"/>
      <c r="J402" s="17">
        <f>D402+H402</f>
      </c>
      <c r="K402" s="1"/>
      <c r="L402" s="17"/>
      <c r="M402" s="1"/>
      <c r="N402">
        <f>A402</f>
      </c>
      <c r="O402">
        <f>B402</f>
      </c>
      <c r="P402" s="1"/>
      <c r="Q402">
        <f>C402</f>
      </c>
      <c r="R402">
        <f>Q402</f>
      </c>
      <c r="S402" s="1"/>
      <c r="T402">
        <f>$T$10</f>
      </c>
      <c r="U402">
        <f>D402</f>
      </c>
      <c r="V402">
        <f>E402</f>
      </c>
      <c r="W402">
        <f>F402</f>
      </c>
      <c r="X402">
        <f>G402</f>
      </c>
      <c r="Y402" s="5">
        <f>W402*$B$1</f>
      </c>
      <c r="Z402" s="5">
        <f>W402*$B$2</f>
      </c>
      <c r="AA402" s="5">
        <f>Y402+Z402</f>
      </c>
      <c r="AB402" s="5">
        <f>U402+Y402</f>
      </c>
      <c r="AC402" s="96">
        <f>C402</f>
      </c>
      <c r="AD402" s="1">
        <f>$AD$10</f>
      </c>
      <c r="AE402" s="9">
        <f>COLINDANCIAS!E1971</f>
      </c>
      <c r="AF402" s="9">
        <f>COLINDANCIAS!E1972</f>
      </c>
      <c r="AG402" s="9">
        <f>COLINDANCIAS!E1973</f>
      </c>
      <c r="AH402" s="9">
        <f>COLINDANCIAS!E1974</f>
      </c>
      <c r="AI402" s="9">
        <f>$AI$10</f>
      </c>
      <c r="AJ402" s="9">
        <f>BA402</f>
      </c>
      <c r="AK402" s="1"/>
      <c r="AL402" s="53">
        <f>LEN(AJ402)</f>
      </c>
      <c r="AO402" s="96">
        <f>$AO$10</f>
      </c>
      <c r="AQ402" s="96">
        <f>$AQ$10</f>
      </c>
      <c r="AS402" s="96">
        <f>$AS$10</f>
      </c>
      <c r="AU402" s="96">
        <f>$AU$10</f>
      </c>
      <c r="AW402" s="96">
        <f>$AW$10</f>
      </c>
      <c r="AX402">
        <f>AX401+1</f>
      </c>
      <c r="AZ402">
        <f>CONCATENATE(AO402,".",AQ402,".",AS402,".",AU402,".",AW402,AX402)</f>
      </c>
      <c r="BA402">
        <f>CONCATENATE(AO402,AQ402,AS402,AU402,AW402,AX402)</f>
      </c>
    </row>
    <row r="403" spans="1:53" ht="30" customHeight="1" x14ac:dyDescent="0.25">
      <c r="A403" s="18"/>
      <c r="B403" s="18"/>
      <c r="C403" s="19"/>
      <c r="D403" s="17"/>
      <c r="E403" s="17"/>
      <c r="F403" s="17">
        <f>D403+E403</f>
      </c>
      <c r="G403" s="17">
        <f>ROUND((Hoja2!F403/INICIO!$C$37)*INICIO!$C$33,2)</f>
      </c>
      <c r="H403" s="17"/>
      <c r="I403" s="17"/>
      <c r="J403" s="17">
        <f>D403+H403</f>
      </c>
      <c r="K403" s="1"/>
      <c r="L403" s="17"/>
      <c r="M403" s="1"/>
      <c r="N403">
        <f>A403</f>
      </c>
      <c r="O403">
        <f>B403</f>
      </c>
      <c r="P403" s="1"/>
      <c r="Q403">
        <f>C403</f>
      </c>
      <c r="R403">
        <f>Q403</f>
      </c>
      <c r="S403" s="1"/>
      <c r="T403">
        <f>$T$10</f>
      </c>
      <c r="U403">
        <f>D403</f>
      </c>
      <c r="V403">
        <f>E403</f>
      </c>
      <c r="W403">
        <f>F403</f>
      </c>
      <c r="X403">
        <f>G403</f>
      </c>
      <c r="Y403" s="5">
        <f>W403*$B$1</f>
      </c>
      <c r="Z403" s="5">
        <f>W403*$B$2</f>
      </c>
      <c r="AA403" s="5">
        <f>Y403+Z403</f>
      </c>
      <c r="AB403" s="5">
        <f>U403+Y403</f>
      </c>
      <c r="AC403" s="96">
        <f>C403</f>
      </c>
      <c r="AD403" s="1">
        <f>$AD$10</f>
      </c>
      <c r="AE403" s="9">
        <f>COLINDANCIAS!E1976</f>
      </c>
      <c r="AF403" s="9">
        <f>COLINDANCIAS!E1977</f>
      </c>
      <c r="AG403" s="9">
        <f>COLINDANCIAS!E1978</f>
      </c>
      <c r="AH403" s="9">
        <f>COLINDANCIAS!E1979</f>
      </c>
      <c r="AI403" s="9">
        <f>$AI$10</f>
      </c>
      <c r="AJ403" s="9">
        <f>BA403</f>
      </c>
      <c r="AK403" s="1"/>
      <c r="AL403" s="53">
        <f>LEN(AJ403)</f>
      </c>
      <c r="AO403" s="96">
        <f>$AO$10</f>
      </c>
      <c r="AQ403" s="96">
        <f>$AQ$10</f>
      </c>
      <c r="AS403" s="96">
        <f>$AS$10</f>
      </c>
      <c r="AU403" s="96">
        <f>$AU$10</f>
      </c>
      <c r="AW403" s="96">
        <f>$AW$10</f>
      </c>
      <c r="AX403">
        <f>AX402+1</f>
      </c>
      <c r="AZ403">
        <f>CONCATENATE(AO403,".",AQ403,".",AS403,".",AU403,".",AW403,AX403)</f>
      </c>
      <c r="BA403">
        <f>CONCATENATE(AO403,AQ403,AS403,AU403,AW403,AX403)</f>
      </c>
    </row>
    <row r="404" spans="1:53" ht="30" customHeight="1" x14ac:dyDescent="0.25">
      <c r="A404" s="18"/>
      <c r="B404" s="18"/>
      <c r="C404" s="19"/>
      <c r="D404" s="17"/>
      <c r="E404" s="17"/>
      <c r="F404" s="17">
        <f>D404+E404</f>
      </c>
      <c r="G404" s="17">
        <f>ROUND((Hoja2!F404/INICIO!$C$37)*INICIO!$C$33,2)</f>
      </c>
      <c r="H404" s="17"/>
      <c r="I404" s="17"/>
      <c r="J404" s="17">
        <f>D404+H404</f>
      </c>
      <c r="K404" s="1"/>
      <c r="L404" s="17"/>
      <c r="M404" s="1"/>
      <c r="N404">
        <f>A404</f>
      </c>
      <c r="O404">
        <f>B404</f>
      </c>
      <c r="P404" s="1"/>
      <c r="Q404">
        <f>C404</f>
      </c>
      <c r="R404">
        <f>Q404</f>
      </c>
      <c r="S404" s="1"/>
      <c r="T404">
        <f>$T$10</f>
      </c>
      <c r="U404">
        <f>D404</f>
      </c>
      <c r="V404">
        <f>E404</f>
      </c>
      <c r="W404">
        <f>F404</f>
      </c>
      <c r="X404">
        <f>G404</f>
      </c>
      <c r="Y404" s="5">
        <f>W404*$B$1</f>
      </c>
      <c r="Z404" s="5">
        <f>W404*$B$2</f>
      </c>
      <c r="AA404" s="5">
        <f>Y404+Z404</f>
      </c>
      <c r="AB404" s="5">
        <f>U404+Y404</f>
      </c>
      <c r="AC404" s="96">
        <f>C404</f>
      </c>
      <c r="AD404" s="1">
        <f>$AD$10</f>
      </c>
      <c r="AE404" s="9">
        <f>COLINDANCIAS!E1981</f>
      </c>
      <c r="AF404" s="9">
        <f>COLINDANCIAS!E1982</f>
      </c>
      <c r="AG404" s="9">
        <f>COLINDANCIAS!E1983</f>
      </c>
      <c r="AH404" s="9">
        <f>COLINDANCIAS!E1984</f>
      </c>
      <c r="AI404" s="9">
        <f>$AI$10</f>
      </c>
      <c r="AJ404" s="9">
        <f>BA404</f>
      </c>
      <c r="AK404" s="1"/>
      <c r="AL404" s="53">
        <f>LEN(AJ404)</f>
      </c>
      <c r="AO404" s="96">
        <f>$AO$10</f>
      </c>
      <c r="AQ404" s="96">
        <f>$AQ$10</f>
      </c>
      <c r="AS404" s="96">
        <f>$AS$10</f>
      </c>
      <c r="AU404" s="96">
        <f>$AU$10</f>
      </c>
      <c r="AW404" s="96">
        <f>$AW$10</f>
      </c>
      <c r="AX404">
        <f>AX403+1</f>
      </c>
      <c r="AZ404">
        <f>CONCATENATE(AO404,".",AQ404,".",AS404,".",AU404,".",AW404,AX404)</f>
      </c>
      <c r="BA404">
        <f>CONCATENATE(AO404,AQ404,AS404,AU404,AW404,AX404)</f>
      </c>
    </row>
    <row r="405" spans="1:53" ht="30" customHeight="1" x14ac:dyDescent="0.25">
      <c r="A405" s="18"/>
      <c r="B405" s="18"/>
      <c r="C405" s="19"/>
      <c r="D405" s="17"/>
      <c r="E405" s="17"/>
      <c r="F405" s="17">
        <f>D405+E405</f>
      </c>
      <c r="G405" s="17">
        <f>ROUND((Hoja2!F405/INICIO!$C$37)*INICIO!$C$33,2)</f>
      </c>
      <c r="H405" s="17"/>
      <c r="I405" s="17"/>
      <c r="J405" s="17">
        <f>D405+H405</f>
      </c>
      <c r="K405" s="1"/>
      <c r="L405" s="17"/>
      <c r="M405" s="1"/>
      <c r="N405">
        <f>A405</f>
      </c>
      <c r="O405">
        <f>B405</f>
      </c>
      <c r="P405" s="1"/>
      <c r="Q405">
        <f>C405</f>
      </c>
      <c r="R405">
        <f>Q405</f>
      </c>
      <c r="S405" s="1"/>
      <c r="T405">
        <f>$T$10</f>
      </c>
      <c r="U405">
        <f>D405</f>
      </c>
      <c r="V405">
        <f>E405</f>
      </c>
      <c r="W405">
        <f>F405</f>
      </c>
      <c r="X405">
        <f>G405</f>
      </c>
      <c r="Y405" s="5">
        <f>W405*$B$1</f>
      </c>
      <c r="Z405" s="5">
        <f>W405*$B$2</f>
      </c>
      <c r="AA405" s="5">
        <f>Y405+Z405</f>
      </c>
      <c r="AB405" s="5">
        <f>U405+Y405</f>
      </c>
      <c r="AC405" s="96">
        <f>C405</f>
      </c>
      <c r="AD405" s="1">
        <f>$AD$10</f>
      </c>
      <c r="AE405" s="9">
        <f>COLINDANCIAS!E1986</f>
      </c>
      <c r="AF405" s="9">
        <f>COLINDANCIAS!E1987</f>
      </c>
      <c r="AG405" s="9">
        <f>COLINDANCIAS!E1988</f>
      </c>
      <c r="AH405" s="9">
        <f>COLINDANCIAS!E1989</f>
      </c>
      <c r="AI405" s="9">
        <f>$AI$10</f>
      </c>
      <c r="AJ405" s="9">
        <f>BA405</f>
      </c>
      <c r="AK405" s="1"/>
      <c r="AL405" s="53">
        <f>LEN(AJ405)</f>
      </c>
      <c r="AO405" s="96">
        <f>$AO$10</f>
      </c>
      <c r="AQ405" s="96">
        <f>$AQ$10</f>
      </c>
      <c r="AS405" s="96">
        <f>$AS$10</f>
      </c>
      <c r="AU405" s="96">
        <f>$AU$10</f>
      </c>
      <c r="AW405" s="96">
        <f>$AW$10</f>
      </c>
      <c r="AX405">
        <f>AX404+1</f>
      </c>
      <c r="AZ405">
        <f>CONCATENATE(AO405,".",AQ405,".",AS405,".",AU405,".",AW405,AX405)</f>
      </c>
      <c r="BA405">
        <f>CONCATENATE(AO405,AQ405,AS405,AU405,AW405,AX405)</f>
      </c>
    </row>
    <row r="406" spans="1:53" ht="30" customHeight="1" x14ac:dyDescent="0.25">
      <c r="A406" s="18"/>
      <c r="B406" s="18"/>
      <c r="C406" s="19"/>
      <c r="D406" s="17"/>
      <c r="E406" s="17"/>
      <c r="F406" s="17">
        <f>D406+E406</f>
      </c>
      <c r="G406" s="17">
        <f>ROUND((Hoja2!F406/INICIO!$C$37)*INICIO!$C$33,2)</f>
      </c>
      <c r="H406" s="17"/>
      <c r="I406" s="17"/>
      <c r="J406" s="17">
        <f>D406+H406</f>
      </c>
      <c r="K406" s="1"/>
      <c r="L406" s="17"/>
      <c r="M406" s="1"/>
      <c r="N406">
        <f>A406</f>
      </c>
      <c r="O406">
        <f>B406</f>
      </c>
      <c r="P406" s="1"/>
      <c r="Q406">
        <f>C406</f>
      </c>
      <c r="R406">
        <f>Q406</f>
      </c>
      <c r="S406" s="1"/>
      <c r="T406">
        <f>$T$10</f>
      </c>
      <c r="U406">
        <f>D406</f>
      </c>
      <c r="V406">
        <f>E406</f>
      </c>
      <c r="W406">
        <f>F406</f>
      </c>
      <c r="X406">
        <f>G406</f>
      </c>
      <c r="Y406" s="5">
        <f>W406*$B$1</f>
      </c>
      <c r="Z406" s="5">
        <f>W406*$B$2</f>
      </c>
      <c r="AA406" s="5">
        <f>Y406+Z406</f>
      </c>
      <c r="AB406" s="5">
        <f>U406+Y406</f>
      </c>
      <c r="AC406" s="96">
        <f>C406</f>
      </c>
      <c r="AD406" s="1">
        <f>$AD$10</f>
      </c>
      <c r="AE406" s="9">
        <f>COLINDANCIAS!E1991</f>
      </c>
      <c r="AF406" s="9">
        <f>COLINDANCIAS!E1992</f>
      </c>
      <c r="AG406" s="9">
        <f>COLINDANCIAS!E1993</f>
      </c>
      <c r="AH406" s="9">
        <f>COLINDANCIAS!E1994</f>
      </c>
      <c r="AI406" s="9">
        <f>$AI$10</f>
      </c>
      <c r="AJ406" s="9">
        <f>BA406</f>
      </c>
      <c r="AK406" s="1"/>
      <c r="AL406" s="53">
        <f>LEN(AJ406)</f>
      </c>
      <c r="AO406" s="96">
        <f>$AO$10</f>
      </c>
      <c r="AQ406" s="96">
        <f>$AQ$10</f>
      </c>
      <c r="AS406" s="96">
        <f>$AS$10</f>
      </c>
      <c r="AU406" s="96">
        <f>$AU$10</f>
      </c>
      <c r="AW406" s="96">
        <f>$AW$10</f>
      </c>
      <c r="AX406">
        <f>AX405+1</f>
      </c>
      <c r="AZ406">
        <f>CONCATENATE(AO406,".",AQ406,".",AS406,".",AU406,".",AW406,AX406)</f>
      </c>
      <c r="BA406">
        <f>CONCATENATE(AO406,AQ406,AS406,AU406,AW406,AX406)</f>
      </c>
    </row>
    <row r="407" spans="1:53" ht="30" customHeight="1" x14ac:dyDescent="0.25">
      <c r="A407" s="18"/>
      <c r="B407" s="18"/>
      <c r="C407" s="19"/>
      <c r="D407" s="17"/>
      <c r="E407" s="17"/>
      <c r="F407" s="17">
        <f>D407+E407</f>
      </c>
      <c r="G407" s="17">
        <f>ROUND((Hoja2!F407/INICIO!$C$37)*INICIO!$C$33,2)</f>
      </c>
      <c r="H407" s="17"/>
      <c r="I407" s="17"/>
      <c r="J407" s="17">
        <f>D407+H407</f>
      </c>
      <c r="K407" s="1"/>
      <c r="L407" s="17"/>
      <c r="M407" s="1"/>
      <c r="N407">
        <f>A407</f>
      </c>
      <c r="O407">
        <f>B407</f>
      </c>
      <c r="P407" s="1"/>
      <c r="Q407">
        <f>C407</f>
      </c>
      <c r="R407">
        <f>Q407</f>
      </c>
      <c r="S407" s="1"/>
      <c r="T407">
        <f>$T$10</f>
      </c>
      <c r="U407">
        <f>D407</f>
      </c>
      <c r="V407">
        <f>E407</f>
      </c>
      <c r="W407">
        <f>F407</f>
      </c>
      <c r="X407">
        <f>G407</f>
      </c>
      <c r="Y407" s="5">
        <f>W407*$B$1</f>
      </c>
      <c r="Z407" s="5">
        <f>W407*$B$2</f>
      </c>
      <c r="AA407" s="5">
        <f>Y407+Z407</f>
      </c>
      <c r="AB407" s="5">
        <f>U407+Y407</f>
      </c>
      <c r="AC407" s="96">
        <f>C407</f>
      </c>
      <c r="AD407" s="1">
        <f>$AD$10</f>
      </c>
      <c r="AE407" s="9">
        <f>COLINDANCIAS!E1996</f>
      </c>
      <c r="AF407" s="9">
        <f>COLINDANCIAS!E1997</f>
      </c>
      <c r="AG407" s="9">
        <f>COLINDANCIAS!E1998</f>
      </c>
      <c r="AH407" s="9">
        <f>COLINDANCIAS!E1999</f>
      </c>
      <c r="AI407" s="9">
        <f>$AI$10</f>
      </c>
      <c r="AJ407" s="9">
        <f>BA407</f>
      </c>
      <c r="AK407" s="1"/>
      <c r="AL407" s="53">
        <f>LEN(AJ407)</f>
      </c>
      <c r="AO407" s="96">
        <f>$AO$10</f>
      </c>
      <c r="AQ407" s="96">
        <f>$AQ$10</f>
      </c>
      <c r="AS407" s="96">
        <f>$AS$10</f>
      </c>
      <c r="AU407" s="96">
        <f>$AU$10</f>
      </c>
      <c r="AW407" s="96">
        <f>$AW$10</f>
      </c>
      <c r="AX407">
        <f>AX406+1</f>
      </c>
      <c r="AZ407">
        <f>CONCATENATE(AO407,".",AQ407,".",AS407,".",AU407,".",AW407,AX407)</f>
      </c>
      <c r="BA407">
        <f>CONCATENATE(AO407,AQ407,AS407,AU407,AW407,AX407)</f>
      </c>
    </row>
    <row r="408" spans="1:53" ht="30" customHeight="1" x14ac:dyDescent="0.25">
      <c r="A408" s="18"/>
      <c r="B408" s="18"/>
      <c r="C408" s="19"/>
      <c r="D408" s="17"/>
      <c r="E408" s="17"/>
      <c r="F408" s="17">
        <f>D408+E408</f>
      </c>
      <c r="G408" s="17">
        <f>ROUND((Hoja2!F408/INICIO!$C$37)*INICIO!$C$33,2)</f>
      </c>
      <c r="H408" s="17"/>
      <c r="I408" s="17"/>
      <c r="J408" s="17">
        <f>D408+H408</f>
      </c>
      <c r="K408" s="1"/>
      <c r="L408" s="17"/>
      <c r="M408" s="1"/>
      <c r="N408">
        <f>A408</f>
      </c>
      <c r="O408">
        <f>B408</f>
      </c>
      <c r="P408" s="1"/>
      <c r="Q408">
        <f>C408</f>
      </c>
      <c r="R408">
        <f>Q408</f>
      </c>
      <c r="S408" s="1"/>
      <c r="T408">
        <f>$T$10</f>
      </c>
      <c r="U408">
        <f>D408</f>
      </c>
      <c r="V408">
        <f>E408</f>
      </c>
      <c r="W408">
        <f>F408</f>
      </c>
      <c r="X408">
        <f>G408</f>
      </c>
      <c r="Y408" s="5">
        <f>W408*$B$1</f>
      </c>
      <c r="Z408" s="5">
        <f>W408*$B$2</f>
      </c>
      <c r="AA408" s="5">
        <f>Y408+Z408</f>
      </c>
      <c r="AB408" s="5">
        <f>U408+Y408</f>
      </c>
      <c r="AC408" s="96">
        <f>C408</f>
      </c>
      <c r="AD408" s="1">
        <f>$AD$10</f>
      </c>
      <c r="AE408" s="9">
        <f>COLINDANCIAS!E2001</f>
      </c>
      <c r="AF408" s="9">
        <f>COLINDANCIAS!E2002</f>
      </c>
      <c r="AG408" s="9">
        <f>COLINDANCIAS!E2003</f>
      </c>
      <c r="AH408" s="9">
        <f>COLINDANCIAS!E2004</f>
      </c>
      <c r="AI408" s="9">
        <f>$AI$10</f>
      </c>
      <c r="AJ408" s="9">
        <f>BA408</f>
      </c>
      <c r="AK408" s="1"/>
      <c r="AL408" s="53">
        <f>LEN(AJ408)</f>
      </c>
      <c r="AO408" s="96">
        <f>$AO$10</f>
      </c>
      <c r="AQ408" s="96">
        <f>$AQ$10</f>
      </c>
      <c r="AS408" s="96">
        <f>$AS$10</f>
      </c>
      <c r="AU408" s="96">
        <f>$AU$10</f>
      </c>
      <c r="AW408" s="96">
        <f>$AW$10</f>
      </c>
      <c r="AX408">
        <f>AX407+1</f>
      </c>
      <c r="AZ408">
        <f>CONCATENATE(AO408,".",AQ408,".",AS408,".",AU408,".",AW408,AX408)</f>
      </c>
      <c r="BA408">
        <f>CONCATENATE(AO408,AQ408,AS408,AU408,AW408,AX408)</f>
      </c>
    </row>
    <row r="409" spans="1:53" ht="30" customHeight="1" x14ac:dyDescent="0.25">
      <c r="A409" s="18"/>
      <c r="B409" s="18"/>
      <c r="C409" s="19"/>
      <c r="D409" s="17"/>
      <c r="E409" s="17"/>
      <c r="F409" s="17">
        <f>D409+E409</f>
      </c>
      <c r="G409" s="17">
        <f>ROUND((Hoja2!F409/INICIO!$C$37)*INICIO!$C$33,2)</f>
      </c>
      <c r="H409" s="17"/>
      <c r="I409" s="17"/>
      <c r="J409" s="17">
        <f>D409+H409</f>
      </c>
      <c r="K409" s="1"/>
      <c r="L409" s="17"/>
      <c r="M409" s="1"/>
      <c r="N409">
        <f>A409</f>
      </c>
      <c r="O409">
        <f>B409</f>
      </c>
      <c r="P409" s="1"/>
      <c r="Q409">
        <f>C409</f>
      </c>
      <c r="R409">
        <f>Q409</f>
      </c>
      <c r="S409" s="1"/>
      <c r="T409">
        <f>$T$10</f>
      </c>
      <c r="U409">
        <f>D409</f>
      </c>
      <c r="V409">
        <f>E409</f>
      </c>
      <c r="W409">
        <f>F409</f>
      </c>
      <c r="X409">
        <f>G409</f>
      </c>
      <c r="Y409" s="5">
        <f>W409*$B$1</f>
      </c>
      <c r="Z409" s="5">
        <f>W409*$B$2</f>
      </c>
      <c r="AA409" s="5">
        <f>Y409+Z409</f>
      </c>
      <c r="AB409" s="5">
        <f>U409+Y409</f>
      </c>
      <c r="AC409" s="96">
        <f>C409</f>
      </c>
      <c r="AD409" s="1">
        <f>$AD$10</f>
      </c>
      <c r="AE409" s="9">
        <f>COLINDANCIAS!E2006</f>
      </c>
      <c r="AF409" s="9">
        <f>COLINDANCIAS!E2007</f>
      </c>
      <c r="AG409" s="9">
        <f>COLINDANCIAS!E2008</f>
      </c>
      <c r="AH409" s="9">
        <f>COLINDANCIAS!E2009</f>
      </c>
      <c r="AI409" s="9">
        <f>$AI$10</f>
      </c>
      <c r="AJ409" s="9">
        <f>BA409</f>
      </c>
      <c r="AK409" s="1"/>
      <c r="AL409" s="53">
        <f>LEN(AJ409)</f>
      </c>
      <c r="AO409" s="96">
        <f>$AO$10</f>
      </c>
      <c r="AQ409" s="96">
        <f>$AQ$10</f>
      </c>
      <c r="AS409" s="96">
        <f>$AS$10</f>
      </c>
      <c r="AU409" s="96">
        <f>$AU$10</f>
      </c>
      <c r="AW409" s="96">
        <f>$AW$10</f>
      </c>
      <c r="AX409">
        <f>AX408+1</f>
      </c>
      <c r="AZ409">
        <f>CONCATENATE(AO409,".",AQ409,".",AS409,".",AU409,".",AW409,AX409)</f>
      </c>
      <c r="BA409">
        <f>CONCATENATE(AO409,AQ409,AS409,AU409,AW409,AX409)</f>
      </c>
    </row>
    <row r="410" spans="1:53" ht="30" customHeight="1" x14ac:dyDescent="0.25">
      <c r="A410" s="18"/>
      <c r="B410" s="18"/>
      <c r="C410" s="19"/>
      <c r="D410" s="17"/>
      <c r="E410" s="17"/>
      <c r="F410" s="17">
        <f>D410+E410</f>
      </c>
      <c r="G410" s="17">
        <f>ROUND((Hoja2!F410/INICIO!$C$37)*INICIO!$C$33,2)</f>
      </c>
      <c r="H410" s="17"/>
      <c r="I410" s="17"/>
      <c r="J410" s="17">
        <f>D410+H410</f>
      </c>
      <c r="K410" s="1"/>
      <c r="L410" s="17"/>
      <c r="M410" s="1"/>
      <c r="N410">
        <f>A410</f>
      </c>
      <c r="O410">
        <f>B410</f>
      </c>
      <c r="P410" s="1"/>
      <c r="Q410">
        <f>C410</f>
      </c>
      <c r="R410">
        <f>Q410</f>
      </c>
      <c r="S410" s="1"/>
      <c r="T410">
        <f>$T$10</f>
      </c>
      <c r="U410">
        <f>D410</f>
      </c>
      <c r="V410">
        <f>E410</f>
      </c>
      <c r="W410">
        <f>F410</f>
      </c>
      <c r="X410">
        <f>G410</f>
      </c>
      <c r="Y410" s="5">
        <f>W410*$B$1</f>
      </c>
      <c r="Z410" s="5">
        <f>W410*$B$2</f>
      </c>
      <c r="AA410" s="5">
        <f>Y410+Z410</f>
      </c>
      <c r="AB410" s="5">
        <f>U410+Y410</f>
      </c>
      <c r="AC410" s="96">
        <f>C410</f>
      </c>
      <c r="AD410" s="1">
        <f>$AD$10</f>
      </c>
      <c r="AE410" s="9">
        <f>COLINDANCIAS!E2011</f>
      </c>
      <c r="AF410" s="9">
        <f>COLINDANCIAS!E2012</f>
      </c>
      <c r="AG410" s="9">
        <f>COLINDANCIAS!E2013</f>
      </c>
      <c r="AH410" s="9">
        <f>COLINDANCIAS!E2014</f>
      </c>
      <c r="AI410" s="9">
        <f>$AI$10</f>
      </c>
      <c r="AJ410" s="9">
        <f>BA410</f>
      </c>
      <c r="AK410" s="1"/>
      <c r="AL410" s="53">
        <f>LEN(AJ410)</f>
      </c>
      <c r="AO410" s="96">
        <f>$AO$10</f>
      </c>
      <c r="AQ410" s="96">
        <f>$AQ$10</f>
      </c>
      <c r="AS410" s="96">
        <f>$AS$10</f>
      </c>
      <c r="AU410" s="96">
        <f>$AU$10</f>
      </c>
      <c r="AW410" s="96">
        <f>$AW$10</f>
      </c>
      <c r="AX410">
        <f>AX409+1</f>
      </c>
      <c r="AZ410">
        <f>CONCATENATE(AO410,".",AQ410,".",AS410,".",AU410,".",AW410,AX410)</f>
      </c>
      <c r="BA410">
        <f>CONCATENATE(AO410,AQ410,AS410,AU410,AW410,AX410)</f>
      </c>
    </row>
    <row r="411" spans="1:53" ht="30" customHeight="1" x14ac:dyDescent="0.25">
      <c r="A411" s="18"/>
      <c r="B411" s="18"/>
      <c r="C411" s="19"/>
      <c r="D411" s="17"/>
      <c r="E411" s="17"/>
      <c r="F411" s="17">
        <f>D411+E411</f>
      </c>
      <c r="G411" s="17">
        <f>ROUND((Hoja2!F411/INICIO!$C$37)*INICIO!$C$33,2)</f>
      </c>
      <c r="H411" s="17"/>
      <c r="I411" s="17"/>
      <c r="J411" s="17">
        <f>D411+H411</f>
      </c>
      <c r="K411" s="1"/>
      <c r="L411" s="17"/>
      <c r="M411" s="1"/>
      <c r="N411">
        <f>A411</f>
      </c>
      <c r="O411">
        <f>B411</f>
      </c>
      <c r="P411" s="1"/>
      <c r="Q411">
        <f>C411</f>
      </c>
      <c r="R411">
        <f>Q411</f>
      </c>
      <c r="S411" s="1"/>
      <c r="T411">
        <f>$T$10</f>
      </c>
      <c r="U411">
        <f>D411</f>
      </c>
      <c r="V411">
        <f>E411</f>
      </c>
      <c r="W411">
        <f>F411</f>
      </c>
      <c r="X411">
        <f>G411</f>
      </c>
      <c r="Y411" s="5">
        <f>W411*$B$1</f>
      </c>
      <c r="Z411" s="5">
        <f>W411*$B$2</f>
      </c>
      <c r="AA411" s="5">
        <f>Y411+Z411</f>
      </c>
      <c r="AB411" s="5">
        <f>U411+Y411</f>
      </c>
      <c r="AC411" s="96">
        <f>C411</f>
      </c>
      <c r="AD411" s="1">
        <f>$AD$10</f>
      </c>
      <c r="AE411" s="9">
        <f>COLINDANCIAS!E2016</f>
      </c>
      <c r="AF411" s="9">
        <f>COLINDANCIAS!E2017</f>
      </c>
      <c r="AG411" s="9">
        <f>COLINDANCIAS!E2018</f>
      </c>
      <c r="AH411" s="9">
        <f>COLINDANCIAS!E2019</f>
      </c>
      <c r="AI411" s="9">
        <f>$AI$10</f>
      </c>
      <c r="AJ411" s="9">
        <f>BA411</f>
      </c>
      <c r="AK411" s="1"/>
      <c r="AL411" s="53">
        <f>LEN(AJ411)</f>
      </c>
      <c r="AO411" s="96">
        <f>$AO$10</f>
      </c>
      <c r="AQ411" s="96">
        <f>$AQ$10</f>
      </c>
      <c r="AS411" s="96">
        <f>$AS$10</f>
      </c>
      <c r="AU411" s="96">
        <f>$AU$10</f>
      </c>
      <c r="AW411" s="96">
        <f>$AW$10</f>
      </c>
      <c r="AX411">
        <f>AX410+1</f>
      </c>
      <c r="AZ411">
        <f>CONCATENATE(AO411,".",AQ411,".",AS411,".",AU411,".",AW411,AX411)</f>
      </c>
      <c r="BA411">
        <f>CONCATENATE(AO411,AQ411,AS411,AU411,AW411,AX411)</f>
      </c>
    </row>
    <row r="412" spans="1:53" ht="30" customHeight="1" x14ac:dyDescent="0.25">
      <c r="A412" s="18"/>
      <c r="B412" s="18"/>
      <c r="C412" s="19"/>
      <c r="D412" s="17"/>
      <c r="E412" s="17"/>
      <c r="F412" s="17">
        <f>D412+E412</f>
      </c>
      <c r="G412" s="17">
        <f>ROUND((Hoja2!F412/INICIO!$C$37)*INICIO!$C$33,2)</f>
      </c>
      <c r="H412" s="17"/>
      <c r="I412" s="17"/>
      <c r="J412" s="17">
        <f>D412+H412</f>
      </c>
      <c r="K412" s="1"/>
      <c r="L412" s="17"/>
      <c r="M412" s="1"/>
      <c r="N412">
        <f>A412</f>
      </c>
      <c r="O412">
        <f>B412</f>
      </c>
      <c r="P412" s="1"/>
      <c r="Q412">
        <f>C412</f>
      </c>
      <c r="R412">
        <f>Q412</f>
      </c>
      <c r="S412" s="1"/>
      <c r="T412">
        <f>$T$10</f>
      </c>
      <c r="U412">
        <f>D412</f>
      </c>
      <c r="V412">
        <f>E412</f>
      </c>
      <c r="W412">
        <f>F412</f>
      </c>
      <c r="X412">
        <f>G412</f>
      </c>
      <c r="Y412" s="5">
        <f>W412*$B$1</f>
      </c>
      <c r="Z412" s="5">
        <f>W412*$B$2</f>
      </c>
      <c r="AA412" s="5">
        <f>Y412+Z412</f>
      </c>
      <c r="AB412" s="5">
        <f>U412+Y412</f>
      </c>
      <c r="AC412" s="96">
        <f>C412</f>
      </c>
      <c r="AD412" s="1">
        <f>$AD$10</f>
      </c>
      <c r="AE412" s="9">
        <f>COLINDANCIAS!E2021</f>
      </c>
      <c r="AF412" s="9">
        <f>COLINDANCIAS!E2022</f>
      </c>
      <c r="AG412" s="9">
        <f>COLINDANCIAS!E2023</f>
      </c>
      <c r="AH412" s="9">
        <f>COLINDANCIAS!E2024</f>
      </c>
      <c r="AI412" s="9">
        <f>$AI$10</f>
      </c>
      <c r="AJ412" s="9">
        <f>BA412</f>
      </c>
      <c r="AK412" s="1"/>
      <c r="AL412" s="53">
        <f>LEN(AJ412)</f>
      </c>
      <c r="AO412" s="96">
        <f>$AO$10</f>
      </c>
      <c r="AQ412" s="96">
        <f>$AQ$10</f>
      </c>
      <c r="AS412" s="96">
        <f>$AS$10</f>
      </c>
      <c r="AU412" s="96">
        <f>$AU$10</f>
      </c>
      <c r="AW412" s="96">
        <f>$AW$10</f>
      </c>
      <c r="AX412">
        <f>AX411+1</f>
      </c>
      <c r="AZ412">
        <f>CONCATENATE(AO412,".",AQ412,".",AS412,".",AU412,".",AW412,AX412)</f>
      </c>
      <c r="BA412">
        <f>CONCATENATE(AO412,AQ412,AS412,AU412,AW412,AX412)</f>
      </c>
    </row>
    <row r="413" spans="1:53" ht="30" customHeight="1" x14ac:dyDescent="0.25">
      <c r="A413" s="18"/>
      <c r="B413" s="18"/>
      <c r="C413" s="19"/>
      <c r="D413" s="17"/>
      <c r="E413" s="17"/>
      <c r="F413" s="17">
        <f>D413+E413</f>
      </c>
      <c r="G413" s="17">
        <f>ROUND((Hoja2!F413/INICIO!$C$37)*INICIO!$C$33,2)</f>
      </c>
      <c r="H413" s="17"/>
      <c r="I413" s="17"/>
      <c r="J413" s="17">
        <f>D413+H413</f>
      </c>
      <c r="K413" s="1"/>
      <c r="L413" s="17"/>
      <c r="M413" s="1"/>
      <c r="N413">
        <f>A413</f>
      </c>
      <c r="O413">
        <f>B413</f>
      </c>
      <c r="P413" s="1"/>
      <c r="Q413">
        <f>C413</f>
      </c>
      <c r="R413">
        <f>Q413</f>
      </c>
      <c r="S413" s="1"/>
      <c r="T413">
        <f>$T$10</f>
      </c>
      <c r="U413">
        <f>D413</f>
      </c>
      <c r="V413">
        <f>E413</f>
      </c>
      <c r="W413">
        <f>F413</f>
      </c>
      <c r="X413">
        <f>G413</f>
      </c>
      <c r="Y413" s="5">
        <f>W413*$B$1</f>
      </c>
      <c r="Z413" s="5">
        <f>W413*$B$2</f>
      </c>
      <c r="AA413" s="5">
        <f>Y413+Z413</f>
      </c>
      <c r="AB413" s="5">
        <f>U413+Y413</f>
      </c>
      <c r="AC413" s="96">
        <f>C413</f>
      </c>
      <c r="AD413" s="1">
        <f>$AD$10</f>
      </c>
      <c r="AE413" s="9">
        <f>COLINDANCIAS!E2026</f>
      </c>
      <c r="AF413" s="9">
        <f>COLINDANCIAS!E2027</f>
      </c>
      <c r="AG413" s="9">
        <f>COLINDANCIAS!E2028</f>
      </c>
      <c r="AH413" s="9">
        <f>COLINDANCIAS!E2029</f>
      </c>
      <c r="AI413" s="9">
        <f>$AI$10</f>
      </c>
      <c r="AJ413" s="9">
        <f>BA413</f>
      </c>
      <c r="AK413" s="1"/>
      <c r="AL413" s="53">
        <f>LEN(AJ413)</f>
      </c>
      <c r="AO413" s="96">
        <f>$AO$10</f>
      </c>
      <c r="AQ413" s="96">
        <f>$AQ$10</f>
      </c>
      <c r="AS413" s="96">
        <f>$AS$10</f>
      </c>
      <c r="AU413" s="96">
        <f>$AU$10</f>
      </c>
      <c r="AW413" s="96">
        <f>$AW$10</f>
      </c>
      <c r="AX413">
        <f>AX412+1</f>
      </c>
      <c r="AZ413">
        <f>CONCATENATE(AO413,".",AQ413,".",AS413,".",AU413,".",AW413,AX413)</f>
      </c>
      <c r="BA413">
        <f>CONCATENATE(AO413,AQ413,AS413,AU413,AW413,AX413)</f>
      </c>
    </row>
    <row r="414" spans="1:53" ht="30" customHeight="1" x14ac:dyDescent="0.25">
      <c r="A414" s="18"/>
      <c r="B414" s="18"/>
      <c r="C414" s="19"/>
      <c r="D414" s="17"/>
      <c r="E414" s="17"/>
      <c r="F414" s="17">
        <f>D414+E414</f>
      </c>
      <c r="G414" s="17">
        <f>ROUND((Hoja2!F414/INICIO!$C$37)*INICIO!$C$33,2)</f>
      </c>
      <c r="H414" s="17"/>
      <c r="I414" s="17"/>
      <c r="J414" s="17">
        <f>D414+H414</f>
      </c>
      <c r="K414" s="1"/>
      <c r="L414" s="17"/>
      <c r="M414" s="1"/>
      <c r="N414">
        <f>A414</f>
      </c>
      <c r="O414">
        <f>B414</f>
      </c>
      <c r="P414" s="1"/>
      <c r="Q414">
        <f>C414</f>
      </c>
      <c r="R414">
        <f>Q414</f>
      </c>
      <c r="S414" s="1"/>
      <c r="T414">
        <f>$T$10</f>
      </c>
      <c r="U414">
        <f>D414</f>
      </c>
      <c r="V414">
        <f>E414</f>
      </c>
      <c r="W414">
        <f>F414</f>
      </c>
      <c r="X414">
        <f>G414</f>
      </c>
      <c r="Y414" s="5">
        <f>W414*$B$1</f>
      </c>
      <c r="Z414" s="5">
        <f>W414*$B$2</f>
      </c>
      <c r="AA414" s="5">
        <f>Y414+Z414</f>
      </c>
      <c r="AB414" s="5">
        <f>U414+Y414</f>
      </c>
      <c r="AC414" s="96">
        <f>C414</f>
      </c>
      <c r="AD414" s="1">
        <f>$AD$10</f>
      </c>
      <c r="AE414" s="9">
        <f>COLINDANCIAS!E2031</f>
      </c>
      <c r="AF414" s="9">
        <f>COLINDANCIAS!E2032</f>
      </c>
      <c r="AG414" s="9">
        <f>COLINDANCIAS!E2033</f>
      </c>
      <c r="AH414" s="9">
        <f>COLINDANCIAS!E2034</f>
      </c>
      <c r="AI414" s="9">
        <f>$AI$10</f>
      </c>
      <c r="AJ414" s="9">
        <f>BA414</f>
      </c>
      <c r="AK414" s="1"/>
      <c r="AL414" s="53">
        <f>LEN(AJ414)</f>
      </c>
      <c r="AO414" s="96">
        <f>$AO$10</f>
      </c>
      <c r="AQ414" s="96">
        <f>$AQ$10</f>
      </c>
      <c r="AS414" s="96">
        <f>$AS$10</f>
      </c>
      <c r="AU414" s="96">
        <f>$AU$10</f>
      </c>
      <c r="AW414" s="96">
        <f>$AW$10</f>
      </c>
      <c r="AX414">
        <f>AX413+1</f>
      </c>
      <c r="AZ414">
        <f>CONCATENATE(AO414,".",AQ414,".",AS414,".",AU414,".",AW414,AX414)</f>
      </c>
      <c r="BA414">
        <f>CONCATENATE(AO414,AQ414,AS414,AU414,AW414,AX414)</f>
      </c>
    </row>
    <row r="415" spans="1:53" ht="30" customHeight="1" x14ac:dyDescent="0.25">
      <c r="A415" s="18"/>
      <c r="B415" s="18"/>
      <c r="C415" s="19"/>
      <c r="D415" s="17"/>
      <c r="E415" s="17"/>
      <c r="F415" s="17">
        <f>D415+E415</f>
      </c>
      <c r="G415" s="17">
        <f>ROUND((Hoja2!F415/INICIO!$C$37)*INICIO!$C$33,2)</f>
      </c>
      <c r="H415" s="17"/>
      <c r="I415" s="17"/>
      <c r="J415" s="17">
        <f>D415+H415</f>
      </c>
      <c r="K415" s="1"/>
      <c r="L415" s="17"/>
      <c r="M415" s="1"/>
      <c r="N415">
        <f>A415</f>
      </c>
      <c r="O415">
        <f>B415</f>
      </c>
      <c r="P415" s="1"/>
      <c r="Q415">
        <f>C415</f>
      </c>
      <c r="R415">
        <f>Q415</f>
      </c>
      <c r="S415" s="1"/>
      <c r="T415">
        <f>$T$10</f>
      </c>
      <c r="U415">
        <f>D415</f>
      </c>
      <c r="V415">
        <f>E415</f>
      </c>
      <c r="W415">
        <f>F415</f>
      </c>
      <c r="X415">
        <f>G415</f>
      </c>
      <c r="Y415" s="5">
        <f>W415*$B$1</f>
      </c>
      <c r="Z415" s="5">
        <f>W415*$B$2</f>
      </c>
      <c r="AA415" s="5">
        <f>Y415+Z415</f>
      </c>
      <c r="AB415" s="5">
        <f>U415+Y415</f>
      </c>
      <c r="AC415" s="96">
        <f>C415</f>
      </c>
      <c r="AD415" s="1">
        <f>$AD$10</f>
      </c>
      <c r="AE415" s="9">
        <f>COLINDANCIAS!E2036</f>
      </c>
      <c r="AF415" s="9">
        <f>COLINDANCIAS!E2037</f>
      </c>
      <c r="AG415" s="9">
        <f>COLINDANCIAS!E2038</f>
      </c>
      <c r="AH415" s="9">
        <f>COLINDANCIAS!E2039</f>
      </c>
      <c r="AI415" s="9">
        <f>$AI$10</f>
      </c>
      <c r="AJ415" s="9">
        <f>BA415</f>
      </c>
      <c r="AK415" s="1"/>
      <c r="AL415" s="53">
        <f>LEN(AJ415)</f>
      </c>
      <c r="AO415" s="96">
        <f>$AO$10</f>
      </c>
      <c r="AQ415" s="96">
        <f>$AQ$10</f>
      </c>
      <c r="AS415" s="96">
        <f>$AS$10</f>
      </c>
      <c r="AU415" s="96">
        <f>$AU$10</f>
      </c>
      <c r="AW415" s="96">
        <f>$AW$10</f>
      </c>
      <c r="AX415">
        <f>AX414+1</f>
      </c>
      <c r="AZ415">
        <f>CONCATENATE(AO415,".",AQ415,".",AS415,".",AU415,".",AW415,AX415)</f>
      </c>
      <c r="BA415">
        <f>CONCATENATE(AO415,AQ415,AS415,AU415,AW415,AX415)</f>
      </c>
    </row>
    <row r="416" spans="1:53" ht="30" customHeight="1" x14ac:dyDescent="0.25">
      <c r="A416" s="18"/>
      <c r="B416" s="18"/>
      <c r="C416" s="19"/>
      <c r="D416" s="17"/>
      <c r="E416" s="17"/>
      <c r="F416" s="17">
        <f>D416+E416</f>
      </c>
      <c r="G416" s="17">
        <f>ROUND((Hoja2!F416/INICIO!$C$37)*INICIO!$C$33,2)</f>
      </c>
      <c r="H416" s="17"/>
      <c r="I416" s="17"/>
      <c r="J416" s="17">
        <f>D416+H416</f>
      </c>
      <c r="K416" s="1"/>
      <c r="L416" s="17"/>
      <c r="M416" s="1"/>
      <c r="N416">
        <f>A416</f>
      </c>
      <c r="O416">
        <f>B416</f>
      </c>
      <c r="P416" s="1"/>
      <c r="Q416">
        <f>C416</f>
      </c>
      <c r="R416">
        <f>Q416</f>
      </c>
      <c r="S416" s="1"/>
      <c r="T416">
        <f>$T$10</f>
      </c>
      <c r="U416">
        <f>D416</f>
      </c>
      <c r="V416">
        <f>E416</f>
      </c>
      <c r="W416">
        <f>F416</f>
      </c>
      <c r="X416">
        <f>G416</f>
      </c>
      <c r="Y416" s="5">
        <f>W416*$B$1</f>
      </c>
      <c r="Z416" s="5">
        <f>W416*$B$2</f>
      </c>
      <c r="AA416" s="5">
        <f>Y416+Z416</f>
      </c>
      <c r="AB416" s="5">
        <f>U416+Y416</f>
      </c>
      <c r="AC416" s="96">
        <f>C416</f>
      </c>
      <c r="AD416" s="1">
        <f>$AD$10</f>
      </c>
      <c r="AE416" s="9">
        <f>COLINDANCIAS!E2041</f>
      </c>
      <c r="AF416" s="9">
        <f>COLINDANCIAS!E2042</f>
      </c>
      <c r="AG416" s="9">
        <f>COLINDANCIAS!E2043</f>
      </c>
      <c r="AH416" s="9">
        <f>COLINDANCIAS!E2044</f>
      </c>
      <c r="AI416" s="9">
        <f>$AI$10</f>
      </c>
      <c r="AJ416" s="9">
        <f>BA416</f>
      </c>
      <c r="AK416" s="1"/>
      <c r="AL416" s="53">
        <f>LEN(AJ416)</f>
      </c>
      <c r="AO416" s="96">
        <f>$AO$10</f>
      </c>
      <c r="AQ416" s="96">
        <f>$AQ$10</f>
      </c>
      <c r="AS416" s="96">
        <f>$AS$10</f>
      </c>
      <c r="AU416" s="96">
        <f>$AU$10</f>
      </c>
      <c r="AW416" s="96">
        <f>$AW$10</f>
      </c>
      <c r="AX416">
        <f>AX415+1</f>
      </c>
      <c r="AZ416">
        <f>CONCATENATE(AO416,".",AQ416,".",AS416,".",AU416,".",AW416,AX416)</f>
      </c>
      <c r="BA416">
        <f>CONCATENATE(AO416,AQ416,AS416,AU416,AW416,AX416)</f>
      </c>
    </row>
    <row r="417" spans="1:53" ht="30" customHeight="1" x14ac:dyDescent="0.25">
      <c r="A417" s="18"/>
      <c r="B417" s="18"/>
      <c r="C417" s="19"/>
      <c r="D417" s="17"/>
      <c r="E417" s="17"/>
      <c r="F417" s="17">
        <f>D417+E417</f>
      </c>
      <c r="G417" s="17">
        <f>ROUND((Hoja2!F417/INICIO!$C$37)*INICIO!$C$33,2)</f>
      </c>
      <c r="H417" s="17"/>
      <c r="I417" s="17"/>
      <c r="J417" s="17">
        <f>D417+H417</f>
      </c>
      <c r="K417" s="1"/>
      <c r="L417" s="17"/>
      <c r="M417" s="1"/>
      <c r="N417">
        <f>A417</f>
      </c>
      <c r="O417">
        <f>B417</f>
      </c>
      <c r="P417" s="1"/>
      <c r="Q417">
        <f>C417</f>
      </c>
      <c r="R417">
        <f>Q417</f>
      </c>
      <c r="S417" s="1"/>
      <c r="T417">
        <f>$T$10</f>
      </c>
      <c r="U417">
        <f>D417</f>
      </c>
      <c r="V417">
        <f>E417</f>
      </c>
      <c r="W417">
        <f>F417</f>
      </c>
      <c r="X417">
        <f>G417</f>
      </c>
      <c r="Y417" s="5">
        <f>W417*$B$1</f>
      </c>
      <c r="Z417" s="5">
        <f>W417*$B$2</f>
      </c>
      <c r="AA417" s="5">
        <f>Y417+Z417</f>
      </c>
      <c r="AB417" s="5">
        <f>U417+Y417</f>
      </c>
      <c r="AC417" s="96">
        <f>C417</f>
      </c>
      <c r="AD417" s="1">
        <f>$AD$10</f>
      </c>
      <c r="AE417" s="9">
        <f>COLINDANCIAS!E2046</f>
      </c>
      <c r="AF417" s="9">
        <f>COLINDANCIAS!E2047</f>
      </c>
      <c r="AG417" s="9">
        <f>COLINDANCIAS!E2048</f>
      </c>
      <c r="AH417" s="9">
        <f>COLINDANCIAS!E2049</f>
      </c>
      <c r="AI417" s="9">
        <f>$AI$10</f>
      </c>
      <c r="AJ417" s="9">
        <f>BA417</f>
      </c>
      <c r="AK417" s="1"/>
      <c r="AL417" s="53">
        <f>LEN(AJ417)</f>
      </c>
      <c r="AO417" s="96">
        <f>$AO$10</f>
      </c>
      <c r="AQ417" s="96">
        <f>$AQ$10</f>
      </c>
      <c r="AS417" s="96">
        <f>$AS$10</f>
      </c>
      <c r="AU417" s="96">
        <f>$AU$10</f>
      </c>
      <c r="AW417" s="96">
        <f>$AW$10</f>
      </c>
      <c r="AX417">
        <f>AX416+1</f>
      </c>
      <c r="AZ417">
        <f>CONCATENATE(AO417,".",AQ417,".",AS417,".",AU417,".",AW417,AX417)</f>
      </c>
      <c r="BA417">
        <f>CONCATENATE(AO417,AQ417,AS417,AU417,AW417,AX417)</f>
      </c>
    </row>
    <row r="418" spans="1:53" ht="30" customHeight="1" x14ac:dyDescent="0.25">
      <c r="A418" s="18"/>
      <c r="B418" s="18"/>
      <c r="C418" s="19"/>
      <c r="D418" s="17"/>
      <c r="E418" s="17"/>
      <c r="F418" s="17">
        <f>D418+E418</f>
      </c>
      <c r="G418" s="17">
        <f>ROUND((Hoja2!F418/INICIO!$C$37)*INICIO!$C$33,2)</f>
      </c>
      <c r="H418" s="17"/>
      <c r="I418" s="17"/>
      <c r="J418" s="17">
        <f>D418+H418</f>
      </c>
      <c r="K418" s="1"/>
      <c r="L418" s="17"/>
      <c r="M418" s="1"/>
      <c r="N418">
        <f>A418</f>
      </c>
      <c r="O418">
        <f>B418</f>
      </c>
      <c r="P418" s="1"/>
      <c r="Q418">
        <f>C418</f>
      </c>
      <c r="R418">
        <f>Q418</f>
      </c>
      <c r="S418" s="1"/>
      <c r="T418">
        <f>$T$10</f>
      </c>
      <c r="U418">
        <f>D418</f>
      </c>
      <c r="V418">
        <f>E418</f>
      </c>
      <c r="W418">
        <f>F418</f>
      </c>
      <c r="X418">
        <f>G418</f>
      </c>
      <c r="Y418" s="5">
        <f>W418*$B$1</f>
      </c>
      <c r="Z418" s="5">
        <f>W418*$B$2</f>
      </c>
      <c r="AA418" s="5">
        <f>Y418+Z418</f>
      </c>
      <c r="AB418" s="5">
        <f>U418+Y418</f>
      </c>
      <c r="AC418" s="96">
        <f>C418</f>
      </c>
      <c r="AD418" s="1">
        <f>$AD$10</f>
      </c>
      <c r="AE418" s="9">
        <f>COLINDANCIAS!E2051</f>
      </c>
      <c r="AF418" s="9">
        <f>COLINDANCIAS!E2052</f>
      </c>
      <c r="AG418" s="9">
        <f>COLINDANCIAS!E2053</f>
      </c>
      <c r="AH418" s="9">
        <f>COLINDANCIAS!E2054</f>
      </c>
      <c r="AI418" s="9">
        <f>$AI$10</f>
      </c>
      <c r="AJ418" s="9">
        <f>BA418</f>
      </c>
      <c r="AK418" s="1"/>
      <c r="AL418" s="53">
        <f>LEN(AJ418)</f>
      </c>
      <c r="AO418" s="96">
        <f>$AO$10</f>
      </c>
      <c r="AQ418" s="96">
        <f>$AQ$10</f>
      </c>
      <c r="AS418" s="96">
        <f>$AS$10</f>
      </c>
      <c r="AU418" s="96">
        <f>$AU$10</f>
      </c>
      <c r="AW418" s="96">
        <f>$AW$10</f>
      </c>
      <c r="AX418">
        <f>AX417+1</f>
      </c>
      <c r="AZ418">
        <f>CONCATENATE(AO418,".",AQ418,".",AS418,".",AU418,".",AW418,AX418)</f>
      </c>
      <c r="BA418">
        <f>CONCATENATE(AO418,AQ418,AS418,AU418,AW418,AX418)</f>
      </c>
    </row>
    <row r="419" spans="1:53" ht="30" customHeight="1" x14ac:dyDescent="0.25">
      <c r="A419" s="18"/>
      <c r="B419" s="18"/>
      <c r="C419" s="19"/>
      <c r="D419" s="17"/>
      <c r="E419" s="17"/>
      <c r="F419" s="17">
        <f>D419+E419</f>
      </c>
      <c r="G419" s="17">
        <f>ROUND((Hoja2!F419/INICIO!$C$37)*INICIO!$C$33,2)</f>
      </c>
      <c r="H419" s="17"/>
      <c r="I419" s="17"/>
      <c r="J419" s="17">
        <f>D419+H419</f>
      </c>
      <c r="K419" s="1"/>
      <c r="L419" s="17"/>
      <c r="M419" s="1"/>
      <c r="N419">
        <f>A419</f>
      </c>
      <c r="O419">
        <f>B419</f>
      </c>
      <c r="P419" s="1"/>
      <c r="Q419">
        <f>C419</f>
      </c>
      <c r="R419">
        <f>Q419</f>
      </c>
      <c r="S419" s="1"/>
      <c r="T419">
        <f>$T$10</f>
      </c>
      <c r="U419">
        <f>D419</f>
      </c>
      <c r="V419">
        <f>E419</f>
      </c>
      <c r="W419">
        <f>F419</f>
      </c>
      <c r="X419">
        <f>G419</f>
      </c>
      <c r="Y419" s="5">
        <f>W419*$B$1</f>
      </c>
      <c r="Z419" s="5">
        <f>W419*$B$2</f>
      </c>
      <c r="AA419" s="5">
        <f>Y419+Z419</f>
      </c>
      <c r="AB419" s="5">
        <f>U419+Y419</f>
      </c>
      <c r="AC419" s="96">
        <f>C419</f>
      </c>
      <c r="AD419" s="1">
        <f>$AD$10</f>
      </c>
      <c r="AE419" s="9">
        <f>COLINDANCIAS!E2056</f>
      </c>
      <c r="AF419" s="9">
        <f>COLINDANCIAS!E2057</f>
      </c>
      <c r="AG419" s="9">
        <f>COLINDANCIAS!E2058</f>
      </c>
      <c r="AH419" s="9">
        <f>COLINDANCIAS!E2059</f>
      </c>
      <c r="AI419" s="9">
        <f>$AI$10</f>
      </c>
      <c r="AJ419" s="9">
        <f>BA419</f>
      </c>
      <c r="AK419" s="1"/>
      <c r="AL419" s="53">
        <f>LEN(AJ419)</f>
      </c>
      <c r="AO419" s="96">
        <f>$AO$10</f>
      </c>
      <c r="AQ419" s="96">
        <f>$AQ$10</f>
      </c>
      <c r="AS419" s="96">
        <f>$AS$10</f>
      </c>
      <c r="AU419" s="96">
        <f>$AU$10</f>
      </c>
      <c r="AW419" s="96">
        <f>$AW$10</f>
      </c>
      <c r="AX419">
        <f>AX418+1</f>
      </c>
      <c r="AZ419">
        <f>CONCATENATE(AO419,".",AQ419,".",AS419,".",AU419,".",AW419,AX419)</f>
      </c>
      <c r="BA419">
        <f>CONCATENATE(AO419,AQ419,AS419,AU419,AW419,AX419)</f>
      </c>
    </row>
    <row r="420" spans="1:53" ht="30" customHeight="1" x14ac:dyDescent="0.25">
      <c r="A420" s="18"/>
      <c r="B420" s="18"/>
      <c r="C420" s="19"/>
      <c r="D420" s="17"/>
      <c r="E420" s="17"/>
      <c r="F420" s="17">
        <f>D420+E420</f>
      </c>
      <c r="G420" s="17">
        <f>ROUND((Hoja2!F420/INICIO!$C$37)*INICIO!$C$33,2)</f>
      </c>
      <c r="H420" s="17"/>
      <c r="I420" s="17"/>
      <c r="J420" s="17">
        <f>D420+H420</f>
      </c>
      <c r="K420" s="1"/>
      <c r="L420" s="17"/>
      <c r="M420" s="1"/>
      <c r="N420">
        <f>A420</f>
      </c>
      <c r="O420">
        <f>B420</f>
      </c>
      <c r="P420" s="1"/>
      <c r="Q420">
        <f>C420</f>
      </c>
      <c r="R420">
        <f>Q420</f>
      </c>
      <c r="S420" s="1"/>
      <c r="T420">
        <f>$T$10</f>
      </c>
      <c r="U420">
        <f>D420</f>
      </c>
      <c r="V420">
        <f>E420</f>
      </c>
      <c r="W420">
        <f>F420</f>
      </c>
      <c r="X420">
        <f>G420</f>
      </c>
      <c r="Y420" s="5">
        <f>W420*$B$1</f>
      </c>
      <c r="Z420" s="5">
        <f>W420*$B$2</f>
      </c>
      <c r="AA420" s="5">
        <f>Y420+Z420</f>
      </c>
      <c r="AB420" s="5">
        <f>U420+Y420</f>
      </c>
      <c r="AC420" s="96">
        <f>C420</f>
      </c>
      <c r="AD420" s="1">
        <f>$AD$10</f>
      </c>
      <c r="AE420" s="9">
        <f>COLINDANCIAS!E2061</f>
      </c>
      <c r="AF420" s="9">
        <f>COLINDANCIAS!E2062</f>
      </c>
      <c r="AG420" s="9">
        <f>COLINDANCIAS!E2063</f>
      </c>
      <c r="AH420" s="9">
        <f>COLINDANCIAS!E2064</f>
      </c>
      <c r="AI420" s="9">
        <f>$AI$10</f>
      </c>
      <c r="AJ420" s="9">
        <f>BA420</f>
      </c>
      <c r="AK420" s="1"/>
      <c r="AL420" s="53">
        <f>LEN(AJ420)</f>
      </c>
      <c r="AO420" s="96">
        <f>$AO$10</f>
      </c>
      <c r="AQ420" s="96">
        <f>$AQ$10</f>
      </c>
      <c r="AS420" s="96">
        <f>$AS$10</f>
      </c>
      <c r="AU420" s="96">
        <f>$AU$10</f>
      </c>
      <c r="AW420" s="96">
        <f>$AW$10</f>
      </c>
      <c r="AX420">
        <f>AX419+1</f>
      </c>
      <c r="AZ420">
        <f>CONCATENATE(AO420,".",AQ420,".",AS420,".",AU420,".",AW420,AX420)</f>
      </c>
      <c r="BA420">
        <f>CONCATENATE(AO420,AQ420,AS420,AU420,AW420,AX420)</f>
      </c>
    </row>
    <row r="421" spans="1:53" ht="30" customHeight="1" x14ac:dyDescent="0.25">
      <c r="A421" s="18"/>
      <c r="B421" s="18"/>
      <c r="C421" s="19"/>
      <c r="D421" s="17"/>
      <c r="E421" s="17"/>
      <c r="F421" s="17">
        <f>D421+E421</f>
      </c>
      <c r="G421" s="17">
        <f>ROUND((Hoja2!F421/INICIO!$C$37)*INICIO!$C$33,2)</f>
      </c>
      <c r="H421" s="17"/>
      <c r="I421" s="17"/>
      <c r="J421" s="17">
        <f>D421+H421</f>
      </c>
      <c r="K421" s="1"/>
      <c r="L421" s="17"/>
      <c r="M421" s="1"/>
      <c r="N421">
        <f>A421</f>
      </c>
      <c r="O421">
        <f>B421</f>
      </c>
      <c r="P421" s="1"/>
      <c r="Q421">
        <f>C421</f>
      </c>
      <c r="R421">
        <f>Q421</f>
      </c>
      <c r="S421" s="1"/>
      <c r="T421">
        <f>$T$10</f>
      </c>
      <c r="U421">
        <f>D421</f>
      </c>
      <c r="V421">
        <f>E421</f>
      </c>
      <c r="W421">
        <f>F421</f>
      </c>
      <c r="X421">
        <f>G421</f>
      </c>
      <c r="Y421" s="5">
        <f>W421*$B$1</f>
      </c>
      <c r="Z421" s="5">
        <f>W421*$B$2</f>
      </c>
      <c r="AA421" s="5">
        <f>Y421+Z421</f>
      </c>
      <c r="AB421" s="5">
        <f>U421+Y421</f>
      </c>
      <c r="AC421" s="96">
        <f>C421</f>
      </c>
      <c r="AD421" s="1">
        <f>$AD$10</f>
      </c>
      <c r="AE421" s="9">
        <f>COLINDANCIAS!E2066</f>
      </c>
      <c r="AF421" s="9">
        <f>COLINDANCIAS!E2067</f>
      </c>
      <c r="AG421" s="9">
        <f>COLINDANCIAS!E2068</f>
      </c>
      <c r="AH421" s="9">
        <f>COLINDANCIAS!E2069</f>
      </c>
      <c r="AI421" s="9">
        <f>$AI$10</f>
      </c>
      <c r="AJ421" s="9">
        <f>BA421</f>
      </c>
      <c r="AK421" s="1"/>
      <c r="AL421" s="53">
        <f>LEN(AJ421)</f>
      </c>
      <c r="AO421" s="96">
        <f>$AO$10</f>
      </c>
      <c r="AQ421" s="96">
        <f>$AQ$10</f>
      </c>
      <c r="AS421" s="96">
        <f>$AS$10</f>
      </c>
      <c r="AU421" s="96">
        <f>$AU$10</f>
      </c>
      <c r="AW421" s="96">
        <f>$AW$10</f>
      </c>
      <c r="AX421">
        <f>AX420+1</f>
      </c>
      <c r="AZ421">
        <f>CONCATENATE(AO421,".",AQ421,".",AS421,".",AU421,".",AW421,AX421)</f>
      </c>
      <c r="BA421">
        <f>CONCATENATE(AO421,AQ421,AS421,AU421,AW421,AX421)</f>
      </c>
    </row>
    <row r="422" spans="1:53" ht="30" customHeight="1" x14ac:dyDescent="0.25">
      <c r="A422" s="18"/>
      <c r="B422" s="18"/>
      <c r="C422" s="19"/>
      <c r="D422" s="17"/>
      <c r="E422" s="17"/>
      <c r="F422" s="17">
        <f>D422+E422</f>
      </c>
      <c r="G422" s="17">
        <f>ROUND((Hoja2!F422/INICIO!$C$37)*INICIO!$C$33,2)</f>
      </c>
      <c r="H422" s="17"/>
      <c r="I422" s="17"/>
      <c r="J422" s="17">
        <f>D422+H422</f>
      </c>
      <c r="K422" s="1"/>
      <c r="L422" s="17"/>
      <c r="M422" s="1"/>
      <c r="N422">
        <f>A422</f>
      </c>
      <c r="O422">
        <f>B422</f>
      </c>
      <c r="P422" s="1"/>
      <c r="Q422">
        <f>C422</f>
      </c>
      <c r="R422">
        <f>Q422</f>
      </c>
      <c r="S422" s="1"/>
      <c r="T422">
        <f>$T$10</f>
      </c>
      <c r="U422">
        <f>D422</f>
      </c>
      <c r="V422">
        <f>E422</f>
      </c>
      <c r="W422">
        <f>F422</f>
      </c>
      <c r="X422">
        <f>G422</f>
      </c>
      <c r="Y422" s="5">
        <f>W422*$B$1</f>
      </c>
      <c r="Z422" s="5">
        <f>W422*$B$2</f>
      </c>
      <c r="AA422" s="5">
        <f>Y422+Z422</f>
      </c>
      <c r="AB422" s="5">
        <f>U422+Y422</f>
      </c>
      <c r="AC422" s="96">
        <f>C422</f>
      </c>
      <c r="AD422" s="1">
        <f>$AD$10</f>
      </c>
      <c r="AE422" s="9">
        <f>COLINDANCIAS!E2071</f>
      </c>
      <c r="AF422" s="9">
        <f>COLINDANCIAS!E2072</f>
      </c>
      <c r="AG422" s="9">
        <f>COLINDANCIAS!E2073</f>
      </c>
      <c r="AH422" s="9">
        <f>COLINDANCIAS!E2074</f>
      </c>
      <c r="AI422" s="9">
        <f>$AI$10</f>
      </c>
      <c r="AJ422" s="9">
        <f>BA422</f>
      </c>
      <c r="AK422" s="1"/>
      <c r="AL422" s="53">
        <f>LEN(AJ422)</f>
      </c>
      <c r="AO422" s="96">
        <f>$AO$10</f>
      </c>
      <c r="AQ422" s="96">
        <f>$AQ$10</f>
      </c>
      <c r="AS422" s="96">
        <f>$AS$10</f>
      </c>
      <c r="AU422" s="96">
        <f>$AU$10</f>
      </c>
      <c r="AW422" s="96">
        <f>$AW$10</f>
      </c>
      <c r="AX422">
        <f>AX421+1</f>
      </c>
      <c r="AZ422">
        <f>CONCATENATE(AO422,".",AQ422,".",AS422,".",AU422,".",AW422,AX422)</f>
      </c>
      <c r="BA422">
        <f>CONCATENATE(AO422,AQ422,AS422,AU422,AW422,AX422)</f>
      </c>
    </row>
    <row r="423" spans="1:53" ht="30" customHeight="1" x14ac:dyDescent="0.25">
      <c r="A423" s="18"/>
      <c r="B423" s="18"/>
      <c r="C423" s="19"/>
      <c r="D423" s="17"/>
      <c r="E423" s="17"/>
      <c r="F423" s="17">
        <f>D423+E423</f>
      </c>
      <c r="G423" s="17">
        <f>ROUND((Hoja2!F423/INICIO!$C$37)*INICIO!$C$33,2)</f>
      </c>
      <c r="H423" s="17"/>
      <c r="I423" s="17"/>
      <c r="J423" s="17">
        <f>D423+H423</f>
      </c>
      <c r="K423" s="1"/>
      <c r="L423" s="17"/>
      <c r="M423" s="1"/>
      <c r="N423">
        <f>A423</f>
      </c>
      <c r="O423">
        <f>B423</f>
      </c>
      <c r="P423" s="1"/>
      <c r="Q423">
        <f>C423</f>
      </c>
      <c r="R423">
        <f>Q423</f>
      </c>
      <c r="S423" s="1"/>
      <c r="T423">
        <f>$T$10</f>
      </c>
      <c r="U423">
        <f>D423</f>
      </c>
      <c r="V423">
        <f>E423</f>
      </c>
      <c r="W423">
        <f>F423</f>
      </c>
      <c r="X423">
        <f>G423</f>
      </c>
      <c r="Y423" s="5">
        <f>W423*$B$1</f>
      </c>
      <c r="Z423" s="5">
        <f>W423*$B$2</f>
      </c>
      <c r="AA423" s="5">
        <f>Y423+Z423</f>
      </c>
      <c r="AB423" s="5">
        <f>U423+Y423</f>
      </c>
      <c r="AC423" s="96">
        <f>C423</f>
      </c>
      <c r="AD423" s="1">
        <f>$AD$10</f>
      </c>
      <c r="AE423" s="9">
        <f>COLINDANCIAS!E2076</f>
      </c>
      <c r="AF423" s="9">
        <f>COLINDANCIAS!E2077</f>
      </c>
      <c r="AG423" s="9">
        <f>COLINDANCIAS!E2078</f>
      </c>
      <c r="AH423" s="9">
        <f>COLINDANCIAS!E2079</f>
      </c>
      <c r="AI423" s="9">
        <f>$AI$10</f>
      </c>
      <c r="AJ423" s="9">
        <f>BA423</f>
      </c>
      <c r="AK423" s="1"/>
      <c r="AL423" s="53">
        <f>LEN(AJ423)</f>
      </c>
      <c r="AO423" s="96">
        <f>$AO$10</f>
      </c>
      <c r="AQ423" s="96">
        <f>$AQ$10</f>
      </c>
      <c r="AS423" s="96">
        <f>$AS$10</f>
      </c>
      <c r="AU423" s="96">
        <f>$AU$10</f>
      </c>
      <c r="AW423" s="96">
        <f>$AW$10</f>
      </c>
      <c r="AX423">
        <f>AX422+1</f>
      </c>
      <c r="AZ423">
        <f>CONCATENATE(AO423,".",AQ423,".",AS423,".",AU423,".",AW423,AX423)</f>
      </c>
      <c r="BA423">
        <f>CONCATENATE(AO423,AQ423,AS423,AU423,AW423,AX423)</f>
      </c>
    </row>
    <row r="424" spans="1:53" ht="30" customHeight="1" x14ac:dyDescent="0.25">
      <c r="A424" s="18"/>
      <c r="B424" s="18"/>
      <c r="C424" s="19"/>
      <c r="D424" s="17"/>
      <c r="E424" s="17"/>
      <c r="F424" s="17">
        <f>D424+E424</f>
      </c>
      <c r="G424" s="17">
        <f>ROUND((Hoja2!F424/INICIO!$C$37)*INICIO!$C$33,2)</f>
      </c>
      <c r="H424" s="17"/>
      <c r="I424" s="17"/>
      <c r="J424" s="17">
        <f>D424+H424</f>
      </c>
      <c r="K424" s="1"/>
      <c r="L424" s="17"/>
      <c r="M424" s="1"/>
      <c r="N424">
        <f>A424</f>
      </c>
      <c r="O424">
        <f>B424</f>
      </c>
      <c r="P424" s="1"/>
      <c r="Q424">
        <f>C424</f>
      </c>
      <c r="R424">
        <f>Q424</f>
      </c>
      <c r="S424" s="1"/>
      <c r="T424">
        <f>$T$10</f>
      </c>
      <c r="U424">
        <f>D424</f>
      </c>
      <c r="V424">
        <f>E424</f>
      </c>
      <c r="W424">
        <f>F424</f>
      </c>
      <c r="X424">
        <f>G424</f>
      </c>
      <c r="Y424" s="5">
        <f>W424*$B$1</f>
      </c>
      <c r="Z424" s="5">
        <f>W424*$B$2</f>
      </c>
      <c r="AA424" s="5">
        <f>Y424+Z424</f>
      </c>
      <c r="AB424" s="5">
        <f>U424+Y424</f>
      </c>
      <c r="AC424" s="96">
        <f>C424</f>
      </c>
      <c r="AD424" s="1">
        <f>$AD$10</f>
      </c>
      <c r="AE424" s="9">
        <f>COLINDANCIAS!E2081</f>
      </c>
      <c r="AF424" s="9">
        <f>COLINDANCIAS!E2082</f>
      </c>
      <c r="AG424" s="9">
        <f>COLINDANCIAS!E2083</f>
      </c>
      <c r="AH424" s="9">
        <f>COLINDANCIAS!E2084</f>
      </c>
      <c r="AI424" s="9">
        <f>$AI$10</f>
      </c>
      <c r="AJ424" s="9">
        <f>BA424</f>
      </c>
      <c r="AK424" s="1"/>
      <c r="AL424" s="53">
        <f>LEN(AJ424)</f>
      </c>
      <c r="AO424" s="96">
        <f>$AO$10</f>
      </c>
      <c r="AQ424" s="96">
        <f>$AQ$10</f>
      </c>
      <c r="AS424" s="96">
        <f>$AS$10</f>
      </c>
      <c r="AU424" s="96">
        <f>$AU$10</f>
      </c>
      <c r="AW424" s="96">
        <f>$AW$10</f>
      </c>
      <c r="AX424">
        <f>AX423+1</f>
      </c>
      <c r="AZ424">
        <f>CONCATENATE(AO424,".",AQ424,".",AS424,".",AU424,".",AW424,AX424)</f>
      </c>
      <c r="BA424">
        <f>CONCATENATE(AO424,AQ424,AS424,AU424,AW424,AX424)</f>
      </c>
    </row>
    <row r="425" spans="1:53" ht="30" customHeight="1" x14ac:dyDescent="0.25">
      <c r="A425" s="18"/>
      <c r="B425" s="18"/>
      <c r="C425" s="19"/>
      <c r="D425" s="17"/>
      <c r="E425" s="17"/>
      <c r="F425" s="17">
        <f>D425+E425</f>
      </c>
      <c r="G425" s="17">
        <f>ROUND((Hoja2!F425/INICIO!$C$37)*INICIO!$C$33,2)</f>
      </c>
      <c r="H425" s="17"/>
      <c r="I425" s="17"/>
      <c r="J425" s="17">
        <f>D425+H425</f>
      </c>
      <c r="K425" s="1"/>
      <c r="L425" s="17"/>
      <c r="M425" s="1"/>
      <c r="N425">
        <f>A425</f>
      </c>
      <c r="O425">
        <f>B425</f>
      </c>
      <c r="P425" s="1"/>
      <c r="Q425">
        <f>C425</f>
      </c>
      <c r="R425">
        <f>Q425</f>
      </c>
      <c r="S425" s="1"/>
      <c r="T425">
        <f>$T$10</f>
      </c>
      <c r="U425">
        <f>D425</f>
      </c>
      <c r="V425">
        <f>E425</f>
      </c>
      <c r="W425">
        <f>F425</f>
      </c>
      <c r="X425">
        <f>G425</f>
      </c>
      <c r="Y425" s="5">
        <f>W425*$B$1</f>
      </c>
      <c r="Z425" s="5">
        <f>W425*$B$2</f>
      </c>
      <c r="AA425" s="5">
        <f>Y425+Z425</f>
      </c>
      <c r="AB425" s="5">
        <f>U425+Y425</f>
      </c>
      <c r="AC425" s="96">
        <f>C425</f>
      </c>
      <c r="AD425" s="1">
        <f>$AD$10</f>
      </c>
      <c r="AE425" s="9">
        <f>COLINDANCIAS!E2086</f>
      </c>
      <c r="AF425" s="9">
        <f>COLINDANCIAS!E2087</f>
      </c>
      <c r="AG425" s="9">
        <f>COLINDANCIAS!E2088</f>
      </c>
      <c r="AH425" s="9">
        <f>COLINDANCIAS!E2089</f>
      </c>
      <c r="AI425" s="9">
        <f>$AI$10</f>
      </c>
      <c r="AJ425" s="9">
        <f>BA425</f>
      </c>
      <c r="AK425" s="1"/>
      <c r="AL425" s="53">
        <f>LEN(AJ425)</f>
      </c>
      <c r="AO425" s="96">
        <f>$AO$10</f>
      </c>
      <c r="AQ425" s="96">
        <f>$AQ$10</f>
      </c>
      <c r="AS425" s="96">
        <f>$AS$10</f>
      </c>
      <c r="AU425" s="96">
        <f>$AU$10</f>
      </c>
      <c r="AW425" s="96">
        <f>$AW$10</f>
      </c>
      <c r="AX425">
        <f>AX424+1</f>
      </c>
      <c r="AZ425">
        <f>CONCATENATE(AO425,".",AQ425,".",AS425,".",AU425,".",AW425,AX425)</f>
      </c>
      <c r="BA425">
        <f>CONCATENATE(AO425,AQ425,AS425,AU425,AW425,AX425)</f>
      </c>
    </row>
    <row r="426" spans="1:53" ht="30" customHeight="1" x14ac:dyDescent="0.25">
      <c r="A426" s="18"/>
      <c r="B426" s="18"/>
      <c r="C426" s="19"/>
      <c r="D426" s="17"/>
      <c r="E426" s="17"/>
      <c r="F426" s="17">
        <f>D426+E426</f>
      </c>
      <c r="G426" s="17">
        <f>ROUND((Hoja2!F426/INICIO!$C$37)*INICIO!$C$33,2)</f>
      </c>
      <c r="H426" s="17"/>
      <c r="I426" s="17"/>
      <c r="J426" s="17">
        <f>D426+H426</f>
      </c>
      <c r="K426" s="1"/>
      <c r="L426" s="17"/>
      <c r="M426" s="1"/>
      <c r="N426">
        <f>A426</f>
      </c>
      <c r="O426">
        <f>B426</f>
      </c>
      <c r="P426" s="1"/>
      <c r="Q426">
        <f>C426</f>
      </c>
      <c r="R426">
        <f>Q426</f>
      </c>
      <c r="S426" s="1"/>
      <c r="T426">
        <f>$T$10</f>
      </c>
      <c r="U426">
        <f>D426</f>
      </c>
      <c r="V426">
        <f>E426</f>
      </c>
      <c r="W426">
        <f>F426</f>
      </c>
      <c r="X426">
        <f>G426</f>
      </c>
      <c r="Y426" s="5">
        <f>W426*$B$1</f>
      </c>
      <c r="Z426" s="5">
        <f>W426*$B$2</f>
      </c>
      <c r="AA426" s="5">
        <f>Y426+Z426</f>
      </c>
      <c r="AB426" s="5">
        <f>U426+Y426</f>
      </c>
      <c r="AC426" s="96">
        <f>C426</f>
      </c>
      <c r="AD426" s="1">
        <f>$AD$10</f>
      </c>
      <c r="AE426" s="9">
        <f>COLINDANCIAS!E2091</f>
      </c>
      <c r="AF426" s="9">
        <f>COLINDANCIAS!E2092</f>
      </c>
      <c r="AG426" s="9">
        <f>COLINDANCIAS!E2093</f>
      </c>
      <c r="AH426" s="9">
        <f>COLINDANCIAS!E2094</f>
      </c>
      <c r="AI426" s="9">
        <f>$AI$10</f>
      </c>
      <c r="AJ426" s="9">
        <f>BA426</f>
      </c>
      <c r="AK426" s="1"/>
      <c r="AL426" s="53">
        <f>LEN(AJ426)</f>
      </c>
      <c r="AO426" s="96">
        <f>$AO$10</f>
      </c>
      <c r="AQ426" s="96">
        <f>$AQ$10</f>
      </c>
      <c r="AS426" s="96">
        <f>$AS$10</f>
      </c>
      <c r="AU426" s="96">
        <f>$AU$10</f>
      </c>
      <c r="AW426" s="96">
        <f>$AW$10</f>
      </c>
      <c r="AX426">
        <f>AX425+1</f>
      </c>
      <c r="AZ426">
        <f>CONCATENATE(AO426,".",AQ426,".",AS426,".",AU426,".",AW426,AX426)</f>
      </c>
      <c r="BA426">
        <f>CONCATENATE(AO426,AQ426,AS426,AU426,AW426,AX426)</f>
      </c>
    </row>
    <row r="427" spans="1:53" ht="30" customHeight="1" x14ac:dyDescent="0.25">
      <c r="A427" s="18"/>
      <c r="B427" s="18"/>
      <c r="C427" s="19"/>
      <c r="D427" s="17"/>
      <c r="E427" s="17"/>
      <c r="F427" s="17">
        <f>D427+E427</f>
      </c>
      <c r="G427" s="17">
        <f>ROUND((Hoja2!F427/INICIO!$C$37)*INICIO!$C$33,2)</f>
      </c>
      <c r="H427" s="17"/>
      <c r="I427" s="17"/>
      <c r="J427" s="17">
        <f>D427+H427</f>
      </c>
      <c r="K427" s="1"/>
      <c r="L427" s="17"/>
      <c r="M427" s="1"/>
      <c r="N427">
        <f>A427</f>
      </c>
      <c r="O427">
        <f>B427</f>
      </c>
      <c r="P427" s="1"/>
      <c r="Q427">
        <f>C427</f>
      </c>
      <c r="R427">
        <f>Q427</f>
      </c>
      <c r="S427" s="1"/>
      <c r="T427">
        <f>$T$10</f>
      </c>
      <c r="U427">
        <f>D427</f>
      </c>
      <c r="V427">
        <f>E427</f>
      </c>
      <c r="W427">
        <f>F427</f>
      </c>
      <c r="X427">
        <f>G427</f>
      </c>
      <c r="Y427" s="5">
        <f>W427*$B$1</f>
      </c>
      <c r="Z427" s="5">
        <f>W427*$B$2</f>
      </c>
      <c r="AA427" s="5">
        <f>Y427+Z427</f>
      </c>
      <c r="AB427" s="5">
        <f>U427+Y427</f>
      </c>
      <c r="AC427" s="96">
        <f>C427</f>
      </c>
      <c r="AD427" s="1">
        <f>$AD$10</f>
      </c>
      <c r="AE427" s="9">
        <f>COLINDANCIAS!E2096</f>
      </c>
      <c r="AF427" s="9">
        <f>COLINDANCIAS!E2097</f>
      </c>
      <c r="AG427" s="9">
        <f>COLINDANCIAS!E2098</f>
      </c>
      <c r="AH427" s="9">
        <f>COLINDANCIAS!E2099</f>
      </c>
      <c r="AI427" s="9">
        <f>$AI$10</f>
      </c>
      <c r="AJ427" s="9">
        <f>BA427</f>
      </c>
      <c r="AK427" s="1"/>
      <c r="AL427" s="53">
        <f>LEN(AJ427)</f>
      </c>
      <c r="AO427" s="96">
        <f>$AO$10</f>
      </c>
      <c r="AQ427" s="96">
        <f>$AQ$10</f>
      </c>
      <c r="AS427" s="96">
        <f>$AS$10</f>
      </c>
      <c r="AU427" s="96">
        <f>$AU$10</f>
      </c>
      <c r="AW427" s="96">
        <f>$AW$10</f>
      </c>
      <c r="AX427">
        <f>AX426+1</f>
      </c>
      <c r="AZ427">
        <f>CONCATENATE(AO427,".",AQ427,".",AS427,".",AU427,".",AW427,AX427)</f>
      </c>
      <c r="BA427">
        <f>CONCATENATE(AO427,AQ427,AS427,AU427,AW427,AX427)</f>
      </c>
    </row>
    <row r="428" spans="1:53" ht="30" customHeight="1" x14ac:dyDescent="0.25">
      <c r="A428" s="18"/>
      <c r="B428" s="18"/>
      <c r="C428" s="19"/>
      <c r="D428" s="17"/>
      <c r="E428" s="17"/>
      <c r="F428" s="17">
        <f>D428+E428</f>
      </c>
      <c r="G428" s="17">
        <f>ROUND((Hoja2!F428/INICIO!$C$37)*INICIO!$C$33,2)</f>
      </c>
      <c r="H428" s="17"/>
      <c r="I428" s="17"/>
      <c r="J428" s="17">
        <f>D428+H428</f>
      </c>
      <c r="K428" s="1"/>
      <c r="L428" s="17"/>
      <c r="M428" s="1"/>
      <c r="N428">
        <f>A428</f>
      </c>
      <c r="O428">
        <f>B428</f>
      </c>
      <c r="P428" s="1"/>
      <c r="Q428">
        <f>C428</f>
      </c>
      <c r="R428">
        <f>Q428</f>
      </c>
      <c r="S428" s="1"/>
      <c r="T428">
        <f>$T$10</f>
      </c>
      <c r="U428">
        <f>D428</f>
      </c>
      <c r="V428">
        <f>E428</f>
      </c>
      <c r="W428">
        <f>F428</f>
      </c>
      <c r="X428">
        <f>G428</f>
      </c>
      <c r="Y428" s="5">
        <f>W428*$B$1</f>
      </c>
      <c r="Z428" s="5">
        <f>W428*$B$2</f>
      </c>
      <c r="AA428" s="5">
        <f>Y428+Z428</f>
      </c>
      <c r="AB428" s="5">
        <f>U428+Y428</f>
      </c>
      <c r="AC428" s="96">
        <f>C428</f>
      </c>
      <c r="AD428" s="1">
        <f>$AD$10</f>
      </c>
      <c r="AE428" s="9">
        <f>COLINDANCIAS!E2101</f>
      </c>
      <c r="AF428" s="9">
        <f>COLINDANCIAS!E2102</f>
      </c>
      <c r="AG428" s="9">
        <f>COLINDANCIAS!E2103</f>
      </c>
      <c r="AH428" s="9">
        <f>COLINDANCIAS!E2104</f>
      </c>
      <c r="AI428" s="9">
        <f>$AI$10</f>
      </c>
      <c r="AJ428" s="9">
        <f>BA428</f>
      </c>
      <c r="AK428" s="1"/>
      <c r="AL428" s="53">
        <f>LEN(AJ428)</f>
      </c>
      <c r="AO428" s="96">
        <f>$AO$10</f>
      </c>
      <c r="AQ428" s="96">
        <f>$AQ$10</f>
      </c>
      <c r="AS428" s="96">
        <f>$AS$10</f>
      </c>
      <c r="AU428" s="96">
        <f>$AU$10</f>
      </c>
      <c r="AW428" s="96">
        <f>$AW$10</f>
      </c>
      <c r="AX428">
        <f>AX427+1</f>
      </c>
      <c r="AZ428">
        <f>CONCATENATE(AO428,".",AQ428,".",AS428,".",AU428,".",AW428,AX428)</f>
      </c>
      <c r="BA428">
        <f>CONCATENATE(AO428,AQ428,AS428,AU428,AW428,AX428)</f>
      </c>
    </row>
    <row r="429" spans="1:53" ht="30" customHeight="1" x14ac:dyDescent="0.25">
      <c r="A429" s="18"/>
      <c r="B429" s="18"/>
      <c r="C429" s="19"/>
      <c r="D429" s="17"/>
      <c r="E429" s="17"/>
      <c r="F429" s="17">
        <f>D429+E429</f>
      </c>
      <c r="G429" s="17">
        <f>ROUND((Hoja2!F429/INICIO!$C$37)*INICIO!$C$33,2)</f>
      </c>
      <c r="H429" s="17"/>
      <c r="I429" s="17"/>
      <c r="J429" s="17">
        <f>D429+H429</f>
      </c>
      <c r="K429" s="1"/>
      <c r="L429" s="17"/>
      <c r="M429" s="1"/>
      <c r="N429">
        <f>A429</f>
      </c>
      <c r="O429">
        <f>B429</f>
      </c>
      <c r="P429" s="1"/>
      <c r="Q429">
        <f>C429</f>
      </c>
      <c r="R429">
        <f>Q429</f>
      </c>
      <c r="S429" s="1"/>
      <c r="T429">
        <f>$T$10</f>
      </c>
      <c r="U429">
        <f>D429</f>
      </c>
      <c r="V429">
        <f>E429</f>
      </c>
      <c r="W429">
        <f>F429</f>
      </c>
      <c r="X429">
        <f>G429</f>
      </c>
      <c r="Y429" s="5">
        <f>W429*$B$1</f>
      </c>
      <c r="Z429" s="5">
        <f>W429*$B$2</f>
      </c>
      <c r="AA429" s="5">
        <f>Y429+Z429</f>
      </c>
      <c r="AB429" s="5">
        <f>U429+Y429</f>
      </c>
      <c r="AC429" s="96">
        <f>C429</f>
      </c>
      <c r="AD429" s="1">
        <f>$AD$10</f>
      </c>
      <c r="AE429" s="9">
        <f>COLINDANCIAS!E2106</f>
      </c>
      <c r="AF429" s="9">
        <f>COLINDANCIAS!E2107</f>
      </c>
      <c r="AG429" s="9">
        <f>COLINDANCIAS!E2108</f>
      </c>
      <c r="AH429" s="9">
        <f>COLINDANCIAS!E2109</f>
      </c>
      <c r="AI429" s="9">
        <f>$AI$10</f>
      </c>
      <c r="AJ429" s="9">
        <f>BA429</f>
      </c>
      <c r="AK429" s="1"/>
      <c r="AL429" s="53">
        <f>LEN(AJ429)</f>
      </c>
      <c r="AO429" s="96">
        <f>$AO$10</f>
      </c>
      <c r="AQ429" s="96">
        <f>$AQ$10</f>
      </c>
      <c r="AS429" s="96">
        <f>$AS$10</f>
      </c>
      <c r="AU429" s="96">
        <f>$AU$10</f>
      </c>
      <c r="AW429" s="96">
        <f>$AW$10</f>
      </c>
      <c r="AX429">
        <f>AX428+1</f>
      </c>
      <c r="AZ429">
        <f>CONCATENATE(AO429,".",AQ429,".",AS429,".",AU429,".",AW429,AX429)</f>
      </c>
      <c r="BA429">
        <f>CONCATENATE(AO429,AQ429,AS429,AU429,AW429,AX429)</f>
      </c>
    </row>
    <row r="430" spans="1:53" ht="30" customHeight="1" x14ac:dyDescent="0.25">
      <c r="A430" s="18"/>
      <c r="B430" s="18"/>
      <c r="C430" s="19"/>
      <c r="D430" s="17"/>
      <c r="E430" s="17"/>
      <c r="F430" s="17">
        <f>D430+E430</f>
      </c>
      <c r="G430" s="17">
        <f>ROUND((Hoja2!F430/INICIO!$C$37)*INICIO!$C$33,2)</f>
      </c>
      <c r="H430" s="17"/>
      <c r="I430" s="17"/>
      <c r="J430" s="17">
        <f>D430+H430</f>
      </c>
      <c r="K430" s="1"/>
      <c r="L430" s="17"/>
      <c r="M430" s="1"/>
      <c r="N430">
        <f>A430</f>
      </c>
      <c r="O430">
        <f>B430</f>
      </c>
      <c r="P430" s="1"/>
      <c r="Q430">
        <f>C430</f>
      </c>
      <c r="R430">
        <f>Q430</f>
      </c>
      <c r="S430" s="1"/>
      <c r="T430">
        <f>$T$10</f>
      </c>
      <c r="U430">
        <f>D430</f>
      </c>
      <c r="V430">
        <f>E430</f>
      </c>
      <c r="W430">
        <f>F430</f>
      </c>
      <c r="X430">
        <f>G430</f>
      </c>
      <c r="Y430" s="5">
        <f>W430*$B$1</f>
      </c>
      <c r="Z430" s="5">
        <f>W430*$B$2</f>
      </c>
      <c r="AA430" s="5">
        <f>Y430+Z430</f>
      </c>
      <c r="AB430" s="5">
        <f>U430+Y430</f>
      </c>
      <c r="AC430" s="96">
        <f>C430</f>
      </c>
      <c r="AD430" s="1">
        <f>$AD$10</f>
      </c>
      <c r="AE430" s="9">
        <f>COLINDANCIAS!E2111</f>
      </c>
      <c r="AF430" s="9">
        <f>COLINDANCIAS!E2112</f>
      </c>
      <c r="AG430" s="9">
        <f>COLINDANCIAS!E2113</f>
      </c>
      <c r="AH430" s="9">
        <f>COLINDANCIAS!E2114</f>
      </c>
      <c r="AI430" s="9">
        <f>$AI$10</f>
      </c>
      <c r="AJ430" s="9">
        <f>BA430</f>
      </c>
      <c r="AK430" s="1"/>
      <c r="AL430" s="53">
        <f>LEN(AJ430)</f>
      </c>
      <c r="AO430" s="96">
        <f>$AO$10</f>
      </c>
      <c r="AQ430" s="96">
        <f>$AQ$10</f>
      </c>
      <c r="AS430" s="96">
        <f>$AS$10</f>
      </c>
      <c r="AU430" s="96">
        <f>$AU$10</f>
      </c>
      <c r="AW430" s="96">
        <f>$AW$10</f>
      </c>
      <c r="AX430">
        <f>AX429+1</f>
      </c>
      <c r="AZ430">
        <f>CONCATENATE(AO430,".",AQ430,".",AS430,".",AU430,".",AW430,AX430)</f>
      </c>
      <c r="BA430">
        <f>CONCATENATE(AO430,AQ430,AS430,AU430,AW430,AX430)</f>
      </c>
    </row>
    <row r="431" spans="1:53" ht="30" customHeight="1" x14ac:dyDescent="0.25">
      <c r="A431" s="18"/>
      <c r="B431" s="18"/>
      <c r="C431" s="19"/>
      <c r="D431" s="17"/>
      <c r="E431" s="17"/>
      <c r="F431" s="17">
        <f>D431+E431</f>
      </c>
      <c r="G431" s="17">
        <f>ROUND((Hoja2!F431/INICIO!$C$37)*INICIO!$C$33,2)</f>
      </c>
      <c r="H431" s="17"/>
      <c r="I431" s="17"/>
      <c r="J431" s="17">
        <f>D431+H431</f>
      </c>
      <c r="K431" s="1"/>
      <c r="L431" s="17"/>
      <c r="M431" s="1"/>
      <c r="N431">
        <f>A431</f>
      </c>
      <c r="O431">
        <f>B431</f>
      </c>
      <c r="P431" s="1"/>
      <c r="Q431">
        <f>C431</f>
      </c>
      <c r="R431">
        <f>Q431</f>
      </c>
      <c r="S431" s="1"/>
      <c r="T431">
        <f>$T$10</f>
      </c>
      <c r="U431">
        <f>D431</f>
      </c>
      <c r="V431">
        <f>E431</f>
      </c>
      <c r="W431">
        <f>F431</f>
      </c>
      <c r="X431">
        <f>G431</f>
      </c>
      <c r="Y431" s="5">
        <f>W431*$B$1</f>
      </c>
      <c r="Z431" s="5">
        <f>W431*$B$2</f>
      </c>
      <c r="AA431" s="5">
        <f>Y431+Z431</f>
      </c>
      <c r="AB431" s="5">
        <f>U431+Y431</f>
      </c>
      <c r="AC431" s="96">
        <f>C431</f>
      </c>
      <c r="AD431" s="1">
        <f>$AD$10</f>
      </c>
      <c r="AE431" s="9">
        <f>COLINDANCIAS!E2116</f>
      </c>
      <c r="AF431" s="9">
        <f>COLINDANCIAS!E2117</f>
      </c>
      <c r="AG431" s="9">
        <f>COLINDANCIAS!E2118</f>
      </c>
      <c r="AH431" s="9">
        <f>COLINDANCIAS!E2119</f>
      </c>
      <c r="AI431" s="9">
        <f>$AI$10</f>
      </c>
      <c r="AJ431" s="9">
        <f>BA431</f>
      </c>
      <c r="AK431" s="1"/>
      <c r="AL431" s="53">
        <f>LEN(AJ431)</f>
      </c>
      <c r="AO431" s="96">
        <f>$AO$10</f>
      </c>
      <c r="AQ431" s="96">
        <f>$AQ$10</f>
      </c>
      <c r="AS431" s="96">
        <f>$AS$10</f>
      </c>
      <c r="AU431" s="96">
        <f>$AU$10</f>
      </c>
      <c r="AW431" s="96">
        <f>$AW$10</f>
      </c>
      <c r="AX431">
        <f>AX430+1</f>
      </c>
      <c r="AZ431">
        <f>CONCATENATE(AO431,".",AQ431,".",AS431,".",AU431,".",AW431,AX431)</f>
      </c>
      <c r="BA431">
        <f>CONCATENATE(AO431,AQ431,AS431,AU431,AW431,AX431)</f>
      </c>
    </row>
    <row r="432" spans="1:53" ht="30" customHeight="1" x14ac:dyDescent="0.25">
      <c r="A432" s="18"/>
      <c r="B432" s="18"/>
      <c r="C432" s="19"/>
      <c r="D432" s="17"/>
      <c r="E432" s="17"/>
      <c r="F432" s="17">
        <f>D432+E432</f>
      </c>
      <c r="G432" s="17">
        <f>ROUND((Hoja2!F432/INICIO!$C$37)*INICIO!$C$33,2)</f>
      </c>
      <c r="H432" s="17"/>
      <c r="I432" s="17"/>
      <c r="J432" s="17">
        <f>D432+H432</f>
      </c>
      <c r="K432" s="1"/>
      <c r="L432" s="17"/>
      <c r="M432" s="1"/>
      <c r="N432">
        <f>A432</f>
      </c>
      <c r="O432">
        <f>B432</f>
      </c>
      <c r="P432" s="1"/>
      <c r="Q432">
        <f>C432</f>
      </c>
      <c r="R432">
        <f>Q432</f>
      </c>
      <c r="S432" s="1"/>
      <c r="T432">
        <f>$T$10</f>
      </c>
      <c r="U432">
        <f>D432</f>
      </c>
      <c r="V432">
        <f>E432</f>
      </c>
      <c r="W432">
        <f>F432</f>
      </c>
      <c r="X432">
        <f>G432</f>
      </c>
      <c r="Y432" s="5">
        <f>W432*$B$1</f>
      </c>
      <c r="Z432" s="5">
        <f>W432*$B$2</f>
      </c>
      <c r="AA432" s="5">
        <f>Y432+Z432</f>
      </c>
      <c r="AB432" s="5">
        <f>U432+Y432</f>
      </c>
      <c r="AC432" s="96">
        <f>C432</f>
      </c>
      <c r="AD432" s="1">
        <f>$AD$10</f>
      </c>
      <c r="AE432" s="9">
        <f>COLINDANCIAS!E2121</f>
      </c>
      <c r="AF432" s="9">
        <f>COLINDANCIAS!E2122</f>
      </c>
      <c r="AG432" s="9">
        <f>COLINDANCIAS!E2123</f>
      </c>
      <c r="AH432" s="9">
        <f>COLINDANCIAS!E2124</f>
      </c>
      <c r="AI432" s="9">
        <f>$AI$10</f>
      </c>
      <c r="AJ432" s="9">
        <f>BA432</f>
      </c>
      <c r="AK432" s="1"/>
      <c r="AL432" s="53">
        <f>LEN(AJ432)</f>
      </c>
      <c r="AO432" s="96">
        <f>$AO$10</f>
      </c>
      <c r="AQ432" s="96">
        <f>$AQ$10</f>
      </c>
      <c r="AS432" s="96">
        <f>$AS$10</f>
      </c>
      <c r="AU432" s="96">
        <f>$AU$10</f>
      </c>
      <c r="AW432" s="96">
        <f>$AW$10</f>
      </c>
      <c r="AX432">
        <f>AX431+1</f>
      </c>
      <c r="AZ432">
        <f>CONCATENATE(AO432,".",AQ432,".",AS432,".",AU432,".",AW432,AX432)</f>
      </c>
      <c r="BA432">
        <f>CONCATENATE(AO432,AQ432,AS432,AU432,AW432,AX432)</f>
      </c>
    </row>
    <row r="433" spans="1:53" ht="30" customHeight="1" x14ac:dyDescent="0.25">
      <c r="A433" s="18"/>
      <c r="B433" s="18"/>
      <c r="C433" s="19"/>
      <c r="D433" s="17"/>
      <c r="E433" s="17"/>
      <c r="F433" s="17">
        <f>D433+E433</f>
      </c>
      <c r="G433" s="17">
        <f>ROUND((Hoja2!F433/INICIO!$C$37)*INICIO!$C$33,2)</f>
      </c>
      <c r="H433" s="17"/>
      <c r="I433" s="17"/>
      <c r="J433" s="17">
        <f>D433+H433</f>
      </c>
      <c r="K433" s="1"/>
      <c r="L433" s="17"/>
      <c r="M433" s="1"/>
      <c r="N433">
        <f>A433</f>
      </c>
      <c r="O433">
        <f>B433</f>
      </c>
      <c r="P433" s="1"/>
      <c r="Q433">
        <f>C433</f>
      </c>
      <c r="R433">
        <f>Q433</f>
      </c>
      <c r="S433" s="1"/>
      <c r="T433">
        <f>$T$10</f>
      </c>
      <c r="U433">
        <f>D433</f>
      </c>
      <c r="V433">
        <f>E433</f>
      </c>
      <c r="W433">
        <f>F433</f>
      </c>
      <c r="X433">
        <f>G433</f>
      </c>
      <c r="Y433" s="5">
        <f>W433*$B$1</f>
      </c>
      <c r="Z433" s="5">
        <f>W433*$B$2</f>
      </c>
      <c r="AA433" s="5">
        <f>Y433+Z433</f>
      </c>
      <c r="AB433" s="5">
        <f>U433+Y433</f>
      </c>
      <c r="AC433" s="96">
        <f>C433</f>
      </c>
      <c r="AD433" s="1">
        <f>$AD$10</f>
      </c>
      <c r="AE433" s="9">
        <f>COLINDANCIAS!E2126</f>
      </c>
      <c r="AF433" s="9">
        <f>COLINDANCIAS!E2127</f>
      </c>
      <c r="AG433" s="9">
        <f>COLINDANCIAS!E2128</f>
      </c>
      <c r="AH433" s="9">
        <f>COLINDANCIAS!E2129</f>
      </c>
      <c r="AI433" s="9">
        <f>$AI$10</f>
      </c>
      <c r="AJ433" s="9">
        <f>BA433</f>
      </c>
      <c r="AK433" s="1"/>
      <c r="AL433" s="53">
        <f>LEN(AJ433)</f>
      </c>
      <c r="AO433" s="96">
        <f>$AO$10</f>
      </c>
      <c r="AQ433" s="96">
        <f>$AQ$10</f>
      </c>
      <c r="AS433" s="96">
        <f>$AS$10</f>
      </c>
      <c r="AU433" s="96">
        <f>$AU$10</f>
      </c>
      <c r="AW433" s="96">
        <f>$AW$10</f>
      </c>
      <c r="AX433">
        <f>AX432+1</f>
      </c>
      <c r="AZ433">
        <f>CONCATENATE(AO433,".",AQ433,".",AS433,".",AU433,".",AW433,AX433)</f>
      </c>
      <c r="BA433">
        <f>CONCATENATE(AO433,AQ433,AS433,AU433,AW433,AX433)</f>
      </c>
    </row>
    <row r="434" spans="1:53" ht="30" customHeight="1" x14ac:dyDescent="0.25">
      <c r="A434" s="18"/>
      <c r="B434" s="18"/>
      <c r="C434" s="19"/>
      <c r="D434" s="17"/>
      <c r="E434" s="17"/>
      <c r="F434" s="17">
        <f>D434+E434</f>
      </c>
      <c r="G434" s="17">
        <f>ROUND((Hoja2!F434/INICIO!$C$37)*INICIO!$C$33,2)</f>
      </c>
      <c r="H434" s="17"/>
      <c r="I434" s="17"/>
      <c r="J434" s="17">
        <f>D434+H434</f>
      </c>
      <c r="K434" s="1"/>
      <c r="L434" s="17"/>
      <c r="M434" s="1"/>
      <c r="N434">
        <f>A434</f>
      </c>
      <c r="O434">
        <f>B434</f>
      </c>
      <c r="P434" s="1"/>
      <c r="Q434">
        <f>C434</f>
      </c>
      <c r="R434">
        <f>Q434</f>
      </c>
      <c r="S434" s="1"/>
      <c r="T434">
        <f>$T$10</f>
      </c>
      <c r="U434">
        <f>D434</f>
      </c>
      <c r="V434">
        <f>E434</f>
      </c>
      <c r="W434">
        <f>F434</f>
      </c>
      <c r="X434">
        <f>G434</f>
      </c>
      <c r="Y434" s="5">
        <f>W434*$B$1</f>
      </c>
      <c r="Z434" s="5">
        <f>W434*$B$2</f>
      </c>
      <c r="AA434" s="5">
        <f>Y434+Z434</f>
      </c>
      <c r="AB434" s="5">
        <f>U434+Y434</f>
      </c>
      <c r="AC434" s="96">
        <f>C434</f>
      </c>
      <c r="AD434" s="1">
        <f>$AD$10</f>
      </c>
      <c r="AE434" s="9">
        <f>COLINDANCIAS!E2131</f>
      </c>
      <c r="AF434" s="9">
        <f>COLINDANCIAS!E2132</f>
      </c>
      <c r="AG434" s="9">
        <f>COLINDANCIAS!E2133</f>
      </c>
      <c r="AH434" s="9">
        <f>COLINDANCIAS!E2134</f>
      </c>
      <c r="AI434" s="9">
        <f>$AI$10</f>
      </c>
      <c r="AJ434" s="9">
        <f>BA434</f>
      </c>
      <c r="AK434" s="1"/>
      <c r="AL434" s="53">
        <f>LEN(AJ434)</f>
      </c>
      <c r="AO434" s="96">
        <f>$AO$10</f>
      </c>
      <c r="AQ434" s="96">
        <f>$AQ$10</f>
      </c>
      <c r="AS434" s="96">
        <f>$AS$10</f>
      </c>
      <c r="AU434" s="96">
        <f>$AU$10</f>
      </c>
      <c r="AW434" s="96">
        <f>$AW$10</f>
      </c>
      <c r="AX434">
        <f>AX433+1</f>
      </c>
      <c r="AZ434">
        <f>CONCATENATE(AO434,".",AQ434,".",AS434,".",AU434,".",AW434,AX434)</f>
      </c>
      <c r="BA434">
        <f>CONCATENATE(AO434,AQ434,AS434,AU434,AW434,AX434)</f>
      </c>
    </row>
    <row r="435" spans="1:53" ht="30" customHeight="1" x14ac:dyDescent="0.25">
      <c r="A435" s="18"/>
      <c r="B435" s="18"/>
      <c r="C435" s="19"/>
      <c r="D435" s="17"/>
      <c r="E435" s="17"/>
      <c r="F435" s="17">
        <f>D435+E435</f>
      </c>
      <c r="G435" s="17">
        <f>ROUND((Hoja2!F435/INICIO!$C$37)*INICIO!$C$33,2)</f>
      </c>
      <c r="H435" s="17"/>
      <c r="I435" s="17"/>
      <c r="J435" s="17">
        <f>D435+H435</f>
      </c>
      <c r="K435" s="1"/>
      <c r="L435" s="17"/>
      <c r="M435" s="1"/>
      <c r="N435">
        <f>A435</f>
      </c>
      <c r="O435">
        <f>B435</f>
      </c>
      <c r="P435" s="1"/>
      <c r="Q435">
        <f>C435</f>
      </c>
      <c r="R435">
        <f>Q435</f>
      </c>
      <c r="S435" s="1"/>
      <c r="T435">
        <f>$T$10</f>
      </c>
      <c r="U435">
        <f>D435</f>
      </c>
      <c r="V435">
        <f>E435</f>
      </c>
      <c r="W435">
        <f>F435</f>
      </c>
      <c r="X435">
        <f>G435</f>
      </c>
      <c r="Y435" s="5">
        <f>W435*$B$1</f>
      </c>
      <c r="Z435" s="5">
        <f>W435*$B$2</f>
      </c>
      <c r="AA435" s="5">
        <f>Y435+Z435</f>
      </c>
      <c r="AB435" s="5">
        <f>U435+Y435</f>
      </c>
      <c r="AC435" s="96">
        <f>C435</f>
      </c>
      <c r="AD435" s="1">
        <f>$AD$10</f>
      </c>
      <c r="AE435" s="9">
        <f>COLINDANCIAS!E2136</f>
      </c>
      <c r="AF435" s="9">
        <f>COLINDANCIAS!E2137</f>
      </c>
      <c r="AG435" s="9">
        <f>COLINDANCIAS!E2138</f>
      </c>
      <c r="AH435" s="9">
        <f>COLINDANCIAS!E2139</f>
      </c>
      <c r="AI435" s="9">
        <f>$AI$10</f>
      </c>
      <c r="AJ435" s="9">
        <f>BA435</f>
      </c>
      <c r="AK435" s="1"/>
      <c r="AL435" s="53">
        <f>LEN(AJ435)</f>
      </c>
      <c r="AO435" s="96">
        <f>$AO$10</f>
      </c>
      <c r="AQ435" s="96">
        <f>$AQ$10</f>
      </c>
      <c r="AS435" s="96">
        <f>$AS$10</f>
      </c>
      <c r="AU435" s="96">
        <f>$AU$10</f>
      </c>
      <c r="AW435" s="96">
        <f>$AW$10</f>
      </c>
      <c r="AX435">
        <f>AX434+1</f>
      </c>
      <c r="AZ435">
        <f>CONCATENATE(AO435,".",AQ435,".",AS435,".",AU435,".",AW435,AX435)</f>
      </c>
      <c r="BA435">
        <f>CONCATENATE(AO435,AQ435,AS435,AU435,AW435,AX435)</f>
      </c>
    </row>
    <row r="436" spans="1:53" ht="30" customHeight="1" x14ac:dyDescent="0.25">
      <c r="A436" s="18"/>
      <c r="B436" s="18"/>
      <c r="C436" s="19"/>
      <c r="D436" s="17"/>
      <c r="E436" s="17"/>
      <c r="F436" s="17">
        <f>D436+E436</f>
      </c>
      <c r="G436" s="17">
        <f>ROUND((Hoja2!F436/INICIO!$C$37)*INICIO!$C$33,2)</f>
      </c>
      <c r="H436" s="17"/>
      <c r="I436" s="17"/>
      <c r="J436" s="17">
        <f>D436+H436</f>
      </c>
      <c r="K436" s="1"/>
      <c r="L436" s="17"/>
      <c r="M436" s="1"/>
      <c r="N436">
        <f>A436</f>
      </c>
      <c r="O436">
        <f>B436</f>
      </c>
      <c r="P436" s="1"/>
      <c r="Q436">
        <f>C436</f>
      </c>
      <c r="R436">
        <f>Q436</f>
      </c>
      <c r="S436" s="1"/>
      <c r="T436">
        <f>$T$10</f>
      </c>
      <c r="U436">
        <f>D436</f>
      </c>
      <c r="V436">
        <f>E436</f>
      </c>
      <c r="W436">
        <f>F436</f>
      </c>
      <c r="X436">
        <f>G436</f>
      </c>
      <c r="Y436" s="5">
        <f>W436*$B$1</f>
      </c>
      <c r="Z436" s="5">
        <f>W436*$B$2</f>
      </c>
      <c r="AA436" s="5">
        <f>Y436+Z436</f>
      </c>
      <c r="AB436" s="5">
        <f>U436+Y436</f>
      </c>
      <c r="AC436" s="96">
        <f>C436</f>
      </c>
      <c r="AD436" s="1">
        <f>$AD$10</f>
      </c>
      <c r="AE436" s="9">
        <f>COLINDANCIAS!E2141</f>
      </c>
      <c r="AF436" s="9">
        <f>COLINDANCIAS!E2142</f>
      </c>
      <c r="AG436" s="9">
        <f>COLINDANCIAS!E2143</f>
      </c>
      <c r="AH436" s="9">
        <f>COLINDANCIAS!E2144</f>
      </c>
      <c r="AI436" s="9">
        <f>$AI$10</f>
      </c>
      <c r="AJ436" s="9">
        <f>BA436</f>
      </c>
      <c r="AK436" s="1"/>
      <c r="AL436" s="53">
        <f>LEN(AJ436)</f>
      </c>
      <c r="AO436" s="96">
        <f>$AO$10</f>
      </c>
      <c r="AQ436" s="96">
        <f>$AQ$10</f>
      </c>
      <c r="AS436" s="96">
        <f>$AS$10</f>
      </c>
      <c r="AU436" s="96">
        <f>$AU$10</f>
      </c>
      <c r="AW436" s="96">
        <f>$AW$10</f>
      </c>
      <c r="AX436">
        <f>AX435+1</f>
      </c>
      <c r="AZ436">
        <f>CONCATENATE(AO436,".",AQ436,".",AS436,".",AU436,".",AW436,AX436)</f>
      </c>
      <c r="BA436">
        <f>CONCATENATE(AO436,AQ436,AS436,AU436,AW436,AX436)</f>
      </c>
    </row>
    <row r="437" spans="1:53" ht="30" customHeight="1" x14ac:dyDescent="0.25">
      <c r="A437" s="18"/>
      <c r="B437" s="18"/>
      <c r="C437" s="19"/>
      <c r="D437" s="17"/>
      <c r="E437" s="17"/>
      <c r="F437" s="17">
        <f>D437+E437</f>
      </c>
      <c r="G437" s="17">
        <f>ROUND((Hoja2!F437/INICIO!$C$37)*INICIO!$C$33,2)</f>
      </c>
      <c r="H437" s="17"/>
      <c r="I437" s="17"/>
      <c r="J437" s="17">
        <f>D437+H437</f>
      </c>
      <c r="K437" s="1"/>
      <c r="L437" s="17"/>
      <c r="M437" s="1"/>
      <c r="N437">
        <f>A437</f>
      </c>
      <c r="O437">
        <f>B437</f>
      </c>
      <c r="P437" s="1"/>
      <c r="Q437">
        <f>C437</f>
      </c>
      <c r="R437">
        <f>Q437</f>
      </c>
      <c r="S437" s="1"/>
      <c r="T437">
        <f>$T$10</f>
      </c>
      <c r="U437">
        <f>D437</f>
      </c>
      <c r="V437">
        <f>E437</f>
      </c>
      <c r="W437">
        <f>F437</f>
      </c>
      <c r="X437">
        <f>G437</f>
      </c>
      <c r="Y437" s="5">
        <f>W437*$B$1</f>
      </c>
      <c r="Z437" s="5">
        <f>W437*$B$2</f>
      </c>
      <c r="AA437" s="5">
        <f>Y437+Z437</f>
      </c>
      <c r="AB437" s="5">
        <f>U437+Y437</f>
      </c>
      <c r="AC437" s="96">
        <f>C437</f>
      </c>
      <c r="AD437" s="1">
        <f>$AD$10</f>
      </c>
      <c r="AE437" s="9">
        <f>COLINDANCIAS!E2146</f>
      </c>
      <c r="AF437" s="9">
        <f>COLINDANCIAS!E2147</f>
      </c>
      <c r="AG437" s="9">
        <f>COLINDANCIAS!E2148</f>
      </c>
      <c r="AH437" s="9">
        <f>COLINDANCIAS!E2149</f>
      </c>
      <c r="AI437" s="9">
        <f>$AI$10</f>
      </c>
      <c r="AJ437" s="9">
        <f>BA437</f>
      </c>
      <c r="AK437" s="1"/>
      <c r="AL437" s="53">
        <f>LEN(AJ437)</f>
      </c>
      <c r="AO437" s="96">
        <f>$AO$10</f>
      </c>
      <c r="AQ437" s="96">
        <f>$AQ$10</f>
      </c>
      <c r="AS437" s="96">
        <f>$AS$10</f>
      </c>
      <c r="AU437" s="96">
        <f>$AU$10</f>
      </c>
      <c r="AW437" s="96">
        <f>$AW$10</f>
      </c>
      <c r="AX437">
        <f>AX436+1</f>
      </c>
      <c r="AZ437">
        <f>CONCATENATE(AO437,".",AQ437,".",AS437,".",AU437,".",AW437,AX437)</f>
      </c>
      <c r="BA437">
        <f>CONCATENATE(AO437,AQ437,AS437,AU437,AW437,AX437)</f>
      </c>
    </row>
    <row r="438" spans="1:53" ht="30" customHeight="1" x14ac:dyDescent="0.25">
      <c r="A438" s="18"/>
      <c r="B438" s="18"/>
      <c r="C438" s="19"/>
      <c r="D438" s="17"/>
      <c r="E438" s="17"/>
      <c r="F438" s="17">
        <f>D438+E438</f>
      </c>
      <c r="G438" s="17">
        <f>ROUND((Hoja2!F438/INICIO!$C$37)*INICIO!$C$33,2)</f>
      </c>
      <c r="H438" s="17"/>
      <c r="I438" s="17"/>
      <c r="J438" s="17">
        <f>D438+H438</f>
      </c>
      <c r="K438" s="1"/>
      <c r="L438" s="17"/>
      <c r="M438" s="1"/>
      <c r="N438">
        <f>A438</f>
      </c>
      <c r="O438">
        <f>B438</f>
      </c>
      <c r="P438" s="1"/>
      <c r="Q438">
        <f>C438</f>
      </c>
      <c r="R438">
        <f>Q438</f>
      </c>
      <c r="S438" s="1"/>
      <c r="T438">
        <f>$T$10</f>
      </c>
      <c r="U438">
        <f>D438</f>
      </c>
      <c r="V438">
        <f>E438</f>
      </c>
      <c r="W438">
        <f>F438</f>
      </c>
      <c r="X438">
        <f>G438</f>
      </c>
      <c r="Y438" s="5">
        <f>W438*$B$1</f>
      </c>
      <c r="Z438" s="5">
        <f>W438*$B$2</f>
      </c>
      <c r="AA438" s="5">
        <f>Y438+Z438</f>
      </c>
      <c r="AB438" s="5">
        <f>U438+Y438</f>
      </c>
      <c r="AC438" s="96">
        <f>C438</f>
      </c>
      <c r="AD438" s="1">
        <f>$AD$10</f>
      </c>
      <c r="AE438" s="9">
        <f>COLINDANCIAS!E2151</f>
      </c>
      <c r="AF438" s="9">
        <f>COLINDANCIAS!E2152</f>
      </c>
      <c r="AG438" s="9">
        <f>COLINDANCIAS!E2153</f>
      </c>
      <c r="AH438" s="9">
        <f>COLINDANCIAS!E2154</f>
      </c>
      <c r="AI438" s="9">
        <f>$AI$10</f>
      </c>
      <c r="AJ438" s="9">
        <f>BA438</f>
      </c>
      <c r="AK438" s="1"/>
      <c r="AL438" s="53">
        <f>LEN(AJ438)</f>
      </c>
      <c r="AO438" s="96">
        <f>$AO$10</f>
      </c>
      <c r="AQ438" s="96">
        <f>$AQ$10</f>
      </c>
      <c r="AS438" s="96">
        <f>$AS$10</f>
      </c>
      <c r="AU438" s="96">
        <f>$AU$10</f>
      </c>
      <c r="AW438" s="96">
        <f>$AW$10</f>
      </c>
      <c r="AX438">
        <f>AX437+1</f>
      </c>
      <c r="AZ438">
        <f>CONCATENATE(AO438,".",AQ438,".",AS438,".",AU438,".",AW438,AX438)</f>
      </c>
      <c r="BA438">
        <f>CONCATENATE(AO438,AQ438,AS438,AU438,AW438,AX438)</f>
      </c>
    </row>
    <row r="439" spans="1:53" ht="30" customHeight="1" x14ac:dyDescent="0.25">
      <c r="A439" s="18"/>
      <c r="B439" s="18"/>
      <c r="C439" s="19"/>
      <c r="D439" s="17"/>
      <c r="E439" s="17"/>
      <c r="F439" s="17">
        <f>D439+E439</f>
      </c>
      <c r="G439" s="17">
        <f>ROUND((Hoja2!F439/INICIO!$C$37)*INICIO!$C$33,2)</f>
      </c>
      <c r="H439" s="17"/>
      <c r="I439" s="17"/>
      <c r="J439" s="17">
        <f>D439+H439</f>
      </c>
      <c r="K439" s="1"/>
      <c r="L439" s="17"/>
      <c r="M439" s="1"/>
      <c r="N439">
        <f>A439</f>
      </c>
      <c r="O439">
        <f>B439</f>
      </c>
      <c r="P439" s="1"/>
      <c r="Q439">
        <f>C439</f>
      </c>
      <c r="R439">
        <f>Q439</f>
      </c>
      <c r="S439" s="1"/>
      <c r="T439">
        <f>$T$10</f>
      </c>
      <c r="U439">
        <f>D439</f>
      </c>
      <c r="V439">
        <f>E439</f>
      </c>
      <c r="W439">
        <f>F439</f>
      </c>
      <c r="X439">
        <f>G439</f>
      </c>
      <c r="Y439" s="5">
        <f>W439*$B$1</f>
      </c>
      <c r="Z439" s="5">
        <f>W439*$B$2</f>
      </c>
      <c r="AA439" s="5">
        <f>Y439+Z439</f>
      </c>
      <c r="AB439" s="5">
        <f>U439+Y439</f>
      </c>
      <c r="AC439" s="96">
        <f>C439</f>
      </c>
      <c r="AD439" s="1">
        <f>$AD$10</f>
      </c>
      <c r="AE439" s="9">
        <f>COLINDANCIAS!E2156</f>
      </c>
      <c r="AF439" s="9">
        <f>COLINDANCIAS!E2157</f>
      </c>
      <c r="AG439" s="9">
        <f>COLINDANCIAS!E2158</f>
      </c>
      <c r="AH439" s="9">
        <f>COLINDANCIAS!E2159</f>
      </c>
      <c r="AI439" s="9">
        <f>$AI$10</f>
      </c>
      <c r="AJ439" s="9">
        <f>BA439</f>
      </c>
      <c r="AK439" s="1"/>
      <c r="AL439" s="53">
        <f>LEN(AJ439)</f>
      </c>
      <c r="AO439" s="96">
        <f>$AO$10</f>
      </c>
      <c r="AQ439" s="96">
        <f>$AQ$10</f>
      </c>
      <c r="AS439" s="96">
        <f>$AS$10</f>
      </c>
      <c r="AU439" s="96">
        <f>$AU$10</f>
      </c>
      <c r="AW439" s="96">
        <f>$AW$10</f>
      </c>
      <c r="AX439">
        <f>AX438+1</f>
      </c>
      <c r="AZ439">
        <f>CONCATENATE(AO439,".",AQ439,".",AS439,".",AU439,".",AW439,AX439)</f>
      </c>
      <c r="BA439">
        <f>CONCATENATE(AO439,AQ439,AS439,AU439,AW439,AX439)</f>
      </c>
    </row>
    <row r="440" spans="1:53" ht="30" customHeight="1" x14ac:dyDescent="0.25">
      <c r="A440" s="18"/>
      <c r="B440" s="18"/>
      <c r="C440" s="19"/>
      <c r="D440" s="17"/>
      <c r="E440" s="17"/>
      <c r="F440" s="17">
        <f>D440+E440</f>
      </c>
      <c r="G440" s="17">
        <f>ROUND((Hoja2!F440/INICIO!$C$37)*INICIO!$C$33,2)</f>
      </c>
      <c r="H440" s="17"/>
      <c r="I440" s="17"/>
      <c r="J440" s="17">
        <f>D440+H440</f>
      </c>
      <c r="K440" s="1"/>
      <c r="L440" s="17"/>
      <c r="M440" s="1"/>
      <c r="N440">
        <f>A440</f>
      </c>
      <c r="O440">
        <f>B440</f>
      </c>
      <c r="P440" s="1"/>
      <c r="Q440">
        <f>C440</f>
      </c>
      <c r="R440">
        <f>Q440</f>
      </c>
      <c r="S440" s="1"/>
      <c r="T440">
        <f>$T$10</f>
      </c>
      <c r="U440">
        <f>D440</f>
      </c>
      <c r="V440">
        <f>E440</f>
      </c>
      <c r="W440">
        <f>F440</f>
      </c>
      <c r="X440">
        <f>G440</f>
      </c>
      <c r="Y440" s="5">
        <f>W440*$B$1</f>
      </c>
      <c r="Z440" s="5">
        <f>W440*$B$2</f>
      </c>
      <c r="AA440" s="5">
        <f>Y440+Z440</f>
      </c>
      <c r="AB440" s="5">
        <f>U440+Y440</f>
      </c>
      <c r="AC440" s="96">
        <f>C440</f>
      </c>
      <c r="AD440" s="1">
        <f>$AD$10</f>
      </c>
      <c r="AE440" s="9">
        <f>COLINDANCIAS!E2161</f>
      </c>
      <c r="AF440" s="9">
        <f>COLINDANCIAS!E2162</f>
      </c>
      <c r="AG440" s="9">
        <f>COLINDANCIAS!E2163</f>
      </c>
      <c r="AH440" s="9">
        <f>COLINDANCIAS!E2164</f>
      </c>
      <c r="AI440" s="9">
        <f>$AI$10</f>
      </c>
      <c r="AJ440" s="9">
        <f>BA440</f>
      </c>
      <c r="AK440" s="1"/>
      <c r="AL440" s="53">
        <f>LEN(AJ440)</f>
      </c>
      <c r="AO440" s="96">
        <f>$AO$10</f>
      </c>
      <c r="AQ440" s="96">
        <f>$AQ$10</f>
      </c>
      <c r="AS440" s="96">
        <f>$AS$10</f>
      </c>
      <c r="AU440" s="96">
        <f>$AU$10</f>
      </c>
      <c r="AW440" s="96">
        <f>$AW$10</f>
      </c>
      <c r="AX440">
        <f>AX439+1</f>
      </c>
      <c r="AZ440">
        <f>CONCATENATE(AO440,".",AQ440,".",AS440,".",AU440,".",AW440,AX440)</f>
      </c>
      <c r="BA440">
        <f>CONCATENATE(AO440,AQ440,AS440,AU440,AW440,AX440)</f>
      </c>
    </row>
    <row r="441" spans="1:53" ht="30" customHeight="1" x14ac:dyDescent="0.25">
      <c r="A441" s="18"/>
      <c r="B441" s="18"/>
      <c r="C441" s="19"/>
      <c r="D441" s="17"/>
      <c r="E441" s="17"/>
      <c r="F441" s="17">
        <f>D441+E441</f>
      </c>
      <c r="G441" s="17">
        <f>ROUND((Hoja2!F441/INICIO!$C$37)*INICIO!$C$33,2)</f>
      </c>
      <c r="H441" s="17"/>
      <c r="I441" s="17"/>
      <c r="J441" s="17">
        <f>D441+H441</f>
      </c>
      <c r="K441" s="1"/>
      <c r="L441" s="17"/>
      <c r="M441" s="1"/>
      <c r="N441">
        <f>A441</f>
      </c>
      <c r="O441">
        <f>B441</f>
      </c>
      <c r="P441" s="1"/>
      <c r="Q441">
        <f>C441</f>
      </c>
      <c r="R441">
        <f>Q441</f>
      </c>
      <c r="S441" s="1"/>
      <c r="T441">
        <f>$T$10</f>
      </c>
      <c r="U441">
        <f>D441</f>
      </c>
      <c r="V441">
        <f>E441</f>
      </c>
      <c r="W441">
        <f>F441</f>
      </c>
      <c r="X441">
        <f>G441</f>
      </c>
      <c r="Y441" s="5">
        <f>W441*$B$1</f>
      </c>
      <c r="Z441" s="5">
        <f>W441*$B$2</f>
      </c>
      <c r="AA441" s="5">
        <f>Y441+Z441</f>
      </c>
      <c r="AB441" s="5">
        <f>U441+Y441</f>
      </c>
      <c r="AC441" s="96">
        <f>C441</f>
      </c>
      <c r="AD441" s="1">
        <f>$AD$10</f>
      </c>
      <c r="AE441" s="9">
        <f>COLINDANCIAS!E2166</f>
      </c>
      <c r="AF441" s="9">
        <f>COLINDANCIAS!E2167</f>
      </c>
      <c r="AG441" s="9">
        <f>COLINDANCIAS!E2168</f>
      </c>
      <c r="AH441" s="9">
        <f>COLINDANCIAS!E2169</f>
      </c>
      <c r="AI441" s="9">
        <f>$AI$10</f>
      </c>
      <c r="AJ441" s="9">
        <f>BA441</f>
      </c>
      <c r="AK441" s="1"/>
      <c r="AL441" s="53">
        <f>LEN(AJ441)</f>
      </c>
      <c r="AO441" s="96">
        <f>$AO$10</f>
      </c>
      <c r="AQ441" s="96">
        <f>$AQ$10</f>
      </c>
      <c r="AS441" s="96">
        <f>$AS$10</f>
      </c>
      <c r="AU441" s="96">
        <f>$AU$10</f>
      </c>
      <c r="AW441" s="96">
        <f>$AW$10</f>
      </c>
      <c r="AX441">
        <f>AX440+1</f>
      </c>
      <c r="AZ441">
        <f>CONCATENATE(AO441,".",AQ441,".",AS441,".",AU441,".",AW441,AX441)</f>
      </c>
      <c r="BA441">
        <f>CONCATENATE(AO441,AQ441,AS441,AU441,AW441,AX441)</f>
      </c>
    </row>
    <row r="442" spans="1:53" ht="30" customHeight="1" x14ac:dyDescent="0.25">
      <c r="A442" s="18"/>
      <c r="B442" s="18"/>
      <c r="C442" s="19"/>
      <c r="D442" s="17"/>
      <c r="E442" s="17"/>
      <c r="F442" s="17">
        <f>D442+E442</f>
      </c>
      <c r="G442" s="17">
        <f>ROUND((Hoja2!F442/INICIO!$C$37)*INICIO!$C$33,2)</f>
      </c>
      <c r="H442" s="17"/>
      <c r="I442" s="17"/>
      <c r="J442" s="17">
        <f>D442+H442</f>
      </c>
      <c r="K442" s="1"/>
      <c r="L442" s="17"/>
      <c r="M442" s="1"/>
      <c r="N442">
        <f>A442</f>
      </c>
      <c r="O442">
        <f>B442</f>
      </c>
      <c r="P442" s="1"/>
      <c r="Q442">
        <f>C442</f>
      </c>
      <c r="R442">
        <f>Q442</f>
      </c>
      <c r="S442" s="1"/>
      <c r="T442">
        <f>$T$10</f>
      </c>
      <c r="U442">
        <f>D442</f>
      </c>
      <c r="V442">
        <f>E442</f>
      </c>
      <c r="W442">
        <f>F442</f>
      </c>
      <c r="X442">
        <f>G442</f>
      </c>
      <c r="Y442" s="5">
        <f>W442*$B$1</f>
      </c>
      <c r="Z442" s="5">
        <f>W442*$B$2</f>
      </c>
      <c r="AA442" s="5">
        <f>Y442+Z442</f>
      </c>
      <c r="AB442" s="5">
        <f>U442+Y442</f>
      </c>
      <c r="AC442" s="96">
        <f>C442</f>
      </c>
      <c r="AD442" s="1">
        <f>$AD$10</f>
      </c>
      <c r="AE442" s="9">
        <f>COLINDANCIAS!E2171</f>
      </c>
      <c r="AF442" s="9">
        <f>COLINDANCIAS!E2172</f>
      </c>
      <c r="AG442" s="9">
        <f>COLINDANCIAS!E2173</f>
      </c>
      <c r="AH442" s="9">
        <f>COLINDANCIAS!E2174</f>
      </c>
      <c r="AI442" s="9">
        <f>$AI$10</f>
      </c>
      <c r="AJ442" s="9">
        <f>BA442</f>
      </c>
      <c r="AK442" s="1"/>
      <c r="AL442" s="53">
        <f>LEN(AJ442)</f>
      </c>
      <c r="AO442" s="96">
        <f>$AO$10</f>
      </c>
      <c r="AQ442" s="96">
        <f>$AQ$10</f>
      </c>
      <c r="AS442" s="96">
        <f>$AS$10</f>
      </c>
      <c r="AU442" s="96">
        <f>$AU$10</f>
      </c>
      <c r="AW442" s="96">
        <f>$AW$10</f>
      </c>
      <c r="AX442">
        <f>AX441+1</f>
      </c>
      <c r="AZ442">
        <f>CONCATENATE(AO442,".",AQ442,".",AS442,".",AU442,".",AW442,AX442)</f>
      </c>
      <c r="BA442">
        <f>CONCATENATE(AO442,AQ442,AS442,AU442,AW442,AX442)</f>
      </c>
    </row>
    <row r="443" spans="1:53" ht="30" customHeight="1" x14ac:dyDescent="0.25">
      <c r="A443" s="18"/>
      <c r="B443" s="18"/>
      <c r="C443" s="19"/>
      <c r="D443" s="17"/>
      <c r="E443" s="17"/>
      <c r="F443" s="17">
        <f>D443+E443</f>
      </c>
      <c r="G443" s="17">
        <f>ROUND((Hoja2!F443/INICIO!$C$37)*INICIO!$C$33,2)</f>
      </c>
      <c r="H443" s="17"/>
      <c r="I443" s="17"/>
      <c r="J443" s="17">
        <f>D443+H443</f>
      </c>
      <c r="K443" s="1"/>
      <c r="L443" s="17"/>
      <c r="M443" s="1"/>
      <c r="N443">
        <f>A443</f>
      </c>
      <c r="O443">
        <f>B443</f>
      </c>
      <c r="P443" s="1"/>
      <c r="Q443">
        <f>C443</f>
      </c>
      <c r="R443">
        <f>Q443</f>
      </c>
      <c r="S443" s="1"/>
      <c r="T443">
        <f>$T$10</f>
      </c>
      <c r="U443">
        <f>D443</f>
      </c>
      <c r="V443">
        <f>E443</f>
      </c>
      <c r="W443">
        <f>F443</f>
      </c>
      <c r="X443">
        <f>G443</f>
      </c>
      <c r="Y443" s="5">
        <f>W443*$B$1</f>
      </c>
      <c r="Z443" s="5">
        <f>W443*$B$2</f>
      </c>
      <c r="AA443" s="5">
        <f>Y443+Z443</f>
      </c>
      <c r="AB443" s="5">
        <f>U443+Y443</f>
      </c>
      <c r="AC443" s="96">
        <f>C443</f>
      </c>
      <c r="AD443" s="1">
        <f>$AD$10</f>
      </c>
      <c r="AE443" s="9">
        <f>COLINDANCIAS!E2176</f>
      </c>
      <c r="AF443" s="9">
        <f>COLINDANCIAS!E2177</f>
      </c>
      <c r="AG443" s="9">
        <f>COLINDANCIAS!E2178</f>
      </c>
      <c r="AH443" s="9">
        <f>COLINDANCIAS!E2179</f>
      </c>
      <c r="AI443" s="9">
        <f>$AI$10</f>
      </c>
      <c r="AJ443" s="9">
        <f>BA443</f>
      </c>
      <c r="AK443" s="1"/>
      <c r="AL443" s="53">
        <f>LEN(AJ443)</f>
      </c>
      <c r="AO443" s="96">
        <f>$AO$10</f>
      </c>
      <c r="AQ443" s="96">
        <f>$AQ$10</f>
      </c>
      <c r="AS443" s="96">
        <f>$AS$10</f>
      </c>
      <c r="AU443" s="96">
        <f>$AU$10</f>
      </c>
      <c r="AW443" s="96">
        <f>$AW$10</f>
      </c>
      <c r="AX443">
        <f>AX442+1</f>
      </c>
      <c r="AZ443">
        <f>CONCATENATE(AO443,".",AQ443,".",AS443,".",AU443,".",AW443,AX443)</f>
      </c>
      <c r="BA443">
        <f>CONCATENATE(AO443,AQ443,AS443,AU443,AW443,AX443)</f>
      </c>
    </row>
    <row r="444" spans="1:53" ht="30" customHeight="1" x14ac:dyDescent="0.25">
      <c r="A444" s="18"/>
      <c r="B444" s="18"/>
      <c r="C444" s="19"/>
      <c r="D444" s="17"/>
      <c r="E444" s="17"/>
      <c r="F444" s="17">
        <f>D444+E444</f>
      </c>
      <c r="G444" s="17">
        <f>ROUND((Hoja2!F444/INICIO!$C$37)*INICIO!$C$33,2)</f>
      </c>
      <c r="H444" s="17"/>
      <c r="I444" s="17"/>
      <c r="J444" s="17">
        <f>D444+H444</f>
      </c>
      <c r="K444" s="1"/>
      <c r="L444" s="17"/>
      <c r="M444" s="1"/>
      <c r="N444">
        <f>A444</f>
      </c>
      <c r="O444">
        <f>B444</f>
      </c>
      <c r="P444" s="1"/>
      <c r="Q444">
        <f>C444</f>
      </c>
      <c r="R444">
        <f>Q444</f>
      </c>
      <c r="S444" s="1"/>
      <c r="T444">
        <f>$T$10</f>
      </c>
      <c r="U444">
        <f>D444</f>
      </c>
      <c r="V444">
        <f>E444</f>
      </c>
      <c r="W444">
        <f>F444</f>
      </c>
      <c r="X444">
        <f>G444</f>
      </c>
      <c r="Y444" s="5">
        <f>W444*$B$1</f>
      </c>
      <c r="Z444" s="5">
        <f>W444*$B$2</f>
      </c>
      <c r="AA444" s="5">
        <f>Y444+Z444</f>
      </c>
      <c r="AB444" s="5">
        <f>U444+Y444</f>
      </c>
      <c r="AC444" s="96">
        <f>C444</f>
      </c>
      <c r="AD444" s="1">
        <f>$AD$10</f>
      </c>
      <c r="AE444" s="9">
        <f>COLINDANCIAS!E2181</f>
      </c>
      <c r="AF444" s="9">
        <f>COLINDANCIAS!E2182</f>
      </c>
      <c r="AG444" s="9">
        <f>COLINDANCIAS!E2183</f>
      </c>
      <c r="AH444" s="9">
        <f>COLINDANCIAS!E2184</f>
      </c>
      <c r="AI444" s="9">
        <f>$AI$10</f>
      </c>
      <c r="AJ444" s="9">
        <f>BA444</f>
      </c>
      <c r="AK444" s="1"/>
      <c r="AL444" s="53">
        <f>LEN(AJ444)</f>
      </c>
      <c r="AO444" s="96">
        <f>$AO$10</f>
      </c>
      <c r="AQ444" s="96">
        <f>$AQ$10</f>
      </c>
      <c r="AS444" s="96">
        <f>$AS$10</f>
      </c>
      <c r="AU444" s="96">
        <f>$AU$10</f>
      </c>
      <c r="AW444" s="96">
        <f>$AW$10</f>
      </c>
      <c r="AX444">
        <f>AX443+1</f>
      </c>
      <c r="AZ444">
        <f>CONCATENATE(AO444,".",AQ444,".",AS444,".",AU444,".",AW444,AX444)</f>
      </c>
      <c r="BA444">
        <f>CONCATENATE(AO444,AQ444,AS444,AU444,AW444,AX444)</f>
      </c>
    </row>
    <row r="445" spans="1:53" ht="30" customHeight="1" x14ac:dyDescent="0.25">
      <c r="A445" s="18"/>
      <c r="B445" s="18"/>
      <c r="C445" s="19"/>
      <c r="D445" s="17"/>
      <c r="E445" s="17"/>
      <c r="F445" s="17">
        <f>D445+E445</f>
      </c>
      <c r="G445" s="17">
        <f>ROUND((Hoja2!F445/INICIO!$C$37)*INICIO!$C$33,2)</f>
      </c>
      <c r="H445" s="17"/>
      <c r="I445" s="17"/>
      <c r="J445" s="17">
        <f>D445+H445</f>
      </c>
      <c r="K445" s="1"/>
      <c r="L445" s="17"/>
      <c r="M445" s="1"/>
      <c r="N445">
        <f>A445</f>
      </c>
      <c r="O445">
        <f>B445</f>
      </c>
      <c r="P445" s="1"/>
      <c r="Q445">
        <f>C445</f>
      </c>
      <c r="R445">
        <f>Q445</f>
      </c>
      <c r="S445" s="1"/>
      <c r="T445">
        <f>$T$10</f>
      </c>
      <c r="U445">
        <f>D445</f>
      </c>
      <c r="V445">
        <f>E445</f>
      </c>
      <c r="W445">
        <f>F445</f>
      </c>
      <c r="X445">
        <f>G445</f>
      </c>
      <c r="Y445" s="5">
        <f>W445*$B$1</f>
      </c>
      <c r="Z445" s="5">
        <f>W445*$B$2</f>
      </c>
      <c r="AA445" s="5">
        <f>Y445+Z445</f>
      </c>
      <c r="AB445" s="5">
        <f>U445+Y445</f>
      </c>
      <c r="AC445" s="96">
        <f>C445</f>
      </c>
      <c r="AD445" s="1">
        <f>$AD$10</f>
      </c>
      <c r="AE445" s="9">
        <f>COLINDANCIAS!E2186</f>
      </c>
      <c r="AF445" s="9">
        <f>COLINDANCIAS!E2187</f>
      </c>
      <c r="AG445" s="9">
        <f>COLINDANCIAS!E2188</f>
      </c>
      <c r="AH445" s="9">
        <f>COLINDANCIAS!E2189</f>
      </c>
      <c r="AI445" s="9">
        <f>$AI$10</f>
      </c>
      <c r="AJ445" s="9">
        <f>BA445</f>
      </c>
      <c r="AK445" s="1"/>
      <c r="AL445" s="53">
        <f>LEN(AJ445)</f>
      </c>
      <c r="AO445" s="96">
        <f>$AO$10</f>
      </c>
      <c r="AQ445" s="96">
        <f>$AQ$10</f>
      </c>
      <c r="AS445" s="96">
        <f>$AS$10</f>
      </c>
      <c r="AU445" s="96">
        <f>$AU$10</f>
      </c>
      <c r="AW445" s="96">
        <f>$AW$10</f>
      </c>
      <c r="AX445">
        <f>AX444+1</f>
      </c>
      <c r="AZ445">
        <f>CONCATENATE(AO445,".",AQ445,".",AS445,".",AU445,".",AW445,AX445)</f>
      </c>
      <c r="BA445">
        <f>CONCATENATE(AO445,AQ445,AS445,AU445,AW445,AX445)</f>
      </c>
    </row>
    <row r="446" spans="1:53" ht="30" customHeight="1" x14ac:dyDescent="0.25">
      <c r="A446" s="18"/>
      <c r="B446" s="18"/>
      <c r="C446" s="19"/>
      <c r="D446" s="17"/>
      <c r="E446" s="17"/>
      <c r="F446" s="17">
        <f>D446+E446</f>
      </c>
      <c r="G446" s="17">
        <f>ROUND((Hoja2!F446/INICIO!$C$37)*INICIO!$C$33,2)</f>
      </c>
      <c r="H446" s="17"/>
      <c r="I446" s="17"/>
      <c r="J446" s="17">
        <f>D446+H446</f>
      </c>
      <c r="K446" s="1"/>
      <c r="L446" s="17"/>
      <c r="M446" s="1"/>
      <c r="N446">
        <f>A446</f>
      </c>
      <c r="O446">
        <f>B446</f>
      </c>
      <c r="P446" s="1"/>
      <c r="Q446">
        <f>C446</f>
      </c>
      <c r="R446">
        <f>Q446</f>
      </c>
      <c r="S446" s="1"/>
      <c r="T446">
        <f>$T$10</f>
      </c>
      <c r="U446">
        <f>D446</f>
      </c>
      <c r="V446">
        <f>E446</f>
      </c>
      <c r="W446">
        <f>F446</f>
      </c>
      <c r="X446">
        <f>G446</f>
      </c>
      <c r="Y446" s="5">
        <f>W446*$B$1</f>
      </c>
      <c r="Z446" s="5">
        <f>W446*$B$2</f>
      </c>
      <c r="AA446" s="5">
        <f>Y446+Z446</f>
      </c>
      <c r="AB446" s="5">
        <f>U446+Y446</f>
      </c>
      <c r="AC446" s="96">
        <f>C446</f>
      </c>
      <c r="AD446" s="1">
        <f>$AD$10</f>
      </c>
      <c r="AE446" s="9">
        <f>COLINDANCIAS!E2191</f>
      </c>
      <c r="AF446" s="9">
        <f>COLINDANCIAS!E2192</f>
      </c>
      <c r="AG446" s="9">
        <f>COLINDANCIAS!E2193</f>
      </c>
      <c r="AH446" s="9">
        <f>COLINDANCIAS!E2194</f>
      </c>
      <c r="AI446" s="9">
        <f>$AI$10</f>
      </c>
      <c r="AJ446" s="9">
        <f>BA446</f>
      </c>
      <c r="AK446" s="1"/>
      <c r="AL446" s="53">
        <f>LEN(AJ446)</f>
      </c>
      <c r="AO446" s="96">
        <f>$AO$10</f>
      </c>
      <c r="AQ446" s="96">
        <f>$AQ$10</f>
      </c>
      <c r="AS446" s="96">
        <f>$AS$10</f>
      </c>
      <c r="AU446" s="96">
        <f>$AU$10</f>
      </c>
      <c r="AW446" s="96">
        <f>$AW$10</f>
      </c>
      <c r="AX446">
        <f>AX445+1</f>
      </c>
      <c r="AZ446">
        <f>CONCATENATE(AO446,".",AQ446,".",AS446,".",AU446,".",AW446,AX446)</f>
      </c>
      <c r="BA446">
        <f>CONCATENATE(AO446,AQ446,AS446,AU446,AW446,AX446)</f>
      </c>
    </row>
    <row r="447" spans="1:53" ht="30" customHeight="1" x14ac:dyDescent="0.25">
      <c r="A447" s="18"/>
      <c r="B447" s="18"/>
      <c r="C447" s="19"/>
      <c r="D447" s="17"/>
      <c r="E447" s="17"/>
      <c r="F447" s="17">
        <f>D447+E447</f>
      </c>
      <c r="G447" s="17">
        <f>ROUND((Hoja2!F447/INICIO!$C$37)*INICIO!$C$33,2)</f>
      </c>
      <c r="H447" s="17"/>
      <c r="I447" s="17"/>
      <c r="J447" s="17">
        <f>D447+H447</f>
      </c>
      <c r="K447" s="1"/>
      <c r="L447" s="17"/>
      <c r="M447" s="1"/>
      <c r="N447">
        <f>A447</f>
      </c>
      <c r="O447">
        <f>B447</f>
      </c>
      <c r="P447" s="1"/>
      <c r="Q447">
        <f>C447</f>
      </c>
      <c r="R447">
        <f>Q447</f>
      </c>
      <c r="S447" s="1"/>
      <c r="T447">
        <f>$T$10</f>
      </c>
      <c r="U447">
        <f>D447</f>
      </c>
      <c r="V447">
        <f>E447</f>
      </c>
      <c r="W447">
        <f>F447</f>
      </c>
      <c r="X447">
        <f>G447</f>
      </c>
      <c r="Y447" s="5">
        <f>W447*$B$1</f>
      </c>
      <c r="Z447" s="5">
        <f>W447*$B$2</f>
      </c>
      <c r="AA447" s="5">
        <f>Y447+Z447</f>
      </c>
      <c r="AB447" s="5">
        <f>U447+Y447</f>
      </c>
      <c r="AC447" s="96">
        <f>C447</f>
      </c>
      <c r="AD447" s="1">
        <f>$AD$10</f>
      </c>
      <c r="AE447" s="9">
        <f>COLINDANCIAS!E2196</f>
      </c>
      <c r="AF447" s="9">
        <f>COLINDANCIAS!E2197</f>
      </c>
      <c r="AG447" s="9">
        <f>COLINDANCIAS!E2198</f>
      </c>
      <c r="AH447" s="9">
        <f>COLINDANCIAS!E2199</f>
      </c>
      <c r="AI447" s="9">
        <f>$AI$10</f>
      </c>
      <c r="AJ447" s="9">
        <f>BA447</f>
      </c>
      <c r="AK447" s="1"/>
      <c r="AL447" s="53">
        <f>LEN(AJ447)</f>
      </c>
      <c r="AO447" s="96">
        <f>$AO$10</f>
      </c>
      <c r="AQ447" s="96">
        <f>$AQ$10</f>
      </c>
      <c r="AS447" s="96">
        <f>$AS$10</f>
      </c>
      <c r="AU447" s="96">
        <f>$AU$10</f>
      </c>
      <c r="AW447" s="96">
        <f>$AW$10</f>
      </c>
      <c r="AX447">
        <f>AX446+1</f>
      </c>
      <c r="AZ447">
        <f>CONCATENATE(AO447,".",AQ447,".",AS447,".",AU447,".",AW447,AX447)</f>
      </c>
      <c r="BA447">
        <f>CONCATENATE(AO447,AQ447,AS447,AU447,AW447,AX447)</f>
      </c>
    </row>
    <row r="448" spans="1:53" ht="30" customHeight="1" x14ac:dyDescent="0.25">
      <c r="A448" s="18"/>
      <c r="B448" s="18"/>
      <c r="C448" s="19"/>
      <c r="D448" s="17"/>
      <c r="E448" s="17"/>
      <c r="F448" s="17">
        <f>D448+E448</f>
      </c>
      <c r="G448" s="17">
        <f>ROUND((Hoja2!F448/INICIO!$C$37)*INICIO!$C$33,2)</f>
      </c>
      <c r="H448" s="17"/>
      <c r="I448" s="17"/>
      <c r="J448" s="17">
        <f>D448+H448</f>
      </c>
      <c r="K448" s="1"/>
      <c r="L448" s="17"/>
      <c r="M448" s="1"/>
      <c r="N448">
        <f>A448</f>
      </c>
      <c r="O448">
        <f>B448</f>
      </c>
      <c r="P448" s="1"/>
      <c r="Q448">
        <f>C448</f>
      </c>
      <c r="R448">
        <f>Q448</f>
      </c>
      <c r="S448" s="1"/>
      <c r="T448">
        <f>$T$10</f>
      </c>
      <c r="U448">
        <f>D448</f>
      </c>
      <c r="V448">
        <f>E448</f>
      </c>
      <c r="W448">
        <f>F448</f>
      </c>
      <c r="X448">
        <f>G448</f>
      </c>
      <c r="Y448" s="5">
        <f>W448*$B$1</f>
      </c>
      <c r="Z448" s="5">
        <f>W448*$B$2</f>
      </c>
      <c r="AA448" s="5">
        <f>Y448+Z448</f>
      </c>
      <c r="AB448" s="5">
        <f>U448+Y448</f>
      </c>
      <c r="AC448" s="96">
        <f>C448</f>
      </c>
      <c r="AD448" s="1">
        <f>$AD$10</f>
      </c>
      <c r="AE448" s="9">
        <f>COLINDANCIAS!E2201</f>
      </c>
      <c r="AF448" s="9">
        <f>COLINDANCIAS!E2202</f>
      </c>
      <c r="AG448" s="9">
        <f>COLINDANCIAS!E2203</f>
      </c>
      <c r="AH448" s="9">
        <f>COLINDANCIAS!E2204</f>
      </c>
      <c r="AI448" s="9">
        <f>$AI$10</f>
      </c>
      <c r="AJ448" s="9">
        <f>BA448</f>
      </c>
      <c r="AK448" s="1"/>
      <c r="AL448" s="53">
        <f>LEN(AJ448)</f>
      </c>
      <c r="AO448" s="96">
        <f>$AO$10</f>
      </c>
      <c r="AQ448" s="96">
        <f>$AQ$10</f>
      </c>
      <c r="AS448" s="96">
        <f>$AS$10</f>
      </c>
      <c r="AU448" s="96">
        <f>$AU$10</f>
      </c>
      <c r="AW448" s="96">
        <f>$AW$10</f>
      </c>
      <c r="AX448">
        <f>AX447+1</f>
      </c>
      <c r="AZ448">
        <f>CONCATENATE(AO448,".",AQ448,".",AS448,".",AU448,".",AW448,AX448)</f>
      </c>
      <c r="BA448">
        <f>CONCATENATE(AO448,AQ448,AS448,AU448,AW448,AX448)</f>
      </c>
    </row>
    <row r="449" spans="1:53" ht="30" customHeight="1" x14ac:dyDescent="0.25">
      <c r="A449" s="18"/>
      <c r="B449" s="18"/>
      <c r="C449" s="19"/>
      <c r="D449" s="17"/>
      <c r="E449" s="17"/>
      <c r="F449" s="17">
        <f>D449+E449</f>
      </c>
      <c r="G449" s="17">
        <f>ROUND((Hoja2!F449/INICIO!$C$37)*INICIO!$C$33,2)</f>
      </c>
      <c r="H449" s="17"/>
      <c r="I449" s="17"/>
      <c r="J449" s="17">
        <f>D449+H449</f>
      </c>
      <c r="K449" s="1"/>
      <c r="L449" s="17"/>
      <c r="M449" s="1"/>
      <c r="N449">
        <f>A449</f>
      </c>
      <c r="O449">
        <f>B449</f>
      </c>
      <c r="P449" s="1"/>
      <c r="Q449">
        <f>C449</f>
      </c>
      <c r="R449">
        <f>Q449</f>
      </c>
      <c r="S449" s="1"/>
      <c r="T449">
        <f>$T$10</f>
      </c>
      <c r="U449">
        <f>D449</f>
      </c>
      <c r="V449">
        <f>E449</f>
      </c>
      <c r="W449">
        <f>F449</f>
      </c>
      <c r="X449">
        <f>G449</f>
      </c>
      <c r="Y449" s="5">
        <f>W449*$B$1</f>
      </c>
      <c r="Z449" s="5">
        <f>W449*$B$2</f>
      </c>
      <c r="AA449" s="5">
        <f>Y449+Z449</f>
      </c>
      <c r="AB449" s="5">
        <f>U449+Y449</f>
      </c>
      <c r="AC449" s="96">
        <f>C449</f>
      </c>
      <c r="AD449" s="1">
        <f>$AD$10</f>
      </c>
      <c r="AE449" s="9">
        <f>COLINDANCIAS!E2206</f>
      </c>
      <c r="AF449" s="9">
        <f>COLINDANCIAS!E2207</f>
      </c>
      <c r="AG449" s="9">
        <f>COLINDANCIAS!E2208</f>
      </c>
      <c r="AH449" s="9">
        <f>COLINDANCIAS!E2209</f>
      </c>
      <c r="AI449" s="9">
        <f>$AI$10</f>
      </c>
      <c r="AJ449" s="9">
        <f>BA449</f>
      </c>
      <c r="AK449" s="1"/>
      <c r="AL449" s="53">
        <f>LEN(AJ449)</f>
      </c>
      <c r="AO449" s="96">
        <f>$AO$10</f>
      </c>
      <c r="AQ449" s="96">
        <f>$AQ$10</f>
      </c>
      <c r="AS449" s="96">
        <f>$AS$10</f>
      </c>
      <c r="AU449" s="96">
        <f>$AU$10</f>
      </c>
      <c r="AW449" s="96">
        <f>$AW$10</f>
      </c>
      <c r="AX449">
        <f>AX448+1</f>
      </c>
      <c r="AZ449">
        <f>CONCATENATE(AO449,".",AQ449,".",AS449,".",AU449,".",AW449,AX449)</f>
      </c>
      <c r="BA449">
        <f>CONCATENATE(AO449,AQ449,AS449,AU449,AW449,AX449)</f>
      </c>
    </row>
    <row r="450" spans="1:53" ht="30" customHeight="1" x14ac:dyDescent="0.25">
      <c r="A450" s="18"/>
      <c r="B450" s="18"/>
      <c r="C450" s="19"/>
      <c r="D450" s="17"/>
      <c r="E450" s="17"/>
      <c r="F450" s="17">
        <f>D450+E450</f>
      </c>
      <c r="G450" s="17">
        <f>ROUND((Hoja2!F450/INICIO!$C$37)*INICIO!$C$33,2)</f>
      </c>
      <c r="H450" s="17"/>
      <c r="I450" s="17"/>
      <c r="J450" s="17">
        <f>D450+H450</f>
      </c>
      <c r="K450" s="1"/>
      <c r="L450" s="17"/>
      <c r="M450" s="1"/>
      <c r="N450">
        <f>A450</f>
      </c>
      <c r="O450">
        <f>B450</f>
      </c>
      <c r="P450" s="1"/>
      <c r="Q450">
        <f>C450</f>
      </c>
      <c r="R450">
        <f>Q450</f>
      </c>
      <c r="S450" s="1"/>
      <c r="T450">
        <f>$T$10</f>
      </c>
      <c r="U450">
        <f>D450</f>
      </c>
      <c r="V450">
        <f>E450</f>
      </c>
      <c r="W450">
        <f>F450</f>
      </c>
      <c r="X450">
        <f>G450</f>
      </c>
      <c r="Y450" s="5">
        <f>W450*$B$1</f>
      </c>
      <c r="Z450" s="5">
        <f>W450*$B$2</f>
      </c>
      <c r="AA450" s="5">
        <f>Y450+Z450</f>
      </c>
      <c r="AB450" s="5">
        <f>U450+Y450</f>
      </c>
      <c r="AC450" s="96">
        <f>C450</f>
      </c>
      <c r="AD450" s="1">
        <f>$AD$10</f>
      </c>
      <c r="AE450" s="9">
        <f>COLINDANCIAS!E2211</f>
      </c>
      <c r="AF450" s="9">
        <f>COLINDANCIAS!E2212</f>
      </c>
      <c r="AG450" s="9">
        <f>COLINDANCIAS!E2213</f>
      </c>
      <c r="AH450" s="9">
        <f>COLINDANCIAS!E2214</f>
      </c>
      <c r="AI450" s="9">
        <f>$AI$10</f>
      </c>
      <c r="AJ450" s="9">
        <f>BA450</f>
      </c>
      <c r="AK450" s="1"/>
      <c r="AL450" s="53">
        <f>LEN(AJ450)</f>
      </c>
      <c r="AO450" s="96">
        <f>$AO$10</f>
      </c>
      <c r="AQ450" s="96">
        <f>$AQ$10</f>
      </c>
      <c r="AS450" s="96">
        <f>$AS$10</f>
      </c>
      <c r="AU450" s="96">
        <f>$AU$10</f>
      </c>
      <c r="AW450" s="96">
        <f>$AW$10</f>
      </c>
      <c r="AX450">
        <f>AX449+1</f>
      </c>
      <c r="AZ450">
        <f>CONCATENATE(AO450,".",AQ450,".",AS450,".",AU450,".",AW450,AX450)</f>
      </c>
      <c r="BA450">
        <f>CONCATENATE(AO450,AQ450,AS450,AU450,AW450,AX450)</f>
      </c>
    </row>
    <row r="451" spans="1:53" ht="30" customHeight="1" x14ac:dyDescent="0.25">
      <c r="A451" s="18"/>
      <c r="B451" s="18"/>
      <c r="C451" s="19"/>
      <c r="D451" s="17"/>
      <c r="E451" s="17"/>
      <c r="F451" s="17">
        <f>D451+E451</f>
      </c>
      <c r="G451" s="17">
        <f>ROUND((Hoja2!F451/INICIO!$C$37)*INICIO!$C$33,2)</f>
      </c>
      <c r="H451" s="17"/>
      <c r="I451" s="17"/>
      <c r="J451" s="17">
        <f>D451+H451</f>
      </c>
      <c r="K451" s="1"/>
      <c r="L451" s="17"/>
      <c r="M451" s="1"/>
      <c r="N451">
        <f>A451</f>
      </c>
      <c r="O451">
        <f>B451</f>
      </c>
      <c r="P451" s="1"/>
      <c r="Q451">
        <f>C451</f>
      </c>
      <c r="R451">
        <f>Q451</f>
      </c>
      <c r="S451" s="1"/>
      <c r="T451">
        <f>$T$10</f>
      </c>
      <c r="U451">
        <f>D451</f>
      </c>
      <c r="V451">
        <f>E451</f>
      </c>
      <c r="W451">
        <f>F451</f>
      </c>
      <c r="X451">
        <f>G451</f>
      </c>
      <c r="Y451" s="5">
        <f>W451*$B$1</f>
      </c>
      <c r="Z451" s="5">
        <f>W451*$B$2</f>
      </c>
      <c r="AA451" s="5">
        <f>Y451+Z451</f>
      </c>
      <c r="AB451" s="5">
        <f>U451+Y451</f>
      </c>
      <c r="AC451" s="96">
        <f>C451</f>
      </c>
      <c r="AD451" s="1">
        <f>$AD$10</f>
      </c>
      <c r="AE451" s="9">
        <f>COLINDANCIAS!E2216</f>
      </c>
      <c r="AF451" s="9">
        <f>COLINDANCIAS!E2217</f>
      </c>
      <c r="AG451" s="9">
        <f>COLINDANCIAS!E2218</f>
      </c>
      <c r="AH451" s="9">
        <f>COLINDANCIAS!E2219</f>
      </c>
      <c r="AI451" s="9">
        <f>$AI$10</f>
      </c>
      <c r="AJ451" s="9">
        <f>BA451</f>
      </c>
      <c r="AK451" s="1"/>
      <c r="AL451" s="53">
        <f>LEN(AJ451)</f>
      </c>
      <c r="AO451" s="96">
        <f>$AO$10</f>
      </c>
      <c r="AQ451" s="96">
        <f>$AQ$10</f>
      </c>
      <c r="AS451" s="96">
        <f>$AS$10</f>
      </c>
      <c r="AU451" s="96">
        <f>$AU$10</f>
      </c>
      <c r="AW451" s="96">
        <f>$AW$10</f>
      </c>
      <c r="AX451">
        <f>AX450+1</f>
      </c>
      <c r="AZ451">
        <f>CONCATENATE(AO451,".",AQ451,".",AS451,".",AU451,".",AW451,AX451)</f>
      </c>
      <c r="BA451">
        <f>CONCATENATE(AO451,AQ451,AS451,AU451,AW451,AX451)</f>
      </c>
    </row>
    <row r="452" spans="1:53" ht="30" customHeight="1" x14ac:dyDescent="0.25">
      <c r="A452" s="18"/>
      <c r="B452" s="18"/>
      <c r="C452" s="19"/>
      <c r="D452" s="17"/>
      <c r="E452" s="17"/>
      <c r="F452" s="17">
        <f>D452+E452</f>
      </c>
      <c r="G452" s="17">
        <f>ROUND((Hoja2!F452/INICIO!$C$37)*INICIO!$C$33,2)</f>
      </c>
      <c r="H452" s="17"/>
      <c r="I452" s="17"/>
      <c r="J452" s="17">
        <f>D452+H452</f>
      </c>
      <c r="K452" s="1"/>
      <c r="L452" s="17"/>
      <c r="M452" s="1"/>
      <c r="N452">
        <f>A452</f>
      </c>
      <c r="O452">
        <f>B452</f>
      </c>
      <c r="P452" s="1"/>
      <c r="Q452">
        <f>C452</f>
      </c>
      <c r="R452">
        <f>Q452</f>
      </c>
      <c r="S452" s="1"/>
      <c r="T452">
        <f>$T$10</f>
      </c>
      <c r="U452">
        <f>D452</f>
      </c>
      <c r="V452">
        <f>E452</f>
      </c>
      <c r="W452">
        <f>F452</f>
      </c>
      <c r="X452">
        <f>G452</f>
      </c>
      <c r="Y452" s="5">
        <f>W452*$B$1</f>
      </c>
      <c r="Z452" s="5">
        <f>W452*$B$2</f>
      </c>
      <c r="AA452" s="5">
        <f>Y452+Z452</f>
      </c>
      <c r="AB452" s="5">
        <f>U452+Y452</f>
      </c>
      <c r="AC452" s="96">
        <f>C452</f>
      </c>
      <c r="AD452" s="1">
        <f>$AD$10</f>
      </c>
      <c r="AE452" s="9">
        <f>COLINDANCIAS!E2221</f>
      </c>
      <c r="AF452" s="9">
        <f>COLINDANCIAS!E2222</f>
      </c>
      <c r="AG452" s="9">
        <f>COLINDANCIAS!E2223</f>
      </c>
      <c r="AH452" s="9">
        <f>COLINDANCIAS!E2224</f>
      </c>
      <c r="AI452" s="9">
        <f>$AI$10</f>
      </c>
      <c r="AJ452" s="9">
        <f>BA452</f>
      </c>
      <c r="AK452" s="1"/>
      <c r="AL452" s="53">
        <f>LEN(AJ452)</f>
      </c>
      <c r="AO452" s="96">
        <f>$AO$10</f>
      </c>
      <c r="AQ452" s="96">
        <f>$AQ$10</f>
      </c>
      <c r="AS452" s="96">
        <f>$AS$10</f>
      </c>
      <c r="AU452" s="96">
        <f>$AU$10</f>
      </c>
      <c r="AW452" s="96">
        <f>$AW$10</f>
      </c>
      <c r="AX452">
        <f>AX451+1</f>
      </c>
      <c r="AZ452">
        <f>CONCATENATE(AO452,".",AQ452,".",AS452,".",AU452,".",AW452,AX452)</f>
      </c>
      <c r="BA452">
        <f>CONCATENATE(AO452,AQ452,AS452,AU452,AW452,AX452)</f>
      </c>
    </row>
    <row r="453" spans="1:53" ht="30" customHeight="1" x14ac:dyDescent="0.25">
      <c r="A453" s="18"/>
      <c r="B453" s="18"/>
      <c r="C453" s="19"/>
      <c r="D453" s="17"/>
      <c r="E453" s="17"/>
      <c r="F453" s="17">
        <f>D453+E453</f>
      </c>
      <c r="G453" s="17">
        <f>ROUND((Hoja2!F453/INICIO!$C$37)*INICIO!$C$33,2)</f>
      </c>
      <c r="H453" s="17"/>
      <c r="I453" s="17"/>
      <c r="J453" s="17">
        <f>D453+H453</f>
      </c>
      <c r="K453" s="1"/>
      <c r="L453" s="17"/>
      <c r="M453" s="1"/>
      <c r="N453">
        <f>A453</f>
      </c>
      <c r="O453">
        <f>B453</f>
      </c>
      <c r="P453" s="1"/>
      <c r="Q453">
        <f>C453</f>
      </c>
      <c r="R453">
        <f>Q453</f>
      </c>
      <c r="S453" s="1"/>
      <c r="T453">
        <f>$T$10</f>
      </c>
      <c r="U453">
        <f>D453</f>
      </c>
      <c r="V453">
        <f>E453</f>
      </c>
      <c r="W453">
        <f>F453</f>
      </c>
      <c r="X453">
        <f>G453</f>
      </c>
      <c r="Y453" s="5">
        <f>W453*$B$1</f>
      </c>
      <c r="Z453" s="5">
        <f>W453*$B$2</f>
      </c>
      <c r="AA453" s="5">
        <f>Y453+Z453</f>
      </c>
      <c r="AB453" s="5">
        <f>U453+Y453</f>
      </c>
      <c r="AC453" s="96">
        <f>C453</f>
      </c>
      <c r="AD453" s="1">
        <f>$AD$10</f>
      </c>
      <c r="AE453" s="9">
        <f>COLINDANCIAS!E2226</f>
      </c>
      <c r="AF453" s="9">
        <f>COLINDANCIAS!E2227</f>
      </c>
      <c r="AG453" s="9">
        <f>COLINDANCIAS!E2228</f>
      </c>
      <c r="AH453" s="9">
        <f>COLINDANCIAS!E2229</f>
      </c>
      <c r="AI453" s="9">
        <f>$AI$10</f>
      </c>
      <c r="AJ453" s="9">
        <f>BA453</f>
      </c>
      <c r="AK453" s="1"/>
      <c r="AL453" s="53">
        <f>LEN(AJ453)</f>
      </c>
      <c r="AO453" s="96">
        <f>$AO$10</f>
      </c>
      <c r="AQ453" s="96">
        <f>$AQ$10</f>
      </c>
      <c r="AS453" s="96">
        <f>$AS$10</f>
      </c>
      <c r="AU453" s="96">
        <f>$AU$10</f>
      </c>
      <c r="AW453" s="96">
        <f>$AW$10</f>
      </c>
      <c r="AX453">
        <f>AX452+1</f>
      </c>
      <c r="AZ453">
        <f>CONCATENATE(AO453,".",AQ453,".",AS453,".",AU453,".",AW453,AX453)</f>
      </c>
      <c r="BA453">
        <f>CONCATENATE(AO453,AQ453,AS453,AU453,AW453,AX453)</f>
      </c>
    </row>
    <row r="454" spans="1:53" ht="30" customHeight="1" x14ac:dyDescent="0.25">
      <c r="A454" s="18"/>
      <c r="B454" s="18"/>
      <c r="C454" s="19"/>
      <c r="D454" s="17"/>
      <c r="E454" s="17"/>
      <c r="F454" s="17">
        <f>D454+E454</f>
      </c>
      <c r="G454" s="17">
        <f>ROUND((Hoja2!F454/INICIO!$C$37)*INICIO!$C$33,2)</f>
      </c>
      <c r="H454" s="17"/>
      <c r="I454" s="17"/>
      <c r="J454" s="17">
        <f>D454+H454</f>
      </c>
      <c r="K454" s="1"/>
      <c r="L454" s="17"/>
      <c r="M454" s="1"/>
      <c r="N454">
        <f>A454</f>
      </c>
      <c r="O454">
        <f>B454</f>
      </c>
      <c r="P454" s="1"/>
      <c r="Q454">
        <f>C454</f>
      </c>
      <c r="R454">
        <f>Q454</f>
      </c>
      <c r="S454" s="1"/>
      <c r="T454">
        <f>$T$10</f>
      </c>
      <c r="U454">
        <f>D454</f>
      </c>
      <c r="V454">
        <f>E454</f>
      </c>
      <c r="W454">
        <f>F454</f>
      </c>
      <c r="X454">
        <f>G454</f>
      </c>
      <c r="Y454" s="5">
        <f>W454*$B$1</f>
      </c>
      <c r="Z454" s="5">
        <f>W454*$B$2</f>
      </c>
      <c r="AA454" s="5">
        <f>Y454+Z454</f>
      </c>
      <c r="AB454" s="5">
        <f>U454+Y454</f>
      </c>
      <c r="AC454" s="96">
        <f>C454</f>
      </c>
      <c r="AD454" s="1">
        <f>$AD$10</f>
      </c>
      <c r="AE454" s="9">
        <f>COLINDANCIAS!E2231</f>
      </c>
      <c r="AF454" s="9">
        <f>COLINDANCIAS!E2232</f>
      </c>
      <c r="AG454" s="9">
        <f>COLINDANCIAS!E2233</f>
      </c>
      <c r="AH454" s="9">
        <f>COLINDANCIAS!E2234</f>
      </c>
      <c r="AI454" s="9">
        <f>$AI$10</f>
      </c>
      <c r="AJ454" s="9">
        <f>BA454</f>
      </c>
      <c r="AK454" s="1"/>
      <c r="AL454" s="53">
        <f>LEN(AJ454)</f>
      </c>
      <c r="AO454" s="96">
        <f>$AO$10</f>
      </c>
      <c r="AQ454" s="96">
        <f>$AQ$10</f>
      </c>
      <c r="AS454" s="96">
        <f>$AS$10</f>
      </c>
      <c r="AU454" s="96">
        <f>$AU$10</f>
      </c>
      <c r="AW454" s="96">
        <f>$AW$10</f>
      </c>
      <c r="AX454">
        <f>AX453+1</f>
      </c>
      <c r="AZ454">
        <f>CONCATENATE(AO454,".",AQ454,".",AS454,".",AU454,".",AW454,AX454)</f>
      </c>
      <c r="BA454">
        <f>CONCATENATE(AO454,AQ454,AS454,AU454,AW454,AX454)</f>
      </c>
    </row>
    <row r="455" spans="1:53" ht="30" customHeight="1" x14ac:dyDescent="0.25">
      <c r="A455" s="18"/>
      <c r="B455" s="18"/>
      <c r="C455" s="19"/>
      <c r="D455" s="17"/>
      <c r="E455" s="17"/>
      <c r="F455" s="17">
        <f>D455+E455</f>
      </c>
      <c r="G455" s="17">
        <f>ROUND((Hoja2!F455/INICIO!$C$37)*INICIO!$C$33,2)</f>
      </c>
      <c r="H455" s="17"/>
      <c r="I455" s="17"/>
      <c r="J455" s="17">
        <f>D455+H455</f>
      </c>
      <c r="K455" s="1"/>
      <c r="L455" s="17"/>
      <c r="M455" s="1"/>
      <c r="N455">
        <f>A455</f>
      </c>
      <c r="O455">
        <f>B455</f>
      </c>
      <c r="P455" s="1"/>
      <c r="Q455">
        <f>C455</f>
      </c>
      <c r="R455">
        <f>Q455</f>
      </c>
      <c r="S455" s="1"/>
      <c r="T455">
        <f>$T$10</f>
      </c>
      <c r="U455">
        <f>D455</f>
      </c>
      <c r="V455">
        <f>E455</f>
      </c>
      <c r="W455">
        <f>F455</f>
      </c>
      <c r="X455">
        <f>G455</f>
      </c>
      <c r="Y455" s="5">
        <f>W455*$B$1</f>
      </c>
      <c r="Z455" s="5">
        <f>W455*$B$2</f>
      </c>
      <c r="AA455" s="5">
        <f>Y455+Z455</f>
      </c>
      <c r="AB455" s="5">
        <f>U455+Y455</f>
      </c>
      <c r="AC455" s="96">
        <f>C455</f>
      </c>
      <c r="AD455" s="1">
        <f>$AD$10</f>
      </c>
      <c r="AE455" s="9">
        <f>COLINDANCIAS!E2236</f>
      </c>
      <c r="AF455" s="9">
        <f>COLINDANCIAS!E2237</f>
      </c>
      <c r="AG455" s="9">
        <f>COLINDANCIAS!E2238</f>
      </c>
      <c r="AH455" s="9">
        <f>COLINDANCIAS!E2239</f>
      </c>
      <c r="AI455" s="9">
        <f>$AI$10</f>
      </c>
      <c r="AJ455" s="9">
        <f>BA455</f>
      </c>
      <c r="AK455" s="1"/>
      <c r="AL455" s="53">
        <f>LEN(AJ455)</f>
      </c>
      <c r="AO455" s="96">
        <f>$AO$10</f>
      </c>
      <c r="AQ455" s="96">
        <f>$AQ$10</f>
      </c>
      <c r="AS455" s="96">
        <f>$AS$10</f>
      </c>
      <c r="AU455" s="96">
        <f>$AU$10</f>
      </c>
      <c r="AW455" s="96">
        <f>$AW$10</f>
      </c>
      <c r="AX455">
        <f>AX454+1</f>
      </c>
      <c r="AZ455">
        <f>CONCATENATE(AO455,".",AQ455,".",AS455,".",AU455,".",AW455,AX455)</f>
      </c>
      <c r="BA455">
        <f>CONCATENATE(AO455,AQ455,AS455,AU455,AW455,AX455)</f>
      </c>
    </row>
    <row r="456" spans="1:53" ht="30" customHeight="1" x14ac:dyDescent="0.25">
      <c r="A456" s="18"/>
      <c r="B456" s="18"/>
      <c r="C456" s="19"/>
      <c r="D456" s="17"/>
      <c r="E456" s="17"/>
      <c r="F456" s="17">
        <f>D456+E456</f>
      </c>
      <c r="G456" s="17">
        <f>ROUND((Hoja2!F456/INICIO!$C$37)*INICIO!$C$33,2)</f>
      </c>
      <c r="H456" s="17"/>
      <c r="I456" s="17"/>
      <c r="J456" s="17">
        <f>D456+H456</f>
      </c>
      <c r="K456" s="1"/>
      <c r="L456" s="17"/>
      <c r="M456" s="1"/>
      <c r="N456">
        <f>A456</f>
      </c>
      <c r="O456">
        <f>B456</f>
      </c>
      <c r="P456" s="1"/>
      <c r="Q456">
        <f>C456</f>
      </c>
      <c r="R456">
        <f>Q456</f>
      </c>
      <c r="S456" s="1"/>
      <c r="T456">
        <f>$T$10</f>
      </c>
      <c r="U456">
        <f>D456</f>
      </c>
      <c r="V456">
        <f>E456</f>
      </c>
      <c r="W456">
        <f>F456</f>
      </c>
      <c r="X456">
        <f>G456</f>
      </c>
      <c r="Y456" s="5">
        <f>W456*$B$1</f>
      </c>
      <c r="Z456" s="5">
        <f>W456*$B$2</f>
      </c>
      <c r="AA456" s="5">
        <f>Y456+Z456</f>
      </c>
      <c r="AB456" s="5">
        <f>U456+Y456</f>
      </c>
      <c r="AC456" s="96">
        <f>C456</f>
      </c>
      <c r="AD456" s="1">
        <f>$AD$10</f>
      </c>
      <c r="AE456" s="9">
        <f>COLINDANCIAS!E2241</f>
      </c>
      <c r="AF456" s="9">
        <f>COLINDANCIAS!E2242</f>
      </c>
      <c r="AG456" s="9">
        <f>COLINDANCIAS!E2243</f>
      </c>
      <c r="AH456" s="9">
        <f>COLINDANCIAS!E2244</f>
      </c>
      <c r="AI456" s="9">
        <f>$AI$10</f>
      </c>
      <c r="AJ456" s="9">
        <f>BA456</f>
      </c>
      <c r="AK456" s="1"/>
      <c r="AL456" s="53">
        <f>LEN(AJ456)</f>
      </c>
      <c r="AO456" s="96">
        <f>$AO$10</f>
      </c>
      <c r="AQ456" s="96">
        <f>$AQ$10</f>
      </c>
      <c r="AS456" s="96">
        <f>$AS$10</f>
      </c>
      <c r="AU456" s="96">
        <f>$AU$10</f>
      </c>
      <c r="AW456" s="96">
        <f>$AW$10</f>
      </c>
      <c r="AX456">
        <f>AX455+1</f>
      </c>
      <c r="AZ456">
        <f>CONCATENATE(AO456,".",AQ456,".",AS456,".",AU456,".",AW456,AX456)</f>
      </c>
      <c r="BA456">
        <f>CONCATENATE(AO456,AQ456,AS456,AU456,AW456,AX456)</f>
      </c>
    </row>
    <row r="457" spans="1:53" ht="30" customHeight="1" x14ac:dyDescent="0.25">
      <c r="A457" s="18"/>
      <c r="B457" s="18"/>
      <c r="C457" s="19"/>
      <c r="D457" s="17"/>
      <c r="E457" s="17"/>
      <c r="F457" s="17">
        <f>D457+E457</f>
      </c>
      <c r="G457" s="17">
        <f>ROUND((Hoja2!F457/INICIO!$C$37)*INICIO!$C$33,2)</f>
      </c>
      <c r="H457" s="17"/>
      <c r="I457" s="17"/>
      <c r="J457" s="17">
        <f>D457+H457</f>
      </c>
      <c r="K457" s="1"/>
      <c r="L457" s="17"/>
      <c r="M457" s="1"/>
      <c r="N457">
        <f>A457</f>
      </c>
      <c r="O457">
        <f>B457</f>
      </c>
      <c r="P457" s="1"/>
      <c r="Q457">
        <f>C457</f>
      </c>
      <c r="R457">
        <f>Q457</f>
      </c>
      <c r="S457" s="1"/>
      <c r="T457">
        <f>$T$10</f>
      </c>
      <c r="U457">
        <f>D457</f>
      </c>
      <c r="V457">
        <f>E457</f>
      </c>
      <c r="W457">
        <f>F457</f>
      </c>
      <c r="X457">
        <f>G457</f>
      </c>
      <c r="Y457" s="5">
        <f>W457*$B$1</f>
      </c>
      <c r="Z457" s="5">
        <f>W457*$B$2</f>
      </c>
      <c r="AA457" s="5">
        <f>Y457+Z457</f>
      </c>
      <c r="AB457" s="5">
        <f>U457+Y457</f>
      </c>
      <c r="AC457" s="96">
        <f>C457</f>
      </c>
      <c r="AD457" s="1">
        <f>$AD$10</f>
      </c>
      <c r="AE457" s="9">
        <f>COLINDANCIAS!E2246</f>
      </c>
      <c r="AF457" s="9">
        <f>COLINDANCIAS!E2247</f>
      </c>
      <c r="AG457" s="9">
        <f>COLINDANCIAS!E2248</f>
      </c>
      <c r="AH457" s="9">
        <f>COLINDANCIAS!E2249</f>
      </c>
      <c r="AI457" s="9">
        <f>$AI$10</f>
      </c>
      <c r="AJ457" s="9">
        <f>BA457</f>
      </c>
      <c r="AK457" s="1"/>
      <c r="AL457" s="53">
        <f>LEN(AJ457)</f>
      </c>
      <c r="AO457" s="96">
        <f>$AO$10</f>
      </c>
      <c r="AQ457" s="96">
        <f>$AQ$10</f>
      </c>
      <c r="AS457" s="96">
        <f>$AS$10</f>
      </c>
      <c r="AU457" s="96">
        <f>$AU$10</f>
      </c>
      <c r="AW457" s="96">
        <f>$AW$10</f>
      </c>
      <c r="AX457">
        <f>AX456+1</f>
      </c>
      <c r="AZ457">
        <f>CONCATENATE(AO457,".",AQ457,".",AS457,".",AU457,".",AW457,AX457)</f>
      </c>
      <c r="BA457">
        <f>CONCATENATE(AO457,AQ457,AS457,AU457,AW457,AX457)</f>
      </c>
    </row>
    <row r="458" spans="1:53" ht="30" customHeight="1" x14ac:dyDescent="0.25">
      <c r="A458" s="18"/>
      <c r="B458" s="18"/>
      <c r="C458" s="19"/>
      <c r="D458" s="17"/>
      <c r="E458" s="17"/>
      <c r="F458" s="17">
        <f>D458+E458</f>
      </c>
      <c r="G458" s="17">
        <f>ROUND((Hoja2!F458/INICIO!$C$37)*INICIO!$C$33,2)</f>
      </c>
      <c r="H458" s="17"/>
      <c r="I458" s="17"/>
      <c r="J458" s="17">
        <f>D458+H458</f>
      </c>
      <c r="K458" s="1"/>
      <c r="L458" s="17"/>
      <c r="M458" s="1"/>
      <c r="N458">
        <f>A458</f>
      </c>
      <c r="O458">
        <f>B458</f>
      </c>
      <c r="P458" s="1"/>
      <c r="Q458">
        <f>C458</f>
      </c>
      <c r="R458">
        <f>Q458</f>
      </c>
      <c r="S458" s="1"/>
      <c r="T458">
        <f>$T$10</f>
      </c>
      <c r="U458">
        <f>D458</f>
      </c>
      <c r="V458">
        <f>E458</f>
      </c>
      <c r="W458">
        <f>F458</f>
      </c>
      <c r="X458">
        <f>G458</f>
      </c>
      <c r="Y458" s="5">
        <f>W458*$B$1</f>
      </c>
      <c r="Z458" s="5">
        <f>W458*$B$2</f>
      </c>
      <c r="AA458" s="5">
        <f>Y458+Z458</f>
      </c>
      <c r="AB458" s="5">
        <f>U458+Y458</f>
      </c>
      <c r="AC458" s="96">
        <f>C458</f>
      </c>
      <c r="AD458" s="1">
        <f>$AD$10</f>
      </c>
      <c r="AE458" s="9">
        <f>COLINDANCIAS!E2251</f>
      </c>
      <c r="AF458" s="9">
        <f>COLINDANCIAS!E2252</f>
      </c>
      <c r="AG458" s="9">
        <f>COLINDANCIAS!E2253</f>
      </c>
      <c r="AH458" s="9">
        <f>COLINDANCIAS!E2254</f>
      </c>
      <c r="AI458" s="9">
        <f>$AI$10</f>
      </c>
      <c r="AJ458" s="9">
        <f>BA458</f>
      </c>
      <c r="AK458" s="1"/>
      <c r="AL458" s="53">
        <f>LEN(AJ458)</f>
      </c>
      <c r="AO458" s="96">
        <f>$AO$10</f>
      </c>
      <c r="AQ458" s="96">
        <f>$AQ$10</f>
      </c>
      <c r="AS458" s="96">
        <f>$AS$10</f>
      </c>
      <c r="AU458" s="96">
        <f>$AU$10</f>
      </c>
      <c r="AW458" s="96">
        <f>$AW$10</f>
      </c>
      <c r="AX458">
        <f>AX457+1</f>
      </c>
      <c r="AZ458">
        <f>CONCATENATE(AO458,".",AQ458,".",AS458,".",AU458,".",AW458,AX458)</f>
      </c>
      <c r="BA458">
        <f>CONCATENATE(AO458,AQ458,AS458,AU458,AW458,AX458)</f>
      </c>
    </row>
    <row r="459" spans="1:53" ht="30" customHeight="1" x14ac:dyDescent="0.25">
      <c r="A459" s="18"/>
      <c r="B459" s="18"/>
      <c r="C459" s="19"/>
      <c r="D459" s="17"/>
      <c r="E459" s="17"/>
      <c r="F459" s="17">
        <f>D459+E459</f>
      </c>
      <c r="G459" s="17">
        <f>ROUND((Hoja2!F459/INICIO!$C$37)*INICIO!$C$33,2)</f>
      </c>
      <c r="H459" s="17"/>
      <c r="I459" s="17"/>
      <c r="J459" s="17">
        <f>D459+H459</f>
      </c>
      <c r="K459" s="1"/>
      <c r="L459" s="17"/>
      <c r="M459" s="1"/>
      <c r="N459">
        <f>A459</f>
      </c>
      <c r="O459">
        <f>B459</f>
      </c>
      <c r="P459" s="1"/>
      <c r="Q459">
        <f>C459</f>
      </c>
      <c r="R459">
        <f>Q459</f>
      </c>
      <c r="S459" s="1"/>
      <c r="T459">
        <f>$T$10</f>
      </c>
      <c r="U459">
        <f>D459</f>
      </c>
      <c r="V459">
        <f>E459</f>
      </c>
      <c r="W459">
        <f>F459</f>
      </c>
      <c r="X459">
        <f>G459</f>
      </c>
      <c r="Y459" s="5">
        <f>W459*$B$1</f>
      </c>
      <c r="Z459" s="5">
        <f>W459*$B$2</f>
      </c>
      <c r="AA459" s="5">
        <f>Y459+Z459</f>
      </c>
      <c r="AB459" s="5">
        <f>U459+Y459</f>
      </c>
      <c r="AC459" s="96">
        <f>C459</f>
      </c>
      <c r="AD459" s="1">
        <f>$AD$10</f>
      </c>
      <c r="AE459" s="9">
        <f>COLINDANCIAS!E2256</f>
      </c>
      <c r="AF459" s="9">
        <f>COLINDANCIAS!E2257</f>
      </c>
      <c r="AG459" s="9">
        <f>COLINDANCIAS!E2258</f>
      </c>
      <c r="AH459" s="9">
        <f>COLINDANCIAS!E2259</f>
      </c>
      <c r="AI459" s="9">
        <f>$AI$10</f>
      </c>
      <c r="AJ459" s="9">
        <f>BA459</f>
      </c>
      <c r="AK459" s="1"/>
      <c r="AL459" s="53">
        <f>LEN(AJ459)</f>
      </c>
      <c r="AO459" s="96">
        <f>$AO$10</f>
      </c>
      <c r="AQ459" s="96">
        <f>$AQ$10</f>
      </c>
      <c r="AS459" s="96">
        <f>$AS$10</f>
      </c>
      <c r="AU459" s="96">
        <f>$AU$10</f>
      </c>
      <c r="AW459" s="96">
        <f>$AW$10</f>
      </c>
      <c r="AX459">
        <f>AX458+1</f>
      </c>
      <c r="AZ459">
        <f>CONCATENATE(AO459,".",AQ459,".",AS459,".",AU459,".",AW459,AX459)</f>
      </c>
      <c r="BA459">
        <f>CONCATENATE(AO459,AQ459,AS459,AU459,AW459,AX459)</f>
      </c>
    </row>
    <row r="460" spans="1:53" ht="30" customHeight="1" x14ac:dyDescent="0.25">
      <c r="A460" s="18"/>
      <c r="B460" s="18"/>
      <c r="C460" s="19"/>
      <c r="D460" s="17"/>
      <c r="E460" s="17"/>
      <c r="F460" s="17">
        <f>D460+E460</f>
      </c>
      <c r="G460" s="17">
        <f>ROUND((Hoja2!F460/INICIO!$C$37)*INICIO!$C$33,2)</f>
      </c>
      <c r="H460" s="17"/>
      <c r="I460" s="17"/>
      <c r="J460" s="17">
        <f>D460+H460</f>
      </c>
      <c r="K460" s="1"/>
      <c r="L460" s="17"/>
      <c r="M460" s="1"/>
      <c r="N460">
        <f>A460</f>
      </c>
      <c r="O460">
        <f>B460</f>
      </c>
      <c r="P460" s="1"/>
      <c r="Q460">
        <f>C460</f>
      </c>
      <c r="R460">
        <f>Q460</f>
      </c>
      <c r="S460" s="1"/>
      <c r="T460">
        <f>$T$10</f>
      </c>
      <c r="U460">
        <f>D460</f>
      </c>
      <c r="V460">
        <f>E460</f>
      </c>
      <c r="W460">
        <f>F460</f>
      </c>
      <c r="X460">
        <f>G460</f>
      </c>
      <c r="Y460" s="5">
        <f>W460*$B$1</f>
      </c>
      <c r="Z460" s="5">
        <f>W460*$B$2</f>
      </c>
      <c r="AA460" s="5">
        <f>Y460+Z460</f>
      </c>
      <c r="AB460" s="5">
        <f>U460+Y460</f>
      </c>
      <c r="AC460" s="96">
        <f>C460</f>
      </c>
      <c r="AD460" s="1">
        <f>$AD$10</f>
      </c>
      <c r="AE460" s="9">
        <f>COLINDANCIAS!E2261</f>
      </c>
      <c r="AF460" s="9">
        <f>COLINDANCIAS!E2262</f>
      </c>
      <c r="AG460" s="9">
        <f>COLINDANCIAS!E2263</f>
      </c>
      <c r="AH460" s="9">
        <f>COLINDANCIAS!E2264</f>
      </c>
      <c r="AI460" s="9">
        <f>$AI$10</f>
      </c>
      <c r="AJ460" s="9">
        <f>BA460</f>
      </c>
      <c r="AK460" s="1"/>
      <c r="AL460" s="53">
        <f>LEN(AJ460)</f>
      </c>
      <c r="AO460" s="96">
        <f>$AO$10</f>
      </c>
      <c r="AQ460" s="96">
        <f>$AQ$10</f>
      </c>
      <c r="AS460" s="96">
        <f>$AS$10</f>
      </c>
      <c r="AU460" s="96">
        <f>$AU$10</f>
      </c>
      <c r="AW460" s="96">
        <f>$AW$10</f>
      </c>
      <c r="AX460">
        <f>AX459+1</f>
      </c>
      <c r="AZ460">
        <f>CONCATENATE(AO460,".",AQ460,".",AS460,".",AU460,".",AW460,AX460)</f>
      </c>
      <c r="BA460">
        <f>CONCATENATE(AO460,AQ460,AS460,AU460,AW460,AX460)</f>
      </c>
    </row>
    <row r="461" spans="1:53" ht="30" customHeight="1" x14ac:dyDescent="0.25">
      <c r="A461" s="18"/>
      <c r="B461" s="18"/>
      <c r="C461" s="19"/>
      <c r="D461" s="17"/>
      <c r="E461" s="17"/>
      <c r="F461" s="17">
        <f>D461+E461</f>
      </c>
      <c r="G461" s="17">
        <f>ROUND((Hoja2!F461/INICIO!$C$37)*INICIO!$C$33,2)</f>
      </c>
      <c r="H461" s="17"/>
      <c r="I461" s="17"/>
      <c r="J461" s="17">
        <f>D461+H461</f>
      </c>
      <c r="K461" s="1"/>
      <c r="L461" s="17"/>
      <c r="M461" s="1"/>
      <c r="N461">
        <f>A461</f>
      </c>
      <c r="O461">
        <f>B461</f>
      </c>
      <c r="P461" s="1"/>
      <c r="Q461">
        <f>C461</f>
      </c>
      <c r="R461">
        <f>Q461</f>
      </c>
      <c r="S461" s="1"/>
      <c r="T461">
        <f>$T$10</f>
      </c>
      <c r="U461">
        <f>D461</f>
      </c>
      <c r="V461">
        <f>E461</f>
      </c>
      <c r="W461">
        <f>F461</f>
      </c>
      <c r="X461">
        <f>G461</f>
      </c>
      <c r="Y461" s="5">
        <f>W461*$B$1</f>
      </c>
      <c r="Z461" s="5">
        <f>W461*$B$2</f>
      </c>
      <c r="AA461" s="5">
        <f>Y461+Z461</f>
      </c>
      <c r="AB461" s="5">
        <f>U461+Y461</f>
      </c>
      <c r="AC461" s="96">
        <f>C461</f>
      </c>
      <c r="AD461" s="1">
        <f>$AD$10</f>
      </c>
      <c r="AE461" s="9">
        <f>COLINDANCIAS!E2266</f>
      </c>
      <c r="AF461" s="9">
        <f>COLINDANCIAS!E2267</f>
      </c>
      <c r="AG461" s="9">
        <f>COLINDANCIAS!E2268</f>
      </c>
      <c r="AH461" s="9">
        <f>COLINDANCIAS!E2269</f>
      </c>
      <c r="AI461" s="9">
        <f>$AI$10</f>
      </c>
      <c r="AJ461" s="9">
        <f>BA461</f>
      </c>
      <c r="AK461" s="1"/>
      <c r="AL461" s="53">
        <f>LEN(AJ461)</f>
      </c>
      <c r="AO461" s="96">
        <f>$AO$10</f>
      </c>
      <c r="AQ461" s="96">
        <f>$AQ$10</f>
      </c>
      <c r="AS461" s="96">
        <f>$AS$10</f>
      </c>
      <c r="AU461" s="96">
        <f>$AU$10</f>
      </c>
      <c r="AW461" s="96">
        <f>$AW$10</f>
      </c>
      <c r="AX461">
        <f>AX460+1</f>
      </c>
      <c r="AZ461">
        <f>CONCATENATE(AO461,".",AQ461,".",AS461,".",AU461,".",AW461,AX461)</f>
      </c>
      <c r="BA461">
        <f>CONCATENATE(AO461,AQ461,AS461,AU461,AW461,AX461)</f>
      </c>
    </row>
    <row r="462" spans="1:53" ht="30" customHeight="1" x14ac:dyDescent="0.25">
      <c r="A462" s="18"/>
      <c r="B462" s="18"/>
      <c r="C462" s="19"/>
      <c r="D462" s="17"/>
      <c r="E462" s="17"/>
      <c r="F462" s="17">
        <f>D462+E462</f>
      </c>
      <c r="G462" s="17">
        <f>ROUND((Hoja2!F462/INICIO!$C$37)*INICIO!$C$33,2)</f>
      </c>
      <c r="H462" s="17"/>
      <c r="I462" s="17"/>
      <c r="J462" s="17">
        <f>D462+H462</f>
      </c>
      <c r="K462" s="1"/>
      <c r="L462" s="17"/>
      <c r="M462" s="1"/>
      <c r="N462">
        <f>A462</f>
      </c>
      <c r="O462">
        <f>B462</f>
      </c>
      <c r="P462" s="1"/>
      <c r="Q462">
        <f>C462</f>
      </c>
      <c r="R462">
        <f>Q462</f>
      </c>
      <c r="S462" s="1"/>
      <c r="T462">
        <f>$T$10</f>
      </c>
      <c r="U462">
        <f>D462</f>
      </c>
      <c r="V462">
        <f>E462</f>
      </c>
      <c r="W462">
        <f>F462</f>
      </c>
      <c r="X462">
        <f>G462</f>
      </c>
      <c r="Y462" s="5">
        <f>W462*$B$1</f>
      </c>
      <c r="Z462" s="5">
        <f>W462*$B$2</f>
      </c>
      <c r="AA462" s="5">
        <f>Y462+Z462</f>
      </c>
      <c r="AB462" s="5">
        <f>U462+Y462</f>
      </c>
      <c r="AC462" s="96">
        <f>C462</f>
      </c>
      <c r="AD462" s="1">
        <f>$AD$10</f>
      </c>
      <c r="AE462" s="9">
        <f>COLINDANCIAS!E2271</f>
      </c>
      <c r="AF462" s="9">
        <f>COLINDANCIAS!E2272</f>
      </c>
      <c r="AG462" s="9">
        <f>COLINDANCIAS!E2273</f>
      </c>
      <c r="AH462" s="9">
        <f>COLINDANCIAS!E2274</f>
      </c>
      <c r="AI462" s="9">
        <f>$AI$10</f>
      </c>
      <c r="AJ462" s="9">
        <f>BA462</f>
      </c>
      <c r="AK462" s="1"/>
      <c r="AL462" s="53">
        <f>LEN(AJ462)</f>
      </c>
      <c r="AO462" s="96">
        <f>$AO$10</f>
      </c>
      <c r="AQ462" s="96">
        <f>$AQ$10</f>
      </c>
      <c r="AS462" s="96">
        <f>$AS$10</f>
      </c>
      <c r="AU462" s="96">
        <f>$AU$10</f>
      </c>
      <c r="AW462" s="96">
        <f>$AW$10</f>
      </c>
      <c r="AX462">
        <f>AX461+1</f>
      </c>
      <c r="AZ462">
        <f>CONCATENATE(AO462,".",AQ462,".",AS462,".",AU462,".",AW462,AX462)</f>
      </c>
      <c r="BA462">
        <f>CONCATENATE(AO462,AQ462,AS462,AU462,AW462,AX462)</f>
      </c>
    </row>
    <row r="463" spans="1:53" ht="30" customHeight="1" x14ac:dyDescent="0.25">
      <c r="A463" s="18"/>
      <c r="B463" s="18"/>
      <c r="C463" s="19"/>
      <c r="D463" s="17"/>
      <c r="E463" s="17"/>
      <c r="F463" s="17">
        <f>D463+E463</f>
      </c>
      <c r="G463" s="17">
        <f>ROUND((Hoja2!F463/INICIO!$C$37)*INICIO!$C$33,2)</f>
      </c>
      <c r="H463" s="17"/>
      <c r="I463" s="17"/>
      <c r="J463" s="17">
        <f>D463+H463</f>
      </c>
      <c r="K463" s="1"/>
      <c r="L463" s="17"/>
      <c r="M463" s="1"/>
      <c r="N463">
        <f>A463</f>
      </c>
      <c r="O463">
        <f>B463</f>
      </c>
      <c r="P463" s="1"/>
      <c r="Q463">
        <f>C463</f>
      </c>
      <c r="R463">
        <f>Q463</f>
      </c>
      <c r="S463" s="1"/>
      <c r="T463">
        <f>$T$10</f>
      </c>
      <c r="U463">
        <f>D463</f>
      </c>
      <c r="V463">
        <f>E463</f>
      </c>
      <c r="W463">
        <f>F463</f>
      </c>
      <c r="X463">
        <f>G463</f>
      </c>
      <c r="Y463" s="5">
        <f>W463*$B$1</f>
      </c>
      <c r="Z463" s="5">
        <f>W463*$B$2</f>
      </c>
      <c r="AA463" s="5">
        <f>Y463+Z463</f>
      </c>
      <c r="AB463" s="5">
        <f>U463+Y463</f>
      </c>
      <c r="AC463" s="96">
        <f>C463</f>
      </c>
      <c r="AD463" s="1">
        <f>$AD$10</f>
      </c>
      <c r="AE463" s="9">
        <f>COLINDANCIAS!E2276</f>
      </c>
      <c r="AF463" s="9">
        <f>COLINDANCIAS!E2277</f>
      </c>
      <c r="AG463" s="9">
        <f>COLINDANCIAS!E2278</f>
      </c>
      <c r="AH463" s="9">
        <f>COLINDANCIAS!E2279</f>
      </c>
      <c r="AI463" s="9">
        <f>$AI$10</f>
      </c>
      <c r="AJ463" s="9">
        <f>BA463</f>
      </c>
      <c r="AK463" s="1"/>
      <c r="AL463" s="53">
        <f>LEN(AJ463)</f>
      </c>
      <c r="AO463" s="96">
        <f>$AO$10</f>
      </c>
      <c r="AQ463" s="96">
        <f>$AQ$10</f>
      </c>
      <c r="AS463" s="96">
        <f>$AS$10</f>
      </c>
      <c r="AU463" s="96">
        <f>$AU$10</f>
      </c>
      <c r="AW463" s="96">
        <f>$AW$10</f>
      </c>
      <c r="AX463">
        <f>AX462+1</f>
      </c>
      <c r="AZ463">
        <f>CONCATENATE(AO463,".",AQ463,".",AS463,".",AU463,".",AW463,AX463)</f>
      </c>
      <c r="BA463">
        <f>CONCATENATE(AO463,AQ463,AS463,AU463,AW463,AX463)</f>
      </c>
    </row>
    <row r="464" spans="1:53" ht="30" customHeight="1" x14ac:dyDescent="0.25">
      <c r="A464" s="18"/>
      <c r="B464" s="18"/>
      <c r="C464" s="19"/>
      <c r="D464" s="17"/>
      <c r="E464" s="17"/>
      <c r="F464" s="17">
        <f>D464+E464</f>
      </c>
      <c r="G464" s="17">
        <f>ROUND((Hoja2!F464/INICIO!$C$37)*INICIO!$C$33,2)</f>
      </c>
      <c r="H464" s="17"/>
      <c r="I464" s="17"/>
      <c r="J464" s="17">
        <f>D464+H464</f>
      </c>
      <c r="K464" s="1"/>
      <c r="L464" s="17"/>
      <c r="M464" s="1"/>
      <c r="N464">
        <f>A464</f>
      </c>
      <c r="O464">
        <f>B464</f>
      </c>
      <c r="P464" s="1"/>
      <c r="Q464">
        <f>C464</f>
      </c>
      <c r="R464">
        <f>Q464</f>
      </c>
      <c r="S464" s="1"/>
      <c r="T464">
        <f>$T$10</f>
      </c>
      <c r="U464">
        <f>D464</f>
      </c>
      <c r="V464">
        <f>E464</f>
      </c>
      <c r="W464">
        <f>F464</f>
      </c>
      <c r="X464">
        <f>G464</f>
      </c>
      <c r="Y464" s="5">
        <f>W464*$B$1</f>
      </c>
      <c r="Z464" s="5">
        <f>W464*$B$2</f>
      </c>
      <c r="AA464" s="5">
        <f>Y464+Z464</f>
      </c>
      <c r="AB464" s="5">
        <f>U464+Y464</f>
      </c>
      <c r="AC464" s="96">
        <f>C464</f>
      </c>
      <c r="AD464" s="1">
        <f>$AD$10</f>
      </c>
      <c r="AE464" s="9">
        <f>COLINDANCIAS!E2281</f>
      </c>
      <c r="AF464" s="9">
        <f>COLINDANCIAS!E2282</f>
      </c>
      <c r="AG464" s="9">
        <f>COLINDANCIAS!E2283</f>
      </c>
      <c r="AH464" s="9">
        <f>COLINDANCIAS!E2284</f>
      </c>
      <c r="AI464" s="9">
        <f>$AI$10</f>
      </c>
      <c r="AJ464" s="9">
        <f>BA464</f>
      </c>
      <c r="AK464" s="1"/>
      <c r="AL464" s="53">
        <f>LEN(AJ464)</f>
      </c>
      <c r="AO464" s="96">
        <f>$AO$10</f>
      </c>
      <c r="AQ464" s="96">
        <f>$AQ$10</f>
      </c>
      <c r="AS464" s="96">
        <f>$AS$10</f>
      </c>
      <c r="AU464" s="96">
        <f>$AU$10</f>
      </c>
      <c r="AW464" s="96">
        <f>$AW$10</f>
      </c>
      <c r="AX464">
        <f>AX463+1</f>
      </c>
      <c r="AZ464">
        <f>CONCATENATE(AO464,".",AQ464,".",AS464,".",AU464,".",AW464,AX464)</f>
      </c>
      <c r="BA464">
        <f>CONCATENATE(AO464,AQ464,AS464,AU464,AW464,AX464)</f>
      </c>
    </row>
    <row r="465" spans="1:53" ht="30" customHeight="1" x14ac:dyDescent="0.25">
      <c r="A465" s="18"/>
      <c r="B465" s="18"/>
      <c r="C465" s="19"/>
      <c r="D465" s="17"/>
      <c r="E465" s="17"/>
      <c r="F465" s="17">
        <f>D465+E465</f>
      </c>
      <c r="G465" s="17">
        <f>ROUND((Hoja2!F465/INICIO!$C$37)*INICIO!$C$33,2)</f>
      </c>
      <c r="H465" s="17"/>
      <c r="I465" s="17"/>
      <c r="J465" s="17">
        <f>D465+H465</f>
      </c>
      <c r="K465" s="1"/>
      <c r="L465" s="17"/>
      <c r="M465" s="1"/>
      <c r="N465">
        <f>A465</f>
      </c>
      <c r="O465">
        <f>B465</f>
      </c>
      <c r="P465" s="1"/>
      <c r="Q465">
        <f>C465</f>
      </c>
      <c r="R465">
        <f>Q465</f>
      </c>
      <c r="S465" s="1"/>
      <c r="T465">
        <f>$T$10</f>
      </c>
      <c r="U465">
        <f>D465</f>
      </c>
      <c r="V465">
        <f>E465</f>
      </c>
      <c r="W465">
        <f>F465</f>
      </c>
      <c r="X465">
        <f>G465</f>
      </c>
      <c r="Y465" s="5">
        <f>W465*$B$1</f>
      </c>
      <c r="Z465" s="5">
        <f>W465*$B$2</f>
      </c>
      <c r="AA465" s="5">
        <f>Y465+Z465</f>
      </c>
      <c r="AB465" s="5">
        <f>U465+Y465</f>
      </c>
      <c r="AC465" s="96">
        <f>C465</f>
      </c>
      <c r="AD465" s="1">
        <f>$AD$10</f>
      </c>
      <c r="AE465" s="9">
        <f>COLINDANCIAS!E2286</f>
      </c>
      <c r="AF465" s="9">
        <f>COLINDANCIAS!E2287</f>
      </c>
      <c r="AG465" s="9">
        <f>COLINDANCIAS!E2288</f>
      </c>
      <c r="AH465" s="9">
        <f>COLINDANCIAS!E2289</f>
      </c>
      <c r="AI465" s="9">
        <f>$AI$10</f>
      </c>
      <c r="AJ465" s="9">
        <f>BA465</f>
      </c>
      <c r="AK465" s="1"/>
      <c r="AL465" s="53">
        <f>LEN(AJ465)</f>
      </c>
      <c r="AO465" s="96">
        <f>$AO$10</f>
      </c>
      <c r="AQ465" s="96">
        <f>$AQ$10</f>
      </c>
      <c r="AS465" s="96">
        <f>$AS$10</f>
      </c>
      <c r="AU465" s="96">
        <f>$AU$10</f>
      </c>
      <c r="AW465" s="96">
        <f>$AW$10</f>
      </c>
      <c r="AX465">
        <f>AX464+1</f>
      </c>
      <c r="AZ465">
        <f>CONCATENATE(AO465,".",AQ465,".",AS465,".",AU465,".",AW465,AX465)</f>
      </c>
      <c r="BA465">
        <f>CONCATENATE(AO465,AQ465,AS465,AU465,AW465,AX465)</f>
      </c>
    </row>
    <row r="466" spans="1:53" ht="30" customHeight="1" x14ac:dyDescent="0.25">
      <c r="A466" s="18"/>
      <c r="B466" s="18"/>
      <c r="C466" s="19"/>
      <c r="D466" s="17"/>
      <c r="E466" s="17"/>
      <c r="F466" s="17">
        <f>D466+E466</f>
      </c>
      <c r="G466" s="17">
        <f>ROUND((Hoja2!F466/INICIO!$C$37)*INICIO!$C$33,2)</f>
      </c>
      <c r="H466" s="17"/>
      <c r="I466" s="17"/>
      <c r="J466" s="17">
        <f>D466+H466</f>
      </c>
      <c r="K466" s="1"/>
      <c r="L466" s="17"/>
      <c r="M466" s="1"/>
      <c r="N466">
        <f>A466</f>
      </c>
      <c r="O466">
        <f>B466</f>
      </c>
      <c r="P466" s="1"/>
      <c r="Q466">
        <f>C466</f>
      </c>
      <c r="R466">
        <f>Q466</f>
      </c>
      <c r="S466" s="1"/>
      <c r="T466">
        <f>$T$10</f>
      </c>
      <c r="U466">
        <f>D466</f>
      </c>
      <c r="V466">
        <f>E466</f>
      </c>
      <c r="W466">
        <f>F466</f>
      </c>
      <c r="X466">
        <f>G466</f>
      </c>
      <c r="Y466" s="5">
        <f>W466*$B$1</f>
      </c>
      <c r="Z466" s="5">
        <f>W466*$B$2</f>
      </c>
      <c r="AA466" s="5">
        <f>Y466+Z466</f>
      </c>
      <c r="AB466" s="5">
        <f>U466+Y466</f>
      </c>
      <c r="AC466" s="96">
        <f>C466</f>
      </c>
      <c r="AD466" s="1">
        <f>$AD$10</f>
      </c>
      <c r="AE466" s="9">
        <f>COLINDANCIAS!E2291</f>
      </c>
      <c r="AF466" s="9">
        <f>COLINDANCIAS!E2292</f>
      </c>
      <c r="AG466" s="9">
        <f>COLINDANCIAS!E2293</f>
      </c>
      <c r="AH466" s="9">
        <f>COLINDANCIAS!E2294</f>
      </c>
      <c r="AI466" s="9">
        <f>$AI$10</f>
      </c>
      <c r="AJ466" s="9">
        <f>BA466</f>
      </c>
      <c r="AK466" s="1"/>
      <c r="AL466" s="53">
        <f>LEN(AJ466)</f>
      </c>
      <c r="AO466" s="96">
        <f>$AO$10</f>
      </c>
      <c r="AQ466" s="96">
        <f>$AQ$10</f>
      </c>
      <c r="AS466" s="96">
        <f>$AS$10</f>
      </c>
      <c r="AU466" s="96">
        <f>$AU$10</f>
      </c>
      <c r="AW466" s="96">
        <f>$AW$10</f>
      </c>
      <c r="AX466">
        <f>AX465+1</f>
      </c>
      <c r="AZ466">
        <f>CONCATENATE(AO466,".",AQ466,".",AS466,".",AU466,".",AW466,AX466)</f>
      </c>
      <c r="BA466">
        <f>CONCATENATE(AO466,AQ466,AS466,AU466,AW466,AX466)</f>
      </c>
    </row>
    <row r="467" spans="1:53" ht="30" customHeight="1" x14ac:dyDescent="0.25">
      <c r="A467" s="18"/>
      <c r="B467" s="18"/>
      <c r="C467" s="19"/>
      <c r="D467" s="17"/>
      <c r="E467" s="17"/>
      <c r="F467" s="17">
        <f>D467+E467</f>
      </c>
      <c r="G467" s="17">
        <f>ROUND((Hoja2!F467/INICIO!$C$37)*INICIO!$C$33,2)</f>
      </c>
      <c r="H467" s="17"/>
      <c r="I467" s="17"/>
      <c r="J467" s="17">
        <f>D467+H467</f>
      </c>
      <c r="K467" s="1"/>
      <c r="L467" s="17"/>
      <c r="M467" s="1"/>
      <c r="N467">
        <f>A467</f>
      </c>
      <c r="O467">
        <f>B467</f>
      </c>
      <c r="P467" s="1"/>
      <c r="Q467">
        <f>C467</f>
      </c>
      <c r="R467">
        <f>Q467</f>
      </c>
      <c r="S467" s="1"/>
      <c r="T467">
        <f>$T$10</f>
      </c>
      <c r="U467">
        <f>D467</f>
      </c>
      <c r="V467">
        <f>E467</f>
      </c>
      <c r="W467">
        <f>F467</f>
      </c>
      <c r="X467">
        <f>G467</f>
      </c>
      <c r="Y467" s="5">
        <f>W467*$B$1</f>
      </c>
      <c r="Z467" s="5">
        <f>W467*$B$2</f>
      </c>
      <c r="AA467" s="5">
        <f>Y467+Z467</f>
      </c>
      <c r="AB467" s="5">
        <f>U467+Y467</f>
      </c>
      <c r="AC467" s="96">
        <f>C467</f>
      </c>
      <c r="AD467" s="1">
        <f>$AD$10</f>
      </c>
      <c r="AE467" s="9">
        <f>COLINDANCIAS!E2296</f>
      </c>
      <c r="AF467" s="9">
        <f>COLINDANCIAS!E2297</f>
      </c>
      <c r="AG467" s="9">
        <f>COLINDANCIAS!E2298</f>
      </c>
      <c r="AH467" s="9">
        <f>COLINDANCIAS!E2299</f>
      </c>
      <c r="AI467" s="9">
        <f>$AI$10</f>
      </c>
      <c r="AJ467" s="9">
        <f>BA467</f>
      </c>
      <c r="AK467" s="1"/>
      <c r="AL467" s="53">
        <f>LEN(AJ467)</f>
      </c>
      <c r="AO467" s="96">
        <f>$AO$10</f>
      </c>
      <c r="AQ467" s="96">
        <f>$AQ$10</f>
      </c>
      <c r="AS467" s="96">
        <f>$AS$10</f>
      </c>
      <c r="AU467" s="96">
        <f>$AU$10</f>
      </c>
      <c r="AW467" s="96">
        <f>$AW$10</f>
      </c>
      <c r="AX467">
        <f>AX466+1</f>
      </c>
      <c r="AZ467">
        <f>CONCATENATE(AO467,".",AQ467,".",AS467,".",AU467,".",AW467,AX467)</f>
      </c>
      <c r="BA467">
        <f>CONCATENATE(AO467,AQ467,AS467,AU467,AW467,AX467)</f>
      </c>
    </row>
    <row r="468" spans="1:53" ht="30" customHeight="1" x14ac:dyDescent="0.25">
      <c r="A468" s="18"/>
      <c r="B468" s="18"/>
      <c r="C468" s="19"/>
      <c r="D468" s="17"/>
      <c r="E468" s="17"/>
      <c r="F468" s="17">
        <f>D468+E468</f>
      </c>
      <c r="G468" s="17">
        <f>ROUND((Hoja2!F468/INICIO!$C$37)*INICIO!$C$33,2)</f>
      </c>
      <c r="H468" s="17"/>
      <c r="I468" s="17"/>
      <c r="J468" s="17">
        <f>D468+H468</f>
      </c>
      <c r="K468" s="1"/>
      <c r="L468" s="17"/>
      <c r="M468" s="1"/>
      <c r="N468">
        <f>A468</f>
      </c>
      <c r="O468">
        <f>B468</f>
      </c>
      <c r="P468" s="1"/>
      <c r="Q468">
        <f>C468</f>
      </c>
      <c r="R468">
        <f>Q468</f>
      </c>
      <c r="S468" s="1"/>
      <c r="T468">
        <f>$T$10</f>
      </c>
      <c r="U468">
        <f>D468</f>
      </c>
      <c r="V468">
        <f>E468</f>
      </c>
      <c r="W468">
        <f>F468</f>
      </c>
      <c r="X468">
        <f>G468</f>
      </c>
      <c r="Y468" s="5">
        <f>W468*$B$1</f>
      </c>
      <c r="Z468" s="5">
        <f>W468*$B$2</f>
      </c>
      <c r="AA468" s="5">
        <f>Y468+Z468</f>
      </c>
      <c r="AB468" s="5">
        <f>U468+Y468</f>
      </c>
      <c r="AC468" s="96">
        <f>C468</f>
      </c>
      <c r="AD468" s="1">
        <f>$AD$10</f>
      </c>
      <c r="AE468" s="9">
        <f>COLINDANCIAS!E2301</f>
      </c>
      <c r="AF468" s="9">
        <f>COLINDANCIAS!E2302</f>
      </c>
      <c r="AG468" s="9">
        <f>COLINDANCIAS!E2303</f>
      </c>
      <c r="AH468" s="9">
        <f>COLINDANCIAS!E2304</f>
      </c>
      <c r="AI468" s="9">
        <f>$AI$10</f>
      </c>
      <c r="AJ468" s="9">
        <f>BA468</f>
      </c>
      <c r="AK468" s="1"/>
      <c r="AL468" s="53">
        <f>LEN(AJ468)</f>
      </c>
      <c r="AO468" s="96">
        <f>$AO$10</f>
      </c>
      <c r="AQ468" s="96">
        <f>$AQ$10</f>
      </c>
      <c r="AS468" s="96">
        <f>$AS$10</f>
      </c>
      <c r="AU468" s="96">
        <f>$AU$10</f>
      </c>
      <c r="AW468" s="96">
        <f>$AW$10</f>
      </c>
      <c r="AX468">
        <f>AX467+1</f>
      </c>
      <c r="AZ468">
        <f>CONCATENATE(AO468,".",AQ468,".",AS468,".",AU468,".",AW468,AX468)</f>
      </c>
      <c r="BA468">
        <f>CONCATENATE(AO468,AQ468,AS468,AU468,AW468,AX468)</f>
      </c>
    </row>
    <row r="469" spans="1:53" ht="30" customHeight="1" x14ac:dyDescent="0.25">
      <c r="A469" s="18"/>
      <c r="B469" s="18"/>
      <c r="C469" s="19"/>
      <c r="D469" s="17"/>
      <c r="E469" s="17"/>
      <c r="F469" s="17">
        <f>D469+E469</f>
      </c>
      <c r="G469" s="17">
        <f>ROUND((Hoja2!F469/INICIO!$C$37)*INICIO!$C$33,2)</f>
      </c>
      <c r="H469" s="17"/>
      <c r="I469" s="17"/>
      <c r="J469" s="17">
        <f>D469+H469</f>
      </c>
      <c r="K469" s="1"/>
      <c r="L469" s="17"/>
      <c r="M469" s="1"/>
      <c r="N469">
        <f>A469</f>
      </c>
      <c r="O469">
        <f>B469</f>
      </c>
      <c r="P469" s="1"/>
      <c r="Q469">
        <f>C469</f>
      </c>
      <c r="R469">
        <f>Q469</f>
      </c>
      <c r="S469" s="1"/>
      <c r="T469">
        <f>$T$10</f>
      </c>
      <c r="U469">
        <f>D469</f>
      </c>
      <c r="V469">
        <f>E469</f>
      </c>
      <c r="W469">
        <f>F469</f>
      </c>
      <c r="X469">
        <f>G469</f>
      </c>
      <c r="Y469" s="5">
        <f>W469*$B$1</f>
      </c>
      <c r="Z469" s="5">
        <f>W469*$B$2</f>
      </c>
      <c r="AA469" s="5">
        <f>Y469+Z469</f>
      </c>
      <c r="AB469" s="5">
        <f>U469+Y469</f>
      </c>
      <c r="AC469" s="96">
        <f>C469</f>
      </c>
      <c r="AD469" s="1">
        <f>$AD$10</f>
      </c>
      <c r="AE469" s="9">
        <f>COLINDANCIAS!E2306</f>
      </c>
      <c r="AF469" s="9">
        <f>COLINDANCIAS!E2307</f>
      </c>
      <c r="AG469" s="9">
        <f>COLINDANCIAS!E2308</f>
      </c>
      <c r="AH469" s="9">
        <f>COLINDANCIAS!E2309</f>
      </c>
      <c r="AI469" s="9">
        <f>$AI$10</f>
      </c>
      <c r="AJ469" s="9">
        <f>BA469</f>
      </c>
      <c r="AK469" s="1"/>
      <c r="AL469" s="53">
        <f>LEN(AJ469)</f>
      </c>
      <c r="AO469" s="96">
        <f>$AO$10</f>
      </c>
      <c r="AQ469" s="96">
        <f>$AQ$10</f>
      </c>
      <c r="AS469" s="96">
        <f>$AS$10</f>
      </c>
      <c r="AU469" s="96">
        <f>$AU$10</f>
      </c>
      <c r="AW469" s="96">
        <f>$AW$10</f>
      </c>
      <c r="AX469">
        <f>AX468+1</f>
      </c>
      <c r="AZ469">
        <f>CONCATENATE(AO469,".",AQ469,".",AS469,".",AU469,".",AW469,AX469)</f>
      </c>
      <c r="BA469">
        <f>CONCATENATE(AO469,AQ469,AS469,AU469,AW469,AX469)</f>
      </c>
    </row>
    <row r="470" spans="1:53" ht="30" customHeight="1" x14ac:dyDescent="0.25">
      <c r="A470" s="18"/>
      <c r="B470" s="18"/>
      <c r="C470" s="19"/>
      <c r="D470" s="17"/>
      <c r="E470" s="17"/>
      <c r="F470" s="17">
        <f>D470+E470</f>
      </c>
      <c r="G470" s="17">
        <f>ROUND((Hoja2!F470/INICIO!$C$37)*INICIO!$C$33,2)</f>
      </c>
      <c r="H470" s="17"/>
      <c r="I470" s="17"/>
      <c r="J470" s="17">
        <f>D470+H470</f>
      </c>
      <c r="K470" s="1"/>
      <c r="L470" s="17"/>
      <c r="M470" s="1"/>
      <c r="N470">
        <f>A470</f>
      </c>
      <c r="O470">
        <f>B470</f>
      </c>
      <c r="P470" s="1"/>
      <c r="Q470">
        <f>C470</f>
      </c>
      <c r="R470">
        <f>Q470</f>
      </c>
      <c r="S470" s="1"/>
      <c r="T470">
        <f>$T$10</f>
      </c>
      <c r="U470">
        <f>D470</f>
      </c>
      <c r="V470">
        <f>E470</f>
      </c>
      <c r="W470">
        <f>F470</f>
      </c>
      <c r="X470">
        <f>G470</f>
      </c>
      <c r="Y470" s="5">
        <f>W470*$B$1</f>
      </c>
      <c r="Z470" s="5">
        <f>W470*$B$2</f>
      </c>
      <c r="AA470" s="5">
        <f>Y470+Z470</f>
      </c>
      <c r="AB470" s="5">
        <f>U470+Y470</f>
      </c>
      <c r="AC470" s="96">
        <f>C470</f>
      </c>
      <c r="AD470" s="1">
        <f>$AD$10</f>
      </c>
      <c r="AE470" s="9">
        <f>COLINDANCIAS!E2311</f>
      </c>
      <c r="AF470" s="9">
        <f>COLINDANCIAS!E2312</f>
      </c>
      <c r="AG470" s="9">
        <f>COLINDANCIAS!E2313</f>
      </c>
      <c r="AH470" s="9">
        <f>COLINDANCIAS!E2314</f>
      </c>
      <c r="AI470" s="9">
        <f>$AI$10</f>
      </c>
      <c r="AJ470" s="9">
        <f>BA470</f>
      </c>
      <c r="AK470" s="1"/>
      <c r="AL470" s="53">
        <f>LEN(AJ470)</f>
      </c>
      <c r="AO470" s="96">
        <f>$AO$10</f>
      </c>
      <c r="AQ470" s="96">
        <f>$AQ$10</f>
      </c>
      <c r="AS470" s="96">
        <f>$AS$10</f>
      </c>
      <c r="AU470" s="96">
        <f>$AU$10</f>
      </c>
      <c r="AW470" s="96">
        <f>$AW$10</f>
      </c>
      <c r="AX470">
        <f>AX469+1</f>
      </c>
      <c r="AZ470">
        <f>CONCATENATE(AO470,".",AQ470,".",AS470,".",AU470,".",AW470,AX470)</f>
      </c>
      <c r="BA470">
        <f>CONCATENATE(AO470,AQ470,AS470,AU470,AW470,AX470)</f>
      </c>
    </row>
    <row r="471" spans="1:53" ht="30" customHeight="1" x14ac:dyDescent="0.25">
      <c r="A471" s="18"/>
      <c r="B471" s="18"/>
      <c r="C471" s="19"/>
      <c r="D471" s="17"/>
      <c r="E471" s="17"/>
      <c r="F471" s="17">
        <f>D471+E471</f>
      </c>
      <c r="G471" s="17">
        <f>ROUND((Hoja2!F471/INICIO!$C$37)*INICIO!$C$33,2)</f>
      </c>
      <c r="H471" s="17"/>
      <c r="I471" s="17"/>
      <c r="J471" s="17">
        <f>D471+H471</f>
      </c>
      <c r="K471" s="1"/>
      <c r="L471" s="17"/>
      <c r="M471" s="1"/>
      <c r="N471">
        <f>A471</f>
      </c>
      <c r="O471">
        <f>B471</f>
      </c>
      <c r="P471" s="1"/>
      <c r="Q471">
        <f>C471</f>
      </c>
      <c r="R471">
        <f>Q471</f>
      </c>
      <c r="S471" s="1"/>
      <c r="T471">
        <f>$T$10</f>
      </c>
      <c r="U471">
        <f>D471</f>
      </c>
      <c r="V471">
        <f>E471</f>
      </c>
      <c r="W471">
        <f>F471</f>
      </c>
      <c r="X471">
        <f>G471</f>
      </c>
      <c r="Y471" s="5">
        <f>W471*$B$1</f>
      </c>
      <c r="Z471" s="5">
        <f>W471*$B$2</f>
      </c>
      <c r="AA471" s="5">
        <f>Y471+Z471</f>
      </c>
      <c r="AB471" s="5">
        <f>U471+Y471</f>
      </c>
      <c r="AC471" s="96">
        <f>C471</f>
      </c>
      <c r="AD471" s="1">
        <f>$AD$10</f>
      </c>
      <c r="AE471" s="9">
        <f>COLINDANCIAS!E2316</f>
      </c>
      <c r="AF471" s="9">
        <f>COLINDANCIAS!E2317</f>
      </c>
      <c r="AG471" s="9">
        <f>COLINDANCIAS!E2318</f>
      </c>
      <c r="AH471" s="9">
        <f>COLINDANCIAS!E2319</f>
      </c>
      <c r="AI471" s="9">
        <f>$AI$10</f>
      </c>
      <c r="AJ471" s="9">
        <f>BA471</f>
      </c>
      <c r="AK471" s="1"/>
      <c r="AL471" s="53">
        <f>LEN(AJ471)</f>
      </c>
      <c r="AO471" s="96">
        <f>$AO$10</f>
      </c>
      <c r="AQ471" s="96">
        <f>$AQ$10</f>
      </c>
      <c r="AS471" s="96">
        <f>$AS$10</f>
      </c>
      <c r="AU471" s="96">
        <f>$AU$10</f>
      </c>
      <c r="AW471" s="96">
        <f>$AW$10</f>
      </c>
      <c r="AX471">
        <f>AX470+1</f>
      </c>
      <c r="AZ471">
        <f>CONCATENATE(AO471,".",AQ471,".",AS471,".",AU471,".",AW471,AX471)</f>
      </c>
      <c r="BA471">
        <f>CONCATENATE(AO471,AQ471,AS471,AU471,AW471,AX471)</f>
      </c>
    </row>
    <row r="472" spans="1:53" ht="30" customHeight="1" x14ac:dyDescent="0.25">
      <c r="A472" s="18"/>
      <c r="B472" s="18"/>
      <c r="C472" s="19"/>
      <c r="D472" s="17"/>
      <c r="E472" s="17"/>
      <c r="F472" s="17">
        <f>D472+E472</f>
      </c>
      <c r="G472" s="17">
        <f>ROUND((Hoja2!F472/INICIO!$C$37)*INICIO!$C$33,2)</f>
      </c>
      <c r="H472" s="17"/>
      <c r="I472" s="17"/>
      <c r="J472" s="17">
        <f>D472+H472</f>
      </c>
      <c r="K472" s="1"/>
      <c r="L472" s="17"/>
      <c r="M472" s="1"/>
      <c r="N472">
        <f>A472</f>
      </c>
      <c r="O472">
        <f>B472</f>
      </c>
      <c r="P472" s="1"/>
      <c r="Q472">
        <f>C472</f>
      </c>
      <c r="R472">
        <f>Q472</f>
      </c>
      <c r="S472" s="1"/>
      <c r="T472">
        <f>$T$10</f>
      </c>
      <c r="U472">
        <f>D472</f>
      </c>
      <c r="V472">
        <f>E472</f>
      </c>
      <c r="W472">
        <f>F472</f>
      </c>
      <c r="X472">
        <f>G472</f>
      </c>
      <c r="Y472" s="5">
        <f>W472*$B$1</f>
      </c>
      <c r="Z472" s="5">
        <f>W472*$B$2</f>
      </c>
      <c r="AA472" s="5">
        <f>Y472+Z472</f>
      </c>
      <c r="AB472" s="5">
        <f>U472+Y472</f>
      </c>
      <c r="AC472" s="96">
        <f>C472</f>
      </c>
      <c r="AD472" s="1">
        <f>$AD$10</f>
      </c>
      <c r="AE472" s="9">
        <f>COLINDANCIAS!E2321</f>
      </c>
      <c r="AF472" s="9">
        <f>COLINDANCIAS!E2322</f>
      </c>
      <c r="AG472" s="9">
        <f>COLINDANCIAS!E2323</f>
      </c>
      <c r="AH472" s="9">
        <f>COLINDANCIAS!E2324</f>
      </c>
      <c r="AI472" s="9">
        <f>$AI$10</f>
      </c>
      <c r="AJ472" s="9">
        <f>BA472</f>
      </c>
      <c r="AK472" s="1"/>
      <c r="AL472" s="53">
        <f>LEN(AJ472)</f>
      </c>
      <c r="AO472" s="96">
        <f>$AO$10</f>
      </c>
      <c r="AQ472" s="96">
        <f>$AQ$10</f>
      </c>
      <c r="AS472" s="96">
        <f>$AS$10</f>
      </c>
      <c r="AU472" s="96">
        <f>$AU$10</f>
      </c>
      <c r="AW472" s="96">
        <f>$AW$10</f>
      </c>
      <c r="AX472">
        <f>AX471+1</f>
      </c>
      <c r="AZ472">
        <f>CONCATENATE(AO472,".",AQ472,".",AS472,".",AU472,".",AW472,AX472)</f>
      </c>
      <c r="BA472">
        <f>CONCATENATE(AO472,AQ472,AS472,AU472,AW472,AX472)</f>
      </c>
    </row>
    <row r="473" spans="1:53" ht="30" customHeight="1" x14ac:dyDescent="0.25">
      <c r="A473" s="18"/>
      <c r="B473" s="18"/>
      <c r="C473" s="19"/>
      <c r="D473" s="17"/>
      <c r="E473" s="17"/>
      <c r="F473" s="17">
        <f>D473+E473</f>
      </c>
      <c r="G473" s="17">
        <f>ROUND((Hoja2!F473/INICIO!$C$37)*INICIO!$C$33,2)</f>
      </c>
      <c r="H473" s="17"/>
      <c r="I473" s="17"/>
      <c r="J473" s="17">
        <f>D473+H473</f>
      </c>
      <c r="K473" s="1"/>
      <c r="L473" s="17"/>
      <c r="M473" s="1"/>
      <c r="N473">
        <f>A473</f>
      </c>
      <c r="O473">
        <f>B473</f>
      </c>
      <c r="P473" s="1"/>
      <c r="Q473">
        <f>C473</f>
      </c>
      <c r="R473">
        <f>Q473</f>
      </c>
      <c r="S473" s="1"/>
      <c r="T473">
        <f>$T$10</f>
      </c>
      <c r="U473">
        <f>D473</f>
      </c>
      <c r="V473">
        <f>E473</f>
      </c>
      <c r="W473">
        <f>F473</f>
      </c>
      <c r="X473">
        <f>G473</f>
      </c>
      <c r="Y473" s="5">
        <f>W473*$B$1</f>
      </c>
      <c r="Z473" s="5">
        <f>W473*$B$2</f>
      </c>
      <c r="AA473" s="5">
        <f>Y473+Z473</f>
      </c>
      <c r="AB473" s="5">
        <f>U473+Y473</f>
      </c>
      <c r="AC473" s="96">
        <f>C473</f>
      </c>
      <c r="AD473" s="1">
        <f>$AD$10</f>
      </c>
      <c r="AE473" s="9">
        <f>COLINDANCIAS!E2326</f>
      </c>
      <c r="AF473" s="9">
        <f>COLINDANCIAS!E2327</f>
      </c>
      <c r="AG473" s="9">
        <f>COLINDANCIAS!E2328</f>
      </c>
      <c r="AH473" s="9">
        <f>COLINDANCIAS!E2329</f>
      </c>
      <c r="AI473" s="9">
        <f>$AI$10</f>
      </c>
      <c r="AJ473" s="9">
        <f>BA473</f>
      </c>
      <c r="AK473" s="1"/>
      <c r="AL473" s="53">
        <f>LEN(AJ473)</f>
      </c>
      <c r="AO473" s="96">
        <f>$AO$10</f>
      </c>
      <c r="AQ473" s="96">
        <f>$AQ$10</f>
      </c>
      <c r="AS473" s="96">
        <f>$AS$10</f>
      </c>
      <c r="AU473" s="96">
        <f>$AU$10</f>
      </c>
      <c r="AW473" s="96">
        <f>$AW$10</f>
      </c>
      <c r="AX473">
        <f>AX472+1</f>
      </c>
      <c r="AZ473">
        <f>CONCATENATE(AO473,".",AQ473,".",AS473,".",AU473,".",AW473,AX473)</f>
      </c>
      <c r="BA473">
        <f>CONCATENATE(AO473,AQ473,AS473,AU473,AW473,AX473)</f>
      </c>
    </row>
    <row r="474" spans="1:53" ht="30" customHeight="1" x14ac:dyDescent="0.25">
      <c r="A474" s="18"/>
      <c r="B474" s="18"/>
      <c r="C474" s="19"/>
      <c r="D474" s="17"/>
      <c r="E474" s="17"/>
      <c r="F474" s="17">
        <f>D474+E474</f>
      </c>
      <c r="G474" s="17">
        <f>ROUND((Hoja2!F474/INICIO!$C$37)*INICIO!$C$33,2)</f>
      </c>
      <c r="H474" s="17"/>
      <c r="I474" s="17"/>
      <c r="J474" s="17">
        <f>D474+H474</f>
      </c>
      <c r="K474" s="1"/>
      <c r="L474" s="17"/>
      <c r="M474" s="1"/>
      <c r="N474">
        <f>A474</f>
      </c>
      <c r="O474">
        <f>B474</f>
      </c>
      <c r="P474" s="1"/>
      <c r="Q474">
        <f>C474</f>
      </c>
      <c r="R474">
        <f>Q474</f>
      </c>
      <c r="S474" s="1"/>
      <c r="T474">
        <f>$T$10</f>
      </c>
      <c r="U474">
        <f>D474</f>
      </c>
      <c r="V474">
        <f>E474</f>
      </c>
      <c r="W474">
        <f>F474</f>
      </c>
      <c r="X474">
        <f>G474</f>
      </c>
      <c r="Y474" s="5">
        <f>W474*$B$1</f>
      </c>
      <c r="Z474" s="5">
        <f>W474*$B$2</f>
      </c>
      <c r="AA474" s="5">
        <f>Y474+Z474</f>
      </c>
      <c r="AB474" s="5">
        <f>U474+Y474</f>
      </c>
      <c r="AC474" s="96">
        <f>C474</f>
      </c>
      <c r="AD474" s="1">
        <f>$AD$10</f>
      </c>
      <c r="AE474" s="9">
        <f>COLINDANCIAS!E2331</f>
      </c>
      <c r="AF474" s="9">
        <f>COLINDANCIAS!E2332</f>
      </c>
      <c r="AG474" s="9">
        <f>COLINDANCIAS!E2333</f>
      </c>
      <c r="AH474" s="9">
        <f>COLINDANCIAS!E2334</f>
      </c>
      <c r="AI474" s="9">
        <f>$AI$10</f>
      </c>
      <c r="AJ474" s="9">
        <f>BA474</f>
      </c>
      <c r="AK474" s="1"/>
      <c r="AL474" s="53">
        <f>LEN(AJ474)</f>
      </c>
      <c r="AO474" s="96">
        <f>$AO$10</f>
      </c>
      <c r="AQ474" s="96">
        <f>$AQ$10</f>
      </c>
      <c r="AS474" s="96">
        <f>$AS$10</f>
      </c>
      <c r="AU474" s="96">
        <f>$AU$10</f>
      </c>
      <c r="AW474" s="96">
        <f>$AW$10</f>
      </c>
      <c r="AX474">
        <f>AX473+1</f>
      </c>
      <c r="AZ474">
        <f>CONCATENATE(AO474,".",AQ474,".",AS474,".",AU474,".",AW474,AX474)</f>
      </c>
      <c r="BA474">
        <f>CONCATENATE(AO474,AQ474,AS474,AU474,AW474,AX474)</f>
      </c>
    </row>
    <row r="475" spans="1:53" ht="30" customHeight="1" x14ac:dyDescent="0.25">
      <c r="A475" s="18"/>
      <c r="B475" s="18"/>
      <c r="C475" s="19"/>
      <c r="D475" s="17"/>
      <c r="E475" s="17"/>
      <c r="F475" s="17">
        <f>D475+E475</f>
      </c>
      <c r="G475" s="17">
        <f>ROUND((Hoja2!F475/INICIO!$C$37)*INICIO!$C$33,2)</f>
      </c>
      <c r="H475" s="17"/>
      <c r="I475" s="17"/>
      <c r="J475" s="17">
        <f>D475+H475</f>
      </c>
      <c r="K475" s="1"/>
      <c r="L475" s="17"/>
      <c r="M475" s="1"/>
      <c r="N475">
        <f>A475</f>
      </c>
      <c r="O475">
        <f>B475</f>
      </c>
      <c r="P475" s="1"/>
      <c r="Q475">
        <f>C475</f>
      </c>
      <c r="R475">
        <f>Q475</f>
      </c>
      <c r="S475" s="1"/>
      <c r="T475">
        <f>$T$10</f>
      </c>
      <c r="U475">
        <f>D475</f>
      </c>
      <c r="V475">
        <f>E475</f>
      </c>
      <c r="W475">
        <f>F475</f>
      </c>
      <c r="X475">
        <f>G475</f>
      </c>
      <c r="Y475" s="5">
        <f>W475*$B$1</f>
      </c>
      <c r="Z475" s="5">
        <f>W475*$B$2</f>
      </c>
      <c r="AA475" s="5">
        <f>Y475+Z475</f>
      </c>
      <c r="AB475" s="5">
        <f>U475+Y475</f>
      </c>
      <c r="AC475" s="96">
        <f>C475</f>
      </c>
      <c r="AD475" s="1">
        <f>$AD$10</f>
      </c>
      <c r="AE475" s="9">
        <f>COLINDANCIAS!E2336</f>
      </c>
      <c r="AF475" s="9">
        <f>COLINDANCIAS!E2337</f>
      </c>
      <c r="AG475" s="9">
        <f>COLINDANCIAS!E2338</f>
      </c>
      <c r="AH475" s="9">
        <f>COLINDANCIAS!E2339</f>
      </c>
      <c r="AI475" s="9">
        <f>$AI$10</f>
      </c>
      <c r="AJ475" s="9">
        <f>BA475</f>
      </c>
      <c r="AK475" s="1"/>
      <c r="AL475" s="53">
        <f>LEN(AJ475)</f>
      </c>
      <c r="AO475" s="96">
        <f>$AO$10</f>
      </c>
      <c r="AQ475" s="96">
        <f>$AQ$10</f>
      </c>
      <c r="AS475" s="96">
        <f>$AS$10</f>
      </c>
      <c r="AU475" s="96">
        <f>$AU$10</f>
      </c>
      <c r="AW475" s="96">
        <f>$AW$10</f>
      </c>
      <c r="AX475">
        <f>AX474+1</f>
      </c>
      <c r="AZ475">
        <f>CONCATENATE(AO475,".",AQ475,".",AS475,".",AU475,".",AW475,AX475)</f>
      </c>
      <c r="BA475">
        <f>CONCATENATE(AO475,AQ475,AS475,AU475,AW475,AX475)</f>
      </c>
    </row>
    <row r="476" spans="1:53" ht="30" customHeight="1" x14ac:dyDescent="0.25">
      <c r="A476" s="18"/>
      <c r="B476" s="18"/>
      <c r="C476" s="19"/>
      <c r="D476" s="17"/>
      <c r="E476" s="17"/>
      <c r="F476" s="17">
        <f>D476+E476</f>
      </c>
      <c r="G476" s="17">
        <f>ROUND((Hoja2!F476/INICIO!$C$37)*INICIO!$C$33,2)</f>
      </c>
      <c r="H476" s="17"/>
      <c r="I476" s="17"/>
      <c r="J476" s="17">
        <f>D476+H476</f>
      </c>
      <c r="K476" s="1"/>
      <c r="L476" s="17"/>
      <c r="M476" s="1"/>
      <c r="N476">
        <f>A476</f>
      </c>
      <c r="O476">
        <f>B476</f>
      </c>
      <c r="P476" s="1"/>
      <c r="Q476">
        <f>C476</f>
      </c>
      <c r="R476">
        <f>Q476</f>
      </c>
      <c r="S476" s="1"/>
      <c r="T476">
        <f>$T$10</f>
      </c>
      <c r="U476">
        <f>D476</f>
      </c>
      <c r="V476">
        <f>E476</f>
      </c>
      <c r="W476">
        <f>F476</f>
      </c>
      <c r="X476">
        <f>G476</f>
      </c>
      <c r="Y476" s="5">
        <f>W476*$B$1</f>
      </c>
      <c r="Z476" s="5">
        <f>W476*$B$2</f>
      </c>
      <c r="AA476" s="5">
        <f>Y476+Z476</f>
      </c>
      <c r="AB476" s="5">
        <f>U476+Y476</f>
      </c>
      <c r="AC476" s="96">
        <f>C476</f>
      </c>
      <c r="AD476" s="1">
        <f>$AD$10</f>
      </c>
      <c r="AE476" s="9">
        <f>COLINDANCIAS!E2341</f>
      </c>
      <c r="AF476" s="9">
        <f>COLINDANCIAS!E2342</f>
      </c>
      <c r="AG476" s="9">
        <f>COLINDANCIAS!E2343</f>
      </c>
      <c r="AH476" s="9">
        <f>COLINDANCIAS!E2344</f>
      </c>
      <c r="AI476" s="9">
        <f>$AI$10</f>
      </c>
      <c r="AJ476" s="9">
        <f>BA476</f>
      </c>
      <c r="AK476" s="1"/>
      <c r="AL476" s="53">
        <f>LEN(AJ476)</f>
      </c>
      <c r="AO476" s="96">
        <f>$AO$10</f>
      </c>
      <c r="AQ476" s="96">
        <f>$AQ$10</f>
      </c>
      <c r="AS476" s="96">
        <f>$AS$10</f>
      </c>
      <c r="AU476" s="96">
        <f>$AU$10</f>
      </c>
      <c r="AW476" s="96">
        <f>$AW$10</f>
      </c>
      <c r="AX476">
        <f>AX475+1</f>
      </c>
      <c r="AZ476">
        <f>CONCATENATE(AO476,".",AQ476,".",AS476,".",AU476,".",AW476,AX476)</f>
      </c>
      <c r="BA476">
        <f>CONCATENATE(AO476,AQ476,AS476,AU476,AW476,AX476)</f>
      </c>
    </row>
    <row r="477" spans="1:53" ht="30" customHeight="1" x14ac:dyDescent="0.25">
      <c r="A477" s="18"/>
      <c r="B477" s="18"/>
      <c r="C477" s="19"/>
      <c r="D477" s="17"/>
      <c r="E477" s="17"/>
      <c r="F477" s="17">
        <f>D477+E477</f>
      </c>
      <c r="G477" s="17">
        <f>ROUND((Hoja2!F477/INICIO!$C$37)*INICIO!$C$33,2)</f>
      </c>
      <c r="H477" s="17"/>
      <c r="I477" s="17"/>
      <c r="J477" s="17">
        <f>D477+H477</f>
      </c>
      <c r="K477" s="1"/>
      <c r="L477" s="17"/>
      <c r="M477" s="1"/>
      <c r="N477">
        <f>A477</f>
      </c>
      <c r="O477">
        <f>B477</f>
      </c>
      <c r="P477" s="1"/>
      <c r="Q477">
        <f>C477</f>
      </c>
      <c r="R477">
        <f>Q477</f>
      </c>
      <c r="S477" s="1"/>
      <c r="T477">
        <f>$T$10</f>
      </c>
      <c r="U477">
        <f>D477</f>
      </c>
      <c r="V477">
        <f>E477</f>
      </c>
      <c r="W477">
        <f>F477</f>
      </c>
      <c r="X477">
        <f>G477</f>
      </c>
      <c r="Y477" s="5">
        <f>W477*$B$1</f>
      </c>
      <c r="Z477" s="5">
        <f>W477*$B$2</f>
      </c>
      <c r="AA477" s="5">
        <f>Y477+Z477</f>
      </c>
      <c r="AB477" s="5">
        <f>U477+Y477</f>
      </c>
      <c r="AC477" s="96">
        <f>C477</f>
      </c>
      <c r="AD477" s="1">
        <f>$AD$10</f>
      </c>
      <c r="AE477" s="9">
        <f>COLINDANCIAS!E2346</f>
      </c>
      <c r="AF477" s="9">
        <f>COLINDANCIAS!E2347</f>
      </c>
      <c r="AG477" s="9">
        <f>COLINDANCIAS!E2348</f>
      </c>
      <c r="AH477" s="9">
        <f>COLINDANCIAS!E2349</f>
      </c>
      <c r="AI477" s="9">
        <f>$AI$10</f>
      </c>
      <c r="AJ477" s="9">
        <f>BA477</f>
      </c>
      <c r="AK477" s="1"/>
      <c r="AL477" s="53">
        <f>LEN(AJ477)</f>
      </c>
      <c r="AO477" s="96">
        <f>$AO$10</f>
      </c>
      <c r="AQ477" s="96">
        <f>$AQ$10</f>
      </c>
      <c r="AS477" s="96">
        <f>$AS$10</f>
      </c>
      <c r="AU477" s="96">
        <f>$AU$10</f>
      </c>
      <c r="AW477" s="96">
        <f>$AW$10</f>
      </c>
      <c r="AX477">
        <f>AX476+1</f>
      </c>
      <c r="AZ477">
        <f>CONCATENATE(AO477,".",AQ477,".",AS477,".",AU477,".",AW477,AX477)</f>
      </c>
      <c r="BA477">
        <f>CONCATENATE(AO477,AQ477,AS477,AU477,AW477,AX477)</f>
      </c>
    </row>
    <row r="478" spans="1:53" ht="30" customHeight="1" x14ac:dyDescent="0.25">
      <c r="A478" s="18"/>
      <c r="B478" s="18"/>
      <c r="C478" s="19"/>
      <c r="D478" s="17"/>
      <c r="E478" s="17"/>
      <c r="F478" s="17">
        <f>D478+E478</f>
      </c>
      <c r="G478" s="17">
        <f>ROUND((Hoja2!F478/INICIO!$C$37)*INICIO!$C$33,2)</f>
      </c>
      <c r="H478" s="17"/>
      <c r="I478" s="17"/>
      <c r="J478" s="17">
        <f>D478+H478</f>
      </c>
      <c r="K478" s="1"/>
      <c r="L478" s="17"/>
      <c r="M478" s="1"/>
      <c r="N478">
        <f>A478</f>
      </c>
      <c r="O478">
        <f>B478</f>
      </c>
      <c r="P478" s="1"/>
      <c r="Q478">
        <f>C478</f>
      </c>
      <c r="R478">
        <f>Q478</f>
      </c>
      <c r="S478" s="1"/>
      <c r="T478">
        <f>$T$10</f>
      </c>
      <c r="U478">
        <f>D478</f>
      </c>
      <c r="V478">
        <f>E478</f>
      </c>
      <c r="W478">
        <f>F478</f>
      </c>
      <c r="X478">
        <f>G478</f>
      </c>
      <c r="Y478" s="5">
        <f>W478*$B$1</f>
      </c>
      <c r="Z478" s="5">
        <f>W478*$B$2</f>
      </c>
      <c r="AA478" s="5">
        <f>Y478+Z478</f>
      </c>
      <c r="AB478" s="5">
        <f>U478+Y478</f>
      </c>
      <c r="AC478" s="96">
        <f>C478</f>
      </c>
      <c r="AD478" s="1">
        <f>$AD$10</f>
      </c>
      <c r="AE478" s="9">
        <f>COLINDANCIAS!E2351</f>
      </c>
      <c r="AF478" s="9">
        <f>COLINDANCIAS!E2352</f>
      </c>
      <c r="AG478" s="9">
        <f>COLINDANCIAS!E2353</f>
      </c>
      <c r="AH478" s="9">
        <f>COLINDANCIAS!E2354</f>
      </c>
      <c r="AI478" s="9">
        <f>$AI$10</f>
      </c>
      <c r="AJ478" s="9">
        <f>BA478</f>
      </c>
      <c r="AK478" s="1"/>
      <c r="AL478" s="53">
        <f>LEN(AJ478)</f>
      </c>
      <c r="AO478" s="96">
        <f>$AO$10</f>
      </c>
      <c r="AQ478" s="96">
        <f>$AQ$10</f>
      </c>
      <c r="AS478" s="96">
        <f>$AS$10</f>
      </c>
      <c r="AU478" s="96">
        <f>$AU$10</f>
      </c>
      <c r="AW478" s="96">
        <f>$AW$10</f>
      </c>
      <c r="AX478">
        <f>AX477+1</f>
      </c>
      <c r="AZ478">
        <f>CONCATENATE(AO478,".",AQ478,".",AS478,".",AU478,".",AW478,AX478)</f>
      </c>
      <c r="BA478">
        <f>CONCATENATE(AO478,AQ478,AS478,AU478,AW478,AX478)</f>
      </c>
    </row>
    <row r="479" spans="1:53" ht="30" customHeight="1" x14ac:dyDescent="0.25">
      <c r="A479" s="18"/>
      <c r="B479" s="18"/>
      <c r="C479" s="19"/>
      <c r="D479" s="17"/>
      <c r="E479" s="17"/>
      <c r="F479" s="17">
        <f>D479+E479</f>
      </c>
      <c r="G479" s="17">
        <f>ROUND((Hoja2!F479/INICIO!$C$37)*INICIO!$C$33,2)</f>
      </c>
      <c r="H479" s="17"/>
      <c r="I479" s="17"/>
      <c r="J479" s="17">
        <f>D479+H479</f>
      </c>
      <c r="K479" s="1"/>
      <c r="L479" s="17"/>
      <c r="M479" s="1"/>
      <c r="N479">
        <f>A479</f>
      </c>
      <c r="O479">
        <f>B479</f>
      </c>
      <c r="P479" s="1"/>
      <c r="Q479">
        <f>C479</f>
      </c>
      <c r="R479">
        <f>Q479</f>
      </c>
      <c r="S479" s="1"/>
      <c r="T479">
        <f>$T$10</f>
      </c>
      <c r="U479">
        <f>D479</f>
      </c>
      <c r="V479">
        <f>E479</f>
      </c>
      <c r="W479">
        <f>F479</f>
      </c>
      <c r="X479">
        <f>G479</f>
      </c>
      <c r="Y479" s="5">
        <f>W479*$B$1</f>
      </c>
      <c r="Z479" s="5">
        <f>W479*$B$2</f>
      </c>
      <c r="AA479" s="5">
        <f>Y479+Z479</f>
      </c>
      <c r="AB479" s="5">
        <f>U479+Y479</f>
      </c>
      <c r="AC479" s="96">
        <f>C479</f>
      </c>
      <c r="AD479" s="1">
        <f>$AD$10</f>
      </c>
      <c r="AE479" s="9">
        <f>COLINDANCIAS!E2356</f>
      </c>
      <c r="AF479" s="9">
        <f>COLINDANCIAS!E2357</f>
      </c>
      <c r="AG479" s="9">
        <f>COLINDANCIAS!E2358</f>
      </c>
      <c r="AH479" s="9">
        <f>COLINDANCIAS!E2359</f>
      </c>
      <c r="AI479" s="9">
        <f>$AI$10</f>
      </c>
      <c r="AJ479" s="9">
        <f>BA479</f>
      </c>
      <c r="AK479" s="1"/>
      <c r="AL479" s="53">
        <f>LEN(AJ479)</f>
      </c>
      <c r="AO479" s="96">
        <f>$AO$10</f>
      </c>
      <c r="AQ479" s="96">
        <f>$AQ$10</f>
      </c>
      <c r="AS479" s="96">
        <f>$AS$10</f>
      </c>
      <c r="AU479" s="96">
        <f>$AU$10</f>
      </c>
      <c r="AW479" s="96">
        <f>$AW$10</f>
      </c>
      <c r="AX479">
        <f>AX478+1</f>
      </c>
      <c r="AZ479">
        <f>CONCATENATE(AO479,".",AQ479,".",AS479,".",AU479,".",AW479,AX479)</f>
      </c>
      <c r="BA479">
        <f>CONCATENATE(AO479,AQ479,AS479,AU479,AW479,AX479)</f>
      </c>
    </row>
    <row r="480" spans="1:53" ht="30" customHeight="1" x14ac:dyDescent="0.25">
      <c r="A480" s="18"/>
      <c r="B480" s="18"/>
      <c r="C480" s="19"/>
      <c r="D480" s="17"/>
      <c r="E480" s="17"/>
      <c r="F480" s="17">
        <f>D480+E480</f>
      </c>
      <c r="G480" s="17">
        <f>ROUND((Hoja2!F480/INICIO!$C$37)*INICIO!$C$33,2)</f>
      </c>
      <c r="H480" s="17"/>
      <c r="I480" s="17"/>
      <c r="J480" s="17">
        <f>D480+H480</f>
      </c>
      <c r="K480" s="1"/>
      <c r="L480" s="17"/>
      <c r="M480" s="1"/>
      <c r="N480">
        <f>A480</f>
      </c>
      <c r="O480">
        <f>B480</f>
      </c>
      <c r="P480" s="1"/>
      <c r="Q480">
        <f>C480</f>
      </c>
      <c r="R480">
        <f>Q480</f>
      </c>
      <c r="S480" s="1"/>
      <c r="T480">
        <f>$T$10</f>
      </c>
      <c r="U480">
        <f>D480</f>
      </c>
      <c r="V480">
        <f>E480</f>
      </c>
      <c r="W480">
        <f>F480</f>
      </c>
      <c r="X480">
        <f>G480</f>
      </c>
      <c r="Y480" s="5">
        <f>W480*$B$1</f>
      </c>
      <c r="Z480" s="5">
        <f>W480*$B$2</f>
      </c>
      <c r="AA480" s="5">
        <f>Y480+Z480</f>
      </c>
      <c r="AB480" s="5">
        <f>U480+Y480</f>
      </c>
      <c r="AC480" s="96">
        <f>C480</f>
      </c>
      <c r="AD480" s="1">
        <f>$AD$10</f>
      </c>
      <c r="AE480" s="9">
        <f>COLINDANCIAS!E2361</f>
      </c>
      <c r="AF480" s="9">
        <f>COLINDANCIAS!E2362</f>
      </c>
      <c r="AG480" s="9">
        <f>COLINDANCIAS!E2363</f>
      </c>
      <c r="AH480" s="9">
        <f>COLINDANCIAS!E2364</f>
      </c>
      <c r="AI480" s="9">
        <f>$AI$10</f>
      </c>
      <c r="AJ480" s="9">
        <f>BA480</f>
      </c>
      <c r="AK480" s="1"/>
      <c r="AL480" s="53">
        <f>LEN(AJ480)</f>
      </c>
      <c r="AO480" s="96">
        <f>$AO$10</f>
      </c>
      <c r="AQ480" s="96">
        <f>$AQ$10</f>
      </c>
      <c r="AS480" s="96">
        <f>$AS$10</f>
      </c>
      <c r="AU480" s="96">
        <f>$AU$10</f>
      </c>
      <c r="AW480" s="96">
        <f>$AW$10</f>
      </c>
      <c r="AX480">
        <f>AX479+1</f>
      </c>
      <c r="AZ480">
        <f>CONCATENATE(AO480,".",AQ480,".",AS480,".",AU480,".",AW480,AX480)</f>
      </c>
      <c r="BA480">
        <f>CONCATENATE(AO480,AQ480,AS480,AU480,AW480,AX480)</f>
      </c>
    </row>
    <row r="481" spans="1:53" ht="30" customHeight="1" x14ac:dyDescent="0.25">
      <c r="A481" s="18"/>
      <c r="B481" s="18"/>
      <c r="C481" s="19"/>
      <c r="D481" s="17"/>
      <c r="E481" s="17"/>
      <c r="F481" s="17">
        <f>D481+E481</f>
      </c>
      <c r="G481" s="17">
        <f>ROUND((Hoja2!F481/INICIO!$C$37)*INICIO!$C$33,2)</f>
      </c>
      <c r="H481" s="17"/>
      <c r="I481" s="17"/>
      <c r="J481" s="17">
        <f>D481+H481</f>
      </c>
      <c r="K481" s="1"/>
      <c r="L481" s="17"/>
      <c r="M481" s="1"/>
      <c r="N481">
        <f>A481</f>
      </c>
      <c r="O481">
        <f>B481</f>
      </c>
      <c r="P481" s="1"/>
      <c r="Q481">
        <f>C481</f>
      </c>
      <c r="R481">
        <f>Q481</f>
      </c>
      <c r="S481" s="1"/>
      <c r="T481">
        <f>$T$10</f>
      </c>
      <c r="U481">
        <f>D481</f>
      </c>
      <c r="V481">
        <f>E481</f>
      </c>
      <c r="W481">
        <f>F481</f>
      </c>
      <c r="X481">
        <f>G481</f>
      </c>
      <c r="Y481" s="5">
        <f>W481*$B$1</f>
      </c>
      <c r="Z481" s="5">
        <f>W481*$B$2</f>
      </c>
      <c r="AA481" s="5">
        <f>Y481+Z481</f>
      </c>
      <c r="AB481" s="5">
        <f>U481+Y481</f>
      </c>
      <c r="AC481" s="96">
        <f>C481</f>
      </c>
      <c r="AD481" s="1">
        <f>$AD$10</f>
      </c>
      <c r="AE481" s="9">
        <f>COLINDANCIAS!E2366</f>
      </c>
      <c r="AF481" s="9">
        <f>COLINDANCIAS!E2367</f>
      </c>
      <c r="AG481" s="9">
        <f>COLINDANCIAS!E2368</f>
      </c>
      <c r="AH481" s="9">
        <f>COLINDANCIAS!E2369</f>
      </c>
      <c r="AI481" s="9">
        <f>$AI$10</f>
      </c>
      <c r="AJ481" s="9">
        <f>BA481</f>
      </c>
      <c r="AK481" s="1"/>
      <c r="AL481" s="53">
        <f>LEN(AJ481)</f>
      </c>
      <c r="AO481" s="96">
        <f>$AO$10</f>
      </c>
      <c r="AQ481" s="96">
        <f>$AQ$10</f>
      </c>
      <c r="AS481" s="96">
        <f>$AS$10</f>
      </c>
      <c r="AU481" s="96">
        <f>$AU$10</f>
      </c>
      <c r="AW481" s="96">
        <f>$AW$10</f>
      </c>
      <c r="AX481">
        <f>AX480+1</f>
      </c>
      <c r="AZ481">
        <f>CONCATENATE(AO481,".",AQ481,".",AS481,".",AU481,".",AW481,AX481)</f>
      </c>
      <c r="BA481">
        <f>CONCATENATE(AO481,AQ481,AS481,AU481,AW481,AX481)</f>
      </c>
    </row>
    <row r="482" spans="1:53" ht="30" customHeight="1" x14ac:dyDescent="0.25">
      <c r="A482" s="18"/>
      <c r="B482" s="18"/>
      <c r="C482" s="19"/>
      <c r="D482" s="17"/>
      <c r="E482" s="17"/>
      <c r="F482" s="17">
        <f>D482+E482</f>
      </c>
      <c r="G482" s="17">
        <f>ROUND((Hoja2!F482/INICIO!$C$37)*INICIO!$C$33,2)</f>
      </c>
      <c r="H482" s="17"/>
      <c r="I482" s="17"/>
      <c r="J482" s="17">
        <f>D482+H482</f>
      </c>
      <c r="K482" s="1"/>
      <c r="L482" s="17"/>
      <c r="M482" s="1"/>
      <c r="N482">
        <f>A482</f>
      </c>
      <c r="O482">
        <f>B482</f>
      </c>
      <c r="P482" s="1"/>
      <c r="Q482">
        <f>C482</f>
      </c>
      <c r="R482">
        <f>Q482</f>
      </c>
      <c r="S482" s="1"/>
      <c r="T482">
        <f>$T$10</f>
      </c>
      <c r="U482">
        <f>D482</f>
      </c>
      <c r="V482">
        <f>E482</f>
      </c>
      <c r="W482">
        <f>F482</f>
      </c>
      <c r="X482">
        <f>G482</f>
      </c>
      <c r="Y482" s="5">
        <f>W482*$B$1</f>
      </c>
      <c r="Z482" s="5">
        <f>W482*$B$2</f>
      </c>
      <c r="AA482" s="5">
        <f>Y482+Z482</f>
      </c>
      <c r="AB482" s="5">
        <f>U482+Y482</f>
      </c>
      <c r="AC482" s="96">
        <f>C482</f>
      </c>
      <c r="AD482" s="1">
        <f>$AD$10</f>
      </c>
      <c r="AE482" s="9">
        <f>COLINDANCIAS!E2371</f>
      </c>
      <c r="AF482" s="9">
        <f>COLINDANCIAS!E2372</f>
      </c>
      <c r="AG482" s="9">
        <f>COLINDANCIAS!E2373</f>
      </c>
      <c r="AH482" s="9">
        <f>COLINDANCIAS!E2374</f>
      </c>
      <c r="AI482" s="9">
        <f>$AI$10</f>
      </c>
      <c r="AJ482" s="9">
        <f>BA482</f>
      </c>
      <c r="AK482" s="1"/>
      <c r="AL482" s="53">
        <f>LEN(AJ482)</f>
      </c>
      <c r="AO482" s="96">
        <f>$AO$10</f>
      </c>
      <c r="AQ482" s="96">
        <f>$AQ$10</f>
      </c>
      <c r="AS482" s="96">
        <f>$AS$10</f>
      </c>
      <c r="AU482" s="96">
        <f>$AU$10</f>
      </c>
      <c r="AW482" s="96">
        <f>$AW$10</f>
      </c>
      <c r="AX482">
        <f>AX481+1</f>
      </c>
      <c r="AZ482">
        <f>CONCATENATE(AO482,".",AQ482,".",AS482,".",AU482,".",AW482,AX482)</f>
      </c>
      <c r="BA482">
        <f>CONCATENATE(AO482,AQ482,AS482,AU482,AW482,AX482)</f>
      </c>
    </row>
    <row r="483" spans="1:53" ht="30" customHeight="1" x14ac:dyDescent="0.25">
      <c r="A483" s="18"/>
      <c r="B483" s="18"/>
      <c r="C483" s="19"/>
      <c r="D483" s="17"/>
      <c r="E483" s="17"/>
      <c r="F483" s="17">
        <f>D483+E483</f>
      </c>
      <c r="G483" s="17">
        <f>ROUND((Hoja2!F483/INICIO!$C$37)*INICIO!$C$33,2)</f>
      </c>
      <c r="H483" s="17"/>
      <c r="I483" s="17"/>
      <c r="J483" s="17">
        <f>D483+H483</f>
      </c>
      <c r="K483" s="1"/>
      <c r="L483" s="17"/>
      <c r="M483" s="1"/>
      <c r="N483">
        <f>A483</f>
      </c>
      <c r="O483">
        <f>B483</f>
      </c>
      <c r="P483" s="1"/>
      <c r="Q483">
        <f>C483</f>
      </c>
      <c r="R483">
        <f>Q483</f>
      </c>
      <c r="S483" s="1"/>
      <c r="T483">
        <f>$T$10</f>
      </c>
      <c r="U483">
        <f>D483</f>
      </c>
      <c r="V483">
        <f>E483</f>
      </c>
      <c r="W483">
        <f>F483</f>
      </c>
      <c r="X483">
        <f>G483</f>
      </c>
      <c r="Y483" s="5">
        <f>W483*$B$1</f>
      </c>
      <c r="Z483" s="5">
        <f>W483*$B$2</f>
      </c>
      <c r="AA483" s="5">
        <f>Y483+Z483</f>
      </c>
      <c r="AB483" s="5">
        <f>U483+Y483</f>
      </c>
      <c r="AC483" s="96">
        <f>C483</f>
      </c>
      <c r="AD483" s="1">
        <f>$AD$10</f>
      </c>
      <c r="AE483" s="9">
        <f>COLINDANCIAS!E2376</f>
      </c>
      <c r="AF483" s="9">
        <f>COLINDANCIAS!E2377</f>
      </c>
      <c r="AG483" s="9">
        <f>COLINDANCIAS!E2378</f>
      </c>
      <c r="AH483" s="9">
        <f>COLINDANCIAS!E2379</f>
      </c>
      <c r="AI483" s="9">
        <f>$AI$10</f>
      </c>
      <c r="AJ483" s="9">
        <f>BA483</f>
      </c>
      <c r="AK483" s="1"/>
      <c r="AL483" s="53">
        <f>LEN(AJ483)</f>
      </c>
      <c r="AO483" s="96">
        <f>$AO$10</f>
      </c>
      <c r="AQ483" s="96">
        <f>$AQ$10</f>
      </c>
      <c r="AS483" s="96">
        <f>$AS$10</f>
      </c>
      <c r="AU483" s="96">
        <f>$AU$10</f>
      </c>
      <c r="AW483" s="96">
        <f>$AW$10</f>
      </c>
      <c r="AX483">
        <f>AX482+1</f>
      </c>
      <c r="AZ483">
        <f>CONCATENATE(AO483,".",AQ483,".",AS483,".",AU483,".",AW483,AX483)</f>
      </c>
      <c r="BA483">
        <f>CONCATENATE(AO483,AQ483,AS483,AU483,AW483,AX483)</f>
      </c>
    </row>
    <row r="484" spans="1:53" ht="30" customHeight="1" x14ac:dyDescent="0.25">
      <c r="A484" s="18"/>
      <c r="B484" s="18"/>
      <c r="C484" s="19"/>
      <c r="D484" s="17"/>
      <c r="E484" s="17"/>
      <c r="F484" s="17">
        <f>D484+E484</f>
      </c>
      <c r="G484" s="17">
        <f>ROUND((Hoja2!F484/INICIO!$C$37)*INICIO!$C$33,2)</f>
      </c>
      <c r="H484" s="17"/>
      <c r="I484" s="17"/>
      <c r="J484" s="17">
        <f>D484+H484</f>
      </c>
      <c r="K484" s="1"/>
      <c r="L484" s="17"/>
      <c r="M484" s="1"/>
      <c r="N484">
        <f>A484</f>
      </c>
      <c r="O484">
        <f>B484</f>
      </c>
      <c r="P484" s="1"/>
      <c r="Q484">
        <f>C484</f>
      </c>
      <c r="R484">
        <f>Q484</f>
      </c>
      <c r="S484" s="1"/>
      <c r="T484">
        <f>$T$10</f>
      </c>
      <c r="U484">
        <f>D484</f>
      </c>
      <c r="V484">
        <f>E484</f>
      </c>
      <c r="W484">
        <f>F484</f>
      </c>
      <c r="X484">
        <f>G484</f>
      </c>
      <c r="Y484" s="5">
        <f>W484*$B$1</f>
      </c>
      <c r="Z484" s="5">
        <f>W484*$B$2</f>
      </c>
      <c r="AA484" s="5">
        <f>Y484+Z484</f>
      </c>
      <c r="AB484" s="5">
        <f>U484+Y484</f>
      </c>
      <c r="AC484" s="96">
        <f>C484</f>
      </c>
      <c r="AD484" s="1">
        <f>$AD$10</f>
      </c>
      <c r="AE484" s="9">
        <f>COLINDANCIAS!E2381</f>
      </c>
      <c r="AF484" s="9">
        <f>COLINDANCIAS!E2382</f>
      </c>
      <c r="AG484" s="9">
        <f>COLINDANCIAS!E2383</f>
      </c>
      <c r="AH484" s="9">
        <f>COLINDANCIAS!E2384</f>
      </c>
      <c r="AI484" s="9">
        <f>$AI$10</f>
      </c>
      <c r="AJ484" s="9">
        <f>BA484</f>
      </c>
      <c r="AK484" s="1"/>
      <c r="AL484" s="53">
        <f>LEN(AJ484)</f>
      </c>
      <c r="AO484" s="96">
        <f>$AO$10</f>
      </c>
      <c r="AQ484" s="96">
        <f>$AQ$10</f>
      </c>
      <c r="AS484" s="96">
        <f>$AS$10</f>
      </c>
      <c r="AU484" s="96">
        <f>$AU$10</f>
      </c>
      <c r="AW484" s="96">
        <f>$AW$10</f>
      </c>
      <c r="AX484">
        <f>AX483+1</f>
      </c>
      <c r="AZ484">
        <f>CONCATENATE(AO484,".",AQ484,".",AS484,".",AU484,".",AW484,AX484)</f>
      </c>
      <c r="BA484">
        <f>CONCATENATE(AO484,AQ484,AS484,AU484,AW484,AX484)</f>
      </c>
    </row>
    <row r="485" spans="1:53" ht="30" customHeight="1" x14ac:dyDescent="0.25">
      <c r="A485" s="18"/>
      <c r="B485" s="18"/>
      <c r="C485" s="19"/>
      <c r="D485" s="17"/>
      <c r="E485" s="17"/>
      <c r="F485" s="17">
        <f>D485+E485</f>
      </c>
      <c r="G485" s="17">
        <f>ROUND((Hoja2!F485/INICIO!$C$37)*INICIO!$C$33,2)</f>
      </c>
      <c r="H485" s="17"/>
      <c r="I485" s="17"/>
      <c r="J485" s="17">
        <f>D485+H485</f>
      </c>
      <c r="K485" s="1"/>
      <c r="L485" s="17"/>
      <c r="M485" s="1"/>
      <c r="N485">
        <f>A485</f>
      </c>
      <c r="O485">
        <f>B485</f>
      </c>
      <c r="P485" s="1"/>
      <c r="Q485">
        <f>C485</f>
      </c>
      <c r="R485">
        <f>Q485</f>
      </c>
      <c r="S485" s="1"/>
      <c r="T485">
        <f>$T$10</f>
      </c>
      <c r="U485">
        <f>D485</f>
      </c>
      <c r="V485">
        <f>E485</f>
      </c>
      <c r="W485">
        <f>F485</f>
      </c>
      <c r="X485">
        <f>G485</f>
      </c>
      <c r="Y485" s="5">
        <f>W485*$B$1</f>
      </c>
      <c r="Z485" s="5">
        <f>W485*$B$2</f>
      </c>
      <c r="AA485" s="5">
        <f>Y485+Z485</f>
      </c>
      <c r="AB485" s="5">
        <f>U485+Y485</f>
      </c>
      <c r="AC485" s="96">
        <f>C485</f>
      </c>
      <c r="AD485" s="1">
        <f>$AD$10</f>
      </c>
      <c r="AE485" s="9">
        <f>COLINDANCIAS!E2386</f>
      </c>
      <c r="AF485" s="9">
        <f>COLINDANCIAS!E2387</f>
      </c>
      <c r="AG485" s="9">
        <f>COLINDANCIAS!E2388</f>
      </c>
      <c r="AH485" s="9">
        <f>COLINDANCIAS!E2389</f>
      </c>
      <c r="AI485" s="9">
        <f>$AI$10</f>
      </c>
      <c r="AJ485" s="9">
        <f>BA485</f>
      </c>
      <c r="AK485" s="1"/>
      <c r="AL485" s="53">
        <f>LEN(AJ485)</f>
      </c>
      <c r="AO485" s="96">
        <f>$AO$10</f>
      </c>
      <c r="AQ485" s="96">
        <f>$AQ$10</f>
      </c>
      <c r="AS485" s="96">
        <f>$AS$10</f>
      </c>
      <c r="AU485" s="96">
        <f>$AU$10</f>
      </c>
      <c r="AW485" s="96">
        <f>$AW$10</f>
      </c>
      <c r="AX485">
        <f>AX484+1</f>
      </c>
      <c r="AZ485">
        <f>CONCATENATE(AO485,".",AQ485,".",AS485,".",AU485,".",AW485,AX485)</f>
      </c>
      <c r="BA485">
        <f>CONCATENATE(AO485,AQ485,AS485,AU485,AW485,AX485)</f>
      </c>
    </row>
    <row r="486" spans="1:53" ht="30" customHeight="1" x14ac:dyDescent="0.25">
      <c r="A486" s="18"/>
      <c r="B486" s="18"/>
      <c r="C486" s="19"/>
      <c r="D486" s="17"/>
      <c r="E486" s="17"/>
      <c r="F486" s="17">
        <f>D486+E486</f>
      </c>
      <c r="G486" s="17">
        <f>ROUND((Hoja2!F486/INICIO!$C$37)*INICIO!$C$33,2)</f>
      </c>
      <c r="H486" s="17"/>
      <c r="I486" s="17"/>
      <c r="J486" s="17">
        <f>D486+H486</f>
      </c>
      <c r="K486" s="1"/>
      <c r="L486" s="17"/>
      <c r="M486" s="1"/>
      <c r="N486">
        <f>A486</f>
      </c>
      <c r="O486">
        <f>B486</f>
      </c>
      <c r="P486" s="1"/>
      <c r="Q486">
        <f>C486</f>
      </c>
      <c r="R486">
        <f>Q486</f>
      </c>
      <c r="S486" s="1"/>
      <c r="T486">
        <f>$T$10</f>
      </c>
      <c r="U486">
        <f>D486</f>
      </c>
      <c r="V486">
        <f>E486</f>
      </c>
      <c r="W486">
        <f>F486</f>
      </c>
      <c r="X486">
        <f>G486</f>
      </c>
      <c r="Y486" s="5">
        <f>W486*$B$1</f>
      </c>
      <c r="Z486" s="5">
        <f>W486*$B$2</f>
      </c>
      <c r="AA486" s="5">
        <f>Y486+Z486</f>
      </c>
      <c r="AB486" s="5">
        <f>U486+Y486</f>
      </c>
      <c r="AC486" s="96">
        <f>C486</f>
      </c>
      <c r="AD486" s="1">
        <f>$AD$10</f>
      </c>
      <c r="AE486" s="9">
        <f>COLINDANCIAS!E2391</f>
      </c>
      <c r="AF486" s="9">
        <f>COLINDANCIAS!E2392</f>
      </c>
      <c r="AG486" s="9">
        <f>COLINDANCIAS!E2393</f>
      </c>
      <c r="AH486" s="9">
        <f>COLINDANCIAS!E2394</f>
      </c>
      <c r="AI486" s="9">
        <f>$AI$10</f>
      </c>
      <c r="AJ486" s="9">
        <f>BA486</f>
      </c>
      <c r="AK486" s="1"/>
      <c r="AL486" s="53">
        <f>LEN(AJ486)</f>
      </c>
      <c r="AO486" s="96">
        <f>$AO$10</f>
      </c>
      <c r="AQ486" s="96">
        <f>$AQ$10</f>
      </c>
      <c r="AS486" s="96">
        <f>$AS$10</f>
      </c>
      <c r="AU486" s="96">
        <f>$AU$10</f>
      </c>
      <c r="AW486" s="96">
        <f>$AW$10</f>
      </c>
      <c r="AX486">
        <f>AX485+1</f>
      </c>
      <c r="AZ486">
        <f>CONCATENATE(AO486,".",AQ486,".",AS486,".",AU486,".",AW486,AX486)</f>
      </c>
      <c r="BA486">
        <f>CONCATENATE(AO486,AQ486,AS486,AU486,AW486,AX486)</f>
      </c>
    </row>
    <row r="487" spans="1:53" ht="30" customHeight="1" x14ac:dyDescent="0.25">
      <c r="A487" s="18"/>
      <c r="B487" s="18"/>
      <c r="C487" s="19"/>
      <c r="D487" s="17"/>
      <c r="E487" s="17"/>
      <c r="F487" s="17">
        <f>D487+E487</f>
      </c>
      <c r="G487" s="17">
        <f>ROUND((Hoja2!F487/INICIO!$C$37)*INICIO!$C$33,2)</f>
      </c>
      <c r="H487" s="17"/>
      <c r="I487" s="17"/>
      <c r="J487" s="17">
        <f>D487+H487</f>
      </c>
      <c r="K487" s="1"/>
      <c r="L487" s="17"/>
      <c r="M487" s="1"/>
      <c r="N487">
        <f>A487</f>
      </c>
      <c r="O487">
        <f>B487</f>
      </c>
      <c r="P487" s="1"/>
      <c r="Q487">
        <f>C487</f>
      </c>
      <c r="R487">
        <f>Q487</f>
      </c>
      <c r="S487" s="1"/>
      <c r="T487">
        <f>$T$10</f>
      </c>
      <c r="U487">
        <f>D487</f>
      </c>
      <c r="V487">
        <f>E487</f>
      </c>
      <c r="W487">
        <f>F487</f>
      </c>
      <c r="X487">
        <f>G487</f>
      </c>
      <c r="Y487" s="5">
        <f>W487*$B$1</f>
      </c>
      <c r="Z487" s="5">
        <f>W487*$B$2</f>
      </c>
      <c r="AA487" s="5">
        <f>Y487+Z487</f>
      </c>
      <c r="AB487" s="5">
        <f>U487+Y487</f>
      </c>
      <c r="AC487" s="96">
        <f>C487</f>
      </c>
      <c r="AD487" s="1">
        <f>$AD$10</f>
      </c>
      <c r="AE487" s="9">
        <f>COLINDANCIAS!E2396</f>
      </c>
      <c r="AF487" s="9">
        <f>COLINDANCIAS!E2397</f>
      </c>
      <c r="AG487" s="9">
        <f>COLINDANCIAS!E2398</f>
      </c>
      <c r="AH487" s="9">
        <f>COLINDANCIAS!E2399</f>
      </c>
      <c r="AI487" s="9">
        <f>$AI$10</f>
      </c>
      <c r="AJ487" s="9">
        <f>BA487</f>
      </c>
      <c r="AK487" s="1"/>
      <c r="AL487" s="53">
        <f>LEN(AJ487)</f>
      </c>
      <c r="AO487" s="96">
        <f>$AO$10</f>
      </c>
      <c r="AQ487" s="96">
        <f>$AQ$10</f>
      </c>
      <c r="AS487" s="96">
        <f>$AS$10</f>
      </c>
      <c r="AU487" s="96">
        <f>$AU$10</f>
      </c>
      <c r="AW487" s="96">
        <f>$AW$10</f>
      </c>
      <c r="AX487">
        <f>AX486+1</f>
      </c>
      <c r="AZ487">
        <f>CONCATENATE(AO487,".",AQ487,".",AS487,".",AU487,".",AW487,AX487)</f>
      </c>
      <c r="BA487">
        <f>CONCATENATE(AO487,AQ487,AS487,AU487,AW487,AX487)</f>
      </c>
    </row>
    <row r="488" spans="1:53" ht="30" customHeight="1" x14ac:dyDescent="0.25">
      <c r="A488" s="18"/>
      <c r="B488" s="18"/>
      <c r="C488" s="19"/>
      <c r="D488" s="17"/>
      <c r="E488" s="17"/>
      <c r="F488" s="17">
        <f>D488+E488</f>
      </c>
      <c r="G488" s="17">
        <f>ROUND((Hoja2!F488/INICIO!$C$37)*INICIO!$C$33,2)</f>
      </c>
      <c r="H488" s="17"/>
      <c r="I488" s="17"/>
      <c r="J488" s="17">
        <f>D488+H488</f>
      </c>
      <c r="K488" s="1"/>
      <c r="L488" s="17"/>
      <c r="M488" s="1"/>
      <c r="N488">
        <f>A488</f>
      </c>
      <c r="O488">
        <f>B488</f>
      </c>
      <c r="P488" s="1"/>
      <c r="Q488">
        <f>C488</f>
      </c>
      <c r="R488">
        <f>Q488</f>
      </c>
      <c r="S488" s="1"/>
      <c r="T488">
        <f>$T$10</f>
      </c>
      <c r="U488">
        <f>D488</f>
      </c>
      <c r="V488">
        <f>E488</f>
      </c>
      <c r="W488">
        <f>F488</f>
      </c>
      <c r="X488">
        <f>G488</f>
      </c>
      <c r="Y488" s="5">
        <f>W488*$B$1</f>
      </c>
      <c r="Z488" s="5">
        <f>W488*$B$2</f>
      </c>
      <c r="AA488" s="5">
        <f>Y488+Z488</f>
      </c>
      <c r="AB488" s="5">
        <f>U488+Y488</f>
      </c>
      <c r="AC488" s="96">
        <f>C488</f>
      </c>
      <c r="AD488" s="1">
        <f>$AD$10</f>
      </c>
      <c r="AE488" s="9">
        <f>COLINDANCIAS!E2401</f>
      </c>
      <c r="AF488" s="9">
        <f>COLINDANCIAS!E2402</f>
      </c>
      <c r="AG488" s="9">
        <f>COLINDANCIAS!E2403</f>
      </c>
      <c r="AH488" s="9">
        <f>COLINDANCIAS!E2404</f>
      </c>
      <c r="AI488" s="9">
        <f>$AI$10</f>
      </c>
      <c r="AJ488" s="9">
        <f>BA488</f>
      </c>
      <c r="AK488" s="1"/>
      <c r="AL488" s="53">
        <f>LEN(AJ488)</f>
      </c>
      <c r="AO488" s="96">
        <f>$AO$10</f>
      </c>
      <c r="AQ488" s="96">
        <f>$AQ$10</f>
      </c>
      <c r="AS488" s="96">
        <f>$AS$10</f>
      </c>
      <c r="AU488" s="96">
        <f>$AU$10</f>
      </c>
      <c r="AW488" s="96">
        <f>$AW$10</f>
      </c>
      <c r="AX488">
        <f>AX487+1</f>
      </c>
      <c r="AZ488">
        <f>CONCATENATE(AO488,".",AQ488,".",AS488,".",AU488,".",AW488,AX488)</f>
      </c>
      <c r="BA488">
        <f>CONCATENATE(AO488,AQ488,AS488,AU488,AW488,AX488)</f>
      </c>
    </row>
    <row r="489" spans="1:53" ht="30" customHeight="1" x14ac:dyDescent="0.25">
      <c r="A489" s="18"/>
      <c r="B489" s="18"/>
      <c r="C489" s="19"/>
      <c r="D489" s="17"/>
      <c r="E489" s="17"/>
      <c r="F489" s="17">
        <f>D489+E489</f>
      </c>
      <c r="G489" s="17">
        <f>ROUND((Hoja2!F489/INICIO!$C$37)*INICIO!$C$33,2)</f>
      </c>
      <c r="H489" s="17"/>
      <c r="I489" s="17"/>
      <c r="J489" s="17">
        <f>D489+H489</f>
      </c>
      <c r="K489" s="1"/>
      <c r="L489" s="17"/>
      <c r="M489" s="1"/>
      <c r="N489">
        <f>A489</f>
      </c>
      <c r="O489">
        <f>B489</f>
      </c>
      <c r="P489" s="1"/>
      <c r="Q489">
        <f>C489</f>
      </c>
      <c r="R489">
        <f>Q489</f>
      </c>
      <c r="S489" s="1"/>
      <c r="T489">
        <f>$T$10</f>
      </c>
      <c r="U489">
        <f>D489</f>
      </c>
      <c r="V489">
        <f>E489</f>
      </c>
      <c r="W489">
        <f>F489</f>
      </c>
      <c r="X489">
        <f>G489</f>
      </c>
      <c r="Y489" s="5">
        <f>W489*$B$1</f>
      </c>
      <c r="Z489" s="5">
        <f>W489*$B$2</f>
      </c>
      <c r="AA489" s="5">
        <f>Y489+Z489</f>
      </c>
      <c r="AB489" s="5">
        <f>U489+Y489</f>
      </c>
      <c r="AC489" s="96">
        <f>C489</f>
      </c>
      <c r="AD489" s="1">
        <f>$AD$10</f>
      </c>
      <c r="AE489" s="9">
        <f>COLINDANCIAS!E2406</f>
      </c>
      <c r="AF489" s="9">
        <f>COLINDANCIAS!E2407</f>
      </c>
      <c r="AG489" s="9">
        <f>COLINDANCIAS!E2408</f>
      </c>
      <c r="AH489" s="9">
        <f>COLINDANCIAS!E2409</f>
      </c>
      <c r="AI489" s="9">
        <f>$AI$10</f>
      </c>
      <c r="AJ489" s="9">
        <f>BA489</f>
      </c>
      <c r="AK489" s="1"/>
      <c r="AL489" s="53">
        <f>LEN(AJ489)</f>
      </c>
      <c r="AO489" s="96">
        <f>$AO$10</f>
      </c>
      <c r="AQ489" s="96">
        <f>$AQ$10</f>
      </c>
      <c r="AS489" s="96">
        <f>$AS$10</f>
      </c>
      <c r="AU489" s="96">
        <f>$AU$10</f>
      </c>
      <c r="AW489" s="96">
        <f>$AW$10</f>
      </c>
      <c r="AX489">
        <f>AX488+1</f>
      </c>
      <c r="AZ489">
        <f>CONCATENATE(AO489,".",AQ489,".",AS489,".",AU489,".",AW489,AX489)</f>
      </c>
      <c r="BA489">
        <f>CONCATENATE(AO489,AQ489,AS489,AU489,AW489,AX489)</f>
      </c>
    </row>
    <row r="490" spans="1:53" ht="30" customHeight="1" x14ac:dyDescent="0.25">
      <c r="A490" s="18"/>
      <c r="B490" s="18"/>
      <c r="C490" s="19"/>
      <c r="D490" s="17"/>
      <c r="E490" s="17"/>
      <c r="F490" s="17">
        <f>D490+E490</f>
      </c>
      <c r="G490" s="17">
        <f>ROUND((Hoja2!F490/INICIO!$C$37)*INICIO!$C$33,2)</f>
      </c>
      <c r="H490" s="17"/>
      <c r="I490" s="17"/>
      <c r="J490" s="17">
        <f>D490+H490</f>
      </c>
      <c r="K490" s="1"/>
      <c r="L490" s="17"/>
      <c r="M490" s="1"/>
      <c r="N490">
        <f>A490</f>
      </c>
      <c r="O490">
        <f>B490</f>
      </c>
      <c r="P490" s="1"/>
      <c r="Q490">
        <f>C490</f>
      </c>
      <c r="R490">
        <f>Q490</f>
      </c>
      <c r="S490" s="1"/>
      <c r="T490">
        <f>$T$10</f>
      </c>
      <c r="U490">
        <f>D490</f>
      </c>
      <c r="V490">
        <f>E490</f>
      </c>
      <c r="W490">
        <f>F490</f>
      </c>
      <c r="X490">
        <f>G490</f>
      </c>
      <c r="Y490" s="5">
        <f>W490*$B$1</f>
      </c>
      <c r="Z490" s="5">
        <f>W490*$B$2</f>
      </c>
      <c r="AA490" s="5">
        <f>Y490+Z490</f>
      </c>
      <c r="AB490" s="5">
        <f>U490+Y490</f>
      </c>
      <c r="AC490" s="96">
        <f>C490</f>
      </c>
      <c r="AD490" s="1">
        <f>$AD$10</f>
      </c>
      <c r="AE490" s="9">
        <f>COLINDANCIAS!E2411</f>
      </c>
      <c r="AF490" s="9">
        <f>COLINDANCIAS!E2412</f>
      </c>
      <c r="AG490" s="9">
        <f>COLINDANCIAS!E2413</f>
      </c>
      <c r="AH490" s="9">
        <f>COLINDANCIAS!E2414</f>
      </c>
      <c r="AI490" s="9">
        <f>$AI$10</f>
      </c>
      <c r="AJ490" s="9">
        <f>BA490</f>
      </c>
      <c r="AK490" s="1"/>
      <c r="AL490" s="53">
        <f>LEN(AJ490)</f>
      </c>
      <c r="AO490" s="96">
        <f>$AO$10</f>
      </c>
      <c r="AQ490" s="96">
        <f>$AQ$10</f>
      </c>
      <c r="AS490" s="96">
        <f>$AS$10</f>
      </c>
      <c r="AU490" s="96">
        <f>$AU$10</f>
      </c>
      <c r="AW490" s="96">
        <f>$AW$10</f>
      </c>
      <c r="AX490">
        <f>AX489+1</f>
      </c>
      <c r="AZ490">
        <f>CONCATENATE(AO490,".",AQ490,".",AS490,".",AU490,".",AW490,AX490)</f>
      </c>
      <c r="BA490">
        <f>CONCATENATE(AO490,AQ490,AS490,AU490,AW490,AX490)</f>
      </c>
    </row>
    <row r="491" spans="1:53" ht="30" customHeight="1" x14ac:dyDescent="0.25">
      <c r="A491" s="18"/>
      <c r="B491" s="18"/>
      <c r="C491" s="19"/>
      <c r="D491" s="17"/>
      <c r="E491" s="17"/>
      <c r="F491" s="17">
        <f>D491+E491</f>
      </c>
      <c r="G491" s="17">
        <f>ROUND((Hoja2!F491/INICIO!$C$37)*INICIO!$C$33,2)</f>
      </c>
      <c r="H491" s="17"/>
      <c r="I491" s="17"/>
      <c r="J491" s="17">
        <f>D491+H491</f>
      </c>
      <c r="K491" s="1"/>
      <c r="L491" s="17"/>
      <c r="M491" s="1"/>
      <c r="N491">
        <f>A491</f>
      </c>
      <c r="O491">
        <f>B491</f>
      </c>
      <c r="P491" s="1"/>
      <c r="Q491">
        <f>C491</f>
      </c>
      <c r="R491">
        <f>Q491</f>
      </c>
      <c r="S491" s="1"/>
      <c r="T491">
        <f>$T$10</f>
      </c>
      <c r="U491">
        <f>D491</f>
      </c>
      <c r="V491">
        <f>E491</f>
      </c>
      <c r="W491">
        <f>F491</f>
      </c>
      <c r="X491">
        <f>G491</f>
      </c>
      <c r="Y491" s="5">
        <f>W491*$B$1</f>
      </c>
      <c r="Z491" s="5">
        <f>W491*$B$2</f>
      </c>
      <c r="AA491" s="5">
        <f>Y491+Z491</f>
      </c>
      <c r="AB491" s="5">
        <f>U491+Y491</f>
      </c>
      <c r="AC491" s="96">
        <f>C491</f>
      </c>
      <c r="AD491" s="1">
        <f>$AD$10</f>
      </c>
      <c r="AE491" s="9">
        <f>COLINDANCIAS!E2416</f>
      </c>
      <c r="AF491" s="9">
        <f>COLINDANCIAS!E2417</f>
      </c>
      <c r="AG491" s="9">
        <f>COLINDANCIAS!E2418</f>
      </c>
      <c r="AH491" s="9">
        <f>COLINDANCIAS!E2419</f>
      </c>
      <c r="AI491" s="9">
        <f>$AI$10</f>
      </c>
      <c r="AJ491" s="9">
        <f>BA491</f>
      </c>
      <c r="AK491" s="1"/>
      <c r="AL491" s="53">
        <f>LEN(AJ491)</f>
      </c>
      <c r="AO491" s="96">
        <f>$AO$10</f>
      </c>
      <c r="AQ491" s="96">
        <f>$AQ$10</f>
      </c>
      <c r="AS491" s="96">
        <f>$AS$10</f>
      </c>
      <c r="AU491" s="96">
        <f>$AU$10</f>
      </c>
      <c r="AW491" s="96">
        <f>$AW$10</f>
      </c>
      <c r="AX491">
        <f>AX490+1</f>
      </c>
      <c r="AZ491">
        <f>CONCATENATE(AO491,".",AQ491,".",AS491,".",AU491,".",AW491,AX491)</f>
      </c>
      <c r="BA491">
        <f>CONCATENATE(AO491,AQ491,AS491,AU491,AW491,AX491)</f>
      </c>
    </row>
    <row r="492" spans="1:53" ht="30" customHeight="1" x14ac:dyDescent="0.25">
      <c r="A492" s="18"/>
      <c r="B492" s="18"/>
      <c r="C492" s="19"/>
      <c r="D492" s="17"/>
      <c r="E492" s="17"/>
      <c r="F492" s="17">
        <f>D492+E492</f>
      </c>
      <c r="G492" s="17">
        <f>ROUND((Hoja2!F492/INICIO!$C$37)*INICIO!$C$33,2)</f>
      </c>
      <c r="H492" s="17"/>
      <c r="I492" s="17"/>
      <c r="J492" s="17">
        <f>D492+H492</f>
      </c>
      <c r="K492" s="1"/>
      <c r="L492" s="17"/>
      <c r="M492" s="1"/>
      <c r="N492">
        <f>A492</f>
      </c>
      <c r="O492">
        <f>B492</f>
      </c>
      <c r="P492" s="1"/>
      <c r="Q492">
        <f>C492</f>
      </c>
      <c r="R492">
        <f>Q492</f>
      </c>
      <c r="S492" s="1"/>
      <c r="T492">
        <f>$T$10</f>
      </c>
      <c r="U492">
        <f>D492</f>
      </c>
      <c r="V492">
        <f>E492</f>
      </c>
      <c r="W492">
        <f>F492</f>
      </c>
      <c r="X492">
        <f>G492</f>
      </c>
      <c r="Y492" s="5">
        <f>W492*$B$1</f>
      </c>
      <c r="Z492" s="5">
        <f>W492*$B$2</f>
      </c>
      <c r="AA492" s="5">
        <f>Y492+Z492</f>
      </c>
      <c r="AB492" s="5">
        <f>U492+Y492</f>
      </c>
      <c r="AC492" s="96">
        <f>C492</f>
      </c>
      <c r="AD492" s="1">
        <f>$AD$10</f>
      </c>
      <c r="AE492" s="9">
        <f>COLINDANCIAS!E2421</f>
      </c>
      <c r="AF492" s="9">
        <f>COLINDANCIAS!E2422</f>
      </c>
      <c r="AG492" s="9">
        <f>COLINDANCIAS!E2423</f>
      </c>
      <c r="AH492" s="9">
        <f>COLINDANCIAS!E2424</f>
      </c>
      <c r="AI492" s="9">
        <f>$AI$10</f>
      </c>
      <c r="AJ492" s="9">
        <f>BA492</f>
      </c>
      <c r="AK492" s="1"/>
      <c r="AL492" s="53">
        <f>LEN(AJ492)</f>
      </c>
      <c r="AO492" s="96">
        <f>$AO$10</f>
      </c>
      <c r="AQ492" s="96">
        <f>$AQ$10</f>
      </c>
      <c r="AS492" s="96">
        <f>$AS$10</f>
      </c>
      <c r="AU492" s="96">
        <f>$AU$10</f>
      </c>
      <c r="AW492" s="96">
        <f>$AW$10</f>
      </c>
      <c r="AX492">
        <f>AX491+1</f>
      </c>
      <c r="AZ492">
        <f>CONCATENATE(AO492,".",AQ492,".",AS492,".",AU492,".",AW492,AX492)</f>
      </c>
      <c r="BA492">
        <f>CONCATENATE(AO492,AQ492,AS492,AU492,AW492,AX492)</f>
      </c>
    </row>
    <row r="493" spans="1:53" ht="30" customHeight="1" x14ac:dyDescent="0.25">
      <c r="A493" s="18"/>
      <c r="B493" s="18"/>
      <c r="C493" s="19"/>
      <c r="D493" s="17"/>
      <c r="E493" s="17"/>
      <c r="F493" s="17">
        <f>D493+E493</f>
      </c>
      <c r="G493" s="17">
        <f>ROUND((Hoja2!F493/INICIO!$C$37)*INICIO!$C$33,2)</f>
      </c>
      <c r="H493" s="17"/>
      <c r="I493" s="17"/>
      <c r="J493" s="17">
        <f>D493+H493</f>
      </c>
      <c r="K493" s="1"/>
      <c r="L493" s="17"/>
      <c r="M493" s="1"/>
      <c r="N493">
        <f>A493</f>
      </c>
      <c r="O493">
        <f>B493</f>
      </c>
      <c r="P493" s="1"/>
      <c r="Q493">
        <f>C493</f>
      </c>
      <c r="R493">
        <f>Q493</f>
      </c>
      <c r="S493" s="1"/>
      <c r="T493">
        <f>$T$10</f>
      </c>
      <c r="U493">
        <f>D493</f>
      </c>
      <c r="V493">
        <f>E493</f>
      </c>
      <c r="W493">
        <f>F493</f>
      </c>
      <c r="X493">
        <f>G493</f>
      </c>
      <c r="Y493" s="5">
        <f>W493*$B$1</f>
      </c>
      <c r="Z493" s="5">
        <f>W493*$B$2</f>
      </c>
      <c r="AA493" s="5">
        <f>Y493+Z493</f>
      </c>
      <c r="AB493" s="5">
        <f>U493+Y493</f>
      </c>
      <c r="AC493" s="96">
        <f>C493</f>
      </c>
      <c r="AD493" s="1">
        <f>$AD$10</f>
      </c>
      <c r="AE493" s="9">
        <f>COLINDANCIAS!E2426</f>
      </c>
      <c r="AF493" s="9">
        <f>COLINDANCIAS!E2427</f>
      </c>
      <c r="AG493" s="9">
        <f>COLINDANCIAS!E2428</f>
      </c>
      <c r="AH493" s="9">
        <f>COLINDANCIAS!E2429</f>
      </c>
      <c r="AI493" s="9">
        <f>$AI$10</f>
      </c>
      <c r="AJ493" s="9">
        <f>BA493</f>
      </c>
      <c r="AK493" s="1"/>
      <c r="AL493" s="53">
        <f>LEN(AJ493)</f>
      </c>
      <c r="AO493" s="96">
        <f>$AO$10</f>
      </c>
      <c r="AQ493" s="96">
        <f>$AQ$10</f>
      </c>
      <c r="AS493" s="96">
        <f>$AS$10</f>
      </c>
      <c r="AU493" s="96">
        <f>$AU$10</f>
      </c>
      <c r="AW493" s="96">
        <f>$AW$10</f>
      </c>
      <c r="AX493">
        <f>AX492+1</f>
      </c>
      <c r="AZ493">
        <f>CONCATENATE(AO493,".",AQ493,".",AS493,".",AU493,".",AW493,AX493)</f>
      </c>
      <c r="BA493">
        <f>CONCATENATE(AO493,AQ493,AS493,AU493,AW493,AX493)</f>
      </c>
    </row>
    <row r="494" spans="1:53" ht="30" customHeight="1" x14ac:dyDescent="0.25">
      <c r="A494" s="18"/>
      <c r="B494" s="18"/>
      <c r="C494" s="19"/>
      <c r="D494" s="17"/>
      <c r="E494" s="17"/>
      <c r="F494" s="17">
        <f>D494+E494</f>
      </c>
      <c r="G494" s="17">
        <f>ROUND((Hoja2!F494/INICIO!$C$37)*INICIO!$C$33,2)</f>
      </c>
      <c r="H494" s="17"/>
      <c r="I494" s="17"/>
      <c r="J494" s="17">
        <f>D494+H494</f>
      </c>
      <c r="K494" s="1"/>
      <c r="L494" s="17"/>
      <c r="M494" s="1"/>
      <c r="N494">
        <f>A494</f>
      </c>
      <c r="O494">
        <f>B494</f>
      </c>
      <c r="P494" s="1"/>
      <c r="Q494">
        <f>C494</f>
      </c>
      <c r="R494">
        <f>Q494</f>
      </c>
      <c r="S494" s="1"/>
      <c r="T494">
        <f>$T$10</f>
      </c>
      <c r="U494">
        <f>D494</f>
      </c>
      <c r="V494">
        <f>E494</f>
      </c>
      <c r="W494">
        <f>F494</f>
      </c>
      <c r="X494">
        <f>G494</f>
      </c>
      <c r="Y494" s="5">
        <f>W494*$B$1</f>
      </c>
      <c r="Z494" s="5">
        <f>W494*$B$2</f>
      </c>
      <c r="AA494" s="5">
        <f>Y494+Z494</f>
      </c>
      <c r="AB494" s="5">
        <f>U494+Y494</f>
      </c>
      <c r="AC494" s="96">
        <f>C494</f>
      </c>
      <c r="AD494" s="1">
        <f>$AD$10</f>
      </c>
      <c r="AE494" s="9">
        <f>COLINDANCIAS!E2431</f>
      </c>
      <c r="AF494" s="9">
        <f>COLINDANCIAS!E2432</f>
      </c>
      <c r="AG494" s="9">
        <f>COLINDANCIAS!E2433</f>
      </c>
      <c r="AH494" s="9">
        <f>COLINDANCIAS!E2434</f>
      </c>
      <c r="AI494" s="9">
        <f>$AI$10</f>
      </c>
      <c r="AJ494" s="9">
        <f>BA494</f>
      </c>
      <c r="AK494" s="1"/>
      <c r="AL494" s="53">
        <f>LEN(AJ494)</f>
      </c>
      <c r="AO494" s="96">
        <f>$AO$10</f>
      </c>
      <c r="AQ494" s="96">
        <f>$AQ$10</f>
      </c>
      <c r="AS494" s="96">
        <f>$AS$10</f>
      </c>
      <c r="AU494" s="96">
        <f>$AU$10</f>
      </c>
      <c r="AW494" s="96">
        <f>$AW$10</f>
      </c>
      <c r="AX494">
        <f>AX493+1</f>
      </c>
      <c r="AZ494">
        <f>CONCATENATE(AO494,".",AQ494,".",AS494,".",AU494,".",AW494,AX494)</f>
      </c>
      <c r="BA494">
        <f>CONCATENATE(AO494,AQ494,AS494,AU494,AW494,AX494)</f>
      </c>
    </row>
    <row r="495" spans="1:53" ht="30" customHeight="1" x14ac:dyDescent="0.25">
      <c r="A495" s="18"/>
      <c r="B495" s="18"/>
      <c r="C495" s="19"/>
      <c r="D495" s="17"/>
      <c r="E495" s="17"/>
      <c r="F495" s="17">
        <f>D495+E495</f>
      </c>
      <c r="G495" s="17">
        <f>ROUND((Hoja2!F495/INICIO!$C$37)*INICIO!$C$33,2)</f>
      </c>
      <c r="H495" s="17"/>
      <c r="I495" s="17"/>
      <c r="J495" s="17">
        <f>D495+H495</f>
      </c>
      <c r="K495" s="1"/>
      <c r="L495" s="17"/>
      <c r="M495" s="1"/>
      <c r="N495">
        <f>A495</f>
      </c>
      <c r="O495">
        <f>B495</f>
      </c>
      <c r="P495" s="1"/>
      <c r="Q495">
        <f>C495</f>
      </c>
      <c r="R495">
        <f>Q495</f>
      </c>
      <c r="S495" s="1"/>
      <c r="T495">
        <f>$T$10</f>
      </c>
      <c r="U495">
        <f>D495</f>
      </c>
      <c r="V495">
        <f>E495</f>
      </c>
      <c r="W495">
        <f>F495</f>
      </c>
      <c r="X495">
        <f>G495</f>
      </c>
      <c r="Y495" s="5">
        <f>W495*$B$1</f>
      </c>
      <c r="Z495" s="5">
        <f>W495*$B$2</f>
      </c>
      <c r="AA495" s="5">
        <f>Y495+Z495</f>
      </c>
      <c r="AB495" s="5">
        <f>U495+Y495</f>
      </c>
      <c r="AC495" s="96">
        <f>C495</f>
      </c>
      <c r="AD495" s="1">
        <f>$AD$10</f>
      </c>
      <c r="AE495" s="9">
        <f>COLINDANCIAS!E2436</f>
      </c>
      <c r="AF495" s="9">
        <f>COLINDANCIAS!E2437</f>
      </c>
      <c r="AG495" s="9">
        <f>COLINDANCIAS!E2438</f>
      </c>
      <c r="AH495" s="9">
        <f>COLINDANCIAS!E2439</f>
      </c>
      <c r="AI495" s="9">
        <f>$AI$10</f>
      </c>
      <c r="AJ495" s="9">
        <f>BA495</f>
      </c>
      <c r="AK495" s="1"/>
      <c r="AL495" s="53">
        <f>LEN(AJ495)</f>
      </c>
      <c r="AO495" s="96">
        <f>$AO$10</f>
      </c>
      <c r="AQ495" s="96">
        <f>$AQ$10</f>
      </c>
      <c r="AS495" s="96">
        <f>$AS$10</f>
      </c>
      <c r="AU495" s="96">
        <f>$AU$10</f>
      </c>
      <c r="AW495" s="96">
        <f>$AW$10</f>
      </c>
      <c r="AX495">
        <f>AX494+1</f>
      </c>
      <c r="AZ495">
        <f>CONCATENATE(AO495,".",AQ495,".",AS495,".",AU495,".",AW495,AX495)</f>
      </c>
      <c r="BA495">
        <f>CONCATENATE(AO495,AQ495,AS495,AU495,AW495,AX495)</f>
      </c>
    </row>
    <row r="496" spans="1:53" ht="30" customHeight="1" x14ac:dyDescent="0.25">
      <c r="A496" s="18"/>
      <c r="B496" s="18"/>
      <c r="C496" s="19"/>
      <c r="D496" s="17"/>
      <c r="E496" s="17"/>
      <c r="F496" s="17">
        <f>D496+E496</f>
      </c>
      <c r="G496" s="17">
        <f>ROUND((Hoja2!F496/INICIO!$C$37)*INICIO!$C$33,2)</f>
      </c>
      <c r="H496" s="17"/>
      <c r="I496" s="17"/>
      <c r="J496" s="17">
        <f>D496+H496</f>
      </c>
      <c r="K496" s="1"/>
      <c r="L496" s="17"/>
      <c r="M496" s="1"/>
      <c r="N496">
        <f>A496</f>
      </c>
      <c r="O496">
        <f>B496</f>
      </c>
      <c r="P496" s="1"/>
      <c r="Q496">
        <f>C496</f>
      </c>
      <c r="R496">
        <f>Q496</f>
      </c>
      <c r="S496" s="1"/>
      <c r="T496">
        <f>$T$10</f>
      </c>
      <c r="U496">
        <f>D496</f>
      </c>
      <c r="V496">
        <f>E496</f>
      </c>
      <c r="W496">
        <f>F496</f>
      </c>
      <c r="X496">
        <f>G496</f>
      </c>
      <c r="Y496" s="5">
        <f>W496*$B$1</f>
      </c>
      <c r="Z496" s="5">
        <f>W496*$B$2</f>
      </c>
      <c r="AA496" s="5">
        <f>Y496+Z496</f>
      </c>
      <c r="AB496" s="5">
        <f>U496+Y496</f>
      </c>
      <c r="AC496" s="96">
        <f>C496</f>
      </c>
      <c r="AD496" s="1">
        <f>$AD$10</f>
      </c>
      <c r="AE496" s="9">
        <f>COLINDANCIAS!E2441</f>
      </c>
      <c r="AF496" s="9">
        <f>COLINDANCIAS!E2442</f>
      </c>
      <c r="AG496" s="9">
        <f>COLINDANCIAS!E2443</f>
      </c>
      <c r="AH496" s="9">
        <f>COLINDANCIAS!E2444</f>
      </c>
      <c r="AI496" s="9">
        <f>$AI$10</f>
      </c>
      <c r="AJ496" s="9">
        <f>BA496</f>
      </c>
      <c r="AK496" s="1"/>
      <c r="AL496" s="53">
        <f>LEN(AJ496)</f>
      </c>
      <c r="AO496" s="96">
        <f>$AO$10</f>
      </c>
      <c r="AQ496" s="96">
        <f>$AQ$10</f>
      </c>
      <c r="AS496" s="96">
        <f>$AS$10</f>
      </c>
      <c r="AU496" s="96">
        <f>$AU$10</f>
      </c>
      <c r="AW496" s="96">
        <f>$AW$10</f>
      </c>
      <c r="AX496">
        <f>AX495+1</f>
      </c>
      <c r="AZ496">
        <f>CONCATENATE(AO496,".",AQ496,".",AS496,".",AU496,".",AW496,AX496)</f>
      </c>
      <c r="BA496">
        <f>CONCATENATE(AO496,AQ496,AS496,AU496,AW496,AX496)</f>
      </c>
    </row>
    <row r="497" spans="1:53" ht="30" customHeight="1" x14ac:dyDescent="0.25">
      <c r="A497" s="18"/>
      <c r="B497" s="18"/>
      <c r="C497" s="19"/>
      <c r="D497" s="17"/>
      <c r="E497" s="17"/>
      <c r="F497" s="17">
        <f>D497+E497</f>
      </c>
      <c r="G497" s="17">
        <f>ROUND((Hoja2!F497/INICIO!$C$37)*INICIO!$C$33,2)</f>
      </c>
      <c r="H497" s="17"/>
      <c r="I497" s="17"/>
      <c r="J497" s="17">
        <f>D497+H497</f>
      </c>
      <c r="K497" s="1"/>
      <c r="L497" s="17"/>
      <c r="M497" s="1"/>
      <c r="N497">
        <f>A497</f>
      </c>
      <c r="O497">
        <f>B497</f>
      </c>
      <c r="P497" s="1"/>
      <c r="Q497">
        <f>C497</f>
      </c>
      <c r="R497">
        <f>Q497</f>
      </c>
      <c r="S497" s="1"/>
      <c r="T497">
        <f>$T$10</f>
      </c>
      <c r="U497">
        <f>D497</f>
      </c>
      <c r="V497">
        <f>E497</f>
      </c>
      <c r="W497">
        <f>F497</f>
      </c>
      <c r="X497">
        <f>G497</f>
      </c>
      <c r="Y497" s="5">
        <f>W497*$B$1</f>
      </c>
      <c r="Z497" s="5">
        <f>W497*$B$2</f>
      </c>
      <c r="AA497" s="5">
        <f>Y497+Z497</f>
      </c>
      <c r="AB497" s="5">
        <f>U497+Y497</f>
      </c>
      <c r="AC497" s="96">
        <f>C497</f>
      </c>
      <c r="AD497" s="1">
        <f>$AD$10</f>
      </c>
      <c r="AE497" s="9">
        <f>COLINDANCIAS!E2446</f>
      </c>
      <c r="AF497" s="9">
        <f>COLINDANCIAS!E2447</f>
      </c>
      <c r="AG497" s="9">
        <f>COLINDANCIAS!E2448</f>
      </c>
      <c r="AH497" s="9">
        <f>COLINDANCIAS!E2449</f>
      </c>
      <c r="AI497" s="9">
        <f>$AI$10</f>
      </c>
      <c r="AJ497" s="9">
        <f>BA497</f>
      </c>
      <c r="AK497" s="1"/>
      <c r="AL497" s="53">
        <f>LEN(AJ497)</f>
      </c>
      <c r="AO497" s="96">
        <f>$AO$10</f>
      </c>
      <c r="AQ497" s="96">
        <f>$AQ$10</f>
      </c>
      <c r="AS497" s="96">
        <f>$AS$10</f>
      </c>
      <c r="AU497" s="96">
        <f>$AU$10</f>
      </c>
      <c r="AW497" s="96">
        <f>$AW$10</f>
      </c>
      <c r="AX497">
        <f>AX496+1</f>
      </c>
      <c r="AZ497">
        <f>CONCATENATE(AO497,".",AQ497,".",AS497,".",AU497,".",AW497,AX497)</f>
      </c>
      <c r="BA497">
        <f>CONCATENATE(AO497,AQ497,AS497,AU497,AW497,AX497)</f>
      </c>
    </row>
    <row r="498" spans="1:53" ht="30" customHeight="1" x14ac:dyDescent="0.25">
      <c r="A498" s="18"/>
      <c r="B498" s="18"/>
      <c r="C498" s="19"/>
      <c r="D498" s="17"/>
      <c r="E498" s="17"/>
      <c r="F498" s="17">
        <f>D498+E498</f>
      </c>
      <c r="G498" s="17">
        <f>ROUND((Hoja2!F498/INICIO!$C$37)*INICIO!$C$33,2)</f>
      </c>
      <c r="H498" s="17"/>
      <c r="I498" s="17"/>
      <c r="J498" s="17">
        <f>D498+H498</f>
      </c>
      <c r="K498" s="1"/>
      <c r="L498" s="17"/>
      <c r="M498" s="1"/>
      <c r="N498">
        <f>A498</f>
      </c>
      <c r="O498">
        <f>B498</f>
      </c>
      <c r="P498" s="1"/>
      <c r="Q498">
        <f>C498</f>
      </c>
      <c r="R498">
        <f>Q498</f>
      </c>
      <c r="S498" s="1"/>
      <c r="T498">
        <f>$T$10</f>
      </c>
      <c r="U498">
        <f>D498</f>
      </c>
      <c r="V498">
        <f>E498</f>
      </c>
      <c r="W498">
        <f>F498</f>
      </c>
      <c r="X498">
        <f>G498</f>
      </c>
      <c r="Y498" s="5">
        <f>W498*$B$1</f>
      </c>
      <c r="Z498" s="5">
        <f>W498*$B$2</f>
      </c>
      <c r="AA498" s="5">
        <f>Y498+Z498</f>
      </c>
      <c r="AB498" s="5">
        <f>U498+Y498</f>
      </c>
      <c r="AC498" s="96">
        <f>C498</f>
      </c>
      <c r="AD498" s="1">
        <f>$AD$10</f>
      </c>
      <c r="AE498" s="9">
        <f>COLINDANCIAS!E2451</f>
      </c>
      <c r="AF498" s="9">
        <f>COLINDANCIAS!E2452</f>
      </c>
      <c r="AG498" s="9">
        <f>COLINDANCIAS!E2453</f>
      </c>
      <c r="AH498" s="9">
        <f>COLINDANCIAS!E2454</f>
      </c>
      <c r="AI498" s="9">
        <f>$AI$10</f>
      </c>
      <c r="AJ498" s="9">
        <f>BA498</f>
      </c>
      <c r="AK498" s="1"/>
      <c r="AL498" s="53">
        <f>LEN(AJ498)</f>
      </c>
      <c r="AO498" s="96">
        <f>$AO$10</f>
      </c>
      <c r="AQ498" s="96">
        <f>$AQ$10</f>
      </c>
      <c r="AS498" s="96">
        <f>$AS$10</f>
      </c>
      <c r="AU498" s="96">
        <f>$AU$10</f>
      </c>
      <c r="AW498" s="96">
        <f>$AW$10</f>
      </c>
      <c r="AX498">
        <f>AX497+1</f>
      </c>
      <c r="AZ498">
        <f>CONCATENATE(AO498,".",AQ498,".",AS498,".",AU498,".",AW498,AX498)</f>
      </c>
      <c r="BA498">
        <f>CONCATENATE(AO498,AQ498,AS498,AU498,AW498,AX498)</f>
      </c>
    </row>
    <row r="499" spans="1:53" ht="30" customHeight="1" x14ac:dyDescent="0.25">
      <c r="A499" s="18"/>
      <c r="B499" s="18"/>
      <c r="C499" s="19"/>
      <c r="D499" s="17"/>
      <c r="E499" s="17"/>
      <c r="F499" s="17">
        <f>D499+E499</f>
      </c>
      <c r="G499" s="17">
        <f>ROUND((Hoja2!F499/INICIO!$C$37)*INICIO!$C$33,2)</f>
      </c>
      <c r="H499" s="17"/>
      <c r="I499" s="17"/>
      <c r="J499" s="17">
        <f>D499+H499</f>
      </c>
      <c r="K499" s="1"/>
      <c r="L499" s="17"/>
      <c r="M499" s="1"/>
      <c r="N499">
        <f>A499</f>
      </c>
      <c r="O499">
        <f>B499</f>
      </c>
      <c r="P499" s="1"/>
      <c r="Q499">
        <f>C499</f>
      </c>
      <c r="R499">
        <f>Q499</f>
      </c>
      <c r="S499" s="1"/>
      <c r="T499">
        <f>$T$10</f>
      </c>
      <c r="U499">
        <f>D499</f>
      </c>
      <c r="V499">
        <f>E499</f>
      </c>
      <c r="W499">
        <f>F499</f>
      </c>
      <c r="X499">
        <f>G499</f>
      </c>
      <c r="Y499" s="5">
        <f>W499*$B$1</f>
      </c>
      <c r="Z499" s="5">
        <f>W499*$B$2</f>
      </c>
      <c r="AA499" s="5">
        <f>Y499+Z499</f>
      </c>
      <c r="AB499" s="5">
        <f>U499+Y499</f>
      </c>
      <c r="AC499" s="96">
        <f>C499</f>
      </c>
      <c r="AD499" s="1">
        <f>$AD$10</f>
      </c>
      <c r="AE499" s="9">
        <f>COLINDANCIAS!E2456</f>
      </c>
      <c r="AF499" s="9">
        <f>COLINDANCIAS!E2457</f>
      </c>
      <c r="AG499" s="9">
        <f>COLINDANCIAS!E2458</f>
      </c>
      <c r="AH499" s="9">
        <f>COLINDANCIAS!E2459</f>
      </c>
      <c r="AI499" s="9">
        <f>$AI$10</f>
      </c>
      <c r="AJ499" s="9">
        <f>BA499</f>
      </c>
      <c r="AK499" s="1"/>
      <c r="AL499" s="53">
        <f>LEN(AJ499)</f>
      </c>
      <c r="AO499" s="96">
        <f>$AO$10</f>
      </c>
      <c r="AQ499" s="96">
        <f>$AQ$10</f>
      </c>
      <c r="AS499" s="96">
        <f>$AS$10</f>
      </c>
      <c r="AU499" s="96">
        <f>$AU$10</f>
      </c>
      <c r="AW499" s="96">
        <f>$AW$10</f>
      </c>
      <c r="AX499">
        <f>AX498+1</f>
      </c>
      <c r="AZ499">
        <f>CONCATENATE(AO499,".",AQ499,".",AS499,".",AU499,".",AW499,AX499)</f>
      </c>
      <c r="BA499">
        <f>CONCATENATE(AO499,AQ499,AS499,AU499,AW499,AX499)</f>
      </c>
    </row>
    <row r="500" spans="1:53" ht="30" customHeight="1" x14ac:dyDescent="0.25">
      <c r="A500" s="18"/>
      <c r="B500" s="18"/>
      <c r="C500" s="19"/>
      <c r="D500" s="17"/>
      <c r="E500" s="17"/>
      <c r="F500" s="17">
        <f>D500+E500</f>
      </c>
      <c r="G500" s="17">
        <f>ROUND((Hoja2!F500/INICIO!$C$37)*INICIO!$C$33,2)</f>
      </c>
      <c r="H500" s="17"/>
      <c r="I500" s="17"/>
      <c r="J500" s="17">
        <f>D500+H500</f>
      </c>
      <c r="K500" s="1"/>
      <c r="L500" s="17"/>
      <c r="M500" s="1"/>
      <c r="N500">
        <f>A500</f>
      </c>
      <c r="O500">
        <f>B500</f>
      </c>
      <c r="P500" s="1"/>
      <c r="Q500">
        <f>C500</f>
      </c>
      <c r="R500">
        <f>Q500</f>
      </c>
      <c r="S500" s="1"/>
      <c r="T500">
        <f>$T$10</f>
      </c>
      <c r="U500">
        <f>D500</f>
      </c>
      <c r="V500">
        <f>E500</f>
      </c>
      <c r="W500">
        <f>F500</f>
      </c>
      <c r="X500">
        <f>G500</f>
      </c>
      <c r="Y500" s="5">
        <f>W500*$B$1</f>
      </c>
      <c r="Z500" s="5">
        <f>W500*$B$2</f>
      </c>
      <c r="AA500" s="5">
        <f>Y500+Z500</f>
      </c>
      <c r="AB500" s="5">
        <f>U500+Y500</f>
      </c>
      <c r="AC500" s="96">
        <f>C500</f>
      </c>
      <c r="AD500" s="1">
        <f>$AD$10</f>
      </c>
      <c r="AE500" s="9">
        <f>COLINDANCIAS!E2461</f>
      </c>
      <c r="AF500" s="9">
        <f>COLINDANCIAS!E2462</f>
      </c>
      <c r="AG500" s="9">
        <f>COLINDANCIAS!E2463</f>
      </c>
      <c r="AH500" s="9">
        <f>COLINDANCIAS!E2464</f>
      </c>
      <c r="AI500" s="9">
        <f>$AI$10</f>
      </c>
      <c r="AJ500" s="9">
        <f>BA500</f>
      </c>
      <c r="AK500" s="1"/>
      <c r="AL500" s="53">
        <f>LEN(AJ500)</f>
      </c>
      <c r="AO500" s="96">
        <f>$AO$10</f>
      </c>
      <c r="AQ500" s="96">
        <f>$AQ$10</f>
      </c>
      <c r="AS500" s="96">
        <f>$AS$10</f>
      </c>
      <c r="AU500" s="96">
        <f>$AU$10</f>
      </c>
      <c r="AW500" s="96">
        <f>$AW$10</f>
      </c>
      <c r="AX500">
        <f>AX499+1</f>
      </c>
      <c r="AZ500">
        <f>CONCATENATE(AO500,".",AQ500,".",AS500,".",AU500,".",AW500,AX500)</f>
      </c>
      <c r="BA500">
        <f>CONCATENATE(AO500,AQ500,AS500,AU500,AW500,AX500)</f>
      </c>
    </row>
    <row r="501" spans="1:53" ht="30" customHeight="1" x14ac:dyDescent="0.25">
      <c r="A501" s="18"/>
      <c r="B501" s="18"/>
      <c r="C501" s="19"/>
      <c r="D501" s="17"/>
      <c r="E501" s="17"/>
      <c r="F501" s="17">
        <f>D501+E501</f>
      </c>
      <c r="G501" s="17">
        <f>ROUND((Hoja2!F501/INICIO!$C$37)*INICIO!$C$33,2)</f>
      </c>
      <c r="H501" s="17"/>
      <c r="I501" s="17"/>
      <c r="J501" s="17">
        <f>D501+H501</f>
      </c>
      <c r="K501" s="1"/>
      <c r="L501" s="17"/>
      <c r="M501" s="1"/>
      <c r="N501">
        <f>A501</f>
      </c>
      <c r="O501">
        <f>B501</f>
      </c>
      <c r="P501" s="1"/>
      <c r="Q501">
        <f>C501</f>
      </c>
      <c r="R501">
        <f>Q501</f>
      </c>
      <c r="S501" s="1"/>
      <c r="T501">
        <f>$T$10</f>
      </c>
      <c r="U501">
        <f>D501</f>
      </c>
      <c r="V501">
        <f>E501</f>
      </c>
      <c r="W501">
        <f>F501</f>
      </c>
      <c r="X501">
        <f>G501</f>
      </c>
      <c r="Y501" s="5">
        <f>W501*$B$1</f>
      </c>
      <c r="Z501" s="5">
        <f>W501*$B$2</f>
      </c>
      <c r="AA501" s="5">
        <f>Y501+Z501</f>
      </c>
      <c r="AB501" s="5">
        <f>U501+Y501</f>
      </c>
      <c r="AC501" s="96">
        <f>C501</f>
      </c>
      <c r="AD501" s="1">
        <f>$AD$10</f>
      </c>
      <c r="AE501" s="9">
        <f>COLINDANCIAS!E2466</f>
      </c>
      <c r="AF501" s="9">
        <f>COLINDANCIAS!E2467</f>
      </c>
      <c r="AG501" s="9">
        <f>COLINDANCIAS!E2468</f>
      </c>
      <c r="AH501" s="9">
        <f>COLINDANCIAS!E2469</f>
      </c>
      <c r="AI501" s="9">
        <f>$AI$10</f>
      </c>
      <c r="AJ501" s="9">
        <f>BA501</f>
      </c>
      <c r="AK501" s="1"/>
      <c r="AL501" s="53">
        <f>LEN(AJ501)</f>
      </c>
      <c r="AO501" s="96">
        <f>$AO$10</f>
      </c>
      <c r="AQ501" s="96">
        <f>$AQ$10</f>
      </c>
      <c r="AS501" s="96">
        <f>$AS$10</f>
      </c>
      <c r="AU501" s="96">
        <f>$AU$10</f>
      </c>
      <c r="AW501" s="96">
        <f>$AW$10</f>
      </c>
      <c r="AX501">
        <f>AX500+1</f>
      </c>
      <c r="AZ501">
        <f>CONCATENATE(AO501,".",AQ501,".",AS501,".",AU501,".",AW501,AX501)</f>
      </c>
      <c r="BA501">
        <f>CONCATENATE(AO501,AQ501,AS501,AU501,AW501,AX501)</f>
      </c>
    </row>
    <row r="502" spans="1:53" ht="30" customHeight="1" x14ac:dyDescent="0.25">
      <c r="A502" s="18"/>
      <c r="B502" s="18"/>
      <c r="C502" s="19"/>
      <c r="D502" s="17"/>
      <c r="E502" s="17"/>
      <c r="F502" s="17">
        <f>D502+E502</f>
      </c>
      <c r="G502" s="17">
        <f>ROUND((Hoja2!F502/INICIO!$C$37)*INICIO!$C$33,2)</f>
      </c>
      <c r="H502" s="17"/>
      <c r="I502" s="17"/>
      <c r="J502" s="17">
        <f>D502+H502</f>
      </c>
      <c r="K502" s="1"/>
      <c r="L502" s="17"/>
      <c r="M502" s="1"/>
      <c r="N502">
        <f>A502</f>
      </c>
      <c r="O502">
        <f>B502</f>
      </c>
      <c r="P502" s="1"/>
      <c r="Q502">
        <f>C502</f>
      </c>
      <c r="R502">
        <f>Q502</f>
      </c>
      <c r="S502" s="1"/>
      <c r="T502">
        <f>$T$10</f>
      </c>
      <c r="U502">
        <f>D502</f>
      </c>
      <c r="V502">
        <f>E502</f>
      </c>
      <c r="W502">
        <f>F502</f>
      </c>
      <c r="X502">
        <f>G502</f>
      </c>
      <c r="Y502" s="5">
        <f>W502*$B$1</f>
      </c>
      <c r="Z502" s="5">
        <f>W502*$B$2</f>
      </c>
      <c r="AA502" s="5">
        <f>Y502+Z502</f>
      </c>
      <c r="AB502" s="5">
        <f>U502+Y502</f>
      </c>
      <c r="AC502" s="96">
        <f>C502</f>
      </c>
      <c r="AD502" s="1">
        <f>$AD$10</f>
      </c>
      <c r="AE502" s="9">
        <f>COLINDANCIAS!E2471</f>
      </c>
      <c r="AF502" s="9">
        <f>COLINDANCIAS!E2472</f>
      </c>
      <c r="AG502" s="9">
        <f>COLINDANCIAS!E2473</f>
      </c>
      <c r="AH502" s="9">
        <f>COLINDANCIAS!E2474</f>
      </c>
      <c r="AI502" s="9">
        <f>$AI$10</f>
      </c>
      <c r="AJ502" s="9">
        <f>BA502</f>
      </c>
      <c r="AK502" s="1"/>
      <c r="AL502" s="53">
        <f>LEN(AJ502)</f>
      </c>
      <c r="AO502" s="96">
        <f>$AO$10</f>
      </c>
      <c r="AQ502" s="96">
        <f>$AQ$10</f>
      </c>
      <c r="AS502" s="96">
        <f>$AS$10</f>
      </c>
      <c r="AU502" s="96">
        <f>$AU$10</f>
      </c>
      <c r="AW502" s="96">
        <f>$AW$10</f>
      </c>
      <c r="AX502">
        <f>AX501+1</f>
      </c>
      <c r="AZ502">
        <f>CONCATENATE(AO502,".",AQ502,".",AS502,".",AU502,".",AW502,AX502)</f>
      </c>
      <c r="BA502">
        <f>CONCATENATE(AO502,AQ502,AS502,AU502,AW502,AX502)</f>
      </c>
    </row>
    <row r="503" spans="1:53" ht="30" customHeight="1" x14ac:dyDescent="0.25">
      <c r="A503" s="18"/>
      <c r="B503" s="18"/>
      <c r="C503" s="19"/>
      <c r="D503" s="17"/>
      <c r="E503" s="17"/>
      <c r="F503" s="17">
        <f>D503+E503</f>
      </c>
      <c r="G503" s="17">
        <f>ROUND((Hoja2!F503/INICIO!$C$37)*INICIO!$C$33,2)</f>
      </c>
      <c r="H503" s="17"/>
      <c r="I503" s="17"/>
      <c r="J503" s="17">
        <f>D503+H503</f>
      </c>
      <c r="K503" s="1"/>
      <c r="L503" s="17"/>
      <c r="M503" s="1"/>
      <c r="N503">
        <f>A503</f>
      </c>
      <c r="O503">
        <f>B503</f>
      </c>
      <c r="P503" s="1"/>
      <c r="Q503">
        <f>C503</f>
      </c>
      <c r="R503">
        <f>Q503</f>
      </c>
      <c r="S503" s="1"/>
      <c r="T503">
        <f>$T$10</f>
      </c>
      <c r="U503">
        <f>D503</f>
      </c>
      <c r="V503">
        <f>E503</f>
      </c>
      <c r="W503">
        <f>F503</f>
      </c>
      <c r="X503">
        <f>G503</f>
      </c>
      <c r="Y503" s="5">
        <f>W503*$B$1</f>
      </c>
      <c r="Z503" s="5">
        <f>W503*$B$2</f>
      </c>
      <c r="AA503" s="5">
        <f>Y503+Z503</f>
      </c>
      <c r="AB503" s="5">
        <f>U503+Y503</f>
      </c>
      <c r="AC503" s="96">
        <f>C503</f>
      </c>
      <c r="AD503" s="1">
        <f>$AD$10</f>
      </c>
      <c r="AE503" s="9">
        <f>COLINDANCIAS!E2476</f>
      </c>
      <c r="AF503" s="9">
        <f>COLINDANCIAS!E2477</f>
      </c>
      <c r="AG503" s="9">
        <f>COLINDANCIAS!E2478</f>
      </c>
      <c r="AH503" s="9">
        <f>COLINDANCIAS!E2479</f>
      </c>
      <c r="AI503" s="9">
        <f>$AI$10</f>
      </c>
      <c r="AJ503" s="9">
        <f>BA503</f>
      </c>
      <c r="AK503" s="1"/>
      <c r="AL503" s="53">
        <f>LEN(AJ503)</f>
      </c>
      <c r="AO503" s="96">
        <f>$AO$10</f>
      </c>
      <c r="AQ503" s="96">
        <f>$AQ$10</f>
      </c>
      <c r="AS503" s="96">
        <f>$AS$10</f>
      </c>
      <c r="AU503" s="96">
        <f>$AU$10</f>
      </c>
      <c r="AW503" s="96">
        <f>$AW$10</f>
      </c>
      <c r="AX503">
        <f>AX502+1</f>
      </c>
      <c r="AZ503">
        <f>CONCATENATE(AO503,".",AQ503,".",AS503,".",AU503,".",AW503,AX503)</f>
      </c>
      <c r="BA503">
        <f>CONCATENATE(AO503,AQ503,AS503,AU503,AW503,AX503)</f>
      </c>
    </row>
    <row r="504" spans="1:53" ht="30" customHeight="1" x14ac:dyDescent="0.25">
      <c r="A504" s="18"/>
      <c r="B504" s="18"/>
      <c r="C504" s="19"/>
      <c r="D504" s="17"/>
      <c r="E504" s="17"/>
      <c r="F504" s="17">
        <f>D504+E504</f>
      </c>
      <c r="G504" s="17">
        <f>ROUND((Hoja2!F504/INICIO!$C$37)*INICIO!$C$33,2)</f>
      </c>
      <c r="H504" s="17"/>
      <c r="I504" s="17"/>
      <c r="J504" s="17">
        <f>D504+H504</f>
      </c>
      <c r="K504" s="1"/>
      <c r="L504" s="17"/>
      <c r="M504" s="1"/>
      <c r="N504">
        <f>A504</f>
      </c>
      <c r="O504">
        <f>B504</f>
      </c>
      <c r="P504" s="1"/>
      <c r="Q504">
        <f>C504</f>
      </c>
      <c r="R504">
        <f>Q504</f>
      </c>
      <c r="S504" s="1"/>
      <c r="T504">
        <f>$T$10</f>
      </c>
      <c r="U504">
        <f>D504</f>
      </c>
      <c r="V504">
        <f>E504</f>
      </c>
      <c r="W504">
        <f>F504</f>
      </c>
      <c r="X504">
        <f>G504</f>
      </c>
      <c r="Y504" s="5">
        <f>W504*$B$1</f>
      </c>
      <c r="Z504" s="5">
        <f>W504*$B$2</f>
      </c>
      <c r="AA504" s="5">
        <f>Y504+Z504</f>
      </c>
      <c r="AB504" s="5">
        <f>U504+Y504</f>
      </c>
      <c r="AC504" s="96">
        <f>C504</f>
      </c>
      <c r="AD504" s="1">
        <f>$AD$10</f>
      </c>
      <c r="AE504" s="9">
        <f>COLINDANCIAS!E2481</f>
      </c>
      <c r="AF504" s="9">
        <f>COLINDANCIAS!E2482</f>
      </c>
      <c r="AG504" s="9">
        <f>COLINDANCIAS!E2483</f>
      </c>
      <c r="AH504" s="9">
        <f>COLINDANCIAS!E2484</f>
      </c>
      <c r="AI504" s="9">
        <f>$AI$10</f>
      </c>
      <c r="AJ504" s="9">
        <f>BA504</f>
      </c>
      <c r="AK504" s="1"/>
      <c r="AL504" s="53">
        <f>LEN(AJ504)</f>
      </c>
      <c r="AO504" s="96">
        <f>$AO$10</f>
      </c>
      <c r="AQ504" s="96">
        <f>$AQ$10</f>
      </c>
      <c r="AS504" s="96">
        <f>$AS$10</f>
      </c>
      <c r="AU504" s="96">
        <f>$AU$10</f>
      </c>
      <c r="AW504" s="96">
        <f>$AW$10</f>
      </c>
      <c r="AX504">
        <f>AX503+1</f>
      </c>
      <c r="AZ504">
        <f>CONCATENATE(AO504,".",AQ504,".",AS504,".",AU504,".",AW504,AX504)</f>
      </c>
      <c r="BA504">
        <f>CONCATENATE(AO504,AQ504,AS504,AU504,AW504,AX504)</f>
      </c>
    </row>
    <row r="505" spans="1:53" ht="30" customHeight="1" x14ac:dyDescent="0.25">
      <c r="A505" s="18"/>
      <c r="B505" s="18"/>
      <c r="C505" s="19"/>
      <c r="D505" s="17"/>
      <c r="E505" s="17"/>
      <c r="F505" s="17">
        <f>D505+E505</f>
      </c>
      <c r="G505" s="17">
        <f>ROUND((Hoja2!F505/INICIO!$C$37)*INICIO!$C$33,2)</f>
      </c>
      <c r="H505" s="17"/>
      <c r="I505" s="17"/>
      <c r="J505" s="17">
        <f>D505+H505</f>
      </c>
      <c r="K505" s="1"/>
      <c r="L505" s="17"/>
      <c r="M505" s="1"/>
      <c r="N505">
        <f>A505</f>
      </c>
      <c r="O505">
        <f>B505</f>
      </c>
      <c r="P505" s="1"/>
      <c r="Q505">
        <f>C505</f>
      </c>
      <c r="R505">
        <f>Q505</f>
      </c>
      <c r="S505" s="1"/>
      <c r="T505">
        <f>$T$10</f>
      </c>
      <c r="U505">
        <f>D505</f>
      </c>
      <c r="V505">
        <f>E505</f>
      </c>
      <c r="W505">
        <f>F505</f>
      </c>
      <c r="X505">
        <f>G505</f>
      </c>
      <c r="Y505" s="5">
        <f>W505*$B$1</f>
      </c>
      <c r="Z505" s="5">
        <f>W505*$B$2</f>
      </c>
      <c r="AA505" s="5">
        <f>Y505+Z505</f>
      </c>
      <c r="AB505" s="5">
        <f>U505+Y505</f>
      </c>
      <c r="AC505" s="96">
        <f>C505</f>
      </c>
      <c r="AD505" s="1">
        <f>$AD$10</f>
      </c>
      <c r="AE505" s="9">
        <f>COLINDANCIAS!E2486</f>
      </c>
      <c r="AF505" s="9">
        <f>COLINDANCIAS!E2487</f>
      </c>
      <c r="AG505" s="9">
        <f>COLINDANCIAS!E2488</f>
      </c>
      <c r="AH505" s="9">
        <f>COLINDANCIAS!E2489</f>
      </c>
      <c r="AI505" s="9">
        <f>$AI$10</f>
      </c>
      <c r="AJ505" s="9">
        <f>BA505</f>
      </c>
      <c r="AK505" s="1"/>
      <c r="AL505" s="53">
        <f>LEN(AJ505)</f>
      </c>
      <c r="AO505" s="96">
        <f>$AO$10</f>
      </c>
      <c r="AQ505" s="96">
        <f>$AQ$10</f>
      </c>
      <c r="AS505" s="96">
        <f>$AS$10</f>
      </c>
      <c r="AU505" s="96">
        <f>$AU$10</f>
      </c>
      <c r="AW505" s="96">
        <f>$AW$10</f>
      </c>
      <c r="AX505">
        <f>AX504+1</f>
      </c>
      <c r="AZ505">
        <f>CONCATENATE(AO505,".",AQ505,".",AS505,".",AU505,".",AW505,AX505)</f>
      </c>
      <c r="BA505">
        <f>CONCATENATE(AO505,AQ505,AS505,AU505,AW505,AX505)</f>
      </c>
    </row>
    <row r="506" spans="1:53" ht="30" customHeight="1" x14ac:dyDescent="0.25">
      <c r="A506" s="18"/>
      <c r="B506" s="18"/>
      <c r="C506" s="19"/>
      <c r="D506" s="17"/>
      <c r="E506" s="17"/>
      <c r="F506" s="17">
        <f>D506+E506</f>
      </c>
      <c r="G506" s="17">
        <f>ROUND((Hoja2!F506/INICIO!$C$37)*INICIO!$C$33,2)</f>
      </c>
      <c r="H506" s="17"/>
      <c r="I506" s="17"/>
      <c r="J506" s="17">
        <f>D506+H506</f>
      </c>
      <c r="K506" s="1"/>
      <c r="L506" s="17"/>
      <c r="M506" s="1"/>
      <c r="N506">
        <f>A506</f>
      </c>
      <c r="O506">
        <f>B506</f>
      </c>
      <c r="P506" s="1"/>
      <c r="Q506">
        <f>C506</f>
      </c>
      <c r="R506">
        <f>Q506</f>
      </c>
      <c r="S506" s="1"/>
      <c r="T506">
        <f>$T$10</f>
      </c>
      <c r="U506">
        <f>D506</f>
      </c>
      <c r="V506">
        <f>E506</f>
      </c>
      <c r="W506">
        <f>F506</f>
      </c>
      <c r="X506">
        <f>G506</f>
      </c>
      <c r="Y506" s="5">
        <f>W506*$B$1</f>
      </c>
      <c r="Z506" s="5">
        <f>W506*$B$2</f>
      </c>
      <c r="AA506" s="5">
        <f>Y506+Z506</f>
      </c>
      <c r="AB506" s="5">
        <f>U506+Y506</f>
      </c>
      <c r="AC506" s="96">
        <f>C506</f>
      </c>
      <c r="AD506" s="1">
        <f>$AD$10</f>
      </c>
      <c r="AE506" s="9">
        <f>COLINDANCIAS!E2491</f>
      </c>
      <c r="AF506" s="9">
        <f>COLINDANCIAS!E2492</f>
      </c>
      <c r="AG506" s="9">
        <f>COLINDANCIAS!E2493</f>
      </c>
      <c r="AH506" s="9">
        <f>COLINDANCIAS!E2494</f>
      </c>
      <c r="AI506" s="9">
        <f>$AI$10</f>
      </c>
      <c r="AJ506" s="9">
        <f>BA506</f>
      </c>
      <c r="AK506" s="1"/>
      <c r="AL506" s="53">
        <f>LEN(AJ506)</f>
      </c>
      <c r="AO506" s="96">
        <f>$AO$10</f>
      </c>
      <c r="AQ506" s="96">
        <f>$AQ$10</f>
      </c>
      <c r="AS506" s="96">
        <f>$AS$10</f>
      </c>
      <c r="AU506" s="96">
        <f>$AU$10</f>
      </c>
      <c r="AW506" s="96">
        <f>$AW$10</f>
      </c>
      <c r="AX506">
        <f>AX505+1</f>
      </c>
      <c r="AZ506">
        <f>CONCATENATE(AO506,".",AQ506,".",AS506,".",AU506,".",AW506,AX506)</f>
      </c>
      <c r="BA506">
        <f>CONCATENATE(AO506,AQ506,AS506,AU506,AW506,AX506)</f>
      </c>
    </row>
    <row r="507" spans="1:53" ht="30" customHeight="1" x14ac:dyDescent="0.25">
      <c r="A507" s="18"/>
      <c r="B507" s="18"/>
      <c r="C507" s="19"/>
      <c r="D507" s="17"/>
      <c r="E507" s="17"/>
      <c r="F507" s="17">
        <f>D507+E507</f>
      </c>
      <c r="G507" s="17">
        <f>ROUND((Hoja2!F507/INICIO!$C$37)*INICIO!$C$33,2)</f>
      </c>
      <c r="H507" s="17"/>
      <c r="I507" s="17"/>
      <c r="J507" s="17">
        <f>D507+H507</f>
      </c>
      <c r="K507" s="1"/>
      <c r="L507" s="17"/>
      <c r="M507" s="1"/>
      <c r="N507">
        <f>A507</f>
      </c>
      <c r="O507">
        <f>B507</f>
      </c>
      <c r="P507" s="1"/>
      <c r="Q507">
        <f>C507</f>
      </c>
      <c r="R507">
        <f>Q507</f>
      </c>
      <c r="S507" s="1"/>
      <c r="T507">
        <f>$T$10</f>
      </c>
      <c r="U507">
        <f>D507</f>
      </c>
      <c r="V507">
        <f>E507</f>
      </c>
      <c r="W507">
        <f>F507</f>
      </c>
      <c r="X507">
        <f>G507</f>
      </c>
      <c r="Y507" s="5">
        <f>W507*$B$1</f>
      </c>
      <c r="Z507" s="5">
        <f>W507*$B$2</f>
      </c>
      <c r="AA507" s="5">
        <f>Y507+Z507</f>
      </c>
      <c r="AB507" s="5">
        <f>U507+Y507</f>
      </c>
      <c r="AC507" s="96">
        <f>C507</f>
      </c>
      <c r="AD507" s="1">
        <f>$AD$10</f>
      </c>
      <c r="AE507" s="9">
        <f>COLINDANCIAS!E2496</f>
      </c>
      <c r="AF507" s="9">
        <f>COLINDANCIAS!E2497</f>
      </c>
      <c r="AG507" s="9">
        <f>COLINDANCIAS!E2498</f>
      </c>
      <c r="AH507" s="9">
        <f>COLINDANCIAS!E2499</f>
      </c>
      <c r="AI507" s="9">
        <f>$AI$10</f>
      </c>
      <c r="AJ507" s="9">
        <f>BA507</f>
      </c>
      <c r="AK507" s="1"/>
      <c r="AL507" s="53">
        <f>LEN(AJ507)</f>
      </c>
      <c r="AO507" s="96">
        <f>$AO$10</f>
      </c>
      <c r="AQ507" s="96">
        <f>$AQ$10</f>
      </c>
      <c r="AS507" s="96">
        <f>$AS$10</f>
      </c>
      <c r="AU507" s="96">
        <f>$AU$10</f>
      </c>
      <c r="AW507" s="96">
        <f>$AW$10</f>
      </c>
      <c r="AX507">
        <f>AX506+1</f>
      </c>
      <c r="AZ507">
        <f>CONCATENATE(AO507,".",AQ507,".",AS507,".",AU507,".",AW507,AX507)</f>
      </c>
      <c r="BA507">
        <f>CONCATENATE(AO507,AQ507,AS507,AU507,AW507,AX507)</f>
      </c>
    </row>
    <row r="508" spans="1:53" ht="30" customHeight="1" x14ac:dyDescent="0.25">
      <c r="A508" s="18"/>
      <c r="B508" s="18"/>
      <c r="C508" s="19"/>
      <c r="D508" s="17"/>
      <c r="E508" s="17"/>
      <c r="F508" s="17">
        <f>D508+E508</f>
      </c>
      <c r="G508" s="17">
        <f>ROUND((Hoja2!F508/INICIO!$C$37)*INICIO!$C$33,2)</f>
      </c>
      <c r="H508" s="17"/>
      <c r="I508" s="17"/>
      <c r="J508" s="17">
        <f>D508+H508</f>
      </c>
      <c r="K508" s="1"/>
      <c r="L508" s="17"/>
      <c r="M508" s="1"/>
      <c r="N508">
        <f>A508</f>
      </c>
      <c r="O508">
        <f>B508</f>
      </c>
      <c r="P508" s="1"/>
      <c r="Q508">
        <f>C508</f>
      </c>
      <c r="R508">
        <f>Q508</f>
      </c>
      <c r="S508" s="1"/>
      <c r="T508">
        <f>$T$10</f>
      </c>
      <c r="U508">
        <f>D508</f>
      </c>
      <c r="V508">
        <f>E508</f>
      </c>
      <c r="W508">
        <f>F508</f>
      </c>
      <c r="X508">
        <f>G508</f>
      </c>
      <c r="Y508" s="5">
        <f>W508*$B$1</f>
      </c>
      <c r="Z508" s="5">
        <f>W508*$B$2</f>
      </c>
      <c r="AA508" s="5">
        <f>Y508+Z508</f>
      </c>
      <c r="AB508" s="5">
        <f>U508+Y508</f>
      </c>
      <c r="AC508" s="96">
        <f>C508</f>
      </c>
      <c r="AD508" s="1">
        <f>$AD$10</f>
      </c>
      <c r="AE508" s="9">
        <f>COLINDANCIAS!E2501</f>
      </c>
      <c r="AF508" s="9">
        <f>COLINDANCIAS!E2502</f>
      </c>
      <c r="AG508" s="9">
        <f>COLINDANCIAS!E2503</f>
      </c>
      <c r="AH508" s="9">
        <f>COLINDANCIAS!E2504</f>
      </c>
      <c r="AI508" s="9">
        <f>$AI$10</f>
      </c>
      <c r="AJ508" s="9">
        <f>BA508</f>
      </c>
      <c r="AK508" s="1"/>
      <c r="AL508" s="53">
        <f>LEN(AJ508)</f>
      </c>
      <c r="AO508" s="96">
        <f>$AO$10</f>
      </c>
      <c r="AQ508" s="96">
        <f>$AQ$10</f>
      </c>
      <c r="AS508" s="96">
        <f>$AS$10</f>
      </c>
      <c r="AU508" s="96">
        <f>$AU$10</f>
      </c>
      <c r="AW508" s="96">
        <f>$AW$10</f>
      </c>
      <c r="AX508">
        <f>AX507+1</f>
      </c>
      <c r="AZ508">
        <f>CONCATENATE(AO508,".",AQ508,".",AS508,".",AU508,".",AW508,AX508)</f>
      </c>
      <c r="BA508">
        <f>CONCATENATE(AO508,AQ508,AS508,AU508,AW508,AX508)</f>
      </c>
    </row>
    <row r="509" spans="1:53" ht="30" customHeight="1" x14ac:dyDescent="0.25">
      <c r="A509" s="18"/>
      <c r="B509" s="18"/>
      <c r="C509" s="19"/>
      <c r="D509" s="17"/>
      <c r="E509" s="17"/>
      <c r="F509" s="17">
        <f>D509+E509</f>
      </c>
      <c r="G509" s="17">
        <f>ROUND((Hoja2!F509/INICIO!$C$37)*INICIO!$C$33,2)</f>
      </c>
      <c r="H509" s="17"/>
      <c r="I509" s="17"/>
      <c r="J509" s="17">
        <f>D509+H509</f>
      </c>
      <c r="K509" s="1"/>
      <c r="L509" s="17"/>
      <c r="M509" s="1"/>
      <c r="N509">
        <f>A509</f>
      </c>
      <c r="O509">
        <f>B509</f>
      </c>
      <c r="P509" s="1"/>
      <c r="Q509">
        <f>C509</f>
      </c>
      <c r="R509">
        <f>Q509</f>
      </c>
      <c r="S509" s="1"/>
      <c r="T509">
        <f>$T$10</f>
      </c>
      <c r="U509">
        <f>D509</f>
      </c>
      <c r="V509">
        <f>E509</f>
      </c>
      <c r="W509">
        <f>F509</f>
      </c>
      <c r="X509">
        <f>G509</f>
      </c>
      <c r="Y509" s="5">
        <f>W509*$B$1</f>
      </c>
      <c r="Z509" s="5">
        <f>W509*$B$2</f>
      </c>
      <c r="AA509" s="5">
        <f>Y509+Z509</f>
      </c>
      <c r="AB509" s="5">
        <f>U509+Y509</f>
      </c>
      <c r="AC509" s="96">
        <f>C509</f>
      </c>
      <c r="AD509" s="1">
        <f>$AD$10</f>
      </c>
      <c r="AE509" s="9">
        <f>COLINDANCIAS!E2506</f>
      </c>
      <c r="AF509" s="9">
        <f>COLINDANCIAS!E2507</f>
      </c>
      <c r="AG509" s="9">
        <f>COLINDANCIAS!E2508</f>
      </c>
      <c r="AH509" s="9">
        <f>COLINDANCIAS!E2509</f>
      </c>
      <c r="AI509" s="9">
        <f>$AI$10</f>
      </c>
      <c r="AJ509" s="9">
        <f>BA509</f>
      </c>
      <c r="AK509" s="1"/>
      <c r="AL509" s="53">
        <f>LEN(AJ509)</f>
      </c>
      <c r="AO509" s="96">
        <f>$AO$10</f>
      </c>
      <c r="AQ509" s="96">
        <f>$AQ$10</f>
      </c>
      <c r="AS509" s="96">
        <f>$AS$10</f>
      </c>
      <c r="AU509" s="96">
        <f>$AU$10</f>
      </c>
      <c r="AW509" s="96">
        <f>$AW$10</f>
      </c>
      <c r="AX509">
        <f>AX508+1</f>
      </c>
      <c r="AZ509">
        <f>CONCATENATE(AO509,".",AQ509,".",AS509,".",AU509,".",AW509,AX509)</f>
      </c>
      <c r="BA509">
        <f>CONCATENATE(AO509,AQ509,AS509,AU509,AW509,AX509)</f>
      </c>
    </row>
    <row r="510" spans="1:53" ht="30" customHeight="1" x14ac:dyDescent="0.25">
      <c r="A510" s="18"/>
      <c r="B510" s="18"/>
      <c r="C510" s="19"/>
      <c r="D510" s="17"/>
      <c r="E510" s="17"/>
      <c r="F510" s="17">
        <f>D510+E510</f>
      </c>
      <c r="G510" s="17">
        <f>ROUND((Hoja2!F510/INICIO!$C$37)*INICIO!$C$33,2)</f>
      </c>
      <c r="H510" s="17"/>
      <c r="I510" s="17"/>
      <c r="J510" s="17">
        <f>D510+H510</f>
      </c>
      <c r="K510" s="1"/>
      <c r="L510" s="17"/>
      <c r="M510" s="1"/>
      <c r="N510">
        <f>A510</f>
      </c>
      <c r="O510">
        <f>B510</f>
      </c>
      <c r="P510" s="1"/>
      <c r="Q510">
        <f>C510</f>
      </c>
      <c r="R510">
        <f>Q510</f>
      </c>
      <c r="S510" s="1"/>
      <c r="T510">
        <f>$T$10</f>
      </c>
      <c r="U510">
        <f>D510</f>
      </c>
      <c r="V510">
        <f>E510</f>
      </c>
      <c r="W510">
        <f>F510</f>
      </c>
      <c r="X510">
        <f>G510</f>
      </c>
      <c r="Y510" s="5">
        <f>W510*$B$1</f>
      </c>
      <c r="Z510" s="5">
        <f>W510*$B$2</f>
      </c>
      <c r="AA510" s="5">
        <f>Y510+Z510</f>
      </c>
      <c r="AB510" s="5">
        <f>U510+Y510</f>
      </c>
      <c r="AC510" s="96">
        <f>C510</f>
      </c>
      <c r="AD510" s="1">
        <f>$AD$10</f>
      </c>
      <c r="AE510" s="9">
        <f>COLINDANCIAS!E2511</f>
      </c>
      <c r="AF510" s="9">
        <f>COLINDANCIAS!E2512</f>
      </c>
      <c r="AG510" s="9">
        <f>COLINDANCIAS!E2513</f>
      </c>
      <c r="AH510" s="9">
        <f>COLINDANCIAS!E2514</f>
      </c>
      <c r="AI510" s="9">
        <f>$AI$10</f>
      </c>
      <c r="AJ510" s="9">
        <f>BA510</f>
      </c>
      <c r="AK510" s="1"/>
      <c r="AL510" s="53">
        <f>LEN(AJ510)</f>
      </c>
      <c r="AO510" s="96">
        <f>$AO$10</f>
      </c>
      <c r="AQ510" s="96">
        <f>$AQ$10</f>
      </c>
      <c r="AS510" s="96">
        <f>$AS$10</f>
      </c>
      <c r="AU510" s="96">
        <f>$AU$10</f>
      </c>
      <c r="AW510" s="96">
        <f>$AW$10</f>
      </c>
      <c r="AX510">
        <f>AX509+1</f>
      </c>
      <c r="AZ510">
        <f>CONCATENATE(AO510,".",AQ510,".",AS510,".",AU510,".",AW510,AX510)</f>
      </c>
      <c r="BA510">
        <f>CONCATENATE(AO510,AQ510,AS510,AU510,AW510,AX510)</f>
      </c>
    </row>
    <row r="511" spans="1:53" ht="30" customHeight="1" x14ac:dyDescent="0.25">
      <c r="A511" s="18"/>
      <c r="B511" s="18"/>
      <c r="C511" s="19"/>
      <c r="D511" s="17"/>
      <c r="E511" s="17"/>
      <c r="F511" s="17">
        <f>D511+E511</f>
      </c>
      <c r="G511" s="17">
        <f>ROUND((Hoja2!F511/INICIO!$C$37)*INICIO!$C$33,2)</f>
      </c>
      <c r="H511" s="17"/>
      <c r="I511" s="17"/>
      <c r="J511" s="17">
        <f>D511+H511</f>
      </c>
      <c r="K511" s="1"/>
      <c r="L511" s="17"/>
      <c r="M511" s="1"/>
      <c r="N511">
        <f>A511</f>
      </c>
      <c r="O511">
        <f>B511</f>
      </c>
      <c r="P511" s="1"/>
      <c r="Q511">
        <f>C511</f>
      </c>
      <c r="R511">
        <f>Q511</f>
      </c>
      <c r="S511" s="1"/>
      <c r="T511">
        <f>$T$10</f>
      </c>
      <c r="U511">
        <f>D511</f>
      </c>
      <c r="V511">
        <f>E511</f>
      </c>
      <c r="W511">
        <f>F511</f>
      </c>
      <c r="X511">
        <f>G511</f>
      </c>
      <c r="Y511" s="5">
        <f>W511*$B$1</f>
      </c>
      <c r="Z511" s="5">
        <f>W511*$B$2</f>
      </c>
      <c r="AA511" s="5">
        <f>Y511+Z511</f>
      </c>
      <c r="AB511" s="5">
        <f>U511+Y511</f>
      </c>
      <c r="AC511" s="96">
        <f>C511</f>
      </c>
      <c r="AD511" s="1">
        <f>$AD$10</f>
      </c>
      <c r="AE511" s="9">
        <f>COLINDANCIAS!E2516</f>
      </c>
      <c r="AF511" s="9">
        <f>COLINDANCIAS!E2517</f>
      </c>
      <c r="AG511" s="9">
        <f>COLINDANCIAS!E2518</f>
      </c>
      <c r="AH511" s="9">
        <f>COLINDANCIAS!E2519</f>
      </c>
      <c r="AI511" s="9">
        <f>$AI$10</f>
      </c>
      <c r="AJ511" s="9">
        <f>BA511</f>
      </c>
      <c r="AK511" s="1"/>
      <c r="AL511" s="53">
        <f>LEN(AJ511)</f>
      </c>
      <c r="AO511" s="96">
        <f>$AO$10</f>
      </c>
      <c r="AQ511" s="96">
        <f>$AQ$10</f>
      </c>
      <c r="AS511" s="96">
        <f>$AS$10</f>
      </c>
      <c r="AU511" s="96">
        <f>$AU$10</f>
      </c>
      <c r="AW511" s="96">
        <f>$AW$10</f>
      </c>
      <c r="AX511">
        <f>AX510+1</f>
      </c>
      <c r="AZ511">
        <f>CONCATENATE(AO511,".",AQ511,".",AS511,".",AU511,".",AW511,AX511)</f>
      </c>
      <c r="BA511">
        <f>CONCATENATE(AO511,AQ511,AS511,AU511,AW511,AX511)</f>
      </c>
    </row>
    <row r="512" spans="1:53" ht="30" customHeight="1" x14ac:dyDescent="0.25">
      <c r="A512" s="18"/>
      <c r="B512" s="18"/>
      <c r="C512" s="19"/>
      <c r="D512" s="17"/>
      <c r="E512" s="17"/>
      <c r="F512" s="17">
        <f>D512+E512</f>
      </c>
      <c r="G512" s="17">
        <f>ROUND((Hoja2!F512/INICIO!$C$37)*INICIO!$C$33,2)</f>
      </c>
      <c r="H512" s="17"/>
      <c r="I512" s="17"/>
      <c r="J512" s="17">
        <f>D512+H512</f>
      </c>
      <c r="K512" s="1"/>
      <c r="L512" s="17"/>
      <c r="M512" s="1"/>
      <c r="N512">
        <f>A512</f>
      </c>
      <c r="O512">
        <f>B512</f>
      </c>
      <c r="P512" s="1"/>
      <c r="Q512">
        <f>C512</f>
      </c>
      <c r="R512">
        <f>Q512</f>
      </c>
      <c r="S512" s="1"/>
      <c r="T512">
        <f>$T$10</f>
      </c>
      <c r="U512">
        <f>D512</f>
      </c>
      <c r="V512">
        <f>E512</f>
      </c>
      <c r="W512">
        <f>F512</f>
      </c>
      <c r="X512">
        <f>G512</f>
      </c>
      <c r="Y512" s="5">
        <f>W512*$B$1</f>
      </c>
      <c r="Z512" s="5">
        <f>W512*$B$2</f>
      </c>
      <c r="AA512" s="5">
        <f>Y512+Z512</f>
      </c>
      <c r="AB512" s="5">
        <f>U512+Y512</f>
      </c>
      <c r="AC512" s="96">
        <f>C512</f>
      </c>
      <c r="AD512" s="1">
        <f>$AD$10</f>
      </c>
      <c r="AE512" s="9">
        <f>COLINDANCIAS!E2521</f>
      </c>
      <c r="AF512" s="9">
        <f>COLINDANCIAS!E2522</f>
      </c>
      <c r="AG512" s="9">
        <f>COLINDANCIAS!E2523</f>
      </c>
      <c r="AH512" s="9">
        <f>COLINDANCIAS!E2524</f>
      </c>
      <c r="AI512" s="9">
        <f>$AI$10</f>
      </c>
      <c r="AJ512" s="9">
        <f>BA512</f>
      </c>
      <c r="AK512" s="1"/>
      <c r="AL512" s="53">
        <f>LEN(AJ512)</f>
      </c>
      <c r="AO512" s="96">
        <f>$AO$10</f>
      </c>
      <c r="AQ512" s="96">
        <f>$AQ$10</f>
      </c>
      <c r="AS512" s="96">
        <f>$AS$10</f>
      </c>
      <c r="AU512" s="96">
        <f>$AU$10</f>
      </c>
      <c r="AW512" s="96">
        <f>$AW$10</f>
      </c>
      <c r="AX512">
        <f>AX511+1</f>
      </c>
      <c r="AZ512">
        <f>CONCATENATE(AO512,".",AQ512,".",AS512,".",AU512,".",AW512,AX512)</f>
      </c>
      <c r="BA512">
        <f>CONCATENATE(AO512,AQ512,AS512,AU512,AW512,AX512)</f>
      </c>
    </row>
    <row r="513" spans="1:53" ht="30" customHeight="1" x14ac:dyDescent="0.25">
      <c r="A513" s="18"/>
      <c r="B513" s="18"/>
      <c r="C513" s="19"/>
      <c r="D513" s="17"/>
      <c r="E513" s="17"/>
      <c r="F513" s="17">
        <f>D513+E513</f>
      </c>
      <c r="G513" s="17">
        <f>ROUND((Hoja2!F513/INICIO!$C$37)*INICIO!$C$33,2)</f>
      </c>
      <c r="H513" s="17"/>
      <c r="I513" s="17"/>
      <c r="J513" s="17">
        <f>D513+H513</f>
      </c>
      <c r="K513" s="1"/>
      <c r="L513" s="17"/>
      <c r="M513" s="1"/>
      <c r="N513">
        <f>A513</f>
      </c>
      <c r="O513">
        <f>B513</f>
      </c>
      <c r="P513" s="1"/>
      <c r="Q513">
        <f>C513</f>
      </c>
      <c r="R513">
        <f>Q513</f>
      </c>
      <c r="S513" s="1"/>
      <c r="T513">
        <f>$T$10</f>
      </c>
      <c r="U513">
        <f>D513</f>
      </c>
      <c r="V513">
        <f>E513</f>
      </c>
      <c r="W513">
        <f>F513</f>
      </c>
      <c r="X513">
        <f>G513</f>
      </c>
      <c r="Y513" s="5">
        <f>W513*$B$1</f>
      </c>
      <c r="Z513" s="5">
        <f>W513*$B$2</f>
      </c>
      <c r="AA513" s="5">
        <f>Y513+Z513</f>
      </c>
      <c r="AB513" s="5">
        <f>U513+Y513</f>
      </c>
      <c r="AC513" s="96">
        <f>C513</f>
      </c>
      <c r="AD513" s="1">
        <f>$AD$10</f>
      </c>
      <c r="AE513" s="9">
        <f>COLINDANCIAS!E2526</f>
      </c>
      <c r="AF513" s="9">
        <f>COLINDANCIAS!E2527</f>
      </c>
      <c r="AG513" s="9">
        <f>COLINDANCIAS!E2528</f>
      </c>
      <c r="AH513" s="9">
        <f>COLINDANCIAS!E2529</f>
      </c>
      <c r="AI513" s="9">
        <f>$AI$10</f>
      </c>
      <c r="AJ513" s="9">
        <f>BA513</f>
      </c>
      <c r="AK513" s="1"/>
      <c r="AL513" s="53">
        <f>LEN(AJ513)</f>
      </c>
      <c r="AO513" s="96">
        <f>$AO$10</f>
      </c>
      <c r="AQ513" s="96">
        <f>$AQ$10</f>
      </c>
      <c r="AS513" s="96">
        <f>$AS$10</f>
      </c>
      <c r="AU513" s="96">
        <f>$AU$10</f>
      </c>
      <c r="AW513" s="96">
        <f>$AW$10</f>
      </c>
      <c r="AX513">
        <f>AX512+1</f>
      </c>
      <c r="AZ513">
        <f>CONCATENATE(AO513,".",AQ513,".",AS513,".",AU513,".",AW513,AX513)</f>
      </c>
      <c r="BA513">
        <f>CONCATENATE(AO513,AQ513,AS513,AU513,AW513,AX513)</f>
      </c>
    </row>
    <row r="514" spans="1:53" ht="30" customHeight="1" x14ac:dyDescent="0.25">
      <c r="A514" s="18"/>
      <c r="B514" s="18"/>
      <c r="C514" s="19"/>
      <c r="D514" s="17"/>
      <c r="E514" s="17"/>
      <c r="F514" s="17">
        <f>D514+E514</f>
      </c>
      <c r="G514" s="17">
        <f>ROUND((Hoja2!F514/INICIO!$C$37)*INICIO!$C$33,2)</f>
      </c>
      <c r="H514" s="17"/>
      <c r="I514" s="17"/>
      <c r="J514" s="17">
        <f>D514+H514</f>
      </c>
      <c r="K514" s="1"/>
      <c r="L514" s="17"/>
      <c r="M514" s="1"/>
      <c r="N514">
        <f>A514</f>
      </c>
      <c r="O514">
        <f>B514</f>
      </c>
      <c r="P514" s="1"/>
      <c r="Q514">
        <f>C514</f>
      </c>
      <c r="R514">
        <f>Q514</f>
      </c>
      <c r="S514" s="1"/>
      <c r="T514">
        <f>$T$10</f>
      </c>
      <c r="U514">
        <f>D514</f>
      </c>
      <c r="V514">
        <f>E514</f>
      </c>
      <c r="W514">
        <f>F514</f>
      </c>
      <c r="X514">
        <f>G514</f>
      </c>
      <c r="Y514" s="5">
        <f>W514*$B$1</f>
      </c>
      <c r="Z514" s="5">
        <f>W514*$B$2</f>
      </c>
      <c r="AA514" s="5">
        <f>Y514+Z514</f>
      </c>
      <c r="AB514" s="5">
        <f>U514+Y514</f>
      </c>
      <c r="AC514" s="96">
        <f>C514</f>
      </c>
      <c r="AD514" s="1">
        <f>$AD$10</f>
      </c>
      <c r="AE514" s="9">
        <f>COLINDANCIAS!E2531</f>
      </c>
      <c r="AF514" s="9">
        <f>COLINDANCIAS!E2532</f>
      </c>
      <c r="AG514" s="9">
        <f>COLINDANCIAS!E2533</f>
      </c>
      <c r="AH514" s="9">
        <f>COLINDANCIAS!E2534</f>
      </c>
      <c r="AI514" s="9">
        <f>$AI$10</f>
      </c>
      <c r="AJ514" s="9">
        <f>BA514</f>
      </c>
      <c r="AK514" s="1"/>
      <c r="AL514" s="53">
        <f>LEN(AJ514)</f>
      </c>
      <c r="AO514" s="96">
        <f>$AO$10</f>
      </c>
      <c r="AQ514" s="96">
        <f>$AQ$10</f>
      </c>
      <c r="AS514" s="96">
        <f>$AS$10</f>
      </c>
      <c r="AU514" s="96">
        <f>$AU$10</f>
      </c>
      <c r="AW514" s="96">
        <f>$AW$10</f>
      </c>
      <c r="AX514">
        <f>AX513+1</f>
      </c>
      <c r="AZ514">
        <f>CONCATENATE(AO514,".",AQ514,".",AS514,".",AU514,".",AW514,AX514)</f>
      </c>
      <c r="BA514">
        <f>CONCATENATE(AO514,AQ514,AS514,AU514,AW514,AX514)</f>
      </c>
    </row>
    <row r="515" spans="1:53" ht="30" customHeight="1" x14ac:dyDescent="0.25">
      <c r="A515" s="18"/>
      <c r="B515" s="18"/>
      <c r="C515" s="19"/>
      <c r="D515" s="17"/>
      <c r="E515" s="17"/>
      <c r="F515" s="17">
        <f>D515+E515</f>
      </c>
      <c r="G515" s="17">
        <f>ROUND((Hoja2!F515/INICIO!$C$37)*INICIO!$C$33,2)</f>
      </c>
      <c r="H515" s="17"/>
      <c r="I515" s="17"/>
      <c r="J515" s="17">
        <f>D515+H515</f>
      </c>
      <c r="K515" s="1"/>
      <c r="L515" s="17"/>
      <c r="M515" s="1"/>
      <c r="N515">
        <f>A515</f>
      </c>
      <c r="O515">
        <f>B515</f>
      </c>
      <c r="P515" s="1"/>
      <c r="Q515">
        <f>C515</f>
      </c>
      <c r="R515">
        <f>Q515</f>
      </c>
      <c r="S515" s="1"/>
      <c r="T515">
        <f>$T$10</f>
      </c>
      <c r="U515">
        <f>D515</f>
      </c>
      <c r="V515">
        <f>E515</f>
      </c>
      <c r="W515">
        <f>F515</f>
      </c>
      <c r="X515">
        <f>G515</f>
      </c>
      <c r="Y515" s="5">
        <f>W515*$B$1</f>
      </c>
      <c r="Z515" s="5">
        <f>W515*$B$2</f>
      </c>
      <c r="AA515" s="5">
        <f>Y515+Z515</f>
      </c>
      <c r="AB515" s="5">
        <f>U515+Y515</f>
      </c>
      <c r="AC515" s="96">
        <f>C515</f>
      </c>
      <c r="AD515" s="1">
        <f>$AD$10</f>
      </c>
      <c r="AE515" s="9">
        <f>COLINDANCIAS!E2536</f>
      </c>
      <c r="AF515" s="9">
        <f>COLINDANCIAS!E2537</f>
      </c>
      <c r="AG515" s="9">
        <f>COLINDANCIAS!E2538</f>
      </c>
      <c r="AH515" s="9">
        <f>COLINDANCIAS!E2539</f>
      </c>
      <c r="AI515" s="9">
        <f>$AI$10</f>
      </c>
      <c r="AJ515" s="9">
        <f>BA515</f>
      </c>
      <c r="AK515" s="1"/>
      <c r="AL515" s="53">
        <f>LEN(AJ515)</f>
      </c>
      <c r="AO515" s="96">
        <f>$AO$10</f>
      </c>
      <c r="AQ515" s="96">
        <f>$AQ$10</f>
      </c>
      <c r="AS515" s="96">
        <f>$AS$10</f>
      </c>
      <c r="AU515" s="96">
        <f>$AU$10</f>
      </c>
      <c r="AW515" s="96">
        <f>$AW$10</f>
      </c>
      <c r="AX515">
        <f>AX514+1</f>
      </c>
      <c r="AZ515">
        <f>CONCATENATE(AO515,".",AQ515,".",AS515,".",AU515,".",AW515,AX515)</f>
      </c>
      <c r="BA515">
        <f>CONCATENATE(AO515,AQ515,AS515,AU515,AW515,AX515)</f>
      </c>
    </row>
    <row r="516" spans="1:53" ht="30" customHeight="1" x14ac:dyDescent="0.25">
      <c r="A516" s="18"/>
      <c r="B516" s="18"/>
      <c r="C516" s="19"/>
      <c r="D516" s="17"/>
      <c r="E516" s="17"/>
      <c r="F516" s="17">
        <f>D516+E516</f>
      </c>
      <c r="G516" s="17">
        <f>ROUND((Hoja2!F516/INICIO!$C$37)*INICIO!$C$33,2)</f>
      </c>
      <c r="H516" s="17"/>
      <c r="I516" s="17"/>
      <c r="J516" s="17">
        <f>D516+H516</f>
      </c>
      <c r="K516" s="1"/>
      <c r="L516" s="17"/>
      <c r="M516" s="1"/>
      <c r="N516">
        <f>A516</f>
      </c>
      <c r="O516">
        <f>B516</f>
      </c>
      <c r="P516" s="1"/>
      <c r="Q516">
        <f>C516</f>
      </c>
      <c r="R516">
        <f>Q516</f>
      </c>
      <c r="S516" s="1"/>
      <c r="T516">
        <f>$T$10</f>
      </c>
      <c r="U516">
        <f>D516</f>
      </c>
      <c r="V516">
        <f>E516</f>
      </c>
      <c r="W516">
        <f>F516</f>
      </c>
      <c r="X516">
        <f>G516</f>
      </c>
      <c r="Y516" s="5">
        <f>W516*$B$1</f>
      </c>
      <c r="Z516" s="5">
        <f>W516*$B$2</f>
      </c>
      <c r="AA516" s="5">
        <f>Y516+Z516</f>
      </c>
      <c r="AB516" s="5">
        <f>U516+Y516</f>
      </c>
      <c r="AC516" s="96">
        <f>C516</f>
      </c>
      <c r="AD516" s="1">
        <f>$AD$10</f>
      </c>
      <c r="AE516" s="9">
        <f>COLINDANCIAS!E2541</f>
      </c>
      <c r="AF516" s="9">
        <f>COLINDANCIAS!E2542</f>
      </c>
      <c r="AG516" s="9">
        <f>COLINDANCIAS!E2543</f>
      </c>
      <c r="AH516" s="9">
        <f>COLINDANCIAS!E2544</f>
      </c>
      <c r="AI516" s="9">
        <f>$AI$10</f>
      </c>
      <c r="AJ516" s="9">
        <f>BA516</f>
      </c>
      <c r="AK516" s="1"/>
      <c r="AL516" s="53">
        <f>LEN(AJ516)</f>
      </c>
      <c r="AO516" s="96">
        <f>$AO$10</f>
      </c>
      <c r="AQ516" s="96">
        <f>$AQ$10</f>
      </c>
      <c r="AS516" s="96">
        <f>$AS$10</f>
      </c>
      <c r="AU516" s="96">
        <f>$AU$10</f>
      </c>
      <c r="AW516" s="96">
        <f>$AW$10</f>
      </c>
      <c r="AX516">
        <f>AX515+1</f>
      </c>
      <c r="AZ516">
        <f>CONCATENATE(AO516,".",AQ516,".",AS516,".",AU516,".",AW516,AX516)</f>
      </c>
      <c r="BA516">
        <f>CONCATENATE(AO516,AQ516,AS516,AU516,AW516,AX516)</f>
      </c>
    </row>
    <row r="517" spans="1:53" ht="30" customHeight="1" x14ac:dyDescent="0.25">
      <c r="A517" s="18"/>
      <c r="B517" s="18"/>
      <c r="C517" s="19"/>
      <c r="D517" s="17"/>
      <c r="E517" s="17"/>
      <c r="F517" s="17">
        <f>D517+E517</f>
      </c>
      <c r="G517" s="17">
        <f>ROUND((Hoja2!F517/INICIO!$C$37)*INICIO!$C$33,2)</f>
      </c>
      <c r="H517" s="17"/>
      <c r="I517" s="17"/>
      <c r="J517" s="17">
        <f>D517+H517</f>
      </c>
      <c r="K517" s="1"/>
      <c r="L517" s="17"/>
      <c r="M517" s="1"/>
      <c r="N517">
        <f>A517</f>
      </c>
      <c r="O517">
        <f>B517</f>
      </c>
      <c r="P517" s="1"/>
      <c r="Q517">
        <f>C517</f>
      </c>
      <c r="R517">
        <f>Q517</f>
      </c>
      <c r="S517" s="1"/>
      <c r="T517">
        <f>$T$10</f>
      </c>
      <c r="U517">
        <f>D517</f>
      </c>
      <c r="V517">
        <f>E517</f>
      </c>
      <c r="W517">
        <f>F517</f>
      </c>
      <c r="X517">
        <f>G517</f>
      </c>
      <c r="Y517" s="5">
        <f>W517*$B$1</f>
      </c>
      <c r="Z517" s="5">
        <f>W517*$B$2</f>
      </c>
      <c r="AA517" s="5">
        <f>Y517+Z517</f>
      </c>
      <c r="AB517" s="5">
        <f>U517+Y517</f>
      </c>
      <c r="AC517" s="96">
        <f>C517</f>
      </c>
      <c r="AD517" s="1">
        <f>$AD$10</f>
      </c>
      <c r="AE517" s="9">
        <f>COLINDANCIAS!E2546</f>
      </c>
      <c r="AF517" s="9">
        <f>COLINDANCIAS!E2547</f>
      </c>
      <c r="AG517" s="9">
        <f>COLINDANCIAS!E2548</f>
      </c>
      <c r="AH517" s="9">
        <f>COLINDANCIAS!E2549</f>
      </c>
      <c r="AI517" s="9">
        <f>$AI$10</f>
      </c>
      <c r="AJ517" s="9">
        <f>BA517</f>
      </c>
      <c r="AK517" s="1"/>
      <c r="AL517" s="53">
        <f>LEN(AJ517)</f>
      </c>
      <c r="AO517" s="96">
        <f>$AO$10</f>
      </c>
      <c r="AQ517" s="96">
        <f>$AQ$10</f>
      </c>
      <c r="AS517" s="96">
        <f>$AS$10</f>
      </c>
      <c r="AU517" s="96">
        <f>$AU$10</f>
      </c>
      <c r="AW517" s="96">
        <f>$AW$10</f>
      </c>
      <c r="AX517">
        <f>AX516+1</f>
      </c>
      <c r="AZ517">
        <f>CONCATENATE(AO517,".",AQ517,".",AS517,".",AU517,".",AW517,AX517)</f>
      </c>
      <c r="BA517">
        <f>CONCATENATE(AO517,AQ517,AS517,AU517,AW517,AX517)</f>
      </c>
    </row>
    <row r="518" spans="1:53" ht="30" customHeight="1" x14ac:dyDescent="0.25">
      <c r="A518" s="18"/>
      <c r="B518" s="18"/>
      <c r="C518" s="19"/>
      <c r="D518" s="17"/>
      <c r="E518" s="17"/>
      <c r="F518" s="17">
        <f>D518+E518</f>
      </c>
      <c r="G518" s="17">
        <f>ROUND((Hoja2!F518/INICIO!$C$37)*INICIO!$C$33,2)</f>
      </c>
      <c r="H518" s="17"/>
      <c r="I518" s="17"/>
      <c r="J518" s="17">
        <f>D518+H518</f>
      </c>
      <c r="K518" s="1"/>
      <c r="L518" s="17"/>
      <c r="M518" s="1"/>
      <c r="N518">
        <f>A518</f>
      </c>
      <c r="O518">
        <f>B518</f>
      </c>
      <c r="P518" s="1"/>
      <c r="Q518">
        <f>C518</f>
      </c>
      <c r="R518">
        <f>Q518</f>
      </c>
      <c r="S518" s="1"/>
      <c r="T518">
        <f>$T$10</f>
      </c>
      <c r="U518">
        <f>D518</f>
      </c>
      <c r="V518">
        <f>E518</f>
      </c>
      <c r="W518">
        <f>F518</f>
      </c>
      <c r="X518">
        <f>G518</f>
      </c>
      <c r="Y518" s="5">
        <f>W518*$B$1</f>
      </c>
      <c r="Z518" s="5">
        <f>W518*$B$2</f>
      </c>
      <c r="AA518" s="5">
        <f>Y518+Z518</f>
      </c>
      <c r="AB518" s="5">
        <f>U518+Y518</f>
      </c>
      <c r="AC518" s="96">
        <f>C518</f>
      </c>
      <c r="AD518" s="1">
        <f>$AD$10</f>
      </c>
      <c r="AE518" s="9">
        <f>COLINDANCIAS!E2551</f>
      </c>
      <c r="AF518" s="9">
        <f>COLINDANCIAS!E2552</f>
      </c>
      <c r="AG518" s="9">
        <f>COLINDANCIAS!E2553</f>
      </c>
      <c r="AH518" s="9">
        <f>COLINDANCIAS!E2554</f>
      </c>
      <c r="AI518" s="9">
        <f>$AI$10</f>
      </c>
      <c r="AJ518" s="9">
        <f>BA518</f>
      </c>
      <c r="AK518" s="1"/>
      <c r="AL518" s="53">
        <f>LEN(AJ518)</f>
      </c>
      <c r="AO518" s="96">
        <f>$AO$10</f>
      </c>
      <c r="AQ518" s="96">
        <f>$AQ$10</f>
      </c>
      <c r="AS518" s="96">
        <f>$AS$10</f>
      </c>
      <c r="AU518" s="96">
        <f>$AU$10</f>
      </c>
      <c r="AW518" s="96">
        <f>$AW$10</f>
      </c>
      <c r="AX518">
        <f>AX517+1</f>
      </c>
      <c r="AZ518">
        <f>CONCATENATE(AO518,".",AQ518,".",AS518,".",AU518,".",AW518,AX518)</f>
      </c>
      <c r="BA518">
        <f>CONCATENATE(AO518,AQ518,AS518,AU518,AW518,AX518)</f>
      </c>
    </row>
    <row r="519" spans="1:53" ht="30" customHeight="1" x14ac:dyDescent="0.25">
      <c r="A519" s="18"/>
      <c r="B519" s="18"/>
      <c r="C519" s="19"/>
      <c r="D519" s="17"/>
      <c r="E519" s="17"/>
      <c r="F519" s="17">
        <f>D519+E519</f>
      </c>
      <c r="G519" s="17">
        <f>ROUND((Hoja2!F519/INICIO!$C$37)*INICIO!$C$33,2)</f>
      </c>
      <c r="H519" s="17"/>
      <c r="I519" s="17"/>
      <c r="J519" s="17">
        <f>D519+H519</f>
      </c>
      <c r="K519" s="1"/>
      <c r="L519" s="17"/>
      <c r="M519" s="1"/>
      <c r="N519">
        <f>A519</f>
      </c>
      <c r="O519">
        <f>B519</f>
      </c>
      <c r="P519" s="1"/>
      <c r="Q519">
        <f>C519</f>
      </c>
      <c r="R519">
        <f>Q519</f>
      </c>
      <c r="S519" s="1"/>
      <c r="T519">
        <f>$T$10</f>
      </c>
      <c r="U519">
        <f>D519</f>
      </c>
      <c r="V519">
        <f>E519</f>
      </c>
      <c r="W519">
        <f>F519</f>
      </c>
      <c r="X519">
        <f>G519</f>
      </c>
      <c r="Y519" s="5">
        <f>W519*$B$1</f>
      </c>
      <c r="Z519" s="5">
        <f>W519*$B$2</f>
      </c>
      <c r="AA519" s="5">
        <f>Y519+Z519</f>
      </c>
      <c r="AB519" s="5">
        <f>U519+Y519</f>
      </c>
      <c r="AC519" s="96">
        <f>C519</f>
      </c>
      <c r="AD519" s="1">
        <f>$AD$10</f>
      </c>
      <c r="AE519" s="9">
        <f>COLINDANCIAS!E2556</f>
      </c>
      <c r="AF519" s="9">
        <f>COLINDANCIAS!E2557</f>
      </c>
      <c r="AG519" s="9">
        <f>COLINDANCIAS!E2558</f>
      </c>
      <c r="AH519" s="9">
        <f>COLINDANCIAS!E2559</f>
      </c>
      <c r="AI519" s="9">
        <f>$AI$10</f>
      </c>
      <c r="AJ519" s="9">
        <f>BA519</f>
      </c>
      <c r="AK519" s="1"/>
      <c r="AL519" s="53">
        <f>LEN(AJ519)</f>
      </c>
      <c r="AO519" s="96">
        <f>$AO$10</f>
      </c>
      <c r="AQ519" s="96">
        <f>$AQ$10</f>
      </c>
      <c r="AS519" s="96">
        <f>$AS$10</f>
      </c>
      <c r="AU519" s="96">
        <f>$AU$10</f>
      </c>
      <c r="AW519" s="96">
        <f>$AW$10</f>
      </c>
      <c r="AX519">
        <f>AX518+1</f>
      </c>
      <c r="AZ519">
        <f>CONCATENATE(AO519,".",AQ519,".",AS519,".",AU519,".",AW519,AX519)</f>
      </c>
      <c r="BA519">
        <f>CONCATENATE(AO519,AQ519,AS519,AU519,AW519,AX519)</f>
      </c>
    </row>
    <row r="520" spans="1:53" ht="30" customHeight="1" x14ac:dyDescent="0.25">
      <c r="A520" s="18"/>
      <c r="B520" s="18"/>
      <c r="C520" s="19"/>
      <c r="D520" s="17"/>
      <c r="E520" s="17"/>
      <c r="F520" s="17">
        <f>D520+E520</f>
      </c>
      <c r="G520" s="17">
        <f>ROUND((Hoja2!F520/INICIO!$C$37)*INICIO!$C$33,2)</f>
      </c>
      <c r="H520" s="17"/>
      <c r="I520" s="17"/>
      <c r="J520" s="17">
        <f>D520+H520</f>
      </c>
      <c r="K520" s="1"/>
      <c r="L520" s="17"/>
      <c r="M520" s="1"/>
      <c r="N520">
        <f>A520</f>
      </c>
      <c r="O520">
        <f>B520</f>
      </c>
      <c r="P520" s="1"/>
      <c r="Q520">
        <f>C520</f>
      </c>
      <c r="R520">
        <f>Q520</f>
      </c>
      <c r="S520" s="1"/>
      <c r="T520">
        <f>$T$10</f>
      </c>
      <c r="U520">
        <f>D520</f>
      </c>
      <c r="V520">
        <f>E520</f>
      </c>
      <c r="W520">
        <f>F520</f>
      </c>
      <c r="X520">
        <f>G520</f>
      </c>
      <c r="Y520" s="5">
        <f>W520*$B$1</f>
      </c>
      <c r="Z520" s="5">
        <f>W520*$B$2</f>
      </c>
      <c r="AA520" s="5">
        <f>Y520+Z520</f>
      </c>
      <c r="AB520" s="5">
        <f>U520+Y520</f>
      </c>
      <c r="AC520" s="96">
        <f>C520</f>
      </c>
      <c r="AD520" s="1">
        <f>$AD$10</f>
      </c>
      <c r="AE520" s="9">
        <f>COLINDANCIAS!E2561</f>
      </c>
      <c r="AF520" s="9">
        <f>COLINDANCIAS!E2562</f>
      </c>
      <c r="AG520" s="9">
        <f>COLINDANCIAS!E2563</f>
      </c>
      <c r="AH520" s="9">
        <f>COLINDANCIAS!E2564</f>
      </c>
      <c r="AI520" s="9">
        <f>$AI$10</f>
      </c>
      <c r="AJ520" s="9">
        <f>BA520</f>
      </c>
      <c r="AK520" s="1"/>
      <c r="AL520" s="53">
        <f>LEN(AJ520)</f>
      </c>
      <c r="AO520" s="96">
        <f>$AO$10</f>
      </c>
      <c r="AQ520" s="96">
        <f>$AQ$10</f>
      </c>
      <c r="AS520" s="96">
        <f>$AS$10</f>
      </c>
      <c r="AU520" s="96">
        <f>$AU$10</f>
      </c>
      <c r="AW520" s="96">
        <f>$AW$10</f>
      </c>
      <c r="AX520">
        <f>AX519+1</f>
      </c>
      <c r="AZ520">
        <f>CONCATENATE(AO520,".",AQ520,".",AS520,".",AU520,".",AW520,AX520)</f>
      </c>
      <c r="BA520">
        <f>CONCATENATE(AO520,AQ520,AS520,AU520,AW520,AX520)</f>
      </c>
    </row>
    <row r="521" spans="1:53" ht="30" customHeight="1" x14ac:dyDescent="0.25">
      <c r="A521" s="18"/>
      <c r="B521" s="18"/>
      <c r="C521" s="19"/>
      <c r="D521" s="17"/>
      <c r="E521" s="17"/>
      <c r="F521" s="17">
        <f>D521+E521</f>
      </c>
      <c r="G521" s="17">
        <f>ROUND((Hoja2!F521/INICIO!$C$37)*INICIO!$C$33,2)</f>
      </c>
      <c r="H521" s="17"/>
      <c r="I521" s="17"/>
      <c r="J521" s="17">
        <f>D521+H521</f>
      </c>
      <c r="K521" s="1"/>
      <c r="L521" s="17"/>
      <c r="M521" s="1"/>
      <c r="N521">
        <f>A521</f>
      </c>
      <c r="O521">
        <f>B521</f>
      </c>
      <c r="P521" s="1"/>
      <c r="Q521">
        <f>C521</f>
      </c>
      <c r="R521">
        <f>Q521</f>
      </c>
      <c r="S521" s="1"/>
      <c r="T521">
        <f>$T$10</f>
      </c>
      <c r="U521">
        <f>D521</f>
      </c>
      <c r="V521">
        <f>E521</f>
      </c>
      <c r="W521">
        <f>F521</f>
      </c>
      <c r="X521">
        <f>G521</f>
      </c>
      <c r="Y521" s="5">
        <f>W521*$B$1</f>
      </c>
      <c r="Z521" s="5">
        <f>W521*$B$2</f>
      </c>
      <c r="AA521" s="5">
        <f>Y521+Z521</f>
      </c>
      <c r="AB521" s="5">
        <f>U521+Y521</f>
      </c>
      <c r="AC521" s="96">
        <f>C521</f>
      </c>
      <c r="AD521" s="1">
        <f>$AD$10</f>
      </c>
      <c r="AE521" s="9">
        <f>COLINDANCIAS!E2566</f>
      </c>
      <c r="AF521" s="9">
        <f>COLINDANCIAS!E2567</f>
      </c>
      <c r="AG521" s="9">
        <f>COLINDANCIAS!E2568</f>
      </c>
      <c r="AH521" s="9">
        <f>COLINDANCIAS!E2569</f>
      </c>
      <c r="AI521" s="9">
        <f>$AI$10</f>
      </c>
      <c r="AJ521" s="9">
        <f>BA521</f>
      </c>
      <c r="AK521" s="1"/>
      <c r="AL521" s="53">
        <f>LEN(AJ521)</f>
      </c>
      <c r="AO521" s="96">
        <f>$AO$10</f>
      </c>
      <c r="AQ521" s="96">
        <f>$AQ$10</f>
      </c>
      <c r="AS521" s="96">
        <f>$AS$10</f>
      </c>
      <c r="AU521" s="96">
        <f>$AU$10</f>
      </c>
      <c r="AW521" s="96">
        <f>$AW$10</f>
      </c>
      <c r="AX521">
        <f>AX520+1</f>
      </c>
      <c r="AZ521">
        <f>CONCATENATE(AO521,".",AQ521,".",AS521,".",AU521,".",AW521,AX521)</f>
      </c>
      <c r="BA521">
        <f>CONCATENATE(AO521,AQ521,AS521,AU521,AW521,AX521)</f>
      </c>
    </row>
    <row r="522" spans="1:53" ht="30" customHeight="1" x14ac:dyDescent="0.25">
      <c r="A522" s="18"/>
      <c r="B522" s="18"/>
      <c r="C522" s="19"/>
      <c r="D522" s="17"/>
      <c r="E522" s="17"/>
      <c r="F522" s="17">
        <f>D522+E522</f>
      </c>
      <c r="G522" s="17">
        <f>ROUND((Hoja2!F522/INICIO!$C$37)*INICIO!$C$33,2)</f>
      </c>
      <c r="H522" s="17"/>
      <c r="I522" s="17"/>
      <c r="J522" s="17">
        <f>D522+H522</f>
      </c>
      <c r="K522" s="1"/>
      <c r="L522" s="17"/>
      <c r="M522" s="1"/>
      <c r="N522">
        <f>A522</f>
      </c>
      <c r="O522">
        <f>B522</f>
      </c>
      <c r="P522" s="1"/>
      <c r="Q522">
        <f>C522</f>
      </c>
      <c r="R522">
        <f>Q522</f>
      </c>
      <c r="S522" s="1"/>
      <c r="T522">
        <f>$T$10</f>
      </c>
      <c r="U522">
        <f>D522</f>
      </c>
      <c r="V522">
        <f>E522</f>
      </c>
      <c r="W522">
        <f>F522</f>
      </c>
      <c r="X522">
        <f>G522</f>
      </c>
      <c r="Y522" s="5">
        <f>W522*$B$1</f>
      </c>
      <c r="Z522" s="5">
        <f>W522*$B$2</f>
      </c>
      <c r="AA522" s="5">
        <f>Y522+Z522</f>
      </c>
      <c r="AB522" s="5">
        <f>U522+Y522</f>
      </c>
      <c r="AC522" s="96">
        <f>C522</f>
      </c>
      <c r="AD522" s="1">
        <f>$AD$10</f>
      </c>
      <c r="AE522" s="9">
        <f>COLINDANCIAS!E2571</f>
      </c>
      <c r="AF522" s="9">
        <f>COLINDANCIAS!E2572</f>
      </c>
      <c r="AG522" s="9">
        <f>COLINDANCIAS!E2573</f>
      </c>
      <c r="AH522" s="9">
        <f>COLINDANCIAS!E2574</f>
      </c>
      <c r="AI522" s="9">
        <f>$AI$10</f>
      </c>
      <c r="AJ522" s="9">
        <f>BA522</f>
      </c>
      <c r="AK522" s="1"/>
      <c r="AL522" s="53">
        <f>LEN(AJ522)</f>
      </c>
      <c r="AO522" s="96">
        <f>$AO$10</f>
      </c>
      <c r="AQ522" s="96">
        <f>$AQ$10</f>
      </c>
      <c r="AS522" s="96">
        <f>$AS$10</f>
      </c>
      <c r="AU522" s="96">
        <f>$AU$10</f>
      </c>
      <c r="AW522" s="96">
        <f>$AW$10</f>
      </c>
      <c r="AX522">
        <f>AX521+1</f>
      </c>
      <c r="AZ522">
        <f>CONCATENATE(AO522,".",AQ522,".",AS522,".",AU522,".",AW522,AX522)</f>
      </c>
      <c r="BA522">
        <f>CONCATENATE(AO522,AQ522,AS522,AU522,AW522,AX522)</f>
      </c>
    </row>
    <row r="523" spans="1:53" ht="30" customHeight="1" x14ac:dyDescent="0.25">
      <c r="A523" s="18"/>
      <c r="B523" s="18"/>
      <c r="C523" s="19"/>
      <c r="D523" s="17"/>
      <c r="E523" s="17"/>
      <c r="F523" s="17">
        <f>D523+E523</f>
      </c>
      <c r="G523" s="17">
        <f>ROUND((Hoja2!F523/INICIO!$C$37)*INICIO!$C$33,2)</f>
      </c>
      <c r="H523" s="17"/>
      <c r="I523" s="17"/>
      <c r="J523" s="17">
        <f>D523+H523</f>
      </c>
      <c r="K523" s="1"/>
      <c r="L523" s="17"/>
      <c r="M523" s="1"/>
      <c r="N523">
        <f>A523</f>
      </c>
      <c r="O523">
        <f>B523</f>
      </c>
      <c r="P523" s="1"/>
      <c r="Q523">
        <f>C523</f>
      </c>
      <c r="R523">
        <f>Q523</f>
      </c>
      <c r="S523" s="1"/>
      <c r="T523">
        <f>$T$10</f>
      </c>
      <c r="U523">
        <f>D523</f>
      </c>
      <c r="V523">
        <f>E523</f>
      </c>
      <c r="W523">
        <f>F523</f>
      </c>
      <c r="X523">
        <f>G523</f>
      </c>
      <c r="Y523" s="5">
        <f>W523*$B$1</f>
      </c>
      <c r="Z523" s="5">
        <f>W523*$B$2</f>
      </c>
      <c r="AA523" s="5">
        <f>Y523+Z523</f>
      </c>
      <c r="AB523" s="5">
        <f>U523+Y523</f>
      </c>
      <c r="AC523" s="96">
        <f>C523</f>
      </c>
      <c r="AD523" s="1">
        <f>$AD$10</f>
      </c>
      <c r="AE523" s="9">
        <f>COLINDANCIAS!E2576</f>
      </c>
      <c r="AF523" s="9">
        <f>COLINDANCIAS!E2577</f>
      </c>
      <c r="AG523" s="9">
        <f>COLINDANCIAS!E2578</f>
      </c>
      <c r="AH523" s="9">
        <f>COLINDANCIAS!E2579</f>
      </c>
      <c r="AI523" s="9">
        <f>$AI$10</f>
      </c>
      <c r="AJ523" s="9">
        <f>BA523</f>
      </c>
      <c r="AK523" s="1"/>
      <c r="AL523" s="53">
        <f>LEN(AJ523)</f>
      </c>
      <c r="AO523" s="96">
        <f>$AO$10</f>
      </c>
      <c r="AQ523" s="96">
        <f>$AQ$10</f>
      </c>
      <c r="AS523" s="96">
        <f>$AS$10</f>
      </c>
      <c r="AU523" s="96">
        <f>$AU$10</f>
      </c>
      <c r="AW523" s="96">
        <f>$AW$10</f>
      </c>
      <c r="AX523">
        <f>AX522+1</f>
      </c>
      <c r="AZ523">
        <f>CONCATENATE(AO523,".",AQ523,".",AS523,".",AU523,".",AW523,AX523)</f>
      </c>
      <c r="BA523">
        <f>CONCATENATE(AO523,AQ523,AS523,AU523,AW523,AX523)</f>
      </c>
    </row>
    <row r="524" spans="1:53" ht="30" customHeight="1" x14ac:dyDescent="0.25">
      <c r="A524" s="18"/>
      <c r="B524" s="18"/>
      <c r="C524" s="19"/>
      <c r="D524" s="17"/>
      <c r="E524" s="17"/>
      <c r="F524" s="17">
        <f>D524+E524</f>
      </c>
      <c r="G524" s="17">
        <f>ROUND((Hoja2!F524/INICIO!$C$37)*INICIO!$C$33,2)</f>
      </c>
      <c r="H524" s="17"/>
      <c r="I524" s="17"/>
      <c r="J524" s="17">
        <f>D524+H524</f>
      </c>
      <c r="K524" s="1"/>
      <c r="L524" s="17"/>
      <c r="M524" s="1"/>
      <c r="N524">
        <f>A524</f>
      </c>
      <c r="O524">
        <f>B524</f>
      </c>
      <c r="P524" s="1"/>
      <c r="Q524">
        <f>C524</f>
      </c>
      <c r="R524">
        <f>Q524</f>
      </c>
      <c r="S524" s="1"/>
      <c r="T524">
        <f>$T$10</f>
      </c>
      <c r="U524">
        <f>D524</f>
      </c>
      <c r="V524">
        <f>E524</f>
      </c>
      <c r="W524">
        <f>F524</f>
      </c>
      <c r="X524">
        <f>G524</f>
      </c>
      <c r="Y524" s="5">
        <f>W524*$B$1</f>
      </c>
      <c r="Z524" s="5">
        <f>W524*$B$2</f>
      </c>
      <c r="AA524" s="5">
        <f>Y524+Z524</f>
      </c>
      <c r="AB524" s="5">
        <f>U524+Y524</f>
      </c>
      <c r="AC524" s="96">
        <f>C524</f>
      </c>
      <c r="AD524" s="1">
        <f>$AD$10</f>
      </c>
      <c r="AE524" s="9">
        <f>COLINDANCIAS!E2581</f>
      </c>
      <c r="AF524" s="9">
        <f>COLINDANCIAS!E2582</f>
      </c>
      <c r="AG524" s="9">
        <f>COLINDANCIAS!E2583</f>
      </c>
      <c r="AH524" s="9">
        <f>COLINDANCIAS!E2584</f>
      </c>
      <c r="AI524" s="9">
        <f>$AI$10</f>
      </c>
      <c r="AJ524" s="9">
        <f>BA524</f>
      </c>
      <c r="AK524" s="1"/>
      <c r="AL524" s="53">
        <f>LEN(AJ524)</f>
      </c>
      <c r="AO524" s="96">
        <f>$AO$10</f>
      </c>
      <c r="AQ524" s="96">
        <f>$AQ$10</f>
      </c>
      <c r="AS524" s="96">
        <f>$AS$10</f>
      </c>
      <c r="AU524" s="96">
        <f>$AU$10</f>
      </c>
      <c r="AW524" s="96">
        <f>$AW$10</f>
      </c>
      <c r="AX524">
        <f>AX523+1</f>
      </c>
      <c r="AZ524">
        <f>CONCATENATE(AO524,".",AQ524,".",AS524,".",AU524,".",AW524,AX524)</f>
      </c>
      <c r="BA524">
        <f>CONCATENATE(AO524,AQ524,AS524,AU524,AW524,AX524)</f>
      </c>
    </row>
    <row r="525" spans="1:53" ht="30" customHeight="1" x14ac:dyDescent="0.25">
      <c r="A525" s="18"/>
      <c r="B525" s="18"/>
      <c r="C525" s="19"/>
      <c r="D525" s="17"/>
      <c r="E525" s="17"/>
      <c r="F525" s="17">
        <f>D525+E525</f>
      </c>
      <c r="G525" s="17">
        <f>ROUND((Hoja2!F525/INICIO!$C$37)*INICIO!$C$33,2)</f>
      </c>
      <c r="H525" s="17"/>
      <c r="I525" s="17"/>
      <c r="J525" s="17">
        <f>D525+H525</f>
      </c>
      <c r="K525" s="1"/>
      <c r="L525" s="17"/>
      <c r="M525" s="1"/>
      <c r="N525">
        <f>A525</f>
      </c>
      <c r="O525">
        <f>B525</f>
      </c>
      <c r="P525" s="1"/>
      <c r="Q525">
        <f>C525</f>
      </c>
      <c r="R525">
        <f>Q525</f>
      </c>
      <c r="S525" s="1"/>
      <c r="T525">
        <f>$T$10</f>
      </c>
      <c r="U525">
        <f>D525</f>
      </c>
      <c r="V525">
        <f>E525</f>
      </c>
      <c r="W525">
        <f>F525</f>
      </c>
      <c r="X525">
        <f>G525</f>
      </c>
      <c r="Y525" s="5">
        <f>W525*$B$1</f>
      </c>
      <c r="Z525" s="5">
        <f>W525*$B$2</f>
      </c>
      <c r="AA525" s="5">
        <f>Y525+Z525</f>
      </c>
      <c r="AB525" s="5">
        <f>U525+Y525</f>
      </c>
      <c r="AC525" s="96">
        <f>C525</f>
      </c>
      <c r="AD525" s="1">
        <f>$AD$10</f>
      </c>
      <c r="AE525" s="9">
        <f>COLINDANCIAS!E2586</f>
      </c>
      <c r="AF525" s="9">
        <f>COLINDANCIAS!E2587</f>
      </c>
      <c r="AG525" s="9">
        <f>COLINDANCIAS!E2588</f>
      </c>
      <c r="AH525" s="9">
        <f>COLINDANCIAS!E2589</f>
      </c>
      <c r="AI525" s="9">
        <f>$AI$10</f>
      </c>
      <c r="AJ525" s="9">
        <f>BA525</f>
      </c>
      <c r="AK525" s="1"/>
      <c r="AL525" s="53">
        <f>LEN(AJ525)</f>
      </c>
      <c r="AO525" s="96">
        <f>$AO$10</f>
      </c>
      <c r="AQ525" s="96">
        <f>$AQ$10</f>
      </c>
      <c r="AS525" s="96">
        <f>$AS$10</f>
      </c>
      <c r="AU525" s="96">
        <f>$AU$10</f>
      </c>
      <c r="AW525" s="96">
        <f>$AW$10</f>
      </c>
      <c r="AX525">
        <f>AX524+1</f>
      </c>
      <c r="AZ525">
        <f>CONCATENATE(AO525,".",AQ525,".",AS525,".",AU525,".",AW525,AX525)</f>
      </c>
      <c r="BA525">
        <f>CONCATENATE(AO525,AQ525,AS525,AU525,AW525,AX525)</f>
      </c>
    </row>
    <row r="526" spans="1:53" ht="30" customHeight="1" x14ac:dyDescent="0.25">
      <c r="A526" s="18"/>
      <c r="B526" s="18"/>
      <c r="C526" s="19"/>
      <c r="D526" s="17"/>
      <c r="E526" s="17"/>
      <c r="F526" s="17">
        <f>D526+E526</f>
      </c>
      <c r="G526" s="17">
        <f>ROUND((Hoja2!F526/INICIO!$C$37)*INICIO!$C$33,2)</f>
      </c>
      <c r="H526" s="17"/>
      <c r="I526" s="17"/>
      <c r="J526" s="17">
        <f>D526+H526</f>
      </c>
      <c r="K526" s="1"/>
      <c r="L526" s="17"/>
      <c r="M526" s="1"/>
      <c r="N526">
        <f>A526</f>
      </c>
      <c r="O526">
        <f>B526</f>
      </c>
      <c r="P526" s="1"/>
      <c r="Q526">
        <f>C526</f>
      </c>
      <c r="R526">
        <f>Q526</f>
      </c>
      <c r="S526" s="1"/>
      <c r="T526">
        <f>$T$10</f>
      </c>
      <c r="U526">
        <f>D526</f>
      </c>
      <c r="V526">
        <f>E526</f>
      </c>
      <c r="W526">
        <f>F526</f>
      </c>
      <c r="X526">
        <f>G526</f>
      </c>
      <c r="Y526" s="5">
        <f>W526*$B$1</f>
      </c>
      <c r="Z526" s="5">
        <f>W526*$B$2</f>
      </c>
      <c r="AA526" s="5">
        <f>Y526+Z526</f>
      </c>
      <c r="AB526" s="5">
        <f>U526+Y526</f>
      </c>
      <c r="AC526" s="96">
        <f>C526</f>
      </c>
      <c r="AD526" s="1">
        <f>$AD$10</f>
      </c>
      <c r="AE526" s="9">
        <f>COLINDANCIAS!E2591</f>
      </c>
      <c r="AF526" s="9">
        <f>COLINDANCIAS!E2592</f>
      </c>
      <c r="AG526" s="9">
        <f>COLINDANCIAS!E2593</f>
      </c>
      <c r="AH526" s="9">
        <f>COLINDANCIAS!E2594</f>
      </c>
      <c r="AI526" s="9">
        <f>$AI$10</f>
      </c>
      <c r="AJ526" s="9">
        <f>BA526</f>
      </c>
      <c r="AK526" s="1"/>
      <c r="AL526" s="53">
        <f>LEN(AJ526)</f>
      </c>
      <c r="AO526" s="96">
        <f>$AO$10</f>
      </c>
      <c r="AQ526" s="96">
        <f>$AQ$10</f>
      </c>
      <c r="AS526" s="96">
        <f>$AS$10</f>
      </c>
      <c r="AU526" s="96">
        <f>$AU$10</f>
      </c>
      <c r="AW526" s="96">
        <f>$AW$10</f>
      </c>
      <c r="AX526">
        <f>AX525+1</f>
      </c>
      <c r="AZ526">
        <f>CONCATENATE(AO526,".",AQ526,".",AS526,".",AU526,".",AW526,AX526)</f>
      </c>
      <c r="BA526">
        <f>CONCATENATE(AO526,AQ526,AS526,AU526,AW526,AX526)</f>
      </c>
    </row>
    <row r="527" spans="1:53" ht="30" customHeight="1" x14ac:dyDescent="0.25">
      <c r="A527" s="18"/>
      <c r="B527" s="18"/>
      <c r="C527" s="19"/>
      <c r="D527" s="17"/>
      <c r="E527" s="17"/>
      <c r="F527" s="17">
        <f>D527+E527</f>
      </c>
      <c r="G527" s="17">
        <f>ROUND((Hoja2!F527/INICIO!$C$37)*INICIO!$C$33,2)</f>
      </c>
      <c r="H527" s="17"/>
      <c r="I527" s="17"/>
      <c r="J527" s="17">
        <f>D527+H527</f>
      </c>
      <c r="K527" s="1"/>
      <c r="L527" s="17"/>
      <c r="M527" s="1"/>
      <c r="N527">
        <f>A527</f>
      </c>
      <c r="O527">
        <f>B527</f>
      </c>
      <c r="P527" s="1"/>
      <c r="Q527">
        <f>C527</f>
      </c>
      <c r="R527">
        <f>Q527</f>
      </c>
      <c r="S527" s="1"/>
      <c r="T527">
        <f>$T$10</f>
      </c>
      <c r="U527">
        <f>D527</f>
      </c>
      <c r="V527">
        <f>E527</f>
      </c>
      <c r="W527">
        <f>F527</f>
      </c>
      <c r="X527">
        <f>G527</f>
      </c>
      <c r="Y527" s="5">
        <f>W527*$B$1</f>
      </c>
      <c r="Z527" s="5">
        <f>W527*$B$2</f>
      </c>
      <c r="AA527" s="5">
        <f>Y527+Z527</f>
      </c>
      <c r="AB527" s="5">
        <f>U527+Y527</f>
      </c>
      <c r="AC527" s="96">
        <f>C527</f>
      </c>
      <c r="AD527" s="1">
        <f>$AD$10</f>
      </c>
      <c r="AE527" s="9">
        <f>COLINDANCIAS!E2596</f>
      </c>
      <c r="AF527" s="9">
        <f>COLINDANCIAS!E2597</f>
      </c>
      <c r="AG527" s="9">
        <f>COLINDANCIAS!E2598</f>
      </c>
      <c r="AH527" s="9">
        <f>COLINDANCIAS!E2599</f>
      </c>
      <c r="AI527" s="9">
        <f>$AI$10</f>
      </c>
      <c r="AJ527" s="9">
        <f>BA527</f>
      </c>
      <c r="AK527" s="1"/>
      <c r="AL527" s="53">
        <f>LEN(AJ527)</f>
      </c>
      <c r="AO527" s="96">
        <f>$AO$10</f>
      </c>
      <c r="AQ527" s="96">
        <f>$AQ$10</f>
      </c>
      <c r="AS527" s="96">
        <f>$AS$10</f>
      </c>
      <c r="AU527" s="96">
        <f>$AU$10</f>
      </c>
      <c r="AW527" s="96">
        <f>$AW$10</f>
      </c>
      <c r="AX527">
        <f>AX526+1</f>
      </c>
      <c r="AZ527">
        <f>CONCATENATE(AO527,".",AQ527,".",AS527,".",AU527,".",AW527,AX527)</f>
      </c>
      <c r="BA527">
        <f>CONCATENATE(AO527,AQ527,AS527,AU527,AW527,AX527)</f>
      </c>
    </row>
    <row r="528" spans="1:53" ht="30" customHeight="1" x14ac:dyDescent="0.25">
      <c r="A528" s="18"/>
      <c r="B528" s="18"/>
      <c r="C528" s="19"/>
      <c r="D528" s="17"/>
      <c r="E528" s="17"/>
      <c r="F528" s="17">
        <f>D528+E528</f>
      </c>
      <c r="G528" s="17">
        <f>ROUND((Hoja2!F528/INICIO!$C$37)*INICIO!$C$33,2)</f>
      </c>
      <c r="H528" s="17"/>
      <c r="I528" s="17"/>
      <c r="J528" s="17">
        <f>D528+H528</f>
      </c>
      <c r="K528" s="1"/>
      <c r="L528" s="17"/>
      <c r="M528" s="1"/>
      <c r="N528">
        <f>A528</f>
      </c>
      <c r="O528">
        <f>B528</f>
      </c>
      <c r="P528" s="1"/>
      <c r="Q528">
        <f>C528</f>
      </c>
      <c r="R528">
        <f>Q528</f>
      </c>
      <c r="S528" s="1"/>
      <c r="T528">
        <f>$T$10</f>
      </c>
      <c r="U528">
        <f>D528</f>
      </c>
      <c r="V528">
        <f>E528</f>
      </c>
      <c r="W528">
        <f>F528</f>
      </c>
      <c r="X528">
        <f>G528</f>
      </c>
      <c r="Y528" s="5">
        <f>W528*$B$1</f>
      </c>
      <c r="Z528" s="5">
        <f>W528*$B$2</f>
      </c>
      <c r="AA528" s="5">
        <f>Y528+Z528</f>
      </c>
      <c r="AB528" s="5">
        <f>U528+Y528</f>
      </c>
      <c r="AC528" s="96">
        <f>C528</f>
      </c>
      <c r="AD528" s="1">
        <f>$AD$10</f>
      </c>
      <c r="AE528" s="9">
        <f>COLINDANCIAS!E2601</f>
      </c>
      <c r="AF528" s="9">
        <f>COLINDANCIAS!E2602</f>
      </c>
      <c r="AG528" s="9">
        <f>COLINDANCIAS!E2603</f>
      </c>
      <c r="AH528" s="9">
        <f>COLINDANCIAS!E2604</f>
      </c>
      <c r="AI528" s="9">
        <f>$AI$10</f>
      </c>
      <c r="AJ528" s="9">
        <f>BA528</f>
      </c>
      <c r="AK528" s="1"/>
      <c r="AL528" s="53">
        <f>LEN(AJ528)</f>
      </c>
      <c r="AO528" s="96">
        <f>$AO$10</f>
      </c>
      <c r="AQ528" s="96">
        <f>$AQ$10</f>
      </c>
      <c r="AS528" s="96">
        <f>$AS$10</f>
      </c>
      <c r="AU528" s="96">
        <f>$AU$10</f>
      </c>
      <c r="AW528" s="96">
        <f>$AW$10</f>
      </c>
      <c r="AX528">
        <f>AX527+1</f>
      </c>
      <c r="AZ528">
        <f>CONCATENATE(AO528,".",AQ528,".",AS528,".",AU528,".",AW528,AX528)</f>
      </c>
      <c r="BA528">
        <f>CONCATENATE(AO528,AQ528,AS528,AU528,AW528,AX528)</f>
      </c>
    </row>
    <row r="529" spans="1:53" ht="30" customHeight="1" x14ac:dyDescent="0.25">
      <c r="A529" s="18"/>
      <c r="B529" s="18"/>
      <c r="C529" s="19"/>
      <c r="D529" s="17"/>
      <c r="E529" s="17"/>
      <c r="F529" s="17">
        <f>D529+E529</f>
      </c>
      <c r="G529" s="17">
        <f>ROUND((Hoja2!F529/INICIO!$C$37)*INICIO!$C$33,2)</f>
      </c>
      <c r="H529" s="17"/>
      <c r="I529" s="17"/>
      <c r="J529" s="17">
        <f>D529+H529</f>
      </c>
      <c r="K529" s="1"/>
      <c r="L529" s="17"/>
      <c r="M529" s="1"/>
      <c r="N529">
        <f>A529</f>
      </c>
      <c r="O529">
        <f>B529</f>
      </c>
      <c r="P529" s="1"/>
      <c r="Q529">
        <f>C529</f>
      </c>
      <c r="R529">
        <f>Q529</f>
      </c>
      <c r="S529" s="1"/>
      <c r="T529">
        <f>$T$10</f>
      </c>
      <c r="U529">
        <f>D529</f>
      </c>
      <c r="V529">
        <f>E529</f>
      </c>
      <c r="W529">
        <f>F529</f>
      </c>
      <c r="X529">
        <f>G529</f>
      </c>
      <c r="Y529" s="5">
        <f>W529*$B$1</f>
      </c>
      <c r="Z529" s="5">
        <f>W529*$B$2</f>
      </c>
      <c r="AA529" s="5">
        <f>Y529+Z529</f>
      </c>
      <c r="AB529" s="5">
        <f>U529+Y529</f>
      </c>
      <c r="AC529" s="96">
        <f>C529</f>
      </c>
      <c r="AD529" s="1">
        <f>$AD$10</f>
      </c>
      <c r="AE529" s="9">
        <f>COLINDANCIAS!E2606</f>
      </c>
      <c r="AF529" s="9">
        <f>COLINDANCIAS!E2607</f>
      </c>
      <c r="AG529" s="9">
        <f>COLINDANCIAS!E2608</f>
      </c>
      <c r="AH529" s="9">
        <f>COLINDANCIAS!E2609</f>
      </c>
      <c r="AI529" s="9">
        <f>$AI$10</f>
      </c>
      <c r="AJ529" s="9">
        <f>BA529</f>
      </c>
      <c r="AK529" s="1"/>
      <c r="AL529" s="53">
        <f>LEN(AJ529)</f>
      </c>
      <c r="AO529" s="96">
        <f>$AO$10</f>
      </c>
      <c r="AQ529" s="96">
        <f>$AQ$10</f>
      </c>
      <c r="AS529" s="96">
        <f>$AS$10</f>
      </c>
      <c r="AU529" s="96">
        <f>$AU$10</f>
      </c>
      <c r="AW529" s="96">
        <f>$AW$10</f>
      </c>
      <c r="AX529">
        <f>AX528+1</f>
      </c>
      <c r="AZ529">
        <f>CONCATENATE(AO529,".",AQ529,".",AS529,".",AU529,".",AW529,AX529)</f>
      </c>
      <c r="BA529">
        <f>CONCATENATE(AO529,AQ529,AS529,AU529,AW529,AX529)</f>
      </c>
    </row>
    <row r="530" spans="1:53" ht="30" customHeight="1" x14ac:dyDescent="0.25">
      <c r="A530" s="18"/>
      <c r="B530" s="18"/>
      <c r="C530" s="19"/>
      <c r="D530" s="17"/>
      <c r="E530" s="17"/>
      <c r="F530" s="17">
        <f>D530+E530</f>
      </c>
      <c r="G530" s="17">
        <f>ROUND((Hoja2!F530/INICIO!$C$37)*INICIO!$C$33,2)</f>
      </c>
      <c r="H530" s="17"/>
      <c r="I530" s="17"/>
      <c r="J530" s="17">
        <f>D530+H530</f>
      </c>
      <c r="K530" s="1"/>
      <c r="L530" s="17"/>
      <c r="M530" s="1"/>
      <c r="N530">
        <f>A530</f>
      </c>
      <c r="O530">
        <f>B530</f>
      </c>
      <c r="P530" s="1"/>
      <c r="Q530">
        <f>C530</f>
      </c>
      <c r="R530">
        <f>Q530</f>
      </c>
      <c r="S530" s="1"/>
      <c r="T530">
        <f>$T$10</f>
      </c>
      <c r="U530">
        <f>D530</f>
      </c>
      <c r="V530">
        <f>E530</f>
      </c>
      <c r="W530">
        <f>F530</f>
      </c>
      <c r="X530">
        <f>G530</f>
      </c>
      <c r="Y530" s="5">
        <f>W530*$B$1</f>
      </c>
      <c r="Z530" s="5">
        <f>W530*$B$2</f>
      </c>
      <c r="AA530" s="5">
        <f>Y530+Z530</f>
      </c>
      <c r="AB530" s="5">
        <f>U530+Y530</f>
      </c>
      <c r="AC530" s="96">
        <f>C530</f>
      </c>
      <c r="AD530" s="1">
        <f>$AD$10</f>
      </c>
      <c r="AE530" s="9">
        <f>COLINDANCIAS!E2611</f>
      </c>
      <c r="AF530" s="9">
        <f>COLINDANCIAS!E2612</f>
      </c>
      <c r="AG530" s="9">
        <f>COLINDANCIAS!E2613</f>
      </c>
      <c r="AH530" s="9">
        <f>COLINDANCIAS!E2614</f>
      </c>
      <c r="AI530" s="9">
        <f>$AI$10</f>
      </c>
      <c r="AJ530" s="9">
        <f>BA530</f>
      </c>
      <c r="AK530" s="1"/>
      <c r="AL530" s="53">
        <f>LEN(AJ530)</f>
      </c>
      <c r="AO530" s="96">
        <f>$AO$10</f>
      </c>
      <c r="AQ530" s="96">
        <f>$AQ$10</f>
      </c>
      <c r="AS530" s="96">
        <f>$AS$10</f>
      </c>
      <c r="AU530" s="96">
        <f>$AU$10</f>
      </c>
      <c r="AW530" s="96">
        <f>$AW$10</f>
      </c>
      <c r="AX530">
        <f>AX529+1</f>
      </c>
      <c r="AZ530">
        <f>CONCATENATE(AO530,".",AQ530,".",AS530,".",AU530,".",AW530,AX530)</f>
      </c>
      <c r="BA530">
        <f>CONCATENATE(AO530,AQ530,AS530,AU530,AW530,AX530)</f>
      </c>
    </row>
    <row r="531" spans="1:53" ht="30" customHeight="1" x14ac:dyDescent="0.25">
      <c r="A531" s="18"/>
      <c r="B531" s="18"/>
      <c r="C531" s="19"/>
      <c r="D531" s="17"/>
      <c r="E531" s="17"/>
      <c r="F531" s="17">
        <f>D531+E531</f>
      </c>
      <c r="G531" s="17">
        <f>ROUND((Hoja2!F531/INICIO!$C$37)*INICIO!$C$33,2)</f>
      </c>
      <c r="H531" s="17"/>
      <c r="I531" s="17"/>
      <c r="J531" s="17">
        <f>D531+H531</f>
      </c>
      <c r="K531" s="1"/>
      <c r="L531" s="17"/>
      <c r="M531" s="1"/>
      <c r="N531">
        <f>A531</f>
      </c>
      <c r="O531">
        <f>B531</f>
      </c>
      <c r="P531" s="1"/>
      <c r="Q531">
        <f>C531</f>
      </c>
      <c r="R531">
        <f>Q531</f>
      </c>
      <c r="S531" s="1"/>
      <c r="T531">
        <f>$T$10</f>
      </c>
      <c r="U531">
        <f>D531</f>
      </c>
      <c r="V531">
        <f>E531</f>
      </c>
      <c r="W531">
        <f>F531</f>
      </c>
      <c r="X531">
        <f>G531</f>
      </c>
      <c r="Y531" s="5">
        <f>W531*$B$1</f>
      </c>
      <c r="Z531" s="5">
        <f>W531*$B$2</f>
      </c>
      <c r="AA531" s="5">
        <f>Y531+Z531</f>
      </c>
      <c r="AB531" s="5">
        <f>U531+Y531</f>
      </c>
      <c r="AC531" s="96">
        <f>C531</f>
      </c>
      <c r="AD531" s="1">
        <f>$AD$10</f>
      </c>
      <c r="AE531" s="9">
        <f>COLINDANCIAS!E2616</f>
      </c>
      <c r="AF531" s="9">
        <f>COLINDANCIAS!E2617</f>
      </c>
      <c r="AG531" s="9">
        <f>COLINDANCIAS!E2618</f>
      </c>
      <c r="AH531" s="9">
        <f>COLINDANCIAS!E2619</f>
      </c>
      <c r="AI531" s="9">
        <f>$AI$10</f>
      </c>
      <c r="AJ531" s="9">
        <f>BA531</f>
      </c>
      <c r="AK531" s="1"/>
      <c r="AL531" s="53">
        <f>LEN(AJ531)</f>
      </c>
      <c r="AO531" s="96">
        <f>$AO$10</f>
      </c>
      <c r="AQ531" s="96">
        <f>$AQ$10</f>
      </c>
      <c r="AS531" s="96">
        <f>$AS$10</f>
      </c>
      <c r="AU531" s="96">
        <f>$AU$10</f>
      </c>
      <c r="AW531" s="96">
        <f>$AW$10</f>
      </c>
      <c r="AX531">
        <f>AX530+1</f>
      </c>
      <c r="AZ531">
        <f>CONCATENATE(AO531,".",AQ531,".",AS531,".",AU531,".",AW531,AX531)</f>
      </c>
      <c r="BA531">
        <f>CONCATENATE(AO531,AQ531,AS531,AU531,AW531,AX531)</f>
      </c>
    </row>
    <row r="532" spans="1:53" ht="30" customHeight="1" x14ac:dyDescent="0.25">
      <c r="A532" s="18"/>
      <c r="B532" s="18"/>
      <c r="C532" s="19"/>
      <c r="D532" s="17"/>
      <c r="E532" s="17"/>
      <c r="F532" s="17">
        <f>D532+E532</f>
      </c>
      <c r="G532" s="17">
        <f>ROUND((Hoja2!F532/INICIO!$C$37)*INICIO!$C$33,2)</f>
      </c>
      <c r="H532" s="17"/>
      <c r="I532" s="17"/>
      <c r="J532" s="17">
        <f>D532+H532</f>
      </c>
      <c r="K532" s="1"/>
      <c r="L532" s="17"/>
      <c r="M532" s="1"/>
      <c r="N532">
        <f>A532</f>
      </c>
      <c r="O532">
        <f>B532</f>
      </c>
      <c r="P532" s="1"/>
      <c r="Q532">
        <f>C532</f>
      </c>
      <c r="R532">
        <f>Q532</f>
      </c>
      <c r="S532" s="1"/>
      <c r="T532">
        <f>$T$10</f>
      </c>
      <c r="U532">
        <f>D532</f>
      </c>
      <c r="V532">
        <f>E532</f>
      </c>
      <c r="W532">
        <f>F532</f>
      </c>
      <c r="X532">
        <f>G532</f>
      </c>
      <c r="Y532" s="5">
        <f>W532*$B$1</f>
      </c>
      <c r="Z532" s="5">
        <f>W532*$B$2</f>
      </c>
      <c r="AA532" s="5">
        <f>Y532+Z532</f>
      </c>
      <c r="AB532" s="5">
        <f>U532+Y532</f>
      </c>
      <c r="AC532" s="96">
        <f>C532</f>
      </c>
      <c r="AD532" s="1">
        <f>$AD$10</f>
      </c>
      <c r="AE532" s="9">
        <f>COLINDANCIAS!E2621</f>
      </c>
      <c r="AF532" s="9">
        <f>COLINDANCIAS!E2622</f>
      </c>
      <c r="AG532" s="9">
        <f>COLINDANCIAS!E2623</f>
      </c>
      <c r="AH532" s="9">
        <f>COLINDANCIAS!E2624</f>
      </c>
      <c r="AI532" s="9">
        <f>$AI$10</f>
      </c>
      <c r="AJ532" s="9">
        <f>BA532</f>
      </c>
      <c r="AK532" s="1"/>
      <c r="AL532" s="53">
        <f>LEN(AJ532)</f>
      </c>
      <c r="AO532" s="96">
        <f>$AO$10</f>
      </c>
      <c r="AQ532" s="96">
        <f>$AQ$10</f>
      </c>
      <c r="AS532" s="96">
        <f>$AS$10</f>
      </c>
      <c r="AU532" s="96">
        <f>$AU$10</f>
      </c>
      <c r="AW532" s="96">
        <f>$AW$10</f>
      </c>
      <c r="AX532">
        <f>AX531+1</f>
      </c>
      <c r="AZ532">
        <f>CONCATENATE(AO532,".",AQ532,".",AS532,".",AU532,".",AW532,AX532)</f>
      </c>
      <c r="BA532">
        <f>CONCATENATE(AO532,AQ532,AS532,AU532,AW532,AX532)</f>
      </c>
    </row>
    <row r="533" spans="1:53" ht="30" customHeight="1" x14ac:dyDescent="0.25">
      <c r="A533" s="18"/>
      <c r="B533" s="18"/>
      <c r="C533" s="19"/>
      <c r="D533" s="17"/>
      <c r="E533" s="17"/>
      <c r="F533" s="17">
        <f>D533+E533</f>
      </c>
      <c r="G533" s="17">
        <f>ROUND((Hoja2!F533/INICIO!$C$37)*INICIO!$C$33,2)</f>
      </c>
      <c r="H533" s="17"/>
      <c r="I533" s="17"/>
      <c r="J533" s="17">
        <f>D533+H533</f>
      </c>
      <c r="K533" s="1"/>
      <c r="L533" s="17"/>
      <c r="M533" s="1"/>
      <c r="N533">
        <f>A533</f>
      </c>
      <c r="O533">
        <f>B533</f>
      </c>
      <c r="P533" s="1"/>
      <c r="Q533">
        <f>C533</f>
      </c>
      <c r="R533">
        <f>Q533</f>
      </c>
      <c r="S533" s="1"/>
      <c r="T533">
        <f>$T$10</f>
      </c>
      <c r="U533">
        <f>D533</f>
      </c>
      <c r="V533">
        <f>E533</f>
      </c>
      <c r="W533">
        <f>F533</f>
      </c>
      <c r="X533">
        <f>G533</f>
      </c>
      <c r="Y533" s="5">
        <f>W533*$B$1</f>
      </c>
      <c r="Z533" s="5">
        <f>W533*$B$2</f>
      </c>
      <c r="AA533" s="5">
        <f>Y533+Z533</f>
      </c>
      <c r="AB533" s="5">
        <f>U533+Y533</f>
      </c>
      <c r="AC533" s="96">
        <f>C533</f>
      </c>
      <c r="AD533" s="1">
        <f>$AD$10</f>
      </c>
      <c r="AE533" s="9">
        <f>COLINDANCIAS!E2626</f>
      </c>
      <c r="AF533" s="9">
        <f>COLINDANCIAS!E2627</f>
      </c>
      <c r="AG533" s="9">
        <f>COLINDANCIAS!E2628</f>
      </c>
      <c r="AH533" s="9">
        <f>COLINDANCIAS!E2629</f>
      </c>
      <c r="AI533" s="9">
        <f>$AI$10</f>
      </c>
      <c r="AJ533" s="9">
        <f>BA533</f>
      </c>
      <c r="AK533" s="1"/>
      <c r="AL533" s="53">
        <f>LEN(AJ533)</f>
      </c>
      <c r="AO533" s="96">
        <f>$AO$10</f>
      </c>
      <c r="AQ533" s="96">
        <f>$AQ$10</f>
      </c>
      <c r="AS533" s="96">
        <f>$AS$10</f>
      </c>
      <c r="AU533" s="96">
        <f>$AU$10</f>
      </c>
      <c r="AW533" s="96">
        <f>$AW$10</f>
      </c>
      <c r="AX533">
        <f>AX532+1</f>
      </c>
      <c r="AZ533">
        <f>CONCATENATE(AO533,".",AQ533,".",AS533,".",AU533,".",AW533,AX533)</f>
      </c>
      <c r="BA533">
        <f>CONCATENATE(AO533,AQ533,AS533,AU533,AW533,AX533)</f>
      </c>
    </row>
    <row r="534" spans="1:53" ht="30" customHeight="1" x14ac:dyDescent="0.25">
      <c r="A534" s="18"/>
      <c r="B534" s="18"/>
      <c r="C534" s="19"/>
      <c r="D534" s="17"/>
      <c r="E534" s="17"/>
      <c r="F534" s="17">
        <f>D534+E534</f>
      </c>
      <c r="G534" s="17">
        <f>ROUND((Hoja2!F534/INICIO!$C$37)*INICIO!$C$33,2)</f>
      </c>
      <c r="H534" s="17"/>
      <c r="I534" s="17"/>
      <c r="J534" s="17">
        <f>D534+H534</f>
      </c>
      <c r="K534" s="1"/>
      <c r="L534" s="17"/>
      <c r="M534" s="1"/>
      <c r="N534">
        <f>A534</f>
      </c>
      <c r="O534">
        <f>B534</f>
      </c>
      <c r="P534" s="1"/>
      <c r="Q534">
        <f>C534</f>
      </c>
      <c r="R534">
        <f>Q534</f>
      </c>
      <c r="S534" s="1"/>
      <c r="T534">
        <f>$T$10</f>
      </c>
      <c r="U534">
        <f>D534</f>
      </c>
      <c r="V534">
        <f>E534</f>
      </c>
      <c r="W534">
        <f>F534</f>
      </c>
      <c r="X534">
        <f>G534</f>
      </c>
      <c r="Y534" s="5">
        <f>W534*$B$1</f>
      </c>
      <c r="Z534" s="5">
        <f>W534*$B$2</f>
      </c>
      <c r="AA534" s="5">
        <f>Y534+Z534</f>
      </c>
      <c r="AB534" s="5">
        <f>U534+Y534</f>
      </c>
      <c r="AC534" s="96">
        <f>C534</f>
      </c>
      <c r="AD534" s="1">
        <f>$AD$10</f>
      </c>
      <c r="AE534" s="9">
        <f>COLINDANCIAS!E2631</f>
      </c>
      <c r="AF534" s="9">
        <f>COLINDANCIAS!E2632</f>
      </c>
      <c r="AG534" s="9">
        <f>COLINDANCIAS!E2633</f>
      </c>
      <c r="AH534" s="9">
        <f>COLINDANCIAS!E2634</f>
      </c>
      <c r="AI534" s="9">
        <f>$AI$10</f>
      </c>
      <c r="AJ534" s="9">
        <f>BA534</f>
      </c>
      <c r="AK534" s="1"/>
      <c r="AL534" s="53">
        <f>LEN(AJ534)</f>
      </c>
      <c r="AO534" s="96">
        <f>$AO$10</f>
      </c>
      <c r="AQ534" s="96">
        <f>$AQ$10</f>
      </c>
      <c r="AS534" s="96">
        <f>$AS$10</f>
      </c>
      <c r="AU534" s="96">
        <f>$AU$10</f>
      </c>
      <c r="AW534" s="96">
        <f>$AW$10</f>
      </c>
      <c r="AX534">
        <f>AX533+1</f>
      </c>
      <c r="AZ534">
        <f>CONCATENATE(AO534,".",AQ534,".",AS534,".",AU534,".",AW534,AX534)</f>
      </c>
      <c r="BA534">
        <f>CONCATENATE(AO534,AQ534,AS534,AU534,AW534,AX534)</f>
      </c>
    </row>
    <row r="535" spans="1:53" ht="30" customHeight="1" x14ac:dyDescent="0.25">
      <c r="A535" s="18"/>
      <c r="B535" s="18"/>
      <c r="C535" s="19"/>
      <c r="D535" s="17"/>
      <c r="E535" s="17"/>
      <c r="F535" s="17">
        <f>D535+E535</f>
      </c>
      <c r="G535" s="17">
        <f>ROUND((Hoja2!F535/INICIO!$C$37)*INICIO!$C$33,2)</f>
      </c>
      <c r="H535" s="17"/>
      <c r="I535" s="17"/>
      <c r="J535" s="17">
        <f>D535+H535</f>
      </c>
      <c r="K535" s="1"/>
      <c r="L535" s="17"/>
      <c r="M535" s="1"/>
      <c r="N535">
        <f>A535</f>
      </c>
      <c r="O535">
        <f>B535</f>
      </c>
      <c r="P535" s="1"/>
      <c r="Q535">
        <f>C535</f>
      </c>
      <c r="R535">
        <f>Q535</f>
      </c>
      <c r="S535" s="1"/>
      <c r="T535">
        <f>$T$10</f>
      </c>
      <c r="U535">
        <f>D535</f>
      </c>
      <c r="V535">
        <f>E535</f>
      </c>
      <c r="W535">
        <f>F535</f>
      </c>
      <c r="X535">
        <f>G535</f>
      </c>
      <c r="Y535" s="5">
        <f>W535*$B$1</f>
      </c>
      <c r="Z535" s="5">
        <f>W535*$B$2</f>
      </c>
      <c r="AA535" s="5">
        <f>Y535+Z535</f>
      </c>
      <c r="AB535" s="5">
        <f>U535+Y535</f>
      </c>
      <c r="AC535" s="96">
        <f>C535</f>
      </c>
      <c r="AD535" s="1">
        <f>$AD$10</f>
      </c>
      <c r="AE535" s="9">
        <f>COLINDANCIAS!E2636</f>
      </c>
      <c r="AF535" s="9">
        <f>COLINDANCIAS!E2637</f>
      </c>
      <c r="AG535" s="9">
        <f>COLINDANCIAS!E2638</f>
      </c>
      <c r="AH535" s="9">
        <f>COLINDANCIAS!E2639</f>
      </c>
      <c r="AI535" s="9">
        <f>$AI$10</f>
      </c>
      <c r="AJ535" s="9">
        <f>BA535</f>
      </c>
      <c r="AK535" s="1"/>
      <c r="AL535" s="53">
        <f>LEN(AJ535)</f>
      </c>
      <c r="AO535" s="96">
        <f>$AO$10</f>
      </c>
      <c r="AQ535" s="96">
        <f>$AQ$10</f>
      </c>
      <c r="AS535" s="96">
        <f>$AS$10</f>
      </c>
      <c r="AU535" s="96">
        <f>$AU$10</f>
      </c>
      <c r="AW535" s="96">
        <f>$AW$10</f>
      </c>
      <c r="AX535">
        <f>AX534+1</f>
      </c>
      <c r="AZ535">
        <f>CONCATENATE(AO535,".",AQ535,".",AS535,".",AU535,".",AW535,AX535)</f>
      </c>
      <c r="BA535">
        <f>CONCATENATE(AO535,AQ535,AS535,AU535,AW535,AX535)</f>
      </c>
    </row>
    <row r="536" spans="1:53" ht="30" customHeight="1" x14ac:dyDescent="0.25">
      <c r="A536" s="18"/>
      <c r="B536" s="18"/>
      <c r="C536" s="19"/>
      <c r="D536" s="17"/>
      <c r="E536" s="17"/>
      <c r="F536" s="17">
        <f>D536+E536</f>
      </c>
      <c r="G536" s="17">
        <f>ROUND((Hoja2!F536/INICIO!$C$37)*INICIO!$C$33,2)</f>
      </c>
      <c r="H536" s="17"/>
      <c r="I536" s="17"/>
      <c r="J536" s="17">
        <f>D536+H536</f>
      </c>
      <c r="K536" s="1"/>
      <c r="L536" s="17"/>
      <c r="M536" s="1"/>
      <c r="N536">
        <f>A536</f>
      </c>
      <c r="O536">
        <f>B536</f>
      </c>
      <c r="P536" s="1"/>
      <c r="Q536">
        <f>C536</f>
      </c>
      <c r="R536">
        <f>Q536</f>
      </c>
      <c r="S536" s="1"/>
      <c r="T536">
        <f>$T$10</f>
      </c>
      <c r="U536">
        <f>D536</f>
      </c>
      <c r="V536">
        <f>E536</f>
      </c>
      <c r="W536">
        <f>F536</f>
      </c>
      <c r="X536">
        <f>G536</f>
      </c>
      <c r="Y536" s="5">
        <f>W536*$B$1</f>
      </c>
      <c r="Z536" s="5">
        <f>W536*$B$2</f>
      </c>
      <c r="AA536" s="5">
        <f>Y536+Z536</f>
      </c>
      <c r="AB536" s="5">
        <f>U536+Y536</f>
      </c>
      <c r="AC536" s="96">
        <f>C536</f>
      </c>
      <c r="AD536" s="1">
        <f>$AD$10</f>
      </c>
      <c r="AE536" s="9">
        <f>COLINDANCIAS!E2641</f>
      </c>
      <c r="AF536" s="9">
        <f>COLINDANCIAS!E2642</f>
      </c>
      <c r="AG536" s="9">
        <f>COLINDANCIAS!E2643</f>
      </c>
      <c r="AH536" s="9">
        <f>COLINDANCIAS!E2644</f>
      </c>
      <c r="AI536" s="9">
        <f>$AI$10</f>
      </c>
      <c r="AJ536" s="9">
        <f>BA536</f>
      </c>
      <c r="AK536" s="1"/>
      <c r="AL536" s="53">
        <f>LEN(AJ536)</f>
      </c>
      <c r="AO536" s="96">
        <f>$AO$10</f>
      </c>
      <c r="AQ536" s="96">
        <f>$AQ$10</f>
      </c>
      <c r="AS536" s="96">
        <f>$AS$10</f>
      </c>
      <c r="AU536" s="96">
        <f>$AU$10</f>
      </c>
      <c r="AW536" s="96">
        <f>$AW$10</f>
      </c>
      <c r="AX536">
        <f>AX535+1</f>
      </c>
      <c r="AZ536">
        <f>CONCATENATE(AO536,".",AQ536,".",AS536,".",AU536,".",AW536,AX536)</f>
      </c>
      <c r="BA536">
        <f>CONCATENATE(AO536,AQ536,AS536,AU536,AW536,AX536)</f>
      </c>
    </row>
    <row r="537" spans="1:53" ht="30" customHeight="1" x14ac:dyDescent="0.25">
      <c r="A537" s="18"/>
      <c r="B537" s="18"/>
      <c r="C537" s="19"/>
      <c r="D537" s="17"/>
      <c r="E537" s="17"/>
      <c r="F537" s="17">
        <f>D537+E537</f>
      </c>
      <c r="G537" s="17">
        <f>ROUND((Hoja2!F537/INICIO!$C$37)*INICIO!$C$33,2)</f>
      </c>
      <c r="H537" s="17"/>
      <c r="I537" s="17"/>
      <c r="J537" s="17">
        <f>D537+H537</f>
      </c>
      <c r="K537" s="1"/>
      <c r="L537" s="17"/>
      <c r="M537" s="1"/>
      <c r="N537">
        <f>A537</f>
      </c>
      <c r="O537">
        <f>B537</f>
      </c>
      <c r="P537" s="1"/>
      <c r="Q537">
        <f>C537</f>
      </c>
      <c r="R537">
        <f>Q537</f>
      </c>
      <c r="S537" s="1"/>
      <c r="T537">
        <f>$T$10</f>
      </c>
      <c r="U537">
        <f>D537</f>
      </c>
      <c r="V537">
        <f>E537</f>
      </c>
      <c r="W537">
        <f>F537</f>
      </c>
      <c r="X537">
        <f>G537</f>
      </c>
      <c r="Y537" s="5">
        <f>W537*$B$1</f>
      </c>
      <c r="Z537" s="5">
        <f>W537*$B$2</f>
      </c>
      <c r="AA537" s="5">
        <f>Y537+Z537</f>
      </c>
      <c r="AB537" s="5">
        <f>U537+Y537</f>
      </c>
      <c r="AC537" s="96">
        <f>C537</f>
      </c>
      <c r="AD537" s="1">
        <f>$AD$10</f>
      </c>
      <c r="AE537" s="9">
        <f>COLINDANCIAS!E2646</f>
      </c>
      <c r="AF537" s="9">
        <f>COLINDANCIAS!E2647</f>
      </c>
      <c r="AG537" s="9">
        <f>COLINDANCIAS!E2648</f>
      </c>
      <c r="AH537" s="9">
        <f>COLINDANCIAS!E2649</f>
      </c>
      <c r="AI537" s="9">
        <f>$AI$10</f>
      </c>
      <c r="AJ537" s="9">
        <f>BA537</f>
      </c>
      <c r="AK537" s="1"/>
      <c r="AL537" s="53">
        <f>LEN(AJ537)</f>
      </c>
      <c r="AO537" s="96">
        <f>$AO$10</f>
      </c>
      <c r="AQ537" s="96">
        <f>$AQ$10</f>
      </c>
      <c r="AS537" s="96">
        <f>$AS$10</f>
      </c>
      <c r="AU537" s="96">
        <f>$AU$10</f>
      </c>
      <c r="AW537" s="96">
        <f>$AW$10</f>
      </c>
      <c r="AX537">
        <f>AX536+1</f>
      </c>
      <c r="AZ537">
        <f>CONCATENATE(AO537,".",AQ537,".",AS537,".",AU537,".",AW537,AX537)</f>
      </c>
      <c r="BA537">
        <f>CONCATENATE(AO537,AQ537,AS537,AU537,AW537,AX537)</f>
      </c>
    </row>
    <row r="538" spans="1:53" ht="30" customHeight="1" x14ac:dyDescent="0.25">
      <c r="A538" s="18"/>
      <c r="B538" s="18"/>
      <c r="C538" s="19"/>
      <c r="D538" s="17"/>
      <c r="E538" s="17"/>
      <c r="F538" s="17">
        <f>D538+E538</f>
      </c>
      <c r="G538" s="17">
        <f>ROUND((Hoja2!F538/INICIO!$C$37)*INICIO!$C$33,2)</f>
      </c>
      <c r="H538" s="17"/>
      <c r="I538" s="17"/>
      <c r="J538" s="17">
        <f>D538+H538</f>
      </c>
      <c r="K538" s="1"/>
      <c r="L538" s="17"/>
      <c r="M538" s="1"/>
      <c r="N538">
        <f>A538</f>
      </c>
      <c r="O538">
        <f>B538</f>
      </c>
      <c r="P538" s="1"/>
      <c r="Q538">
        <f>C538</f>
      </c>
      <c r="R538">
        <f>Q538</f>
      </c>
      <c r="S538" s="1"/>
      <c r="T538">
        <f>$T$10</f>
      </c>
      <c r="U538">
        <f>D538</f>
      </c>
      <c r="V538">
        <f>E538</f>
      </c>
      <c r="W538">
        <f>F538</f>
      </c>
      <c r="X538">
        <f>G538</f>
      </c>
      <c r="Y538" s="5">
        <f>W538*$B$1</f>
      </c>
      <c r="Z538" s="5">
        <f>W538*$B$2</f>
      </c>
      <c r="AA538" s="5">
        <f>Y538+Z538</f>
      </c>
      <c r="AB538" s="5">
        <f>U538+Y538</f>
      </c>
      <c r="AC538" s="96">
        <f>C538</f>
      </c>
      <c r="AD538" s="1">
        <f>$AD$10</f>
      </c>
      <c r="AE538" s="9">
        <f>COLINDANCIAS!E2651</f>
      </c>
      <c r="AF538" s="9">
        <f>COLINDANCIAS!E2652</f>
      </c>
      <c r="AG538" s="9">
        <f>COLINDANCIAS!E2653</f>
      </c>
      <c r="AH538" s="9">
        <f>COLINDANCIAS!E2654</f>
      </c>
      <c r="AI538" s="9">
        <f>$AI$10</f>
      </c>
      <c r="AJ538" s="9">
        <f>BA538</f>
      </c>
      <c r="AK538" s="1"/>
      <c r="AL538" s="53">
        <f>LEN(AJ538)</f>
      </c>
      <c r="AO538" s="96">
        <f>$AO$10</f>
      </c>
      <c r="AQ538" s="96">
        <f>$AQ$10</f>
      </c>
      <c r="AS538" s="96">
        <f>$AS$10</f>
      </c>
      <c r="AU538" s="96">
        <f>$AU$10</f>
      </c>
      <c r="AW538" s="96">
        <f>$AW$10</f>
      </c>
      <c r="AX538">
        <f>AX537+1</f>
      </c>
      <c r="AZ538">
        <f>CONCATENATE(AO538,".",AQ538,".",AS538,".",AU538,".",AW538,AX538)</f>
      </c>
      <c r="BA538">
        <f>CONCATENATE(AO538,AQ538,AS538,AU538,AW538,AX538)</f>
      </c>
    </row>
    <row r="539" spans="1:53" ht="30" customHeight="1" x14ac:dyDescent="0.25">
      <c r="A539" s="18"/>
      <c r="B539" s="18"/>
      <c r="C539" s="19"/>
      <c r="D539" s="17"/>
      <c r="E539" s="17"/>
      <c r="F539" s="17">
        <f>D539+E539</f>
      </c>
      <c r="G539" s="17">
        <f>ROUND((Hoja2!F539/INICIO!$C$37)*INICIO!$C$33,2)</f>
      </c>
      <c r="H539" s="17"/>
      <c r="I539" s="17"/>
      <c r="J539" s="17">
        <f>D539+H539</f>
      </c>
      <c r="K539" s="1"/>
      <c r="L539" s="17"/>
      <c r="M539" s="1"/>
      <c r="N539">
        <f>A539</f>
      </c>
      <c r="O539">
        <f>B539</f>
      </c>
      <c r="P539" s="1"/>
      <c r="Q539">
        <f>C539</f>
      </c>
      <c r="R539">
        <f>Q539</f>
      </c>
      <c r="S539" s="1"/>
      <c r="T539">
        <f>$T$10</f>
      </c>
      <c r="U539">
        <f>D539</f>
      </c>
      <c r="V539">
        <f>E539</f>
      </c>
      <c r="W539">
        <f>F539</f>
      </c>
      <c r="X539">
        <f>G539</f>
      </c>
      <c r="Y539" s="5">
        <f>W539*$B$1</f>
      </c>
      <c r="Z539" s="5">
        <f>W539*$B$2</f>
      </c>
      <c r="AA539" s="5">
        <f>Y539+Z539</f>
      </c>
      <c r="AB539" s="5">
        <f>U539+Y539</f>
      </c>
      <c r="AC539" s="96">
        <f>C539</f>
      </c>
      <c r="AD539" s="1">
        <f>$AD$10</f>
      </c>
      <c r="AE539" s="9">
        <f>COLINDANCIAS!E2656</f>
      </c>
      <c r="AF539" s="9">
        <f>COLINDANCIAS!E2657</f>
      </c>
      <c r="AG539" s="9">
        <f>COLINDANCIAS!E2658</f>
      </c>
      <c r="AH539" s="9">
        <f>COLINDANCIAS!E2659</f>
      </c>
      <c r="AI539" s="9">
        <f>$AI$10</f>
      </c>
      <c r="AJ539" s="9">
        <f>BA539</f>
      </c>
      <c r="AK539" s="1"/>
      <c r="AL539" s="53">
        <f>LEN(AJ539)</f>
      </c>
      <c r="AO539" s="96">
        <f>$AO$10</f>
      </c>
      <c r="AQ539" s="96">
        <f>$AQ$10</f>
      </c>
      <c r="AS539" s="96">
        <f>$AS$10</f>
      </c>
      <c r="AU539" s="96">
        <f>$AU$10</f>
      </c>
      <c r="AW539" s="96">
        <f>$AW$10</f>
      </c>
      <c r="AX539">
        <f>AX538+1</f>
      </c>
      <c r="AZ539">
        <f>CONCATENATE(AO539,".",AQ539,".",AS539,".",AU539,".",AW539,AX539)</f>
      </c>
      <c r="BA539">
        <f>CONCATENATE(AO539,AQ539,AS539,AU539,AW539,AX539)</f>
      </c>
    </row>
    <row r="540" spans="1:53" ht="30" customHeight="1" x14ac:dyDescent="0.25">
      <c r="A540" s="18"/>
      <c r="B540" s="18"/>
      <c r="C540" s="19"/>
      <c r="D540" s="17"/>
      <c r="E540" s="17"/>
      <c r="F540" s="17">
        <f>D540+E540</f>
      </c>
      <c r="G540" s="17">
        <f>ROUND((Hoja2!F540/INICIO!$C$37)*INICIO!$C$33,2)</f>
      </c>
      <c r="H540" s="17"/>
      <c r="I540" s="17"/>
      <c r="J540" s="17">
        <f>D540+H540</f>
      </c>
      <c r="K540" s="1"/>
      <c r="L540" s="17"/>
      <c r="M540" s="1"/>
      <c r="N540">
        <f>A540</f>
      </c>
      <c r="O540">
        <f>B540</f>
      </c>
      <c r="P540" s="1"/>
      <c r="Q540">
        <f>C540</f>
      </c>
      <c r="R540">
        <f>Q540</f>
      </c>
      <c r="S540" s="1"/>
      <c r="T540">
        <f>$T$10</f>
      </c>
      <c r="U540">
        <f>D540</f>
      </c>
      <c r="V540">
        <f>E540</f>
      </c>
      <c r="W540">
        <f>F540</f>
      </c>
      <c r="X540">
        <f>G540</f>
      </c>
      <c r="Y540" s="5">
        <f>W540*$B$1</f>
      </c>
      <c r="Z540" s="5">
        <f>W540*$B$2</f>
      </c>
      <c r="AA540" s="5">
        <f>Y540+Z540</f>
      </c>
      <c r="AB540" s="5">
        <f>U540+Y540</f>
      </c>
      <c r="AC540" s="96">
        <f>C540</f>
      </c>
      <c r="AD540" s="1">
        <f>$AD$10</f>
      </c>
      <c r="AE540" s="9">
        <f>COLINDANCIAS!E2661</f>
      </c>
      <c r="AF540" s="9">
        <f>COLINDANCIAS!E2662</f>
      </c>
      <c r="AG540" s="9">
        <f>COLINDANCIAS!E2663</f>
      </c>
      <c r="AH540" s="9">
        <f>COLINDANCIAS!E2664</f>
      </c>
      <c r="AI540" s="9">
        <f>$AI$10</f>
      </c>
      <c r="AJ540" s="9">
        <f>BA540</f>
      </c>
      <c r="AK540" s="1"/>
      <c r="AL540" s="53">
        <f>LEN(AJ540)</f>
      </c>
      <c r="AO540" s="96">
        <f>$AO$10</f>
      </c>
      <c r="AQ540" s="96">
        <f>$AQ$10</f>
      </c>
      <c r="AS540" s="96">
        <f>$AS$10</f>
      </c>
      <c r="AU540" s="96">
        <f>$AU$10</f>
      </c>
      <c r="AW540" s="96">
        <f>$AW$10</f>
      </c>
      <c r="AX540">
        <f>AX539+1</f>
      </c>
      <c r="AZ540">
        <f>CONCATENATE(AO540,".",AQ540,".",AS540,".",AU540,".",AW540,AX540)</f>
      </c>
      <c r="BA540">
        <f>CONCATENATE(AO540,AQ540,AS540,AU540,AW540,AX540)</f>
      </c>
    </row>
    <row r="541" spans="1:53" ht="30" customHeight="1" x14ac:dyDescent="0.25">
      <c r="A541" s="18"/>
      <c r="B541" s="18"/>
      <c r="C541" s="19"/>
      <c r="D541" s="17"/>
      <c r="E541" s="17"/>
      <c r="F541" s="17">
        <f>D541+E541</f>
      </c>
      <c r="G541" s="17">
        <f>ROUND((Hoja2!F541/INICIO!$C$37)*INICIO!$C$33,2)</f>
      </c>
      <c r="H541" s="17"/>
      <c r="I541" s="17"/>
      <c r="J541" s="17">
        <f>D541+H541</f>
      </c>
      <c r="K541" s="1"/>
      <c r="L541" s="17"/>
      <c r="M541" s="1"/>
      <c r="N541">
        <f>A541</f>
      </c>
      <c r="O541">
        <f>B541</f>
      </c>
      <c r="P541" s="1"/>
      <c r="Q541">
        <f>C541</f>
      </c>
      <c r="R541">
        <f>Q541</f>
      </c>
      <c r="S541" s="1"/>
      <c r="T541">
        <f>$T$10</f>
      </c>
      <c r="U541">
        <f>D541</f>
      </c>
      <c r="V541">
        <f>E541</f>
      </c>
      <c r="W541">
        <f>F541</f>
      </c>
      <c r="X541">
        <f>G541</f>
      </c>
      <c r="Y541" s="5">
        <f>W541*$B$1</f>
      </c>
      <c r="Z541" s="5">
        <f>W541*$B$2</f>
      </c>
      <c r="AA541" s="5">
        <f>Y541+Z541</f>
      </c>
      <c r="AB541" s="5">
        <f>U541+Y541</f>
      </c>
      <c r="AC541" s="96">
        <f>C541</f>
      </c>
      <c r="AD541" s="1">
        <f>$AD$10</f>
      </c>
      <c r="AE541" s="9">
        <f>COLINDANCIAS!E2666</f>
      </c>
      <c r="AF541" s="9">
        <f>COLINDANCIAS!E2667</f>
      </c>
      <c r="AG541" s="9">
        <f>COLINDANCIAS!E2668</f>
      </c>
      <c r="AH541" s="9">
        <f>COLINDANCIAS!E2669</f>
      </c>
      <c r="AI541" s="9">
        <f>$AI$10</f>
      </c>
      <c r="AJ541" s="9">
        <f>BA541</f>
      </c>
      <c r="AK541" s="1"/>
      <c r="AL541" s="53">
        <f>LEN(AJ541)</f>
      </c>
      <c r="AO541" s="96">
        <f>$AO$10</f>
      </c>
      <c r="AQ541" s="96">
        <f>$AQ$10</f>
      </c>
      <c r="AS541" s="96">
        <f>$AS$10</f>
      </c>
      <c r="AU541" s="96">
        <f>$AU$10</f>
      </c>
      <c r="AW541" s="96">
        <f>$AW$10</f>
      </c>
      <c r="AX541">
        <f>AX540+1</f>
      </c>
      <c r="AZ541">
        <f>CONCATENATE(AO541,".",AQ541,".",AS541,".",AU541,".",AW541,AX541)</f>
      </c>
      <c r="BA541">
        <f>CONCATENATE(AO541,AQ541,AS541,AU541,AW541,AX541)</f>
      </c>
    </row>
    <row r="542" spans="1:53" ht="30" customHeight="1" x14ac:dyDescent="0.25">
      <c r="A542" s="18"/>
      <c r="B542" s="18"/>
      <c r="C542" s="19"/>
      <c r="D542" s="17"/>
      <c r="E542" s="17"/>
      <c r="F542" s="17">
        <f>D542+E542</f>
      </c>
      <c r="G542" s="17">
        <f>ROUND((Hoja2!F542/INICIO!$C$37)*INICIO!$C$33,2)</f>
      </c>
      <c r="H542" s="17"/>
      <c r="I542" s="17"/>
      <c r="J542" s="17">
        <f>D542+H542</f>
      </c>
      <c r="K542" s="1"/>
      <c r="L542" s="17"/>
      <c r="M542" s="1"/>
      <c r="N542">
        <f>A542</f>
      </c>
      <c r="O542">
        <f>B542</f>
      </c>
      <c r="P542" s="1"/>
      <c r="Q542">
        <f>C542</f>
      </c>
      <c r="R542">
        <f>Q542</f>
      </c>
      <c r="S542" s="1"/>
      <c r="T542">
        <f>$T$10</f>
      </c>
      <c r="U542">
        <f>D542</f>
      </c>
      <c r="V542">
        <f>E542</f>
      </c>
      <c r="W542">
        <f>F542</f>
      </c>
      <c r="X542">
        <f>G542</f>
      </c>
      <c r="Y542" s="5">
        <f>W542*$B$1</f>
      </c>
      <c r="Z542" s="5">
        <f>W542*$B$2</f>
      </c>
      <c r="AA542" s="5">
        <f>Y542+Z542</f>
      </c>
      <c r="AB542" s="5">
        <f>U542+Y542</f>
      </c>
      <c r="AC542" s="96">
        <f>C542</f>
      </c>
      <c r="AD542" s="1">
        <f>$AD$10</f>
      </c>
      <c r="AE542" s="9">
        <f>COLINDANCIAS!E2671</f>
      </c>
      <c r="AF542" s="9">
        <f>COLINDANCIAS!E2672</f>
      </c>
      <c r="AG542" s="9">
        <f>COLINDANCIAS!E2673</f>
      </c>
      <c r="AH542" s="9">
        <f>COLINDANCIAS!E2674</f>
      </c>
      <c r="AI542" s="9">
        <f>$AI$10</f>
      </c>
      <c r="AJ542" s="9">
        <f>BA542</f>
      </c>
      <c r="AK542" s="1"/>
      <c r="AL542" s="53">
        <f>LEN(AJ542)</f>
      </c>
      <c r="AO542" s="96">
        <f>$AO$10</f>
      </c>
      <c r="AQ542" s="96">
        <f>$AQ$10</f>
      </c>
      <c r="AS542" s="96">
        <f>$AS$10</f>
      </c>
      <c r="AU542" s="96">
        <f>$AU$10</f>
      </c>
      <c r="AW542" s="96">
        <f>$AW$10</f>
      </c>
      <c r="AX542">
        <f>AX541+1</f>
      </c>
      <c r="AZ542">
        <f>CONCATENATE(AO542,".",AQ542,".",AS542,".",AU542,".",AW542,AX542)</f>
      </c>
      <c r="BA542">
        <f>CONCATENATE(AO542,AQ542,AS542,AU542,AW542,AX542)</f>
      </c>
    </row>
    <row r="543" spans="1:53" ht="30" customHeight="1" x14ac:dyDescent="0.25">
      <c r="A543" s="18"/>
      <c r="B543" s="18"/>
      <c r="C543" s="19"/>
      <c r="D543" s="17"/>
      <c r="E543" s="17"/>
      <c r="F543" s="17">
        <f>D543+E543</f>
      </c>
      <c r="G543" s="17">
        <f>ROUND((Hoja2!F543/INICIO!$C$37)*INICIO!$C$33,2)</f>
      </c>
      <c r="H543" s="17"/>
      <c r="I543" s="17"/>
      <c r="J543" s="17">
        <f>D543+H543</f>
      </c>
      <c r="K543" s="1"/>
      <c r="L543" s="17"/>
      <c r="M543" s="1"/>
      <c r="N543">
        <f>A543</f>
      </c>
      <c r="O543">
        <f>B543</f>
      </c>
      <c r="P543" s="1"/>
      <c r="Q543">
        <f>C543</f>
      </c>
      <c r="R543">
        <f>Q543</f>
      </c>
      <c r="S543" s="1"/>
      <c r="T543">
        <f>$T$10</f>
      </c>
      <c r="U543">
        <f>D543</f>
      </c>
      <c r="V543">
        <f>E543</f>
      </c>
      <c r="W543">
        <f>F543</f>
      </c>
      <c r="X543">
        <f>G543</f>
      </c>
      <c r="Y543" s="5">
        <f>W543*$B$1</f>
      </c>
      <c r="Z543" s="5">
        <f>W543*$B$2</f>
      </c>
      <c r="AA543" s="5">
        <f>Y543+Z543</f>
      </c>
      <c r="AB543" s="5">
        <f>U543+Y543</f>
      </c>
      <c r="AC543" s="96">
        <f>C543</f>
      </c>
      <c r="AD543" s="1">
        <f>$AD$10</f>
      </c>
      <c r="AE543" s="9">
        <f>COLINDANCIAS!E2676</f>
      </c>
      <c r="AF543" s="9">
        <f>COLINDANCIAS!E2677</f>
      </c>
      <c r="AG543" s="9">
        <f>COLINDANCIAS!E2678</f>
      </c>
      <c r="AH543" s="9">
        <f>COLINDANCIAS!E2679</f>
      </c>
      <c r="AI543" s="9">
        <f>$AI$10</f>
      </c>
      <c r="AJ543" s="9">
        <f>BA543</f>
      </c>
      <c r="AK543" s="1"/>
      <c r="AL543" s="53">
        <f>LEN(AJ543)</f>
      </c>
      <c r="AO543" s="96">
        <f>$AO$10</f>
      </c>
      <c r="AQ543" s="96">
        <f>$AQ$10</f>
      </c>
      <c r="AS543" s="96">
        <f>$AS$10</f>
      </c>
      <c r="AU543" s="96">
        <f>$AU$10</f>
      </c>
      <c r="AW543" s="96">
        <f>$AW$10</f>
      </c>
      <c r="AX543">
        <f>AX542+1</f>
      </c>
      <c r="AZ543">
        <f>CONCATENATE(AO543,".",AQ543,".",AS543,".",AU543,".",AW543,AX543)</f>
      </c>
      <c r="BA543">
        <f>CONCATENATE(AO543,AQ543,AS543,AU543,AW543,AX543)</f>
      </c>
    </row>
    <row r="544" spans="1:53" ht="30" customHeight="1" x14ac:dyDescent="0.25">
      <c r="A544" s="18"/>
      <c r="B544" s="18"/>
      <c r="C544" s="19"/>
      <c r="D544" s="17"/>
      <c r="E544" s="17"/>
      <c r="F544" s="17">
        <f>D544+E544</f>
      </c>
      <c r="G544" s="17">
        <f>ROUND((Hoja2!F544/INICIO!$C$37)*INICIO!$C$33,2)</f>
      </c>
      <c r="H544" s="17"/>
      <c r="I544" s="17"/>
      <c r="J544" s="17">
        <f>D544+H544</f>
      </c>
      <c r="K544" s="1"/>
      <c r="L544" s="17"/>
      <c r="M544" s="1"/>
      <c r="N544">
        <f>A544</f>
      </c>
      <c r="O544">
        <f>B544</f>
      </c>
      <c r="P544" s="1"/>
      <c r="Q544">
        <f>C544</f>
      </c>
      <c r="R544">
        <f>Q544</f>
      </c>
      <c r="S544" s="1"/>
      <c r="T544">
        <f>$T$10</f>
      </c>
      <c r="U544">
        <f>D544</f>
      </c>
      <c r="V544">
        <f>E544</f>
      </c>
      <c r="W544">
        <f>F544</f>
      </c>
      <c r="X544">
        <f>G544</f>
      </c>
      <c r="Y544" s="5">
        <f>W544*$B$1</f>
      </c>
      <c r="Z544" s="5">
        <f>W544*$B$2</f>
      </c>
      <c r="AA544" s="5">
        <f>Y544+Z544</f>
      </c>
      <c r="AB544" s="5">
        <f>U544+Y544</f>
      </c>
      <c r="AC544" s="96">
        <f>C544</f>
      </c>
      <c r="AD544" s="1">
        <f>$AD$10</f>
      </c>
      <c r="AE544" s="9">
        <f>COLINDANCIAS!E2681</f>
      </c>
      <c r="AF544" s="9">
        <f>COLINDANCIAS!E2682</f>
      </c>
      <c r="AG544" s="9">
        <f>COLINDANCIAS!E2683</f>
      </c>
      <c r="AH544" s="9">
        <f>COLINDANCIAS!E2684</f>
      </c>
      <c r="AI544" s="9">
        <f>$AI$10</f>
      </c>
      <c r="AJ544" s="9">
        <f>BA544</f>
      </c>
      <c r="AK544" s="1"/>
      <c r="AL544" s="53">
        <f>LEN(AJ544)</f>
      </c>
      <c r="AO544" s="96">
        <f>$AO$10</f>
      </c>
      <c r="AQ544" s="96">
        <f>$AQ$10</f>
      </c>
      <c r="AS544" s="96">
        <f>$AS$10</f>
      </c>
      <c r="AU544" s="96">
        <f>$AU$10</f>
      </c>
      <c r="AW544" s="96">
        <f>$AW$10</f>
      </c>
      <c r="AX544">
        <f>AX543+1</f>
      </c>
      <c r="AZ544">
        <f>CONCATENATE(AO544,".",AQ544,".",AS544,".",AU544,".",AW544,AX544)</f>
      </c>
      <c r="BA544">
        <f>CONCATENATE(AO544,AQ544,AS544,AU544,AW544,AX544)</f>
      </c>
    </row>
    <row r="545" spans="1:53" ht="30" customHeight="1" x14ac:dyDescent="0.25">
      <c r="A545" s="18"/>
      <c r="B545" s="18"/>
      <c r="C545" s="19"/>
      <c r="D545" s="17"/>
      <c r="E545" s="17"/>
      <c r="F545" s="17">
        <f>D545+E545</f>
      </c>
      <c r="G545" s="17">
        <f>ROUND((Hoja2!F545/INICIO!$C$37)*INICIO!$C$33,2)</f>
      </c>
      <c r="H545" s="17"/>
      <c r="I545" s="17"/>
      <c r="J545" s="17">
        <f>D545+H545</f>
      </c>
      <c r="K545" s="1"/>
      <c r="L545" s="17"/>
      <c r="M545" s="1"/>
      <c r="N545">
        <f>A545</f>
      </c>
      <c r="O545">
        <f>B545</f>
      </c>
      <c r="P545" s="1"/>
      <c r="Q545">
        <f>C545</f>
      </c>
      <c r="R545">
        <f>Q545</f>
      </c>
      <c r="S545" s="1"/>
      <c r="T545">
        <f>$T$10</f>
      </c>
      <c r="U545">
        <f>D545</f>
      </c>
      <c r="V545">
        <f>E545</f>
      </c>
      <c r="W545">
        <f>F545</f>
      </c>
      <c r="X545">
        <f>G545</f>
      </c>
      <c r="Y545" s="5">
        <f>W545*$B$1</f>
      </c>
      <c r="Z545" s="5">
        <f>W545*$B$2</f>
      </c>
      <c r="AA545" s="5">
        <f>Y545+Z545</f>
      </c>
      <c r="AB545" s="5">
        <f>U545+Y545</f>
      </c>
      <c r="AC545" s="96">
        <f>C545</f>
      </c>
      <c r="AD545" s="1">
        <f>$AD$10</f>
      </c>
      <c r="AE545" s="9">
        <f>COLINDANCIAS!E2686</f>
      </c>
      <c r="AF545" s="9">
        <f>COLINDANCIAS!E2687</f>
      </c>
      <c r="AG545" s="9">
        <f>COLINDANCIAS!E2688</f>
      </c>
      <c r="AH545" s="9">
        <f>COLINDANCIAS!E2689</f>
      </c>
      <c r="AI545" s="9">
        <f>$AI$10</f>
      </c>
      <c r="AJ545" s="9">
        <f>BA545</f>
      </c>
      <c r="AK545" s="1"/>
      <c r="AL545" s="53">
        <f>LEN(AJ545)</f>
      </c>
      <c r="AO545" s="96">
        <f>$AO$10</f>
      </c>
      <c r="AQ545" s="96">
        <f>$AQ$10</f>
      </c>
      <c r="AS545" s="96">
        <f>$AS$10</f>
      </c>
      <c r="AU545" s="96">
        <f>$AU$10</f>
      </c>
      <c r="AW545" s="96">
        <f>$AW$10</f>
      </c>
      <c r="AX545">
        <f>AX544+1</f>
      </c>
      <c r="AZ545">
        <f>CONCATENATE(AO545,".",AQ545,".",AS545,".",AU545,".",AW545,AX545)</f>
      </c>
      <c r="BA545">
        <f>CONCATENATE(AO545,AQ545,AS545,AU545,AW545,AX545)</f>
      </c>
    </row>
    <row r="546" spans="1:53" ht="30" customHeight="1" x14ac:dyDescent="0.25">
      <c r="A546" s="18"/>
      <c r="B546" s="18"/>
      <c r="C546" s="19"/>
      <c r="D546" s="17"/>
      <c r="E546" s="17"/>
      <c r="F546" s="17">
        <f>D546+E546</f>
      </c>
      <c r="G546" s="17">
        <f>ROUND((Hoja2!F546/INICIO!$C$37)*INICIO!$C$33,2)</f>
      </c>
      <c r="H546" s="17"/>
      <c r="I546" s="17"/>
      <c r="J546" s="17">
        <f>D546+H546</f>
      </c>
      <c r="K546" s="1"/>
      <c r="L546" s="17"/>
      <c r="M546" s="1"/>
      <c r="N546">
        <f>A546</f>
      </c>
      <c r="O546">
        <f>B546</f>
      </c>
      <c r="P546" s="1"/>
      <c r="Q546">
        <f>C546</f>
      </c>
      <c r="R546">
        <f>Q546</f>
      </c>
      <c r="S546" s="1"/>
      <c r="T546">
        <f>$T$10</f>
      </c>
      <c r="U546">
        <f>D546</f>
      </c>
      <c r="V546">
        <f>E546</f>
      </c>
      <c r="W546">
        <f>F546</f>
      </c>
      <c r="X546">
        <f>G546</f>
      </c>
      <c r="Y546" s="5">
        <f>W546*$B$1</f>
      </c>
      <c r="Z546" s="5">
        <f>W546*$B$2</f>
      </c>
      <c r="AA546" s="5">
        <f>Y546+Z546</f>
      </c>
      <c r="AB546" s="5">
        <f>U546+Y546</f>
      </c>
      <c r="AC546" s="96">
        <f>C546</f>
      </c>
      <c r="AD546" s="1">
        <f>$AD$10</f>
      </c>
      <c r="AE546" s="9">
        <f>COLINDANCIAS!E2691</f>
      </c>
      <c r="AF546" s="9">
        <f>COLINDANCIAS!E2692</f>
      </c>
      <c r="AG546" s="9">
        <f>COLINDANCIAS!E2693</f>
      </c>
      <c r="AH546" s="9">
        <f>COLINDANCIAS!E2694</f>
      </c>
      <c r="AI546" s="9">
        <f>$AI$10</f>
      </c>
      <c r="AJ546" s="9">
        <f>BA546</f>
      </c>
      <c r="AK546" s="1"/>
      <c r="AL546" s="53">
        <f>LEN(AJ546)</f>
      </c>
      <c r="AO546" s="96">
        <f>$AO$10</f>
      </c>
      <c r="AQ546" s="96">
        <f>$AQ$10</f>
      </c>
      <c r="AS546" s="96">
        <f>$AS$10</f>
      </c>
      <c r="AU546" s="96">
        <f>$AU$10</f>
      </c>
      <c r="AW546" s="96">
        <f>$AW$10</f>
      </c>
      <c r="AX546">
        <f>AX545+1</f>
      </c>
      <c r="AZ546">
        <f>CONCATENATE(AO546,".",AQ546,".",AS546,".",AU546,".",AW546,AX546)</f>
      </c>
      <c r="BA546">
        <f>CONCATENATE(AO546,AQ546,AS546,AU546,AW546,AX546)</f>
      </c>
    </row>
    <row r="547" spans="1:53" ht="30" customHeight="1" x14ac:dyDescent="0.25">
      <c r="A547" s="18"/>
      <c r="B547" s="18"/>
      <c r="C547" s="19"/>
      <c r="D547" s="17"/>
      <c r="E547" s="17"/>
      <c r="F547" s="17">
        <f>D547+E547</f>
      </c>
      <c r="G547" s="17">
        <f>ROUND((Hoja2!F547/INICIO!$C$37)*INICIO!$C$33,2)</f>
      </c>
      <c r="H547" s="17"/>
      <c r="I547" s="17"/>
      <c r="J547" s="17">
        <f>D547+H547</f>
      </c>
      <c r="K547" s="1"/>
      <c r="L547" s="17"/>
      <c r="M547" s="1"/>
      <c r="N547">
        <f>A547</f>
      </c>
      <c r="O547">
        <f>B547</f>
      </c>
      <c r="P547" s="1"/>
      <c r="Q547">
        <f>C547</f>
      </c>
      <c r="R547">
        <f>Q547</f>
      </c>
      <c r="S547" s="1"/>
      <c r="T547">
        <f>$T$10</f>
      </c>
      <c r="U547">
        <f>D547</f>
      </c>
      <c r="V547">
        <f>E547</f>
      </c>
      <c r="W547">
        <f>F547</f>
      </c>
      <c r="X547">
        <f>G547</f>
      </c>
      <c r="Y547" s="5">
        <f>W547*$B$1</f>
      </c>
      <c r="Z547" s="5">
        <f>W547*$B$2</f>
      </c>
      <c r="AA547" s="5">
        <f>Y547+Z547</f>
      </c>
      <c r="AB547" s="5">
        <f>U547+Y547</f>
      </c>
      <c r="AC547" s="96">
        <f>C547</f>
      </c>
      <c r="AD547" s="1">
        <f>$AD$10</f>
      </c>
      <c r="AE547" s="9">
        <f>COLINDANCIAS!E2696</f>
      </c>
      <c r="AF547" s="9">
        <f>COLINDANCIAS!E2697</f>
      </c>
      <c r="AG547" s="9">
        <f>COLINDANCIAS!E2698</f>
      </c>
      <c r="AH547" s="9">
        <f>COLINDANCIAS!E2699</f>
      </c>
      <c r="AI547" s="9">
        <f>$AI$10</f>
      </c>
      <c r="AJ547" s="9">
        <f>BA547</f>
      </c>
      <c r="AK547" s="1"/>
      <c r="AL547" s="53">
        <f>LEN(AJ547)</f>
      </c>
      <c r="AO547" s="96">
        <f>$AO$10</f>
      </c>
      <c r="AQ547" s="96">
        <f>$AQ$10</f>
      </c>
      <c r="AS547" s="96">
        <f>$AS$10</f>
      </c>
      <c r="AU547" s="96">
        <f>$AU$10</f>
      </c>
      <c r="AW547" s="96">
        <f>$AW$10</f>
      </c>
      <c r="AX547">
        <f>AX546+1</f>
      </c>
      <c r="AZ547">
        <f>CONCATENATE(AO547,".",AQ547,".",AS547,".",AU547,".",AW547,AX547)</f>
      </c>
      <c r="BA547">
        <f>CONCATENATE(AO547,AQ547,AS547,AU547,AW547,AX547)</f>
      </c>
    </row>
    <row r="548" spans="1:53" ht="30" customHeight="1" x14ac:dyDescent="0.25">
      <c r="A548" s="18"/>
      <c r="B548" s="18"/>
      <c r="C548" s="19"/>
      <c r="D548" s="17"/>
      <c r="E548" s="17"/>
      <c r="F548" s="17">
        <f>D548+E548</f>
      </c>
      <c r="G548" s="17">
        <f>ROUND((Hoja2!F548/INICIO!$C$37)*INICIO!$C$33,2)</f>
      </c>
      <c r="H548" s="17"/>
      <c r="I548" s="17"/>
      <c r="J548" s="17">
        <f>D548+H548</f>
      </c>
      <c r="K548" s="1"/>
      <c r="L548" s="17"/>
      <c r="M548" s="1"/>
      <c r="N548">
        <f>A548</f>
      </c>
      <c r="O548">
        <f>B548</f>
      </c>
      <c r="P548" s="1"/>
      <c r="Q548">
        <f>C548</f>
      </c>
      <c r="R548">
        <f>Q548</f>
      </c>
      <c r="S548" s="1"/>
      <c r="T548">
        <f>$T$10</f>
      </c>
      <c r="U548">
        <f>D548</f>
      </c>
      <c r="V548">
        <f>E548</f>
      </c>
      <c r="W548">
        <f>F548</f>
      </c>
      <c r="X548">
        <f>G548</f>
      </c>
      <c r="Y548" s="5">
        <f>W548*$B$1</f>
      </c>
      <c r="Z548" s="5">
        <f>W548*$B$2</f>
      </c>
      <c r="AA548" s="5">
        <f>Y548+Z548</f>
      </c>
      <c r="AB548" s="5">
        <f>U548+Y548</f>
      </c>
      <c r="AC548" s="96">
        <f>C548</f>
      </c>
      <c r="AD548" s="1">
        <f>$AD$10</f>
      </c>
      <c r="AE548" s="9">
        <f>COLINDANCIAS!E2701</f>
      </c>
      <c r="AF548" s="9">
        <f>COLINDANCIAS!E2702</f>
      </c>
      <c r="AG548" s="9">
        <f>COLINDANCIAS!E2703</f>
      </c>
      <c r="AH548" s="9">
        <f>COLINDANCIAS!E2704</f>
      </c>
      <c r="AI548" s="9">
        <f>$AI$10</f>
      </c>
      <c r="AJ548" s="9">
        <f>BA548</f>
      </c>
      <c r="AK548" s="1"/>
      <c r="AL548" s="53">
        <f>LEN(AJ548)</f>
      </c>
      <c r="AO548" s="96">
        <f>$AO$10</f>
      </c>
      <c r="AQ548" s="96">
        <f>$AQ$10</f>
      </c>
      <c r="AS548" s="96">
        <f>$AS$10</f>
      </c>
      <c r="AU548" s="96">
        <f>$AU$10</f>
      </c>
      <c r="AW548" s="96">
        <f>$AW$10</f>
      </c>
      <c r="AX548">
        <f>AX547+1</f>
      </c>
      <c r="AZ548">
        <f>CONCATENATE(AO548,".",AQ548,".",AS548,".",AU548,".",AW548,AX548)</f>
      </c>
      <c r="BA548">
        <f>CONCATENATE(AO548,AQ548,AS548,AU548,AW548,AX548)</f>
      </c>
    </row>
    <row r="549" spans="1:53" ht="30" customHeight="1" x14ac:dyDescent="0.25">
      <c r="A549" s="18"/>
      <c r="B549" s="18"/>
      <c r="C549" s="19"/>
      <c r="D549" s="17"/>
      <c r="E549" s="17"/>
      <c r="F549" s="17">
        <f>D549+E549</f>
      </c>
      <c r="G549" s="17">
        <f>ROUND((Hoja2!F549/INICIO!$C$37)*INICIO!$C$33,2)</f>
      </c>
      <c r="H549" s="17"/>
      <c r="I549" s="17"/>
      <c r="J549" s="17">
        <f>D549+H549</f>
      </c>
      <c r="K549" s="1"/>
      <c r="L549" s="17"/>
      <c r="M549" s="1"/>
      <c r="N549">
        <f>A549</f>
      </c>
      <c r="O549">
        <f>B549</f>
      </c>
      <c r="P549" s="1"/>
      <c r="Q549">
        <f>C549</f>
      </c>
      <c r="R549">
        <f>Q549</f>
      </c>
      <c r="S549" s="1"/>
      <c r="T549">
        <f>$T$10</f>
      </c>
      <c r="U549">
        <f>D549</f>
      </c>
      <c r="V549">
        <f>E549</f>
      </c>
      <c r="W549">
        <f>F549</f>
      </c>
      <c r="X549">
        <f>G549</f>
      </c>
      <c r="Y549" s="5">
        <f>W549*$B$1</f>
      </c>
      <c r="Z549" s="5">
        <f>W549*$B$2</f>
      </c>
      <c r="AA549" s="5">
        <f>Y549+Z549</f>
      </c>
      <c r="AB549" s="5">
        <f>U549+Y549</f>
      </c>
      <c r="AC549" s="96">
        <f>C549</f>
      </c>
      <c r="AD549" s="1">
        <f>$AD$10</f>
      </c>
      <c r="AE549" s="9">
        <f>COLINDANCIAS!E2706</f>
      </c>
      <c r="AF549" s="9">
        <f>COLINDANCIAS!E2707</f>
      </c>
      <c r="AG549" s="9">
        <f>COLINDANCIAS!E2708</f>
      </c>
      <c r="AH549" s="9">
        <f>COLINDANCIAS!E2709</f>
      </c>
      <c r="AI549" s="9">
        <f>$AI$10</f>
      </c>
      <c r="AJ549" s="9">
        <f>BA549</f>
      </c>
      <c r="AK549" s="1"/>
      <c r="AL549" s="53">
        <f>LEN(AJ549)</f>
      </c>
      <c r="AO549" s="96">
        <f>$AO$10</f>
      </c>
      <c r="AQ549" s="96">
        <f>$AQ$10</f>
      </c>
      <c r="AS549" s="96">
        <f>$AS$10</f>
      </c>
      <c r="AU549" s="96">
        <f>$AU$10</f>
      </c>
      <c r="AW549" s="96">
        <f>$AW$10</f>
      </c>
      <c r="AX549">
        <f>AX548+1</f>
      </c>
      <c r="AZ549">
        <f>CONCATENATE(AO549,".",AQ549,".",AS549,".",AU549,".",AW549,AX549)</f>
      </c>
      <c r="BA549">
        <f>CONCATENATE(AO549,AQ549,AS549,AU549,AW549,AX549)</f>
      </c>
    </row>
    <row r="550" spans="1:53" ht="30" customHeight="1" x14ac:dyDescent="0.25">
      <c r="A550" s="18"/>
      <c r="B550" s="18"/>
      <c r="C550" s="19"/>
      <c r="D550" s="17"/>
      <c r="E550" s="17"/>
      <c r="F550" s="17">
        <f>D550+E550</f>
      </c>
      <c r="G550" s="17">
        <f>ROUND((Hoja2!F550/INICIO!$C$37)*INICIO!$C$33,2)</f>
      </c>
      <c r="H550" s="17"/>
      <c r="I550" s="17"/>
      <c r="J550" s="17">
        <f>D550+H550</f>
      </c>
      <c r="K550" s="1"/>
      <c r="L550" s="17"/>
      <c r="M550" s="1"/>
      <c r="N550">
        <f>A550</f>
      </c>
      <c r="O550">
        <f>B550</f>
      </c>
      <c r="P550" s="1"/>
      <c r="Q550">
        <f>C550</f>
      </c>
      <c r="R550">
        <f>Q550</f>
      </c>
      <c r="S550" s="1"/>
      <c r="T550">
        <f>$T$10</f>
      </c>
      <c r="U550">
        <f>D550</f>
      </c>
      <c r="V550">
        <f>E550</f>
      </c>
      <c r="W550">
        <f>F550</f>
      </c>
      <c r="X550">
        <f>G550</f>
      </c>
      <c r="Y550" s="5">
        <f>W550*$B$1</f>
      </c>
      <c r="Z550" s="5">
        <f>W550*$B$2</f>
      </c>
      <c r="AA550" s="5">
        <f>Y550+Z550</f>
      </c>
      <c r="AB550" s="5">
        <f>U550+Y550</f>
      </c>
      <c r="AC550" s="96">
        <f>C550</f>
      </c>
      <c r="AD550" s="1">
        <f>$AD$10</f>
      </c>
      <c r="AE550" s="9">
        <f>COLINDANCIAS!E2711</f>
      </c>
      <c r="AF550" s="9">
        <f>COLINDANCIAS!E2712</f>
      </c>
      <c r="AG550" s="9">
        <f>COLINDANCIAS!E2713</f>
      </c>
      <c r="AH550" s="9">
        <f>COLINDANCIAS!E2714</f>
      </c>
      <c r="AI550" s="9">
        <f>$AI$10</f>
      </c>
      <c r="AJ550" s="9">
        <f>BA550</f>
      </c>
      <c r="AK550" s="1"/>
      <c r="AL550" s="53">
        <f>LEN(AJ550)</f>
      </c>
      <c r="AO550" s="96">
        <f>$AO$10</f>
      </c>
      <c r="AQ550" s="96">
        <f>$AQ$10</f>
      </c>
      <c r="AS550" s="96">
        <f>$AS$10</f>
      </c>
      <c r="AU550" s="96">
        <f>$AU$10</f>
      </c>
      <c r="AW550" s="96">
        <f>$AW$10</f>
      </c>
      <c r="AX550">
        <f>AX549+1</f>
      </c>
      <c r="AZ550">
        <f>CONCATENATE(AO550,".",AQ550,".",AS550,".",AU550,".",AW550,AX550)</f>
      </c>
      <c r="BA550">
        <f>CONCATENATE(AO550,AQ550,AS550,AU550,AW550,AX550)</f>
      </c>
    </row>
    <row r="551" spans="1:53" ht="30" customHeight="1" x14ac:dyDescent="0.25">
      <c r="A551" s="18"/>
      <c r="B551" s="18"/>
      <c r="C551" s="19"/>
      <c r="D551" s="17"/>
      <c r="E551" s="17"/>
      <c r="F551" s="17">
        <f>D551+E551</f>
      </c>
      <c r="G551" s="17">
        <f>ROUND((Hoja2!F551/INICIO!$C$37)*INICIO!$C$33,2)</f>
      </c>
      <c r="H551" s="17"/>
      <c r="I551" s="17"/>
      <c r="J551" s="17">
        <f>D551+H551</f>
      </c>
      <c r="K551" s="1"/>
      <c r="L551" s="17"/>
      <c r="M551" s="1"/>
      <c r="N551">
        <f>A551</f>
      </c>
      <c r="O551">
        <f>B551</f>
      </c>
      <c r="P551" s="1"/>
      <c r="Q551">
        <f>C551</f>
      </c>
      <c r="R551">
        <f>Q551</f>
      </c>
      <c r="S551" s="1"/>
      <c r="T551">
        <f>$T$10</f>
      </c>
      <c r="U551">
        <f>D551</f>
      </c>
      <c r="V551">
        <f>E551</f>
      </c>
      <c r="W551">
        <f>F551</f>
      </c>
      <c r="X551">
        <f>G551</f>
      </c>
      <c r="Y551" s="5">
        <f>W551*$B$1</f>
      </c>
      <c r="Z551" s="5">
        <f>W551*$B$2</f>
      </c>
      <c r="AA551" s="5">
        <f>Y551+Z551</f>
      </c>
      <c r="AB551" s="5">
        <f>U551+Y551</f>
      </c>
      <c r="AC551" s="96">
        <f>C551</f>
      </c>
      <c r="AD551" s="1">
        <f>$AD$10</f>
      </c>
      <c r="AE551" s="9">
        <f>COLINDANCIAS!E2716</f>
      </c>
      <c r="AF551" s="9">
        <f>COLINDANCIAS!E2717</f>
      </c>
      <c r="AG551" s="9">
        <f>COLINDANCIAS!E2718</f>
      </c>
      <c r="AH551" s="9">
        <f>COLINDANCIAS!E2719</f>
      </c>
      <c r="AI551" s="9">
        <f>$AI$10</f>
      </c>
      <c r="AJ551" s="9">
        <f>BA551</f>
      </c>
      <c r="AK551" s="1"/>
      <c r="AL551" s="53">
        <f>LEN(AJ551)</f>
      </c>
      <c r="AO551" s="96">
        <f>$AO$10</f>
      </c>
      <c r="AQ551" s="96">
        <f>$AQ$10</f>
      </c>
      <c r="AS551" s="96">
        <f>$AS$10</f>
      </c>
      <c r="AU551" s="96">
        <f>$AU$10</f>
      </c>
      <c r="AW551" s="96">
        <f>$AW$10</f>
      </c>
      <c r="AX551">
        <f>AX550+1</f>
      </c>
      <c r="AZ551">
        <f>CONCATENATE(AO551,".",AQ551,".",AS551,".",AU551,".",AW551,AX551)</f>
      </c>
      <c r="BA551">
        <f>CONCATENATE(AO551,AQ551,AS551,AU551,AW551,AX551)</f>
      </c>
    </row>
    <row r="552" spans="1:53" ht="30" customHeight="1" x14ac:dyDescent="0.25">
      <c r="A552" s="18"/>
      <c r="B552" s="18"/>
      <c r="C552" s="19"/>
      <c r="D552" s="17"/>
      <c r="E552" s="17"/>
      <c r="F552" s="17">
        <f>D552+E552</f>
      </c>
      <c r="G552" s="17">
        <f>ROUND((Hoja2!F552/INICIO!$C$37)*INICIO!$C$33,2)</f>
      </c>
      <c r="H552" s="17"/>
      <c r="I552" s="17"/>
      <c r="J552" s="17">
        <f>D552+H552</f>
      </c>
      <c r="K552" s="1"/>
      <c r="L552" s="17"/>
      <c r="M552" s="1"/>
      <c r="N552">
        <f>A552</f>
      </c>
      <c r="O552">
        <f>B552</f>
      </c>
      <c r="P552" s="1"/>
      <c r="Q552">
        <f>C552</f>
      </c>
      <c r="R552">
        <f>Q552</f>
      </c>
      <c r="S552" s="1"/>
      <c r="T552">
        <f>$T$10</f>
      </c>
      <c r="U552">
        <f>D552</f>
      </c>
      <c r="V552">
        <f>E552</f>
      </c>
      <c r="W552">
        <f>F552</f>
      </c>
      <c r="X552">
        <f>G552</f>
      </c>
      <c r="Y552" s="5">
        <f>W552*$B$1</f>
      </c>
      <c r="Z552" s="5">
        <f>W552*$B$2</f>
      </c>
      <c r="AA552" s="5">
        <f>Y552+Z552</f>
      </c>
      <c r="AB552" s="5">
        <f>U552+Y552</f>
      </c>
      <c r="AC552" s="96">
        <f>C552</f>
      </c>
      <c r="AD552" s="1">
        <f>$AD$10</f>
      </c>
      <c r="AE552" s="9">
        <f>COLINDANCIAS!E2721</f>
      </c>
      <c r="AF552" s="9">
        <f>COLINDANCIAS!E2722</f>
      </c>
      <c r="AG552" s="9">
        <f>COLINDANCIAS!E2723</f>
      </c>
      <c r="AH552" s="9">
        <f>COLINDANCIAS!E2724</f>
      </c>
      <c r="AI552" s="9">
        <f>$AI$10</f>
      </c>
      <c r="AJ552" s="9">
        <f>BA552</f>
      </c>
      <c r="AK552" s="1"/>
      <c r="AL552" s="53">
        <f>LEN(AJ552)</f>
      </c>
      <c r="AO552" s="96">
        <f>$AO$10</f>
      </c>
      <c r="AQ552" s="96">
        <f>$AQ$10</f>
      </c>
      <c r="AS552" s="96">
        <f>$AS$10</f>
      </c>
      <c r="AU552" s="96">
        <f>$AU$10</f>
      </c>
      <c r="AW552" s="96">
        <f>$AW$10</f>
      </c>
      <c r="AX552">
        <f>AX551+1</f>
      </c>
      <c r="AZ552">
        <f>CONCATENATE(AO552,".",AQ552,".",AS552,".",AU552,".",AW552,AX552)</f>
      </c>
      <c r="BA552">
        <f>CONCATENATE(AO552,AQ552,AS552,AU552,AW552,AX552)</f>
      </c>
    </row>
    <row r="553" spans="1:53" ht="30" customHeight="1" x14ac:dyDescent="0.25">
      <c r="A553" s="18"/>
      <c r="B553" s="18"/>
      <c r="C553" s="19"/>
      <c r="D553" s="17"/>
      <c r="E553" s="17"/>
      <c r="F553" s="17">
        <f>D553+E553</f>
      </c>
      <c r="G553" s="17">
        <f>ROUND((Hoja2!F553/INICIO!$C$37)*INICIO!$C$33,2)</f>
      </c>
      <c r="H553" s="17"/>
      <c r="I553" s="17"/>
      <c r="J553" s="17">
        <f>D553+H553</f>
      </c>
      <c r="K553" s="1"/>
      <c r="L553" s="17"/>
      <c r="M553" s="1"/>
      <c r="N553">
        <f>A553</f>
      </c>
      <c r="O553">
        <f>B553</f>
      </c>
      <c r="P553" s="1"/>
      <c r="Q553">
        <f>C553</f>
      </c>
      <c r="R553">
        <f>Q553</f>
      </c>
      <c r="S553" s="1"/>
      <c r="T553">
        <f>$T$10</f>
      </c>
      <c r="U553">
        <f>D553</f>
      </c>
      <c r="V553">
        <f>E553</f>
      </c>
      <c r="W553">
        <f>F553</f>
      </c>
      <c r="X553">
        <f>G553</f>
      </c>
      <c r="Y553" s="5">
        <f>W553*$B$1</f>
      </c>
      <c r="Z553" s="5">
        <f>W553*$B$2</f>
      </c>
      <c r="AA553" s="5">
        <f>Y553+Z553</f>
      </c>
      <c r="AB553" s="5">
        <f>U553+Y553</f>
      </c>
      <c r="AC553" s="96">
        <f>C553</f>
      </c>
      <c r="AD553" s="1">
        <f>$AD$10</f>
      </c>
      <c r="AE553" s="9">
        <f>COLINDANCIAS!E2726</f>
      </c>
      <c r="AF553" s="9">
        <f>COLINDANCIAS!E2727</f>
      </c>
      <c r="AG553" s="9">
        <f>COLINDANCIAS!E2728</f>
      </c>
      <c r="AH553" s="9">
        <f>COLINDANCIAS!E2729</f>
      </c>
      <c r="AI553" s="9">
        <f>$AI$10</f>
      </c>
      <c r="AJ553" s="9">
        <f>BA553</f>
      </c>
      <c r="AK553" s="1"/>
      <c r="AL553" s="53">
        <f>LEN(AJ553)</f>
      </c>
      <c r="AO553" s="96">
        <f>$AO$10</f>
      </c>
      <c r="AQ553" s="96">
        <f>$AQ$10</f>
      </c>
      <c r="AS553" s="96">
        <f>$AS$10</f>
      </c>
      <c r="AU553" s="96">
        <f>$AU$10</f>
      </c>
      <c r="AW553" s="96">
        <f>$AW$10</f>
      </c>
      <c r="AX553">
        <f>AX552+1</f>
      </c>
      <c r="AZ553">
        <f>CONCATENATE(AO553,".",AQ553,".",AS553,".",AU553,".",AW553,AX553)</f>
      </c>
      <c r="BA553">
        <f>CONCATENATE(AO553,AQ553,AS553,AU553,AW553,AX553)</f>
      </c>
    </row>
    <row r="554" spans="1:53" ht="30" customHeight="1" x14ac:dyDescent="0.25">
      <c r="A554" s="18"/>
      <c r="B554" s="18"/>
      <c r="C554" s="19"/>
      <c r="D554" s="17"/>
      <c r="E554" s="17"/>
      <c r="F554" s="17">
        <f>D554+E554</f>
      </c>
      <c r="G554" s="17">
        <f>ROUND((Hoja2!F554/INICIO!$C$37)*INICIO!$C$33,2)</f>
      </c>
      <c r="H554" s="17"/>
      <c r="I554" s="17"/>
      <c r="J554" s="17">
        <f>D554+H554</f>
      </c>
      <c r="K554" s="1"/>
      <c r="L554" s="17"/>
      <c r="M554" s="1"/>
      <c r="N554">
        <f>A554</f>
      </c>
      <c r="O554">
        <f>B554</f>
      </c>
      <c r="P554" s="1"/>
      <c r="Q554">
        <f>C554</f>
      </c>
      <c r="R554">
        <f>Q554</f>
      </c>
      <c r="S554" s="1"/>
      <c r="T554">
        <f>$T$10</f>
      </c>
      <c r="U554">
        <f>D554</f>
      </c>
      <c r="V554">
        <f>E554</f>
      </c>
      <c r="W554">
        <f>F554</f>
      </c>
      <c r="X554">
        <f>G554</f>
      </c>
      <c r="Y554" s="5">
        <f>W554*$B$1</f>
      </c>
      <c r="Z554" s="5">
        <f>W554*$B$2</f>
      </c>
      <c r="AA554" s="5">
        <f>Y554+Z554</f>
      </c>
      <c r="AB554" s="5">
        <f>U554+Y554</f>
      </c>
      <c r="AC554" s="96">
        <f>C554</f>
      </c>
      <c r="AD554" s="1">
        <f>$AD$10</f>
      </c>
      <c r="AE554" s="9">
        <f>COLINDANCIAS!E2731</f>
      </c>
      <c r="AF554" s="9">
        <f>COLINDANCIAS!E2732</f>
      </c>
      <c r="AG554" s="9">
        <f>COLINDANCIAS!E2733</f>
      </c>
      <c r="AH554" s="9">
        <f>COLINDANCIAS!E2734</f>
      </c>
      <c r="AI554" s="9">
        <f>$AI$10</f>
      </c>
      <c r="AJ554" s="9">
        <f>BA554</f>
      </c>
      <c r="AK554" s="1"/>
      <c r="AL554" s="53">
        <f>LEN(AJ554)</f>
      </c>
      <c r="AO554" s="96">
        <f>$AO$10</f>
      </c>
      <c r="AQ554" s="96">
        <f>$AQ$10</f>
      </c>
      <c r="AS554" s="96">
        <f>$AS$10</f>
      </c>
      <c r="AU554" s="96">
        <f>$AU$10</f>
      </c>
      <c r="AW554" s="96">
        <f>$AW$10</f>
      </c>
      <c r="AX554">
        <f>AX553+1</f>
      </c>
      <c r="AZ554">
        <f>CONCATENATE(AO554,".",AQ554,".",AS554,".",AU554,".",AW554,AX554)</f>
      </c>
      <c r="BA554">
        <f>CONCATENATE(AO554,AQ554,AS554,AU554,AW554,AX554)</f>
      </c>
    </row>
    <row r="555" spans="1:53" ht="30" customHeight="1" x14ac:dyDescent="0.25">
      <c r="A555" s="18"/>
      <c r="B555" s="18"/>
      <c r="C555" s="19"/>
      <c r="D555" s="17"/>
      <c r="E555" s="17"/>
      <c r="F555" s="17">
        <f>D555+E555</f>
      </c>
      <c r="G555" s="17">
        <f>ROUND((Hoja2!F555/INICIO!$C$37)*INICIO!$C$33,2)</f>
      </c>
      <c r="H555" s="17"/>
      <c r="I555" s="17"/>
      <c r="J555" s="17">
        <f>D555+H555</f>
      </c>
      <c r="K555" s="1"/>
      <c r="L555" s="17"/>
      <c r="M555" s="1"/>
      <c r="N555">
        <f>A555</f>
      </c>
      <c r="O555">
        <f>B555</f>
      </c>
      <c r="P555" s="1"/>
      <c r="Q555">
        <f>C555</f>
      </c>
      <c r="R555">
        <f>Q555</f>
      </c>
      <c r="S555" s="1"/>
      <c r="T555">
        <f>$T$10</f>
      </c>
      <c r="U555">
        <f>D555</f>
      </c>
      <c r="V555">
        <f>E555</f>
      </c>
      <c r="W555">
        <f>F555</f>
      </c>
      <c r="X555">
        <f>G555</f>
      </c>
      <c r="Y555" s="5">
        <f>W555*$B$1</f>
      </c>
      <c r="Z555" s="5">
        <f>W555*$B$2</f>
      </c>
      <c r="AA555" s="5">
        <f>Y555+Z555</f>
      </c>
      <c r="AB555" s="5">
        <f>U555+Y555</f>
      </c>
      <c r="AC555" s="96">
        <f>C555</f>
      </c>
      <c r="AD555" s="1">
        <f>$AD$10</f>
      </c>
      <c r="AE555" s="9">
        <f>COLINDANCIAS!E2736</f>
      </c>
      <c r="AF555" s="9">
        <f>COLINDANCIAS!E2737</f>
      </c>
      <c r="AG555" s="9">
        <f>COLINDANCIAS!E2738</f>
      </c>
      <c r="AH555" s="9">
        <f>COLINDANCIAS!E2739</f>
      </c>
      <c r="AI555" s="9">
        <f>$AI$10</f>
      </c>
      <c r="AJ555" s="9">
        <f>BA555</f>
      </c>
      <c r="AK555" s="1"/>
      <c r="AL555" s="53">
        <f>LEN(AJ555)</f>
      </c>
      <c r="AO555" s="96">
        <f>$AO$10</f>
      </c>
      <c r="AQ555" s="96">
        <f>$AQ$10</f>
      </c>
      <c r="AS555" s="96">
        <f>$AS$10</f>
      </c>
      <c r="AU555" s="96">
        <f>$AU$10</f>
      </c>
      <c r="AW555" s="96">
        <f>$AW$10</f>
      </c>
      <c r="AX555">
        <f>AX554+1</f>
      </c>
      <c r="AZ555">
        <f>CONCATENATE(AO555,".",AQ555,".",AS555,".",AU555,".",AW555,AX555)</f>
      </c>
      <c r="BA555">
        <f>CONCATENATE(AO555,AQ555,AS555,AU555,AW555,AX555)</f>
      </c>
    </row>
    <row r="556" spans="1:53" ht="30" customHeight="1" x14ac:dyDescent="0.25">
      <c r="A556" s="18"/>
      <c r="B556" s="18"/>
      <c r="C556" s="19"/>
      <c r="D556" s="17"/>
      <c r="E556" s="17"/>
      <c r="F556" s="17">
        <f>D556+E556</f>
      </c>
      <c r="G556" s="17">
        <f>ROUND((Hoja2!F556/INICIO!$C$37)*INICIO!$C$33,2)</f>
      </c>
      <c r="H556" s="17"/>
      <c r="I556" s="17"/>
      <c r="J556" s="17">
        <f>D556+H556</f>
      </c>
      <c r="K556" s="1"/>
      <c r="L556" s="17"/>
      <c r="M556" s="1"/>
      <c r="N556">
        <f>A556</f>
      </c>
      <c r="O556">
        <f>B556</f>
      </c>
      <c r="P556" s="1"/>
      <c r="Q556">
        <f>C556</f>
      </c>
      <c r="R556">
        <f>Q556</f>
      </c>
      <c r="S556" s="1"/>
      <c r="T556">
        <f>$T$10</f>
      </c>
      <c r="U556">
        <f>D556</f>
      </c>
      <c r="V556">
        <f>E556</f>
      </c>
      <c r="W556">
        <f>F556</f>
      </c>
      <c r="X556">
        <f>G556</f>
      </c>
      <c r="Y556" s="5">
        <f>W556*$B$1</f>
      </c>
      <c r="Z556" s="5">
        <f>W556*$B$2</f>
      </c>
      <c r="AA556" s="5">
        <f>Y556+Z556</f>
      </c>
      <c r="AB556" s="5">
        <f>U556+Y556</f>
      </c>
      <c r="AC556" s="96">
        <f>C556</f>
      </c>
      <c r="AD556" s="1">
        <f>$AD$10</f>
      </c>
      <c r="AE556" s="9">
        <f>COLINDANCIAS!E2741</f>
      </c>
      <c r="AF556" s="9">
        <f>COLINDANCIAS!E2742</f>
      </c>
      <c r="AG556" s="9">
        <f>COLINDANCIAS!E2743</f>
      </c>
      <c r="AH556" s="9">
        <f>COLINDANCIAS!E2744</f>
      </c>
      <c r="AI556" s="9">
        <f>$AI$10</f>
      </c>
      <c r="AJ556" s="9">
        <f>BA556</f>
      </c>
      <c r="AK556" s="1"/>
      <c r="AL556" s="53">
        <f>LEN(AJ556)</f>
      </c>
      <c r="AO556" s="96">
        <f>$AO$10</f>
      </c>
      <c r="AQ556" s="96">
        <f>$AQ$10</f>
      </c>
      <c r="AS556" s="96">
        <f>$AS$10</f>
      </c>
      <c r="AU556" s="96">
        <f>$AU$10</f>
      </c>
      <c r="AW556" s="96">
        <f>$AW$10</f>
      </c>
      <c r="AX556">
        <f>AX555+1</f>
      </c>
      <c r="AZ556">
        <f>CONCATENATE(AO556,".",AQ556,".",AS556,".",AU556,".",AW556,AX556)</f>
      </c>
      <c r="BA556">
        <f>CONCATENATE(AO556,AQ556,AS556,AU556,AW556,AX556)</f>
      </c>
    </row>
    <row r="557" spans="1:53" ht="30" customHeight="1" x14ac:dyDescent="0.25">
      <c r="A557" s="18"/>
      <c r="B557" s="18"/>
      <c r="C557" s="19"/>
      <c r="D557" s="17"/>
      <c r="E557" s="17"/>
      <c r="F557" s="17">
        <f>D557+E557</f>
      </c>
      <c r="G557" s="17">
        <f>ROUND((Hoja2!F557/INICIO!$C$37)*INICIO!$C$33,2)</f>
      </c>
      <c r="H557" s="17"/>
      <c r="I557" s="17"/>
      <c r="J557" s="17">
        <f>D557+H557</f>
      </c>
      <c r="K557" s="1"/>
      <c r="L557" s="17"/>
      <c r="M557" s="1"/>
      <c r="N557">
        <f>A557</f>
      </c>
      <c r="O557">
        <f>B557</f>
      </c>
      <c r="P557" s="1"/>
      <c r="Q557">
        <f>C557</f>
      </c>
      <c r="R557">
        <f>Q557</f>
      </c>
      <c r="S557" s="1"/>
      <c r="T557">
        <f>$T$10</f>
      </c>
      <c r="U557">
        <f>D557</f>
      </c>
      <c r="V557">
        <f>E557</f>
      </c>
      <c r="W557">
        <f>F557</f>
      </c>
      <c r="X557">
        <f>G557</f>
      </c>
      <c r="Y557" s="5">
        <f>W557*$B$1</f>
      </c>
      <c r="Z557" s="5">
        <f>W557*$B$2</f>
      </c>
      <c r="AA557" s="5">
        <f>Y557+Z557</f>
      </c>
      <c r="AB557" s="5">
        <f>U557+Y557</f>
      </c>
      <c r="AC557" s="96">
        <f>C557</f>
      </c>
      <c r="AD557" s="1">
        <f>$AD$10</f>
      </c>
      <c r="AE557" s="9">
        <f>COLINDANCIAS!E2746</f>
      </c>
      <c r="AF557" s="9">
        <f>COLINDANCIAS!E2747</f>
      </c>
      <c r="AG557" s="9">
        <f>COLINDANCIAS!E2748</f>
      </c>
      <c r="AH557" s="9">
        <f>COLINDANCIAS!E2749</f>
      </c>
      <c r="AI557" s="9">
        <f>$AI$10</f>
      </c>
      <c r="AJ557" s="9">
        <f>BA557</f>
      </c>
      <c r="AK557" s="1"/>
      <c r="AL557" s="53">
        <f>LEN(AJ557)</f>
      </c>
      <c r="AO557" s="96">
        <f>$AO$10</f>
      </c>
      <c r="AQ557" s="96">
        <f>$AQ$10</f>
      </c>
      <c r="AS557" s="96">
        <f>$AS$10</f>
      </c>
      <c r="AU557" s="96">
        <f>$AU$10</f>
      </c>
      <c r="AW557" s="96">
        <f>$AW$10</f>
      </c>
      <c r="AX557">
        <f>AX556+1</f>
      </c>
      <c r="AZ557">
        <f>CONCATENATE(AO557,".",AQ557,".",AS557,".",AU557,".",AW557,AX557)</f>
      </c>
      <c r="BA557">
        <f>CONCATENATE(AO557,AQ557,AS557,AU557,AW557,AX557)</f>
      </c>
    </row>
    <row r="558" spans="1:53" ht="30" customHeight="1" x14ac:dyDescent="0.25">
      <c r="A558" s="18"/>
      <c r="B558" s="18"/>
      <c r="C558" s="19"/>
      <c r="D558" s="17"/>
      <c r="E558" s="17"/>
      <c r="F558" s="17">
        <f>D558+E558</f>
      </c>
      <c r="G558" s="17">
        <f>ROUND((Hoja2!F558/INICIO!$C$37)*INICIO!$C$33,2)</f>
      </c>
      <c r="H558" s="17"/>
      <c r="I558" s="17"/>
      <c r="J558" s="17">
        <f>D558+H558</f>
      </c>
      <c r="K558" s="1"/>
      <c r="L558" s="17"/>
      <c r="M558" s="1"/>
      <c r="N558">
        <f>A558</f>
      </c>
      <c r="O558">
        <f>B558</f>
      </c>
      <c r="P558" s="1"/>
      <c r="Q558">
        <f>C558</f>
      </c>
      <c r="R558">
        <f>Q558</f>
      </c>
      <c r="S558" s="1"/>
      <c r="T558">
        <f>$T$10</f>
      </c>
      <c r="U558">
        <f>D558</f>
      </c>
      <c r="V558">
        <f>E558</f>
      </c>
      <c r="W558">
        <f>F558</f>
      </c>
      <c r="X558">
        <f>G558</f>
      </c>
      <c r="Y558" s="5">
        <f>W558*$B$1</f>
      </c>
      <c r="Z558" s="5">
        <f>W558*$B$2</f>
      </c>
      <c r="AA558" s="5">
        <f>Y558+Z558</f>
      </c>
      <c r="AB558" s="5">
        <f>U558+Y558</f>
      </c>
      <c r="AC558" s="96">
        <f>C558</f>
      </c>
      <c r="AD558" s="1">
        <f>$AD$10</f>
      </c>
      <c r="AE558" s="9">
        <f>COLINDANCIAS!E2751</f>
      </c>
      <c r="AF558" s="9">
        <f>COLINDANCIAS!E2752</f>
      </c>
      <c r="AG558" s="9">
        <f>COLINDANCIAS!E2753</f>
      </c>
      <c r="AH558" s="9">
        <f>COLINDANCIAS!E2754</f>
      </c>
      <c r="AI558" s="9">
        <f>$AI$10</f>
      </c>
      <c r="AJ558" s="9">
        <f>BA558</f>
      </c>
      <c r="AK558" s="1"/>
      <c r="AL558" s="53">
        <f>LEN(AJ558)</f>
      </c>
      <c r="AO558" s="96">
        <f>$AO$10</f>
      </c>
      <c r="AQ558" s="96">
        <f>$AQ$10</f>
      </c>
      <c r="AS558" s="96">
        <f>$AS$10</f>
      </c>
      <c r="AU558" s="96">
        <f>$AU$10</f>
      </c>
      <c r="AW558" s="96">
        <f>$AW$10</f>
      </c>
      <c r="AX558">
        <f>AX557+1</f>
      </c>
      <c r="AZ558">
        <f>CONCATENATE(AO558,".",AQ558,".",AS558,".",AU558,".",AW558,AX558)</f>
      </c>
      <c r="BA558">
        <f>CONCATENATE(AO558,AQ558,AS558,AU558,AW558,AX558)</f>
      </c>
    </row>
    <row r="559" spans="1:53" ht="30" customHeight="1" x14ac:dyDescent="0.25">
      <c r="A559" s="18"/>
      <c r="B559" s="18"/>
      <c r="C559" s="19"/>
      <c r="D559" s="17"/>
      <c r="E559" s="17"/>
      <c r="F559" s="17">
        <f>D559+E559</f>
      </c>
      <c r="G559" s="17">
        <f>ROUND((Hoja2!F559/INICIO!$C$37)*INICIO!$C$33,2)</f>
      </c>
      <c r="H559" s="17"/>
      <c r="I559" s="17"/>
      <c r="J559" s="17">
        <f>D559+H559</f>
      </c>
      <c r="K559" s="1"/>
      <c r="L559" s="17"/>
      <c r="M559" s="1"/>
      <c r="N559">
        <f>A559</f>
      </c>
      <c r="O559">
        <f>B559</f>
      </c>
      <c r="P559" s="1"/>
      <c r="Q559">
        <f>C559</f>
      </c>
      <c r="R559">
        <f>Q559</f>
      </c>
      <c r="S559" s="1"/>
      <c r="T559">
        <f>$T$10</f>
      </c>
      <c r="U559">
        <f>D559</f>
      </c>
      <c r="V559">
        <f>E559</f>
      </c>
      <c r="W559">
        <f>F559</f>
      </c>
      <c r="X559">
        <f>G559</f>
      </c>
      <c r="Y559" s="5">
        <f>W559*$B$1</f>
      </c>
      <c r="Z559" s="5">
        <f>W559*$B$2</f>
      </c>
      <c r="AA559" s="5">
        <f>Y559+Z559</f>
      </c>
      <c r="AB559" s="5">
        <f>U559+Y559</f>
      </c>
      <c r="AC559" s="96">
        <f>C559</f>
      </c>
      <c r="AD559" s="1">
        <f>$AD$10</f>
      </c>
      <c r="AE559" s="9">
        <f>COLINDANCIAS!E2756</f>
      </c>
      <c r="AF559" s="9">
        <f>COLINDANCIAS!E2757</f>
      </c>
      <c r="AG559" s="9">
        <f>COLINDANCIAS!E2758</f>
      </c>
      <c r="AH559" s="9">
        <f>COLINDANCIAS!E2759</f>
      </c>
      <c r="AI559" s="9">
        <f>$AI$10</f>
      </c>
      <c r="AJ559" s="9">
        <f>BA559</f>
      </c>
      <c r="AK559" s="1"/>
      <c r="AL559" s="53">
        <f>LEN(AJ559)</f>
      </c>
      <c r="AO559" s="96">
        <f>$AO$10</f>
      </c>
      <c r="AQ559" s="96">
        <f>$AQ$10</f>
      </c>
      <c r="AS559" s="96">
        <f>$AS$10</f>
      </c>
      <c r="AU559" s="96">
        <f>$AU$10</f>
      </c>
      <c r="AW559" s="96">
        <f>$AW$10</f>
      </c>
      <c r="AX559">
        <f>AX558+1</f>
      </c>
      <c r="AZ559">
        <f>CONCATENATE(AO559,".",AQ559,".",AS559,".",AU559,".",AW559,AX559)</f>
      </c>
      <c r="BA559">
        <f>CONCATENATE(AO559,AQ559,AS559,AU559,AW559,AX559)</f>
      </c>
    </row>
    <row r="560" spans="1:53" ht="30" customHeight="1" x14ac:dyDescent="0.25">
      <c r="A560" s="18"/>
      <c r="B560" s="18"/>
      <c r="C560" s="19"/>
      <c r="D560" s="17"/>
      <c r="E560" s="17"/>
      <c r="F560" s="17">
        <f>D560+E560</f>
      </c>
      <c r="G560" s="17">
        <f>ROUND((Hoja2!F560/INICIO!$C$37)*INICIO!$C$33,2)</f>
      </c>
      <c r="H560" s="17"/>
      <c r="I560" s="17"/>
      <c r="J560" s="17">
        <f>D560+H560</f>
      </c>
      <c r="K560" s="1"/>
      <c r="L560" s="17"/>
      <c r="M560" s="1"/>
      <c r="N560">
        <f>A560</f>
      </c>
      <c r="O560">
        <f>B560</f>
      </c>
      <c r="P560" s="1"/>
      <c r="Q560">
        <f>C560</f>
      </c>
      <c r="R560">
        <f>Q560</f>
      </c>
      <c r="S560" s="1"/>
      <c r="T560">
        <f>$T$10</f>
      </c>
      <c r="U560">
        <f>D560</f>
      </c>
      <c r="V560">
        <f>E560</f>
      </c>
      <c r="W560">
        <f>F560</f>
      </c>
      <c r="X560">
        <f>G560</f>
      </c>
      <c r="Y560" s="5">
        <f>W560*$B$1</f>
      </c>
      <c r="Z560" s="5">
        <f>W560*$B$2</f>
      </c>
      <c r="AA560" s="5">
        <f>Y560+Z560</f>
      </c>
      <c r="AB560" s="5">
        <f>U560+Y560</f>
      </c>
      <c r="AC560" s="96">
        <f>C560</f>
      </c>
      <c r="AD560" s="1">
        <f>$AD$10</f>
      </c>
      <c r="AE560" s="9">
        <f>COLINDANCIAS!E2761</f>
      </c>
      <c r="AF560" s="9">
        <f>COLINDANCIAS!E2762</f>
      </c>
      <c r="AG560" s="9">
        <f>COLINDANCIAS!E2763</f>
      </c>
      <c r="AH560" s="9">
        <f>COLINDANCIAS!E2764</f>
      </c>
      <c r="AI560" s="9">
        <f>$AI$10</f>
      </c>
      <c r="AJ560" s="9">
        <f>BA560</f>
      </c>
      <c r="AK560" s="1"/>
      <c r="AL560" s="53">
        <f>LEN(AJ560)</f>
      </c>
      <c r="AO560" s="96">
        <f>$AO$10</f>
      </c>
      <c r="AQ560" s="96">
        <f>$AQ$10</f>
      </c>
      <c r="AS560" s="96">
        <f>$AS$10</f>
      </c>
      <c r="AU560" s="96">
        <f>$AU$10</f>
      </c>
      <c r="AW560" s="96">
        <f>$AW$10</f>
      </c>
      <c r="AX560">
        <f>AX559+1</f>
      </c>
      <c r="AZ560">
        <f>CONCATENATE(AO560,".",AQ560,".",AS560,".",AU560,".",AW560,AX560)</f>
      </c>
      <c r="BA560">
        <f>CONCATENATE(AO560,AQ560,AS560,AU560,AW560,AX560)</f>
      </c>
    </row>
    <row r="561" spans="1:53" ht="30" customHeight="1" x14ac:dyDescent="0.25">
      <c r="A561" s="18"/>
      <c r="B561" s="18"/>
      <c r="C561" s="19"/>
      <c r="D561" s="17"/>
      <c r="E561" s="17"/>
      <c r="F561" s="17">
        <f>D561+E561</f>
      </c>
      <c r="G561" s="17">
        <f>ROUND((Hoja2!F561/INICIO!$C$37)*INICIO!$C$33,2)</f>
      </c>
      <c r="H561" s="17"/>
      <c r="I561" s="17"/>
      <c r="J561" s="17">
        <f>D561+H561</f>
      </c>
      <c r="K561" s="1"/>
      <c r="L561" s="17"/>
      <c r="M561" s="1"/>
      <c r="N561">
        <f>A561</f>
      </c>
      <c r="O561">
        <f>B561</f>
      </c>
      <c r="P561" s="1"/>
      <c r="Q561">
        <f>C561</f>
      </c>
      <c r="R561">
        <f>Q561</f>
      </c>
      <c r="S561" s="1"/>
      <c r="T561">
        <f>$T$10</f>
      </c>
      <c r="U561">
        <f>D561</f>
      </c>
      <c r="V561">
        <f>E561</f>
      </c>
      <c r="W561">
        <f>F561</f>
      </c>
      <c r="X561">
        <f>G561</f>
      </c>
      <c r="Y561" s="5">
        <f>W561*$B$1</f>
      </c>
      <c r="Z561" s="5">
        <f>W561*$B$2</f>
      </c>
      <c r="AA561" s="5">
        <f>Y561+Z561</f>
      </c>
      <c r="AB561" s="5">
        <f>U561+Y561</f>
      </c>
      <c r="AC561" s="96">
        <f>C561</f>
      </c>
      <c r="AD561" s="1">
        <f>$AD$10</f>
      </c>
      <c r="AE561" s="9">
        <f>COLINDANCIAS!E2766</f>
      </c>
      <c r="AF561" s="9">
        <f>COLINDANCIAS!E2767</f>
      </c>
      <c r="AG561" s="9">
        <f>COLINDANCIAS!E2768</f>
      </c>
      <c r="AH561" s="9">
        <f>COLINDANCIAS!E2769</f>
      </c>
      <c r="AI561" s="9">
        <f>$AI$10</f>
      </c>
      <c r="AJ561" s="9">
        <f>BA561</f>
      </c>
      <c r="AK561" s="1"/>
      <c r="AL561" s="53">
        <f>LEN(AJ561)</f>
      </c>
      <c r="AO561" s="96">
        <f>$AO$10</f>
      </c>
      <c r="AQ561" s="96">
        <f>$AQ$10</f>
      </c>
      <c r="AS561" s="96">
        <f>$AS$10</f>
      </c>
      <c r="AU561" s="96">
        <f>$AU$10</f>
      </c>
      <c r="AW561" s="96">
        <f>$AW$10</f>
      </c>
      <c r="AX561">
        <f>AX560+1</f>
      </c>
      <c r="AZ561">
        <f>CONCATENATE(AO561,".",AQ561,".",AS561,".",AU561,".",AW561,AX561)</f>
      </c>
      <c r="BA561">
        <f>CONCATENATE(AO561,AQ561,AS561,AU561,AW561,AX561)</f>
      </c>
    </row>
    <row r="562" spans="1:53" ht="30" customHeight="1" x14ac:dyDescent="0.25">
      <c r="A562" s="18"/>
      <c r="B562" s="18"/>
      <c r="C562" s="19"/>
      <c r="D562" s="17"/>
      <c r="E562" s="17"/>
      <c r="F562" s="17">
        <f>D562+E562</f>
      </c>
      <c r="G562" s="17">
        <f>ROUND((Hoja2!F562/INICIO!$C$37)*INICIO!$C$33,2)</f>
      </c>
      <c r="H562" s="17"/>
      <c r="I562" s="17"/>
      <c r="J562" s="17">
        <f>D562+H562</f>
      </c>
      <c r="K562" s="1"/>
      <c r="L562" s="17"/>
      <c r="M562" s="1"/>
      <c r="N562">
        <f>A562</f>
      </c>
      <c r="O562">
        <f>B562</f>
      </c>
      <c r="P562" s="1"/>
      <c r="Q562">
        <f>C562</f>
      </c>
      <c r="R562">
        <f>Q562</f>
      </c>
      <c r="S562" s="1"/>
      <c r="T562">
        <f>$T$10</f>
      </c>
      <c r="U562">
        <f>D562</f>
      </c>
      <c r="V562">
        <f>E562</f>
      </c>
      <c r="W562">
        <f>F562</f>
      </c>
      <c r="X562">
        <f>G562</f>
      </c>
      <c r="Y562" s="5">
        <f>W562*$B$1</f>
      </c>
      <c r="Z562" s="5">
        <f>W562*$B$2</f>
      </c>
      <c r="AA562" s="5">
        <f>Y562+Z562</f>
      </c>
      <c r="AB562" s="5">
        <f>U562+Y562</f>
      </c>
      <c r="AC562" s="96">
        <f>C562</f>
      </c>
      <c r="AD562" s="1">
        <f>$AD$10</f>
      </c>
      <c r="AE562" s="9">
        <f>COLINDANCIAS!E2771</f>
      </c>
      <c r="AF562" s="9">
        <f>COLINDANCIAS!E2772</f>
      </c>
      <c r="AG562" s="9">
        <f>COLINDANCIAS!E2773</f>
      </c>
      <c r="AH562" s="9">
        <f>COLINDANCIAS!E2774</f>
      </c>
      <c r="AI562" s="9">
        <f>$AI$10</f>
      </c>
      <c r="AJ562" s="9">
        <f>BA562</f>
      </c>
      <c r="AK562" s="1"/>
      <c r="AL562" s="53">
        <f>LEN(AJ562)</f>
      </c>
      <c r="AO562" s="96">
        <f>$AO$10</f>
      </c>
      <c r="AQ562" s="96">
        <f>$AQ$10</f>
      </c>
      <c r="AS562" s="96">
        <f>$AS$10</f>
      </c>
      <c r="AU562" s="96">
        <f>$AU$10</f>
      </c>
      <c r="AW562" s="96">
        <f>$AW$10</f>
      </c>
      <c r="AX562">
        <f>AX561+1</f>
      </c>
      <c r="AZ562">
        <f>CONCATENATE(AO562,".",AQ562,".",AS562,".",AU562,".",AW562,AX562)</f>
      </c>
      <c r="BA562">
        <f>CONCATENATE(AO562,AQ562,AS562,AU562,AW562,AX562)</f>
      </c>
    </row>
    <row r="563" spans="1:53" ht="30" customHeight="1" x14ac:dyDescent="0.25">
      <c r="A563" s="18"/>
      <c r="B563" s="18"/>
      <c r="C563" s="19"/>
      <c r="D563" s="17"/>
      <c r="E563" s="17"/>
      <c r="F563" s="17">
        <f>D563+E563</f>
      </c>
      <c r="G563" s="17">
        <f>ROUND((Hoja2!F563/INICIO!$C$37)*INICIO!$C$33,2)</f>
      </c>
      <c r="H563" s="17"/>
      <c r="I563" s="17"/>
      <c r="J563" s="17">
        <f>D563+H563</f>
      </c>
      <c r="K563" s="1"/>
      <c r="L563" s="17"/>
      <c r="M563" s="1"/>
      <c r="N563">
        <f>A563</f>
      </c>
      <c r="O563">
        <f>B563</f>
      </c>
      <c r="P563" s="1"/>
      <c r="Q563">
        <f>C563</f>
      </c>
      <c r="R563">
        <f>Q563</f>
      </c>
      <c r="S563" s="1"/>
      <c r="T563">
        <f>$T$10</f>
      </c>
      <c r="U563">
        <f>D563</f>
      </c>
      <c r="V563">
        <f>E563</f>
      </c>
      <c r="W563">
        <f>F563</f>
      </c>
      <c r="X563">
        <f>G563</f>
      </c>
      <c r="Y563" s="5">
        <f>W563*$B$1</f>
      </c>
      <c r="Z563" s="5">
        <f>W563*$B$2</f>
      </c>
      <c r="AA563" s="5">
        <f>Y563+Z563</f>
      </c>
      <c r="AB563" s="5">
        <f>U563+Y563</f>
      </c>
      <c r="AC563" s="96">
        <f>C563</f>
      </c>
      <c r="AD563" s="1">
        <f>$AD$10</f>
      </c>
      <c r="AE563" s="9">
        <f>COLINDANCIAS!E2776</f>
      </c>
      <c r="AF563" s="9">
        <f>COLINDANCIAS!E2777</f>
      </c>
      <c r="AG563" s="9">
        <f>COLINDANCIAS!E2778</f>
      </c>
      <c r="AH563" s="9">
        <f>COLINDANCIAS!E2779</f>
      </c>
      <c r="AI563" s="9">
        <f>$AI$10</f>
      </c>
      <c r="AJ563" s="9">
        <f>BA563</f>
      </c>
      <c r="AK563" s="1"/>
      <c r="AL563" s="53">
        <f>LEN(AJ563)</f>
      </c>
      <c r="AO563" s="96">
        <f>$AO$10</f>
      </c>
      <c r="AQ563" s="96">
        <f>$AQ$10</f>
      </c>
      <c r="AS563" s="96">
        <f>$AS$10</f>
      </c>
      <c r="AU563" s="96">
        <f>$AU$10</f>
      </c>
      <c r="AW563" s="96">
        <f>$AW$10</f>
      </c>
      <c r="AX563">
        <f>AX562+1</f>
      </c>
      <c r="AZ563">
        <f>CONCATENATE(AO563,".",AQ563,".",AS563,".",AU563,".",AW563,AX563)</f>
      </c>
      <c r="BA563">
        <f>CONCATENATE(AO563,AQ563,AS563,AU563,AW563,AX563)</f>
      </c>
    </row>
    <row r="564" spans="1:53" ht="30" customHeight="1" x14ac:dyDescent="0.25">
      <c r="A564" s="18"/>
      <c r="B564" s="18"/>
      <c r="C564" s="19"/>
      <c r="D564" s="17"/>
      <c r="E564" s="17"/>
      <c r="F564" s="17">
        <f>D564+E564</f>
      </c>
      <c r="G564" s="17">
        <f>ROUND((Hoja2!F564/INICIO!$C$37)*INICIO!$C$33,2)</f>
      </c>
      <c r="H564" s="17"/>
      <c r="I564" s="17"/>
      <c r="J564" s="17">
        <f>D564+H564</f>
      </c>
      <c r="K564" s="1"/>
      <c r="L564" s="17"/>
      <c r="M564" s="1"/>
      <c r="N564">
        <f>A564</f>
      </c>
      <c r="O564">
        <f>B564</f>
      </c>
      <c r="P564" s="1"/>
      <c r="Q564">
        <f>C564</f>
      </c>
      <c r="R564">
        <f>Q564</f>
      </c>
      <c r="S564" s="1"/>
      <c r="T564">
        <f>$T$10</f>
      </c>
      <c r="U564">
        <f>D564</f>
      </c>
      <c r="V564">
        <f>E564</f>
      </c>
      <c r="W564">
        <f>F564</f>
      </c>
      <c r="X564">
        <f>G564</f>
      </c>
      <c r="Y564" s="5">
        <f>W564*$B$1</f>
      </c>
      <c r="Z564" s="5">
        <f>W564*$B$2</f>
      </c>
      <c r="AA564" s="5">
        <f>Y564+Z564</f>
      </c>
      <c r="AB564" s="5">
        <f>U564+Y564</f>
      </c>
      <c r="AC564" s="96">
        <f>C564</f>
      </c>
      <c r="AD564" s="1">
        <f>$AD$10</f>
      </c>
      <c r="AE564" s="9">
        <f>COLINDANCIAS!E2781</f>
      </c>
      <c r="AF564" s="9">
        <f>COLINDANCIAS!E2782</f>
      </c>
      <c r="AG564" s="9">
        <f>COLINDANCIAS!E2783</f>
      </c>
      <c r="AH564" s="9">
        <f>COLINDANCIAS!E2784</f>
      </c>
      <c r="AI564" s="9">
        <f>$AI$10</f>
      </c>
      <c r="AJ564" s="9">
        <f>BA564</f>
      </c>
      <c r="AK564" s="1"/>
      <c r="AL564" s="53">
        <f>LEN(AJ564)</f>
      </c>
      <c r="AO564" s="96">
        <f>$AO$10</f>
      </c>
      <c r="AQ564" s="96">
        <f>$AQ$10</f>
      </c>
      <c r="AS564" s="96">
        <f>$AS$10</f>
      </c>
      <c r="AU564" s="96">
        <f>$AU$10</f>
      </c>
      <c r="AW564" s="96">
        <f>$AW$10</f>
      </c>
      <c r="AX564">
        <f>AX563+1</f>
      </c>
      <c r="AZ564">
        <f>CONCATENATE(AO564,".",AQ564,".",AS564,".",AU564,".",AW564,AX564)</f>
      </c>
      <c r="BA564">
        <f>CONCATENATE(AO564,AQ564,AS564,AU564,AW564,AX564)</f>
      </c>
    </row>
    <row r="565" spans="1:53" ht="30" customHeight="1" x14ac:dyDescent="0.25">
      <c r="A565" s="18"/>
      <c r="B565" s="18"/>
      <c r="C565" s="19"/>
      <c r="D565" s="17"/>
      <c r="E565" s="17"/>
      <c r="F565" s="17">
        <f>D565+E565</f>
      </c>
      <c r="G565" s="17">
        <f>ROUND((Hoja2!F565/INICIO!$C$37)*INICIO!$C$33,2)</f>
      </c>
      <c r="H565" s="17"/>
      <c r="I565" s="17"/>
      <c r="J565" s="17">
        <f>D565+H565</f>
      </c>
      <c r="K565" s="1"/>
      <c r="L565" s="17"/>
      <c r="M565" s="1"/>
      <c r="N565">
        <f>A565</f>
      </c>
      <c r="O565">
        <f>B565</f>
      </c>
      <c r="P565" s="1"/>
      <c r="Q565">
        <f>C565</f>
      </c>
      <c r="R565">
        <f>Q565</f>
      </c>
      <c r="S565" s="1"/>
      <c r="T565">
        <f>$T$10</f>
      </c>
      <c r="U565">
        <f>D565</f>
      </c>
      <c r="V565">
        <f>E565</f>
      </c>
      <c r="W565">
        <f>F565</f>
      </c>
      <c r="X565">
        <f>G565</f>
      </c>
      <c r="Y565" s="5">
        <f>W565*$B$1</f>
      </c>
      <c r="Z565" s="5">
        <f>W565*$B$2</f>
      </c>
      <c r="AA565" s="5">
        <f>Y565+Z565</f>
      </c>
      <c r="AB565" s="5">
        <f>U565+Y565</f>
      </c>
      <c r="AC565" s="96">
        <f>C565</f>
      </c>
      <c r="AD565" s="1">
        <f>$AD$10</f>
      </c>
      <c r="AE565" s="9">
        <f>COLINDANCIAS!E2786</f>
      </c>
      <c r="AF565" s="9">
        <f>COLINDANCIAS!E2787</f>
      </c>
      <c r="AG565" s="9">
        <f>COLINDANCIAS!E2788</f>
      </c>
      <c r="AH565" s="9">
        <f>COLINDANCIAS!E2789</f>
      </c>
      <c r="AI565" s="9">
        <f>$AI$10</f>
      </c>
      <c r="AJ565" s="9">
        <f>BA565</f>
      </c>
      <c r="AK565" s="1"/>
      <c r="AL565" s="53">
        <f>LEN(AJ565)</f>
      </c>
      <c r="AO565" s="96">
        <f>$AO$10</f>
      </c>
      <c r="AQ565" s="96">
        <f>$AQ$10</f>
      </c>
      <c r="AS565" s="96">
        <f>$AS$10</f>
      </c>
      <c r="AU565" s="96">
        <f>$AU$10</f>
      </c>
      <c r="AW565" s="96">
        <f>$AW$10</f>
      </c>
      <c r="AX565">
        <f>AX564+1</f>
      </c>
      <c r="AZ565">
        <f>CONCATENATE(AO565,".",AQ565,".",AS565,".",AU565,".",AW565,AX565)</f>
      </c>
      <c r="BA565">
        <f>CONCATENATE(AO565,AQ565,AS565,AU565,AW565,AX565)</f>
      </c>
    </row>
    <row r="566" spans="1:53" ht="30" customHeight="1" x14ac:dyDescent="0.25">
      <c r="A566" s="18"/>
      <c r="B566" s="18"/>
      <c r="C566" s="19"/>
      <c r="D566" s="17"/>
      <c r="E566" s="17"/>
      <c r="F566" s="17">
        <f>D566+E566</f>
      </c>
      <c r="G566" s="17">
        <f>ROUND((Hoja2!F566/INICIO!$C$37)*INICIO!$C$33,2)</f>
      </c>
      <c r="H566" s="17"/>
      <c r="I566" s="17"/>
      <c r="J566" s="17">
        <f>D566+H566</f>
      </c>
      <c r="K566" s="1"/>
      <c r="L566" s="17"/>
      <c r="M566" s="1"/>
      <c r="N566">
        <f>A566</f>
      </c>
      <c r="O566">
        <f>B566</f>
      </c>
      <c r="P566" s="1"/>
      <c r="Q566">
        <f>C566</f>
      </c>
      <c r="R566">
        <f>Q566</f>
      </c>
      <c r="S566" s="1"/>
      <c r="T566">
        <f>$T$10</f>
      </c>
      <c r="U566">
        <f>D566</f>
      </c>
      <c r="V566">
        <f>E566</f>
      </c>
      <c r="W566">
        <f>F566</f>
      </c>
      <c r="X566">
        <f>G566</f>
      </c>
      <c r="Y566" s="5">
        <f>W566*$B$1</f>
      </c>
      <c r="Z566" s="5">
        <f>W566*$B$2</f>
      </c>
      <c r="AA566" s="5">
        <f>Y566+Z566</f>
      </c>
      <c r="AB566" s="5">
        <f>U566+Y566</f>
      </c>
      <c r="AC566" s="96">
        <f>C566</f>
      </c>
      <c r="AD566" s="1">
        <f>$AD$10</f>
      </c>
      <c r="AE566" s="9">
        <f>COLINDANCIAS!E2791</f>
      </c>
      <c r="AF566" s="9">
        <f>COLINDANCIAS!E2792</f>
      </c>
      <c r="AG566" s="9">
        <f>COLINDANCIAS!E2793</f>
      </c>
      <c r="AH566" s="9">
        <f>COLINDANCIAS!E2794</f>
      </c>
      <c r="AI566" s="9">
        <f>$AI$10</f>
      </c>
      <c r="AJ566" s="9">
        <f>BA566</f>
      </c>
      <c r="AK566" s="1"/>
      <c r="AL566" s="53">
        <f>LEN(AJ566)</f>
      </c>
      <c r="AO566" s="96">
        <f>$AO$10</f>
      </c>
      <c r="AQ566" s="96">
        <f>$AQ$10</f>
      </c>
      <c r="AS566" s="96">
        <f>$AS$10</f>
      </c>
      <c r="AU566" s="96">
        <f>$AU$10</f>
      </c>
      <c r="AW566" s="96">
        <f>$AW$10</f>
      </c>
      <c r="AX566">
        <f>AX565+1</f>
      </c>
      <c r="AZ566">
        <f>CONCATENATE(AO566,".",AQ566,".",AS566,".",AU566,".",AW566,AX566)</f>
      </c>
      <c r="BA566">
        <f>CONCATENATE(AO566,AQ566,AS566,AU566,AW566,AX566)</f>
      </c>
    </row>
    <row r="567" spans="1:53" ht="30" customHeight="1" x14ac:dyDescent="0.25">
      <c r="A567" s="18"/>
      <c r="B567" s="18"/>
      <c r="C567" s="19"/>
      <c r="D567" s="17"/>
      <c r="E567" s="17"/>
      <c r="F567" s="17">
        <f>D567+E567</f>
      </c>
      <c r="G567" s="17">
        <f>ROUND((Hoja2!F567/INICIO!$C$37)*INICIO!$C$33,2)</f>
      </c>
      <c r="H567" s="17"/>
      <c r="I567" s="17"/>
      <c r="J567" s="17">
        <f>D567+H567</f>
      </c>
      <c r="K567" s="1"/>
      <c r="L567" s="17"/>
      <c r="M567" s="1"/>
      <c r="N567">
        <f>A567</f>
      </c>
      <c r="O567">
        <f>B567</f>
      </c>
      <c r="P567" s="1"/>
      <c r="Q567">
        <f>C567</f>
      </c>
      <c r="R567">
        <f>Q567</f>
      </c>
      <c r="S567" s="1"/>
      <c r="T567">
        <f>$T$10</f>
      </c>
      <c r="U567">
        <f>D567</f>
      </c>
      <c r="V567">
        <f>E567</f>
      </c>
      <c r="W567">
        <f>F567</f>
      </c>
      <c r="X567">
        <f>G567</f>
      </c>
      <c r="Y567" s="5">
        <f>W567*$B$1</f>
      </c>
      <c r="Z567" s="5">
        <f>W567*$B$2</f>
      </c>
      <c r="AA567" s="5">
        <f>Y567+Z567</f>
      </c>
      <c r="AB567" s="5">
        <f>U567+Y567</f>
      </c>
      <c r="AC567" s="96">
        <f>C567</f>
      </c>
      <c r="AD567" s="1">
        <f>$AD$10</f>
      </c>
      <c r="AE567" s="9">
        <f>COLINDANCIAS!E2796</f>
      </c>
      <c r="AF567" s="9">
        <f>COLINDANCIAS!E2797</f>
      </c>
      <c r="AG567" s="9">
        <f>COLINDANCIAS!E2798</f>
      </c>
      <c r="AH567" s="9">
        <f>COLINDANCIAS!E2799</f>
      </c>
      <c r="AI567" s="9">
        <f>$AI$10</f>
      </c>
      <c r="AJ567" s="9">
        <f>BA567</f>
      </c>
      <c r="AK567" s="1"/>
      <c r="AL567" s="53">
        <f>LEN(AJ567)</f>
      </c>
      <c r="AO567" s="96">
        <f>$AO$10</f>
      </c>
      <c r="AQ567" s="96">
        <f>$AQ$10</f>
      </c>
      <c r="AS567" s="96">
        <f>$AS$10</f>
      </c>
      <c r="AU567" s="96">
        <f>$AU$10</f>
      </c>
      <c r="AW567" s="96">
        <f>$AW$10</f>
      </c>
      <c r="AX567">
        <f>AX566+1</f>
      </c>
      <c r="AZ567">
        <f>CONCATENATE(AO567,".",AQ567,".",AS567,".",AU567,".",AW567,AX567)</f>
      </c>
      <c r="BA567">
        <f>CONCATENATE(AO567,AQ567,AS567,AU567,AW567,AX567)</f>
      </c>
    </row>
    <row r="568" spans="1:53" ht="30" customHeight="1" x14ac:dyDescent="0.25">
      <c r="A568" s="18"/>
      <c r="B568" s="18"/>
      <c r="C568" s="19"/>
      <c r="D568" s="17"/>
      <c r="E568" s="17"/>
      <c r="F568" s="17">
        <f>D568+E568</f>
      </c>
      <c r="G568" s="17">
        <f>ROUND((Hoja2!F568/INICIO!$C$37)*INICIO!$C$33,2)</f>
      </c>
      <c r="H568" s="17"/>
      <c r="I568" s="17"/>
      <c r="J568" s="17">
        <f>D568+H568</f>
      </c>
      <c r="K568" s="1"/>
      <c r="L568" s="17"/>
      <c r="M568" s="1"/>
      <c r="N568">
        <f>A568</f>
      </c>
      <c r="O568">
        <f>B568</f>
      </c>
      <c r="P568" s="1"/>
      <c r="Q568">
        <f>C568</f>
      </c>
      <c r="R568">
        <f>Q568</f>
      </c>
      <c r="S568" s="1"/>
      <c r="T568">
        <f>$T$10</f>
      </c>
      <c r="U568">
        <f>D568</f>
      </c>
      <c r="V568">
        <f>E568</f>
      </c>
      <c r="W568">
        <f>F568</f>
      </c>
      <c r="X568">
        <f>G568</f>
      </c>
      <c r="Y568" s="5">
        <f>W568*$B$1</f>
      </c>
      <c r="Z568" s="5">
        <f>W568*$B$2</f>
      </c>
      <c r="AA568" s="5">
        <f>Y568+Z568</f>
      </c>
      <c r="AB568" s="5">
        <f>U568+Y568</f>
      </c>
      <c r="AC568" s="96">
        <f>C568</f>
      </c>
      <c r="AD568" s="1">
        <f>$AD$10</f>
      </c>
      <c r="AE568" s="9">
        <f>COLINDANCIAS!E2801</f>
      </c>
      <c r="AF568" s="9">
        <f>COLINDANCIAS!E2802</f>
      </c>
      <c r="AG568" s="9">
        <f>COLINDANCIAS!E2803</f>
      </c>
      <c r="AH568" s="9">
        <f>COLINDANCIAS!E2804</f>
      </c>
      <c r="AI568" s="9">
        <f>$AI$10</f>
      </c>
      <c r="AJ568" s="9">
        <f>BA568</f>
      </c>
      <c r="AK568" s="1"/>
      <c r="AL568" s="53">
        <f>LEN(AJ568)</f>
      </c>
      <c r="AO568" s="96">
        <f>$AO$10</f>
      </c>
      <c r="AQ568" s="96">
        <f>$AQ$10</f>
      </c>
      <c r="AS568" s="96">
        <f>$AS$10</f>
      </c>
      <c r="AU568" s="96">
        <f>$AU$10</f>
      </c>
      <c r="AW568" s="96">
        <f>$AW$10</f>
      </c>
      <c r="AX568">
        <f>AX567+1</f>
      </c>
      <c r="AZ568">
        <f>CONCATENATE(AO568,".",AQ568,".",AS568,".",AU568,".",AW568,AX568)</f>
      </c>
      <c r="BA568">
        <f>CONCATENATE(AO568,AQ568,AS568,AU568,AW568,AX568)</f>
      </c>
    </row>
    <row r="569" spans="1:53" ht="30" customHeight="1" x14ac:dyDescent="0.25">
      <c r="A569" s="18"/>
      <c r="B569" s="18"/>
      <c r="C569" s="19"/>
      <c r="D569" s="17"/>
      <c r="E569" s="17"/>
      <c r="F569" s="17">
        <f>D569+E569</f>
      </c>
      <c r="G569" s="17">
        <f>ROUND((Hoja2!F569/INICIO!$C$37)*INICIO!$C$33,2)</f>
      </c>
      <c r="H569" s="17"/>
      <c r="I569" s="17"/>
      <c r="J569" s="17">
        <f>D569+H569</f>
      </c>
      <c r="K569" s="1"/>
      <c r="L569" s="17"/>
      <c r="M569" s="1"/>
      <c r="N569">
        <f>A569</f>
      </c>
      <c r="O569">
        <f>B569</f>
      </c>
      <c r="P569" s="1"/>
      <c r="Q569">
        <f>C569</f>
      </c>
      <c r="R569">
        <f>Q569</f>
      </c>
      <c r="S569" s="1"/>
      <c r="T569">
        <f>$T$10</f>
      </c>
      <c r="U569">
        <f>D569</f>
      </c>
      <c r="V569">
        <f>E569</f>
      </c>
      <c r="W569">
        <f>F569</f>
      </c>
      <c r="X569">
        <f>G569</f>
      </c>
      <c r="Y569" s="5">
        <f>W569*$B$1</f>
      </c>
      <c r="Z569" s="5">
        <f>W569*$B$2</f>
      </c>
      <c r="AA569" s="5">
        <f>Y569+Z569</f>
      </c>
      <c r="AB569" s="5">
        <f>U569+Y569</f>
      </c>
      <c r="AC569" s="96">
        <f>C569</f>
      </c>
      <c r="AD569" s="1">
        <f>$AD$10</f>
      </c>
      <c r="AE569" s="9">
        <f>COLINDANCIAS!E2806</f>
      </c>
      <c r="AF569" s="9">
        <f>COLINDANCIAS!E2807</f>
      </c>
      <c r="AG569" s="9">
        <f>COLINDANCIAS!E2808</f>
      </c>
      <c r="AH569" s="9">
        <f>COLINDANCIAS!E2809</f>
      </c>
      <c r="AI569" s="9">
        <f>$AI$10</f>
      </c>
      <c r="AJ569" s="9">
        <f>BA569</f>
      </c>
      <c r="AK569" s="1"/>
      <c r="AL569" s="53">
        <f>LEN(AJ569)</f>
      </c>
      <c r="AO569" s="96">
        <f>$AO$10</f>
      </c>
      <c r="AQ569" s="96">
        <f>$AQ$10</f>
      </c>
      <c r="AS569" s="96">
        <f>$AS$10</f>
      </c>
      <c r="AU569" s="96">
        <f>$AU$10</f>
      </c>
      <c r="AW569" s="96">
        <f>$AW$10</f>
      </c>
      <c r="AX569">
        <f>AX568+1</f>
      </c>
      <c r="AZ569">
        <f>CONCATENATE(AO569,".",AQ569,".",AS569,".",AU569,".",AW569,AX569)</f>
      </c>
      <c r="BA569">
        <f>CONCATENATE(AO569,AQ569,AS569,AU569,AW569,AX569)</f>
      </c>
    </row>
    <row r="570" spans="1:53" ht="30" customHeight="1" x14ac:dyDescent="0.25">
      <c r="A570" s="18"/>
      <c r="B570" s="18"/>
      <c r="C570" s="19"/>
      <c r="D570" s="17"/>
      <c r="E570" s="17"/>
      <c r="F570" s="17">
        <f>D570+E570</f>
      </c>
      <c r="G570" s="17">
        <f>ROUND((Hoja2!F570/INICIO!$C$37)*INICIO!$C$33,2)</f>
      </c>
      <c r="H570" s="17"/>
      <c r="I570" s="17"/>
      <c r="J570" s="17">
        <f>D570+H570</f>
      </c>
      <c r="K570" s="1"/>
      <c r="L570" s="17"/>
      <c r="M570" s="1"/>
      <c r="N570">
        <f>A570</f>
      </c>
      <c r="O570">
        <f>B570</f>
      </c>
      <c r="P570" s="1"/>
      <c r="Q570">
        <f>C570</f>
      </c>
      <c r="R570">
        <f>Q570</f>
      </c>
      <c r="S570" s="1"/>
      <c r="T570">
        <f>$T$10</f>
      </c>
      <c r="U570">
        <f>D570</f>
      </c>
      <c r="V570">
        <f>E570</f>
      </c>
      <c r="W570">
        <f>F570</f>
      </c>
      <c r="X570">
        <f>G570</f>
      </c>
      <c r="Y570" s="5">
        <f>W570*$B$1</f>
      </c>
      <c r="Z570" s="5">
        <f>W570*$B$2</f>
      </c>
      <c r="AA570" s="5">
        <f>Y570+Z570</f>
      </c>
      <c r="AB570" s="5">
        <f>U570+Y570</f>
      </c>
      <c r="AC570" s="96">
        <f>C570</f>
      </c>
      <c r="AD570" s="1">
        <f>$AD$10</f>
      </c>
      <c r="AE570" s="9">
        <f>COLINDANCIAS!E2811</f>
      </c>
      <c r="AF570" s="9">
        <f>COLINDANCIAS!E2812</f>
      </c>
      <c r="AG570" s="9">
        <f>COLINDANCIAS!E2813</f>
      </c>
      <c r="AH570" s="9">
        <f>COLINDANCIAS!E2814</f>
      </c>
      <c r="AI570" s="9">
        <f>$AI$10</f>
      </c>
      <c r="AJ570" s="9">
        <f>BA570</f>
      </c>
      <c r="AK570" s="1"/>
      <c r="AL570" s="53">
        <f>LEN(AJ570)</f>
      </c>
      <c r="AO570" s="96">
        <f>$AO$10</f>
      </c>
      <c r="AQ570" s="96">
        <f>$AQ$10</f>
      </c>
      <c r="AS570" s="96">
        <f>$AS$10</f>
      </c>
      <c r="AU570" s="96">
        <f>$AU$10</f>
      </c>
      <c r="AW570" s="96">
        <f>$AW$10</f>
      </c>
      <c r="AX570">
        <f>AX569+1</f>
      </c>
      <c r="AZ570">
        <f>CONCATENATE(AO570,".",AQ570,".",AS570,".",AU570,".",AW570,AX570)</f>
      </c>
      <c r="BA570">
        <f>CONCATENATE(AO570,AQ570,AS570,AU570,AW570,AX570)</f>
      </c>
    </row>
    <row r="571" spans="1:53" ht="30" customHeight="1" x14ac:dyDescent="0.25">
      <c r="A571" s="18"/>
      <c r="B571" s="18"/>
      <c r="C571" s="19"/>
      <c r="D571" s="17"/>
      <c r="E571" s="17"/>
      <c r="F571" s="17">
        <f>D571+E571</f>
      </c>
      <c r="G571" s="17">
        <f>ROUND((Hoja2!F571/INICIO!$C$37)*INICIO!$C$33,2)</f>
      </c>
      <c r="H571" s="17"/>
      <c r="I571" s="17"/>
      <c r="J571" s="17">
        <f>D571+H571</f>
      </c>
      <c r="K571" s="1"/>
      <c r="L571" s="17"/>
      <c r="M571" s="1"/>
      <c r="N571">
        <f>A571</f>
      </c>
      <c r="O571">
        <f>B571</f>
      </c>
      <c r="P571" s="1"/>
      <c r="Q571">
        <f>C571</f>
      </c>
      <c r="R571">
        <f>Q571</f>
      </c>
      <c r="S571" s="1"/>
      <c r="T571">
        <f>$T$10</f>
      </c>
      <c r="U571">
        <f>D571</f>
      </c>
      <c r="V571">
        <f>E571</f>
      </c>
      <c r="W571">
        <f>F571</f>
      </c>
      <c r="X571">
        <f>G571</f>
      </c>
      <c r="Y571" s="5">
        <f>W571*$B$1</f>
      </c>
      <c r="Z571" s="5">
        <f>W571*$B$2</f>
      </c>
      <c r="AA571" s="5">
        <f>Y571+Z571</f>
      </c>
      <c r="AB571" s="5">
        <f>U571+Y571</f>
      </c>
      <c r="AC571" s="96">
        <f>C571</f>
      </c>
      <c r="AD571" s="1">
        <f>$AD$10</f>
      </c>
      <c r="AE571" s="9">
        <f>COLINDANCIAS!E2816</f>
      </c>
      <c r="AF571" s="9">
        <f>COLINDANCIAS!E2817</f>
      </c>
      <c r="AG571" s="9">
        <f>COLINDANCIAS!E2818</f>
      </c>
      <c r="AH571" s="9">
        <f>COLINDANCIAS!E2819</f>
      </c>
      <c r="AI571" s="9">
        <f>$AI$10</f>
      </c>
      <c r="AJ571" s="9">
        <f>BA571</f>
      </c>
      <c r="AK571" s="1"/>
      <c r="AL571" s="53">
        <f>LEN(AJ571)</f>
      </c>
      <c r="AO571" s="96">
        <f>$AO$10</f>
      </c>
      <c r="AQ571" s="96">
        <f>$AQ$10</f>
      </c>
      <c r="AS571" s="96">
        <f>$AS$10</f>
      </c>
      <c r="AU571" s="96">
        <f>$AU$10</f>
      </c>
      <c r="AW571" s="96">
        <f>$AW$10</f>
      </c>
      <c r="AX571">
        <f>AX570+1</f>
      </c>
      <c r="AZ571">
        <f>CONCATENATE(AO571,".",AQ571,".",AS571,".",AU571,".",AW571,AX571)</f>
      </c>
      <c r="BA571">
        <f>CONCATENATE(AO571,AQ571,AS571,AU571,AW571,AX571)</f>
      </c>
    </row>
    <row r="572" spans="1:53" ht="30" customHeight="1" x14ac:dyDescent="0.25">
      <c r="A572" s="18"/>
      <c r="B572" s="18"/>
      <c r="C572" s="19"/>
      <c r="D572" s="17"/>
      <c r="E572" s="17"/>
      <c r="F572" s="17">
        <f>D572+E572</f>
      </c>
      <c r="G572" s="17">
        <f>ROUND((Hoja2!F572/INICIO!$C$37)*INICIO!$C$33,2)</f>
      </c>
      <c r="H572" s="17"/>
      <c r="I572" s="17"/>
      <c r="J572" s="17">
        <f>D572+H572</f>
      </c>
      <c r="K572" s="1"/>
      <c r="L572" s="17"/>
      <c r="M572" s="1"/>
      <c r="N572">
        <f>A572</f>
      </c>
      <c r="O572">
        <f>B572</f>
      </c>
      <c r="P572" s="1"/>
      <c r="Q572">
        <f>C572</f>
      </c>
      <c r="R572">
        <f>Q572</f>
      </c>
      <c r="S572" s="1"/>
      <c r="T572">
        <f>$T$10</f>
      </c>
      <c r="U572">
        <f>D572</f>
      </c>
      <c r="V572">
        <f>E572</f>
      </c>
      <c r="W572">
        <f>F572</f>
      </c>
      <c r="X572">
        <f>G572</f>
      </c>
      <c r="Y572" s="5">
        <f>W572*$B$1</f>
      </c>
      <c r="Z572" s="5">
        <f>W572*$B$2</f>
      </c>
      <c r="AA572" s="5">
        <f>Y572+Z572</f>
      </c>
      <c r="AB572" s="5">
        <f>U572+Y572</f>
      </c>
      <c r="AC572" s="96">
        <f>C572</f>
      </c>
      <c r="AD572" s="1">
        <f>$AD$10</f>
      </c>
      <c r="AE572" s="9">
        <f>COLINDANCIAS!E2821</f>
      </c>
      <c r="AF572" s="9">
        <f>COLINDANCIAS!E2822</f>
      </c>
      <c r="AG572" s="9">
        <f>COLINDANCIAS!E2823</f>
      </c>
      <c r="AH572" s="9">
        <f>COLINDANCIAS!E2824</f>
      </c>
      <c r="AI572" s="9">
        <f>$AI$10</f>
      </c>
      <c r="AJ572" s="9">
        <f>BA572</f>
      </c>
      <c r="AK572" s="1"/>
      <c r="AL572" s="53">
        <f>LEN(AJ572)</f>
      </c>
      <c r="AO572" s="96">
        <f>$AO$10</f>
      </c>
      <c r="AQ572" s="96">
        <f>$AQ$10</f>
      </c>
      <c r="AS572" s="96">
        <f>$AS$10</f>
      </c>
      <c r="AU572" s="96">
        <f>$AU$10</f>
      </c>
      <c r="AW572" s="96">
        <f>$AW$10</f>
      </c>
      <c r="AX572">
        <f>AX571+1</f>
      </c>
      <c r="AZ572">
        <f>CONCATENATE(AO572,".",AQ572,".",AS572,".",AU572,".",AW572,AX572)</f>
      </c>
      <c r="BA572">
        <f>CONCATENATE(AO572,AQ572,AS572,AU572,AW572,AX572)</f>
      </c>
    </row>
    <row r="573" spans="1:53" ht="30" customHeight="1" x14ac:dyDescent="0.25">
      <c r="A573" s="18"/>
      <c r="B573" s="18"/>
      <c r="C573" s="19"/>
      <c r="D573" s="17"/>
      <c r="E573" s="17"/>
      <c r="F573" s="17">
        <f>D573+E573</f>
      </c>
      <c r="G573" s="17">
        <f>ROUND((Hoja2!F573/INICIO!$C$37)*INICIO!$C$33,2)</f>
      </c>
      <c r="H573" s="17"/>
      <c r="I573" s="17"/>
      <c r="J573" s="17">
        <f>D573+H573</f>
      </c>
      <c r="K573" s="1"/>
      <c r="L573" s="17"/>
      <c r="M573" s="1"/>
      <c r="N573">
        <f>A573</f>
      </c>
      <c r="O573">
        <f>B573</f>
      </c>
      <c r="P573" s="1"/>
      <c r="Q573">
        <f>C573</f>
      </c>
      <c r="R573">
        <f>Q573</f>
      </c>
      <c r="S573" s="1"/>
      <c r="T573">
        <f>$T$10</f>
      </c>
      <c r="U573">
        <f>D573</f>
      </c>
      <c r="V573">
        <f>E573</f>
      </c>
      <c r="W573">
        <f>F573</f>
      </c>
      <c r="X573">
        <f>G573</f>
      </c>
      <c r="Y573" s="5">
        <f>W573*$B$1</f>
      </c>
      <c r="Z573" s="5">
        <f>W573*$B$2</f>
      </c>
      <c r="AA573" s="5">
        <f>Y573+Z573</f>
      </c>
      <c r="AB573" s="5">
        <f>U573+Y573</f>
      </c>
      <c r="AC573" s="96">
        <f>C573</f>
      </c>
      <c r="AD573" s="1">
        <f>$AD$10</f>
      </c>
      <c r="AE573" s="9">
        <f>COLINDANCIAS!E2826</f>
      </c>
      <c r="AF573" s="9">
        <f>COLINDANCIAS!E2827</f>
      </c>
      <c r="AG573" s="9">
        <f>COLINDANCIAS!E2828</f>
      </c>
      <c r="AH573" s="9">
        <f>COLINDANCIAS!E2829</f>
      </c>
      <c r="AI573" s="9">
        <f>$AI$10</f>
      </c>
      <c r="AJ573" s="9">
        <f>BA573</f>
      </c>
      <c r="AK573" s="1"/>
      <c r="AL573" s="53">
        <f>LEN(AJ573)</f>
      </c>
      <c r="AO573" s="96">
        <f>$AO$10</f>
      </c>
      <c r="AQ573" s="96">
        <f>$AQ$10</f>
      </c>
      <c r="AS573" s="96">
        <f>$AS$10</f>
      </c>
      <c r="AU573" s="96">
        <f>$AU$10</f>
      </c>
      <c r="AW573" s="96">
        <f>$AW$10</f>
      </c>
      <c r="AX573">
        <f>AX572+1</f>
      </c>
      <c r="AZ573">
        <f>CONCATENATE(AO573,".",AQ573,".",AS573,".",AU573,".",AW573,AX573)</f>
      </c>
      <c r="BA573">
        <f>CONCATENATE(AO573,AQ573,AS573,AU573,AW573,AX573)</f>
      </c>
    </row>
    <row r="574" spans="1:53" ht="30" customHeight="1" x14ac:dyDescent="0.25">
      <c r="A574" s="18"/>
      <c r="B574" s="18"/>
      <c r="C574" s="19"/>
      <c r="D574" s="17"/>
      <c r="E574" s="17"/>
      <c r="F574" s="17">
        <f>D574+E574</f>
      </c>
      <c r="G574" s="17">
        <f>ROUND((Hoja2!F574/INICIO!$C$37)*INICIO!$C$33,2)</f>
      </c>
      <c r="H574" s="17"/>
      <c r="I574" s="17"/>
      <c r="J574" s="17">
        <f>D574+H574</f>
      </c>
      <c r="K574" s="1"/>
      <c r="L574" s="17"/>
      <c r="M574" s="1"/>
      <c r="N574">
        <f>A574</f>
      </c>
      <c r="O574">
        <f>B574</f>
      </c>
      <c r="P574" s="1"/>
      <c r="Q574">
        <f>C574</f>
      </c>
      <c r="R574">
        <f>Q574</f>
      </c>
      <c r="S574" s="1"/>
      <c r="T574">
        <f>$T$10</f>
      </c>
      <c r="U574">
        <f>D574</f>
      </c>
      <c r="V574">
        <f>E574</f>
      </c>
      <c r="W574">
        <f>F574</f>
      </c>
      <c r="X574">
        <f>G574</f>
      </c>
      <c r="Y574" s="5">
        <f>W574*$B$1</f>
      </c>
      <c r="Z574" s="5">
        <f>W574*$B$2</f>
      </c>
      <c r="AA574" s="5">
        <f>Y574+Z574</f>
      </c>
      <c r="AB574" s="5">
        <f>U574+Y574</f>
      </c>
      <c r="AC574" s="96">
        <f>C574</f>
      </c>
      <c r="AD574" s="1">
        <f>$AD$10</f>
      </c>
      <c r="AE574" s="9">
        <f>COLINDANCIAS!E2831</f>
      </c>
      <c r="AF574" s="9">
        <f>COLINDANCIAS!E2832</f>
      </c>
      <c r="AG574" s="9">
        <f>COLINDANCIAS!E2833</f>
      </c>
      <c r="AH574" s="9">
        <f>COLINDANCIAS!E2834</f>
      </c>
      <c r="AI574" s="9">
        <f>$AI$10</f>
      </c>
      <c r="AJ574" s="9">
        <f>BA574</f>
      </c>
      <c r="AK574" s="1"/>
      <c r="AL574" s="53">
        <f>LEN(AJ574)</f>
      </c>
      <c r="AO574" s="96">
        <f>$AO$10</f>
      </c>
      <c r="AQ574" s="96">
        <f>$AQ$10</f>
      </c>
      <c r="AS574" s="96">
        <f>$AS$10</f>
      </c>
      <c r="AU574" s="96">
        <f>$AU$10</f>
      </c>
      <c r="AW574" s="96">
        <f>$AW$10</f>
      </c>
      <c r="AX574">
        <f>AX573+1</f>
      </c>
      <c r="AZ574">
        <f>CONCATENATE(AO574,".",AQ574,".",AS574,".",AU574,".",AW574,AX574)</f>
      </c>
      <c r="BA574">
        <f>CONCATENATE(AO574,AQ574,AS574,AU574,AW574,AX574)</f>
      </c>
    </row>
    <row r="575" spans="1:53" ht="30" customHeight="1" x14ac:dyDescent="0.25">
      <c r="A575" s="18"/>
      <c r="B575" s="18"/>
      <c r="C575" s="19"/>
      <c r="D575" s="17"/>
      <c r="E575" s="17"/>
      <c r="F575" s="17">
        <f>D575+E575</f>
      </c>
      <c r="G575" s="17">
        <f>ROUND((Hoja2!F575/INICIO!$C$37)*INICIO!$C$33,2)</f>
      </c>
      <c r="H575" s="17"/>
      <c r="I575" s="17"/>
      <c r="J575" s="17">
        <f>D575+H575</f>
      </c>
      <c r="K575" s="1"/>
      <c r="L575" s="17"/>
      <c r="M575" s="1"/>
      <c r="N575">
        <f>A575</f>
      </c>
      <c r="O575">
        <f>B575</f>
      </c>
      <c r="P575" s="1"/>
      <c r="Q575">
        <f>C575</f>
      </c>
      <c r="R575">
        <f>Q575</f>
      </c>
      <c r="S575" s="1"/>
      <c r="T575">
        <f>$T$10</f>
      </c>
      <c r="U575">
        <f>D575</f>
      </c>
      <c r="V575">
        <f>E575</f>
      </c>
      <c r="W575">
        <f>F575</f>
      </c>
      <c r="X575">
        <f>G575</f>
      </c>
      <c r="Y575" s="5">
        <f>W575*$B$1</f>
      </c>
      <c r="Z575" s="5">
        <f>W575*$B$2</f>
      </c>
      <c r="AA575" s="5">
        <f>Y575+Z575</f>
      </c>
      <c r="AB575" s="5">
        <f>U575+Y575</f>
      </c>
      <c r="AC575" s="96">
        <f>C575</f>
      </c>
      <c r="AD575" s="1">
        <f>$AD$10</f>
      </c>
      <c r="AE575" s="9">
        <f>COLINDANCIAS!E2836</f>
      </c>
      <c r="AF575" s="9">
        <f>COLINDANCIAS!E2837</f>
      </c>
      <c r="AG575" s="9">
        <f>COLINDANCIAS!E2838</f>
      </c>
      <c r="AH575" s="9">
        <f>COLINDANCIAS!E2839</f>
      </c>
      <c r="AI575" s="9">
        <f>$AI$10</f>
      </c>
      <c r="AJ575" s="9">
        <f>BA575</f>
      </c>
      <c r="AK575" s="1"/>
      <c r="AL575" s="53">
        <f>LEN(AJ575)</f>
      </c>
      <c r="AO575" s="96">
        <f>$AO$10</f>
      </c>
      <c r="AQ575" s="96">
        <f>$AQ$10</f>
      </c>
      <c r="AS575" s="96">
        <f>$AS$10</f>
      </c>
      <c r="AU575" s="96">
        <f>$AU$10</f>
      </c>
      <c r="AW575" s="96">
        <f>$AW$10</f>
      </c>
      <c r="AX575">
        <f>AX574+1</f>
      </c>
      <c r="AZ575">
        <f>CONCATENATE(AO575,".",AQ575,".",AS575,".",AU575,".",AW575,AX575)</f>
      </c>
      <c r="BA575">
        <f>CONCATENATE(AO575,AQ575,AS575,AU575,AW575,AX575)</f>
      </c>
    </row>
    <row r="576" spans="1:53" ht="30" customHeight="1" x14ac:dyDescent="0.25">
      <c r="A576" s="18"/>
      <c r="B576" s="18"/>
      <c r="C576" s="19"/>
      <c r="D576" s="17"/>
      <c r="E576" s="17"/>
      <c r="F576" s="17">
        <f>D576+E576</f>
      </c>
      <c r="G576" s="17">
        <f>ROUND((Hoja2!F576/INICIO!$C$37)*INICIO!$C$33,2)</f>
      </c>
      <c r="H576" s="17"/>
      <c r="I576" s="17"/>
      <c r="J576" s="17">
        <f>D576+H576</f>
      </c>
      <c r="K576" s="1"/>
      <c r="L576" s="17"/>
      <c r="M576" s="1"/>
      <c r="N576">
        <f>A576</f>
      </c>
      <c r="O576">
        <f>B576</f>
      </c>
      <c r="P576" s="1"/>
      <c r="Q576">
        <f>C576</f>
      </c>
      <c r="R576">
        <f>Q576</f>
      </c>
      <c r="S576" s="1"/>
      <c r="T576">
        <f>$T$10</f>
      </c>
      <c r="U576">
        <f>D576</f>
      </c>
      <c r="V576">
        <f>E576</f>
      </c>
      <c r="W576">
        <f>F576</f>
      </c>
      <c r="X576">
        <f>G576</f>
      </c>
      <c r="Y576" s="5">
        <f>W576*$B$1</f>
      </c>
      <c r="Z576" s="5">
        <f>W576*$B$2</f>
      </c>
      <c r="AA576" s="5">
        <f>Y576+Z576</f>
      </c>
      <c r="AB576" s="5">
        <f>U576+Y576</f>
      </c>
      <c r="AC576" s="96">
        <f>C576</f>
      </c>
      <c r="AD576" s="1">
        <f>$AD$10</f>
      </c>
      <c r="AE576" s="9">
        <f>COLINDANCIAS!E2841</f>
      </c>
      <c r="AF576" s="9">
        <f>COLINDANCIAS!E2842</f>
      </c>
      <c r="AG576" s="9">
        <f>COLINDANCIAS!E2843</f>
      </c>
      <c r="AH576" s="9">
        <f>COLINDANCIAS!E2844</f>
      </c>
      <c r="AI576" s="9">
        <f>$AI$10</f>
      </c>
      <c r="AJ576" s="9">
        <f>BA576</f>
      </c>
      <c r="AK576" s="1"/>
      <c r="AL576" s="53">
        <f>LEN(AJ576)</f>
      </c>
      <c r="AO576" s="96">
        <f>$AO$10</f>
      </c>
      <c r="AQ576" s="96">
        <f>$AQ$10</f>
      </c>
      <c r="AS576" s="96">
        <f>$AS$10</f>
      </c>
      <c r="AU576" s="96">
        <f>$AU$10</f>
      </c>
      <c r="AW576" s="96">
        <f>$AW$10</f>
      </c>
      <c r="AX576">
        <f>AX575+1</f>
      </c>
      <c r="AZ576">
        <f>CONCATENATE(AO576,".",AQ576,".",AS576,".",AU576,".",AW576,AX576)</f>
      </c>
      <c r="BA576">
        <f>CONCATENATE(AO576,AQ576,AS576,AU576,AW576,AX576)</f>
      </c>
    </row>
    <row r="577" spans="1:53" ht="30" customHeight="1" x14ac:dyDescent="0.25">
      <c r="A577" s="18"/>
      <c r="B577" s="18"/>
      <c r="C577" s="19"/>
      <c r="D577" s="17"/>
      <c r="E577" s="17"/>
      <c r="F577" s="17">
        <f>D577+E577</f>
      </c>
      <c r="G577" s="17">
        <f>ROUND((Hoja2!F577/INICIO!$C$37)*INICIO!$C$33,2)</f>
      </c>
      <c r="H577" s="17"/>
      <c r="I577" s="17"/>
      <c r="J577" s="17">
        <f>D577+H577</f>
      </c>
      <c r="K577" s="1"/>
      <c r="L577" s="17"/>
      <c r="M577" s="1"/>
      <c r="N577">
        <f>A577</f>
      </c>
      <c r="O577">
        <f>B577</f>
      </c>
      <c r="P577" s="1"/>
      <c r="Q577">
        <f>C577</f>
      </c>
      <c r="R577">
        <f>Q577</f>
      </c>
      <c r="S577" s="1"/>
      <c r="T577">
        <f>$T$10</f>
      </c>
      <c r="U577">
        <f>D577</f>
      </c>
      <c r="V577">
        <f>E577</f>
      </c>
      <c r="W577">
        <f>F577</f>
      </c>
      <c r="X577">
        <f>G577</f>
      </c>
      <c r="Y577" s="5">
        <f>W577*$B$1</f>
      </c>
      <c r="Z577" s="5">
        <f>W577*$B$2</f>
      </c>
      <c r="AA577" s="5">
        <f>Y577+Z577</f>
      </c>
      <c r="AB577" s="5">
        <f>U577+Y577</f>
      </c>
      <c r="AC577" s="96">
        <f>C577</f>
      </c>
      <c r="AD577" s="1">
        <f>$AD$10</f>
      </c>
      <c r="AE577" s="9">
        <f>COLINDANCIAS!E2846</f>
      </c>
      <c r="AF577" s="9">
        <f>COLINDANCIAS!E2847</f>
      </c>
      <c r="AG577" s="9">
        <f>COLINDANCIAS!E2848</f>
      </c>
      <c r="AH577" s="9">
        <f>COLINDANCIAS!E2849</f>
      </c>
      <c r="AI577" s="9">
        <f>$AI$10</f>
      </c>
      <c r="AJ577" s="9">
        <f>BA577</f>
      </c>
      <c r="AK577" s="1"/>
      <c r="AL577" s="53">
        <f>LEN(AJ577)</f>
      </c>
      <c r="AO577" s="96">
        <f>$AO$10</f>
      </c>
      <c r="AQ577" s="96">
        <f>$AQ$10</f>
      </c>
      <c r="AS577" s="96">
        <f>$AS$10</f>
      </c>
      <c r="AU577" s="96">
        <f>$AU$10</f>
      </c>
      <c r="AW577" s="96">
        <f>$AW$10</f>
      </c>
      <c r="AX577">
        <f>AX576+1</f>
      </c>
      <c r="AZ577">
        <f>CONCATENATE(AO577,".",AQ577,".",AS577,".",AU577,".",AW577,AX577)</f>
      </c>
      <c r="BA577">
        <f>CONCATENATE(AO577,AQ577,AS577,AU577,AW577,AX577)</f>
      </c>
    </row>
    <row r="578" spans="1:53" ht="30" customHeight="1" x14ac:dyDescent="0.25">
      <c r="A578" s="18"/>
      <c r="B578" s="18"/>
      <c r="C578" s="19"/>
      <c r="D578" s="17"/>
      <c r="E578" s="17"/>
      <c r="F578" s="17">
        <f>D578+E578</f>
      </c>
      <c r="G578" s="17">
        <f>ROUND((Hoja2!F578/INICIO!$C$37)*INICIO!$C$33,2)</f>
      </c>
      <c r="H578" s="17"/>
      <c r="I578" s="17"/>
      <c r="J578" s="17">
        <f>D578+H578</f>
      </c>
      <c r="K578" s="1"/>
      <c r="L578" s="17"/>
      <c r="M578" s="1"/>
      <c r="N578">
        <f>A578</f>
      </c>
      <c r="O578">
        <f>B578</f>
      </c>
      <c r="P578" s="1"/>
      <c r="Q578">
        <f>C578</f>
      </c>
      <c r="R578">
        <f>Q578</f>
      </c>
      <c r="S578" s="1"/>
      <c r="T578">
        <f>$T$10</f>
      </c>
      <c r="U578">
        <f>D578</f>
      </c>
      <c r="V578">
        <f>E578</f>
      </c>
      <c r="W578">
        <f>F578</f>
      </c>
      <c r="X578">
        <f>G578</f>
      </c>
      <c r="Y578" s="5">
        <f>W578*$B$1</f>
      </c>
      <c r="Z578" s="5">
        <f>W578*$B$2</f>
      </c>
      <c r="AA578" s="5">
        <f>Y578+Z578</f>
      </c>
      <c r="AB578" s="5">
        <f>U578+Y578</f>
      </c>
      <c r="AC578" s="96">
        <f>C578</f>
      </c>
      <c r="AD578" s="1">
        <f>$AD$10</f>
      </c>
      <c r="AE578" s="9">
        <f>COLINDANCIAS!E2851</f>
      </c>
      <c r="AF578" s="9">
        <f>COLINDANCIAS!E2852</f>
      </c>
      <c r="AG578" s="9">
        <f>COLINDANCIAS!E2853</f>
      </c>
      <c r="AH578" s="9">
        <f>COLINDANCIAS!E2854</f>
      </c>
      <c r="AI578" s="9">
        <f>$AI$10</f>
      </c>
      <c r="AJ578" s="9">
        <f>BA578</f>
      </c>
      <c r="AK578" s="1"/>
      <c r="AL578" s="53">
        <f>LEN(AJ578)</f>
      </c>
      <c r="AO578" s="96">
        <f>$AO$10</f>
      </c>
      <c r="AQ578" s="96">
        <f>$AQ$10</f>
      </c>
      <c r="AS578" s="96">
        <f>$AS$10</f>
      </c>
      <c r="AU578" s="96">
        <f>$AU$10</f>
      </c>
      <c r="AW578" s="96">
        <f>$AW$10</f>
      </c>
      <c r="AX578">
        <f>AX577+1</f>
      </c>
      <c r="AZ578">
        <f>CONCATENATE(AO578,".",AQ578,".",AS578,".",AU578,".",AW578,AX578)</f>
      </c>
      <c r="BA578">
        <f>CONCATENATE(AO578,AQ578,AS578,AU578,AW578,AX578)</f>
      </c>
    </row>
    <row r="579" spans="1:53" ht="30" customHeight="1" x14ac:dyDescent="0.25">
      <c r="A579" s="18"/>
      <c r="B579" s="18"/>
      <c r="C579" s="19"/>
      <c r="D579" s="17"/>
      <c r="E579" s="17"/>
      <c r="F579" s="17">
        <f>D579+E579</f>
      </c>
      <c r="G579" s="17">
        <f>ROUND((Hoja2!F579/INICIO!$C$37)*INICIO!$C$33,2)</f>
      </c>
      <c r="H579" s="17"/>
      <c r="I579" s="17"/>
      <c r="J579" s="17">
        <f>D579+H579</f>
      </c>
      <c r="K579" s="1"/>
      <c r="L579" s="17"/>
      <c r="M579" s="1"/>
      <c r="N579">
        <f>A579</f>
      </c>
      <c r="O579">
        <f>B579</f>
      </c>
      <c r="P579" s="1"/>
      <c r="Q579">
        <f>C579</f>
      </c>
      <c r="R579">
        <f>Q579</f>
      </c>
      <c r="S579" s="1"/>
      <c r="T579">
        <f>$T$10</f>
      </c>
      <c r="U579">
        <f>D579</f>
      </c>
      <c r="V579">
        <f>E579</f>
      </c>
      <c r="W579">
        <f>F579</f>
      </c>
      <c r="X579">
        <f>G579</f>
      </c>
      <c r="Y579" s="5">
        <f>W579*$B$1</f>
      </c>
      <c r="Z579" s="5">
        <f>W579*$B$2</f>
      </c>
      <c r="AA579" s="5">
        <f>Y579+Z579</f>
      </c>
      <c r="AB579" s="5">
        <f>U579+Y579</f>
      </c>
      <c r="AC579" s="96">
        <f>C579</f>
      </c>
      <c r="AD579" s="1">
        <f>$AD$10</f>
      </c>
      <c r="AE579" s="9">
        <f>COLINDANCIAS!E2856</f>
      </c>
      <c r="AF579" s="9">
        <f>COLINDANCIAS!E2857</f>
      </c>
      <c r="AG579" s="9">
        <f>COLINDANCIAS!E2858</f>
      </c>
      <c r="AH579" s="9">
        <f>COLINDANCIAS!E2859</f>
      </c>
      <c r="AI579" s="9">
        <f>$AI$10</f>
      </c>
      <c r="AJ579" s="9">
        <f>BA579</f>
      </c>
      <c r="AK579" s="1"/>
      <c r="AL579" s="53">
        <f>LEN(AJ579)</f>
      </c>
      <c r="AO579" s="96">
        <f>$AO$10</f>
      </c>
      <c r="AQ579" s="96">
        <f>$AQ$10</f>
      </c>
      <c r="AS579" s="96">
        <f>$AS$10</f>
      </c>
      <c r="AU579" s="96">
        <f>$AU$10</f>
      </c>
      <c r="AW579" s="96">
        <f>$AW$10</f>
      </c>
      <c r="AX579">
        <f>AX578+1</f>
      </c>
      <c r="AZ579">
        <f>CONCATENATE(AO579,".",AQ579,".",AS579,".",AU579,".",AW579,AX579)</f>
      </c>
      <c r="BA579">
        <f>CONCATENATE(AO579,AQ579,AS579,AU579,AW579,AX579)</f>
      </c>
    </row>
    <row r="580" spans="1:53" ht="30" customHeight="1" x14ac:dyDescent="0.25">
      <c r="A580" s="18"/>
      <c r="B580" s="18"/>
      <c r="C580" s="19"/>
      <c r="D580" s="17"/>
      <c r="E580" s="17"/>
      <c r="F580" s="17">
        <f>D580+E580</f>
      </c>
      <c r="G580" s="17">
        <f>ROUND((Hoja2!F580/INICIO!$C$37)*INICIO!$C$33,2)</f>
      </c>
      <c r="H580" s="17"/>
      <c r="I580" s="17"/>
      <c r="J580" s="17">
        <f>D580+H580</f>
      </c>
      <c r="K580" s="1"/>
      <c r="L580" s="17"/>
      <c r="M580" s="1"/>
      <c r="N580">
        <f>A580</f>
      </c>
      <c r="O580">
        <f>B580</f>
      </c>
      <c r="P580" s="1"/>
      <c r="Q580">
        <f>C580</f>
      </c>
      <c r="R580">
        <f>Q580</f>
      </c>
      <c r="S580" s="1"/>
      <c r="T580">
        <f>$T$10</f>
      </c>
      <c r="U580">
        <f>D580</f>
      </c>
      <c r="V580">
        <f>E580</f>
      </c>
      <c r="W580">
        <f>F580</f>
      </c>
      <c r="X580">
        <f>G580</f>
      </c>
      <c r="Y580" s="5">
        <f>W580*$B$1</f>
      </c>
      <c r="Z580" s="5">
        <f>W580*$B$2</f>
      </c>
      <c r="AA580" s="5">
        <f>Y580+Z580</f>
      </c>
      <c r="AB580" s="5">
        <f>U580+Y580</f>
      </c>
      <c r="AC580" s="96">
        <f>C580</f>
      </c>
      <c r="AD580" s="1">
        <f>$AD$10</f>
      </c>
      <c r="AE580" s="9">
        <f>COLINDANCIAS!E2861</f>
      </c>
      <c r="AF580" s="9">
        <f>COLINDANCIAS!E2862</f>
      </c>
      <c r="AG580" s="9">
        <f>COLINDANCIAS!E2863</f>
      </c>
      <c r="AH580" s="9">
        <f>COLINDANCIAS!E2864</f>
      </c>
      <c r="AI580" s="9">
        <f>$AI$10</f>
      </c>
      <c r="AJ580" s="9">
        <f>BA580</f>
      </c>
      <c r="AK580" s="1"/>
      <c r="AL580" s="53">
        <f>LEN(AJ580)</f>
      </c>
      <c r="AO580" s="96">
        <f>$AO$10</f>
      </c>
      <c r="AQ580" s="96">
        <f>$AQ$10</f>
      </c>
      <c r="AS580" s="96">
        <f>$AS$10</f>
      </c>
      <c r="AU580" s="96">
        <f>$AU$10</f>
      </c>
      <c r="AW580" s="96">
        <f>$AW$10</f>
      </c>
      <c r="AX580">
        <f>AX579+1</f>
      </c>
      <c r="AZ580">
        <f>CONCATENATE(AO580,".",AQ580,".",AS580,".",AU580,".",AW580,AX580)</f>
      </c>
      <c r="BA580">
        <f>CONCATENATE(AO580,AQ580,AS580,AU580,AW580,AX580)</f>
      </c>
    </row>
    <row r="581" spans="1:53" ht="30" customHeight="1" x14ac:dyDescent="0.25">
      <c r="A581" s="18"/>
      <c r="B581" s="18"/>
      <c r="C581" s="19"/>
      <c r="D581" s="17"/>
      <c r="E581" s="17"/>
      <c r="F581" s="17">
        <f>D581+E581</f>
      </c>
      <c r="G581" s="17">
        <f>ROUND((Hoja2!F581/INICIO!$C$37)*INICIO!$C$33,2)</f>
      </c>
      <c r="H581" s="17"/>
      <c r="I581" s="17"/>
      <c r="J581" s="17">
        <f>D581+H581</f>
      </c>
      <c r="K581" s="1"/>
      <c r="L581" s="17"/>
      <c r="M581" s="1"/>
      <c r="N581">
        <f>A581</f>
      </c>
      <c r="O581">
        <f>B581</f>
      </c>
      <c r="P581" s="1"/>
      <c r="Q581">
        <f>C581</f>
      </c>
      <c r="R581">
        <f>Q581</f>
      </c>
      <c r="S581" s="1"/>
      <c r="T581">
        <f>$T$10</f>
      </c>
      <c r="U581">
        <f>D581</f>
      </c>
      <c r="V581">
        <f>E581</f>
      </c>
      <c r="W581">
        <f>F581</f>
      </c>
      <c r="X581">
        <f>G581</f>
      </c>
      <c r="Y581" s="5">
        <f>W581*$B$1</f>
      </c>
      <c r="Z581" s="5">
        <f>W581*$B$2</f>
      </c>
      <c r="AA581" s="5">
        <f>Y581+Z581</f>
      </c>
      <c r="AB581" s="5">
        <f>U581+Y581</f>
      </c>
      <c r="AC581" s="96">
        <f>C581</f>
      </c>
      <c r="AD581" s="1">
        <f>$AD$10</f>
      </c>
      <c r="AE581" s="9">
        <f>COLINDANCIAS!E2866</f>
      </c>
      <c r="AF581" s="9">
        <f>COLINDANCIAS!E2867</f>
      </c>
      <c r="AG581" s="9">
        <f>COLINDANCIAS!E2868</f>
      </c>
      <c r="AH581" s="9">
        <f>COLINDANCIAS!E2869</f>
      </c>
      <c r="AI581" s="9">
        <f>$AI$10</f>
      </c>
      <c r="AJ581" s="9">
        <f>BA581</f>
      </c>
      <c r="AK581" s="1"/>
      <c r="AL581" s="53">
        <f>LEN(AJ581)</f>
      </c>
      <c r="AO581" s="96">
        <f>$AO$10</f>
      </c>
      <c r="AQ581" s="96">
        <f>$AQ$10</f>
      </c>
      <c r="AS581" s="96">
        <f>$AS$10</f>
      </c>
      <c r="AU581" s="96">
        <f>$AU$10</f>
      </c>
      <c r="AW581" s="96">
        <f>$AW$10</f>
      </c>
      <c r="AX581">
        <f>AX580+1</f>
      </c>
      <c r="AZ581">
        <f>CONCATENATE(AO581,".",AQ581,".",AS581,".",AU581,".",AW581,AX581)</f>
      </c>
      <c r="BA581">
        <f>CONCATENATE(AO581,AQ581,AS581,AU581,AW581,AX581)</f>
      </c>
    </row>
    <row r="582" spans="1:53" ht="30" customHeight="1" x14ac:dyDescent="0.25">
      <c r="A582" s="18"/>
      <c r="B582" s="18"/>
      <c r="C582" s="19"/>
      <c r="D582" s="17"/>
      <c r="E582" s="17"/>
      <c r="F582" s="17">
        <f>D582+E582</f>
      </c>
      <c r="G582" s="17">
        <f>ROUND((Hoja2!F582/INICIO!$C$37)*INICIO!$C$33,2)</f>
      </c>
      <c r="H582" s="17"/>
      <c r="I582" s="17"/>
      <c r="J582" s="17">
        <f>D582+H582</f>
      </c>
      <c r="K582" s="1"/>
      <c r="L582" s="17"/>
      <c r="M582" s="1"/>
      <c r="N582">
        <f>A582</f>
      </c>
      <c r="O582">
        <f>B582</f>
      </c>
      <c r="P582" s="1"/>
      <c r="Q582">
        <f>C582</f>
      </c>
      <c r="R582">
        <f>Q582</f>
      </c>
      <c r="S582" s="1"/>
      <c r="T582">
        <f>$T$10</f>
      </c>
      <c r="U582">
        <f>D582</f>
      </c>
      <c r="V582">
        <f>E582</f>
      </c>
      <c r="W582">
        <f>F582</f>
      </c>
      <c r="X582">
        <f>G582</f>
      </c>
      <c r="Y582" s="5">
        <f>W582*$B$1</f>
      </c>
      <c r="Z582" s="5">
        <f>W582*$B$2</f>
      </c>
      <c r="AA582" s="5">
        <f>Y582+Z582</f>
      </c>
      <c r="AB582" s="5">
        <f>U582+Y582</f>
      </c>
      <c r="AC582" s="96">
        <f>C582</f>
      </c>
      <c r="AD582" s="1">
        <f>$AD$10</f>
      </c>
      <c r="AE582" s="9">
        <f>COLINDANCIAS!E2871</f>
      </c>
      <c r="AF582" s="9">
        <f>COLINDANCIAS!E2872</f>
      </c>
      <c r="AG582" s="9">
        <f>COLINDANCIAS!E2873</f>
      </c>
      <c r="AH582" s="9">
        <f>COLINDANCIAS!E2874</f>
      </c>
      <c r="AI582" s="9">
        <f>$AI$10</f>
      </c>
      <c r="AJ582" s="9">
        <f>BA582</f>
      </c>
      <c r="AK582" s="1"/>
      <c r="AL582" s="53">
        <f>LEN(AJ582)</f>
      </c>
      <c r="AO582" s="96">
        <f>$AO$10</f>
      </c>
      <c r="AQ582" s="96">
        <f>$AQ$10</f>
      </c>
      <c r="AS582" s="96">
        <f>$AS$10</f>
      </c>
      <c r="AU582" s="96">
        <f>$AU$10</f>
      </c>
      <c r="AW582" s="96">
        <f>$AW$10</f>
      </c>
      <c r="AX582">
        <f>AX581+1</f>
      </c>
      <c r="AZ582">
        <f>CONCATENATE(AO582,".",AQ582,".",AS582,".",AU582,".",AW582,AX582)</f>
      </c>
      <c r="BA582">
        <f>CONCATENATE(AO582,AQ582,AS582,AU582,AW582,AX582)</f>
      </c>
    </row>
    <row r="583" spans="1:53" ht="30" customHeight="1" x14ac:dyDescent="0.25">
      <c r="A583" s="18"/>
      <c r="B583" s="18"/>
      <c r="C583" s="19"/>
      <c r="D583" s="17"/>
      <c r="E583" s="17"/>
      <c r="F583" s="17">
        <f>D583+E583</f>
      </c>
      <c r="G583" s="17">
        <f>ROUND((Hoja2!F583/INICIO!$C$37)*INICIO!$C$33,2)</f>
      </c>
      <c r="H583" s="17"/>
      <c r="I583" s="17"/>
      <c r="J583" s="17">
        <f>D583+H583</f>
      </c>
      <c r="K583" s="1"/>
      <c r="L583" s="17"/>
      <c r="M583" s="1"/>
      <c r="N583">
        <f>A583</f>
      </c>
      <c r="O583">
        <f>B583</f>
      </c>
      <c r="P583" s="1"/>
      <c r="Q583">
        <f>C583</f>
      </c>
      <c r="R583">
        <f>Q583</f>
      </c>
      <c r="S583" s="1"/>
      <c r="T583">
        <f>$T$10</f>
      </c>
      <c r="U583">
        <f>D583</f>
      </c>
      <c r="V583">
        <f>E583</f>
      </c>
      <c r="W583">
        <f>F583</f>
      </c>
      <c r="X583">
        <f>G583</f>
      </c>
      <c r="Y583" s="5">
        <f>W583*$B$1</f>
      </c>
      <c r="Z583" s="5">
        <f>W583*$B$2</f>
      </c>
      <c r="AA583" s="5">
        <f>Y583+Z583</f>
      </c>
      <c r="AB583" s="5">
        <f>U583+Y583</f>
      </c>
      <c r="AC583" s="96">
        <f>C583</f>
      </c>
      <c r="AD583" s="1">
        <f>$AD$10</f>
      </c>
      <c r="AE583" s="9">
        <f>COLINDANCIAS!E2876</f>
      </c>
      <c r="AF583" s="9">
        <f>COLINDANCIAS!E2877</f>
      </c>
      <c r="AG583" s="9">
        <f>COLINDANCIAS!E2878</f>
      </c>
      <c r="AH583" s="9">
        <f>COLINDANCIAS!E2879</f>
      </c>
      <c r="AI583" s="9">
        <f>$AI$10</f>
      </c>
      <c r="AJ583" s="9">
        <f>BA583</f>
      </c>
      <c r="AK583" s="1"/>
      <c r="AL583" s="53">
        <f>LEN(AJ583)</f>
      </c>
      <c r="AO583" s="96">
        <f>$AO$10</f>
      </c>
      <c r="AQ583" s="96">
        <f>$AQ$10</f>
      </c>
      <c r="AS583" s="96">
        <f>$AS$10</f>
      </c>
      <c r="AU583" s="96">
        <f>$AU$10</f>
      </c>
      <c r="AW583" s="96">
        <f>$AW$10</f>
      </c>
      <c r="AX583">
        <f>AX582+1</f>
      </c>
      <c r="AZ583">
        <f>CONCATENATE(AO583,".",AQ583,".",AS583,".",AU583,".",AW583,AX583)</f>
      </c>
      <c r="BA583">
        <f>CONCATENATE(AO583,AQ583,AS583,AU583,AW583,AX583)</f>
      </c>
    </row>
    <row r="584" spans="1:53" ht="30" customHeight="1" x14ac:dyDescent="0.25">
      <c r="A584" s="18"/>
      <c r="B584" s="18"/>
      <c r="C584" s="19"/>
      <c r="D584" s="17"/>
      <c r="E584" s="17"/>
      <c r="F584" s="17">
        <f>D584+E584</f>
      </c>
      <c r="G584" s="17">
        <f>ROUND((Hoja2!F584/INICIO!$C$37)*INICIO!$C$33,2)</f>
      </c>
      <c r="H584" s="17"/>
      <c r="I584" s="17"/>
      <c r="J584" s="17">
        <f>D584+H584</f>
      </c>
      <c r="K584" s="1"/>
      <c r="L584" s="17"/>
      <c r="M584" s="1"/>
      <c r="N584">
        <f>A584</f>
      </c>
      <c r="O584">
        <f>B584</f>
      </c>
      <c r="P584" s="1"/>
      <c r="Q584">
        <f>C584</f>
      </c>
      <c r="R584">
        <f>Q584</f>
      </c>
      <c r="S584" s="1"/>
      <c r="T584">
        <f>$T$10</f>
      </c>
      <c r="U584">
        <f>D584</f>
      </c>
      <c r="V584">
        <f>E584</f>
      </c>
      <c r="W584">
        <f>F584</f>
      </c>
      <c r="X584">
        <f>G584</f>
      </c>
      <c r="Y584" s="5">
        <f>W584*$B$1</f>
      </c>
      <c r="Z584" s="5">
        <f>W584*$B$2</f>
      </c>
      <c r="AA584" s="5">
        <f>Y584+Z584</f>
      </c>
      <c r="AB584" s="5">
        <f>U584+Y584</f>
      </c>
      <c r="AC584" s="96">
        <f>C584</f>
      </c>
      <c r="AD584" s="1">
        <f>$AD$10</f>
      </c>
      <c r="AE584" s="9">
        <f>COLINDANCIAS!E2881</f>
      </c>
      <c r="AF584" s="9">
        <f>COLINDANCIAS!E2882</f>
      </c>
      <c r="AG584" s="9">
        <f>COLINDANCIAS!E2883</f>
      </c>
      <c r="AH584" s="9">
        <f>COLINDANCIAS!E2884</f>
      </c>
      <c r="AI584" s="9">
        <f>$AI$10</f>
      </c>
      <c r="AJ584" s="9">
        <f>BA584</f>
      </c>
      <c r="AK584" s="1"/>
      <c r="AL584" s="53">
        <f>LEN(AJ584)</f>
      </c>
      <c r="AO584" s="96">
        <f>$AO$10</f>
      </c>
      <c r="AQ584" s="96">
        <f>$AQ$10</f>
      </c>
      <c r="AS584" s="96">
        <f>$AS$10</f>
      </c>
      <c r="AU584" s="96">
        <f>$AU$10</f>
      </c>
      <c r="AW584" s="96">
        <f>$AW$10</f>
      </c>
      <c r="AX584">
        <f>AX583+1</f>
      </c>
      <c r="AZ584">
        <f>CONCATENATE(AO584,".",AQ584,".",AS584,".",AU584,".",AW584,AX584)</f>
      </c>
      <c r="BA584">
        <f>CONCATENATE(AO584,AQ584,AS584,AU584,AW584,AX584)</f>
      </c>
    </row>
    <row r="585" spans="1:53" ht="30" customHeight="1" x14ac:dyDescent="0.25">
      <c r="A585" s="18"/>
      <c r="B585" s="18"/>
      <c r="C585" s="19"/>
      <c r="D585" s="17"/>
      <c r="E585" s="17"/>
      <c r="F585" s="17">
        <f>D585+E585</f>
      </c>
      <c r="G585" s="17">
        <f>ROUND((Hoja2!F585/INICIO!$C$37)*INICIO!$C$33,2)</f>
      </c>
      <c r="H585" s="17"/>
      <c r="I585" s="17"/>
      <c r="J585" s="17">
        <f>D585+H585</f>
      </c>
      <c r="K585" s="1"/>
      <c r="L585" s="17"/>
      <c r="M585" s="1"/>
      <c r="N585">
        <f>A585</f>
      </c>
      <c r="O585">
        <f>B585</f>
      </c>
      <c r="P585" s="1"/>
      <c r="Q585">
        <f>C585</f>
      </c>
      <c r="R585">
        <f>Q585</f>
      </c>
      <c r="S585" s="1"/>
      <c r="T585">
        <f>$T$10</f>
      </c>
      <c r="U585">
        <f>D585</f>
      </c>
      <c r="V585">
        <f>E585</f>
      </c>
      <c r="W585">
        <f>F585</f>
      </c>
      <c r="X585">
        <f>G585</f>
      </c>
      <c r="Y585" s="5">
        <f>W585*$B$1</f>
      </c>
      <c r="Z585" s="5">
        <f>W585*$B$2</f>
      </c>
      <c r="AA585" s="5">
        <f>Y585+Z585</f>
      </c>
      <c r="AB585" s="5">
        <f>U585+Y585</f>
      </c>
      <c r="AC585" s="96">
        <f>C585</f>
      </c>
      <c r="AD585" s="1">
        <f>$AD$10</f>
      </c>
      <c r="AE585" s="9">
        <f>COLINDANCIAS!E2886</f>
      </c>
      <c r="AF585" s="9">
        <f>COLINDANCIAS!E2887</f>
      </c>
      <c r="AG585" s="9">
        <f>COLINDANCIAS!E2888</f>
      </c>
      <c r="AH585" s="9">
        <f>COLINDANCIAS!E2889</f>
      </c>
      <c r="AI585" s="9">
        <f>$AI$10</f>
      </c>
      <c r="AJ585" s="9">
        <f>BA585</f>
      </c>
      <c r="AK585" s="1"/>
      <c r="AL585" s="53">
        <f>LEN(AJ585)</f>
      </c>
      <c r="AO585" s="96">
        <f>$AO$10</f>
      </c>
      <c r="AQ585" s="96">
        <f>$AQ$10</f>
      </c>
      <c r="AS585" s="96">
        <f>$AS$10</f>
      </c>
      <c r="AU585" s="96">
        <f>$AU$10</f>
      </c>
      <c r="AW585" s="96">
        <f>$AW$10</f>
      </c>
      <c r="AX585">
        <f>AX584+1</f>
      </c>
      <c r="AZ585">
        <f>CONCATENATE(AO585,".",AQ585,".",AS585,".",AU585,".",AW585,AX585)</f>
      </c>
      <c r="BA585">
        <f>CONCATENATE(AO585,AQ585,AS585,AU585,AW585,AX585)</f>
      </c>
    </row>
    <row r="586" spans="1:53" ht="30" customHeight="1" x14ac:dyDescent="0.25">
      <c r="A586" s="18"/>
      <c r="B586" s="18"/>
      <c r="C586" s="19"/>
      <c r="D586" s="17"/>
      <c r="E586" s="17"/>
      <c r="F586" s="17">
        <f>D586+E586</f>
      </c>
      <c r="G586" s="17">
        <f>ROUND((Hoja2!F586/INICIO!$C$37)*INICIO!$C$33,2)</f>
      </c>
      <c r="H586" s="17"/>
      <c r="I586" s="17"/>
      <c r="J586" s="17">
        <f>D586+H586</f>
      </c>
      <c r="K586" s="1"/>
      <c r="L586" s="17"/>
      <c r="M586" s="1"/>
      <c r="N586">
        <f>A586</f>
      </c>
      <c r="O586">
        <f>B586</f>
      </c>
      <c r="P586" s="1"/>
      <c r="Q586">
        <f>C586</f>
      </c>
      <c r="R586">
        <f>Q586</f>
      </c>
      <c r="S586" s="1"/>
      <c r="T586">
        <f>$T$10</f>
      </c>
      <c r="U586">
        <f>D586</f>
      </c>
      <c r="V586">
        <f>E586</f>
      </c>
      <c r="W586">
        <f>F586</f>
      </c>
      <c r="X586">
        <f>G586</f>
      </c>
      <c r="Y586" s="5">
        <f>W586*$B$1</f>
      </c>
      <c r="Z586" s="5">
        <f>W586*$B$2</f>
      </c>
      <c r="AA586" s="5">
        <f>Y586+Z586</f>
      </c>
      <c r="AB586" s="5">
        <f>U586+Y586</f>
      </c>
      <c r="AC586" s="96">
        <f>C586</f>
      </c>
      <c r="AD586" s="1">
        <f>$AD$10</f>
      </c>
      <c r="AE586" s="9">
        <f>COLINDANCIAS!E2891</f>
      </c>
      <c r="AF586" s="9">
        <f>COLINDANCIAS!E2892</f>
      </c>
      <c r="AG586" s="9">
        <f>COLINDANCIAS!E2893</f>
      </c>
      <c r="AH586" s="9">
        <f>COLINDANCIAS!E2894</f>
      </c>
      <c r="AI586" s="9">
        <f>$AI$10</f>
      </c>
      <c r="AJ586" s="9">
        <f>BA586</f>
      </c>
      <c r="AK586" s="1"/>
      <c r="AL586" s="53">
        <f>LEN(AJ586)</f>
      </c>
      <c r="AO586" s="96">
        <f>$AO$10</f>
      </c>
      <c r="AQ586" s="96">
        <f>$AQ$10</f>
      </c>
      <c r="AS586" s="96">
        <f>$AS$10</f>
      </c>
      <c r="AU586" s="96">
        <f>$AU$10</f>
      </c>
      <c r="AW586" s="96">
        <f>$AW$10</f>
      </c>
      <c r="AX586">
        <f>AX585+1</f>
      </c>
      <c r="AZ586">
        <f>CONCATENATE(AO586,".",AQ586,".",AS586,".",AU586,".",AW586,AX586)</f>
      </c>
      <c r="BA586">
        <f>CONCATENATE(AO586,AQ586,AS586,AU586,AW586,AX586)</f>
      </c>
    </row>
    <row r="587" spans="1:53" ht="30" customHeight="1" x14ac:dyDescent="0.25">
      <c r="A587" s="18"/>
      <c r="B587" s="18"/>
      <c r="C587" s="19"/>
      <c r="D587" s="17"/>
      <c r="E587" s="17"/>
      <c r="F587" s="17">
        <f>D587+E587</f>
      </c>
      <c r="G587" s="17">
        <f>ROUND((Hoja2!F587/INICIO!$C$37)*INICIO!$C$33,2)</f>
      </c>
      <c r="H587" s="17"/>
      <c r="I587" s="17"/>
      <c r="J587" s="17">
        <f>D587+H587</f>
      </c>
      <c r="K587" s="1"/>
      <c r="L587" s="17"/>
      <c r="M587" s="1"/>
      <c r="N587">
        <f>A587</f>
      </c>
      <c r="O587">
        <f>B587</f>
      </c>
      <c r="P587" s="1"/>
      <c r="Q587">
        <f>C587</f>
      </c>
      <c r="R587">
        <f>Q587</f>
      </c>
      <c r="S587" s="1"/>
      <c r="T587">
        <f>$T$10</f>
      </c>
      <c r="U587">
        <f>D587</f>
      </c>
      <c r="V587">
        <f>E587</f>
      </c>
      <c r="W587">
        <f>F587</f>
      </c>
      <c r="X587">
        <f>G587</f>
      </c>
      <c r="Y587" s="5">
        <f>W587*$B$1</f>
      </c>
      <c r="Z587" s="5">
        <f>W587*$B$2</f>
      </c>
      <c r="AA587" s="5">
        <f>Y587+Z587</f>
      </c>
      <c r="AB587" s="5">
        <f>U587+Y587</f>
      </c>
      <c r="AC587" s="96">
        <f>C587</f>
      </c>
      <c r="AD587" s="1">
        <f>$AD$10</f>
      </c>
      <c r="AE587" s="9">
        <f>COLINDANCIAS!E2896</f>
      </c>
      <c r="AF587" s="9">
        <f>COLINDANCIAS!E2897</f>
      </c>
      <c r="AG587" s="9">
        <f>COLINDANCIAS!E2898</f>
      </c>
      <c r="AH587" s="9">
        <f>COLINDANCIAS!E2899</f>
      </c>
      <c r="AI587" s="9">
        <f>$AI$10</f>
      </c>
      <c r="AJ587" s="9">
        <f>BA587</f>
      </c>
      <c r="AK587" s="1"/>
      <c r="AL587" s="53">
        <f>LEN(AJ587)</f>
      </c>
      <c r="AO587" s="96">
        <f>$AO$10</f>
      </c>
      <c r="AQ587" s="96">
        <f>$AQ$10</f>
      </c>
      <c r="AS587" s="96">
        <f>$AS$10</f>
      </c>
      <c r="AU587" s="96">
        <f>$AU$10</f>
      </c>
      <c r="AW587" s="96">
        <f>$AW$10</f>
      </c>
      <c r="AX587">
        <f>AX586+1</f>
      </c>
      <c r="AZ587">
        <f>CONCATENATE(AO587,".",AQ587,".",AS587,".",AU587,".",AW587,AX587)</f>
      </c>
      <c r="BA587">
        <f>CONCATENATE(AO587,AQ587,AS587,AU587,AW587,AX587)</f>
      </c>
    </row>
    <row r="588" spans="1:53" ht="30" customHeight="1" x14ac:dyDescent="0.25">
      <c r="A588" s="18"/>
      <c r="B588" s="18"/>
      <c r="C588" s="19"/>
      <c r="D588" s="17"/>
      <c r="E588" s="17"/>
      <c r="F588" s="17">
        <f>D588+E588</f>
      </c>
      <c r="G588" s="17">
        <f>ROUND((Hoja2!F588/INICIO!$C$37)*INICIO!$C$33,2)</f>
      </c>
      <c r="H588" s="17"/>
      <c r="I588" s="17"/>
      <c r="J588" s="17">
        <f>D588+H588</f>
      </c>
      <c r="K588" s="1"/>
      <c r="L588" s="17"/>
      <c r="M588" s="1"/>
      <c r="N588">
        <f>A588</f>
      </c>
      <c r="O588">
        <f>B588</f>
      </c>
      <c r="P588" s="1"/>
      <c r="Q588">
        <f>C588</f>
      </c>
      <c r="R588">
        <f>Q588</f>
      </c>
      <c r="S588" s="1"/>
      <c r="T588">
        <f>$T$10</f>
      </c>
      <c r="U588">
        <f>D588</f>
      </c>
      <c r="V588">
        <f>E588</f>
      </c>
      <c r="W588">
        <f>F588</f>
      </c>
      <c r="X588">
        <f>G588</f>
      </c>
      <c r="Y588" s="5">
        <f>W588*$B$1</f>
      </c>
      <c r="Z588" s="5">
        <f>W588*$B$2</f>
      </c>
      <c r="AA588" s="5">
        <f>Y588+Z588</f>
      </c>
      <c r="AB588" s="5">
        <f>U588+Y588</f>
      </c>
      <c r="AC588" s="96">
        <f>C588</f>
      </c>
      <c r="AD588" s="1">
        <f>$AD$10</f>
      </c>
      <c r="AE588" s="9">
        <f>COLINDANCIAS!E2901</f>
      </c>
      <c r="AF588" s="9">
        <f>COLINDANCIAS!E2902</f>
      </c>
      <c r="AG588" s="9">
        <f>COLINDANCIAS!E2903</f>
      </c>
      <c r="AH588" s="9">
        <f>COLINDANCIAS!E2904</f>
      </c>
      <c r="AI588" s="9">
        <f>$AI$10</f>
      </c>
      <c r="AJ588" s="9">
        <f>BA588</f>
      </c>
      <c r="AK588" s="1"/>
      <c r="AL588" s="53">
        <f>LEN(AJ588)</f>
      </c>
      <c r="AO588" s="96">
        <f>$AO$10</f>
      </c>
      <c r="AQ588" s="96">
        <f>$AQ$10</f>
      </c>
      <c r="AS588" s="96">
        <f>$AS$10</f>
      </c>
      <c r="AU588" s="96">
        <f>$AU$10</f>
      </c>
      <c r="AW588" s="96">
        <f>$AW$10</f>
      </c>
      <c r="AX588">
        <f>AX587+1</f>
      </c>
      <c r="AZ588">
        <f>CONCATENATE(AO588,".",AQ588,".",AS588,".",AU588,".",AW588,AX588)</f>
      </c>
      <c r="BA588">
        <f>CONCATENATE(AO588,AQ588,AS588,AU588,AW588,AX588)</f>
      </c>
    </row>
    <row r="589" spans="1:53" ht="30" customHeight="1" x14ac:dyDescent="0.25">
      <c r="A589" s="18"/>
      <c r="B589" s="18"/>
      <c r="C589" s="19"/>
      <c r="D589" s="17"/>
      <c r="E589" s="17"/>
      <c r="F589" s="17">
        <f>D589+E589</f>
      </c>
      <c r="G589" s="17">
        <f>ROUND((Hoja2!F589/INICIO!$C$37)*INICIO!$C$33,2)</f>
      </c>
      <c r="H589" s="17"/>
      <c r="I589" s="17"/>
      <c r="J589" s="17">
        <f>D589+H589</f>
      </c>
      <c r="K589" s="1"/>
      <c r="L589" s="17"/>
      <c r="M589" s="1"/>
      <c r="N589">
        <f>A589</f>
      </c>
      <c r="O589">
        <f>B589</f>
      </c>
      <c r="P589" s="1"/>
      <c r="Q589">
        <f>C589</f>
      </c>
      <c r="R589">
        <f>Q589</f>
      </c>
      <c r="S589" s="1"/>
      <c r="T589">
        <f>$T$10</f>
      </c>
      <c r="U589">
        <f>D589</f>
      </c>
      <c r="V589">
        <f>E589</f>
      </c>
      <c r="W589">
        <f>F589</f>
      </c>
      <c r="X589">
        <f>G589</f>
      </c>
      <c r="Y589" s="5">
        <f>W589*$B$1</f>
      </c>
      <c r="Z589" s="5">
        <f>W589*$B$2</f>
      </c>
      <c r="AA589" s="5">
        <f>Y589+Z589</f>
      </c>
      <c r="AB589" s="5">
        <f>U589+Y589</f>
      </c>
      <c r="AC589" s="96">
        <f>C589</f>
      </c>
      <c r="AD589" s="1">
        <f>$AD$10</f>
      </c>
      <c r="AE589" s="9">
        <f>COLINDANCIAS!E2906</f>
      </c>
      <c r="AF589" s="9">
        <f>COLINDANCIAS!E2907</f>
      </c>
      <c r="AG589" s="9">
        <f>COLINDANCIAS!E2908</f>
      </c>
      <c r="AH589" s="9">
        <f>COLINDANCIAS!E2909</f>
      </c>
      <c r="AI589" s="9">
        <f>$AI$10</f>
      </c>
      <c r="AJ589" s="9">
        <f>BA589</f>
      </c>
      <c r="AK589" s="1"/>
      <c r="AL589" s="53">
        <f>LEN(AJ589)</f>
      </c>
      <c r="AO589" s="96">
        <f>$AO$10</f>
      </c>
      <c r="AQ589" s="96">
        <f>$AQ$10</f>
      </c>
      <c r="AS589" s="96">
        <f>$AS$10</f>
      </c>
      <c r="AU589" s="96">
        <f>$AU$10</f>
      </c>
      <c r="AW589" s="96">
        <f>$AW$10</f>
      </c>
      <c r="AX589">
        <f>AX588+1</f>
      </c>
      <c r="AZ589">
        <f>CONCATENATE(AO589,".",AQ589,".",AS589,".",AU589,".",AW589,AX589)</f>
      </c>
      <c r="BA589">
        <f>CONCATENATE(AO589,AQ589,AS589,AU589,AW589,AX589)</f>
      </c>
    </row>
    <row r="590" spans="1:53" ht="30" customHeight="1" x14ac:dyDescent="0.25">
      <c r="A590" s="18"/>
      <c r="B590" s="18"/>
      <c r="C590" s="19"/>
      <c r="D590" s="17"/>
      <c r="E590" s="17"/>
      <c r="F590" s="17">
        <f>D590+E590</f>
      </c>
      <c r="G590" s="17">
        <f>ROUND((Hoja2!F590/INICIO!$C$37)*INICIO!$C$33,2)</f>
      </c>
      <c r="H590" s="17"/>
      <c r="I590" s="17"/>
      <c r="J590" s="17">
        <f>D590+H590</f>
      </c>
      <c r="K590" s="1"/>
      <c r="L590" s="17"/>
      <c r="M590" s="1"/>
      <c r="N590">
        <f>A590</f>
      </c>
      <c r="O590">
        <f>B590</f>
      </c>
      <c r="P590" s="1"/>
      <c r="Q590">
        <f>C590</f>
      </c>
      <c r="R590">
        <f>Q590</f>
      </c>
      <c r="S590" s="1"/>
      <c r="T590">
        <f>$T$10</f>
      </c>
      <c r="U590">
        <f>D590</f>
      </c>
      <c r="V590">
        <f>E590</f>
      </c>
      <c r="W590">
        <f>F590</f>
      </c>
      <c r="X590">
        <f>G590</f>
      </c>
      <c r="Y590" s="5">
        <f>W590*$B$1</f>
      </c>
      <c r="Z590" s="5">
        <f>W590*$B$2</f>
      </c>
      <c r="AA590" s="5">
        <f>Y590+Z590</f>
      </c>
      <c r="AB590" s="5">
        <f>U590+Y590</f>
      </c>
      <c r="AC590" s="96">
        <f>C590</f>
      </c>
      <c r="AD590" s="1">
        <f>$AD$10</f>
      </c>
      <c r="AE590" s="9">
        <f>COLINDANCIAS!E2911</f>
      </c>
      <c r="AF590" s="9">
        <f>COLINDANCIAS!E2912</f>
      </c>
      <c r="AG590" s="9">
        <f>COLINDANCIAS!E2913</f>
      </c>
      <c r="AH590" s="9">
        <f>COLINDANCIAS!E2914</f>
      </c>
      <c r="AI590" s="9">
        <f>$AI$10</f>
      </c>
      <c r="AJ590" s="9">
        <f>BA590</f>
      </c>
      <c r="AK590" s="1"/>
      <c r="AL590" s="53">
        <f>LEN(AJ590)</f>
      </c>
      <c r="AO590" s="96">
        <f>$AO$10</f>
      </c>
      <c r="AQ590" s="96">
        <f>$AQ$10</f>
      </c>
      <c r="AS590" s="96">
        <f>$AS$10</f>
      </c>
      <c r="AU590" s="96">
        <f>$AU$10</f>
      </c>
      <c r="AW590" s="96">
        <f>$AW$10</f>
      </c>
      <c r="AX590">
        <f>AX589+1</f>
      </c>
      <c r="AZ590">
        <f>CONCATENATE(AO590,".",AQ590,".",AS590,".",AU590,".",AW590,AX590)</f>
      </c>
      <c r="BA590">
        <f>CONCATENATE(AO590,AQ590,AS590,AU590,AW590,AX590)</f>
      </c>
    </row>
    <row r="591" spans="1:53" ht="30" customHeight="1" x14ac:dyDescent="0.25">
      <c r="A591" s="18"/>
      <c r="B591" s="18"/>
      <c r="C591" s="19"/>
      <c r="D591" s="17"/>
      <c r="E591" s="17"/>
      <c r="F591" s="17">
        <f>D591+E591</f>
      </c>
      <c r="G591" s="17">
        <f>ROUND((Hoja2!F591/INICIO!$C$37)*INICIO!$C$33,2)</f>
      </c>
      <c r="H591" s="17"/>
      <c r="I591" s="17"/>
      <c r="J591" s="17">
        <f>D591+H591</f>
      </c>
      <c r="K591" s="1"/>
      <c r="L591" s="17"/>
      <c r="M591" s="1"/>
      <c r="N591">
        <f>A591</f>
      </c>
      <c r="O591">
        <f>B591</f>
      </c>
      <c r="P591" s="1"/>
      <c r="Q591">
        <f>C591</f>
      </c>
      <c r="R591">
        <f>Q591</f>
      </c>
      <c r="S591" s="1"/>
      <c r="T591">
        <f>$T$10</f>
      </c>
      <c r="U591">
        <f>D591</f>
      </c>
      <c r="V591">
        <f>E591</f>
      </c>
      <c r="W591">
        <f>F591</f>
      </c>
      <c r="X591">
        <f>G591</f>
      </c>
      <c r="Y591" s="5">
        <f>W591*$B$1</f>
      </c>
      <c r="Z591" s="5">
        <f>W591*$B$2</f>
      </c>
      <c r="AA591" s="5">
        <f>Y591+Z591</f>
      </c>
      <c r="AB591" s="5">
        <f>U591+Y591</f>
      </c>
      <c r="AC591" s="96">
        <f>C591</f>
      </c>
      <c r="AD591" s="1">
        <f>$AD$10</f>
      </c>
      <c r="AE591" s="9">
        <f>COLINDANCIAS!E2916</f>
      </c>
      <c r="AF591" s="9">
        <f>COLINDANCIAS!E2917</f>
      </c>
      <c r="AG591" s="9">
        <f>COLINDANCIAS!E2918</f>
      </c>
      <c r="AH591" s="9">
        <f>COLINDANCIAS!E2919</f>
      </c>
      <c r="AI591" s="9">
        <f>$AI$10</f>
      </c>
      <c r="AJ591" s="9">
        <f>BA591</f>
      </c>
      <c r="AK591" s="1"/>
      <c r="AL591" s="53">
        <f>LEN(AJ591)</f>
      </c>
      <c r="AO591" s="96">
        <f>$AO$10</f>
      </c>
      <c r="AQ591" s="96">
        <f>$AQ$10</f>
      </c>
      <c r="AS591" s="96">
        <f>$AS$10</f>
      </c>
      <c r="AU591" s="96">
        <f>$AU$10</f>
      </c>
      <c r="AW591" s="96">
        <f>$AW$10</f>
      </c>
      <c r="AX591">
        <f>AX590+1</f>
      </c>
      <c r="AZ591">
        <f>CONCATENATE(AO591,".",AQ591,".",AS591,".",AU591,".",AW591,AX591)</f>
      </c>
      <c r="BA591">
        <f>CONCATENATE(AO591,AQ591,AS591,AU591,AW591,AX591)</f>
      </c>
    </row>
    <row r="592" spans="1:53" ht="30" customHeight="1" x14ac:dyDescent="0.25">
      <c r="A592" s="18"/>
      <c r="B592" s="18"/>
      <c r="C592" s="19"/>
      <c r="D592" s="17"/>
      <c r="E592" s="17"/>
      <c r="F592" s="17">
        <f>D592+E592</f>
      </c>
      <c r="G592" s="17">
        <f>ROUND((Hoja2!F592/INICIO!$C$37)*INICIO!$C$33,2)</f>
      </c>
      <c r="H592" s="17"/>
      <c r="I592" s="17"/>
      <c r="J592" s="17">
        <f>D592+H592</f>
      </c>
      <c r="K592" s="1"/>
      <c r="L592" s="17"/>
      <c r="M592" s="1"/>
      <c r="N592">
        <f>A592</f>
      </c>
      <c r="O592">
        <f>B592</f>
      </c>
      <c r="P592" s="1"/>
      <c r="Q592">
        <f>C592</f>
      </c>
      <c r="R592">
        <f>Q592</f>
      </c>
      <c r="S592" s="1"/>
      <c r="T592">
        <f>$T$10</f>
      </c>
      <c r="U592">
        <f>D592</f>
      </c>
      <c r="V592">
        <f>E592</f>
      </c>
      <c r="W592">
        <f>F592</f>
      </c>
      <c r="X592">
        <f>G592</f>
      </c>
      <c r="Y592" s="5">
        <f>W592*$B$1</f>
      </c>
      <c r="Z592" s="5">
        <f>W592*$B$2</f>
      </c>
      <c r="AA592" s="5">
        <f>Y592+Z592</f>
      </c>
      <c r="AB592" s="5">
        <f>U592+Y592</f>
      </c>
      <c r="AC592" s="96">
        <f>C592</f>
      </c>
      <c r="AD592" s="1">
        <f>$AD$10</f>
      </c>
      <c r="AE592" s="9">
        <f>COLINDANCIAS!E2921</f>
      </c>
      <c r="AF592" s="9">
        <f>COLINDANCIAS!E2922</f>
      </c>
      <c r="AG592" s="9">
        <f>COLINDANCIAS!E2923</f>
      </c>
      <c r="AH592" s="9">
        <f>COLINDANCIAS!E2924</f>
      </c>
      <c r="AI592" s="9">
        <f>$AI$10</f>
      </c>
      <c r="AJ592" s="9">
        <f>BA592</f>
      </c>
      <c r="AK592" s="1"/>
      <c r="AL592" s="53">
        <f>LEN(AJ592)</f>
      </c>
      <c r="AO592" s="96">
        <f>$AO$10</f>
      </c>
      <c r="AQ592" s="96">
        <f>$AQ$10</f>
      </c>
      <c r="AS592" s="96">
        <f>$AS$10</f>
      </c>
      <c r="AU592" s="96">
        <f>$AU$10</f>
      </c>
      <c r="AW592" s="96">
        <f>$AW$10</f>
      </c>
      <c r="AX592">
        <f>AX591+1</f>
      </c>
      <c r="AZ592">
        <f>CONCATENATE(AO592,".",AQ592,".",AS592,".",AU592,".",AW592,AX592)</f>
      </c>
      <c r="BA592">
        <f>CONCATENATE(AO592,AQ592,AS592,AU592,AW592,AX592)</f>
      </c>
    </row>
    <row r="593" spans="1:53" ht="30" customHeight="1" x14ac:dyDescent="0.25">
      <c r="A593" s="18"/>
      <c r="B593" s="18"/>
      <c r="C593" s="19"/>
      <c r="D593" s="17"/>
      <c r="E593" s="17"/>
      <c r="F593" s="17">
        <f>D593+E593</f>
      </c>
      <c r="G593" s="17">
        <f>ROUND((Hoja2!F593/INICIO!$C$37)*INICIO!$C$33,2)</f>
      </c>
      <c r="H593" s="17"/>
      <c r="I593" s="17"/>
      <c r="J593" s="17">
        <f>D593+H593</f>
      </c>
      <c r="K593" s="1"/>
      <c r="L593" s="17"/>
      <c r="M593" s="1"/>
      <c r="N593">
        <f>A593</f>
      </c>
      <c r="O593">
        <f>B593</f>
      </c>
      <c r="P593" s="1"/>
      <c r="Q593">
        <f>C593</f>
      </c>
      <c r="R593">
        <f>Q593</f>
      </c>
      <c r="S593" s="1"/>
      <c r="T593">
        <f>$T$10</f>
      </c>
      <c r="U593">
        <f>D593</f>
      </c>
      <c r="V593">
        <f>E593</f>
      </c>
      <c r="W593">
        <f>F593</f>
      </c>
      <c r="X593">
        <f>G593</f>
      </c>
      <c r="Y593" s="5">
        <f>W593*$B$1</f>
      </c>
      <c r="Z593" s="5">
        <f>W593*$B$2</f>
      </c>
      <c r="AA593" s="5">
        <f>Y593+Z593</f>
      </c>
      <c r="AB593" s="5">
        <f>U593+Y593</f>
      </c>
      <c r="AC593" s="96">
        <f>C593</f>
      </c>
      <c r="AD593" s="1">
        <f>$AD$10</f>
      </c>
      <c r="AE593" s="9">
        <f>COLINDANCIAS!E2926</f>
      </c>
      <c r="AF593" s="9">
        <f>COLINDANCIAS!E2927</f>
      </c>
      <c r="AG593" s="9">
        <f>COLINDANCIAS!E2928</f>
      </c>
      <c r="AH593" s="9">
        <f>COLINDANCIAS!E2929</f>
      </c>
      <c r="AI593" s="9">
        <f>$AI$10</f>
      </c>
      <c r="AJ593" s="9">
        <f>BA593</f>
      </c>
      <c r="AK593" s="1"/>
      <c r="AL593" s="53">
        <f>LEN(AJ593)</f>
      </c>
      <c r="AO593" s="96">
        <f>$AO$10</f>
      </c>
      <c r="AQ593" s="96">
        <f>$AQ$10</f>
      </c>
      <c r="AS593" s="96">
        <f>$AS$10</f>
      </c>
      <c r="AU593" s="96">
        <f>$AU$10</f>
      </c>
      <c r="AW593" s="96">
        <f>$AW$10</f>
      </c>
      <c r="AX593">
        <f>AX592+1</f>
      </c>
      <c r="AZ593">
        <f>CONCATENATE(AO593,".",AQ593,".",AS593,".",AU593,".",AW593,AX593)</f>
      </c>
      <c r="BA593">
        <f>CONCATENATE(AO593,AQ593,AS593,AU593,AW593,AX593)</f>
      </c>
    </row>
    <row r="594" spans="1:53" ht="30" customHeight="1" x14ac:dyDescent="0.25">
      <c r="A594" s="18"/>
      <c r="B594" s="18"/>
      <c r="C594" s="19"/>
      <c r="D594" s="17"/>
      <c r="E594" s="17"/>
      <c r="F594" s="17">
        <f>D594+E594</f>
      </c>
      <c r="G594" s="17">
        <f>ROUND((Hoja2!F594/INICIO!$C$37)*INICIO!$C$33,2)</f>
      </c>
      <c r="H594" s="17"/>
      <c r="I594" s="17"/>
      <c r="J594" s="17">
        <f>D594+H594</f>
      </c>
      <c r="K594" s="1"/>
      <c r="L594" s="17"/>
      <c r="M594" s="1"/>
      <c r="N594">
        <f>A594</f>
      </c>
      <c r="O594">
        <f>B594</f>
      </c>
      <c r="P594" s="1"/>
      <c r="Q594">
        <f>C594</f>
      </c>
      <c r="R594">
        <f>Q594</f>
      </c>
      <c r="S594" s="1"/>
      <c r="T594">
        <f>$T$10</f>
      </c>
      <c r="U594">
        <f>D594</f>
      </c>
      <c r="V594">
        <f>E594</f>
      </c>
      <c r="W594">
        <f>F594</f>
      </c>
      <c r="X594">
        <f>G594</f>
      </c>
      <c r="Y594" s="5">
        <f>W594*$B$1</f>
      </c>
      <c r="Z594" s="5">
        <f>W594*$B$2</f>
      </c>
      <c r="AA594" s="5">
        <f>Y594+Z594</f>
      </c>
      <c r="AB594" s="5">
        <f>U594+Y594</f>
      </c>
      <c r="AC594" s="96">
        <f>C594</f>
      </c>
      <c r="AD594" s="1">
        <f>$AD$10</f>
      </c>
      <c r="AE594" s="9">
        <f>COLINDANCIAS!E2931</f>
      </c>
      <c r="AF594" s="9">
        <f>COLINDANCIAS!E2932</f>
      </c>
      <c r="AG594" s="9">
        <f>COLINDANCIAS!E2933</f>
      </c>
      <c r="AH594" s="9">
        <f>COLINDANCIAS!E2934</f>
      </c>
      <c r="AI594" s="9">
        <f>$AI$10</f>
      </c>
      <c r="AJ594" s="9">
        <f>BA594</f>
      </c>
      <c r="AK594" s="1"/>
      <c r="AL594" s="53">
        <f>LEN(AJ594)</f>
      </c>
      <c r="AO594" s="96">
        <f>$AO$10</f>
      </c>
      <c r="AQ594" s="96">
        <f>$AQ$10</f>
      </c>
      <c r="AS594" s="96">
        <f>$AS$10</f>
      </c>
      <c r="AU594" s="96">
        <f>$AU$10</f>
      </c>
      <c r="AW594" s="96">
        <f>$AW$10</f>
      </c>
      <c r="AX594">
        <f>AX593+1</f>
      </c>
      <c r="AZ594">
        <f>CONCATENATE(AO594,".",AQ594,".",AS594,".",AU594,".",AW594,AX594)</f>
      </c>
      <c r="BA594">
        <f>CONCATENATE(AO594,AQ594,AS594,AU594,AW594,AX594)</f>
      </c>
    </row>
    <row r="595" spans="1:53" ht="30" customHeight="1" x14ac:dyDescent="0.25">
      <c r="A595" s="18"/>
      <c r="B595" s="18"/>
      <c r="C595" s="19"/>
      <c r="D595" s="17"/>
      <c r="E595" s="17"/>
      <c r="F595" s="17">
        <f>D595+E595</f>
      </c>
      <c r="G595" s="17">
        <f>ROUND((Hoja2!F595/INICIO!$C$37)*INICIO!$C$33,2)</f>
      </c>
      <c r="H595" s="17"/>
      <c r="I595" s="17"/>
      <c r="J595" s="17">
        <f>D595+H595</f>
      </c>
      <c r="K595" s="1"/>
      <c r="L595" s="17"/>
      <c r="M595" s="1"/>
      <c r="N595">
        <f>A595</f>
      </c>
      <c r="O595">
        <f>B595</f>
      </c>
      <c r="P595" s="1"/>
      <c r="Q595">
        <f>C595</f>
      </c>
      <c r="R595">
        <f>Q595</f>
      </c>
      <c r="S595" s="1"/>
      <c r="T595">
        <f>$T$10</f>
      </c>
      <c r="U595">
        <f>D595</f>
      </c>
      <c r="V595">
        <f>E595</f>
      </c>
      <c r="W595">
        <f>F595</f>
      </c>
      <c r="X595">
        <f>G595</f>
      </c>
      <c r="Y595" s="5">
        <f>W595*$B$1</f>
      </c>
      <c r="Z595" s="5">
        <f>W595*$B$2</f>
      </c>
      <c r="AA595" s="5">
        <f>Y595+Z595</f>
      </c>
      <c r="AB595" s="5">
        <f>U595+Y595</f>
      </c>
      <c r="AC595" s="96">
        <f>C595</f>
      </c>
      <c r="AD595" s="1">
        <f>$AD$10</f>
      </c>
      <c r="AE595" s="9">
        <f>COLINDANCIAS!E2936</f>
      </c>
      <c r="AF595" s="9">
        <f>COLINDANCIAS!E2937</f>
      </c>
      <c r="AG595" s="9">
        <f>COLINDANCIAS!E2938</f>
      </c>
      <c r="AH595" s="9">
        <f>COLINDANCIAS!E2939</f>
      </c>
      <c r="AI595" s="9">
        <f>$AI$10</f>
      </c>
      <c r="AJ595" s="9">
        <f>BA595</f>
      </c>
      <c r="AK595" s="1"/>
      <c r="AL595" s="53">
        <f>LEN(AJ595)</f>
      </c>
      <c r="AO595" s="96">
        <f>$AO$10</f>
      </c>
      <c r="AQ595" s="96">
        <f>$AQ$10</f>
      </c>
      <c r="AS595" s="96">
        <f>$AS$10</f>
      </c>
      <c r="AU595" s="96">
        <f>$AU$10</f>
      </c>
      <c r="AW595" s="96">
        <f>$AW$10</f>
      </c>
      <c r="AX595">
        <f>AX594+1</f>
      </c>
      <c r="AZ595">
        <f>CONCATENATE(AO595,".",AQ595,".",AS595,".",AU595,".",AW595,AX595)</f>
      </c>
      <c r="BA595">
        <f>CONCATENATE(AO595,AQ595,AS595,AU595,AW595,AX595)</f>
      </c>
    </row>
    <row r="596" spans="1:53" ht="30" customHeight="1" x14ac:dyDescent="0.25">
      <c r="A596" s="18"/>
      <c r="B596" s="18"/>
      <c r="C596" s="19"/>
      <c r="D596" s="17"/>
      <c r="E596" s="17"/>
      <c r="F596" s="17">
        <f>D596+E596</f>
      </c>
      <c r="G596" s="17">
        <f>ROUND((Hoja2!F596/INICIO!$C$37)*INICIO!$C$33,2)</f>
      </c>
      <c r="H596" s="17"/>
      <c r="I596" s="17"/>
      <c r="J596" s="17">
        <f>D596+H596</f>
      </c>
      <c r="K596" s="1"/>
      <c r="L596" s="17"/>
      <c r="M596" s="1"/>
      <c r="N596">
        <f>A596</f>
      </c>
      <c r="O596">
        <f>B596</f>
      </c>
      <c r="P596" s="1"/>
      <c r="Q596">
        <f>C596</f>
      </c>
      <c r="R596">
        <f>Q596</f>
      </c>
      <c r="S596" s="1"/>
      <c r="T596">
        <f>$T$10</f>
      </c>
      <c r="U596">
        <f>D596</f>
      </c>
      <c r="V596">
        <f>E596</f>
      </c>
      <c r="W596">
        <f>F596</f>
      </c>
      <c r="X596">
        <f>G596</f>
      </c>
      <c r="Y596" s="5">
        <f>W596*$B$1</f>
      </c>
      <c r="Z596" s="5">
        <f>W596*$B$2</f>
      </c>
      <c r="AA596" s="5">
        <f>Y596+Z596</f>
      </c>
      <c r="AB596" s="5">
        <f>U596+Y596</f>
      </c>
      <c r="AC596" s="96">
        <f>C596</f>
      </c>
      <c r="AD596" s="1">
        <f>$AD$10</f>
      </c>
      <c r="AE596" s="9">
        <f>COLINDANCIAS!E2941</f>
      </c>
      <c r="AF596" s="9">
        <f>COLINDANCIAS!E2942</f>
      </c>
      <c r="AG596" s="9">
        <f>COLINDANCIAS!E2943</f>
      </c>
      <c r="AH596" s="9">
        <f>COLINDANCIAS!E2944</f>
      </c>
      <c r="AI596" s="9">
        <f>$AI$10</f>
      </c>
      <c r="AJ596" s="9">
        <f>BA596</f>
      </c>
      <c r="AK596" s="1"/>
      <c r="AL596" s="53">
        <f>LEN(AJ596)</f>
      </c>
      <c r="AO596" s="96">
        <f>$AO$10</f>
      </c>
      <c r="AQ596" s="96">
        <f>$AQ$10</f>
      </c>
      <c r="AS596" s="96">
        <f>$AS$10</f>
      </c>
      <c r="AU596" s="96">
        <f>$AU$10</f>
      </c>
      <c r="AW596" s="96">
        <f>$AW$10</f>
      </c>
      <c r="AX596">
        <f>AX595+1</f>
      </c>
      <c r="AZ596">
        <f>CONCATENATE(AO596,".",AQ596,".",AS596,".",AU596,".",AW596,AX596)</f>
      </c>
      <c r="BA596">
        <f>CONCATENATE(AO596,AQ596,AS596,AU596,AW596,AX596)</f>
      </c>
    </row>
    <row r="597" spans="1:53" ht="30" customHeight="1" x14ac:dyDescent="0.25">
      <c r="A597" s="18"/>
      <c r="B597" s="18"/>
      <c r="C597" s="19"/>
      <c r="D597" s="17"/>
      <c r="E597" s="17"/>
      <c r="F597" s="17">
        <f>D597+E597</f>
      </c>
      <c r="G597" s="17">
        <f>ROUND((Hoja2!F597/INICIO!$C$37)*INICIO!$C$33,2)</f>
      </c>
      <c r="H597" s="17"/>
      <c r="I597" s="17"/>
      <c r="J597" s="17">
        <f>D597+H597</f>
      </c>
      <c r="K597" s="1"/>
      <c r="L597" s="17"/>
      <c r="M597" s="1"/>
      <c r="N597">
        <f>A597</f>
      </c>
      <c r="O597">
        <f>B597</f>
      </c>
      <c r="P597" s="1"/>
      <c r="Q597">
        <f>C597</f>
      </c>
      <c r="R597">
        <f>Q597</f>
      </c>
      <c r="S597" s="1"/>
      <c r="T597">
        <f>$T$10</f>
      </c>
      <c r="U597">
        <f>D597</f>
      </c>
      <c r="V597">
        <f>E597</f>
      </c>
      <c r="W597">
        <f>F597</f>
      </c>
      <c r="X597">
        <f>G597</f>
      </c>
      <c r="Y597" s="5">
        <f>W597*$B$1</f>
      </c>
      <c r="Z597" s="5">
        <f>W597*$B$2</f>
      </c>
      <c r="AA597" s="5">
        <f>Y597+Z597</f>
      </c>
      <c r="AB597" s="5">
        <f>U597+Y597</f>
      </c>
      <c r="AC597" s="96">
        <f>C597</f>
      </c>
      <c r="AD597" s="1">
        <f>$AD$10</f>
      </c>
      <c r="AE597" s="9">
        <f>COLINDANCIAS!E2946</f>
      </c>
      <c r="AF597" s="9">
        <f>COLINDANCIAS!E2947</f>
      </c>
      <c r="AG597" s="9">
        <f>COLINDANCIAS!E2948</f>
      </c>
      <c r="AH597" s="9">
        <f>COLINDANCIAS!E2949</f>
      </c>
      <c r="AI597" s="9">
        <f>$AI$10</f>
      </c>
      <c r="AJ597" s="9">
        <f>BA597</f>
      </c>
      <c r="AK597" s="1"/>
      <c r="AL597" s="53">
        <f>LEN(AJ597)</f>
      </c>
      <c r="AO597" s="96">
        <f>$AO$10</f>
      </c>
      <c r="AQ597" s="96">
        <f>$AQ$10</f>
      </c>
      <c r="AS597" s="96">
        <f>$AS$10</f>
      </c>
      <c r="AU597" s="96">
        <f>$AU$10</f>
      </c>
      <c r="AW597" s="96">
        <f>$AW$10</f>
      </c>
      <c r="AX597">
        <f>AX596+1</f>
      </c>
      <c r="AZ597">
        <f>CONCATENATE(AO597,".",AQ597,".",AS597,".",AU597,".",AW597,AX597)</f>
      </c>
      <c r="BA597">
        <f>CONCATENATE(AO597,AQ597,AS597,AU597,AW597,AX597)</f>
      </c>
    </row>
    <row r="598" spans="1:53" ht="30" customHeight="1" x14ac:dyDescent="0.25">
      <c r="A598" s="18"/>
      <c r="B598" s="18"/>
      <c r="C598" s="19"/>
      <c r="D598" s="17"/>
      <c r="E598" s="17"/>
      <c r="F598" s="17">
        <f>D598+E598</f>
      </c>
      <c r="G598" s="17">
        <f>ROUND((Hoja2!F598/INICIO!$C$37)*INICIO!$C$33,2)</f>
      </c>
      <c r="H598" s="17"/>
      <c r="I598" s="17"/>
      <c r="J598" s="17">
        <f>D598+H598</f>
      </c>
      <c r="K598" s="1"/>
      <c r="L598" s="17"/>
      <c r="M598" s="1"/>
      <c r="N598">
        <f>A598</f>
      </c>
      <c r="O598">
        <f>B598</f>
      </c>
      <c r="P598" s="1"/>
      <c r="Q598">
        <f>C598</f>
      </c>
      <c r="R598">
        <f>Q598</f>
      </c>
      <c r="S598" s="1"/>
      <c r="T598">
        <f>$T$10</f>
      </c>
      <c r="U598">
        <f>D598</f>
      </c>
      <c r="V598">
        <f>E598</f>
      </c>
      <c r="W598">
        <f>F598</f>
      </c>
      <c r="X598">
        <f>G598</f>
      </c>
      <c r="Y598" s="5">
        <f>W598*$B$1</f>
      </c>
      <c r="Z598" s="5">
        <f>W598*$B$2</f>
      </c>
      <c r="AA598" s="5">
        <f>Y598+Z598</f>
      </c>
      <c r="AB598" s="5">
        <f>U598+Y598</f>
      </c>
      <c r="AC598" s="96">
        <f>C598</f>
      </c>
      <c r="AD598" s="1">
        <f>$AD$10</f>
      </c>
      <c r="AE598" s="9">
        <f>COLINDANCIAS!E2951</f>
      </c>
      <c r="AF598" s="9">
        <f>COLINDANCIAS!E2952</f>
      </c>
      <c r="AG598" s="9">
        <f>COLINDANCIAS!E2953</f>
      </c>
      <c r="AH598" s="9">
        <f>COLINDANCIAS!E2954</f>
      </c>
      <c r="AI598" s="9">
        <f>$AI$10</f>
      </c>
      <c r="AJ598" s="9">
        <f>BA598</f>
      </c>
      <c r="AK598" s="1"/>
      <c r="AL598" s="53">
        <f>LEN(AJ598)</f>
      </c>
      <c r="AO598" s="96">
        <f>$AO$10</f>
      </c>
      <c r="AQ598" s="96">
        <f>$AQ$10</f>
      </c>
      <c r="AS598" s="96">
        <f>$AS$10</f>
      </c>
      <c r="AU598" s="96">
        <f>$AU$10</f>
      </c>
      <c r="AW598" s="96">
        <f>$AW$10</f>
      </c>
      <c r="AX598">
        <f>AX597+1</f>
      </c>
      <c r="AZ598">
        <f>CONCATENATE(AO598,".",AQ598,".",AS598,".",AU598,".",AW598,AX598)</f>
      </c>
      <c r="BA598">
        <f>CONCATENATE(AO598,AQ598,AS598,AU598,AW598,AX598)</f>
      </c>
    </row>
    <row r="599" spans="1:53" ht="30" customHeight="1" x14ac:dyDescent="0.25">
      <c r="A599" s="18"/>
      <c r="B599" s="18"/>
      <c r="C599" s="19"/>
      <c r="D599" s="17"/>
      <c r="E599" s="17"/>
      <c r="F599" s="17">
        <f>D599+E599</f>
      </c>
      <c r="G599" s="17">
        <f>ROUND((Hoja2!F599/INICIO!$C$37)*INICIO!$C$33,2)</f>
      </c>
      <c r="H599" s="17"/>
      <c r="I599" s="17"/>
      <c r="J599" s="17">
        <f>D599+H599</f>
      </c>
      <c r="K599" s="1"/>
      <c r="L599" s="17"/>
      <c r="M599" s="1"/>
      <c r="N599">
        <f>A599</f>
      </c>
      <c r="O599">
        <f>B599</f>
      </c>
      <c r="P599" s="1"/>
      <c r="Q599">
        <f>C599</f>
      </c>
      <c r="R599">
        <f>Q599</f>
      </c>
      <c r="S599" s="1"/>
      <c r="T599">
        <f>$T$10</f>
      </c>
      <c r="U599">
        <f>D599</f>
      </c>
      <c r="V599">
        <f>E599</f>
      </c>
      <c r="W599">
        <f>F599</f>
      </c>
      <c r="X599">
        <f>G599</f>
      </c>
      <c r="Y599" s="5">
        <f>W599*$B$1</f>
      </c>
      <c r="Z599" s="5">
        <f>W599*$B$2</f>
      </c>
      <c r="AA599" s="5">
        <f>Y599+Z599</f>
      </c>
      <c r="AB599" s="5">
        <f>U599+Y599</f>
      </c>
      <c r="AC599" s="96">
        <f>C599</f>
      </c>
      <c r="AD599" s="1">
        <f>$AD$10</f>
      </c>
      <c r="AE599" s="9">
        <f>COLINDANCIAS!E2956</f>
      </c>
      <c r="AF599" s="9">
        <f>COLINDANCIAS!E2957</f>
      </c>
      <c r="AG599" s="9">
        <f>COLINDANCIAS!E2958</f>
      </c>
      <c r="AH599" s="9">
        <f>COLINDANCIAS!E2959</f>
      </c>
      <c r="AI599" s="9">
        <f>$AI$10</f>
      </c>
      <c r="AJ599" s="9">
        <f>BA599</f>
      </c>
      <c r="AK599" s="1"/>
      <c r="AL599" s="53">
        <f>LEN(AJ599)</f>
      </c>
      <c r="AO599" s="96">
        <f>$AO$10</f>
      </c>
      <c r="AQ599" s="96">
        <f>$AQ$10</f>
      </c>
      <c r="AS599" s="96">
        <f>$AS$10</f>
      </c>
      <c r="AU599" s="96">
        <f>$AU$10</f>
      </c>
      <c r="AW599" s="96">
        <f>$AW$10</f>
      </c>
      <c r="AX599">
        <f>AX598+1</f>
      </c>
      <c r="AZ599">
        <f>CONCATENATE(AO599,".",AQ599,".",AS599,".",AU599,".",AW599,AX599)</f>
      </c>
      <c r="BA599">
        <f>CONCATENATE(AO599,AQ599,AS599,AU599,AW599,AX599)</f>
      </c>
    </row>
    <row r="600" spans="1:53" ht="30" customHeight="1" x14ac:dyDescent="0.25">
      <c r="A600" s="18"/>
      <c r="B600" s="18"/>
      <c r="C600" s="19"/>
      <c r="D600" s="17"/>
      <c r="E600" s="17"/>
      <c r="F600" s="17">
        <f>D600+E600</f>
      </c>
      <c r="G600" s="17">
        <f>ROUND((Hoja2!F600/INICIO!$C$37)*INICIO!$C$33,2)</f>
      </c>
      <c r="H600" s="17"/>
      <c r="I600" s="17"/>
      <c r="J600" s="17">
        <f>D600+H600</f>
      </c>
      <c r="K600" s="1"/>
      <c r="L600" s="17"/>
      <c r="M600" s="1"/>
      <c r="N600">
        <f>A600</f>
      </c>
      <c r="O600">
        <f>B600</f>
      </c>
      <c r="P600" s="1"/>
      <c r="Q600">
        <f>C600</f>
      </c>
      <c r="R600">
        <f>Q600</f>
      </c>
      <c r="S600" s="1"/>
      <c r="T600">
        <f>$T$10</f>
      </c>
      <c r="U600">
        <f>D600</f>
      </c>
      <c r="V600">
        <f>E600</f>
      </c>
      <c r="W600">
        <f>F600</f>
      </c>
      <c r="X600">
        <f>G600</f>
      </c>
      <c r="Y600" s="5">
        <f>W600*$B$1</f>
      </c>
      <c r="Z600" s="5">
        <f>W600*$B$2</f>
      </c>
      <c r="AA600" s="5">
        <f>Y600+Z600</f>
      </c>
      <c r="AB600" s="5">
        <f>U600+Y600</f>
      </c>
      <c r="AC600" s="96">
        <f>C600</f>
      </c>
      <c r="AD600" s="1">
        <f>$AD$10</f>
      </c>
      <c r="AE600" s="9">
        <f>COLINDANCIAS!E2961</f>
      </c>
      <c r="AF600" s="9">
        <f>COLINDANCIAS!E2962</f>
      </c>
      <c r="AG600" s="9">
        <f>COLINDANCIAS!E2963</f>
      </c>
      <c r="AH600" s="9">
        <f>COLINDANCIAS!E2964</f>
      </c>
      <c r="AI600" s="9">
        <f>$AI$10</f>
      </c>
      <c r="AJ600" s="9">
        <f>BA600</f>
      </c>
      <c r="AK600" s="1"/>
      <c r="AL600" s="53">
        <f>LEN(AJ600)</f>
      </c>
      <c r="AO600" s="96">
        <f>$AO$10</f>
      </c>
      <c r="AQ600" s="96">
        <f>$AQ$10</f>
      </c>
      <c r="AS600" s="96">
        <f>$AS$10</f>
      </c>
      <c r="AU600" s="96">
        <f>$AU$10</f>
      </c>
      <c r="AW600" s="96">
        <f>$AW$10</f>
      </c>
      <c r="AX600">
        <f>AX599+1</f>
      </c>
      <c r="AZ600">
        <f>CONCATENATE(AO600,".",AQ600,".",AS600,".",AU600,".",AW600,AX600)</f>
      </c>
      <c r="BA600">
        <f>CONCATENATE(AO600,AQ600,AS600,AU600,AW600,AX600)</f>
      </c>
    </row>
    <row r="601" spans="1:53" ht="30" customHeight="1" x14ac:dyDescent="0.25">
      <c r="A601" s="18"/>
      <c r="B601" s="18"/>
      <c r="C601" s="19"/>
      <c r="D601" s="17"/>
      <c r="E601" s="17"/>
      <c r="F601" s="17">
        <f>D601+E601</f>
      </c>
      <c r="G601" s="17">
        <f>ROUND((Hoja2!F601/INICIO!$C$37)*INICIO!$C$33,2)</f>
      </c>
      <c r="H601" s="17"/>
      <c r="I601" s="17"/>
      <c r="J601" s="17">
        <f>D601+H601</f>
      </c>
      <c r="K601" s="1"/>
      <c r="L601" s="17"/>
      <c r="M601" s="1"/>
      <c r="N601">
        <f>A601</f>
      </c>
      <c r="O601">
        <f>B601</f>
      </c>
      <c r="P601" s="1"/>
      <c r="Q601">
        <f>C601</f>
      </c>
      <c r="R601">
        <f>Q601</f>
      </c>
      <c r="S601" s="1"/>
      <c r="T601">
        <f>$T$10</f>
      </c>
      <c r="U601">
        <f>D601</f>
      </c>
      <c r="V601">
        <f>E601</f>
      </c>
      <c r="W601">
        <f>F601</f>
      </c>
      <c r="X601">
        <f>G601</f>
      </c>
      <c r="Y601" s="5">
        <f>W601*$B$1</f>
      </c>
      <c r="Z601" s="5">
        <f>W601*$B$2</f>
      </c>
      <c r="AA601" s="5">
        <f>Y601+Z601</f>
      </c>
      <c r="AB601" s="5">
        <f>U601+Y601</f>
      </c>
      <c r="AC601" s="96">
        <f>C601</f>
      </c>
      <c r="AD601" s="1">
        <f>$AD$10</f>
      </c>
      <c r="AE601" s="9">
        <f>COLINDANCIAS!E2966</f>
      </c>
      <c r="AF601" s="9">
        <f>COLINDANCIAS!E2967</f>
      </c>
      <c r="AG601" s="9">
        <f>COLINDANCIAS!E2968</f>
      </c>
      <c r="AH601" s="9">
        <f>COLINDANCIAS!E2969</f>
      </c>
      <c r="AI601" s="9">
        <f>$AI$10</f>
      </c>
      <c r="AJ601" s="9">
        <f>BA601</f>
      </c>
      <c r="AK601" s="1"/>
      <c r="AL601" s="53">
        <f>LEN(AJ601)</f>
      </c>
      <c r="AO601" s="96">
        <f>$AO$10</f>
      </c>
      <c r="AQ601" s="96">
        <f>$AQ$10</f>
      </c>
      <c r="AS601" s="96">
        <f>$AS$10</f>
      </c>
      <c r="AU601" s="96">
        <f>$AU$10</f>
      </c>
      <c r="AW601" s="96">
        <f>$AW$10</f>
      </c>
      <c r="AX601">
        <f>AX600+1</f>
      </c>
      <c r="AZ601">
        <f>CONCATENATE(AO601,".",AQ601,".",AS601,".",AU601,".",AW601,AX601)</f>
      </c>
      <c r="BA601">
        <f>CONCATENATE(AO601,AQ601,AS601,AU601,AW601,AX601)</f>
      </c>
    </row>
    <row r="602" spans="1:53" ht="30" customHeight="1" x14ac:dyDescent="0.25">
      <c r="A602" s="18"/>
      <c r="B602" s="18"/>
      <c r="C602" s="19"/>
      <c r="D602" s="17"/>
      <c r="E602" s="17"/>
      <c r="F602" s="17">
        <f>D602+E602</f>
      </c>
      <c r="G602" s="17">
        <f>ROUND((Hoja2!F602/INICIO!$C$37)*INICIO!$C$33,2)</f>
      </c>
      <c r="H602" s="17"/>
      <c r="I602" s="17"/>
      <c r="J602" s="17">
        <f>D602+H602</f>
      </c>
      <c r="K602" s="1"/>
      <c r="L602" s="17"/>
      <c r="M602" s="1"/>
      <c r="N602">
        <f>A602</f>
      </c>
      <c r="O602">
        <f>B602</f>
      </c>
      <c r="P602" s="1"/>
      <c r="Q602">
        <f>C602</f>
      </c>
      <c r="R602">
        <f>Q602</f>
      </c>
      <c r="S602" s="1"/>
      <c r="T602">
        <f>$T$10</f>
      </c>
      <c r="U602">
        <f>D602</f>
      </c>
      <c r="V602">
        <f>E602</f>
      </c>
      <c r="W602">
        <f>F602</f>
      </c>
      <c r="X602">
        <f>G602</f>
      </c>
      <c r="Y602" s="5">
        <f>W602*$B$1</f>
      </c>
      <c r="Z602" s="5">
        <f>W602*$B$2</f>
      </c>
      <c r="AA602" s="5">
        <f>Y602+Z602</f>
      </c>
      <c r="AB602" s="5">
        <f>U602+Y602</f>
      </c>
      <c r="AC602" s="96">
        <f>C602</f>
      </c>
      <c r="AD602" s="1">
        <f>$AD$10</f>
      </c>
      <c r="AE602" s="9">
        <f>COLINDANCIAS!E2971</f>
      </c>
      <c r="AF602" s="9">
        <f>COLINDANCIAS!E2972</f>
      </c>
      <c r="AG602" s="9">
        <f>COLINDANCIAS!E2973</f>
      </c>
      <c r="AH602" s="9">
        <f>COLINDANCIAS!E2974</f>
      </c>
      <c r="AI602" s="9">
        <f>$AI$10</f>
      </c>
      <c r="AJ602" s="9">
        <f>BA602</f>
      </c>
      <c r="AK602" s="1"/>
      <c r="AL602" s="53">
        <f>LEN(AJ602)</f>
      </c>
      <c r="AO602" s="96">
        <f>$AO$10</f>
      </c>
      <c r="AQ602" s="96">
        <f>$AQ$10</f>
      </c>
      <c r="AS602" s="96">
        <f>$AS$10</f>
      </c>
      <c r="AU602" s="96">
        <f>$AU$10</f>
      </c>
      <c r="AW602" s="96">
        <f>$AW$10</f>
      </c>
      <c r="AX602">
        <f>AX601+1</f>
      </c>
      <c r="AZ602">
        <f>CONCATENATE(AO602,".",AQ602,".",AS602,".",AU602,".",AW602,AX602)</f>
      </c>
      <c r="BA602">
        <f>CONCATENATE(AO602,AQ602,AS602,AU602,AW602,AX602)</f>
      </c>
    </row>
    <row r="603" spans="1:53" ht="30" customHeight="1" x14ac:dyDescent="0.25">
      <c r="A603" s="18"/>
      <c r="B603" s="18"/>
      <c r="C603" s="19"/>
      <c r="D603" s="17"/>
      <c r="E603" s="17"/>
      <c r="F603" s="17">
        <f>D603+E603</f>
      </c>
      <c r="G603" s="17">
        <f>ROUND((Hoja2!F603/INICIO!$C$37)*INICIO!$C$33,2)</f>
      </c>
      <c r="H603" s="17"/>
      <c r="I603" s="17"/>
      <c r="J603" s="17">
        <f>D603+H603</f>
      </c>
      <c r="K603" s="1"/>
      <c r="L603" s="17"/>
      <c r="M603" s="1"/>
      <c r="N603">
        <f>A603</f>
      </c>
      <c r="O603">
        <f>B603</f>
      </c>
      <c r="P603" s="1"/>
      <c r="Q603">
        <f>C603</f>
      </c>
      <c r="R603">
        <f>Q603</f>
      </c>
      <c r="S603" s="1"/>
      <c r="T603">
        <f>$T$10</f>
      </c>
      <c r="U603">
        <f>D603</f>
      </c>
      <c r="V603">
        <f>E603</f>
      </c>
      <c r="W603">
        <f>F603</f>
      </c>
      <c r="X603">
        <f>G603</f>
      </c>
      <c r="Y603" s="5">
        <f>W603*$B$1</f>
      </c>
      <c r="Z603" s="5">
        <f>W603*$B$2</f>
      </c>
      <c r="AA603" s="5">
        <f>Y603+Z603</f>
      </c>
      <c r="AB603" s="5">
        <f>U603+Y603</f>
      </c>
      <c r="AC603" s="96">
        <f>C603</f>
      </c>
      <c r="AD603" s="1">
        <f>$AD$10</f>
      </c>
      <c r="AE603" s="9">
        <f>COLINDANCIAS!E2976</f>
      </c>
      <c r="AF603" s="9">
        <f>COLINDANCIAS!E2977</f>
      </c>
      <c r="AG603" s="9">
        <f>COLINDANCIAS!E2978</f>
      </c>
      <c r="AH603" s="9">
        <f>COLINDANCIAS!E2979</f>
      </c>
      <c r="AI603" s="9">
        <f>$AI$10</f>
      </c>
      <c r="AJ603" s="9">
        <f>BA603</f>
      </c>
      <c r="AK603" s="1"/>
      <c r="AL603" s="53">
        <f>LEN(AJ603)</f>
      </c>
      <c r="AO603" s="96">
        <f>$AO$10</f>
      </c>
      <c r="AQ603" s="96">
        <f>$AQ$10</f>
      </c>
      <c r="AS603" s="96">
        <f>$AS$10</f>
      </c>
      <c r="AU603" s="96">
        <f>$AU$10</f>
      </c>
      <c r="AW603" s="96">
        <f>$AW$10</f>
      </c>
      <c r="AX603">
        <f>AX602+1</f>
      </c>
      <c r="AZ603">
        <f>CONCATENATE(AO603,".",AQ603,".",AS603,".",AU603,".",AW603,AX603)</f>
      </c>
      <c r="BA603">
        <f>CONCATENATE(AO603,AQ603,AS603,AU603,AW603,AX603)</f>
      </c>
    </row>
    <row r="604" spans="1:53" ht="30" customHeight="1" x14ac:dyDescent="0.25">
      <c r="A604" s="18"/>
      <c r="B604" s="18"/>
      <c r="C604" s="19"/>
      <c r="D604" s="17"/>
      <c r="E604" s="17"/>
      <c r="F604" s="17">
        <f>D604+E604</f>
      </c>
      <c r="G604" s="17">
        <f>ROUND((Hoja2!F604/INICIO!$C$37)*INICIO!$C$33,2)</f>
      </c>
      <c r="H604" s="17"/>
      <c r="I604" s="17"/>
      <c r="J604" s="17">
        <f>D604+H604</f>
      </c>
      <c r="K604" s="1"/>
      <c r="L604" s="17"/>
      <c r="M604" s="1"/>
      <c r="N604">
        <f>A604</f>
      </c>
      <c r="O604">
        <f>B604</f>
      </c>
      <c r="P604" s="1"/>
      <c r="Q604">
        <f>C604</f>
      </c>
      <c r="R604">
        <f>Q604</f>
      </c>
      <c r="S604" s="1"/>
      <c r="T604">
        <f>$T$10</f>
      </c>
      <c r="U604">
        <f>D604</f>
      </c>
      <c r="V604">
        <f>E604</f>
      </c>
      <c r="W604">
        <f>F604</f>
      </c>
      <c r="X604">
        <f>G604</f>
      </c>
      <c r="Y604" s="5">
        <f>W604*$B$1</f>
      </c>
      <c r="Z604" s="5">
        <f>W604*$B$2</f>
      </c>
      <c r="AA604" s="5">
        <f>Y604+Z604</f>
      </c>
      <c r="AB604" s="5">
        <f>U604+Y604</f>
      </c>
      <c r="AC604" s="96">
        <f>C604</f>
      </c>
      <c r="AD604" s="1">
        <f>$AD$10</f>
      </c>
      <c r="AE604" s="9">
        <f>COLINDANCIAS!E2981</f>
      </c>
      <c r="AF604" s="9">
        <f>COLINDANCIAS!E2982</f>
      </c>
      <c r="AG604" s="9">
        <f>COLINDANCIAS!E2983</f>
      </c>
      <c r="AH604" s="9">
        <f>COLINDANCIAS!E2984</f>
      </c>
      <c r="AI604" s="9">
        <f>$AI$10</f>
      </c>
      <c r="AJ604" s="9">
        <f>BA604</f>
      </c>
      <c r="AK604" s="1"/>
      <c r="AL604" s="53">
        <f>LEN(AJ604)</f>
      </c>
      <c r="AO604" s="96">
        <f>$AO$10</f>
      </c>
      <c r="AQ604" s="96">
        <f>$AQ$10</f>
      </c>
      <c r="AS604" s="96">
        <f>$AS$10</f>
      </c>
      <c r="AU604" s="96">
        <f>$AU$10</f>
      </c>
      <c r="AW604" s="96">
        <f>$AW$10</f>
      </c>
      <c r="AX604">
        <f>AX603+1</f>
      </c>
      <c r="AZ604">
        <f>CONCATENATE(AO604,".",AQ604,".",AS604,".",AU604,".",AW604,AX604)</f>
      </c>
      <c r="BA604">
        <f>CONCATENATE(AO604,AQ604,AS604,AU604,AW604,AX604)</f>
      </c>
    </row>
    <row r="605" spans="1:53" ht="30" customHeight="1" x14ac:dyDescent="0.25">
      <c r="A605" s="18"/>
      <c r="B605" s="18"/>
      <c r="C605" s="19"/>
      <c r="D605" s="17"/>
      <c r="E605" s="17"/>
      <c r="F605" s="17">
        <f>D605+E605</f>
      </c>
      <c r="G605" s="17">
        <f>ROUND((Hoja2!F605/INICIO!$C$37)*INICIO!$C$33,2)</f>
      </c>
      <c r="H605" s="17"/>
      <c r="I605" s="17"/>
      <c r="J605" s="17">
        <f>D605+H605</f>
      </c>
      <c r="K605" s="1"/>
      <c r="L605" s="17"/>
      <c r="M605" s="1"/>
      <c r="N605">
        <f>A605</f>
      </c>
      <c r="O605">
        <f>B605</f>
      </c>
      <c r="P605" s="1"/>
      <c r="Q605">
        <f>C605</f>
      </c>
      <c r="R605">
        <f>Q605</f>
      </c>
      <c r="S605" s="1"/>
      <c r="T605">
        <f>$T$10</f>
      </c>
      <c r="U605">
        <f>D605</f>
      </c>
      <c r="V605">
        <f>E605</f>
      </c>
      <c r="W605">
        <f>F605</f>
      </c>
      <c r="X605">
        <f>G605</f>
      </c>
      <c r="Y605" s="5">
        <f>W605*$B$1</f>
      </c>
      <c r="Z605" s="5">
        <f>W605*$B$2</f>
      </c>
      <c r="AA605" s="5">
        <f>Y605+Z605</f>
      </c>
      <c r="AB605" s="5">
        <f>U605+Y605</f>
      </c>
      <c r="AC605" s="96">
        <f>C605</f>
      </c>
      <c r="AD605" s="1">
        <f>$AD$10</f>
      </c>
      <c r="AE605" s="9">
        <f>COLINDANCIAS!E2986</f>
      </c>
      <c r="AF605" s="9">
        <f>COLINDANCIAS!E2987</f>
      </c>
      <c r="AG605" s="9">
        <f>COLINDANCIAS!E2988</f>
      </c>
      <c r="AH605" s="9">
        <f>COLINDANCIAS!E2989</f>
      </c>
      <c r="AI605" s="9">
        <f>$AI$10</f>
      </c>
      <c r="AJ605" s="9">
        <f>BA605</f>
      </c>
      <c r="AK605" s="1"/>
      <c r="AL605" s="53">
        <f>LEN(AJ605)</f>
      </c>
      <c r="AO605" s="96">
        <f>$AO$10</f>
      </c>
      <c r="AQ605" s="96">
        <f>$AQ$10</f>
      </c>
      <c r="AS605" s="96">
        <f>$AS$10</f>
      </c>
      <c r="AU605" s="96">
        <f>$AU$10</f>
      </c>
      <c r="AW605" s="96">
        <f>$AW$10</f>
      </c>
      <c r="AX605">
        <f>AX604+1</f>
      </c>
      <c r="AZ605">
        <f>CONCATENATE(AO605,".",AQ605,".",AS605,".",AU605,".",AW605,AX605)</f>
      </c>
      <c r="BA605">
        <f>CONCATENATE(AO605,AQ605,AS605,AU605,AW605,AX605)</f>
      </c>
    </row>
    <row r="606" spans="1:53" ht="30" customHeight="1" x14ac:dyDescent="0.25">
      <c r="A606" s="18"/>
      <c r="B606" s="18"/>
      <c r="C606" s="19"/>
      <c r="D606" s="17"/>
      <c r="E606" s="17"/>
      <c r="F606" s="17">
        <f>D606+E606</f>
      </c>
      <c r="G606" s="17">
        <f>ROUND((Hoja2!F606/INICIO!$C$37)*INICIO!$C$33,2)</f>
      </c>
      <c r="H606" s="17"/>
      <c r="I606" s="17"/>
      <c r="J606" s="17">
        <f>D606+H606</f>
      </c>
      <c r="K606" s="1"/>
      <c r="L606" s="17"/>
      <c r="M606" s="1"/>
      <c r="N606">
        <f>A606</f>
      </c>
      <c r="O606">
        <f>B606</f>
      </c>
      <c r="P606" s="1"/>
      <c r="Q606">
        <f>C606</f>
      </c>
      <c r="R606">
        <f>Q606</f>
      </c>
      <c r="S606" s="1"/>
      <c r="T606">
        <f>$T$10</f>
      </c>
      <c r="U606">
        <f>D606</f>
      </c>
      <c r="V606">
        <f>E606</f>
      </c>
      <c r="W606">
        <f>F606</f>
      </c>
      <c r="X606">
        <f>G606</f>
      </c>
      <c r="Y606" s="5">
        <f>W606*$B$1</f>
      </c>
      <c r="Z606" s="5">
        <f>W606*$B$2</f>
      </c>
      <c r="AA606" s="5">
        <f>Y606+Z606</f>
      </c>
      <c r="AB606" s="5">
        <f>U606+Y606</f>
      </c>
      <c r="AC606" s="96">
        <f>C606</f>
      </c>
      <c r="AD606" s="1">
        <f>$AD$10</f>
      </c>
      <c r="AE606" s="9">
        <f>COLINDANCIAS!E2991</f>
      </c>
      <c r="AF606" s="9">
        <f>COLINDANCIAS!E2992</f>
      </c>
      <c r="AG606" s="9">
        <f>COLINDANCIAS!E2993</f>
      </c>
      <c r="AH606" s="9">
        <f>COLINDANCIAS!E2994</f>
      </c>
      <c r="AI606" s="9">
        <f>$AI$10</f>
      </c>
      <c r="AJ606" s="9">
        <f>BA606</f>
      </c>
      <c r="AK606" s="1"/>
      <c r="AL606" s="53">
        <f>LEN(AJ606)</f>
      </c>
      <c r="AO606" s="96">
        <f>$AO$10</f>
      </c>
      <c r="AQ606" s="96">
        <f>$AQ$10</f>
      </c>
      <c r="AS606" s="96">
        <f>$AS$10</f>
      </c>
      <c r="AU606" s="96">
        <f>$AU$10</f>
      </c>
      <c r="AW606" s="96">
        <f>$AW$10</f>
      </c>
      <c r="AX606">
        <f>AX605+1</f>
      </c>
      <c r="AZ606">
        <f>CONCATENATE(AO606,".",AQ606,".",AS606,".",AU606,".",AW606,AX606)</f>
      </c>
      <c r="BA606">
        <f>CONCATENATE(AO606,AQ606,AS606,AU606,AW606,AX606)</f>
      </c>
    </row>
    <row r="607" spans="1:53" ht="30" customHeight="1" x14ac:dyDescent="0.25">
      <c r="A607" s="18"/>
      <c r="B607" s="18"/>
      <c r="C607" s="19"/>
      <c r="D607" s="17"/>
      <c r="E607" s="17"/>
      <c r="F607" s="17">
        <f>D607+E607</f>
      </c>
      <c r="G607" s="17">
        <f>ROUND((Hoja2!F607/INICIO!$C$37)*INICIO!$C$33,2)</f>
      </c>
      <c r="H607" s="17"/>
      <c r="I607" s="17"/>
      <c r="J607" s="17">
        <f>D607+H607</f>
      </c>
      <c r="K607" s="1"/>
      <c r="L607" s="17"/>
      <c r="M607" s="1"/>
      <c r="N607">
        <f>A607</f>
      </c>
      <c r="O607">
        <f>B607</f>
      </c>
      <c r="P607" s="1"/>
      <c r="Q607">
        <f>C607</f>
      </c>
      <c r="R607">
        <f>Q607</f>
      </c>
      <c r="S607" s="1"/>
      <c r="T607">
        <f>$T$10</f>
      </c>
      <c r="U607">
        <f>D607</f>
      </c>
      <c r="V607">
        <f>E607</f>
      </c>
      <c r="W607">
        <f>F607</f>
      </c>
      <c r="X607">
        <f>G607</f>
      </c>
      <c r="Y607" s="5">
        <f>W607*$B$1</f>
      </c>
      <c r="Z607" s="5">
        <f>W607*$B$2</f>
      </c>
      <c r="AA607" s="5">
        <f>Y607+Z607</f>
      </c>
      <c r="AB607" s="5">
        <f>U607+Y607</f>
      </c>
      <c r="AC607" s="96">
        <f>C607</f>
      </c>
      <c r="AD607" s="1">
        <f>$AD$10</f>
      </c>
      <c r="AE607" s="9">
        <f>COLINDANCIAS!E2996</f>
      </c>
      <c r="AF607" s="9">
        <f>COLINDANCIAS!E2997</f>
      </c>
      <c r="AG607" s="9">
        <f>COLINDANCIAS!E2998</f>
      </c>
      <c r="AH607" s="9">
        <f>COLINDANCIAS!E2999</f>
      </c>
      <c r="AI607" s="9">
        <f>$AI$10</f>
      </c>
      <c r="AJ607" s="9">
        <f>BA607</f>
      </c>
      <c r="AK607" s="1"/>
      <c r="AL607" s="53">
        <f>LEN(AJ607)</f>
      </c>
      <c r="AO607" s="96">
        <f>$AO$10</f>
      </c>
      <c r="AQ607" s="96">
        <f>$AQ$10</f>
      </c>
      <c r="AS607" s="96">
        <f>$AS$10</f>
      </c>
      <c r="AU607" s="96">
        <f>$AU$10</f>
      </c>
      <c r="AW607" s="96">
        <f>$AW$10</f>
      </c>
      <c r="AX607">
        <f>AX606+1</f>
      </c>
      <c r="AZ607">
        <f>CONCATENATE(AO607,".",AQ607,".",AS607,".",AU607,".",AW607,AX607)</f>
      </c>
      <c r="BA607">
        <f>CONCATENATE(AO607,AQ607,AS607,AU607,AW607,AX607)</f>
      </c>
    </row>
    <row r="608" spans="1:53" ht="30" customHeight="1" x14ac:dyDescent="0.25">
      <c r="A608" s="18"/>
      <c r="B608" s="18"/>
      <c r="C608" s="19"/>
      <c r="D608" s="17"/>
      <c r="E608" s="17"/>
      <c r="F608" s="17">
        <f>D608+E608</f>
      </c>
      <c r="G608" s="17">
        <f>ROUND((Hoja2!F608/INICIO!$C$37)*INICIO!$C$33,2)</f>
      </c>
      <c r="H608" s="17"/>
      <c r="I608" s="17"/>
      <c r="J608" s="17">
        <f>D608+H608</f>
      </c>
      <c r="K608" s="1"/>
      <c r="L608" s="17"/>
      <c r="M608" s="1"/>
      <c r="N608">
        <f>A608</f>
      </c>
      <c r="O608">
        <f>B608</f>
      </c>
      <c r="P608" s="1"/>
      <c r="Q608">
        <f>C608</f>
      </c>
      <c r="R608">
        <f>Q608</f>
      </c>
      <c r="S608" s="1"/>
      <c r="T608">
        <f>$T$10</f>
      </c>
      <c r="U608">
        <f>D608</f>
      </c>
      <c r="V608">
        <f>E608</f>
      </c>
      <c r="W608">
        <f>F608</f>
      </c>
      <c r="X608">
        <f>G608</f>
      </c>
      <c r="Y608" s="5">
        <f>W608*$B$1</f>
      </c>
      <c r="Z608" s="5">
        <f>W608*$B$2</f>
      </c>
      <c r="AA608" s="5">
        <f>Y608+Z608</f>
      </c>
      <c r="AB608" s="5">
        <f>U608+Y608</f>
      </c>
      <c r="AC608" s="96">
        <f>C608</f>
      </c>
      <c r="AD608" s="1">
        <f>$AD$10</f>
      </c>
      <c r="AE608" s="9">
        <f>COLINDANCIAS!E3001</f>
      </c>
      <c r="AF608" s="9">
        <f>COLINDANCIAS!E3002</f>
      </c>
      <c r="AG608" s="9">
        <f>COLINDANCIAS!E3003</f>
      </c>
      <c r="AH608" s="9">
        <f>COLINDANCIAS!E3004</f>
      </c>
      <c r="AI608" s="9">
        <f>$AI$10</f>
      </c>
      <c r="AJ608" s="9">
        <f>BA608</f>
      </c>
      <c r="AK608" s="1"/>
      <c r="AL608" s="53">
        <f>LEN(AJ608)</f>
      </c>
      <c r="AO608" s="96">
        <f>$AO$10</f>
      </c>
      <c r="AQ608" s="96">
        <f>$AQ$10</f>
      </c>
      <c r="AS608" s="96">
        <f>$AS$10</f>
      </c>
      <c r="AU608" s="96">
        <f>$AU$10</f>
      </c>
      <c r="AW608" s="96">
        <f>$AW$10</f>
      </c>
      <c r="AX608">
        <f>AX607+1</f>
      </c>
      <c r="AZ608">
        <f>CONCATENATE(AO608,".",AQ608,".",AS608,".",AU608,".",AW608,AX608)</f>
      </c>
      <c r="BA608">
        <f>CONCATENATE(AO608,AQ608,AS608,AU608,AW608,AX608)</f>
      </c>
    </row>
    <row r="609" spans="1:53" ht="30" customHeight="1" x14ac:dyDescent="0.25">
      <c r="A609" s="18"/>
      <c r="B609" s="18"/>
      <c r="C609" s="19"/>
      <c r="D609" s="17"/>
      <c r="E609" s="17"/>
      <c r="F609" s="17">
        <f>D609+E609</f>
      </c>
      <c r="G609" s="17">
        <f>ROUND((Hoja2!F609/INICIO!$C$37)*INICIO!$C$33,2)</f>
      </c>
      <c r="H609" s="17"/>
      <c r="I609" s="17"/>
      <c r="J609" s="17">
        <f>D609+H609</f>
      </c>
      <c r="K609" s="1"/>
      <c r="L609" s="17"/>
      <c r="M609" s="1"/>
      <c r="N609">
        <f>A609</f>
      </c>
      <c r="O609">
        <f>B609</f>
      </c>
      <c r="P609" s="1"/>
      <c r="Q609">
        <f>C609</f>
      </c>
      <c r="R609">
        <f>Q609</f>
      </c>
      <c r="S609" s="1"/>
      <c r="T609">
        <f>$T$10</f>
      </c>
      <c r="U609">
        <f>D609</f>
      </c>
      <c r="V609">
        <f>E609</f>
      </c>
      <c r="W609">
        <f>F609</f>
      </c>
      <c r="X609">
        <f>G609</f>
      </c>
      <c r="Y609" s="5">
        <f>W609*$B$1</f>
      </c>
      <c r="Z609" s="5">
        <f>W609*$B$2</f>
      </c>
      <c r="AA609" s="5">
        <f>Y609+Z609</f>
      </c>
      <c r="AB609" s="5">
        <f>U609+Y609</f>
      </c>
      <c r="AC609" s="96">
        <f>C609</f>
      </c>
      <c r="AD609" s="1">
        <f>$AD$10</f>
      </c>
      <c r="AE609" s="9">
        <f>COLINDANCIAS!E3006</f>
      </c>
      <c r="AF609" s="9">
        <f>COLINDANCIAS!E3007</f>
      </c>
      <c r="AG609" s="9">
        <f>COLINDANCIAS!E3008</f>
      </c>
      <c r="AH609" s="9">
        <f>COLINDANCIAS!E3009</f>
      </c>
      <c r="AI609" s="9">
        <f>$AI$10</f>
      </c>
      <c r="AJ609" s="9">
        <f>BA609</f>
      </c>
      <c r="AK609" s="1"/>
      <c r="AL609" s="53">
        <f>LEN(AJ609)</f>
      </c>
      <c r="AO609" s="96">
        <f>$AO$10</f>
      </c>
      <c r="AQ609" s="96">
        <f>$AQ$10</f>
      </c>
      <c r="AS609" s="96">
        <f>$AS$10</f>
      </c>
      <c r="AU609" s="96">
        <f>$AU$10</f>
      </c>
      <c r="AW609" s="96">
        <f>$AW$10</f>
      </c>
      <c r="AX609">
        <f>AX608+1</f>
      </c>
      <c r="AZ609">
        <f>CONCATENATE(AO609,".",AQ609,".",AS609,".",AU609,".",AW609,AX609)</f>
      </c>
      <c r="BA609">
        <f>CONCATENATE(AO609,AQ609,AS609,AU609,AW609,AX609)</f>
      </c>
    </row>
    <row r="610" spans="1:53" ht="30" customHeight="1" x14ac:dyDescent="0.25">
      <c r="A610" s="18"/>
      <c r="B610" s="18"/>
      <c r="C610" s="19"/>
      <c r="D610" s="17"/>
      <c r="E610" s="17"/>
      <c r="F610" s="17">
        <f>D610+E610</f>
      </c>
      <c r="G610" s="17">
        <f>ROUND((Hoja2!F610/INICIO!$C$37)*INICIO!$C$33,2)</f>
      </c>
      <c r="H610" s="17"/>
      <c r="I610" s="17"/>
      <c r="J610" s="17">
        <f>D610+H610</f>
      </c>
      <c r="K610" s="1"/>
      <c r="L610" s="17"/>
      <c r="M610" s="1"/>
      <c r="N610">
        <f>A610</f>
      </c>
      <c r="O610">
        <f>B610</f>
      </c>
      <c r="P610" s="1"/>
      <c r="Q610">
        <f>C610</f>
      </c>
      <c r="R610">
        <f>Q610</f>
      </c>
      <c r="S610" s="1"/>
      <c r="T610">
        <f>$T$10</f>
      </c>
      <c r="U610">
        <f>D610</f>
      </c>
      <c r="V610">
        <f>E610</f>
      </c>
      <c r="W610">
        <f>F610</f>
      </c>
      <c r="X610">
        <f>G610</f>
      </c>
      <c r="Y610" s="5">
        <f>W610*$B$1</f>
      </c>
      <c r="Z610" s="5">
        <f>W610*$B$2</f>
      </c>
      <c r="AA610" s="5">
        <f>Y610+Z610</f>
      </c>
      <c r="AB610" s="5">
        <f>U610+Y610</f>
      </c>
      <c r="AC610" s="96">
        <f>C610</f>
      </c>
      <c r="AD610" s="1">
        <f>$AD$10</f>
      </c>
      <c r="AE610" s="9">
        <f>COLINDANCIAS!E3011</f>
      </c>
      <c r="AF610" s="9">
        <f>COLINDANCIAS!E3012</f>
      </c>
      <c r="AG610" s="9">
        <f>COLINDANCIAS!E3013</f>
      </c>
      <c r="AH610" s="9">
        <f>COLINDANCIAS!E3014</f>
      </c>
      <c r="AI610" s="9">
        <f>$AI$10</f>
      </c>
      <c r="AJ610" s="9">
        <f>BA610</f>
      </c>
      <c r="AK610" s="1"/>
      <c r="AL610" s="53">
        <f>LEN(AJ610)</f>
      </c>
      <c r="AO610" s="96">
        <f>$AO$10</f>
      </c>
      <c r="AQ610" s="96">
        <f>$AQ$10</f>
      </c>
      <c r="AS610" s="96">
        <f>$AS$10</f>
      </c>
      <c r="AU610" s="96">
        <f>$AU$10</f>
      </c>
      <c r="AW610" s="96">
        <f>$AW$10</f>
      </c>
      <c r="AX610">
        <f>AX609+1</f>
      </c>
      <c r="AZ610">
        <f>CONCATENATE(AO610,".",AQ610,".",AS610,".",AU610,".",AW610,AX610)</f>
      </c>
      <c r="BA610">
        <f>CONCATENATE(AO610,AQ610,AS610,AU610,AW610,AX610)</f>
      </c>
    </row>
    <row r="611" spans="1:53" ht="30" customHeight="1" x14ac:dyDescent="0.25">
      <c r="A611" s="18"/>
      <c r="B611" s="18"/>
      <c r="C611" s="19"/>
      <c r="D611" s="17"/>
      <c r="E611" s="17"/>
      <c r="F611" s="17">
        <f>D611+E611</f>
      </c>
      <c r="G611" s="17">
        <f>ROUND((Hoja2!F611/INICIO!$C$37)*INICIO!$C$33,2)</f>
      </c>
      <c r="H611" s="17"/>
      <c r="I611" s="17"/>
      <c r="J611" s="17">
        <f>D611+H611</f>
      </c>
      <c r="K611" s="1"/>
      <c r="L611" s="17"/>
      <c r="M611" s="1"/>
      <c r="N611">
        <f>A611</f>
      </c>
      <c r="O611">
        <f>B611</f>
      </c>
      <c r="P611" s="1"/>
      <c r="Q611">
        <f>C611</f>
      </c>
      <c r="R611">
        <f>Q611</f>
      </c>
      <c r="S611" s="1"/>
      <c r="T611">
        <f>$T$10</f>
      </c>
      <c r="U611">
        <f>D611</f>
      </c>
      <c r="V611">
        <f>E611</f>
      </c>
      <c r="W611">
        <f>F611</f>
      </c>
      <c r="X611">
        <f>G611</f>
      </c>
      <c r="Y611" s="5">
        <f>W611*$B$1</f>
      </c>
      <c r="Z611" s="5">
        <f>W611*$B$2</f>
      </c>
      <c r="AA611" s="5">
        <f>Y611+Z611</f>
      </c>
      <c r="AB611" s="5">
        <f>U611+Y611</f>
      </c>
      <c r="AC611" s="96">
        <f>C611</f>
      </c>
      <c r="AD611" s="1">
        <f>$AD$10</f>
      </c>
      <c r="AE611" s="9">
        <f>COLINDANCIAS!E3016</f>
      </c>
      <c r="AF611" s="9">
        <f>COLINDANCIAS!E3017</f>
      </c>
      <c r="AG611" s="9">
        <f>COLINDANCIAS!E3018</f>
      </c>
      <c r="AH611" s="9">
        <f>COLINDANCIAS!E3019</f>
      </c>
      <c r="AI611" s="9">
        <f>$AI$10</f>
      </c>
      <c r="AJ611" s="9">
        <f>BA611</f>
      </c>
      <c r="AK611" s="1"/>
      <c r="AL611" s="53">
        <f>LEN(AJ611)</f>
      </c>
      <c r="AO611" s="96">
        <f>$AO$10</f>
      </c>
      <c r="AQ611" s="96">
        <f>$AQ$10</f>
      </c>
      <c r="AS611" s="96">
        <f>$AS$10</f>
      </c>
      <c r="AU611" s="96">
        <f>$AU$10</f>
      </c>
      <c r="AW611" s="96">
        <f>$AW$10</f>
      </c>
      <c r="AX611">
        <f>AX610+1</f>
      </c>
      <c r="AZ611">
        <f>CONCATENATE(AO611,".",AQ611,".",AS611,".",AU611,".",AW611,AX611)</f>
      </c>
      <c r="BA611">
        <f>CONCATENATE(AO611,AQ611,AS611,AU611,AW611,AX611)</f>
      </c>
    </row>
    <row r="612" spans="1:53" ht="30" customHeight="1" x14ac:dyDescent="0.25">
      <c r="A612" s="18"/>
      <c r="B612" s="18"/>
      <c r="C612" s="19"/>
      <c r="D612" s="17"/>
      <c r="E612" s="17"/>
      <c r="F612" s="17">
        <f>D612+E612</f>
      </c>
      <c r="G612" s="17">
        <f>ROUND((Hoja2!F612/INICIO!$C$37)*INICIO!$C$33,2)</f>
      </c>
      <c r="H612" s="17"/>
      <c r="I612" s="17"/>
      <c r="J612" s="17">
        <f>D612+H612</f>
      </c>
      <c r="K612" s="1"/>
      <c r="L612" s="17"/>
      <c r="M612" s="1"/>
      <c r="N612">
        <f>A612</f>
      </c>
      <c r="O612">
        <f>B612</f>
      </c>
      <c r="P612" s="1"/>
      <c r="Q612">
        <f>C612</f>
      </c>
      <c r="R612">
        <f>Q612</f>
      </c>
      <c r="S612" s="1"/>
      <c r="T612">
        <f>$T$10</f>
      </c>
      <c r="U612">
        <f>D612</f>
      </c>
      <c r="V612">
        <f>E612</f>
      </c>
      <c r="W612">
        <f>F612</f>
      </c>
      <c r="X612">
        <f>G612</f>
      </c>
      <c r="Y612" s="5">
        <f>W612*$B$1</f>
      </c>
      <c r="Z612" s="5">
        <f>W612*$B$2</f>
      </c>
      <c r="AA612" s="5">
        <f>Y612+Z612</f>
      </c>
      <c r="AB612" s="5">
        <f>U612+Y612</f>
      </c>
      <c r="AC612" s="96">
        <f>C612</f>
      </c>
      <c r="AD612" s="1">
        <f>$AD$10</f>
      </c>
      <c r="AE612" s="9">
        <f>COLINDANCIAS!E3021</f>
      </c>
      <c r="AF612" s="9">
        <f>COLINDANCIAS!E3022</f>
      </c>
      <c r="AG612" s="9">
        <f>COLINDANCIAS!E3023</f>
      </c>
      <c r="AH612" s="9">
        <f>COLINDANCIAS!E3024</f>
      </c>
      <c r="AI612" s="9">
        <f>$AI$10</f>
      </c>
      <c r="AJ612" s="9">
        <f>BA612</f>
      </c>
      <c r="AK612" s="1"/>
      <c r="AL612" s="53">
        <f>LEN(AJ612)</f>
      </c>
      <c r="AO612" s="96">
        <f>$AO$10</f>
      </c>
      <c r="AQ612" s="96">
        <f>$AQ$10</f>
      </c>
      <c r="AS612" s="96">
        <f>$AS$10</f>
      </c>
      <c r="AU612" s="96">
        <f>$AU$10</f>
      </c>
      <c r="AW612" s="96">
        <f>$AW$10</f>
      </c>
      <c r="AX612">
        <f>AX611+1</f>
      </c>
      <c r="AZ612">
        <f>CONCATENATE(AO612,".",AQ612,".",AS612,".",AU612,".",AW612,AX612)</f>
      </c>
      <c r="BA612">
        <f>CONCATENATE(AO612,AQ612,AS612,AU612,AW612,AX612)</f>
      </c>
    </row>
    <row r="613" spans="1:53" ht="30" customHeight="1" x14ac:dyDescent="0.25">
      <c r="A613" s="18"/>
      <c r="B613" s="18"/>
      <c r="C613" s="19"/>
      <c r="D613" s="17"/>
      <c r="E613" s="17"/>
      <c r="F613" s="17">
        <f>D613+E613</f>
      </c>
      <c r="G613" s="17">
        <f>ROUND((Hoja2!F613/INICIO!$C$37)*INICIO!$C$33,2)</f>
      </c>
      <c r="H613" s="17"/>
      <c r="I613" s="17"/>
      <c r="J613" s="17">
        <f>D613+H613</f>
      </c>
      <c r="K613" s="1"/>
      <c r="L613" s="17"/>
      <c r="M613" s="1"/>
      <c r="N613">
        <f>A613</f>
      </c>
      <c r="O613">
        <f>B613</f>
      </c>
      <c r="P613" s="1"/>
      <c r="Q613">
        <f>C613</f>
      </c>
      <c r="R613">
        <f>Q613</f>
      </c>
      <c r="S613" s="1"/>
      <c r="T613">
        <f>$T$10</f>
      </c>
      <c r="U613">
        <f>D613</f>
      </c>
      <c r="V613">
        <f>E613</f>
      </c>
      <c r="W613">
        <f>F613</f>
      </c>
      <c r="X613">
        <f>G613</f>
      </c>
      <c r="Y613" s="5">
        <f>W613*$B$1</f>
      </c>
      <c r="Z613" s="5">
        <f>W613*$B$2</f>
      </c>
      <c r="AA613" s="5">
        <f>Y613+Z613</f>
      </c>
      <c r="AB613" s="5">
        <f>U613+Y613</f>
      </c>
      <c r="AC613" s="96">
        <f>C613</f>
      </c>
      <c r="AD613" s="1">
        <f>$AD$10</f>
      </c>
      <c r="AE613" s="9">
        <f>COLINDANCIAS!E3026</f>
      </c>
      <c r="AF613" s="9">
        <f>COLINDANCIAS!E3027</f>
      </c>
      <c r="AG613" s="9">
        <f>COLINDANCIAS!E3028</f>
      </c>
      <c r="AH613" s="9">
        <f>COLINDANCIAS!E3029</f>
      </c>
      <c r="AI613" s="9">
        <f>$AI$10</f>
      </c>
      <c r="AJ613" s="9">
        <f>BA613</f>
      </c>
      <c r="AK613" s="1"/>
      <c r="AL613" s="53">
        <f>LEN(AJ613)</f>
      </c>
      <c r="AO613" s="96">
        <f>$AO$10</f>
      </c>
      <c r="AQ613" s="96">
        <f>$AQ$10</f>
      </c>
      <c r="AS613" s="96">
        <f>$AS$10</f>
      </c>
      <c r="AU613" s="96">
        <f>$AU$10</f>
      </c>
      <c r="AW613" s="96">
        <f>$AW$10</f>
      </c>
      <c r="AX613">
        <f>AX612+1</f>
      </c>
      <c r="AZ613">
        <f>CONCATENATE(AO613,".",AQ613,".",AS613,".",AU613,".",AW613,AX613)</f>
      </c>
      <c r="BA613">
        <f>CONCATENATE(AO613,AQ613,AS613,AU613,AW613,AX613)</f>
      </c>
    </row>
    <row r="614" spans="1:53" ht="30" customHeight="1" x14ac:dyDescent="0.25">
      <c r="A614" s="18"/>
      <c r="B614" s="18"/>
      <c r="C614" s="19"/>
      <c r="D614" s="17"/>
      <c r="E614" s="17"/>
      <c r="F614" s="17">
        <f>D614+E614</f>
      </c>
      <c r="G614" s="17">
        <f>ROUND((Hoja2!F614/INICIO!$C$37)*INICIO!$C$33,2)</f>
      </c>
      <c r="H614" s="17"/>
      <c r="I614" s="17"/>
      <c r="J614" s="17">
        <f>D614+H614</f>
      </c>
      <c r="K614" s="1"/>
      <c r="L614" s="17"/>
      <c r="M614" s="1"/>
      <c r="N614">
        <f>A614</f>
      </c>
      <c r="O614">
        <f>B614</f>
      </c>
      <c r="P614" s="1"/>
      <c r="Q614">
        <f>C614</f>
      </c>
      <c r="R614">
        <f>Q614</f>
      </c>
      <c r="S614" s="1"/>
      <c r="T614">
        <f>$T$10</f>
      </c>
      <c r="U614">
        <f>D614</f>
      </c>
      <c r="V614">
        <f>E614</f>
      </c>
      <c r="W614">
        <f>F614</f>
      </c>
      <c r="X614">
        <f>G614</f>
      </c>
      <c r="Y614" s="5">
        <f>W614*$B$1</f>
      </c>
      <c r="Z614" s="5">
        <f>W614*$B$2</f>
      </c>
      <c r="AA614" s="5">
        <f>Y614+Z614</f>
      </c>
      <c r="AB614" s="5">
        <f>U614+Y614</f>
      </c>
      <c r="AC614" s="96">
        <f>C614</f>
      </c>
      <c r="AD614" s="1">
        <f>$AD$10</f>
      </c>
      <c r="AE614" s="9">
        <f>COLINDANCIAS!E3031</f>
      </c>
      <c r="AF614" s="9">
        <f>COLINDANCIAS!E3032</f>
      </c>
      <c r="AG614" s="9">
        <f>COLINDANCIAS!E3033</f>
      </c>
      <c r="AH614" s="9">
        <f>COLINDANCIAS!E3034</f>
      </c>
      <c r="AI614" s="9">
        <f>$AI$10</f>
      </c>
      <c r="AJ614" s="9">
        <f>BA614</f>
      </c>
      <c r="AK614" s="1"/>
      <c r="AL614" s="53">
        <f>LEN(AJ614)</f>
      </c>
      <c r="AO614" s="96">
        <f>$AO$10</f>
      </c>
      <c r="AQ614" s="96">
        <f>$AQ$10</f>
      </c>
      <c r="AS614" s="96">
        <f>$AS$10</f>
      </c>
      <c r="AU614" s="96">
        <f>$AU$10</f>
      </c>
      <c r="AW614" s="96">
        <f>$AW$10</f>
      </c>
      <c r="AX614">
        <f>AX613+1</f>
      </c>
      <c r="AZ614">
        <f>CONCATENATE(AO614,".",AQ614,".",AS614,".",AU614,".",AW614,AX614)</f>
      </c>
      <c r="BA614">
        <f>CONCATENATE(AO614,AQ614,AS614,AU614,AW614,AX614)</f>
      </c>
    </row>
    <row r="615" spans="1:53" ht="30" customHeight="1" x14ac:dyDescent="0.25">
      <c r="A615" s="18"/>
      <c r="B615" s="18"/>
      <c r="C615" s="19"/>
      <c r="D615" s="17"/>
      <c r="E615" s="17"/>
      <c r="F615" s="17">
        <f>D615+E615</f>
      </c>
      <c r="G615" s="17">
        <f>ROUND((Hoja2!F615/INICIO!$C$37)*INICIO!$C$33,2)</f>
      </c>
      <c r="H615" s="17"/>
      <c r="I615" s="17"/>
      <c r="J615" s="17">
        <f>D615+H615</f>
      </c>
      <c r="K615" s="1"/>
      <c r="L615" s="17"/>
      <c r="M615" s="1"/>
      <c r="N615">
        <f>A615</f>
      </c>
      <c r="O615">
        <f>B615</f>
      </c>
      <c r="P615" s="1"/>
      <c r="Q615">
        <f>C615</f>
      </c>
      <c r="R615">
        <f>Q615</f>
      </c>
      <c r="S615" s="1"/>
      <c r="T615">
        <f>$T$10</f>
      </c>
      <c r="U615">
        <f>D615</f>
      </c>
      <c r="V615">
        <f>E615</f>
      </c>
      <c r="W615">
        <f>F615</f>
      </c>
      <c r="X615">
        <f>G615</f>
      </c>
      <c r="Y615" s="5">
        <f>W615*$B$1</f>
      </c>
      <c r="Z615" s="5">
        <f>W615*$B$2</f>
      </c>
      <c r="AA615" s="5">
        <f>Y615+Z615</f>
      </c>
      <c r="AB615" s="5">
        <f>U615+Y615</f>
      </c>
      <c r="AC615" s="96">
        <f>C615</f>
      </c>
      <c r="AD615" s="1">
        <f>$AD$10</f>
      </c>
      <c r="AE615" s="9">
        <f>COLINDANCIAS!E3036</f>
      </c>
      <c r="AF615" s="9">
        <f>COLINDANCIAS!E3037</f>
      </c>
      <c r="AG615" s="9">
        <f>COLINDANCIAS!E3038</f>
      </c>
      <c r="AH615" s="9">
        <f>COLINDANCIAS!E3039</f>
      </c>
      <c r="AI615" s="9">
        <f>$AI$10</f>
      </c>
      <c r="AJ615" s="9">
        <f>BA615</f>
      </c>
      <c r="AK615" s="1"/>
      <c r="AL615" s="53">
        <f>LEN(AJ615)</f>
      </c>
      <c r="AO615" s="96">
        <f>$AO$10</f>
      </c>
      <c r="AQ615" s="96">
        <f>$AQ$10</f>
      </c>
      <c r="AS615" s="96">
        <f>$AS$10</f>
      </c>
      <c r="AU615" s="96">
        <f>$AU$10</f>
      </c>
      <c r="AW615" s="96">
        <f>$AW$10</f>
      </c>
      <c r="AX615">
        <f>AX614+1</f>
      </c>
      <c r="AZ615">
        <f>CONCATENATE(AO615,".",AQ615,".",AS615,".",AU615,".",AW615,AX615)</f>
      </c>
      <c r="BA615">
        <f>CONCATENATE(AO615,AQ615,AS615,AU615,AW615,AX615)</f>
      </c>
    </row>
    <row r="616" spans="1:53" ht="30" customHeight="1" x14ac:dyDescent="0.25">
      <c r="A616" s="18"/>
      <c r="B616" s="18"/>
      <c r="C616" s="19"/>
      <c r="D616" s="17"/>
      <c r="E616" s="17"/>
      <c r="F616" s="17">
        <f>D616+E616</f>
      </c>
      <c r="G616" s="17">
        <f>ROUND((Hoja2!F616/INICIO!$C$37)*INICIO!$C$33,2)</f>
      </c>
      <c r="H616" s="17"/>
      <c r="I616" s="17"/>
      <c r="J616" s="17">
        <f>D616+H616</f>
      </c>
      <c r="K616" s="1"/>
      <c r="L616" s="17"/>
      <c r="M616" s="1"/>
      <c r="N616">
        <f>A616</f>
      </c>
      <c r="O616">
        <f>B616</f>
      </c>
      <c r="P616" s="1"/>
      <c r="Q616">
        <f>C616</f>
      </c>
      <c r="R616">
        <f>Q616</f>
      </c>
      <c r="S616" s="1"/>
      <c r="T616">
        <f>$T$10</f>
      </c>
      <c r="U616">
        <f>D616</f>
      </c>
      <c r="V616">
        <f>E616</f>
      </c>
      <c r="W616">
        <f>F616</f>
      </c>
      <c r="X616">
        <f>G616</f>
      </c>
      <c r="Y616" s="5">
        <f>W616*$B$1</f>
      </c>
      <c r="Z616" s="5">
        <f>W616*$B$2</f>
      </c>
      <c r="AA616" s="5">
        <f>Y616+Z616</f>
      </c>
      <c r="AB616" s="5">
        <f>U616+Y616</f>
      </c>
      <c r="AC616" s="96">
        <f>C616</f>
      </c>
      <c r="AD616" s="1">
        <f>$AD$10</f>
      </c>
      <c r="AE616" s="9">
        <f>COLINDANCIAS!E3041</f>
      </c>
      <c r="AF616" s="9">
        <f>COLINDANCIAS!E3042</f>
      </c>
      <c r="AG616" s="9">
        <f>COLINDANCIAS!E3043</f>
      </c>
      <c r="AH616" s="9">
        <f>COLINDANCIAS!E3044</f>
      </c>
      <c r="AI616" s="9">
        <f>$AI$10</f>
      </c>
      <c r="AJ616" s="9">
        <f>BA616</f>
      </c>
      <c r="AK616" s="1"/>
      <c r="AL616" s="53">
        <f>LEN(AJ616)</f>
      </c>
      <c r="AO616" s="96">
        <f>$AO$10</f>
      </c>
      <c r="AQ616" s="96">
        <f>$AQ$10</f>
      </c>
      <c r="AS616" s="96">
        <f>$AS$10</f>
      </c>
      <c r="AU616" s="96">
        <f>$AU$10</f>
      </c>
      <c r="AW616" s="96">
        <f>$AW$10</f>
      </c>
      <c r="AX616">
        <f>AX615+1</f>
      </c>
      <c r="AZ616">
        <f>CONCATENATE(AO616,".",AQ616,".",AS616,".",AU616,".",AW616,AX616)</f>
      </c>
      <c r="BA616">
        <f>CONCATENATE(AO616,AQ616,AS616,AU616,AW616,AX616)</f>
      </c>
    </row>
    <row r="617" spans="1:53" ht="30" customHeight="1" x14ac:dyDescent="0.25">
      <c r="A617" s="18"/>
      <c r="B617" s="18"/>
      <c r="C617" s="19"/>
      <c r="D617" s="17"/>
      <c r="E617" s="17"/>
      <c r="F617" s="17">
        <f>D617+E617</f>
      </c>
      <c r="G617" s="17">
        <f>ROUND((Hoja2!F617/INICIO!$C$37)*INICIO!$C$33,2)</f>
      </c>
      <c r="H617" s="17"/>
      <c r="I617" s="17"/>
      <c r="J617" s="17">
        <f>D617+H617</f>
      </c>
      <c r="K617" s="1"/>
      <c r="L617" s="17"/>
      <c r="M617" s="1"/>
      <c r="N617">
        <f>A617</f>
      </c>
      <c r="O617">
        <f>B617</f>
      </c>
      <c r="P617" s="1"/>
      <c r="Q617">
        <f>C617</f>
      </c>
      <c r="R617">
        <f>Q617</f>
      </c>
      <c r="S617" s="1"/>
      <c r="T617">
        <f>$T$10</f>
      </c>
      <c r="U617">
        <f>D617</f>
      </c>
      <c r="V617">
        <f>E617</f>
      </c>
      <c r="W617">
        <f>F617</f>
      </c>
      <c r="X617">
        <f>G617</f>
      </c>
      <c r="Y617" s="5">
        <f>W617*$B$1</f>
      </c>
      <c r="Z617" s="5">
        <f>W617*$B$2</f>
      </c>
      <c r="AA617" s="5">
        <f>Y617+Z617</f>
      </c>
      <c r="AB617" s="5">
        <f>U617+Y617</f>
      </c>
      <c r="AC617" s="96">
        <f>C617</f>
      </c>
      <c r="AD617" s="1">
        <f>$AD$10</f>
      </c>
      <c r="AE617" s="9">
        <f>COLINDANCIAS!E3046</f>
      </c>
      <c r="AF617" s="9">
        <f>COLINDANCIAS!E3047</f>
      </c>
      <c r="AG617" s="9">
        <f>COLINDANCIAS!E3048</f>
      </c>
      <c r="AH617" s="9">
        <f>COLINDANCIAS!E3049</f>
      </c>
      <c r="AI617" s="9">
        <f>$AI$10</f>
      </c>
      <c r="AJ617" s="9">
        <f>BA617</f>
      </c>
      <c r="AK617" s="1"/>
      <c r="AL617" s="53">
        <f>LEN(AJ617)</f>
      </c>
      <c r="AO617" s="96">
        <f>$AO$10</f>
      </c>
      <c r="AQ617" s="96">
        <f>$AQ$10</f>
      </c>
      <c r="AS617" s="96">
        <f>$AS$10</f>
      </c>
      <c r="AU617" s="96">
        <f>$AU$10</f>
      </c>
      <c r="AW617" s="96">
        <f>$AW$10</f>
      </c>
      <c r="AX617">
        <f>AX616+1</f>
      </c>
      <c r="AZ617">
        <f>CONCATENATE(AO617,".",AQ617,".",AS617,".",AU617,".",AW617,AX617)</f>
      </c>
      <c r="BA617">
        <f>CONCATENATE(AO617,AQ617,AS617,AU617,AW617,AX617)</f>
      </c>
    </row>
    <row r="618" spans="1:53" ht="30" customHeight="1" x14ac:dyDescent="0.25">
      <c r="A618" s="18"/>
      <c r="B618" s="18"/>
      <c r="C618" s="19"/>
      <c r="D618" s="17"/>
      <c r="E618" s="17"/>
      <c r="F618" s="17">
        <f>D618+E618</f>
      </c>
      <c r="G618" s="17">
        <f>ROUND((Hoja2!F618/INICIO!$C$37)*INICIO!$C$33,2)</f>
      </c>
      <c r="H618" s="17"/>
      <c r="I618" s="17"/>
      <c r="J618" s="17">
        <f>D618+H618</f>
      </c>
      <c r="K618" s="1"/>
      <c r="L618" s="17"/>
      <c r="M618" s="1"/>
      <c r="N618">
        <f>A618</f>
      </c>
      <c r="O618">
        <f>B618</f>
      </c>
      <c r="P618" s="1"/>
      <c r="Q618">
        <f>C618</f>
      </c>
      <c r="R618">
        <f>Q618</f>
      </c>
      <c r="S618" s="1"/>
      <c r="T618">
        <f>$T$10</f>
      </c>
      <c r="U618">
        <f>D618</f>
      </c>
      <c r="V618">
        <f>E618</f>
      </c>
      <c r="W618">
        <f>F618</f>
      </c>
      <c r="X618">
        <f>G618</f>
      </c>
      <c r="Y618" s="5">
        <f>W618*$B$1</f>
      </c>
      <c r="Z618" s="5">
        <f>W618*$B$2</f>
      </c>
      <c r="AA618" s="5">
        <f>Y618+Z618</f>
      </c>
      <c r="AB618" s="5">
        <f>U618+Y618</f>
      </c>
      <c r="AC618" s="96">
        <f>C618</f>
      </c>
      <c r="AD618" s="1">
        <f>$AD$10</f>
      </c>
      <c r="AE618" s="9">
        <f>COLINDANCIAS!E3051</f>
      </c>
      <c r="AF618" s="9">
        <f>COLINDANCIAS!E3052</f>
      </c>
      <c r="AG618" s="9">
        <f>COLINDANCIAS!E3053</f>
      </c>
      <c r="AH618" s="9">
        <f>COLINDANCIAS!E3054</f>
      </c>
      <c r="AI618" s="9">
        <f>$AI$10</f>
      </c>
      <c r="AJ618" s="9">
        <f>BA618</f>
      </c>
      <c r="AK618" s="1"/>
      <c r="AL618" s="53">
        <f>LEN(AJ618)</f>
      </c>
      <c r="AO618" s="96">
        <f>$AO$10</f>
      </c>
      <c r="AQ618" s="96">
        <f>$AQ$10</f>
      </c>
      <c r="AS618" s="96">
        <f>$AS$10</f>
      </c>
      <c r="AU618" s="96">
        <f>$AU$10</f>
      </c>
      <c r="AW618" s="96">
        <f>$AW$10</f>
      </c>
      <c r="AX618">
        <f>AX617+1</f>
      </c>
      <c r="AZ618">
        <f>CONCATENATE(AO618,".",AQ618,".",AS618,".",AU618,".",AW618,AX618)</f>
      </c>
      <c r="BA618">
        <f>CONCATENATE(AO618,AQ618,AS618,AU618,AW618,AX618)</f>
      </c>
    </row>
    <row r="619" spans="1:53" ht="30" customHeight="1" x14ac:dyDescent="0.25">
      <c r="A619" s="18"/>
      <c r="B619" s="18"/>
      <c r="C619" s="19"/>
      <c r="D619" s="17"/>
      <c r="E619" s="17"/>
      <c r="F619" s="17">
        <f>D619+E619</f>
      </c>
      <c r="G619" s="17">
        <f>ROUND((Hoja2!F619/INICIO!$C$37)*INICIO!$C$33,2)</f>
      </c>
      <c r="H619" s="17"/>
      <c r="I619" s="17"/>
      <c r="J619" s="17">
        <f>D619+H619</f>
      </c>
      <c r="K619" s="1"/>
      <c r="L619" s="17"/>
      <c r="M619" s="1"/>
      <c r="N619">
        <f>A619</f>
      </c>
      <c r="O619">
        <f>B619</f>
      </c>
      <c r="P619" s="1"/>
      <c r="Q619">
        <f>C619</f>
      </c>
      <c r="R619">
        <f>Q619</f>
      </c>
      <c r="S619" s="1"/>
      <c r="T619">
        <f>$T$10</f>
      </c>
      <c r="U619">
        <f>D619</f>
      </c>
      <c r="V619">
        <f>E619</f>
      </c>
      <c r="W619">
        <f>F619</f>
      </c>
      <c r="X619">
        <f>G619</f>
      </c>
      <c r="Y619" s="5">
        <f>W619*$B$1</f>
      </c>
      <c r="Z619" s="5">
        <f>W619*$B$2</f>
      </c>
      <c r="AA619" s="5">
        <f>Y619+Z619</f>
      </c>
      <c r="AB619" s="5">
        <f>U619+Y619</f>
      </c>
      <c r="AC619" s="96">
        <f>C619</f>
      </c>
      <c r="AD619" s="1">
        <f>$AD$10</f>
      </c>
      <c r="AE619" s="9">
        <f>COLINDANCIAS!E3056</f>
      </c>
      <c r="AF619" s="9">
        <f>COLINDANCIAS!E3057</f>
      </c>
      <c r="AG619" s="9">
        <f>COLINDANCIAS!E3058</f>
      </c>
      <c r="AH619" s="9">
        <f>COLINDANCIAS!E3059</f>
      </c>
      <c r="AI619" s="9">
        <f>$AI$10</f>
      </c>
      <c r="AJ619" s="9">
        <f>BA619</f>
      </c>
      <c r="AK619" s="1"/>
      <c r="AL619" s="53">
        <f>LEN(AJ619)</f>
      </c>
      <c r="AO619" s="96">
        <f>$AO$10</f>
      </c>
      <c r="AQ619" s="96">
        <f>$AQ$10</f>
      </c>
      <c r="AS619" s="96">
        <f>$AS$10</f>
      </c>
      <c r="AU619" s="96">
        <f>$AU$10</f>
      </c>
      <c r="AW619" s="96">
        <f>$AW$10</f>
      </c>
      <c r="AX619">
        <f>AX618+1</f>
      </c>
      <c r="AZ619">
        <f>CONCATENATE(AO619,".",AQ619,".",AS619,".",AU619,".",AW619,AX619)</f>
      </c>
      <c r="BA619">
        <f>CONCATENATE(AO619,AQ619,AS619,AU619,AW619,AX619)</f>
      </c>
    </row>
    <row r="620" spans="1:53" ht="30" customHeight="1" x14ac:dyDescent="0.25">
      <c r="A620" s="18"/>
      <c r="B620" s="18"/>
      <c r="C620" s="19"/>
      <c r="D620" s="17"/>
      <c r="E620" s="17"/>
      <c r="F620" s="17">
        <f>D620+E620</f>
      </c>
      <c r="G620" s="17">
        <f>ROUND((Hoja2!F620/INICIO!$C$37)*INICIO!$C$33,2)</f>
      </c>
      <c r="H620" s="17"/>
      <c r="I620" s="17"/>
      <c r="J620" s="17">
        <f>D620+H620</f>
      </c>
      <c r="K620" s="1"/>
      <c r="L620" s="17"/>
      <c r="M620" s="1"/>
      <c r="N620">
        <f>A620</f>
      </c>
      <c r="O620">
        <f>B620</f>
      </c>
      <c r="P620" s="1"/>
      <c r="Q620">
        <f>C620</f>
      </c>
      <c r="R620">
        <f>Q620</f>
      </c>
      <c r="S620" s="1"/>
      <c r="T620">
        <f>$T$10</f>
      </c>
      <c r="U620">
        <f>D620</f>
      </c>
      <c r="V620">
        <f>E620</f>
      </c>
      <c r="W620">
        <f>F620</f>
      </c>
      <c r="X620">
        <f>G620</f>
      </c>
      <c r="Y620" s="5">
        <f>W620*$B$1</f>
      </c>
      <c r="Z620" s="5">
        <f>W620*$B$2</f>
      </c>
      <c r="AA620" s="5">
        <f>Y620+Z620</f>
      </c>
      <c r="AB620" s="5">
        <f>U620+Y620</f>
      </c>
      <c r="AC620" s="96">
        <f>C620</f>
      </c>
      <c r="AD620" s="1">
        <f>$AD$10</f>
      </c>
      <c r="AE620" s="9">
        <f>COLINDANCIAS!E3061</f>
      </c>
      <c r="AF620" s="9">
        <f>COLINDANCIAS!E3062</f>
      </c>
      <c r="AG620" s="9">
        <f>COLINDANCIAS!E3063</f>
      </c>
      <c r="AH620" s="9">
        <f>COLINDANCIAS!E3064</f>
      </c>
      <c r="AI620" s="9">
        <f>$AI$10</f>
      </c>
      <c r="AJ620" s="9">
        <f>BA620</f>
      </c>
      <c r="AK620" s="1"/>
      <c r="AL620" s="53">
        <f>LEN(AJ620)</f>
      </c>
      <c r="AO620" s="96">
        <f>$AO$10</f>
      </c>
      <c r="AQ620" s="96">
        <f>$AQ$10</f>
      </c>
      <c r="AS620" s="96">
        <f>$AS$10</f>
      </c>
      <c r="AU620" s="96">
        <f>$AU$10</f>
      </c>
      <c r="AW620" s="96">
        <f>$AW$10</f>
      </c>
      <c r="AX620">
        <f>AX619+1</f>
      </c>
      <c r="AZ620">
        <f>CONCATENATE(AO620,".",AQ620,".",AS620,".",AU620,".",AW620,AX620)</f>
      </c>
      <c r="BA620">
        <f>CONCATENATE(AO620,AQ620,AS620,AU620,AW620,AX620)</f>
      </c>
    </row>
    <row r="621" spans="1:53" ht="30" customHeight="1" x14ac:dyDescent="0.25">
      <c r="A621" s="18"/>
      <c r="B621" s="18"/>
      <c r="C621" s="19"/>
      <c r="D621" s="17"/>
      <c r="E621" s="17"/>
      <c r="F621" s="17">
        <f>D621+E621</f>
      </c>
      <c r="G621" s="17">
        <f>ROUND((Hoja2!F621/INICIO!$C$37)*INICIO!$C$33,2)</f>
      </c>
      <c r="H621" s="17"/>
      <c r="I621" s="17"/>
      <c r="J621" s="17">
        <f>D621+H621</f>
      </c>
      <c r="K621" s="1"/>
      <c r="L621" s="17"/>
      <c r="M621" s="1"/>
      <c r="N621">
        <f>A621</f>
      </c>
      <c r="O621">
        <f>B621</f>
      </c>
      <c r="P621" s="1"/>
      <c r="Q621">
        <f>C621</f>
      </c>
      <c r="R621">
        <f>Q621</f>
      </c>
      <c r="S621" s="1"/>
      <c r="T621">
        <f>$T$10</f>
      </c>
      <c r="U621">
        <f>D621</f>
      </c>
      <c r="V621">
        <f>E621</f>
      </c>
      <c r="W621">
        <f>F621</f>
      </c>
      <c r="X621">
        <f>G621</f>
      </c>
      <c r="Y621" s="5">
        <f>W621*$B$1</f>
      </c>
      <c r="Z621" s="5">
        <f>W621*$B$2</f>
      </c>
      <c r="AA621" s="5">
        <f>Y621+Z621</f>
      </c>
      <c r="AB621" s="5">
        <f>U621+Y621</f>
      </c>
      <c r="AC621" s="96">
        <f>C621</f>
      </c>
      <c r="AD621" s="1">
        <f>$AD$10</f>
      </c>
      <c r="AE621" s="9">
        <f>COLINDANCIAS!E3066</f>
      </c>
      <c r="AF621" s="9">
        <f>COLINDANCIAS!E3067</f>
      </c>
      <c r="AG621" s="9">
        <f>COLINDANCIAS!E3068</f>
      </c>
      <c r="AH621" s="9">
        <f>COLINDANCIAS!E3069</f>
      </c>
      <c r="AI621" s="9">
        <f>$AI$10</f>
      </c>
      <c r="AJ621" s="9">
        <f>BA621</f>
      </c>
      <c r="AK621" s="1"/>
      <c r="AL621" s="53">
        <f>LEN(AJ621)</f>
      </c>
      <c r="AO621" s="96">
        <f>$AO$10</f>
      </c>
      <c r="AQ621" s="96">
        <f>$AQ$10</f>
      </c>
      <c r="AS621" s="96">
        <f>$AS$10</f>
      </c>
      <c r="AU621" s="96">
        <f>$AU$10</f>
      </c>
      <c r="AW621" s="96">
        <f>$AW$10</f>
      </c>
      <c r="AX621">
        <f>AX620+1</f>
      </c>
      <c r="AZ621">
        <f>CONCATENATE(AO621,".",AQ621,".",AS621,".",AU621,".",AW621,AX621)</f>
      </c>
      <c r="BA621">
        <f>CONCATENATE(AO621,AQ621,AS621,AU621,AW621,AX621)</f>
      </c>
    </row>
    <row r="622" spans="1:53" ht="30" customHeight="1" x14ac:dyDescent="0.25">
      <c r="A622" s="18"/>
      <c r="B622" s="18"/>
      <c r="C622" s="19"/>
      <c r="D622" s="17"/>
      <c r="E622" s="17"/>
      <c r="F622" s="17">
        <f>D622+E622</f>
      </c>
      <c r="G622" s="17">
        <f>ROUND((Hoja2!F622/INICIO!$C$37)*INICIO!$C$33,2)</f>
      </c>
      <c r="H622" s="17"/>
      <c r="I622" s="17"/>
      <c r="J622" s="17">
        <f>D622+H622</f>
      </c>
      <c r="K622" s="1"/>
      <c r="L622" s="17"/>
      <c r="M622" s="1"/>
      <c r="N622">
        <f>A622</f>
      </c>
      <c r="O622">
        <f>B622</f>
      </c>
      <c r="P622" s="1"/>
      <c r="Q622">
        <f>C622</f>
      </c>
      <c r="R622">
        <f>Q622</f>
      </c>
      <c r="S622" s="1"/>
      <c r="T622">
        <f>$T$10</f>
      </c>
      <c r="U622">
        <f>D622</f>
      </c>
      <c r="V622">
        <f>E622</f>
      </c>
      <c r="W622">
        <f>F622</f>
      </c>
      <c r="X622">
        <f>G622</f>
      </c>
      <c r="Y622" s="5">
        <f>W622*$B$1</f>
      </c>
      <c r="Z622" s="5">
        <f>W622*$B$2</f>
      </c>
      <c r="AA622" s="5">
        <f>Y622+Z622</f>
      </c>
      <c r="AB622" s="5">
        <f>U622+Y622</f>
      </c>
      <c r="AC622" s="96">
        <f>C622</f>
      </c>
      <c r="AD622" s="1">
        <f>$AD$10</f>
      </c>
      <c r="AE622" s="9">
        <f>COLINDANCIAS!E3071</f>
      </c>
      <c r="AF622" s="9">
        <f>COLINDANCIAS!E3072</f>
      </c>
      <c r="AG622" s="9">
        <f>COLINDANCIAS!E3073</f>
      </c>
      <c r="AH622" s="9">
        <f>COLINDANCIAS!E3074</f>
      </c>
      <c r="AI622" s="9">
        <f>$AI$10</f>
      </c>
      <c r="AJ622" s="9">
        <f>BA622</f>
      </c>
      <c r="AK622" s="1"/>
      <c r="AL622" s="53">
        <f>LEN(AJ622)</f>
      </c>
      <c r="AO622" s="96">
        <f>$AO$10</f>
      </c>
      <c r="AQ622" s="96">
        <f>$AQ$10</f>
      </c>
      <c r="AS622" s="96">
        <f>$AS$10</f>
      </c>
      <c r="AU622" s="96">
        <f>$AU$10</f>
      </c>
      <c r="AW622" s="96">
        <f>$AW$10</f>
      </c>
      <c r="AX622">
        <f>AX621+1</f>
      </c>
      <c r="AZ622">
        <f>CONCATENATE(AO622,".",AQ622,".",AS622,".",AU622,".",AW622,AX622)</f>
      </c>
      <c r="BA622">
        <f>CONCATENATE(AO622,AQ622,AS622,AU622,AW622,AX622)</f>
      </c>
    </row>
    <row r="623" spans="1:53" ht="30" customHeight="1" x14ac:dyDescent="0.25">
      <c r="A623" s="18"/>
      <c r="B623" s="18"/>
      <c r="C623" s="19"/>
      <c r="D623" s="17"/>
      <c r="E623" s="17"/>
      <c r="F623" s="17">
        <f>D623+E623</f>
      </c>
      <c r="G623" s="17">
        <f>ROUND((Hoja2!F623/INICIO!$C$37)*INICIO!$C$33,2)</f>
      </c>
      <c r="H623" s="17"/>
      <c r="I623" s="17"/>
      <c r="J623" s="17">
        <f>D623+H623</f>
      </c>
      <c r="K623" s="1"/>
      <c r="L623" s="17"/>
      <c r="M623" s="1"/>
      <c r="N623">
        <f>A623</f>
      </c>
      <c r="O623">
        <f>B623</f>
      </c>
      <c r="P623" s="1"/>
      <c r="Q623">
        <f>C623</f>
      </c>
      <c r="R623">
        <f>Q623</f>
      </c>
      <c r="S623" s="1"/>
      <c r="T623">
        <f>$T$10</f>
      </c>
      <c r="U623">
        <f>D623</f>
      </c>
      <c r="V623">
        <f>E623</f>
      </c>
      <c r="W623">
        <f>F623</f>
      </c>
      <c r="X623">
        <f>G623</f>
      </c>
      <c r="Y623" s="5">
        <f>W623*$B$1</f>
      </c>
      <c r="Z623" s="5">
        <f>W623*$B$2</f>
      </c>
      <c r="AA623" s="5">
        <f>Y623+Z623</f>
      </c>
      <c r="AB623" s="5">
        <f>U623+Y623</f>
      </c>
      <c r="AC623" s="96">
        <f>C623</f>
      </c>
      <c r="AD623" s="1">
        <f>$AD$10</f>
      </c>
      <c r="AE623" s="9">
        <f>COLINDANCIAS!E3076</f>
      </c>
      <c r="AF623" s="9">
        <f>COLINDANCIAS!E3077</f>
      </c>
      <c r="AG623" s="9">
        <f>COLINDANCIAS!E3078</f>
      </c>
      <c r="AH623" s="9">
        <f>COLINDANCIAS!E3079</f>
      </c>
      <c r="AI623" s="9">
        <f>$AI$10</f>
      </c>
      <c r="AJ623" s="9">
        <f>BA623</f>
      </c>
      <c r="AK623" s="1"/>
      <c r="AL623" s="53">
        <f>LEN(AJ623)</f>
      </c>
      <c r="AO623" s="96">
        <f>$AO$10</f>
      </c>
      <c r="AQ623" s="96">
        <f>$AQ$10</f>
      </c>
      <c r="AS623" s="96">
        <f>$AS$10</f>
      </c>
      <c r="AU623" s="96">
        <f>$AU$10</f>
      </c>
      <c r="AW623" s="96">
        <f>$AW$10</f>
      </c>
      <c r="AX623">
        <f>AX622+1</f>
      </c>
      <c r="AZ623">
        <f>CONCATENATE(AO623,".",AQ623,".",AS623,".",AU623,".",AW623,AX623)</f>
      </c>
      <c r="BA623">
        <f>CONCATENATE(AO623,AQ623,AS623,AU623,AW623,AX623)</f>
      </c>
    </row>
    <row r="624" spans="1:53" ht="30" customHeight="1" x14ac:dyDescent="0.25">
      <c r="A624" s="18"/>
      <c r="B624" s="18"/>
      <c r="C624" s="19"/>
      <c r="D624" s="17"/>
      <c r="E624" s="17"/>
      <c r="F624" s="17">
        <f>D624+E624</f>
      </c>
      <c r="G624" s="17">
        <f>ROUND((Hoja2!F624/INICIO!$C$37)*INICIO!$C$33,2)</f>
      </c>
      <c r="H624" s="17"/>
      <c r="I624" s="17"/>
      <c r="J624" s="17">
        <f>D624+H624</f>
      </c>
      <c r="K624" s="1"/>
      <c r="L624" s="17"/>
      <c r="M624" s="1"/>
      <c r="N624">
        <f>A624</f>
      </c>
      <c r="O624">
        <f>B624</f>
      </c>
      <c r="P624" s="1"/>
      <c r="Q624">
        <f>C624</f>
      </c>
      <c r="R624">
        <f>Q624</f>
      </c>
      <c r="S624" s="1"/>
      <c r="T624">
        <f>$T$10</f>
      </c>
      <c r="U624">
        <f>D624</f>
      </c>
      <c r="V624">
        <f>E624</f>
      </c>
      <c r="W624">
        <f>F624</f>
      </c>
      <c r="X624">
        <f>G624</f>
      </c>
      <c r="Y624" s="5">
        <f>W624*$B$1</f>
      </c>
      <c r="Z624" s="5">
        <f>W624*$B$2</f>
      </c>
      <c r="AA624" s="5">
        <f>Y624+Z624</f>
      </c>
      <c r="AB624" s="5">
        <f>U624+Y624</f>
      </c>
      <c r="AC624" s="96">
        <f>C624</f>
      </c>
      <c r="AD624" s="1">
        <f>$AD$10</f>
      </c>
      <c r="AE624" s="9">
        <f>COLINDANCIAS!E3081</f>
      </c>
      <c r="AF624" s="9">
        <f>COLINDANCIAS!E3082</f>
      </c>
      <c r="AG624" s="9">
        <f>COLINDANCIAS!E3083</f>
      </c>
      <c r="AH624" s="9">
        <f>COLINDANCIAS!E3084</f>
      </c>
      <c r="AI624" s="9">
        <f>$AI$10</f>
      </c>
      <c r="AJ624" s="9">
        <f>BA624</f>
      </c>
      <c r="AK624" s="1"/>
      <c r="AL624" s="53">
        <f>LEN(AJ624)</f>
      </c>
      <c r="AO624" s="96">
        <f>$AO$10</f>
      </c>
      <c r="AQ624" s="96">
        <f>$AQ$10</f>
      </c>
      <c r="AS624" s="96">
        <f>$AS$10</f>
      </c>
      <c r="AU624" s="96">
        <f>$AU$10</f>
      </c>
      <c r="AW624" s="96">
        <f>$AW$10</f>
      </c>
      <c r="AX624">
        <f>AX623+1</f>
      </c>
      <c r="AZ624">
        <f>CONCATENATE(AO624,".",AQ624,".",AS624,".",AU624,".",AW624,AX624)</f>
      </c>
      <c r="BA624">
        <f>CONCATENATE(AO624,AQ624,AS624,AU624,AW624,AX624)</f>
      </c>
    </row>
    <row r="625" spans="1:53" ht="30" customHeight="1" x14ac:dyDescent="0.25">
      <c r="A625" s="18"/>
      <c r="B625" s="18"/>
      <c r="C625" s="19"/>
      <c r="D625" s="17"/>
      <c r="E625" s="17"/>
      <c r="F625" s="17">
        <f>D625+E625</f>
      </c>
      <c r="G625" s="17">
        <f>ROUND((Hoja2!F625/INICIO!$C$37)*INICIO!$C$33,2)</f>
      </c>
      <c r="H625" s="17"/>
      <c r="I625" s="17"/>
      <c r="J625" s="17">
        <f>D625+H625</f>
      </c>
      <c r="K625" s="1"/>
      <c r="L625" s="17"/>
      <c r="M625" s="1"/>
      <c r="N625">
        <f>A625</f>
      </c>
      <c r="O625">
        <f>B625</f>
      </c>
      <c r="P625" s="1"/>
      <c r="Q625">
        <f>C625</f>
      </c>
      <c r="R625">
        <f>Q625</f>
      </c>
      <c r="S625" s="1"/>
      <c r="T625">
        <f>$T$10</f>
      </c>
      <c r="U625">
        <f>D625</f>
      </c>
      <c r="V625">
        <f>E625</f>
      </c>
      <c r="W625">
        <f>F625</f>
      </c>
      <c r="X625">
        <f>G625</f>
      </c>
      <c r="Y625" s="5">
        <f>W625*$B$1</f>
      </c>
      <c r="Z625" s="5">
        <f>W625*$B$2</f>
      </c>
      <c r="AA625" s="5">
        <f>Y625+Z625</f>
      </c>
      <c r="AB625" s="5">
        <f>U625+Y625</f>
      </c>
      <c r="AC625" s="96">
        <f>C625</f>
      </c>
      <c r="AD625" s="1">
        <f>$AD$10</f>
      </c>
      <c r="AE625" s="9">
        <f>COLINDANCIAS!E3086</f>
      </c>
      <c r="AF625" s="9">
        <f>COLINDANCIAS!E3087</f>
      </c>
      <c r="AG625" s="9">
        <f>COLINDANCIAS!E3088</f>
      </c>
      <c r="AH625" s="9">
        <f>COLINDANCIAS!E3089</f>
      </c>
      <c r="AI625" s="9">
        <f>$AI$10</f>
      </c>
      <c r="AJ625" s="9">
        <f>BA625</f>
      </c>
      <c r="AK625" s="1"/>
      <c r="AL625" s="53">
        <f>LEN(AJ625)</f>
      </c>
      <c r="AO625" s="96">
        <f>$AO$10</f>
      </c>
      <c r="AQ625" s="96">
        <f>$AQ$10</f>
      </c>
      <c r="AS625" s="96">
        <f>$AS$10</f>
      </c>
      <c r="AU625" s="96">
        <f>$AU$10</f>
      </c>
      <c r="AW625" s="96">
        <f>$AW$10</f>
      </c>
      <c r="AX625">
        <f>AX624+1</f>
      </c>
      <c r="AZ625">
        <f>CONCATENATE(AO625,".",AQ625,".",AS625,".",AU625,".",AW625,AX625)</f>
      </c>
      <c r="BA625">
        <f>CONCATENATE(AO625,AQ625,AS625,AU625,AW625,AX625)</f>
      </c>
    </row>
    <row r="626" spans="1:53" ht="30" customHeight="1" x14ac:dyDescent="0.25">
      <c r="A626" s="18"/>
      <c r="B626" s="18"/>
      <c r="C626" s="19"/>
      <c r="D626" s="17"/>
      <c r="E626" s="17"/>
      <c r="F626" s="17">
        <f>D626+E626</f>
      </c>
      <c r="G626" s="17">
        <f>ROUND((Hoja2!F626/INICIO!$C$37)*INICIO!$C$33,2)</f>
      </c>
      <c r="H626" s="17"/>
      <c r="I626" s="17"/>
      <c r="J626" s="17">
        <f>D626+H626</f>
      </c>
      <c r="K626" s="1"/>
      <c r="L626" s="17"/>
      <c r="M626" s="1"/>
      <c r="N626">
        <f>A626</f>
      </c>
      <c r="O626">
        <f>B626</f>
      </c>
      <c r="P626" s="1"/>
      <c r="Q626">
        <f>C626</f>
      </c>
      <c r="R626">
        <f>Q626</f>
      </c>
      <c r="S626" s="1"/>
      <c r="T626">
        <f>$T$10</f>
      </c>
      <c r="U626">
        <f>D626</f>
      </c>
      <c r="V626">
        <f>E626</f>
      </c>
      <c r="W626">
        <f>F626</f>
      </c>
      <c r="X626">
        <f>G626</f>
      </c>
      <c r="Y626" s="5">
        <f>W626*$B$1</f>
      </c>
      <c r="Z626" s="5">
        <f>W626*$B$2</f>
      </c>
      <c r="AA626" s="5">
        <f>Y626+Z626</f>
      </c>
      <c r="AB626" s="5">
        <f>U626+Y626</f>
      </c>
      <c r="AC626" s="96">
        <f>C626</f>
      </c>
      <c r="AD626" s="1">
        <f>$AD$10</f>
      </c>
      <c r="AE626" s="9">
        <f>COLINDANCIAS!E3091</f>
      </c>
      <c r="AF626" s="9">
        <f>COLINDANCIAS!E3092</f>
      </c>
      <c r="AG626" s="9">
        <f>COLINDANCIAS!E3093</f>
      </c>
      <c r="AH626" s="9">
        <f>COLINDANCIAS!E3094</f>
      </c>
      <c r="AI626" s="9">
        <f>$AI$10</f>
      </c>
      <c r="AJ626" s="9">
        <f>BA626</f>
      </c>
      <c r="AK626" s="1"/>
      <c r="AL626" s="53">
        <f>LEN(AJ626)</f>
      </c>
      <c r="AO626" s="96">
        <f>$AO$10</f>
      </c>
      <c r="AQ626" s="96">
        <f>$AQ$10</f>
      </c>
      <c r="AS626" s="96">
        <f>$AS$10</f>
      </c>
      <c r="AU626" s="96">
        <f>$AU$10</f>
      </c>
      <c r="AW626" s="96">
        <f>$AW$10</f>
      </c>
      <c r="AX626">
        <f>AX625+1</f>
      </c>
      <c r="AZ626">
        <f>CONCATENATE(AO626,".",AQ626,".",AS626,".",AU626,".",AW626,AX626)</f>
      </c>
      <c r="BA626">
        <f>CONCATENATE(AO626,AQ626,AS626,AU626,AW626,AX626)</f>
      </c>
    </row>
    <row r="627" spans="1:53" ht="30" customHeight="1" x14ac:dyDescent="0.25">
      <c r="A627" s="18"/>
      <c r="B627" s="18"/>
      <c r="C627" s="19"/>
      <c r="D627" s="17"/>
      <c r="E627" s="17"/>
      <c r="F627" s="17">
        <f>D627+E627</f>
      </c>
      <c r="G627" s="17">
        <f>ROUND((Hoja2!F627/INICIO!$C$37)*INICIO!$C$33,2)</f>
      </c>
      <c r="H627" s="17"/>
      <c r="I627" s="17"/>
      <c r="J627" s="17">
        <f>D627+H627</f>
      </c>
      <c r="K627" s="1"/>
      <c r="L627" s="17"/>
      <c r="M627" s="1"/>
      <c r="N627">
        <f>A627</f>
      </c>
      <c r="O627">
        <f>B627</f>
      </c>
      <c r="P627" s="1"/>
      <c r="Q627">
        <f>C627</f>
      </c>
      <c r="R627">
        <f>Q627</f>
      </c>
      <c r="S627" s="1"/>
      <c r="T627">
        <f>$T$10</f>
      </c>
      <c r="U627">
        <f>D627</f>
      </c>
      <c r="V627">
        <f>E627</f>
      </c>
      <c r="W627">
        <f>F627</f>
      </c>
      <c r="X627">
        <f>G627</f>
      </c>
      <c r="Y627" s="5">
        <f>W627*$B$1</f>
      </c>
      <c r="Z627" s="5">
        <f>W627*$B$2</f>
      </c>
      <c r="AA627" s="5">
        <f>Y627+Z627</f>
      </c>
      <c r="AB627" s="5">
        <f>U627+Y627</f>
      </c>
      <c r="AC627" s="96">
        <f>C627</f>
      </c>
      <c r="AD627" s="1">
        <f>$AD$10</f>
      </c>
      <c r="AE627" s="9">
        <f>COLINDANCIAS!E3096</f>
      </c>
      <c r="AF627" s="9">
        <f>COLINDANCIAS!E3097</f>
      </c>
      <c r="AG627" s="9">
        <f>COLINDANCIAS!E3098</f>
      </c>
      <c r="AH627" s="9">
        <f>COLINDANCIAS!E3099</f>
      </c>
      <c r="AI627" s="9">
        <f>$AI$10</f>
      </c>
      <c r="AJ627" s="9">
        <f>BA627</f>
      </c>
      <c r="AK627" s="1"/>
      <c r="AL627" s="53">
        <f>LEN(AJ627)</f>
      </c>
      <c r="AO627" s="96">
        <f>$AO$10</f>
      </c>
      <c r="AQ627" s="96">
        <f>$AQ$10</f>
      </c>
      <c r="AS627" s="96">
        <f>$AS$10</f>
      </c>
      <c r="AU627" s="96">
        <f>$AU$10</f>
      </c>
      <c r="AW627" s="96">
        <f>$AW$10</f>
      </c>
      <c r="AX627">
        <f>AX626+1</f>
      </c>
      <c r="AZ627">
        <f>CONCATENATE(AO627,".",AQ627,".",AS627,".",AU627,".",AW627,AX627)</f>
      </c>
      <c r="BA627">
        <f>CONCATENATE(AO627,AQ627,AS627,AU627,AW627,AX627)</f>
      </c>
    </row>
    <row r="628" spans="1:53" ht="30" customHeight="1" x14ac:dyDescent="0.25">
      <c r="A628" s="18"/>
      <c r="B628" s="18"/>
      <c r="C628" s="19"/>
      <c r="D628" s="17"/>
      <c r="E628" s="17"/>
      <c r="F628" s="17">
        <f>D628+E628</f>
      </c>
      <c r="G628" s="17">
        <f>ROUND((Hoja2!F628/INICIO!$C$37)*INICIO!$C$33,2)</f>
      </c>
      <c r="H628" s="17"/>
      <c r="I628" s="17"/>
      <c r="J628" s="17">
        <f>D628+H628</f>
      </c>
      <c r="K628" s="1"/>
      <c r="L628" s="17"/>
      <c r="M628" s="1"/>
      <c r="N628">
        <f>A628</f>
      </c>
      <c r="O628">
        <f>B628</f>
      </c>
      <c r="P628" s="1"/>
      <c r="Q628">
        <f>C628</f>
      </c>
      <c r="R628">
        <f>Q628</f>
      </c>
      <c r="S628" s="1"/>
      <c r="T628">
        <f>$T$10</f>
      </c>
      <c r="U628">
        <f>D628</f>
      </c>
      <c r="V628">
        <f>E628</f>
      </c>
      <c r="W628">
        <f>F628</f>
      </c>
      <c r="X628">
        <f>G628</f>
      </c>
      <c r="Y628" s="5">
        <f>W628*$B$1</f>
      </c>
      <c r="Z628" s="5">
        <f>W628*$B$2</f>
      </c>
      <c r="AA628" s="5">
        <f>Y628+Z628</f>
      </c>
      <c r="AB628" s="5">
        <f>U628+Y628</f>
      </c>
      <c r="AC628" s="96">
        <f>C628</f>
      </c>
      <c r="AD628" s="1">
        <f>$AD$10</f>
      </c>
      <c r="AE628" s="9">
        <f>COLINDANCIAS!E3101</f>
      </c>
      <c r="AF628" s="9">
        <f>COLINDANCIAS!E3102</f>
      </c>
      <c r="AG628" s="9">
        <f>COLINDANCIAS!E3103</f>
      </c>
      <c r="AH628" s="9">
        <f>COLINDANCIAS!E3104</f>
      </c>
      <c r="AI628" s="9">
        <f>$AI$10</f>
      </c>
      <c r="AJ628" s="9">
        <f>BA628</f>
      </c>
      <c r="AK628" s="1"/>
      <c r="AL628" s="53">
        <f>LEN(AJ628)</f>
      </c>
      <c r="AO628" s="96">
        <f>$AO$10</f>
      </c>
      <c r="AQ628" s="96">
        <f>$AQ$10</f>
      </c>
      <c r="AS628" s="96">
        <f>$AS$10</f>
      </c>
      <c r="AU628" s="96">
        <f>$AU$10</f>
      </c>
      <c r="AW628" s="96">
        <f>$AW$10</f>
      </c>
      <c r="AX628">
        <f>AX627+1</f>
      </c>
      <c r="AZ628">
        <f>CONCATENATE(AO628,".",AQ628,".",AS628,".",AU628,".",AW628,AX628)</f>
      </c>
      <c r="BA628">
        <f>CONCATENATE(AO628,AQ628,AS628,AU628,AW628,AX628)</f>
      </c>
    </row>
    <row r="629" spans="1:53" ht="30" customHeight="1" x14ac:dyDescent="0.25">
      <c r="A629" s="18"/>
      <c r="B629" s="18"/>
      <c r="C629" s="19"/>
      <c r="D629" s="17"/>
      <c r="E629" s="17"/>
      <c r="F629" s="17">
        <f>D629+E629</f>
      </c>
      <c r="G629" s="17">
        <f>ROUND((Hoja2!F629/INICIO!$C$37)*INICIO!$C$33,2)</f>
      </c>
      <c r="H629" s="17"/>
      <c r="I629" s="17"/>
      <c r="J629" s="17">
        <f>D629+H629</f>
      </c>
      <c r="K629" s="1"/>
      <c r="L629" s="17"/>
      <c r="M629" s="1"/>
      <c r="N629">
        <f>A629</f>
      </c>
      <c r="O629">
        <f>B629</f>
      </c>
      <c r="P629" s="1"/>
      <c r="Q629">
        <f>C629</f>
      </c>
      <c r="R629">
        <f>Q629</f>
      </c>
      <c r="S629" s="1"/>
      <c r="T629">
        <f>$T$10</f>
      </c>
      <c r="U629">
        <f>D629</f>
      </c>
      <c r="V629">
        <f>E629</f>
      </c>
      <c r="W629">
        <f>F629</f>
      </c>
      <c r="X629">
        <f>G629</f>
      </c>
      <c r="Y629" s="5">
        <f>W629*$B$1</f>
      </c>
      <c r="Z629" s="5">
        <f>W629*$B$2</f>
      </c>
      <c r="AA629" s="5">
        <f>Y629+Z629</f>
      </c>
      <c r="AB629" s="5">
        <f>U629+Y629</f>
      </c>
      <c r="AC629" s="96">
        <f>C629</f>
      </c>
      <c r="AD629" s="1">
        <f>$AD$10</f>
      </c>
      <c r="AE629" s="9">
        <f>COLINDANCIAS!E3106</f>
      </c>
      <c r="AF629" s="9">
        <f>COLINDANCIAS!E3107</f>
      </c>
      <c r="AG629" s="9">
        <f>COLINDANCIAS!E3108</f>
      </c>
      <c r="AH629" s="9">
        <f>COLINDANCIAS!E3109</f>
      </c>
      <c r="AI629" s="9">
        <f>$AI$10</f>
      </c>
      <c r="AJ629" s="9">
        <f>BA629</f>
      </c>
      <c r="AK629" s="1"/>
      <c r="AL629" s="53">
        <f>LEN(AJ629)</f>
      </c>
      <c r="AO629" s="96">
        <f>$AO$10</f>
      </c>
      <c r="AQ629" s="96">
        <f>$AQ$10</f>
      </c>
      <c r="AS629" s="96">
        <f>$AS$10</f>
      </c>
      <c r="AU629" s="96">
        <f>$AU$10</f>
      </c>
      <c r="AW629" s="96">
        <f>$AW$10</f>
      </c>
      <c r="AX629">
        <f>AX628+1</f>
      </c>
      <c r="AZ629">
        <f>CONCATENATE(AO629,".",AQ629,".",AS629,".",AU629,".",AW629,AX629)</f>
      </c>
      <c r="BA629">
        <f>CONCATENATE(AO629,AQ629,AS629,AU629,AW629,AX629)</f>
      </c>
    </row>
    <row r="630" spans="1:53" ht="30" customHeight="1" x14ac:dyDescent="0.25">
      <c r="A630" s="18"/>
      <c r="B630" s="18"/>
      <c r="C630" s="19"/>
      <c r="D630" s="17"/>
      <c r="E630" s="17"/>
      <c r="F630" s="17">
        <f>D630+E630</f>
      </c>
      <c r="G630" s="17">
        <f>ROUND((Hoja2!F630/INICIO!$C$37)*INICIO!$C$33,2)</f>
      </c>
      <c r="H630" s="17"/>
      <c r="I630" s="17"/>
      <c r="J630" s="17">
        <f>D630+H630</f>
      </c>
      <c r="K630" s="1"/>
      <c r="L630" s="17"/>
      <c r="M630" s="1"/>
      <c r="N630">
        <f>A630</f>
      </c>
      <c r="O630">
        <f>B630</f>
      </c>
      <c r="P630" s="1"/>
      <c r="Q630">
        <f>C630</f>
      </c>
      <c r="R630">
        <f>Q630</f>
      </c>
      <c r="S630" s="1"/>
      <c r="T630">
        <f>$T$10</f>
      </c>
      <c r="U630">
        <f>D630</f>
      </c>
      <c r="V630">
        <f>E630</f>
      </c>
      <c r="W630">
        <f>F630</f>
      </c>
      <c r="X630">
        <f>G630</f>
      </c>
      <c r="Y630" s="5">
        <f>W630*$B$1</f>
      </c>
      <c r="Z630" s="5">
        <f>W630*$B$2</f>
      </c>
      <c r="AA630" s="5">
        <f>Y630+Z630</f>
      </c>
      <c r="AB630" s="5">
        <f>U630+Y630</f>
      </c>
      <c r="AC630" s="96">
        <f>C630</f>
      </c>
      <c r="AD630" s="1">
        <f>$AD$10</f>
      </c>
      <c r="AE630" s="9">
        <f>COLINDANCIAS!E3111</f>
      </c>
      <c r="AF630" s="9">
        <f>COLINDANCIAS!E3112</f>
      </c>
      <c r="AG630" s="9">
        <f>COLINDANCIAS!E3113</f>
      </c>
      <c r="AH630" s="9">
        <f>COLINDANCIAS!E3114</f>
      </c>
      <c r="AI630" s="9">
        <f>$AI$10</f>
      </c>
      <c r="AJ630" s="9">
        <f>BA630</f>
      </c>
      <c r="AK630" s="1"/>
      <c r="AL630" s="53">
        <f>LEN(AJ630)</f>
      </c>
      <c r="AO630" s="96">
        <f>$AO$10</f>
      </c>
      <c r="AQ630" s="96">
        <f>$AQ$10</f>
      </c>
      <c r="AS630" s="96">
        <f>$AS$10</f>
      </c>
      <c r="AU630" s="96">
        <f>$AU$10</f>
      </c>
      <c r="AW630" s="96">
        <f>$AW$10</f>
      </c>
      <c r="AX630">
        <f>AX629+1</f>
      </c>
      <c r="AZ630">
        <f>CONCATENATE(AO630,".",AQ630,".",AS630,".",AU630,".",AW630,AX630)</f>
      </c>
      <c r="BA630">
        <f>CONCATENATE(AO630,AQ630,AS630,AU630,AW630,AX630)</f>
      </c>
    </row>
    <row r="631" spans="1:53" ht="30" customHeight="1" x14ac:dyDescent="0.25">
      <c r="A631" s="18"/>
      <c r="B631" s="18"/>
      <c r="C631" s="19"/>
      <c r="D631" s="17"/>
      <c r="E631" s="17"/>
      <c r="F631" s="17">
        <f>D631+E631</f>
      </c>
      <c r="G631" s="17">
        <f>ROUND((Hoja2!F631/INICIO!$C$37)*INICIO!$C$33,2)</f>
      </c>
      <c r="H631" s="17"/>
      <c r="I631" s="17"/>
      <c r="J631" s="17">
        <f>D631+H631</f>
      </c>
      <c r="K631" s="1"/>
      <c r="L631" s="17"/>
      <c r="M631" s="1"/>
      <c r="N631">
        <f>A631</f>
      </c>
      <c r="O631">
        <f>B631</f>
      </c>
      <c r="P631" s="1"/>
      <c r="Q631">
        <f>C631</f>
      </c>
      <c r="R631">
        <f>Q631</f>
      </c>
      <c r="S631" s="1"/>
      <c r="T631">
        <f>$T$10</f>
      </c>
      <c r="U631">
        <f>D631</f>
      </c>
      <c r="V631">
        <f>E631</f>
      </c>
      <c r="W631">
        <f>F631</f>
      </c>
      <c r="X631">
        <f>G631</f>
      </c>
      <c r="Y631" s="5">
        <f>W631*$B$1</f>
      </c>
      <c r="Z631" s="5">
        <f>W631*$B$2</f>
      </c>
      <c r="AA631" s="5">
        <f>Y631+Z631</f>
      </c>
      <c r="AB631" s="5">
        <f>U631+Y631</f>
      </c>
      <c r="AC631" s="96">
        <f>C631</f>
      </c>
      <c r="AD631" s="1">
        <f>$AD$10</f>
      </c>
      <c r="AE631" s="9">
        <f>COLINDANCIAS!E3116</f>
      </c>
      <c r="AF631" s="9">
        <f>COLINDANCIAS!E3117</f>
      </c>
      <c r="AG631" s="9">
        <f>COLINDANCIAS!E3118</f>
      </c>
      <c r="AH631" s="9">
        <f>COLINDANCIAS!E3119</f>
      </c>
      <c r="AI631" s="9">
        <f>$AI$10</f>
      </c>
      <c r="AJ631" s="9">
        <f>BA631</f>
      </c>
      <c r="AK631" s="1"/>
      <c r="AL631" s="53">
        <f>LEN(AJ631)</f>
      </c>
      <c r="AO631" s="96">
        <f>$AO$10</f>
      </c>
      <c r="AQ631" s="96">
        <f>$AQ$10</f>
      </c>
      <c r="AS631" s="96">
        <f>$AS$10</f>
      </c>
      <c r="AU631" s="96">
        <f>$AU$10</f>
      </c>
      <c r="AW631" s="96">
        <f>$AW$10</f>
      </c>
      <c r="AX631">
        <f>AX630+1</f>
      </c>
      <c r="AZ631">
        <f>CONCATENATE(AO631,".",AQ631,".",AS631,".",AU631,".",AW631,AX631)</f>
      </c>
      <c r="BA631">
        <f>CONCATENATE(AO631,AQ631,AS631,AU631,AW631,AX631)</f>
      </c>
    </row>
    <row r="632" spans="1:53" ht="30" customHeight="1" x14ac:dyDescent="0.25">
      <c r="A632" s="18"/>
      <c r="B632" s="18"/>
      <c r="C632" s="19"/>
      <c r="D632" s="17"/>
      <c r="E632" s="17"/>
      <c r="F632" s="17">
        <f>D632+E632</f>
      </c>
      <c r="G632" s="17">
        <f>ROUND((Hoja2!F632/INICIO!$C$37)*INICIO!$C$33,2)</f>
      </c>
      <c r="H632" s="17"/>
      <c r="I632" s="17"/>
      <c r="J632" s="17">
        <f>D632+H632</f>
      </c>
      <c r="K632" s="1"/>
      <c r="L632" s="17"/>
      <c r="M632" s="1"/>
      <c r="N632">
        <f>A632</f>
      </c>
      <c r="O632">
        <f>B632</f>
      </c>
      <c r="P632" s="1"/>
      <c r="Q632">
        <f>C632</f>
      </c>
      <c r="R632">
        <f>Q632</f>
      </c>
      <c r="S632" s="1"/>
      <c r="T632">
        <f>$T$10</f>
      </c>
      <c r="U632">
        <f>D632</f>
      </c>
      <c r="V632">
        <f>E632</f>
      </c>
      <c r="W632">
        <f>F632</f>
      </c>
      <c r="X632">
        <f>G632</f>
      </c>
      <c r="Y632" s="5">
        <f>W632*$B$1</f>
      </c>
      <c r="Z632" s="5">
        <f>W632*$B$2</f>
      </c>
      <c r="AA632" s="5">
        <f>Y632+Z632</f>
      </c>
      <c r="AB632" s="5">
        <f>U632+Y632</f>
      </c>
      <c r="AC632" s="96">
        <f>C632</f>
      </c>
      <c r="AD632" s="1">
        <f>$AD$10</f>
      </c>
      <c r="AE632" s="9">
        <f>COLINDANCIAS!E3121</f>
      </c>
      <c r="AF632" s="9">
        <f>COLINDANCIAS!E3122</f>
      </c>
      <c r="AG632" s="9">
        <f>COLINDANCIAS!E3123</f>
      </c>
      <c r="AH632" s="9">
        <f>COLINDANCIAS!E3124</f>
      </c>
      <c r="AI632" s="9">
        <f>$AI$10</f>
      </c>
      <c r="AJ632" s="9">
        <f>BA632</f>
      </c>
      <c r="AK632" s="1"/>
      <c r="AL632" s="53">
        <f>LEN(AJ632)</f>
      </c>
      <c r="AO632" s="96">
        <f>$AO$10</f>
      </c>
      <c r="AQ632" s="96">
        <f>$AQ$10</f>
      </c>
      <c r="AS632" s="96">
        <f>$AS$10</f>
      </c>
      <c r="AU632" s="96">
        <f>$AU$10</f>
      </c>
      <c r="AW632" s="96">
        <f>$AW$10</f>
      </c>
      <c r="AX632">
        <f>AX631+1</f>
      </c>
      <c r="AZ632">
        <f>CONCATENATE(AO632,".",AQ632,".",AS632,".",AU632,".",AW632,AX632)</f>
      </c>
      <c r="BA632">
        <f>CONCATENATE(AO632,AQ632,AS632,AU632,AW632,AX632)</f>
      </c>
    </row>
    <row r="633" spans="1:53" ht="30" customHeight="1" x14ac:dyDescent="0.25">
      <c r="A633" s="18"/>
      <c r="B633" s="18"/>
      <c r="C633" s="19"/>
      <c r="D633" s="17"/>
      <c r="E633" s="17"/>
      <c r="F633" s="17">
        <f>D633+E633</f>
      </c>
      <c r="G633" s="17">
        <f>ROUND((Hoja2!F633/INICIO!$C$37)*INICIO!$C$33,2)</f>
      </c>
      <c r="H633" s="17"/>
      <c r="I633" s="17"/>
      <c r="J633" s="17">
        <f>D633+H633</f>
      </c>
      <c r="K633" s="1"/>
      <c r="L633" s="17"/>
      <c r="M633" s="1"/>
      <c r="N633">
        <f>A633</f>
      </c>
      <c r="O633">
        <f>B633</f>
      </c>
      <c r="P633" s="1"/>
      <c r="Q633">
        <f>C633</f>
      </c>
      <c r="R633">
        <f>Q633</f>
      </c>
      <c r="S633" s="1"/>
      <c r="T633">
        <f>$T$10</f>
      </c>
      <c r="U633">
        <f>D633</f>
      </c>
      <c r="V633">
        <f>E633</f>
      </c>
      <c r="W633">
        <f>F633</f>
      </c>
      <c r="X633">
        <f>G633</f>
      </c>
      <c r="Y633" s="5">
        <f>W633*$B$1</f>
      </c>
      <c r="Z633" s="5">
        <f>W633*$B$2</f>
      </c>
      <c r="AA633" s="5">
        <f>Y633+Z633</f>
      </c>
      <c r="AB633" s="5">
        <f>U633+Y633</f>
      </c>
      <c r="AC633" s="96">
        <f>C633</f>
      </c>
      <c r="AD633" s="1">
        <f>$AD$10</f>
      </c>
      <c r="AE633" s="9">
        <f>COLINDANCIAS!E3126</f>
      </c>
      <c r="AF633" s="9">
        <f>COLINDANCIAS!E3127</f>
      </c>
      <c r="AG633" s="9">
        <f>COLINDANCIAS!E3128</f>
      </c>
      <c r="AH633" s="9">
        <f>COLINDANCIAS!E3129</f>
      </c>
      <c r="AI633" s="9">
        <f>$AI$10</f>
      </c>
      <c r="AJ633" s="9">
        <f>BA633</f>
      </c>
      <c r="AK633" s="1"/>
      <c r="AL633" s="53">
        <f>LEN(AJ633)</f>
      </c>
      <c r="AO633" s="96">
        <f>$AO$10</f>
      </c>
      <c r="AQ633" s="96">
        <f>$AQ$10</f>
      </c>
      <c r="AS633" s="96">
        <f>$AS$10</f>
      </c>
      <c r="AU633" s="96">
        <f>$AU$10</f>
      </c>
      <c r="AW633" s="96">
        <f>$AW$10</f>
      </c>
      <c r="AX633">
        <f>AX632+1</f>
      </c>
      <c r="AZ633">
        <f>CONCATENATE(AO633,".",AQ633,".",AS633,".",AU633,".",AW633,AX633)</f>
      </c>
      <c r="BA633">
        <f>CONCATENATE(AO633,AQ633,AS633,AU633,AW633,AX633)</f>
      </c>
    </row>
    <row r="634" spans="1:53" ht="30" customHeight="1" x14ac:dyDescent="0.25">
      <c r="A634" s="18"/>
      <c r="B634" s="18"/>
      <c r="C634" s="19"/>
      <c r="D634" s="17"/>
      <c r="E634" s="17"/>
      <c r="F634" s="17">
        <f>D634+E634</f>
      </c>
      <c r="G634" s="17">
        <f>ROUND((Hoja2!F634/INICIO!$C$37)*INICIO!$C$33,2)</f>
      </c>
      <c r="H634" s="17"/>
      <c r="I634" s="17"/>
      <c r="J634" s="17">
        <f>D634+H634</f>
      </c>
      <c r="K634" s="1"/>
      <c r="L634" s="17"/>
      <c r="M634" s="1"/>
      <c r="N634">
        <f>A634</f>
      </c>
      <c r="O634">
        <f>B634</f>
      </c>
      <c r="P634" s="1"/>
      <c r="Q634">
        <f>C634</f>
      </c>
      <c r="R634">
        <f>Q634</f>
      </c>
      <c r="S634" s="1"/>
      <c r="T634">
        <f>$T$10</f>
      </c>
      <c r="U634">
        <f>D634</f>
      </c>
      <c r="V634">
        <f>E634</f>
      </c>
      <c r="W634">
        <f>F634</f>
      </c>
      <c r="X634">
        <f>G634</f>
      </c>
      <c r="Y634" s="5">
        <f>W634*$B$1</f>
      </c>
      <c r="Z634" s="5">
        <f>W634*$B$2</f>
      </c>
      <c r="AA634" s="5">
        <f>Y634+Z634</f>
      </c>
      <c r="AB634" s="5">
        <f>U634+Y634</f>
      </c>
      <c r="AC634" s="96">
        <f>C634</f>
      </c>
      <c r="AD634" s="1">
        <f>$AD$10</f>
      </c>
      <c r="AE634" s="9">
        <f>COLINDANCIAS!E3131</f>
      </c>
      <c r="AF634" s="9">
        <f>COLINDANCIAS!E3132</f>
      </c>
      <c r="AG634" s="9">
        <f>COLINDANCIAS!E3133</f>
      </c>
      <c r="AH634" s="9">
        <f>COLINDANCIAS!E3134</f>
      </c>
      <c r="AI634" s="9">
        <f>$AI$10</f>
      </c>
      <c r="AJ634" s="9">
        <f>BA634</f>
      </c>
      <c r="AK634" s="1"/>
      <c r="AL634" s="53">
        <f>LEN(AJ634)</f>
      </c>
      <c r="AO634" s="96">
        <f>$AO$10</f>
      </c>
      <c r="AQ634" s="96">
        <f>$AQ$10</f>
      </c>
      <c r="AS634" s="96">
        <f>$AS$10</f>
      </c>
      <c r="AU634" s="96">
        <f>$AU$10</f>
      </c>
      <c r="AW634" s="96">
        <f>$AW$10</f>
      </c>
      <c r="AX634">
        <f>AX633+1</f>
      </c>
      <c r="AZ634">
        <f>CONCATENATE(AO634,".",AQ634,".",AS634,".",AU634,".",AW634,AX634)</f>
      </c>
      <c r="BA634">
        <f>CONCATENATE(AO634,AQ634,AS634,AU634,AW634,AX634)</f>
      </c>
    </row>
    <row r="635" spans="1:53" ht="30" customHeight="1" x14ac:dyDescent="0.25">
      <c r="A635" s="18"/>
      <c r="B635" s="18"/>
      <c r="C635" s="19"/>
      <c r="D635" s="17"/>
      <c r="E635" s="17"/>
      <c r="F635" s="17">
        <f>D635+E635</f>
      </c>
      <c r="G635" s="17">
        <f>ROUND((Hoja2!F635/INICIO!$C$37)*INICIO!$C$33,2)</f>
      </c>
      <c r="H635" s="17"/>
      <c r="I635" s="17"/>
      <c r="J635" s="17">
        <f>D635+H635</f>
      </c>
      <c r="K635" s="1"/>
      <c r="L635" s="17"/>
      <c r="M635" s="1"/>
      <c r="N635">
        <f>A635</f>
      </c>
      <c r="O635">
        <f>B635</f>
      </c>
      <c r="P635" s="1"/>
      <c r="Q635">
        <f>C635</f>
      </c>
      <c r="R635">
        <f>Q635</f>
      </c>
      <c r="S635" s="1"/>
      <c r="T635">
        <f>$T$10</f>
      </c>
      <c r="U635">
        <f>D635</f>
      </c>
      <c r="V635">
        <f>E635</f>
      </c>
      <c r="W635">
        <f>F635</f>
      </c>
      <c r="X635">
        <f>G635</f>
      </c>
      <c r="Y635" s="5">
        <f>W635*$B$1</f>
      </c>
      <c r="Z635" s="5">
        <f>W635*$B$2</f>
      </c>
      <c r="AA635" s="5">
        <f>Y635+Z635</f>
      </c>
      <c r="AB635" s="5">
        <f>U635+Y635</f>
      </c>
      <c r="AC635" s="96">
        <f>C635</f>
      </c>
      <c r="AD635" s="1">
        <f>$AD$10</f>
      </c>
      <c r="AE635" s="9">
        <f>COLINDANCIAS!E3136</f>
      </c>
      <c r="AF635" s="9">
        <f>COLINDANCIAS!E3137</f>
      </c>
      <c r="AG635" s="9">
        <f>COLINDANCIAS!E3138</f>
      </c>
      <c r="AH635" s="9">
        <f>COLINDANCIAS!E3139</f>
      </c>
      <c r="AI635" s="9">
        <f>$AI$10</f>
      </c>
      <c r="AJ635" s="9">
        <f>BA635</f>
      </c>
      <c r="AK635" s="1"/>
      <c r="AL635" s="53">
        <f>LEN(AJ635)</f>
      </c>
      <c r="AO635" s="96">
        <f>$AO$10</f>
      </c>
      <c r="AQ635" s="96">
        <f>$AQ$10</f>
      </c>
      <c r="AS635" s="96">
        <f>$AS$10</f>
      </c>
      <c r="AU635" s="96">
        <f>$AU$10</f>
      </c>
      <c r="AW635" s="96">
        <f>$AW$10</f>
      </c>
      <c r="AX635">
        <f>AX634+1</f>
      </c>
      <c r="AZ635">
        <f>CONCATENATE(AO635,".",AQ635,".",AS635,".",AU635,".",AW635,AX635)</f>
      </c>
      <c r="BA635">
        <f>CONCATENATE(AO635,AQ635,AS635,AU635,AW635,AX635)</f>
      </c>
    </row>
    <row r="636" spans="1:53" ht="30" customHeight="1" x14ac:dyDescent="0.25">
      <c r="A636" s="18"/>
      <c r="B636" s="18"/>
      <c r="C636" s="19"/>
      <c r="D636" s="17"/>
      <c r="E636" s="17"/>
      <c r="F636" s="17">
        <f>D636+E636</f>
      </c>
      <c r="G636" s="17">
        <f>ROUND((Hoja2!F636/INICIO!$C$37)*INICIO!$C$33,2)</f>
      </c>
      <c r="H636" s="17"/>
      <c r="I636" s="17"/>
      <c r="J636" s="17">
        <f>D636+H636</f>
      </c>
      <c r="K636" s="1"/>
      <c r="L636" s="17"/>
      <c r="M636" s="1"/>
      <c r="N636">
        <f>A636</f>
      </c>
      <c r="O636">
        <f>B636</f>
      </c>
      <c r="P636" s="1"/>
      <c r="Q636">
        <f>C636</f>
      </c>
      <c r="R636">
        <f>Q636</f>
      </c>
      <c r="S636" s="1"/>
      <c r="T636">
        <f>$T$10</f>
      </c>
      <c r="U636">
        <f>D636</f>
      </c>
      <c r="V636">
        <f>E636</f>
      </c>
      <c r="W636">
        <f>F636</f>
      </c>
      <c r="X636">
        <f>G636</f>
      </c>
      <c r="Y636" s="5">
        <f>W636*$B$1</f>
      </c>
      <c r="Z636" s="5">
        <f>W636*$B$2</f>
      </c>
      <c r="AA636" s="5">
        <f>Y636+Z636</f>
      </c>
      <c r="AB636" s="5">
        <f>U636+Y636</f>
      </c>
      <c r="AC636" s="96">
        <f>C636</f>
      </c>
      <c r="AD636" s="1">
        <f>$AD$10</f>
      </c>
      <c r="AE636" s="9">
        <f>COLINDANCIAS!E3141</f>
      </c>
      <c r="AF636" s="9">
        <f>COLINDANCIAS!E3142</f>
      </c>
      <c r="AG636" s="9">
        <f>COLINDANCIAS!E3143</f>
      </c>
      <c r="AH636" s="9">
        <f>COLINDANCIAS!E3144</f>
      </c>
      <c r="AI636" s="9">
        <f>$AI$10</f>
      </c>
      <c r="AJ636" s="9">
        <f>BA636</f>
      </c>
      <c r="AK636" s="1"/>
      <c r="AL636" s="53">
        <f>LEN(AJ636)</f>
      </c>
      <c r="AO636" s="96">
        <f>$AO$10</f>
      </c>
      <c r="AQ636" s="96">
        <f>$AQ$10</f>
      </c>
      <c r="AS636" s="96">
        <f>$AS$10</f>
      </c>
      <c r="AU636" s="96">
        <f>$AU$10</f>
      </c>
      <c r="AW636" s="96">
        <f>$AW$10</f>
      </c>
      <c r="AX636">
        <f>AX635+1</f>
      </c>
      <c r="AZ636">
        <f>CONCATENATE(AO636,".",AQ636,".",AS636,".",AU636,".",AW636,AX636)</f>
      </c>
      <c r="BA636">
        <f>CONCATENATE(AO636,AQ636,AS636,AU636,AW636,AX636)</f>
      </c>
    </row>
    <row r="637" spans="1:53" ht="30" customHeight="1" x14ac:dyDescent="0.25">
      <c r="A637" s="18"/>
      <c r="B637" s="18"/>
      <c r="C637" s="19"/>
      <c r="D637" s="17"/>
      <c r="E637" s="17"/>
      <c r="F637" s="17">
        <f>D637+E637</f>
      </c>
      <c r="G637" s="17">
        <f>ROUND((Hoja2!F637/INICIO!$C$37)*INICIO!$C$33,2)</f>
      </c>
      <c r="H637" s="17"/>
      <c r="I637" s="17"/>
      <c r="J637" s="17">
        <f>D637+H637</f>
      </c>
      <c r="K637" s="1"/>
      <c r="L637" s="17"/>
      <c r="M637" s="1"/>
      <c r="N637">
        <f>A637</f>
      </c>
      <c r="O637">
        <f>B637</f>
      </c>
      <c r="P637" s="1"/>
      <c r="Q637">
        <f>C637</f>
      </c>
      <c r="R637">
        <f>Q637</f>
      </c>
      <c r="S637" s="1"/>
      <c r="T637">
        <f>$T$10</f>
      </c>
      <c r="U637">
        <f>D637</f>
      </c>
      <c r="V637">
        <f>E637</f>
      </c>
      <c r="W637">
        <f>F637</f>
      </c>
      <c r="X637">
        <f>G637</f>
      </c>
      <c r="Y637" s="5">
        <f>W637*$B$1</f>
      </c>
      <c r="Z637" s="5">
        <f>W637*$B$2</f>
      </c>
      <c r="AA637" s="5">
        <f>Y637+Z637</f>
      </c>
      <c r="AB637" s="5">
        <f>U637+Y637</f>
      </c>
      <c r="AC637" s="96">
        <f>C637</f>
      </c>
      <c r="AD637" s="1">
        <f>$AD$10</f>
      </c>
      <c r="AE637" s="9">
        <f>COLINDANCIAS!E3146</f>
      </c>
      <c r="AF637" s="9">
        <f>COLINDANCIAS!E3147</f>
      </c>
      <c r="AG637" s="9">
        <f>COLINDANCIAS!E3148</f>
      </c>
      <c r="AH637" s="9">
        <f>COLINDANCIAS!E3149</f>
      </c>
      <c r="AI637" s="9">
        <f>$AI$10</f>
      </c>
      <c r="AJ637" s="9">
        <f>BA637</f>
      </c>
      <c r="AK637" s="1"/>
      <c r="AL637" s="53">
        <f>LEN(AJ637)</f>
      </c>
      <c r="AO637" s="96">
        <f>$AO$10</f>
      </c>
      <c r="AQ637" s="96">
        <f>$AQ$10</f>
      </c>
      <c r="AS637" s="96">
        <f>$AS$10</f>
      </c>
      <c r="AU637" s="96">
        <f>$AU$10</f>
      </c>
      <c r="AW637" s="96">
        <f>$AW$10</f>
      </c>
      <c r="AX637">
        <f>AX636+1</f>
      </c>
      <c r="AZ637">
        <f>CONCATENATE(AO637,".",AQ637,".",AS637,".",AU637,".",AW637,AX637)</f>
      </c>
      <c r="BA637">
        <f>CONCATENATE(AO637,AQ637,AS637,AU637,AW637,AX637)</f>
      </c>
    </row>
    <row r="638" spans="1:53" ht="30" customHeight="1" x14ac:dyDescent="0.25">
      <c r="A638" s="18"/>
      <c r="B638" s="18"/>
      <c r="C638" s="19"/>
      <c r="D638" s="17"/>
      <c r="E638" s="17"/>
      <c r="F638" s="17">
        <f>D638+E638</f>
      </c>
      <c r="G638" s="17">
        <f>ROUND((Hoja2!F638/INICIO!$C$37)*INICIO!$C$33,2)</f>
      </c>
      <c r="H638" s="17"/>
      <c r="I638" s="17"/>
      <c r="J638" s="17">
        <f>D638+H638</f>
      </c>
      <c r="K638" s="1"/>
      <c r="L638" s="17"/>
      <c r="M638" s="1"/>
      <c r="N638">
        <f>A638</f>
      </c>
      <c r="O638">
        <f>B638</f>
      </c>
      <c r="P638" s="1"/>
      <c r="Q638">
        <f>C638</f>
      </c>
      <c r="R638">
        <f>Q638</f>
      </c>
      <c r="S638" s="1"/>
      <c r="T638">
        <f>$T$10</f>
      </c>
      <c r="U638">
        <f>D638</f>
      </c>
      <c r="V638">
        <f>E638</f>
      </c>
      <c r="W638">
        <f>F638</f>
      </c>
      <c r="X638">
        <f>G638</f>
      </c>
      <c r="Y638" s="5">
        <f>W638*$B$1</f>
      </c>
      <c r="Z638" s="5">
        <f>W638*$B$2</f>
      </c>
      <c r="AA638" s="5">
        <f>Y638+Z638</f>
      </c>
      <c r="AB638" s="5">
        <f>U638+Y638</f>
      </c>
      <c r="AC638" s="96">
        <f>C638</f>
      </c>
      <c r="AD638" s="1">
        <f>$AD$10</f>
      </c>
      <c r="AE638" s="9">
        <f>COLINDANCIAS!E3151</f>
      </c>
      <c r="AF638" s="9">
        <f>COLINDANCIAS!E3152</f>
      </c>
      <c r="AG638" s="9">
        <f>COLINDANCIAS!E3153</f>
      </c>
      <c r="AH638" s="9">
        <f>COLINDANCIAS!E3154</f>
      </c>
      <c r="AI638" s="9">
        <f>$AI$10</f>
      </c>
      <c r="AJ638" s="9">
        <f>BA638</f>
      </c>
      <c r="AK638" s="1"/>
      <c r="AL638" s="53">
        <f>LEN(AJ638)</f>
      </c>
      <c r="AO638" s="96">
        <f>$AO$10</f>
      </c>
      <c r="AQ638" s="96">
        <f>$AQ$10</f>
      </c>
      <c r="AS638" s="96">
        <f>$AS$10</f>
      </c>
      <c r="AU638" s="96">
        <f>$AU$10</f>
      </c>
      <c r="AW638" s="96">
        <f>$AW$10</f>
      </c>
      <c r="AX638">
        <f>AX637+1</f>
      </c>
      <c r="AZ638">
        <f>CONCATENATE(AO638,".",AQ638,".",AS638,".",AU638,".",AW638,AX638)</f>
      </c>
      <c r="BA638">
        <f>CONCATENATE(AO638,AQ638,AS638,AU638,AW638,AX638)</f>
      </c>
    </row>
    <row r="639" spans="1:53" ht="30" customHeight="1" x14ac:dyDescent="0.25">
      <c r="A639" s="18"/>
      <c r="B639" s="18"/>
      <c r="C639" s="19"/>
      <c r="D639" s="17"/>
      <c r="E639" s="17"/>
      <c r="F639" s="17">
        <f>D639+E639</f>
      </c>
      <c r="G639" s="17">
        <f>ROUND((Hoja2!F639/INICIO!$C$37)*INICIO!$C$33,2)</f>
      </c>
      <c r="H639" s="17"/>
      <c r="I639" s="17"/>
      <c r="J639" s="17">
        <f>D639+H639</f>
      </c>
      <c r="K639" s="1"/>
      <c r="L639" s="17"/>
      <c r="M639" s="1"/>
      <c r="N639">
        <f>A639</f>
      </c>
      <c r="O639">
        <f>B639</f>
      </c>
      <c r="P639" s="1"/>
      <c r="Q639">
        <f>C639</f>
      </c>
      <c r="R639">
        <f>Q639</f>
      </c>
      <c r="S639" s="1"/>
      <c r="T639">
        <f>$T$10</f>
      </c>
      <c r="U639">
        <f>D639</f>
      </c>
      <c r="V639">
        <f>E639</f>
      </c>
      <c r="W639">
        <f>F639</f>
      </c>
      <c r="X639">
        <f>G639</f>
      </c>
      <c r="Y639" s="5">
        <f>W639*$B$1</f>
      </c>
      <c r="Z639" s="5">
        <f>W639*$B$2</f>
      </c>
      <c r="AA639" s="5">
        <f>Y639+Z639</f>
      </c>
      <c r="AB639" s="5">
        <f>U639+Y639</f>
      </c>
      <c r="AC639" s="96">
        <f>C639</f>
      </c>
      <c r="AD639" s="1">
        <f>$AD$10</f>
      </c>
      <c r="AE639" s="9">
        <f>COLINDANCIAS!E3156</f>
      </c>
      <c r="AF639" s="9">
        <f>COLINDANCIAS!E3157</f>
      </c>
      <c r="AG639" s="9">
        <f>COLINDANCIAS!E3158</f>
      </c>
      <c r="AH639" s="9">
        <f>COLINDANCIAS!E3159</f>
      </c>
      <c r="AI639" s="9">
        <f>$AI$10</f>
      </c>
      <c r="AJ639" s="9">
        <f>BA639</f>
      </c>
      <c r="AK639" s="1"/>
      <c r="AL639" s="53">
        <f>LEN(AJ639)</f>
      </c>
      <c r="AO639" s="96">
        <f>$AO$10</f>
      </c>
      <c r="AQ639" s="96">
        <f>$AQ$10</f>
      </c>
      <c r="AS639" s="96">
        <f>$AS$10</f>
      </c>
      <c r="AU639" s="96">
        <f>$AU$10</f>
      </c>
      <c r="AW639" s="96">
        <f>$AW$10</f>
      </c>
      <c r="AX639">
        <f>AX638+1</f>
      </c>
      <c r="AZ639">
        <f>CONCATENATE(AO639,".",AQ639,".",AS639,".",AU639,".",AW639,AX639)</f>
      </c>
      <c r="BA639">
        <f>CONCATENATE(AO639,AQ639,AS639,AU639,AW639,AX639)</f>
      </c>
    </row>
    <row r="640" spans="1:53" ht="30" customHeight="1" x14ac:dyDescent="0.25">
      <c r="A640" s="18"/>
      <c r="B640" s="18"/>
      <c r="C640" s="19"/>
      <c r="D640" s="17"/>
      <c r="E640" s="17"/>
      <c r="F640" s="17">
        <f>D640+E640</f>
      </c>
      <c r="G640" s="17">
        <f>ROUND((Hoja2!F640/INICIO!$C$37)*INICIO!$C$33,2)</f>
      </c>
      <c r="H640" s="17"/>
      <c r="I640" s="17"/>
      <c r="J640" s="17">
        <f>D640+H640</f>
      </c>
      <c r="K640" s="1"/>
      <c r="L640" s="17"/>
      <c r="M640" s="1"/>
      <c r="N640">
        <f>A640</f>
      </c>
      <c r="O640">
        <f>B640</f>
      </c>
      <c r="P640" s="1"/>
      <c r="Q640">
        <f>C640</f>
      </c>
      <c r="R640">
        <f>Q640</f>
      </c>
      <c r="S640" s="1"/>
      <c r="T640">
        <f>$T$10</f>
      </c>
      <c r="U640">
        <f>D640</f>
      </c>
      <c r="V640">
        <f>E640</f>
      </c>
      <c r="W640">
        <f>F640</f>
      </c>
      <c r="X640">
        <f>G640</f>
      </c>
      <c r="Y640" s="5">
        <f>W640*$B$1</f>
      </c>
      <c r="Z640" s="5">
        <f>W640*$B$2</f>
      </c>
      <c r="AA640" s="5">
        <f>Y640+Z640</f>
      </c>
      <c r="AB640" s="5">
        <f>U640+Y640</f>
      </c>
      <c r="AC640" s="96">
        <f>C640</f>
      </c>
      <c r="AD640" s="1">
        <f>$AD$10</f>
      </c>
      <c r="AE640" s="9">
        <f>COLINDANCIAS!E3161</f>
      </c>
      <c r="AF640" s="9">
        <f>COLINDANCIAS!E3162</f>
      </c>
      <c r="AG640" s="9">
        <f>COLINDANCIAS!E3163</f>
      </c>
      <c r="AH640" s="9">
        <f>COLINDANCIAS!E3164</f>
      </c>
      <c r="AI640" s="9">
        <f>$AI$10</f>
      </c>
      <c r="AJ640" s="9">
        <f>BA640</f>
      </c>
      <c r="AK640" s="1"/>
      <c r="AL640" s="53">
        <f>LEN(AJ640)</f>
      </c>
      <c r="AO640" s="96">
        <f>$AO$10</f>
      </c>
      <c r="AQ640" s="96">
        <f>$AQ$10</f>
      </c>
      <c r="AS640" s="96">
        <f>$AS$10</f>
      </c>
      <c r="AU640" s="96">
        <f>$AU$10</f>
      </c>
      <c r="AW640" s="96">
        <f>$AW$10</f>
      </c>
      <c r="AX640">
        <f>AX639+1</f>
      </c>
      <c r="AZ640">
        <f>CONCATENATE(AO640,".",AQ640,".",AS640,".",AU640,".",AW640,AX640)</f>
      </c>
      <c r="BA640">
        <f>CONCATENATE(AO640,AQ640,AS640,AU640,AW640,AX640)</f>
      </c>
    </row>
    <row r="641" spans="1:53" ht="30" customHeight="1" x14ac:dyDescent="0.25">
      <c r="A641" s="18"/>
      <c r="B641" s="18"/>
      <c r="C641" s="19"/>
      <c r="D641" s="17"/>
      <c r="E641" s="17"/>
      <c r="F641" s="17">
        <f>D641+E641</f>
      </c>
      <c r="G641" s="17">
        <f>ROUND((Hoja2!F641/INICIO!$C$37)*INICIO!$C$33,2)</f>
      </c>
      <c r="H641" s="17"/>
      <c r="I641" s="17"/>
      <c r="J641" s="17">
        <f>D641+H641</f>
      </c>
      <c r="K641" s="1"/>
      <c r="L641" s="17"/>
      <c r="M641" s="1"/>
      <c r="N641">
        <f>A641</f>
      </c>
      <c r="O641">
        <f>B641</f>
      </c>
      <c r="P641" s="1"/>
      <c r="Q641">
        <f>C641</f>
      </c>
      <c r="R641">
        <f>Q641</f>
      </c>
      <c r="S641" s="1"/>
      <c r="T641">
        <f>$T$10</f>
      </c>
      <c r="U641">
        <f>D641</f>
      </c>
      <c r="V641">
        <f>E641</f>
      </c>
      <c r="W641">
        <f>F641</f>
      </c>
      <c r="X641">
        <f>G641</f>
      </c>
      <c r="Y641" s="5">
        <f>W641*$B$1</f>
      </c>
      <c r="Z641" s="5">
        <f>W641*$B$2</f>
      </c>
      <c r="AA641" s="5">
        <f>Y641+Z641</f>
      </c>
      <c r="AB641" s="5">
        <f>U641+Y641</f>
      </c>
      <c r="AC641" s="96">
        <f>C641</f>
      </c>
      <c r="AD641" s="1">
        <f>$AD$10</f>
      </c>
      <c r="AE641" s="9">
        <f>COLINDANCIAS!E3166</f>
      </c>
      <c r="AF641" s="9">
        <f>COLINDANCIAS!E3167</f>
      </c>
      <c r="AG641" s="9">
        <f>COLINDANCIAS!E3168</f>
      </c>
      <c r="AH641" s="9">
        <f>COLINDANCIAS!E3169</f>
      </c>
      <c r="AI641" s="9">
        <f>$AI$10</f>
      </c>
      <c r="AJ641" s="9">
        <f>BA641</f>
      </c>
      <c r="AK641" s="1"/>
      <c r="AL641" s="53">
        <f>LEN(AJ641)</f>
      </c>
      <c r="AO641" s="96">
        <f>$AO$10</f>
      </c>
      <c r="AQ641" s="96">
        <f>$AQ$10</f>
      </c>
      <c r="AS641" s="96">
        <f>$AS$10</f>
      </c>
      <c r="AU641" s="96">
        <f>$AU$10</f>
      </c>
      <c r="AW641" s="96">
        <f>$AW$10</f>
      </c>
      <c r="AX641">
        <f>AX640+1</f>
      </c>
      <c r="AZ641">
        <f>CONCATENATE(AO641,".",AQ641,".",AS641,".",AU641,".",AW641,AX641)</f>
      </c>
      <c r="BA641">
        <f>CONCATENATE(AO641,AQ641,AS641,AU641,AW641,AX641)</f>
      </c>
    </row>
    <row r="642" spans="1:53" ht="30" customHeight="1" x14ac:dyDescent="0.25">
      <c r="A642" s="18"/>
      <c r="B642" s="18"/>
      <c r="C642" s="19"/>
      <c r="D642" s="17"/>
      <c r="E642" s="17"/>
      <c r="F642" s="17">
        <f>D642+E642</f>
      </c>
      <c r="G642" s="17">
        <f>ROUND((Hoja2!F642/INICIO!$C$37)*INICIO!$C$33,2)</f>
      </c>
      <c r="H642" s="17"/>
      <c r="I642" s="17"/>
      <c r="J642" s="17">
        <f>D642+H642</f>
      </c>
      <c r="K642" s="1"/>
      <c r="L642" s="17"/>
      <c r="M642" s="1"/>
      <c r="N642">
        <f>A642</f>
      </c>
      <c r="O642">
        <f>B642</f>
      </c>
      <c r="P642" s="1"/>
      <c r="Q642">
        <f>C642</f>
      </c>
      <c r="R642">
        <f>Q642</f>
      </c>
      <c r="S642" s="1"/>
      <c r="T642">
        <f>$T$10</f>
      </c>
      <c r="U642">
        <f>D642</f>
      </c>
      <c r="V642">
        <f>E642</f>
      </c>
      <c r="W642">
        <f>F642</f>
      </c>
      <c r="X642">
        <f>G642</f>
      </c>
      <c r="Y642" s="5">
        <f>W642*$B$1</f>
      </c>
      <c r="Z642" s="5">
        <f>W642*$B$2</f>
      </c>
      <c r="AA642" s="5">
        <f>Y642+Z642</f>
      </c>
      <c r="AB642" s="5">
        <f>U642+Y642</f>
      </c>
      <c r="AC642" s="96">
        <f>C642</f>
      </c>
      <c r="AD642" s="1">
        <f>$AD$10</f>
      </c>
      <c r="AE642" s="9">
        <f>COLINDANCIAS!E3171</f>
      </c>
      <c r="AF642" s="9">
        <f>COLINDANCIAS!E3172</f>
      </c>
      <c r="AG642" s="9">
        <f>COLINDANCIAS!E3173</f>
      </c>
      <c r="AH642" s="9">
        <f>COLINDANCIAS!E3174</f>
      </c>
      <c r="AI642" s="9">
        <f>$AI$10</f>
      </c>
      <c r="AJ642" s="9">
        <f>BA642</f>
      </c>
      <c r="AK642" s="1"/>
      <c r="AL642" s="53">
        <f>LEN(AJ642)</f>
      </c>
      <c r="AO642" s="96">
        <f>$AO$10</f>
      </c>
      <c r="AQ642" s="96">
        <f>$AQ$10</f>
      </c>
      <c r="AS642" s="96">
        <f>$AS$10</f>
      </c>
      <c r="AU642" s="96">
        <f>$AU$10</f>
      </c>
      <c r="AW642" s="96">
        <f>$AW$10</f>
      </c>
      <c r="AX642">
        <f>AX641+1</f>
      </c>
      <c r="AZ642">
        <f>CONCATENATE(AO642,".",AQ642,".",AS642,".",AU642,".",AW642,AX642)</f>
      </c>
      <c r="BA642">
        <f>CONCATENATE(AO642,AQ642,AS642,AU642,AW642,AX642)</f>
      </c>
    </row>
    <row r="643" spans="1:53" ht="30" customHeight="1" x14ac:dyDescent="0.25">
      <c r="A643" s="18"/>
      <c r="B643" s="18"/>
      <c r="C643" s="19"/>
      <c r="D643" s="17"/>
      <c r="E643" s="17"/>
      <c r="F643" s="17">
        <f>D643+E643</f>
      </c>
      <c r="G643" s="17">
        <f>ROUND((Hoja2!F643/INICIO!$C$37)*INICIO!$C$33,2)</f>
      </c>
      <c r="H643" s="17"/>
      <c r="I643" s="17"/>
      <c r="J643" s="17">
        <f>D643+H643</f>
      </c>
      <c r="K643" s="1"/>
      <c r="L643" s="17"/>
      <c r="M643" s="1"/>
      <c r="N643">
        <f>A643</f>
      </c>
      <c r="O643">
        <f>B643</f>
      </c>
      <c r="P643" s="1"/>
      <c r="Q643">
        <f>C643</f>
      </c>
      <c r="R643">
        <f>Q643</f>
      </c>
      <c r="S643" s="1"/>
      <c r="T643">
        <f>$T$10</f>
      </c>
      <c r="U643">
        <f>D643</f>
      </c>
      <c r="V643">
        <f>E643</f>
      </c>
      <c r="W643">
        <f>F643</f>
      </c>
      <c r="X643">
        <f>G643</f>
      </c>
      <c r="Y643" s="5">
        <f>W643*$B$1</f>
      </c>
      <c r="Z643" s="5">
        <f>W643*$B$2</f>
      </c>
      <c r="AA643" s="5">
        <f>Y643+Z643</f>
      </c>
      <c r="AB643" s="5">
        <f>U643+Y643</f>
      </c>
      <c r="AC643" s="96">
        <f>C643</f>
      </c>
      <c r="AD643" s="1">
        <f>$AD$10</f>
      </c>
      <c r="AE643" s="9">
        <f>COLINDANCIAS!E3176</f>
      </c>
      <c r="AF643" s="9">
        <f>COLINDANCIAS!E3177</f>
      </c>
      <c r="AG643" s="9">
        <f>COLINDANCIAS!E3178</f>
      </c>
      <c r="AH643" s="9">
        <f>COLINDANCIAS!E3179</f>
      </c>
      <c r="AI643" s="9">
        <f>$AI$10</f>
      </c>
      <c r="AJ643" s="9">
        <f>BA643</f>
      </c>
      <c r="AK643" s="1"/>
      <c r="AL643" s="53">
        <f>LEN(AJ643)</f>
      </c>
      <c r="AO643" s="96">
        <f>$AO$10</f>
      </c>
      <c r="AQ643" s="96">
        <f>$AQ$10</f>
      </c>
      <c r="AS643" s="96">
        <f>$AS$10</f>
      </c>
      <c r="AU643" s="96">
        <f>$AU$10</f>
      </c>
      <c r="AW643" s="96">
        <f>$AW$10</f>
      </c>
      <c r="AX643">
        <f>AX642+1</f>
      </c>
      <c r="AZ643">
        <f>CONCATENATE(AO643,".",AQ643,".",AS643,".",AU643,".",AW643,AX643)</f>
      </c>
      <c r="BA643">
        <f>CONCATENATE(AO643,AQ643,AS643,AU643,AW643,AX643)</f>
      </c>
    </row>
    <row r="644" spans="1:53" ht="30" customHeight="1" x14ac:dyDescent="0.25">
      <c r="A644" s="18"/>
      <c r="B644" s="18"/>
      <c r="C644" s="19"/>
      <c r="D644" s="17"/>
      <c r="E644" s="17"/>
      <c r="F644" s="17">
        <f>D644+E644</f>
      </c>
      <c r="G644" s="17">
        <f>ROUND((Hoja2!F644/INICIO!$C$37)*INICIO!$C$33,2)</f>
      </c>
      <c r="H644" s="17"/>
      <c r="I644" s="17"/>
      <c r="J644" s="17">
        <f>D644+H644</f>
      </c>
      <c r="K644" s="1"/>
      <c r="L644" s="17"/>
      <c r="M644" s="1"/>
      <c r="N644">
        <f>A644</f>
      </c>
      <c r="O644">
        <f>B644</f>
      </c>
      <c r="P644" s="1"/>
      <c r="Q644">
        <f>C644</f>
      </c>
      <c r="R644">
        <f>Q644</f>
      </c>
      <c r="S644" s="1"/>
      <c r="T644">
        <f>$T$10</f>
      </c>
      <c r="U644">
        <f>D644</f>
      </c>
      <c r="V644">
        <f>E644</f>
      </c>
      <c r="W644">
        <f>F644</f>
      </c>
      <c r="X644">
        <f>G644</f>
      </c>
      <c r="Y644" s="5">
        <f>W644*$B$1</f>
      </c>
      <c r="Z644" s="5">
        <f>W644*$B$2</f>
      </c>
      <c r="AA644" s="5">
        <f>Y644+Z644</f>
      </c>
      <c r="AB644" s="5">
        <f>U644+Y644</f>
      </c>
      <c r="AC644" s="96">
        <f>C644</f>
      </c>
      <c r="AD644" s="1">
        <f>$AD$10</f>
      </c>
      <c r="AE644" s="9">
        <f>COLINDANCIAS!E3181</f>
      </c>
      <c r="AF644" s="9">
        <f>COLINDANCIAS!E3182</f>
      </c>
      <c r="AG644" s="9">
        <f>COLINDANCIAS!E3183</f>
      </c>
      <c r="AH644" s="9">
        <f>COLINDANCIAS!E3184</f>
      </c>
      <c r="AI644" s="9">
        <f>$AI$10</f>
      </c>
      <c r="AJ644" s="9">
        <f>BA644</f>
      </c>
      <c r="AK644" s="1"/>
      <c r="AL644" s="53">
        <f>LEN(AJ644)</f>
      </c>
      <c r="AO644" s="96">
        <f>$AO$10</f>
      </c>
      <c r="AQ644" s="96">
        <f>$AQ$10</f>
      </c>
      <c r="AS644" s="96">
        <f>$AS$10</f>
      </c>
      <c r="AU644" s="96">
        <f>$AU$10</f>
      </c>
      <c r="AW644" s="96">
        <f>$AW$10</f>
      </c>
      <c r="AX644">
        <f>AX643+1</f>
      </c>
      <c r="AZ644">
        <f>CONCATENATE(AO644,".",AQ644,".",AS644,".",AU644,".",AW644,AX644)</f>
      </c>
      <c r="BA644">
        <f>CONCATENATE(AO644,AQ644,AS644,AU644,AW644,AX644)</f>
      </c>
    </row>
    <row r="645" spans="1:53" ht="30" customHeight="1" x14ac:dyDescent="0.25">
      <c r="A645" s="18"/>
      <c r="B645" s="18"/>
      <c r="C645" s="19"/>
      <c r="D645" s="17"/>
      <c r="E645" s="17"/>
      <c r="F645" s="17">
        <f>D645+E645</f>
      </c>
      <c r="G645" s="17">
        <f>ROUND((Hoja2!F645/INICIO!$C$37)*INICIO!$C$33,2)</f>
      </c>
      <c r="H645" s="17"/>
      <c r="I645" s="17"/>
      <c r="J645" s="17">
        <f>D645+H645</f>
      </c>
      <c r="K645" s="1"/>
      <c r="L645" s="17"/>
      <c r="M645" s="1"/>
      <c r="N645">
        <f>A645</f>
      </c>
      <c r="O645">
        <f>B645</f>
      </c>
      <c r="P645" s="1"/>
      <c r="Q645">
        <f>C645</f>
      </c>
      <c r="R645">
        <f>Q645</f>
      </c>
      <c r="S645" s="1"/>
      <c r="T645">
        <f>$T$10</f>
      </c>
      <c r="U645">
        <f>D645</f>
      </c>
      <c r="V645">
        <f>E645</f>
      </c>
      <c r="W645">
        <f>F645</f>
      </c>
      <c r="X645">
        <f>G645</f>
      </c>
      <c r="Y645" s="5">
        <f>W645*$B$1</f>
      </c>
      <c r="Z645" s="5">
        <f>W645*$B$2</f>
      </c>
      <c r="AA645" s="5">
        <f>Y645+Z645</f>
      </c>
      <c r="AB645" s="5">
        <f>U645+Y645</f>
      </c>
      <c r="AC645" s="96">
        <f>C645</f>
      </c>
      <c r="AD645" s="1">
        <f>$AD$10</f>
      </c>
      <c r="AE645" s="9">
        <f>COLINDANCIAS!E3186</f>
      </c>
      <c r="AF645" s="9">
        <f>COLINDANCIAS!E3187</f>
      </c>
      <c r="AG645" s="9">
        <f>COLINDANCIAS!E3188</f>
      </c>
      <c r="AH645" s="9">
        <f>COLINDANCIAS!E3189</f>
      </c>
      <c r="AI645" s="9">
        <f>$AI$10</f>
      </c>
      <c r="AJ645" s="9">
        <f>BA645</f>
      </c>
      <c r="AK645" s="1"/>
      <c r="AL645" s="53">
        <f>LEN(AJ645)</f>
      </c>
      <c r="AO645" s="96">
        <f>$AO$10</f>
      </c>
      <c r="AQ645" s="96">
        <f>$AQ$10</f>
      </c>
      <c r="AS645" s="96">
        <f>$AS$10</f>
      </c>
      <c r="AU645" s="96">
        <f>$AU$10</f>
      </c>
      <c r="AW645" s="96">
        <f>$AW$10</f>
      </c>
      <c r="AX645">
        <f>AX644+1</f>
      </c>
      <c r="AZ645">
        <f>CONCATENATE(AO645,".",AQ645,".",AS645,".",AU645,".",AW645,AX645)</f>
      </c>
      <c r="BA645">
        <f>CONCATENATE(AO645,AQ645,AS645,AU645,AW645,AX645)</f>
      </c>
    </row>
    <row r="646" spans="1:53" ht="30" customHeight="1" x14ac:dyDescent="0.25">
      <c r="A646" s="18"/>
      <c r="B646" s="18"/>
      <c r="C646" s="19"/>
      <c r="D646" s="17"/>
      <c r="E646" s="17"/>
      <c r="F646" s="17">
        <f>D646+E646</f>
      </c>
      <c r="G646" s="17">
        <f>ROUND((Hoja2!F646/INICIO!$C$37)*INICIO!$C$33,2)</f>
      </c>
      <c r="H646" s="17"/>
      <c r="I646" s="17"/>
      <c r="J646" s="17">
        <f>D646+H646</f>
      </c>
      <c r="K646" s="1"/>
      <c r="L646" s="17"/>
      <c r="M646" s="1"/>
      <c r="N646">
        <f>A646</f>
      </c>
      <c r="O646">
        <f>B646</f>
      </c>
      <c r="P646" s="1"/>
      <c r="Q646">
        <f>C646</f>
      </c>
      <c r="R646">
        <f>Q646</f>
      </c>
      <c r="S646" s="1"/>
      <c r="T646">
        <f>$T$10</f>
      </c>
      <c r="U646">
        <f>D646</f>
      </c>
      <c r="V646">
        <f>E646</f>
      </c>
      <c r="W646">
        <f>F646</f>
      </c>
      <c r="X646">
        <f>G646</f>
      </c>
      <c r="Y646" s="5">
        <f>W646*$B$1</f>
      </c>
      <c r="Z646" s="5">
        <f>W646*$B$2</f>
      </c>
      <c r="AA646" s="5">
        <f>Y646+Z646</f>
      </c>
      <c r="AB646" s="5">
        <f>U646+Y646</f>
      </c>
      <c r="AC646" s="96">
        <f>C646</f>
      </c>
      <c r="AD646" s="1">
        <f>$AD$10</f>
      </c>
      <c r="AE646" s="9">
        <f>COLINDANCIAS!E3191</f>
      </c>
      <c r="AF646" s="9">
        <f>COLINDANCIAS!E3192</f>
      </c>
      <c r="AG646" s="9">
        <f>COLINDANCIAS!E3193</f>
      </c>
      <c r="AH646" s="9">
        <f>COLINDANCIAS!E3194</f>
      </c>
      <c r="AI646" s="9">
        <f>$AI$10</f>
      </c>
      <c r="AJ646" s="9">
        <f>BA646</f>
      </c>
      <c r="AK646" s="1"/>
      <c r="AL646" s="53">
        <f>LEN(AJ646)</f>
      </c>
      <c r="AO646" s="96">
        <f>$AO$10</f>
      </c>
      <c r="AQ646" s="96">
        <f>$AQ$10</f>
      </c>
      <c r="AS646" s="96">
        <f>$AS$10</f>
      </c>
      <c r="AU646" s="96">
        <f>$AU$10</f>
      </c>
      <c r="AW646" s="96">
        <f>$AW$10</f>
      </c>
      <c r="AX646">
        <f>AX645+1</f>
      </c>
      <c r="AZ646">
        <f>CONCATENATE(AO646,".",AQ646,".",AS646,".",AU646,".",AW646,AX646)</f>
      </c>
      <c r="BA646">
        <f>CONCATENATE(AO646,AQ646,AS646,AU646,AW646,AX646)</f>
      </c>
    </row>
    <row r="647" spans="1:53" ht="30" customHeight="1" x14ac:dyDescent="0.25">
      <c r="A647" s="18"/>
      <c r="B647" s="18"/>
      <c r="C647" s="19"/>
      <c r="D647" s="17"/>
      <c r="E647" s="17"/>
      <c r="F647" s="17">
        <f>D647+E647</f>
      </c>
      <c r="G647" s="17">
        <f>ROUND((Hoja2!F647/INICIO!$C$37)*INICIO!$C$33,2)</f>
      </c>
      <c r="H647" s="17"/>
      <c r="I647" s="17"/>
      <c r="J647" s="17">
        <f>D647+H647</f>
      </c>
      <c r="K647" s="1"/>
      <c r="L647" s="17"/>
      <c r="M647" s="1"/>
      <c r="N647">
        <f>A647</f>
      </c>
      <c r="O647">
        <f>B647</f>
      </c>
      <c r="P647" s="1"/>
      <c r="Q647">
        <f>C647</f>
      </c>
      <c r="R647">
        <f>Q647</f>
      </c>
      <c r="S647" s="1"/>
      <c r="T647">
        <f>$T$10</f>
      </c>
      <c r="U647">
        <f>D647</f>
      </c>
      <c r="V647">
        <f>E647</f>
      </c>
      <c r="W647">
        <f>F647</f>
      </c>
      <c r="X647">
        <f>G647</f>
      </c>
      <c r="Y647" s="5">
        <f>W647*$B$1</f>
      </c>
      <c r="Z647" s="5">
        <f>W647*$B$2</f>
      </c>
      <c r="AA647" s="5">
        <f>Y647+Z647</f>
      </c>
      <c r="AB647" s="5">
        <f>U647+Y647</f>
      </c>
      <c r="AC647" s="96">
        <f>C647</f>
      </c>
      <c r="AD647" s="1">
        <f>$AD$10</f>
      </c>
      <c r="AE647" s="9">
        <f>COLINDANCIAS!E3196</f>
      </c>
      <c r="AF647" s="9">
        <f>COLINDANCIAS!E3197</f>
      </c>
      <c r="AG647" s="9">
        <f>COLINDANCIAS!E3198</f>
      </c>
      <c r="AH647" s="9">
        <f>COLINDANCIAS!E3199</f>
      </c>
      <c r="AI647" s="9">
        <f>$AI$10</f>
      </c>
      <c r="AJ647" s="9">
        <f>BA647</f>
      </c>
      <c r="AK647" s="1"/>
      <c r="AL647" s="53">
        <f>LEN(AJ647)</f>
      </c>
      <c r="AO647" s="96">
        <f>$AO$10</f>
      </c>
      <c r="AQ647" s="96">
        <f>$AQ$10</f>
      </c>
      <c r="AS647" s="96">
        <f>$AS$10</f>
      </c>
      <c r="AU647" s="96">
        <f>$AU$10</f>
      </c>
      <c r="AW647" s="96">
        <f>$AW$10</f>
      </c>
      <c r="AX647">
        <f>AX646+1</f>
      </c>
      <c r="AZ647">
        <f>CONCATENATE(AO647,".",AQ647,".",AS647,".",AU647,".",AW647,AX647)</f>
      </c>
      <c r="BA647">
        <f>CONCATENATE(AO647,AQ647,AS647,AU647,AW647,AX647)</f>
      </c>
    </row>
    <row r="648" spans="1:53" ht="30" customHeight="1" x14ac:dyDescent="0.25">
      <c r="A648" s="18"/>
      <c r="B648" s="18"/>
      <c r="C648" s="19"/>
      <c r="D648" s="17"/>
      <c r="E648" s="17"/>
      <c r="F648" s="17">
        <f>D648+E648</f>
      </c>
      <c r="G648" s="17">
        <f>ROUND((Hoja2!F648/INICIO!$C$37)*INICIO!$C$33,2)</f>
      </c>
      <c r="H648" s="17"/>
      <c r="I648" s="17"/>
      <c r="J648" s="17">
        <f>D648+H648</f>
      </c>
      <c r="K648" s="1"/>
      <c r="L648" s="17"/>
      <c r="M648" s="1"/>
      <c r="N648">
        <f>A648</f>
      </c>
      <c r="O648">
        <f>B648</f>
      </c>
      <c r="P648" s="1"/>
      <c r="Q648">
        <f>C648</f>
      </c>
      <c r="R648">
        <f>Q648</f>
      </c>
      <c r="S648" s="1"/>
      <c r="T648">
        <f>$T$10</f>
      </c>
      <c r="U648">
        <f>D648</f>
      </c>
      <c r="V648">
        <f>E648</f>
      </c>
      <c r="W648">
        <f>F648</f>
      </c>
      <c r="X648">
        <f>G648</f>
      </c>
      <c r="Y648" s="5">
        <f>W648*$B$1</f>
      </c>
      <c r="Z648" s="5">
        <f>W648*$B$2</f>
      </c>
      <c r="AA648" s="5">
        <f>Y648+Z648</f>
      </c>
      <c r="AB648" s="5">
        <f>U648+Y648</f>
      </c>
      <c r="AC648" s="96">
        <f>C648</f>
      </c>
      <c r="AD648" s="1">
        <f>$AD$10</f>
      </c>
      <c r="AE648" s="9">
        <f>COLINDANCIAS!E3201</f>
      </c>
      <c r="AF648" s="9">
        <f>COLINDANCIAS!E3202</f>
      </c>
      <c r="AG648" s="9">
        <f>COLINDANCIAS!E3203</f>
      </c>
      <c r="AH648" s="9">
        <f>COLINDANCIAS!E3204</f>
      </c>
      <c r="AI648" s="9">
        <f>$AI$10</f>
      </c>
      <c r="AJ648" s="9">
        <f>BA648</f>
      </c>
      <c r="AK648" s="1"/>
      <c r="AL648" s="53">
        <f>LEN(AJ648)</f>
      </c>
      <c r="AO648" s="96">
        <f>$AO$10</f>
      </c>
      <c r="AQ648" s="96">
        <f>$AQ$10</f>
      </c>
      <c r="AS648" s="96">
        <f>$AS$10</f>
      </c>
      <c r="AU648" s="96">
        <f>$AU$10</f>
      </c>
      <c r="AW648" s="96">
        <f>$AW$10</f>
      </c>
      <c r="AX648">
        <f>AX647+1</f>
      </c>
      <c r="AZ648">
        <f>CONCATENATE(AO648,".",AQ648,".",AS648,".",AU648,".",AW648,AX648)</f>
      </c>
      <c r="BA648">
        <f>CONCATENATE(AO648,AQ648,AS648,AU648,AW648,AX648)</f>
      </c>
    </row>
    <row r="649" spans="1:53" ht="30" customHeight="1" x14ac:dyDescent="0.25">
      <c r="A649" s="18"/>
      <c r="B649" s="18"/>
      <c r="C649" s="19"/>
      <c r="D649" s="17"/>
      <c r="E649" s="17"/>
      <c r="F649" s="17">
        <f>D649+E649</f>
      </c>
      <c r="G649" s="17">
        <f>ROUND((Hoja2!F649/INICIO!$C$37)*INICIO!$C$33,2)</f>
      </c>
      <c r="H649" s="17"/>
      <c r="I649" s="17"/>
      <c r="J649" s="17">
        <f>D649+H649</f>
      </c>
      <c r="K649" s="1"/>
      <c r="L649" s="17"/>
      <c r="M649" s="1"/>
      <c r="N649">
        <f>A649</f>
      </c>
      <c r="O649">
        <f>B649</f>
      </c>
      <c r="P649" s="1"/>
      <c r="Q649">
        <f>C649</f>
      </c>
      <c r="R649">
        <f>Q649</f>
      </c>
      <c r="S649" s="1"/>
      <c r="T649">
        <f>$T$10</f>
      </c>
      <c r="U649">
        <f>D649</f>
      </c>
      <c r="V649">
        <f>E649</f>
      </c>
      <c r="W649">
        <f>F649</f>
      </c>
      <c r="X649">
        <f>G649</f>
      </c>
      <c r="Y649" s="5">
        <f>W649*$B$1</f>
      </c>
      <c r="Z649" s="5">
        <f>W649*$B$2</f>
      </c>
      <c r="AA649" s="5">
        <f>Y649+Z649</f>
      </c>
      <c r="AB649" s="5">
        <f>U649+Y649</f>
      </c>
      <c r="AC649" s="96">
        <f>C649</f>
      </c>
      <c r="AD649" s="1">
        <f>$AD$10</f>
      </c>
      <c r="AE649" s="9">
        <f>COLINDANCIAS!E3206</f>
      </c>
      <c r="AF649" s="9">
        <f>COLINDANCIAS!E3207</f>
      </c>
      <c r="AG649" s="9">
        <f>COLINDANCIAS!E3208</f>
      </c>
      <c r="AH649" s="9">
        <f>COLINDANCIAS!E3209</f>
      </c>
      <c r="AI649" s="9">
        <f>$AI$10</f>
      </c>
      <c r="AJ649" s="9">
        <f>BA649</f>
      </c>
      <c r="AK649" s="1"/>
      <c r="AL649" s="53">
        <f>LEN(AJ649)</f>
      </c>
      <c r="AO649" s="96">
        <f>$AO$10</f>
      </c>
      <c r="AQ649" s="96">
        <f>$AQ$10</f>
      </c>
      <c r="AS649" s="96">
        <f>$AS$10</f>
      </c>
      <c r="AU649" s="96">
        <f>$AU$10</f>
      </c>
      <c r="AW649" s="96">
        <f>$AW$10</f>
      </c>
      <c r="AX649">
        <f>AX648+1</f>
      </c>
      <c r="AZ649">
        <f>CONCATENATE(AO649,".",AQ649,".",AS649,".",AU649,".",AW649,AX649)</f>
      </c>
      <c r="BA649">
        <f>CONCATENATE(AO649,AQ649,AS649,AU649,AW649,AX649)</f>
      </c>
    </row>
    <row r="650" spans="1:53" ht="30" customHeight="1" x14ac:dyDescent="0.25">
      <c r="A650" s="18"/>
      <c r="B650" s="18"/>
      <c r="C650" s="19"/>
      <c r="D650" s="17"/>
      <c r="E650" s="17"/>
      <c r="F650" s="17">
        <f>D650+E650</f>
      </c>
      <c r="G650" s="17">
        <f>ROUND((Hoja2!F650/INICIO!$C$37)*INICIO!$C$33,2)</f>
      </c>
      <c r="H650" s="17"/>
      <c r="I650" s="17"/>
      <c r="J650" s="17">
        <f>D650+H650</f>
      </c>
      <c r="K650" s="1"/>
      <c r="L650" s="17"/>
      <c r="M650" s="1"/>
      <c r="N650">
        <f>A650</f>
      </c>
      <c r="O650">
        <f>B650</f>
      </c>
      <c r="P650" s="1"/>
      <c r="Q650">
        <f>C650</f>
      </c>
      <c r="R650">
        <f>Q650</f>
      </c>
      <c r="S650" s="1"/>
      <c r="T650">
        <f>$T$10</f>
      </c>
      <c r="U650">
        <f>D650</f>
      </c>
      <c r="V650">
        <f>E650</f>
      </c>
      <c r="W650">
        <f>F650</f>
      </c>
      <c r="X650">
        <f>G650</f>
      </c>
      <c r="Y650" s="5">
        <f>W650*$B$1</f>
      </c>
      <c r="Z650" s="5">
        <f>W650*$B$2</f>
      </c>
      <c r="AA650" s="5">
        <f>Y650+Z650</f>
      </c>
      <c r="AB650" s="5">
        <f>U650+Y650</f>
      </c>
      <c r="AC650" s="96">
        <f>C650</f>
      </c>
      <c r="AD650" s="1">
        <f>$AD$10</f>
      </c>
      <c r="AE650" s="9">
        <f>COLINDANCIAS!E3211</f>
      </c>
      <c r="AF650" s="9">
        <f>COLINDANCIAS!E3212</f>
      </c>
      <c r="AG650" s="9">
        <f>COLINDANCIAS!E3213</f>
      </c>
      <c r="AH650" s="9">
        <f>COLINDANCIAS!E3214</f>
      </c>
      <c r="AI650" s="9">
        <f>$AI$10</f>
      </c>
      <c r="AJ650" s="9">
        <f>BA650</f>
      </c>
      <c r="AK650" s="1"/>
      <c r="AL650" s="53">
        <f>LEN(AJ650)</f>
      </c>
      <c r="AO650" s="96">
        <f>$AO$10</f>
      </c>
      <c r="AQ650" s="96">
        <f>$AQ$10</f>
      </c>
      <c r="AS650" s="96">
        <f>$AS$10</f>
      </c>
      <c r="AU650" s="96">
        <f>$AU$10</f>
      </c>
      <c r="AW650" s="96">
        <f>$AW$10</f>
      </c>
      <c r="AX650">
        <f>AX649+1</f>
      </c>
      <c r="AZ650">
        <f>CONCATENATE(AO650,".",AQ650,".",AS650,".",AU650,".",AW650,AX650)</f>
      </c>
      <c r="BA650">
        <f>CONCATENATE(AO650,AQ650,AS650,AU650,AW650,AX650)</f>
      </c>
    </row>
    <row r="651" spans="1:53" ht="30" customHeight="1" x14ac:dyDescent="0.25">
      <c r="A651" s="18"/>
      <c r="B651" s="18"/>
      <c r="C651" s="19"/>
      <c r="D651" s="17"/>
      <c r="E651" s="17"/>
      <c r="F651" s="17">
        <f>D651+E651</f>
      </c>
      <c r="G651" s="17">
        <f>ROUND((Hoja2!F651/INICIO!$C$37)*INICIO!$C$33,2)</f>
      </c>
      <c r="H651" s="17"/>
      <c r="I651" s="17"/>
      <c r="J651" s="17">
        <f>D651+H651</f>
      </c>
      <c r="K651" s="1"/>
      <c r="L651" s="17"/>
      <c r="M651" s="1"/>
      <c r="N651">
        <f>A651</f>
      </c>
      <c r="O651">
        <f>B651</f>
      </c>
      <c r="P651" s="1"/>
      <c r="Q651">
        <f>C651</f>
      </c>
      <c r="R651">
        <f>Q651</f>
      </c>
      <c r="S651" s="1"/>
      <c r="T651">
        <f>$T$10</f>
      </c>
      <c r="U651">
        <f>D651</f>
      </c>
      <c r="V651">
        <f>E651</f>
      </c>
      <c r="W651">
        <f>F651</f>
      </c>
      <c r="X651">
        <f>G651</f>
      </c>
      <c r="Y651" s="5">
        <f>W651*$B$1</f>
      </c>
      <c r="Z651" s="5">
        <f>W651*$B$2</f>
      </c>
      <c r="AA651" s="5">
        <f>Y651+Z651</f>
      </c>
      <c r="AB651" s="5">
        <f>U651+Y651</f>
      </c>
      <c r="AC651" s="96">
        <f>C651</f>
      </c>
      <c r="AD651" s="1">
        <f>$AD$10</f>
      </c>
      <c r="AE651" s="9">
        <f>COLINDANCIAS!E3216</f>
      </c>
      <c r="AF651" s="9">
        <f>COLINDANCIAS!E3217</f>
      </c>
      <c r="AG651" s="9">
        <f>COLINDANCIAS!E3218</f>
      </c>
      <c r="AH651" s="9">
        <f>COLINDANCIAS!E3219</f>
      </c>
      <c r="AI651" s="9">
        <f>$AI$10</f>
      </c>
      <c r="AJ651" s="9">
        <f>BA651</f>
      </c>
      <c r="AK651" s="1"/>
      <c r="AL651" s="53">
        <f>LEN(AJ651)</f>
      </c>
      <c r="AO651" s="96">
        <f>$AO$10</f>
      </c>
      <c r="AQ651" s="96">
        <f>$AQ$10</f>
      </c>
      <c r="AS651" s="96">
        <f>$AS$10</f>
      </c>
      <c r="AU651" s="96">
        <f>$AU$10</f>
      </c>
      <c r="AW651" s="96">
        <f>$AW$10</f>
      </c>
      <c r="AX651">
        <f>AX650+1</f>
      </c>
      <c r="AZ651">
        <f>CONCATENATE(AO651,".",AQ651,".",AS651,".",AU651,".",AW651,AX651)</f>
      </c>
      <c r="BA651">
        <f>CONCATENATE(AO651,AQ651,AS651,AU651,AW651,AX651)</f>
      </c>
    </row>
    <row r="652" spans="1:53" ht="30" customHeight="1" x14ac:dyDescent="0.25">
      <c r="A652" s="18"/>
      <c r="B652" s="18"/>
      <c r="C652" s="19"/>
      <c r="D652" s="17"/>
      <c r="E652" s="17"/>
      <c r="F652" s="17">
        <f>D652+E652</f>
      </c>
      <c r="G652" s="17">
        <f>ROUND((Hoja2!F652/INICIO!$C$37)*INICIO!$C$33,2)</f>
      </c>
      <c r="H652" s="17"/>
      <c r="I652" s="17"/>
      <c r="J652" s="17">
        <f>D652+H652</f>
      </c>
      <c r="K652" s="1"/>
      <c r="L652" s="17"/>
      <c r="M652" s="1"/>
      <c r="N652">
        <f>A652</f>
      </c>
      <c r="O652">
        <f>B652</f>
      </c>
      <c r="P652" s="1"/>
      <c r="Q652">
        <f>C652</f>
      </c>
      <c r="R652">
        <f>Q652</f>
      </c>
      <c r="S652" s="1"/>
      <c r="T652">
        <f>$T$10</f>
      </c>
      <c r="U652">
        <f>D652</f>
      </c>
      <c r="V652">
        <f>E652</f>
      </c>
      <c r="W652">
        <f>F652</f>
      </c>
      <c r="X652">
        <f>G652</f>
      </c>
      <c r="Y652" s="5">
        <f>W652*$B$1</f>
      </c>
      <c r="Z652" s="5">
        <f>W652*$B$2</f>
      </c>
      <c r="AA652" s="5">
        <f>Y652+Z652</f>
      </c>
      <c r="AB652" s="5">
        <f>U652+Y652</f>
      </c>
      <c r="AC652" s="96">
        <f>C652</f>
      </c>
      <c r="AD652" s="1">
        <f>$AD$10</f>
      </c>
      <c r="AE652" s="9">
        <f>COLINDANCIAS!E3221</f>
      </c>
      <c r="AF652" s="9">
        <f>COLINDANCIAS!E3222</f>
      </c>
      <c r="AG652" s="9">
        <f>COLINDANCIAS!E3223</f>
      </c>
      <c r="AH652" s="9">
        <f>COLINDANCIAS!E3224</f>
      </c>
      <c r="AI652" s="9">
        <f>$AI$10</f>
      </c>
      <c r="AJ652" s="9">
        <f>BA652</f>
      </c>
      <c r="AK652" s="1"/>
      <c r="AL652" s="53">
        <f>LEN(AJ652)</f>
      </c>
      <c r="AO652" s="96">
        <f>$AO$10</f>
      </c>
      <c r="AQ652" s="96">
        <f>$AQ$10</f>
      </c>
      <c r="AS652" s="96">
        <f>$AS$10</f>
      </c>
      <c r="AU652" s="96">
        <f>$AU$10</f>
      </c>
      <c r="AW652" s="96">
        <f>$AW$10</f>
      </c>
      <c r="AX652">
        <f>AX651+1</f>
      </c>
      <c r="AZ652">
        <f>CONCATENATE(AO652,".",AQ652,".",AS652,".",AU652,".",AW652,AX652)</f>
      </c>
      <c r="BA652">
        <f>CONCATENATE(AO652,AQ652,AS652,AU652,AW652,AX652)</f>
      </c>
    </row>
    <row r="653" spans="1:53" ht="30" customHeight="1" x14ac:dyDescent="0.25">
      <c r="A653" s="18"/>
      <c r="B653" s="18"/>
      <c r="C653" s="19"/>
      <c r="D653" s="17"/>
      <c r="E653" s="17"/>
      <c r="F653" s="17">
        <f>D653+E653</f>
      </c>
      <c r="G653" s="17">
        <f>ROUND((Hoja2!F653/INICIO!$C$37)*INICIO!$C$33,2)</f>
      </c>
      <c r="H653" s="17"/>
      <c r="I653" s="17"/>
      <c r="J653" s="17">
        <f>D653+H653</f>
      </c>
      <c r="K653" s="1"/>
      <c r="L653" s="17"/>
      <c r="M653" s="1"/>
      <c r="N653">
        <f>A653</f>
      </c>
      <c r="O653">
        <f>B653</f>
      </c>
      <c r="P653" s="1"/>
      <c r="Q653">
        <f>C653</f>
      </c>
      <c r="R653">
        <f>Q653</f>
      </c>
      <c r="S653" s="1"/>
      <c r="T653">
        <f>$T$10</f>
      </c>
      <c r="U653">
        <f>D653</f>
      </c>
      <c r="V653">
        <f>E653</f>
      </c>
      <c r="W653">
        <f>F653</f>
      </c>
      <c r="X653">
        <f>G653</f>
      </c>
      <c r="Y653" s="5">
        <f>W653*$B$1</f>
      </c>
      <c r="Z653" s="5">
        <f>W653*$B$2</f>
      </c>
      <c r="AA653" s="5">
        <f>Y653+Z653</f>
      </c>
      <c r="AB653" s="5">
        <f>U653+Y653</f>
      </c>
      <c r="AC653" s="96">
        <f>C653</f>
      </c>
      <c r="AD653" s="1">
        <f>$AD$10</f>
      </c>
      <c r="AE653" s="9">
        <f>COLINDANCIAS!E3226</f>
      </c>
      <c r="AF653" s="9">
        <f>COLINDANCIAS!E3227</f>
      </c>
      <c r="AG653" s="9">
        <f>COLINDANCIAS!E3228</f>
      </c>
      <c r="AH653" s="9">
        <f>COLINDANCIAS!E3229</f>
      </c>
      <c r="AI653" s="9">
        <f>$AI$10</f>
      </c>
      <c r="AJ653" s="9">
        <f>BA653</f>
      </c>
      <c r="AK653" s="1"/>
      <c r="AL653" s="53">
        <f>LEN(AJ653)</f>
      </c>
      <c r="AO653" s="96">
        <f>$AO$10</f>
      </c>
      <c r="AQ653" s="96">
        <f>$AQ$10</f>
      </c>
      <c r="AS653" s="96">
        <f>$AS$10</f>
      </c>
      <c r="AU653" s="96">
        <f>$AU$10</f>
      </c>
      <c r="AW653" s="96">
        <f>$AW$10</f>
      </c>
      <c r="AX653">
        <f>AX652+1</f>
      </c>
      <c r="AZ653">
        <f>CONCATENATE(AO653,".",AQ653,".",AS653,".",AU653,".",AW653,AX653)</f>
      </c>
      <c r="BA653">
        <f>CONCATENATE(AO653,AQ653,AS653,AU653,AW653,AX653)</f>
      </c>
    </row>
    <row r="654" spans="1:53" ht="30" customHeight="1" x14ac:dyDescent="0.25">
      <c r="A654" s="18"/>
      <c r="B654" s="18"/>
      <c r="C654" s="19"/>
      <c r="D654" s="17"/>
      <c r="E654" s="17"/>
      <c r="F654" s="17">
        <f>D654+E654</f>
      </c>
      <c r="G654" s="17">
        <f>ROUND((Hoja2!F654/INICIO!$C$37)*INICIO!$C$33,2)</f>
      </c>
      <c r="H654" s="17"/>
      <c r="I654" s="17"/>
      <c r="J654" s="17">
        <f>D654+H654</f>
      </c>
      <c r="K654" s="1"/>
      <c r="L654" s="17"/>
      <c r="M654" s="1"/>
      <c r="N654">
        <f>A654</f>
      </c>
      <c r="O654">
        <f>B654</f>
      </c>
      <c r="P654" s="1"/>
      <c r="Q654">
        <f>C654</f>
      </c>
      <c r="R654">
        <f>Q654</f>
      </c>
      <c r="S654" s="1"/>
      <c r="T654">
        <f>$T$10</f>
      </c>
      <c r="U654">
        <f>D654</f>
      </c>
      <c r="V654">
        <f>E654</f>
      </c>
      <c r="W654">
        <f>F654</f>
      </c>
      <c r="X654">
        <f>G654</f>
      </c>
      <c r="Y654" s="5">
        <f>W654*$B$1</f>
      </c>
      <c r="Z654" s="5">
        <f>W654*$B$2</f>
      </c>
      <c r="AA654" s="5">
        <f>Y654+Z654</f>
      </c>
      <c r="AB654" s="5">
        <f>U654+Y654</f>
      </c>
      <c r="AC654" s="96">
        <f>C654</f>
      </c>
      <c r="AD654" s="1">
        <f>$AD$10</f>
      </c>
      <c r="AE654" s="9">
        <f>COLINDANCIAS!E3231</f>
      </c>
      <c r="AF654" s="9">
        <f>COLINDANCIAS!E3232</f>
      </c>
      <c r="AG654" s="9">
        <f>COLINDANCIAS!E3233</f>
      </c>
      <c r="AH654" s="9">
        <f>COLINDANCIAS!E3234</f>
      </c>
      <c r="AI654" s="9">
        <f>$AI$10</f>
      </c>
      <c r="AJ654" s="9">
        <f>BA654</f>
      </c>
      <c r="AK654" s="1"/>
      <c r="AL654" s="53">
        <f>LEN(AJ654)</f>
      </c>
      <c r="AO654" s="96">
        <f>$AO$10</f>
      </c>
      <c r="AQ654" s="96">
        <f>$AQ$10</f>
      </c>
      <c r="AS654" s="96">
        <f>$AS$10</f>
      </c>
      <c r="AU654" s="96">
        <f>$AU$10</f>
      </c>
      <c r="AW654" s="96">
        <f>$AW$10</f>
      </c>
      <c r="AX654">
        <f>AX653+1</f>
      </c>
      <c r="AZ654">
        <f>CONCATENATE(AO654,".",AQ654,".",AS654,".",AU654,".",AW654,AX654)</f>
      </c>
      <c r="BA654">
        <f>CONCATENATE(AO654,AQ654,AS654,AU654,AW654,AX654)</f>
      </c>
    </row>
    <row r="655" spans="1:53" ht="30" customHeight="1" x14ac:dyDescent="0.25">
      <c r="A655" s="18"/>
      <c r="B655" s="18"/>
      <c r="C655" s="19"/>
      <c r="D655" s="17"/>
      <c r="E655" s="17"/>
      <c r="F655" s="17">
        <f>D655+E655</f>
      </c>
      <c r="G655" s="17">
        <f>ROUND((Hoja2!F655/INICIO!$C$37)*INICIO!$C$33,2)</f>
      </c>
      <c r="H655" s="17"/>
      <c r="I655" s="17"/>
      <c r="J655" s="17">
        <f>D655+H655</f>
      </c>
      <c r="K655" s="1"/>
      <c r="L655" s="17"/>
      <c r="M655" s="1"/>
      <c r="N655">
        <f>A655</f>
      </c>
      <c r="O655">
        <f>B655</f>
      </c>
      <c r="P655" s="1"/>
      <c r="Q655">
        <f>C655</f>
      </c>
      <c r="R655">
        <f>Q655</f>
      </c>
      <c r="S655" s="1"/>
      <c r="T655">
        <f>$T$10</f>
      </c>
      <c r="U655">
        <f>D655</f>
      </c>
      <c r="V655">
        <f>E655</f>
      </c>
      <c r="W655">
        <f>F655</f>
      </c>
      <c r="X655">
        <f>G655</f>
      </c>
      <c r="Y655" s="5">
        <f>W655*$B$1</f>
      </c>
      <c r="Z655" s="5">
        <f>W655*$B$2</f>
      </c>
      <c r="AA655" s="5">
        <f>Y655+Z655</f>
      </c>
      <c r="AB655" s="5">
        <f>U655+Y655</f>
      </c>
      <c r="AC655" s="96">
        <f>C655</f>
      </c>
      <c r="AD655" s="1">
        <f>$AD$10</f>
      </c>
      <c r="AE655" s="9">
        <f>COLINDANCIAS!E3236</f>
      </c>
      <c r="AF655" s="9">
        <f>COLINDANCIAS!E3237</f>
      </c>
      <c r="AG655" s="9">
        <f>COLINDANCIAS!E3238</f>
      </c>
      <c r="AH655" s="9">
        <f>COLINDANCIAS!E3239</f>
      </c>
      <c r="AI655" s="9">
        <f>$AI$10</f>
      </c>
      <c r="AJ655" s="9">
        <f>BA655</f>
      </c>
      <c r="AK655" s="1"/>
      <c r="AL655" s="53">
        <f>LEN(AJ655)</f>
      </c>
      <c r="AO655" s="96">
        <f>$AO$10</f>
      </c>
      <c r="AQ655" s="96">
        <f>$AQ$10</f>
      </c>
      <c r="AS655" s="96">
        <f>$AS$10</f>
      </c>
      <c r="AU655" s="96">
        <f>$AU$10</f>
      </c>
      <c r="AW655" s="96">
        <f>$AW$10</f>
      </c>
      <c r="AX655">
        <f>AX654+1</f>
      </c>
      <c r="AZ655">
        <f>CONCATENATE(AO655,".",AQ655,".",AS655,".",AU655,".",AW655,AX655)</f>
      </c>
      <c r="BA655">
        <f>CONCATENATE(AO655,AQ655,AS655,AU655,AW655,AX655)</f>
      </c>
    </row>
    <row r="656" spans="1:53" ht="30" customHeight="1" x14ac:dyDescent="0.25">
      <c r="A656" s="18"/>
      <c r="B656" s="18"/>
      <c r="C656" s="19"/>
      <c r="D656" s="17"/>
      <c r="E656" s="17"/>
      <c r="F656" s="17">
        <f>D656+E656</f>
      </c>
      <c r="G656" s="17">
        <f>ROUND((Hoja2!F656/INICIO!$C$37)*INICIO!$C$33,2)</f>
      </c>
      <c r="H656" s="17"/>
      <c r="I656" s="17"/>
      <c r="J656" s="17">
        <f>D656+H656</f>
      </c>
      <c r="K656" s="1"/>
      <c r="L656" s="17"/>
      <c r="M656" s="1"/>
      <c r="N656">
        <f>A656</f>
      </c>
      <c r="O656">
        <f>B656</f>
      </c>
      <c r="P656" s="1"/>
      <c r="Q656">
        <f>C656</f>
      </c>
      <c r="R656">
        <f>Q656</f>
      </c>
      <c r="S656" s="1"/>
      <c r="T656">
        <f>$T$10</f>
      </c>
      <c r="U656">
        <f>D656</f>
      </c>
      <c r="V656">
        <f>E656</f>
      </c>
      <c r="W656">
        <f>F656</f>
      </c>
      <c r="X656">
        <f>G656</f>
      </c>
      <c r="Y656" s="5">
        <f>W656*$B$1</f>
      </c>
      <c r="Z656" s="5">
        <f>W656*$B$2</f>
      </c>
      <c r="AA656" s="5">
        <f>Y656+Z656</f>
      </c>
      <c r="AB656" s="5">
        <f>U656+Y656</f>
      </c>
      <c r="AC656" s="96">
        <f>C656</f>
      </c>
      <c r="AD656" s="1">
        <f>$AD$10</f>
      </c>
      <c r="AE656" s="9">
        <f>COLINDANCIAS!E3241</f>
      </c>
      <c r="AF656" s="9">
        <f>COLINDANCIAS!E3242</f>
      </c>
      <c r="AG656" s="9">
        <f>COLINDANCIAS!E3243</f>
      </c>
      <c r="AH656" s="9">
        <f>COLINDANCIAS!E3244</f>
      </c>
      <c r="AI656" s="9">
        <f>$AI$10</f>
      </c>
      <c r="AJ656" s="9">
        <f>BA656</f>
      </c>
      <c r="AK656" s="1"/>
      <c r="AL656" s="53">
        <f>LEN(AJ656)</f>
      </c>
      <c r="AO656" s="96">
        <f>$AO$10</f>
      </c>
      <c r="AQ656" s="96">
        <f>$AQ$10</f>
      </c>
      <c r="AS656" s="96">
        <f>$AS$10</f>
      </c>
      <c r="AU656" s="96">
        <f>$AU$10</f>
      </c>
      <c r="AW656" s="96">
        <f>$AW$10</f>
      </c>
      <c r="AX656">
        <f>AX655+1</f>
      </c>
      <c r="AZ656">
        <f>CONCATENATE(AO656,".",AQ656,".",AS656,".",AU656,".",AW656,AX656)</f>
      </c>
      <c r="BA656">
        <f>CONCATENATE(AO656,AQ656,AS656,AU656,AW656,AX656)</f>
      </c>
    </row>
    <row r="657" spans="1:53" ht="30" customHeight="1" x14ac:dyDescent="0.25">
      <c r="A657" s="18"/>
      <c r="B657" s="18"/>
      <c r="C657" s="19"/>
      <c r="D657" s="17"/>
      <c r="E657" s="17"/>
      <c r="F657" s="17">
        <f>D657+E657</f>
      </c>
      <c r="G657" s="17">
        <f>ROUND((Hoja2!F657/INICIO!$C$37)*INICIO!$C$33,2)</f>
      </c>
      <c r="H657" s="17"/>
      <c r="I657" s="17"/>
      <c r="J657" s="17">
        <f>D657+H657</f>
      </c>
      <c r="K657" s="1"/>
      <c r="L657" s="17"/>
      <c r="M657" s="1"/>
      <c r="N657">
        <f>A657</f>
      </c>
      <c r="O657">
        <f>B657</f>
      </c>
      <c r="P657" s="1"/>
      <c r="Q657">
        <f>C657</f>
      </c>
      <c r="R657">
        <f>Q657</f>
      </c>
      <c r="S657" s="1"/>
      <c r="T657">
        <f>$T$10</f>
      </c>
      <c r="U657">
        <f>D657</f>
      </c>
      <c r="V657">
        <f>E657</f>
      </c>
      <c r="W657">
        <f>F657</f>
      </c>
      <c r="X657">
        <f>G657</f>
      </c>
      <c r="Y657" s="5">
        <f>W657*$B$1</f>
      </c>
      <c r="Z657" s="5">
        <f>W657*$B$2</f>
      </c>
      <c r="AA657" s="5">
        <f>Y657+Z657</f>
      </c>
      <c r="AB657" s="5">
        <f>U657+Y657</f>
      </c>
      <c r="AC657" s="96">
        <f>C657</f>
      </c>
      <c r="AD657" s="1">
        <f>$AD$10</f>
      </c>
      <c r="AE657" s="9">
        <f>COLINDANCIAS!E3246</f>
      </c>
      <c r="AF657" s="9">
        <f>COLINDANCIAS!E3247</f>
      </c>
      <c r="AG657" s="9">
        <f>COLINDANCIAS!E3248</f>
      </c>
      <c r="AH657" s="9">
        <f>COLINDANCIAS!E3249</f>
      </c>
      <c r="AI657" s="9">
        <f>$AI$10</f>
      </c>
      <c r="AJ657" s="9">
        <f>BA657</f>
      </c>
      <c r="AK657" s="1"/>
      <c r="AL657" s="53">
        <f>LEN(AJ657)</f>
      </c>
      <c r="AO657" s="96">
        <f>$AO$10</f>
      </c>
      <c r="AQ657" s="96">
        <f>$AQ$10</f>
      </c>
      <c r="AS657" s="96">
        <f>$AS$10</f>
      </c>
      <c r="AU657" s="96">
        <f>$AU$10</f>
      </c>
      <c r="AW657" s="96">
        <f>$AW$10</f>
      </c>
      <c r="AX657">
        <f>AX656+1</f>
      </c>
      <c r="AZ657">
        <f>CONCATENATE(AO657,".",AQ657,".",AS657,".",AU657,".",AW657,AX657)</f>
      </c>
      <c r="BA657">
        <f>CONCATENATE(AO657,AQ657,AS657,AU657,AW657,AX657)</f>
      </c>
    </row>
    <row r="658" spans="1:53" ht="30" customHeight="1" x14ac:dyDescent="0.25">
      <c r="A658" s="18"/>
      <c r="B658" s="18"/>
      <c r="C658" s="19"/>
      <c r="D658" s="17"/>
      <c r="E658" s="17"/>
      <c r="F658" s="17">
        <f>D658+E658</f>
      </c>
      <c r="G658" s="17">
        <f>ROUND((Hoja2!F658/INICIO!$C$37)*INICIO!$C$33,2)</f>
      </c>
      <c r="H658" s="17"/>
      <c r="I658" s="17"/>
      <c r="J658" s="17">
        <f>D658+H658</f>
      </c>
      <c r="K658" s="1"/>
      <c r="L658" s="17"/>
      <c r="M658" s="1"/>
      <c r="N658">
        <f>A658</f>
      </c>
      <c r="O658">
        <f>B658</f>
      </c>
      <c r="P658" s="1"/>
      <c r="Q658">
        <f>C658</f>
      </c>
      <c r="R658">
        <f>Q658</f>
      </c>
      <c r="S658" s="1"/>
      <c r="T658">
        <f>$T$10</f>
      </c>
      <c r="U658">
        <f>D658</f>
      </c>
      <c r="V658">
        <f>E658</f>
      </c>
      <c r="W658">
        <f>F658</f>
      </c>
      <c r="X658">
        <f>G658</f>
      </c>
      <c r="Y658" s="5">
        <f>W658*$B$1</f>
      </c>
      <c r="Z658" s="5">
        <f>W658*$B$2</f>
      </c>
      <c r="AA658" s="5">
        <f>Y658+Z658</f>
      </c>
      <c r="AB658" s="5">
        <f>U658+Y658</f>
      </c>
      <c r="AC658" s="96">
        <f>C658</f>
      </c>
      <c r="AD658" s="1">
        <f>$AD$10</f>
      </c>
      <c r="AE658" s="9">
        <f>COLINDANCIAS!E3251</f>
      </c>
      <c r="AF658" s="9">
        <f>COLINDANCIAS!E3252</f>
      </c>
      <c r="AG658" s="9">
        <f>COLINDANCIAS!E3253</f>
      </c>
      <c r="AH658" s="9">
        <f>COLINDANCIAS!E3254</f>
      </c>
      <c r="AI658" s="9">
        <f>$AI$10</f>
      </c>
      <c r="AJ658" s="9">
        <f>BA658</f>
      </c>
      <c r="AK658" s="1"/>
      <c r="AL658" s="53">
        <f>LEN(AJ658)</f>
      </c>
      <c r="AO658" s="96">
        <f>$AO$10</f>
      </c>
      <c r="AQ658" s="96">
        <f>$AQ$10</f>
      </c>
      <c r="AS658" s="96">
        <f>$AS$10</f>
      </c>
      <c r="AU658" s="96">
        <f>$AU$10</f>
      </c>
      <c r="AW658" s="96">
        <f>$AW$10</f>
      </c>
      <c r="AX658">
        <f>AX657+1</f>
      </c>
      <c r="AZ658">
        <f>CONCATENATE(AO658,".",AQ658,".",AS658,".",AU658,".",AW658,AX658)</f>
      </c>
      <c r="BA658">
        <f>CONCATENATE(AO658,AQ658,AS658,AU658,AW658,AX658)</f>
      </c>
    </row>
    <row r="659" spans="1:53" ht="30" customHeight="1" x14ac:dyDescent="0.25">
      <c r="A659" s="18"/>
      <c r="B659" s="18"/>
      <c r="C659" s="19"/>
      <c r="D659" s="17"/>
      <c r="E659" s="17"/>
      <c r="F659" s="17">
        <f>D659+E659</f>
      </c>
      <c r="G659" s="17">
        <f>ROUND((Hoja2!F659/INICIO!$C$37)*INICIO!$C$33,2)</f>
      </c>
      <c r="H659" s="17"/>
      <c r="I659" s="17"/>
      <c r="J659" s="17">
        <f>D659+H659</f>
      </c>
      <c r="K659" s="1"/>
      <c r="L659" s="17"/>
      <c r="M659" s="1"/>
      <c r="N659">
        <f>A659</f>
      </c>
      <c r="O659">
        <f>B659</f>
      </c>
      <c r="P659" s="1"/>
      <c r="Q659">
        <f>C659</f>
      </c>
      <c r="R659">
        <f>Q659</f>
      </c>
      <c r="S659" s="1"/>
      <c r="T659">
        <f>$T$10</f>
      </c>
      <c r="U659">
        <f>D659</f>
      </c>
      <c r="V659">
        <f>E659</f>
      </c>
      <c r="W659">
        <f>F659</f>
      </c>
      <c r="X659">
        <f>G659</f>
      </c>
      <c r="Y659" s="5">
        <f>W659*$B$1</f>
      </c>
      <c r="Z659" s="5">
        <f>W659*$B$2</f>
      </c>
      <c r="AA659" s="5">
        <f>Y659+Z659</f>
      </c>
      <c r="AB659" s="5">
        <f>U659+Y659</f>
      </c>
      <c r="AC659" s="96">
        <f>C659</f>
      </c>
      <c r="AD659" s="1">
        <f>$AD$10</f>
      </c>
      <c r="AE659" s="9">
        <f>COLINDANCIAS!E3256</f>
      </c>
      <c r="AF659" s="9">
        <f>COLINDANCIAS!E3257</f>
      </c>
      <c r="AG659" s="9">
        <f>COLINDANCIAS!E3258</f>
      </c>
      <c r="AH659" s="9">
        <f>COLINDANCIAS!E3259</f>
      </c>
      <c r="AI659" s="9">
        <f>$AI$10</f>
      </c>
      <c r="AJ659" s="9">
        <f>BA659</f>
      </c>
      <c r="AK659" s="1"/>
      <c r="AL659" s="53">
        <f>LEN(AJ659)</f>
      </c>
      <c r="AO659" s="96">
        <f>$AO$10</f>
      </c>
      <c r="AQ659" s="96">
        <f>$AQ$10</f>
      </c>
      <c r="AS659" s="96">
        <f>$AS$10</f>
      </c>
      <c r="AU659" s="96">
        <f>$AU$10</f>
      </c>
      <c r="AW659" s="96">
        <f>$AW$10</f>
      </c>
      <c r="AX659">
        <f>AX658+1</f>
      </c>
      <c r="AZ659">
        <f>CONCATENATE(AO659,".",AQ659,".",AS659,".",AU659,".",AW659,AX659)</f>
      </c>
      <c r="BA659">
        <f>CONCATENATE(AO659,AQ659,AS659,AU659,AW659,AX659)</f>
      </c>
    </row>
    <row r="660" spans="1:53" ht="30" customHeight="1" x14ac:dyDescent="0.25">
      <c r="A660" s="18"/>
      <c r="B660" s="18"/>
      <c r="C660" s="19"/>
      <c r="D660" s="17"/>
      <c r="E660" s="17"/>
      <c r="F660" s="17">
        <f>D660+E660</f>
      </c>
      <c r="G660" s="17">
        <f>ROUND((Hoja2!F660/INICIO!$C$37)*INICIO!$C$33,2)</f>
      </c>
      <c r="H660" s="17"/>
      <c r="I660" s="17"/>
      <c r="J660" s="17">
        <f>D660+H660</f>
      </c>
      <c r="K660" s="1"/>
      <c r="L660" s="17"/>
      <c r="M660" s="1"/>
      <c r="N660">
        <f>A660</f>
      </c>
      <c r="O660">
        <f>B660</f>
      </c>
      <c r="P660" s="1"/>
      <c r="Q660">
        <f>C660</f>
      </c>
      <c r="R660">
        <f>Q660</f>
      </c>
      <c r="S660" s="1"/>
      <c r="T660">
        <f>$T$10</f>
      </c>
      <c r="U660">
        <f>D660</f>
      </c>
      <c r="V660">
        <f>E660</f>
      </c>
      <c r="W660">
        <f>F660</f>
      </c>
      <c r="X660">
        <f>G660</f>
      </c>
      <c r="Y660" s="5">
        <f>W660*$B$1</f>
      </c>
      <c r="Z660" s="5">
        <f>W660*$B$2</f>
      </c>
      <c r="AA660" s="5">
        <f>Y660+Z660</f>
      </c>
      <c r="AB660" s="5">
        <f>U660+Y660</f>
      </c>
      <c r="AC660" s="96">
        <f>C660</f>
      </c>
      <c r="AD660" s="1">
        <f>$AD$10</f>
      </c>
      <c r="AE660" s="9">
        <f>COLINDANCIAS!E3261</f>
      </c>
      <c r="AF660" s="9">
        <f>COLINDANCIAS!E3262</f>
      </c>
      <c r="AG660" s="9">
        <f>COLINDANCIAS!E3263</f>
      </c>
      <c r="AH660" s="9">
        <f>COLINDANCIAS!E3264</f>
      </c>
      <c r="AI660" s="9">
        <f>$AI$10</f>
      </c>
      <c r="AJ660" s="9">
        <f>BA660</f>
      </c>
      <c r="AK660" s="1"/>
      <c r="AL660" s="53">
        <f>LEN(AJ660)</f>
      </c>
      <c r="AO660" s="96">
        <f>$AO$10</f>
      </c>
      <c r="AQ660" s="96">
        <f>$AQ$10</f>
      </c>
      <c r="AS660" s="96">
        <f>$AS$10</f>
      </c>
      <c r="AU660" s="96">
        <f>$AU$10</f>
      </c>
      <c r="AW660" s="96">
        <f>$AW$10</f>
      </c>
      <c r="AX660">
        <f>AX659+1</f>
      </c>
      <c r="AZ660">
        <f>CONCATENATE(AO660,".",AQ660,".",AS660,".",AU660,".",AW660,AX660)</f>
      </c>
      <c r="BA660">
        <f>CONCATENATE(AO660,AQ660,AS660,AU660,AW660,AX660)</f>
      </c>
    </row>
    <row r="661" spans="1:53" ht="30" customHeight="1" x14ac:dyDescent="0.25">
      <c r="A661" s="18"/>
      <c r="B661" s="18"/>
      <c r="C661" s="19"/>
      <c r="D661" s="17"/>
      <c r="E661" s="17"/>
      <c r="F661" s="17">
        <f>D661+E661</f>
      </c>
      <c r="G661" s="17">
        <f>ROUND((Hoja2!F661/INICIO!$C$37)*INICIO!$C$33,2)</f>
      </c>
      <c r="H661" s="17"/>
      <c r="I661" s="17"/>
      <c r="J661" s="17">
        <f>D661+H661</f>
      </c>
      <c r="K661" s="1"/>
      <c r="L661" s="17"/>
      <c r="M661" s="1"/>
      <c r="N661">
        <f>A661</f>
      </c>
      <c r="O661">
        <f>B661</f>
      </c>
      <c r="P661" s="1"/>
      <c r="Q661">
        <f>C661</f>
      </c>
      <c r="R661">
        <f>Q661</f>
      </c>
      <c r="S661" s="1"/>
      <c r="T661">
        <f>$T$10</f>
      </c>
      <c r="U661">
        <f>D661</f>
      </c>
      <c r="V661">
        <f>E661</f>
      </c>
      <c r="W661">
        <f>F661</f>
      </c>
      <c r="X661">
        <f>G661</f>
      </c>
      <c r="Y661" s="5">
        <f>W661*$B$1</f>
      </c>
      <c r="Z661" s="5">
        <f>W661*$B$2</f>
      </c>
      <c r="AA661" s="5">
        <f>Y661+Z661</f>
      </c>
      <c r="AB661" s="5">
        <f>U661+Y661</f>
      </c>
      <c r="AC661" s="96">
        <f>C661</f>
      </c>
      <c r="AD661" s="1">
        <f>$AD$10</f>
      </c>
      <c r="AE661" s="9">
        <f>COLINDANCIAS!E3266</f>
      </c>
      <c r="AF661" s="9">
        <f>COLINDANCIAS!E3267</f>
      </c>
      <c r="AG661" s="9">
        <f>COLINDANCIAS!E3268</f>
      </c>
      <c r="AH661" s="9">
        <f>COLINDANCIAS!E3269</f>
      </c>
      <c r="AI661" s="9">
        <f>$AI$10</f>
      </c>
      <c r="AJ661" s="9">
        <f>BA661</f>
      </c>
      <c r="AK661" s="1"/>
      <c r="AL661" s="53">
        <f>LEN(AJ661)</f>
      </c>
      <c r="AO661" s="96">
        <f>$AO$10</f>
      </c>
      <c r="AQ661" s="96">
        <f>$AQ$10</f>
      </c>
      <c r="AS661" s="96">
        <f>$AS$10</f>
      </c>
      <c r="AU661" s="96">
        <f>$AU$10</f>
      </c>
      <c r="AW661" s="96">
        <f>$AW$10</f>
      </c>
      <c r="AX661">
        <f>AX660+1</f>
      </c>
      <c r="AZ661">
        <f>CONCATENATE(AO661,".",AQ661,".",AS661,".",AU661,".",AW661,AX661)</f>
      </c>
      <c r="BA661">
        <f>CONCATENATE(AO661,AQ661,AS661,AU661,AW661,AX661)</f>
      </c>
    </row>
    <row r="662" spans="1:53" ht="30" customHeight="1" x14ac:dyDescent="0.25">
      <c r="A662" s="18"/>
      <c r="B662" s="18"/>
      <c r="C662" s="19"/>
      <c r="D662" s="17"/>
      <c r="E662" s="17"/>
      <c r="F662" s="17">
        <f>D662+E662</f>
      </c>
      <c r="G662" s="17">
        <f>ROUND((Hoja2!F662/INICIO!$C$37)*INICIO!$C$33,2)</f>
      </c>
      <c r="H662" s="17"/>
      <c r="I662" s="17"/>
      <c r="J662" s="17">
        <f>D662+H662</f>
      </c>
      <c r="K662" s="1"/>
      <c r="L662" s="17"/>
      <c r="M662" s="1"/>
      <c r="N662">
        <f>A662</f>
      </c>
      <c r="O662">
        <f>B662</f>
      </c>
      <c r="P662" s="1"/>
      <c r="Q662">
        <f>C662</f>
      </c>
      <c r="R662">
        <f>Q662</f>
      </c>
      <c r="S662" s="1"/>
      <c r="T662">
        <f>$T$10</f>
      </c>
      <c r="U662">
        <f>D662</f>
      </c>
      <c r="V662">
        <f>E662</f>
      </c>
      <c r="W662">
        <f>F662</f>
      </c>
      <c r="X662">
        <f>G662</f>
      </c>
      <c r="Y662" s="5">
        <f>W662*$B$1</f>
      </c>
      <c r="Z662" s="5">
        <f>W662*$B$2</f>
      </c>
      <c r="AA662" s="5">
        <f>Y662+Z662</f>
      </c>
      <c r="AB662" s="5">
        <f>U662+Y662</f>
      </c>
      <c r="AC662" s="96">
        <f>C662</f>
      </c>
      <c r="AD662" s="1">
        <f>$AD$10</f>
      </c>
      <c r="AE662" s="9">
        <f>COLINDANCIAS!E3271</f>
      </c>
      <c r="AF662" s="9">
        <f>COLINDANCIAS!E3272</f>
      </c>
      <c r="AG662" s="9">
        <f>COLINDANCIAS!E3273</f>
      </c>
      <c r="AH662" s="9">
        <f>COLINDANCIAS!E3274</f>
      </c>
      <c r="AI662" s="9">
        <f>$AI$10</f>
      </c>
      <c r="AJ662" s="9">
        <f>BA662</f>
      </c>
      <c r="AK662" s="1"/>
      <c r="AL662" s="53">
        <f>LEN(AJ662)</f>
      </c>
      <c r="AO662" s="96">
        <f>$AO$10</f>
      </c>
      <c r="AQ662" s="96">
        <f>$AQ$10</f>
      </c>
      <c r="AS662" s="96">
        <f>$AS$10</f>
      </c>
      <c r="AU662" s="96">
        <f>$AU$10</f>
      </c>
      <c r="AW662" s="96">
        <f>$AW$10</f>
      </c>
      <c r="AX662">
        <f>AX661+1</f>
      </c>
      <c r="AZ662">
        <f>CONCATENATE(AO662,".",AQ662,".",AS662,".",AU662,".",AW662,AX662)</f>
      </c>
      <c r="BA662">
        <f>CONCATENATE(AO662,AQ662,AS662,AU662,AW662,AX662)</f>
      </c>
    </row>
    <row r="663" spans="1:53" ht="30" customHeight="1" x14ac:dyDescent="0.25">
      <c r="A663" s="18"/>
      <c r="B663" s="18"/>
      <c r="C663" s="19"/>
      <c r="D663" s="17"/>
      <c r="E663" s="17"/>
      <c r="F663" s="17">
        <f>D663+E663</f>
      </c>
      <c r="G663" s="17">
        <f>ROUND((Hoja2!F663/INICIO!$C$37)*INICIO!$C$33,2)</f>
      </c>
      <c r="H663" s="17"/>
      <c r="I663" s="17"/>
      <c r="J663" s="17">
        <f>D663+H663</f>
      </c>
      <c r="K663" s="1"/>
      <c r="L663" s="17"/>
      <c r="M663" s="1"/>
      <c r="N663">
        <f>A663</f>
      </c>
      <c r="O663">
        <f>B663</f>
      </c>
      <c r="P663" s="1"/>
      <c r="Q663">
        <f>C663</f>
      </c>
      <c r="R663">
        <f>Q663</f>
      </c>
      <c r="S663" s="1"/>
      <c r="T663">
        <f>$T$10</f>
      </c>
      <c r="U663">
        <f>D663</f>
      </c>
      <c r="V663">
        <f>E663</f>
      </c>
      <c r="W663">
        <f>F663</f>
      </c>
      <c r="X663">
        <f>G663</f>
      </c>
      <c r="Y663" s="5">
        <f>W663*$B$1</f>
      </c>
      <c r="Z663" s="5">
        <f>W663*$B$2</f>
      </c>
      <c r="AA663" s="5">
        <f>Y663+Z663</f>
      </c>
      <c r="AB663" s="5">
        <f>U663+Y663</f>
      </c>
      <c r="AC663" s="96">
        <f>C663</f>
      </c>
      <c r="AD663" s="1">
        <f>$AD$10</f>
      </c>
      <c r="AE663" s="9">
        <f>COLINDANCIAS!E3276</f>
      </c>
      <c r="AF663" s="9">
        <f>COLINDANCIAS!E3277</f>
      </c>
      <c r="AG663" s="9">
        <f>COLINDANCIAS!E3278</f>
      </c>
      <c r="AH663" s="9">
        <f>COLINDANCIAS!E3279</f>
      </c>
      <c r="AI663" s="9">
        <f>$AI$10</f>
      </c>
      <c r="AJ663" s="9">
        <f>BA663</f>
      </c>
      <c r="AK663" s="1"/>
      <c r="AL663" s="53">
        <f>LEN(AJ663)</f>
      </c>
      <c r="AO663" s="96">
        <f>$AO$10</f>
      </c>
      <c r="AQ663" s="96">
        <f>$AQ$10</f>
      </c>
      <c r="AS663" s="96">
        <f>$AS$10</f>
      </c>
      <c r="AU663" s="96">
        <f>$AU$10</f>
      </c>
      <c r="AW663" s="96">
        <f>$AW$10</f>
      </c>
      <c r="AX663">
        <f>AX662+1</f>
      </c>
      <c r="AZ663">
        <f>CONCATENATE(AO663,".",AQ663,".",AS663,".",AU663,".",AW663,AX663)</f>
      </c>
      <c r="BA663">
        <f>CONCATENATE(AO663,AQ663,AS663,AU663,AW663,AX663)</f>
      </c>
    </row>
    <row r="664" spans="1:53" ht="30" customHeight="1" x14ac:dyDescent="0.25">
      <c r="A664" s="18"/>
      <c r="B664" s="18"/>
      <c r="C664" s="19"/>
      <c r="D664" s="17"/>
      <c r="E664" s="17"/>
      <c r="F664" s="17">
        <f>D664+E664</f>
      </c>
      <c r="G664" s="17">
        <f>ROUND((Hoja2!F664/INICIO!$C$37)*INICIO!$C$33,2)</f>
      </c>
      <c r="H664" s="17"/>
      <c r="I664" s="17"/>
      <c r="J664" s="17">
        <f>D664+H664</f>
      </c>
      <c r="K664" s="1"/>
      <c r="L664" s="17"/>
      <c r="M664" s="1"/>
      <c r="N664">
        <f>A664</f>
      </c>
      <c r="O664">
        <f>B664</f>
      </c>
      <c r="P664" s="1"/>
      <c r="Q664">
        <f>C664</f>
      </c>
      <c r="R664">
        <f>Q664</f>
      </c>
      <c r="S664" s="1"/>
      <c r="T664">
        <f>$T$10</f>
      </c>
      <c r="U664">
        <f>D664</f>
      </c>
      <c r="V664">
        <f>E664</f>
      </c>
      <c r="W664">
        <f>F664</f>
      </c>
      <c r="X664">
        <f>G664</f>
      </c>
      <c r="Y664" s="5">
        <f>W664*$B$1</f>
      </c>
      <c r="Z664" s="5">
        <f>W664*$B$2</f>
      </c>
      <c r="AA664" s="5">
        <f>Y664+Z664</f>
      </c>
      <c r="AB664" s="5">
        <f>U664+Y664</f>
      </c>
      <c r="AC664" s="96">
        <f>C664</f>
      </c>
      <c r="AD664" s="1">
        <f>$AD$10</f>
      </c>
      <c r="AE664" s="9">
        <f>COLINDANCIAS!E3281</f>
      </c>
      <c r="AF664" s="9">
        <f>COLINDANCIAS!E3282</f>
      </c>
      <c r="AG664" s="9">
        <f>COLINDANCIAS!E3283</f>
      </c>
      <c r="AH664" s="9">
        <f>COLINDANCIAS!E3284</f>
      </c>
      <c r="AI664" s="9">
        <f>$AI$10</f>
      </c>
      <c r="AJ664" s="9">
        <f>BA664</f>
      </c>
      <c r="AK664" s="1"/>
      <c r="AL664" s="53">
        <f>LEN(AJ664)</f>
      </c>
      <c r="AO664" s="96">
        <f>$AO$10</f>
      </c>
      <c r="AQ664" s="96">
        <f>$AQ$10</f>
      </c>
      <c r="AS664" s="96">
        <f>$AS$10</f>
      </c>
      <c r="AU664" s="96">
        <f>$AU$10</f>
      </c>
      <c r="AW664" s="96">
        <f>$AW$10</f>
      </c>
      <c r="AX664">
        <f>AX663+1</f>
      </c>
      <c r="AZ664">
        <f>CONCATENATE(AO664,".",AQ664,".",AS664,".",AU664,".",AW664,AX664)</f>
      </c>
      <c r="BA664">
        <f>CONCATENATE(AO664,AQ664,AS664,AU664,AW664,AX664)</f>
      </c>
    </row>
    <row r="665" spans="1:53" ht="30" customHeight="1" x14ac:dyDescent="0.25">
      <c r="A665" s="18"/>
      <c r="B665" s="18"/>
      <c r="C665" s="19"/>
      <c r="D665" s="17"/>
      <c r="E665" s="17"/>
      <c r="F665" s="17">
        <f>D665+E665</f>
      </c>
      <c r="G665" s="17">
        <f>ROUND((Hoja2!F665/INICIO!$C$37)*INICIO!$C$33,2)</f>
      </c>
      <c r="H665" s="17"/>
      <c r="I665" s="17"/>
      <c r="J665" s="17">
        <f>D665+H665</f>
      </c>
      <c r="K665" s="1"/>
      <c r="L665" s="17"/>
      <c r="M665" s="1"/>
      <c r="N665">
        <f>A665</f>
      </c>
      <c r="O665">
        <f>B665</f>
      </c>
      <c r="P665" s="1"/>
      <c r="Q665">
        <f>C665</f>
      </c>
      <c r="R665">
        <f>Q665</f>
      </c>
      <c r="S665" s="1"/>
      <c r="T665">
        <f>$T$10</f>
      </c>
      <c r="U665">
        <f>D665</f>
      </c>
      <c r="V665">
        <f>E665</f>
      </c>
      <c r="W665">
        <f>F665</f>
      </c>
      <c r="X665">
        <f>G665</f>
      </c>
      <c r="Y665" s="5">
        <f>W665*$B$1</f>
      </c>
      <c r="Z665" s="5">
        <f>W665*$B$2</f>
      </c>
      <c r="AA665" s="5">
        <f>Y665+Z665</f>
      </c>
      <c r="AB665" s="5">
        <f>U665+Y665</f>
      </c>
      <c r="AC665" s="96">
        <f>C665</f>
      </c>
      <c r="AD665" s="1">
        <f>$AD$10</f>
      </c>
      <c r="AE665" s="9">
        <f>COLINDANCIAS!E3286</f>
      </c>
      <c r="AF665" s="9">
        <f>COLINDANCIAS!E3287</f>
      </c>
      <c r="AG665" s="9">
        <f>COLINDANCIAS!E3288</f>
      </c>
      <c r="AH665" s="9">
        <f>COLINDANCIAS!E3289</f>
      </c>
      <c r="AI665" s="9">
        <f>$AI$10</f>
      </c>
      <c r="AJ665" s="9">
        <f>BA665</f>
      </c>
      <c r="AK665" s="1"/>
      <c r="AL665" s="53">
        <f>LEN(AJ665)</f>
      </c>
      <c r="AO665" s="96">
        <f>$AO$10</f>
      </c>
      <c r="AQ665" s="96">
        <f>$AQ$10</f>
      </c>
      <c r="AS665" s="96">
        <f>$AS$10</f>
      </c>
      <c r="AU665" s="96">
        <f>$AU$10</f>
      </c>
      <c r="AW665" s="96">
        <f>$AW$10</f>
      </c>
      <c r="AX665">
        <f>AX664+1</f>
      </c>
      <c r="AZ665">
        <f>CONCATENATE(AO665,".",AQ665,".",AS665,".",AU665,".",AW665,AX665)</f>
      </c>
      <c r="BA665">
        <f>CONCATENATE(AO665,AQ665,AS665,AU665,AW665,AX665)</f>
      </c>
    </row>
    <row r="666" spans="1:53" ht="30" customHeight="1" x14ac:dyDescent="0.25">
      <c r="A666" s="18"/>
      <c r="B666" s="18"/>
      <c r="C666" s="19"/>
      <c r="D666" s="17"/>
      <c r="E666" s="17"/>
      <c r="F666" s="17">
        <f>D666+E666</f>
      </c>
      <c r="G666" s="17">
        <f>ROUND((Hoja2!F666/INICIO!$C$37)*INICIO!$C$33,2)</f>
      </c>
      <c r="H666" s="17"/>
      <c r="I666" s="17"/>
      <c r="J666" s="17">
        <f>D666+H666</f>
      </c>
      <c r="K666" s="1"/>
      <c r="L666" s="17"/>
      <c r="M666" s="1"/>
      <c r="N666">
        <f>A666</f>
      </c>
      <c r="O666">
        <f>B666</f>
      </c>
      <c r="P666" s="1"/>
      <c r="Q666">
        <f>C666</f>
      </c>
      <c r="R666">
        <f>Q666</f>
      </c>
      <c r="S666" s="1"/>
      <c r="T666">
        <f>$T$10</f>
      </c>
      <c r="U666">
        <f>D666</f>
      </c>
      <c r="V666">
        <f>E666</f>
      </c>
      <c r="W666">
        <f>F666</f>
      </c>
      <c r="X666">
        <f>G666</f>
      </c>
      <c r="Y666" s="5">
        <f>W666*$B$1</f>
      </c>
      <c r="Z666" s="5">
        <f>W666*$B$2</f>
      </c>
      <c r="AA666" s="5">
        <f>Y666+Z666</f>
      </c>
      <c r="AB666" s="5">
        <f>U666+Y666</f>
      </c>
      <c r="AC666" s="96">
        <f>C666</f>
      </c>
      <c r="AD666" s="1">
        <f>$AD$10</f>
      </c>
      <c r="AE666" s="9">
        <f>COLINDANCIAS!E3291</f>
      </c>
      <c r="AF666" s="9">
        <f>COLINDANCIAS!E3292</f>
      </c>
      <c r="AG666" s="9">
        <f>COLINDANCIAS!E3293</f>
      </c>
      <c r="AH666" s="9">
        <f>COLINDANCIAS!E3294</f>
      </c>
      <c r="AI666" s="9">
        <f>$AI$10</f>
      </c>
      <c r="AJ666" s="9">
        <f>BA666</f>
      </c>
      <c r="AK666" s="1"/>
      <c r="AL666" s="53">
        <f>LEN(AJ666)</f>
      </c>
      <c r="AO666" s="96">
        <f>$AO$10</f>
      </c>
      <c r="AQ666" s="96">
        <f>$AQ$10</f>
      </c>
      <c r="AS666" s="96">
        <f>$AS$10</f>
      </c>
      <c r="AU666" s="96">
        <f>$AU$10</f>
      </c>
      <c r="AW666" s="96">
        <f>$AW$10</f>
      </c>
      <c r="AX666">
        <f>AX665+1</f>
      </c>
      <c r="AZ666">
        <f>CONCATENATE(AO666,".",AQ666,".",AS666,".",AU666,".",AW666,AX666)</f>
      </c>
      <c r="BA666">
        <f>CONCATENATE(AO666,AQ666,AS666,AU666,AW666,AX666)</f>
      </c>
    </row>
    <row r="667" spans="1:53" ht="30" customHeight="1" x14ac:dyDescent="0.25">
      <c r="A667" s="18"/>
      <c r="B667" s="18"/>
      <c r="C667" s="19"/>
      <c r="D667" s="17"/>
      <c r="E667" s="17"/>
      <c r="F667" s="17">
        <f>D667+E667</f>
      </c>
      <c r="G667" s="17">
        <f>ROUND((Hoja2!F667/INICIO!$C$37)*INICIO!$C$33,2)</f>
      </c>
      <c r="H667" s="17"/>
      <c r="I667" s="17"/>
      <c r="J667" s="17">
        <f>D667+H667</f>
      </c>
      <c r="K667" s="1"/>
      <c r="L667" s="17"/>
      <c r="M667" s="1"/>
      <c r="N667">
        <f>A667</f>
      </c>
      <c r="O667">
        <f>B667</f>
      </c>
      <c r="P667" s="1"/>
      <c r="Q667">
        <f>C667</f>
      </c>
      <c r="R667">
        <f>Q667</f>
      </c>
      <c r="S667" s="1"/>
      <c r="T667">
        <f>$T$10</f>
      </c>
      <c r="U667">
        <f>D667</f>
      </c>
      <c r="V667">
        <f>E667</f>
      </c>
      <c r="W667">
        <f>F667</f>
      </c>
      <c r="X667">
        <f>G667</f>
      </c>
      <c r="Y667" s="5">
        <f>W667*$B$1</f>
      </c>
      <c r="Z667" s="5">
        <f>W667*$B$2</f>
      </c>
      <c r="AA667" s="5">
        <f>Y667+Z667</f>
      </c>
      <c r="AB667" s="5">
        <f>U667+Y667</f>
      </c>
      <c r="AC667" s="96">
        <f>C667</f>
      </c>
      <c r="AD667" s="1">
        <f>$AD$10</f>
      </c>
      <c r="AE667" s="9">
        <f>COLINDANCIAS!E3296</f>
      </c>
      <c r="AF667" s="9">
        <f>COLINDANCIAS!E3297</f>
      </c>
      <c r="AG667" s="9">
        <f>COLINDANCIAS!E3298</f>
      </c>
      <c r="AH667" s="9">
        <f>COLINDANCIAS!E3299</f>
      </c>
      <c r="AI667" s="9">
        <f>$AI$10</f>
      </c>
      <c r="AJ667" s="9">
        <f>BA667</f>
      </c>
      <c r="AK667" s="1"/>
      <c r="AL667" s="53">
        <f>LEN(AJ667)</f>
      </c>
      <c r="AO667" s="96">
        <f>$AO$10</f>
      </c>
      <c r="AQ667" s="96">
        <f>$AQ$10</f>
      </c>
      <c r="AS667" s="96">
        <f>$AS$10</f>
      </c>
      <c r="AU667" s="96">
        <f>$AU$10</f>
      </c>
      <c r="AW667" s="96">
        <f>$AW$10</f>
      </c>
      <c r="AX667">
        <f>AX666+1</f>
      </c>
      <c r="AZ667">
        <f>CONCATENATE(AO667,".",AQ667,".",AS667,".",AU667,".",AW667,AX667)</f>
      </c>
      <c r="BA667">
        <f>CONCATENATE(AO667,AQ667,AS667,AU667,AW667,AX667)</f>
      </c>
    </row>
    <row r="668" spans="1:53" ht="30" customHeight="1" x14ac:dyDescent="0.25">
      <c r="A668" s="18"/>
      <c r="B668" s="18"/>
      <c r="C668" s="19"/>
      <c r="D668" s="17"/>
      <c r="E668" s="17"/>
      <c r="F668" s="17">
        <f>D668+E668</f>
      </c>
      <c r="G668" s="17">
        <f>ROUND((Hoja2!F668/INICIO!$C$37)*INICIO!$C$33,2)</f>
      </c>
      <c r="H668" s="17"/>
      <c r="I668" s="17"/>
      <c r="J668" s="17">
        <f>D668+H668</f>
      </c>
      <c r="K668" s="1"/>
      <c r="L668" s="17"/>
      <c r="M668" s="1"/>
      <c r="N668">
        <f>A668</f>
      </c>
      <c r="O668">
        <f>B668</f>
      </c>
      <c r="P668" s="1"/>
      <c r="Q668">
        <f>C668</f>
      </c>
      <c r="R668">
        <f>Q668</f>
      </c>
      <c r="S668" s="1"/>
      <c r="T668">
        <f>$T$10</f>
      </c>
      <c r="U668">
        <f>D668</f>
      </c>
      <c r="V668">
        <f>E668</f>
      </c>
      <c r="W668">
        <f>F668</f>
      </c>
      <c r="X668">
        <f>G668</f>
      </c>
      <c r="Y668" s="5">
        <f>W668*$B$1</f>
      </c>
      <c r="Z668" s="5">
        <f>W668*$B$2</f>
      </c>
      <c r="AA668" s="5">
        <f>Y668+Z668</f>
      </c>
      <c r="AB668" s="5">
        <f>U668+Y668</f>
      </c>
      <c r="AC668" s="96">
        <f>C668</f>
      </c>
      <c r="AD668" s="1">
        <f>$AD$10</f>
      </c>
      <c r="AE668" s="9">
        <f>COLINDANCIAS!E3301</f>
      </c>
      <c r="AF668" s="9">
        <f>COLINDANCIAS!E3302</f>
      </c>
      <c r="AG668" s="9">
        <f>COLINDANCIAS!E3303</f>
      </c>
      <c r="AH668" s="9">
        <f>COLINDANCIAS!E3304</f>
      </c>
      <c r="AI668" s="9">
        <f>$AI$10</f>
      </c>
      <c r="AJ668" s="9">
        <f>BA668</f>
      </c>
      <c r="AK668" s="1"/>
      <c r="AL668" s="53">
        <f>LEN(AJ668)</f>
      </c>
      <c r="AO668" s="96">
        <f>$AO$10</f>
      </c>
      <c r="AQ668" s="96">
        <f>$AQ$10</f>
      </c>
      <c r="AS668" s="96">
        <f>$AS$10</f>
      </c>
      <c r="AU668" s="96">
        <f>$AU$10</f>
      </c>
      <c r="AW668" s="96">
        <f>$AW$10</f>
      </c>
      <c r="AX668">
        <f>AX667+1</f>
      </c>
      <c r="AZ668">
        <f>CONCATENATE(AO668,".",AQ668,".",AS668,".",AU668,".",AW668,AX668)</f>
      </c>
      <c r="BA668">
        <f>CONCATENATE(AO668,AQ668,AS668,AU668,AW668,AX668)</f>
      </c>
    </row>
    <row r="669" spans="1:53" ht="30" customHeight="1" x14ac:dyDescent="0.25">
      <c r="A669" s="18"/>
      <c r="B669" s="18"/>
      <c r="C669" s="19"/>
      <c r="D669" s="17"/>
      <c r="E669" s="17"/>
      <c r="F669" s="17">
        <f>D669+E669</f>
      </c>
      <c r="G669" s="17">
        <f>ROUND((Hoja2!F669/INICIO!$C$37)*INICIO!$C$33,2)</f>
      </c>
      <c r="H669" s="17"/>
      <c r="I669" s="17"/>
      <c r="J669" s="17">
        <f>D669+H669</f>
      </c>
      <c r="K669" s="1"/>
      <c r="L669" s="17"/>
      <c r="M669" s="1"/>
      <c r="N669">
        <f>A669</f>
      </c>
      <c r="O669">
        <f>B669</f>
      </c>
      <c r="P669" s="1"/>
      <c r="Q669">
        <f>C669</f>
      </c>
      <c r="R669">
        <f>Q669</f>
      </c>
      <c r="S669" s="1"/>
      <c r="T669">
        <f>$T$10</f>
      </c>
      <c r="U669">
        <f>D669</f>
      </c>
      <c r="V669">
        <f>E669</f>
      </c>
      <c r="W669">
        <f>F669</f>
      </c>
      <c r="X669">
        <f>G669</f>
      </c>
      <c r="Y669" s="5">
        <f>W669*$B$1</f>
      </c>
      <c r="Z669" s="5">
        <f>W669*$B$2</f>
      </c>
      <c r="AA669" s="5">
        <f>Y669+Z669</f>
      </c>
      <c r="AB669" s="5">
        <f>U669+Y669</f>
      </c>
      <c r="AC669" s="96">
        <f>C669</f>
      </c>
      <c r="AD669" s="1">
        <f>$AD$10</f>
      </c>
      <c r="AE669" s="9">
        <f>COLINDANCIAS!E3306</f>
      </c>
      <c r="AF669" s="9">
        <f>COLINDANCIAS!E3307</f>
      </c>
      <c r="AG669" s="9">
        <f>COLINDANCIAS!E3308</f>
      </c>
      <c r="AH669" s="9">
        <f>COLINDANCIAS!E3309</f>
      </c>
      <c r="AI669" s="9">
        <f>$AI$10</f>
      </c>
      <c r="AJ669" s="9">
        <f>BA669</f>
      </c>
      <c r="AK669" s="1"/>
      <c r="AL669" s="53">
        <f>LEN(AJ669)</f>
      </c>
      <c r="AO669" s="96">
        <f>$AO$10</f>
      </c>
      <c r="AQ669" s="96">
        <f>$AQ$10</f>
      </c>
      <c r="AS669" s="96">
        <f>$AS$10</f>
      </c>
      <c r="AU669" s="96">
        <f>$AU$10</f>
      </c>
      <c r="AW669" s="96">
        <f>$AW$10</f>
      </c>
      <c r="AX669">
        <f>AX668+1</f>
      </c>
      <c r="AZ669">
        <f>CONCATENATE(AO669,".",AQ669,".",AS669,".",AU669,".",AW669,AX669)</f>
      </c>
      <c r="BA669">
        <f>CONCATENATE(AO669,AQ669,AS669,AU669,AW669,AX669)</f>
      </c>
    </row>
    <row r="670" spans="1:53" ht="30" customHeight="1" x14ac:dyDescent="0.25">
      <c r="A670" s="18"/>
      <c r="B670" s="18"/>
      <c r="C670" s="19"/>
      <c r="D670" s="17"/>
      <c r="E670" s="17"/>
      <c r="F670" s="17">
        <f>D670+E670</f>
      </c>
      <c r="G670" s="17">
        <f>ROUND((Hoja2!F670/INICIO!$C$37)*INICIO!$C$33,2)</f>
      </c>
      <c r="H670" s="17"/>
      <c r="I670" s="17"/>
      <c r="J670" s="17">
        <f>D670+H670</f>
      </c>
      <c r="K670" s="1"/>
      <c r="L670" s="17"/>
      <c r="M670" s="1"/>
      <c r="N670">
        <f>A670</f>
      </c>
      <c r="O670">
        <f>B670</f>
      </c>
      <c r="P670" s="1"/>
      <c r="Q670">
        <f>C670</f>
      </c>
      <c r="R670">
        <f>Q670</f>
      </c>
      <c r="S670" s="1"/>
      <c r="T670">
        <f>$T$10</f>
      </c>
      <c r="U670">
        <f>D670</f>
      </c>
      <c r="V670">
        <f>E670</f>
      </c>
      <c r="W670">
        <f>F670</f>
      </c>
      <c r="X670">
        <f>G670</f>
      </c>
      <c r="Y670" s="5">
        <f>W670*$B$1</f>
      </c>
      <c r="Z670" s="5">
        <f>W670*$B$2</f>
      </c>
      <c r="AA670" s="5">
        <f>Y670+Z670</f>
      </c>
      <c r="AB670" s="5">
        <f>U670+Y670</f>
      </c>
      <c r="AC670" s="96">
        <f>C670</f>
      </c>
      <c r="AD670" s="1">
        <f>$AD$10</f>
      </c>
      <c r="AE670" s="9">
        <f>COLINDANCIAS!E3311</f>
      </c>
      <c r="AF670" s="9">
        <f>COLINDANCIAS!E3312</f>
      </c>
      <c r="AG670" s="9">
        <f>COLINDANCIAS!E3313</f>
      </c>
      <c r="AH670" s="9">
        <f>COLINDANCIAS!E3314</f>
      </c>
      <c r="AI670" s="9">
        <f>$AI$10</f>
      </c>
      <c r="AJ670" s="9">
        <f>BA670</f>
      </c>
      <c r="AK670" s="1"/>
      <c r="AL670" s="53">
        <f>LEN(AJ670)</f>
      </c>
      <c r="AO670" s="96">
        <f>$AO$10</f>
      </c>
      <c r="AQ670" s="96">
        <f>$AQ$10</f>
      </c>
      <c r="AS670" s="96">
        <f>$AS$10</f>
      </c>
      <c r="AU670" s="96">
        <f>$AU$10</f>
      </c>
      <c r="AW670" s="96">
        <f>$AW$10</f>
      </c>
      <c r="AX670">
        <f>AX669+1</f>
      </c>
      <c r="AZ670">
        <f>CONCATENATE(AO670,".",AQ670,".",AS670,".",AU670,".",AW670,AX670)</f>
      </c>
      <c r="BA670">
        <f>CONCATENATE(AO670,AQ670,AS670,AU670,AW670,AX670)</f>
      </c>
    </row>
    <row r="671" spans="1:53" ht="30" customHeight="1" x14ac:dyDescent="0.25">
      <c r="A671" s="18"/>
      <c r="B671" s="18"/>
      <c r="C671" s="19"/>
      <c r="D671" s="17"/>
      <c r="E671" s="17"/>
      <c r="F671" s="17">
        <f>D671+E671</f>
      </c>
      <c r="G671" s="17">
        <f>ROUND((Hoja2!F671/INICIO!$C$37)*INICIO!$C$33,2)</f>
      </c>
      <c r="H671" s="17"/>
      <c r="I671" s="17"/>
      <c r="J671" s="17">
        <f>D671+H671</f>
      </c>
      <c r="K671" s="1"/>
      <c r="L671" s="17"/>
      <c r="M671" s="1"/>
      <c r="N671">
        <f>A671</f>
      </c>
      <c r="O671">
        <f>B671</f>
      </c>
      <c r="P671" s="1"/>
      <c r="Q671">
        <f>C671</f>
      </c>
      <c r="R671">
        <f>Q671</f>
      </c>
      <c r="S671" s="1"/>
      <c r="T671">
        <f>$T$10</f>
      </c>
      <c r="U671">
        <f>D671</f>
      </c>
      <c r="V671">
        <f>E671</f>
      </c>
      <c r="W671">
        <f>F671</f>
      </c>
      <c r="X671">
        <f>G671</f>
      </c>
      <c r="Y671" s="5">
        <f>W671*$B$1</f>
      </c>
      <c r="Z671" s="5">
        <f>W671*$B$2</f>
      </c>
      <c r="AA671" s="5">
        <f>Y671+Z671</f>
      </c>
      <c r="AB671" s="5">
        <f>U671+Y671</f>
      </c>
      <c r="AC671" s="96">
        <f>C671</f>
      </c>
      <c r="AD671" s="1">
        <f>$AD$10</f>
      </c>
      <c r="AE671" s="9">
        <f>COLINDANCIAS!E3316</f>
      </c>
      <c r="AF671" s="9">
        <f>COLINDANCIAS!E3317</f>
      </c>
      <c r="AG671" s="9">
        <f>COLINDANCIAS!E3318</f>
      </c>
      <c r="AH671" s="9">
        <f>COLINDANCIAS!E3319</f>
      </c>
      <c r="AI671" s="9">
        <f>$AI$10</f>
      </c>
      <c r="AJ671" s="9">
        <f>BA671</f>
      </c>
      <c r="AK671" s="1"/>
      <c r="AL671" s="53">
        <f>LEN(AJ671)</f>
      </c>
      <c r="AO671" s="96">
        <f>$AO$10</f>
      </c>
      <c r="AQ671" s="96">
        <f>$AQ$10</f>
      </c>
      <c r="AS671" s="96">
        <f>$AS$10</f>
      </c>
      <c r="AU671" s="96">
        <f>$AU$10</f>
      </c>
      <c r="AW671" s="96">
        <f>$AW$10</f>
      </c>
      <c r="AX671">
        <f>AX670+1</f>
      </c>
      <c r="AZ671">
        <f>CONCATENATE(AO671,".",AQ671,".",AS671,".",AU671,".",AW671,AX671)</f>
      </c>
      <c r="BA671">
        <f>CONCATENATE(AO671,AQ671,AS671,AU671,AW671,AX671)</f>
      </c>
    </row>
    <row r="672" spans="1:53" ht="30" customHeight="1" x14ac:dyDescent="0.25">
      <c r="A672" s="18"/>
      <c r="B672" s="18"/>
      <c r="C672" s="19"/>
      <c r="D672" s="17"/>
      <c r="E672" s="17"/>
      <c r="F672" s="17">
        <f>D672+E672</f>
      </c>
      <c r="G672" s="17">
        <f>ROUND((Hoja2!F672/INICIO!$C$37)*INICIO!$C$33,2)</f>
      </c>
      <c r="H672" s="17"/>
      <c r="I672" s="17"/>
      <c r="J672" s="17">
        <f>D672+H672</f>
      </c>
      <c r="K672" s="1"/>
      <c r="L672" s="17"/>
      <c r="M672" s="1"/>
      <c r="N672">
        <f>A672</f>
      </c>
      <c r="O672">
        <f>B672</f>
      </c>
      <c r="P672" s="1"/>
      <c r="Q672">
        <f>C672</f>
      </c>
      <c r="R672">
        <f>Q672</f>
      </c>
      <c r="S672" s="1"/>
      <c r="T672">
        <f>$T$10</f>
      </c>
      <c r="U672">
        <f>D672</f>
      </c>
      <c r="V672">
        <f>E672</f>
      </c>
      <c r="W672">
        <f>F672</f>
      </c>
      <c r="X672">
        <f>G672</f>
      </c>
      <c r="Y672" s="5">
        <f>W672*$B$1</f>
      </c>
      <c r="Z672" s="5">
        <f>W672*$B$2</f>
      </c>
      <c r="AA672" s="5">
        <f>Y672+Z672</f>
      </c>
      <c r="AB672" s="5">
        <f>U672+Y672</f>
      </c>
      <c r="AC672" s="96">
        <f>C672</f>
      </c>
      <c r="AD672" s="1">
        <f>$AD$10</f>
      </c>
      <c r="AE672" s="9">
        <f>COLINDANCIAS!E3321</f>
      </c>
      <c r="AF672" s="9">
        <f>COLINDANCIAS!E3322</f>
      </c>
      <c r="AG672" s="9">
        <f>COLINDANCIAS!E3323</f>
      </c>
      <c r="AH672" s="9">
        <f>COLINDANCIAS!E3324</f>
      </c>
      <c r="AI672" s="9">
        <f>$AI$10</f>
      </c>
      <c r="AJ672" s="9">
        <f>BA672</f>
      </c>
      <c r="AK672" s="1"/>
      <c r="AL672" s="53">
        <f>LEN(AJ672)</f>
      </c>
      <c r="AO672" s="96">
        <f>$AO$10</f>
      </c>
      <c r="AQ672" s="96">
        <f>$AQ$10</f>
      </c>
      <c r="AS672" s="96">
        <f>$AS$10</f>
      </c>
      <c r="AU672" s="96">
        <f>$AU$10</f>
      </c>
      <c r="AW672" s="96">
        <f>$AW$10</f>
      </c>
      <c r="AX672">
        <f>AX671+1</f>
      </c>
      <c r="AZ672">
        <f>CONCATENATE(AO672,".",AQ672,".",AS672,".",AU672,".",AW672,AX672)</f>
      </c>
      <c r="BA672">
        <f>CONCATENATE(AO672,AQ672,AS672,AU672,AW672,AX672)</f>
      </c>
    </row>
    <row r="673" spans="1:53" ht="30" customHeight="1" x14ac:dyDescent="0.25">
      <c r="A673" s="18"/>
      <c r="B673" s="18"/>
      <c r="C673" s="19"/>
      <c r="D673" s="17"/>
      <c r="E673" s="17"/>
      <c r="F673" s="17">
        <f>D673+E673</f>
      </c>
      <c r="G673" s="17">
        <f>ROUND((Hoja2!F673/INICIO!$C$37)*INICIO!$C$33,2)</f>
      </c>
      <c r="H673" s="17"/>
      <c r="I673" s="17"/>
      <c r="J673" s="17">
        <f>D673+H673</f>
      </c>
      <c r="K673" s="1"/>
      <c r="L673" s="17"/>
      <c r="M673" s="1"/>
      <c r="N673">
        <f>A673</f>
      </c>
      <c r="O673">
        <f>B673</f>
      </c>
      <c r="P673" s="1"/>
      <c r="Q673">
        <f>C673</f>
      </c>
      <c r="R673">
        <f>Q673</f>
      </c>
      <c r="S673" s="1"/>
      <c r="T673">
        <f>$T$10</f>
      </c>
      <c r="U673">
        <f>D673</f>
      </c>
      <c r="V673">
        <f>E673</f>
      </c>
      <c r="W673">
        <f>F673</f>
      </c>
      <c r="X673">
        <f>G673</f>
      </c>
      <c r="Y673" s="5">
        <f>W673*$B$1</f>
      </c>
      <c r="Z673" s="5">
        <f>W673*$B$2</f>
      </c>
      <c r="AA673" s="5">
        <f>Y673+Z673</f>
      </c>
      <c r="AB673" s="5">
        <f>U673+Y673</f>
      </c>
      <c r="AC673" s="96">
        <f>C673</f>
      </c>
      <c r="AD673" s="1">
        <f>$AD$10</f>
      </c>
      <c r="AE673" s="9">
        <f>COLINDANCIAS!E3326</f>
      </c>
      <c r="AF673" s="9">
        <f>COLINDANCIAS!E3327</f>
      </c>
      <c r="AG673" s="9">
        <f>COLINDANCIAS!E3328</f>
      </c>
      <c r="AH673" s="9">
        <f>COLINDANCIAS!E3329</f>
      </c>
      <c r="AI673" s="9">
        <f>$AI$10</f>
      </c>
      <c r="AJ673" s="9">
        <f>BA673</f>
      </c>
      <c r="AK673" s="1"/>
      <c r="AL673" s="53">
        <f>LEN(AJ673)</f>
      </c>
      <c r="AO673" s="96">
        <f>$AO$10</f>
      </c>
      <c r="AQ673" s="96">
        <f>$AQ$10</f>
      </c>
      <c r="AS673" s="96">
        <f>$AS$10</f>
      </c>
      <c r="AU673" s="96">
        <f>$AU$10</f>
      </c>
      <c r="AW673" s="96">
        <f>$AW$10</f>
      </c>
      <c r="AX673">
        <f>AX672+1</f>
      </c>
      <c r="AZ673">
        <f>CONCATENATE(AO673,".",AQ673,".",AS673,".",AU673,".",AW673,AX673)</f>
      </c>
      <c r="BA673">
        <f>CONCATENATE(AO673,AQ673,AS673,AU673,AW673,AX673)</f>
      </c>
    </row>
    <row r="674" spans="1:53" ht="30" customHeight="1" x14ac:dyDescent="0.25">
      <c r="A674" s="18"/>
      <c r="B674" s="18"/>
      <c r="C674" s="19"/>
      <c r="D674" s="17"/>
      <c r="E674" s="17"/>
      <c r="F674" s="17">
        <f>D674+E674</f>
      </c>
      <c r="G674" s="17">
        <f>ROUND((Hoja2!F674/INICIO!$C$37)*INICIO!$C$33,2)</f>
      </c>
      <c r="H674" s="17"/>
      <c r="I674" s="17"/>
      <c r="J674" s="17">
        <f>D674+H674</f>
      </c>
      <c r="K674" s="1"/>
      <c r="L674" s="17"/>
      <c r="M674" s="1"/>
      <c r="N674">
        <f>A674</f>
      </c>
      <c r="O674">
        <f>B674</f>
      </c>
      <c r="P674" s="1"/>
      <c r="Q674">
        <f>C674</f>
      </c>
      <c r="R674">
        <f>Q674</f>
      </c>
      <c r="S674" s="1"/>
      <c r="T674">
        <f>$T$10</f>
      </c>
      <c r="U674">
        <f>D674</f>
      </c>
      <c r="V674">
        <f>E674</f>
      </c>
      <c r="W674">
        <f>F674</f>
      </c>
      <c r="X674">
        <f>G674</f>
      </c>
      <c r="Y674" s="5">
        <f>W674*$B$1</f>
      </c>
      <c r="Z674" s="5">
        <f>W674*$B$2</f>
      </c>
      <c r="AA674" s="5">
        <f>Y674+Z674</f>
      </c>
      <c r="AB674" s="5">
        <f>U674+Y674</f>
      </c>
      <c r="AC674" s="96">
        <f>C674</f>
      </c>
      <c r="AD674" s="1">
        <f>$AD$10</f>
      </c>
      <c r="AE674" s="9">
        <f>COLINDANCIAS!E3331</f>
      </c>
      <c r="AF674" s="9">
        <f>COLINDANCIAS!E3332</f>
      </c>
      <c r="AG674" s="9">
        <f>COLINDANCIAS!E3333</f>
      </c>
      <c r="AH674" s="9">
        <f>COLINDANCIAS!E3334</f>
      </c>
      <c r="AI674" s="9">
        <f>$AI$10</f>
      </c>
      <c r="AJ674" s="9">
        <f>BA674</f>
      </c>
      <c r="AK674" s="1"/>
      <c r="AL674" s="53">
        <f>LEN(AJ674)</f>
      </c>
      <c r="AO674" s="96">
        <f>$AO$10</f>
      </c>
      <c r="AQ674" s="96">
        <f>$AQ$10</f>
      </c>
      <c r="AS674" s="96">
        <f>$AS$10</f>
      </c>
      <c r="AU674" s="96">
        <f>$AU$10</f>
      </c>
      <c r="AW674" s="96">
        <f>$AW$10</f>
      </c>
      <c r="AX674">
        <f>AX673+1</f>
      </c>
      <c r="AZ674">
        <f>CONCATENATE(AO674,".",AQ674,".",AS674,".",AU674,".",AW674,AX674)</f>
      </c>
      <c r="BA674">
        <f>CONCATENATE(AO674,AQ674,AS674,AU674,AW674,AX674)</f>
      </c>
    </row>
    <row r="675" spans="1:53" ht="30" customHeight="1" x14ac:dyDescent="0.25">
      <c r="A675" s="18"/>
      <c r="B675" s="18"/>
      <c r="C675" s="19"/>
      <c r="D675" s="17"/>
      <c r="E675" s="17"/>
      <c r="F675" s="17">
        <f>D675+E675</f>
      </c>
      <c r="G675" s="17">
        <f>ROUND((Hoja2!F675/INICIO!$C$37)*INICIO!$C$33,2)</f>
      </c>
      <c r="H675" s="17"/>
      <c r="I675" s="17"/>
      <c r="J675" s="17">
        <f>D675+H675</f>
      </c>
      <c r="K675" s="1"/>
      <c r="L675" s="17"/>
      <c r="M675" s="1"/>
      <c r="N675">
        <f>A675</f>
      </c>
      <c r="O675">
        <f>B675</f>
      </c>
      <c r="P675" s="1"/>
      <c r="Q675">
        <f>C675</f>
      </c>
      <c r="R675">
        <f>Q675</f>
      </c>
      <c r="S675" s="1"/>
      <c r="T675">
        <f>$T$10</f>
      </c>
      <c r="U675">
        <f>D675</f>
      </c>
      <c r="V675">
        <f>E675</f>
      </c>
      <c r="W675">
        <f>F675</f>
      </c>
      <c r="X675">
        <f>G675</f>
      </c>
      <c r="Y675" s="5">
        <f>W675*$B$1</f>
      </c>
      <c r="Z675" s="5">
        <f>W675*$B$2</f>
      </c>
      <c r="AA675" s="5">
        <f>Y675+Z675</f>
      </c>
      <c r="AB675" s="5">
        <f>U675+Y675</f>
      </c>
      <c r="AC675" s="96">
        <f>C675</f>
      </c>
      <c r="AD675" s="1">
        <f>$AD$10</f>
      </c>
      <c r="AE675" s="9">
        <f>COLINDANCIAS!E3336</f>
      </c>
      <c r="AF675" s="9">
        <f>COLINDANCIAS!E3337</f>
      </c>
      <c r="AG675" s="9">
        <f>COLINDANCIAS!E3338</f>
      </c>
      <c r="AH675" s="9">
        <f>COLINDANCIAS!E3339</f>
      </c>
      <c r="AI675" s="9">
        <f>$AI$10</f>
      </c>
      <c r="AJ675" s="9">
        <f>BA675</f>
      </c>
      <c r="AK675" s="1"/>
      <c r="AL675" s="53">
        <f>LEN(AJ675)</f>
      </c>
      <c r="AO675" s="96">
        <f>$AO$10</f>
      </c>
      <c r="AQ675" s="96">
        <f>$AQ$10</f>
      </c>
      <c r="AS675" s="96">
        <f>$AS$10</f>
      </c>
      <c r="AU675" s="96">
        <f>$AU$10</f>
      </c>
      <c r="AW675" s="96">
        <f>$AW$10</f>
      </c>
      <c r="AX675">
        <f>AX674+1</f>
      </c>
      <c r="AZ675">
        <f>CONCATENATE(AO675,".",AQ675,".",AS675,".",AU675,".",AW675,AX675)</f>
      </c>
      <c r="BA675">
        <f>CONCATENATE(AO675,AQ675,AS675,AU675,AW675,AX675)</f>
      </c>
    </row>
    <row r="676" spans="1:53" ht="30" customHeight="1" x14ac:dyDescent="0.25">
      <c r="A676" s="18"/>
      <c r="B676" s="18"/>
      <c r="C676" s="19"/>
      <c r="D676" s="17"/>
      <c r="E676" s="17"/>
      <c r="F676" s="17">
        <f>D676+E676</f>
      </c>
      <c r="G676" s="17">
        <f>ROUND((Hoja2!F676/INICIO!$C$37)*INICIO!$C$33,2)</f>
      </c>
      <c r="H676" s="17"/>
      <c r="I676" s="17"/>
      <c r="J676" s="17">
        <f>D676+H676</f>
      </c>
      <c r="K676" s="1"/>
      <c r="L676" s="17"/>
      <c r="M676" s="1"/>
      <c r="N676">
        <f>A676</f>
      </c>
      <c r="O676">
        <f>B676</f>
      </c>
      <c r="P676" s="1"/>
      <c r="Q676">
        <f>C676</f>
      </c>
      <c r="R676">
        <f>Q676</f>
      </c>
      <c r="S676" s="1"/>
      <c r="T676">
        <f>$T$10</f>
      </c>
      <c r="U676">
        <f>D676</f>
      </c>
      <c r="V676">
        <f>E676</f>
      </c>
      <c r="W676">
        <f>F676</f>
      </c>
      <c r="X676">
        <f>G676</f>
      </c>
      <c r="Y676" s="5">
        <f>W676*$B$1</f>
      </c>
      <c r="Z676" s="5">
        <f>W676*$B$2</f>
      </c>
      <c r="AA676" s="5">
        <f>Y676+Z676</f>
      </c>
      <c r="AB676" s="5">
        <f>U676+Y676</f>
      </c>
      <c r="AC676" s="96">
        <f>C676</f>
      </c>
      <c r="AD676" s="1">
        <f>$AD$10</f>
      </c>
      <c r="AE676" s="9">
        <f>COLINDANCIAS!E3341</f>
      </c>
      <c r="AF676" s="9">
        <f>COLINDANCIAS!E3342</f>
      </c>
      <c r="AG676" s="9">
        <f>COLINDANCIAS!E3343</f>
      </c>
      <c r="AH676" s="9">
        <f>COLINDANCIAS!E3344</f>
      </c>
      <c r="AI676" s="9">
        <f>$AI$10</f>
      </c>
      <c r="AJ676" s="9">
        <f>BA676</f>
      </c>
      <c r="AK676" s="1"/>
      <c r="AL676" s="53">
        <f>LEN(AJ676)</f>
      </c>
      <c r="AO676" s="96">
        <f>$AO$10</f>
      </c>
      <c r="AQ676" s="96">
        <f>$AQ$10</f>
      </c>
      <c r="AS676" s="96">
        <f>$AS$10</f>
      </c>
      <c r="AU676" s="96">
        <f>$AU$10</f>
      </c>
      <c r="AW676" s="96">
        <f>$AW$10</f>
      </c>
      <c r="AX676">
        <f>AX675+1</f>
      </c>
      <c r="AZ676">
        <f>CONCATENATE(AO676,".",AQ676,".",AS676,".",AU676,".",AW676,AX676)</f>
      </c>
      <c r="BA676">
        <f>CONCATENATE(AO676,AQ676,AS676,AU676,AW676,AX676)</f>
      </c>
    </row>
    <row r="677" spans="1:53" ht="30" customHeight="1" x14ac:dyDescent="0.25">
      <c r="A677" s="18"/>
      <c r="B677" s="18"/>
      <c r="C677" s="19"/>
      <c r="D677" s="17"/>
      <c r="E677" s="17"/>
      <c r="F677" s="17">
        <f>D677+E677</f>
      </c>
      <c r="G677" s="17">
        <f>ROUND((Hoja2!F677/INICIO!$C$37)*INICIO!$C$33,2)</f>
      </c>
      <c r="H677" s="17"/>
      <c r="I677" s="17"/>
      <c r="J677" s="17">
        <f>D677+H677</f>
      </c>
      <c r="K677" s="1"/>
      <c r="L677" s="17"/>
      <c r="M677" s="1"/>
      <c r="N677">
        <f>A677</f>
      </c>
      <c r="O677">
        <f>B677</f>
      </c>
      <c r="P677" s="1"/>
      <c r="Q677">
        <f>C677</f>
      </c>
      <c r="R677">
        <f>Q677</f>
      </c>
      <c r="S677" s="1"/>
      <c r="T677">
        <f>$T$10</f>
      </c>
      <c r="U677">
        <f>D677</f>
      </c>
      <c r="V677">
        <f>E677</f>
      </c>
      <c r="W677">
        <f>F677</f>
      </c>
      <c r="X677">
        <f>G677</f>
      </c>
      <c r="Y677" s="5">
        <f>W677*$B$1</f>
      </c>
      <c r="Z677" s="5">
        <f>W677*$B$2</f>
      </c>
      <c r="AA677" s="5">
        <f>Y677+Z677</f>
      </c>
      <c r="AB677" s="5">
        <f>U677+Y677</f>
      </c>
      <c r="AC677" s="96">
        <f>C677</f>
      </c>
      <c r="AD677" s="1">
        <f>$AD$10</f>
      </c>
      <c r="AE677" s="9">
        <f>COLINDANCIAS!E3346</f>
      </c>
      <c r="AF677" s="9">
        <f>COLINDANCIAS!E3347</f>
      </c>
      <c r="AG677" s="9">
        <f>COLINDANCIAS!E3348</f>
      </c>
      <c r="AH677" s="9">
        <f>COLINDANCIAS!E3349</f>
      </c>
      <c r="AI677" s="9">
        <f>$AI$10</f>
      </c>
      <c r="AJ677" s="9">
        <f>BA677</f>
      </c>
      <c r="AK677" s="1"/>
      <c r="AL677" s="53">
        <f>LEN(AJ677)</f>
      </c>
      <c r="AO677" s="96">
        <f>$AO$10</f>
      </c>
      <c r="AQ677" s="96">
        <f>$AQ$10</f>
      </c>
      <c r="AS677" s="96">
        <f>$AS$10</f>
      </c>
      <c r="AU677" s="96">
        <f>$AU$10</f>
      </c>
      <c r="AW677" s="96">
        <f>$AW$10</f>
      </c>
      <c r="AX677">
        <f>AX676+1</f>
      </c>
      <c r="AZ677">
        <f>CONCATENATE(AO677,".",AQ677,".",AS677,".",AU677,".",AW677,AX677)</f>
      </c>
      <c r="BA677">
        <f>CONCATENATE(AO677,AQ677,AS677,AU677,AW677,AX677)</f>
      </c>
    </row>
    <row r="678" spans="1:53" ht="30" customHeight="1" x14ac:dyDescent="0.25">
      <c r="A678" s="18"/>
      <c r="B678" s="18"/>
      <c r="C678" s="19"/>
      <c r="D678" s="17"/>
      <c r="E678" s="17"/>
      <c r="F678" s="17">
        <f>D678+E678</f>
      </c>
      <c r="G678" s="17">
        <f>ROUND((Hoja2!F678/INICIO!$C$37)*INICIO!$C$33,2)</f>
      </c>
      <c r="H678" s="17"/>
      <c r="I678" s="17"/>
      <c r="J678" s="17">
        <f>D678+H678</f>
      </c>
      <c r="K678" s="1"/>
      <c r="L678" s="17"/>
      <c r="M678" s="1"/>
      <c r="N678">
        <f>A678</f>
      </c>
      <c r="O678">
        <f>B678</f>
      </c>
      <c r="P678" s="1"/>
      <c r="Q678">
        <f>C678</f>
      </c>
      <c r="R678">
        <f>Q678</f>
      </c>
      <c r="S678" s="1"/>
      <c r="T678">
        <f>$T$10</f>
      </c>
      <c r="U678">
        <f>D678</f>
      </c>
      <c r="V678">
        <f>E678</f>
      </c>
      <c r="W678">
        <f>F678</f>
      </c>
      <c r="X678">
        <f>G678</f>
      </c>
      <c r="Y678" s="5">
        <f>W678*$B$1</f>
      </c>
      <c r="Z678" s="5">
        <f>W678*$B$2</f>
      </c>
      <c r="AA678" s="5">
        <f>Y678+Z678</f>
      </c>
      <c r="AB678" s="5">
        <f>U678+Y678</f>
      </c>
      <c r="AC678" s="96">
        <f>C678</f>
      </c>
      <c r="AD678" s="1">
        <f>$AD$10</f>
      </c>
      <c r="AE678" s="9">
        <f>COLINDANCIAS!E3351</f>
      </c>
      <c r="AF678" s="9">
        <f>COLINDANCIAS!E3352</f>
      </c>
      <c r="AG678" s="9">
        <f>COLINDANCIAS!E3353</f>
      </c>
      <c r="AH678" s="9">
        <f>COLINDANCIAS!E3354</f>
      </c>
      <c r="AI678" s="9">
        <f>$AI$10</f>
      </c>
      <c r="AJ678" s="9">
        <f>BA678</f>
      </c>
      <c r="AK678" s="1"/>
      <c r="AL678" s="53">
        <f>LEN(AJ678)</f>
      </c>
      <c r="AO678" s="96">
        <f>$AO$10</f>
      </c>
      <c r="AQ678" s="96">
        <f>$AQ$10</f>
      </c>
      <c r="AS678" s="96">
        <f>$AS$10</f>
      </c>
      <c r="AU678" s="96">
        <f>$AU$10</f>
      </c>
      <c r="AW678" s="96">
        <f>$AW$10</f>
      </c>
      <c r="AX678">
        <f>AX677+1</f>
      </c>
      <c r="AZ678">
        <f>CONCATENATE(AO678,".",AQ678,".",AS678,".",AU678,".",AW678,AX678)</f>
      </c>
      <c r="BA678">
        <f>CONCATENATE(AO678,AQ678,AS678,AU678,AW678,AX678)</f>
      </c>
    </row>
    <row r="679" spans="1:53" ht="30" customHeight="1" x14ac:dyDescent="0.25">
      <c r="A679" s="18"/>
      <c r="B679" s="18"/>
      <c r="C679" s="19"/>
      <c r="D679" s="17"/>
      <c r="E679" s="17"/>
      <c r="F679" s="17">
        <f>D679+E679</f>
      </c>
      <c r="G679" s="17">
        <f>ROUND((Hoja2!F679/INICIO!$C$37)*INICIO!$C$33,2)</f>
      </c>
      <c r="H679" s="17"/>
      <c r="I679" s="17"/>
      <c r="J679" s="17">
        <f>D679+H679</f>
      </c>
      <c r="K679" s="1"/>
      <c r="L679" s="17"/>
      <c r="M679" s="1"/>
      <c r="N679">
        <f>A679</f>
      </c>
      <c r="O679">
        <f>B679</f>
      </c>
      <c r="P679" s="1"/>
      <c r="Q679">
        <f>C679</f>
      </c>
      <c r="R679">
        <f>Q679</f>
      </c>
      <c r="S679" s="1"/>
      <c r="T679">
        <f>$T$10</f>
      </c>
      <c r="U679">
        <f>D679</f>
      </c>
      <c r="V679">
        <f>E679</f>
      </c>
      <c r="W679">
        <f>F679</f>
      </c>
      <c r="X679">
        <f>G679</f>
      </c>
      <c r="Y679" s="5">
        <f>W679*$B$1</f>
      </c>
      <c r="Z679" s="5">
        <f>W679*$B$2</f>
      </c>
      <c r="AA679" s="5">
        <f>Y679+Z679</f>
      </c>
      <c r="AB679" s="5">
        <f>U679+Y679</f>
      </c>
      <c r="AC679" s="96">
        <f>C679</f>
      </c>
      <c r="AD679" s="1">
        <f>$AD$10</f>
      </c>
      <c r="AE679" s="9">
        <f>COLINDANCIAS!E3356</f>
      </c>
      <c r="AF679" s="9">
        <f>COLINDANCIAS!E3357</f>
      </c>
      <c r="AG679" s="9">
        <f>COLINDANCIAS!E3358</f>
      </c>
      <c r="AH679" s="9">
        <f>COLINDANCIAS!E3359</f>
      </c>
      <c r="AI679" s="9">
        <f>$AI$10</f>
      </c>
      <c r="AJ679" s="9">
        <f>BA679</f>
      </c>
      <c r="AK679" s="1"/>
      <c r="AL679" s="53">
        <f>LEN(AJ679)</f>
      </c>
      <c r="AO679" s="96">
        <f>$AO$10</f>
      </c>
      <c r="AQ679" s="96">
        <f>$AQ$10</f>
      </c>
      <c r="AS679" s="96">
        <f>$AS$10</f>
      </c>
      <c r="AU679" s="96">
        <f>$AU$10</f>
      </c>
      <c r="AW679" s="96">
        <f>$AW$10</f>
      </c>
      <c r="AX679">
        <f>AX678+1</f>
      </c>
      <c r="AZ679">
        <f>CONCATENATE(AO679,".",AQ679,".",AS679,".",AU679,".",AW679,AX679)</f>
      </c>
      <c r="BA679">
        <f>CONCATENATE(AO679,AQ679,AS679,AU679,AW679,AX679)</f>
      </c>
    </row>
    <row r="680" spans="1:53" ht="30" customHeight="1" x14ac:dyDescent="0.25">
      <c r="A680" s="18"/>
      <c r="B680" s="18"/>
      <c r="C680" s="19"/>
      <c r="D680" s="17"/>
      <c r="E680" s="17"/>
      <c r="F680" s="17">
        <f>D680+E680</f>
      </c>
      <c r="G680" s="17">
        <f>ROUND((Hoja2!F680/INICIO!$C$37)*INICIO!$C$33,2)</f>
      </c>
      <c r="H680" s="17"/>
      <c r="I680" s="17"/>
      <c r="J680" s="17">
        <f>D680+H680</f>
      </c>
      <c r="K680" s="1"/>
      <c r="L680" s="17"/>
      <c r="M680" s="1"/>
      <c r="N680">
        <f>A680</f>
      </c>
      <c r="O680">
        <f>B680</f>
      </c>
      <c r="P680" s="1"/>
      <c r="Q680">
        <f>C680</f>
      </c>
      <c r="R680">
        <f>Q680</f>
      </c>
      <c r="S680" s="1"/>
      <c r="T680">
        <f>$T$10</f>
      </c>
      <c r="U680">
        <f>D680</f>
      </c>
      <c r="V680">
        <f>E680</f>
      </c>
      <c r="W680">
        <f>F680</f>
      </c>
      <c r="X680">
        <f>G680</f>
      </c>
      <c r="Y680" s="5">
        <f>W680*$B$1</f>
      </c>
      <c r="Z680" s="5">
        <f>W680*$B$2</f>
      </c>
      <c r="AA680" s="5">
        <f>Y680+Z680</f>
      </c>
      <c r="AB680" s="5">
        <f>U680+Y680</f>
      </c>
      <c r="AC680" s="96">
        <f>C680</f>
      </c>
      <c r="AD680" s="1">
        <f>$AD$10</f>
      </c>
      <c r="AE680" s="9">
        <f>COLINDANCIAS!E3361</f>
      </c>
      <c r="AF680" s="9">
        <f>COLINDANCIAS!E3362</f>
      </c>
      <c r="AG680" s="9">
        <f>COLINDANCIAS!E3363</f>
      </c>
      <c r="AH680" s="9">
        <f>COLINDANCIAS!E3364</f>
      </c>
      <c r="AI680" s="9">
        <f>$AI$10</f>
      </c>
      <c r="AJ680" s="9">
        <f>BA680</f>
      </c>
      <c r="AK680" s="1"/>
      <c r="AL680" s="53">
        <f>LEN(AJ680)</f>
      </c>
      <c r="AO680" s="96">
        <f>$AO$10</f>
      </c>
      <c r="AQ680" s="96">
        <f>$AQ$10</f>
      </c>
      <c r="AS680" s="96">
        <f>$AS$10</f>
      </c>
      <c r="AU680" s="96">
        <f>$AU$10</f>
      </c>
      <c r="AW680" s="96">
        <f>$AW$10</f>
      </c>
      <c r="AX680">
        <f>AX679+1</f>
      </c>
      <c r="AZ680">
        <f>CONCATENATE(AO680,".",AQ680,".",AS680,".",AU680,".",AW680,AX680)</f>
      </c>
      <c r="BA680">
        <f>CONCATENATE(AO680,AQ680,AS680,AU680,AW680,AX680)</f>
      </c>
    </row>
    <row r="681" spans="1:53" ht="30" customHeight="1" x14ac:dyDescent="0.25">
      <c r="A681" s="18"/>
      <c r="B681" s="18"/>
      <c r="C681" s="19"/>
      <c r="D681" s="17"/>
      <c r="E681" s="17"/>
      <c r="F681" s="17">
        <f>D681+E681</f>
      </c>
      <c r="G681" s="17">
        <f>ROUND((Hoja2!F681/INICIO!$C$37)*INICIO!$C$33,2)</f>
      </c>
      <c r="H681" s="17"/>
      <c r="I681" s="17"/>
      <c r="J681" s="17">
        <f>D681+H681</f>
      </c>
      <c r="K681" s="1"/>
      <c r="L681" s="17"/>
      <c r="M681" s="1"/>
      <c r="N681">
        <f>A681</f>
      </c>
      <c r="O681">
        <f>B681</f>
      </c>
      <c r="P681" s="1"/>
      <c r="Q681">
        <f>C681</f>
      </c>
      <c r="R681">
        <f>Q681</f>
      </c>
      <c r="S681" s="1"/>
      <c r="T681">
        <f>$T$10</f>
      </c>
      <c r="U681">
        <f>D681</f>
      </c>
      <c r="V681">
        <f>E681</f>
      </c>
      <c r="W681">
        <f>F681</f>
      </c>
      <c r="X681">
        <f>G681</f>
      </c>
      <c r="Y681" s="5">
        <f>W681*$B$1</f>
      </c>
      <c r="Z681" s="5">
        <f>W681*$B$2</f>
      </c>
      <c r="AA681" s="5">
        <f>Y681+Z681</f>
      </c>
      <c r="AB681" s="5">
        <f>U681+Y681</f>
      </c>
      <c r="AC681" s="96">
        <f>C681</f>
      </c>
      <c r="AD681" s="1">
        <f>$AD$10</f>
      </c>
      <c r="AE681" s="9">
        <f>COLINDANCIAS!E3366</f>
      </c>
      <c r="AF681" s="9">
        <f>COLINDANCIAS!E3367</f>
      </c>
      <c r="AG681" s="9">
        <f>COLINDANCIAS!E3368</f>
      </c>
      <c r="AH681" s="9">
        <f>COLINDANCIAS!E3369</f>
      </c>
      <c r="AI681" s="9">
        <f>$AI$10</f>
      </c>
      <c r="AJ681" s="9">
        <f>BA681</f>
      </c>
      <c r="AK681" s="1"/>
      <c r="AL681" s="53">
        <f>LEN(AJ681)</f>
      </c>
      <c r="AO681" s="96">
        <f>$AO$10</f>
      </c>
      <c r="AQ681" s="96">
        <f>$AQ$10</f>
      </c>
      <c r="AS681" s="96">
        <f>$AS$10</f>
      </c>
      <c r="AU681" s="96">
        <f>$AU$10</f>
      </c>
      <c r="AW681" s="96">
        <f>$AW$10</f>
      </c>
      <c r="AX681">
        <f>AX680+1</f>
      </c>
      <c r="AZ681">
        <f>CONCATENATE(AO681,".",AQ681,".",AS681,".",AU681,".",AW681,AX681)</f>
      </c>
      <c r="BA681">
        <f>CONCATENATE(AO681,AQ681,AS681,AU681,AW681,AX681)</f>
      </c>
    </row>
    <row r="682" spans="1:53" ht="30" customHeight="1" x14ac:dyDescent="0.25">
      <c r="A682" s="18"/>
      <c r="B682" s="18"/>
      <c r="C682" s="19"/>
      <c r="D682" s="17"/>
      <c r="E682" s="17"/>
      <c r="F682" s="17">
        <f>D682+E682</f>
      </c>
      <c r="G682" s="17">
        <f>ROUND((Hoja2!F682/INICIO!$C$37)*INICIO!$C$33,2)</f>
      </c>
      <c r="H682" s="17"/>
      <c r="I682" s="17"/>
      <c r="J682" s="17">
        <f>D682+H682</f>
      </c>
      <c r="K682" s="1"/>
      <c r="L682" s="17"/>
      <c r="M682" s="1"/>
      <c r="N682">
        <f>A682</f>
      </c>
      <c r="O682">
        <f>B682</f>
      </c>
      <c r="P682" s="1"/>
      <c r="Q682">
        <f>C682</f>
      </c>
      <c r="R682">
        <f>Q682</f>
      </c>
      <c r="S682" s="1"/>
      <c r="T682">
        <f>$T$10</f>
      </c>
      <c r="U682">
        <f>D682</f>
      </c>
      <c r="V682">
        <f>E682</f>
      </c>
      <c r="W682">
        <f>F682</f>
      </c>
      <c r="X682">
        <f>G682</f>
      </c>
      <c r="Y682" s="5">
        <f>W682*$B$1</f>
      </c>
      <c r="Z682" s="5">
        <f>W682*$B$2</f>
      </c>
      <c r="AA682" s="5">
        <f>Y682+Z682</f>
      </c>
      <c r="AB682" s="5">
        <f>U682+Y682</f>
      </c>
      <c r="AC682" s="96">
        <f>C682</f>
      </c>
      <c r="AD682" s="1">
        <f>$AD$10</f>
      </c>
      <c r="AE682" s="9">
        <f>COLINDANCIAS!E3371</f>
      </c>
      <c r="AF682" s="9">
        <f>COLINDANCIAS!E3372</f>
      </c>
      <c r="AG682" s="9">
        <f>COLINDANCIAS!E3373</f>
      </c>
      <c r="AH682" s="9">
        <f>COLINDANCIAS!E3374</f>
      </c>
      <c r="AI682" s="9">
        <f>$AI$10</f>
      </c>
      <c r="AJ682" s="9">
        <f>BA682</f>
      </c>
      <c r="AK682" s="1"/>
      <c r="AL682" s="53">
        <f>LEN(AJ682)</f>
      </c>
      <c r="AO682" s="96">
        <f>$AO$10</f>
      </c>
      <c r="AQ682" s="96">
        <f>$AQ$10</f>
      </c>
      <c r="AS682" s="96">
        <f>$AS$10</f>
      </c>
      <c r="AU682" s="96">
        <f>$AU$10</f>
      </c>
      <c r="AW682" s="96">
        <f>$AW$10</f>
      </c>
      <c r="AX682">
        <f>AX681+1</f>
      </c>
      <c r="AZ682">
        <f>CONCATENATE(AO682,".",AQ682,".",AS682,".",AU682,".",AW682,AX682)</f>
      </c>
      <c r="BA682">
        <f>CONCATENATE(AO682,AQ682,AS682,AU682,AW682,AX682)</f>
      </c>
    </row>
    <row r="683" spans="1:53" ht="30" customHeight="1" x14ac:dyDescent="0.25">
      <c r="A683" s="18"/>
      <c r="B683" s="18"/>
      <c r="C683" s="19"/>
      <c r="D683" s="17"/>
      <c r="E683" s="17"/>
      <c r="F683" s="17">
        <f>D683+E683</f>
      </c>
      <c r="G683" s="17">
        <f>ROUND((Hoja2!F683/INICIO!$C$37)*INICIO!$C$33,2)</f>
      </c>
      <c r="H683" s="17"/>
      <c r="I683" s="17"/>
      <c r="J683" s="17">
        <f>D683+H683</f>
      </c>
      <c r="K683" s="1"/>
      <c r="L683" s="17"/>
      <c r="M683" s="1"/>
      <c r="N683">
        <f>A683</f>
      </c>
      <c r="O683">
        <f>B683</f>
      </c>
      <c r="P683" s="1"/>
      <c r="Q683">
        <f>C683</f>
      </c>
      <c r="R683">
        <f>Q683</f>
      </c>
      <c r="S683" s="1"/>
      <c r="T683">
        <f>$T$10</f>
      </c>
      <c r="U683">
        <f>D683</f>
      </c>
      <c r="V683">
        <f>E683</f>
      </c>
      <c r="W683">
        <f>F683</f>
      </c>
      <c r="X683">
        <f>G683</f>
      </c>
      <c r="Y683" s="5">
        <f>W683*$B$1</f>
      </c>
      <c r="Z683" s="5">
        <f>W683*$B$2</f>
      </c>
      <c r="AA683" s="5">
        <f>Y683+Z683</f>
      </c>
      <c r="AB683" s="5">
        <f>U683+Y683</f>
      </c>
      <c r="AC683" s="96">
        <f>C683</f>
      </c>
      <c r="AD683" s="1">
        <f>$AD$10</f>
      </c>
      <c r="AE683" s="9">
        <f>COLINDANCIAS!E3376</f>
      </c>
      <c r="AF683" s="9">
        <f>COLINDANCIAS!E3377</f>
      </c>
      <c r="AG683" s="9">
        <f>COLINDANCIAS!E3378</f>
      </c>
      <c r="AH683" s="9">
        <f>COLINDANCIAS!E3379</f>
      </c>
      <c r="AI683" s="9">
        <f>$AI$10</f>
      </c>
      <c r="AJ683" s="9">
        <f>BA683</f>
      </c>
      <c r="AK683" s="1"/>
      <c r="AL683" s="53">
        <f>LEN(AJ683)</f>
      </c>
      <c r="AO683" s="96">
        <f>$AO$10</f>
      </c>
      <c r="AQ683" s="96">
        <f>$AQ$10</f>
      </c>
      <c r="AS683" s="96">
        <f>$AS$10</f>
      </c>
      <c r="AU683" s="96">
        <f>$AU$10</f>
      </c>
      <c r="AW683" s="96">
        <f>$AW$10</f>
      </c>
      <c r="AX683">
        <f>AX682+1</f>
      </c>
      <c r="AZ683">
        <f>CONCATENATE(AO683,".",AQ683,".",AS683,".",AU683,".",AW683,AX683)</f>
      </c>
      <c r="BA683">
        <f>CONCATENATE(AO683,AQ683,AS683,AU683,AW683,AX683)</f>
      </c>
    </row>
    <row r="684" spans="1:53" ht="30" customHeight="1" x14ac:dyDescent="0.25">
      <c r="A684" s="18"/>
      <c r="B684" s="18"/>
      <c r="C684" s="19"/>
      <c r="D684" s="17"/>
      <c r="E684" s="17"/>
      <c r="F684" s="17">
        <f>D684+E684</f>
      </c>
      <c r="G684" s="17">
        <f>ROUND((Hoja2!F684/INICIO!$C$37)*INICIO!$C$33,2)</f>
      </c>
      <c r="H684" s="17"/>
      <c r="I684" s="17"/>
      <c r="J684" s="17">
        <f>D684+H684</f>
      </c>
      <c r="K684" s="1"/>
      <c r="L684" s="17"/>
      <c r="M684" s="1"/>
      <c r="N684">
        <f>A684</f>
      </c>
      <c r="O684">
        <f>B684</f>
      </c>
      <c r="P684" s="1"/>
      <c r="Q684">
        <f>C684</f>
      </c>
      <c r="R684">
        <f>Q684</f>
      </c>
      <c r="S684" s="1"/>
      <c r="T684">
        <f>$T$10</f>
      </c>
      <c r="U684">
        <f>D684</f>
      </c>
      <c r="V684">
        <f>E684</f>
      </c>
      <c r="W684">
        <f>F684</f>
      </c>
      <c r="X684">
        <f>G684</f>
      </c>
      <c r="Y684" s="5">
        <f>W684*$B$1</f>
      </c>
      <c r="Z684" s="5">
        <f>W684*$B$2</f>
      </c>
      <c r="AA684" s="5">
        <f>Y684+Z684</f>
      </c>
      <c r="AB684" s="5">
        <f>U684+Y684</f>
      </c>
      <c r="AC684" s="96">
        <f>C684</f>
      </c>
      <c r="AD684" s="1">
        <f>$AD$10</f>
      </c>
      <c r="AE684" s="9">
        <f>COLINDANCIAS!E3381</f>
      </c>
      <c r="AF684" s="9">
        <f>COLINDANCIAS!E3382</f>
      </c>
      <c r="AG684" s="9">
        <f>COLINDANCIAS!E3383</f>
      </c>
      <c r="AH684" s="9">
        <f>COLINDANCIAS!E3384</f>
      </c>
      <c r="AI684" s="9">
        <f>$AI$10</f>
      </c>
      <c r="AJ684" s="9">
        <f>BA684</f>
      </c>
      <c r="AK684" s="1"/>
      <c r="AL684" s="53">
        <f>LEN(AJ684)</f>
      </c>
      <c r="AO684" s="96">
        <f>$AO$10</f>
      </c>
      <c r="AQ684" s="96">
        <f>$AQ$10</f>
      </c>
      <c r="AS684" s="96">
        <f>$AS$10</f>
      </c>
      <c r="AU684" s="96">
        <f>$AU$10</f>
      </c>
      <c r="AW684" s="96">
        <f>$AW$10</f>
      </c>
      <c r="AX684">
        <f>AX683+1</f>
      </c>
      <c r="AZ684">
        <f>CONCATENATE(AO684,".",AQ684,".",AS684,".",AU684,".",AW684,AX684)</f>
      </c>
      <c r="BA684">
        <f>CONCATENATE(AO684,AQ684,AS684,AU684,AW684,AX684)</f>
      </c>
    </row>
    <row r="685" spans="1:53" ht="30" customHeight="1" x14ac:dyDescent="0.25">
      <c r="A685" s="18"/>
      <c r="B685" s="18"/>
      <c r="C685" s="19"/>
      <c r="D685" s="17"/>
      <c r="E685" s="17"/>
      <c r="F685" s="17">
        <f>D685+E685</f>
      </c>
      <c r="G685" s="17">
        <f>ROUND((Hoja2!F685/INICIO!$C$37)*INICIO!$C$33,2)</f>
      </c>
      <c r="H685" s="17"/>
      <c r="I685" s="17"/>
      <c r="J685" s="17">
        <f>D685+H685</f>
      </c>
      <c r="K685" s="1"/>
      <c r="L685" s="17"/>
      <c r="M685" s="1"/>
      <c r="N685">
        <f>A685</f>
      </c>
      <c r="O685">
        <f>B685</f>
      </c>
      <c r="P685" s="1"/>
      <c r="Q685">
        <f>C685</f>
      </c>
      <c r="R685">
        <f>Q685</f>
      </c>
      <c r="S685" s="1"/>
      <c r="T685">
        <f>$T$10</f>
      </c>
      <c r="U685">
        <f>D685</f>
      </c>
      <c r="V685">
        <f>E685</f>
      </c>
      <c r="W685">
        <f>F685</f>
      </c>
      <c r="X685">
        <f>G685</f>
      </c>
      <c r="Y685" s="5">
        <f>W685*$B$1</f>
      </c>
      <c r="Z685" s="5">
        <f>W685*$B$2</f>
      </c>
      <c r="AA685" s="5">
        <f>Y685+Z685</f>
      </c>
      <c r="AB685" s="5">
        <f>U685+Y685</f>
      </c>
      <c r="AC685" s="96">
        <f>C685</f>
      </c>
      <c r="AD685" s="1">
        <f>$AD$10</f>
      </c>
      <c r="AE685" s="9">
        <f>COLINDANCIAS!E3386</f>
      </c>
      <c r="AF685" s="9">
        <f>COLINDANCIAS!E3387</f>
      </c>
      <c r="AG685" s="9">
        <f>COLINDANCIAS!E3388</f>
      </c>
      <c r="AH685" s="9">
        <f>COLINDANCIAS!E3389</f>
      </c>
      <c r="AI685" s="9">
        <f>$AI$10</f>
      </c>
      <c r="AJ685" s="9">
        <f>BA685</f>
      </c>
      <c r="AK685" s="1"/>
      <c r="AL685" s="53">
        <f>LEN(AJ685)</f>
      </c>
      <c r="AO685" s="96">
        <f>$AO$10</f>
      </c>
      <c r="AQ685" s="96">
        <f>$AQ$10</f>
      </c>
      <c r="AS685" s="96">
        <f>$AS$10</f>
      </c>
      <c r="AU685" s="96">
        <f>$AU$10</f>
      </c>
      <c r="AW685" s="96">
        <f>$AW$10</f>
      </c>
      <c r="AX685">
        <f>AX684+1</f>
      </c>
      <c r="AZ685">
        <f>CONCATENATE(AO685,".",AQ685,".",AS685,".",AU685,".",AW685,AX685)</f>
      </c>
      <c r="BA685">
        <f>CONCATENATE(AO685,AQ685,AS685,AU685,AW685,AX685)</f>
      </c>
    </row>
    <row r="686" spans="1:53" ht="30" customHeight="1" x14ac:dyDescent="0.25">
      <c r="A686" s="18"/>
      <c r="B686" s="18"/>
      <c r="C686" s="19"/>
      <c r="D686" s="17"/>
      <c r="E686" s="17"/>
      <c r="F686" s="17">
        <f>D686+E686</f>
      </c>
      <c r="G686" s="17">
        <f>ROUND((Hoja2!F686/INICIO!$C$37)*INICIO!$C$33,2)</f>
      </c>
      <c r="H686" s="17"/>
      <c r="I686" s="17"/>
      <c r="J686" s="17">
        <f>D686+H686</f>
      </c>
      <c r="K686" s="1"/>
      <c r="L686" s="17"/>
      <c r="M686" s="1"/>
      <c r="N686">
        <f>A686</f>
      </c>
      <c r="O686">
        <f>B686</f>
      </c>
      <c r="P686" s="1"/>
      <c r="Q686">
        <f>C686</f>
      </c>
      <c r="R686">
        <f>Q686</f>
      </c>
      <c r="S686" s="1"/>
      <c r="T686">
        <f>$T$10</f>
      </c>
      <c r="U686">
        <f>D686</f>
      </c>
      <c r="V686">
        <f>E686</f>
      </c>
      <c r="W686">
        <f>F686</f>
      </c>
      <c r="X686">
        <f>G686</f>
      </c>
      <c r="Y686" s="5">
        <f>W686*$B$1</f>
      </c>
      <c r="Z686" s="5">
        <f>W686*$B$2</f>
      </c>
      <c r="AA686" s="5">
        <f>Y686+Z686</f>
      </c>
      <c r="AB686" s="5">
        <f>U686+Y686</f>
      </c>
      <c r="AC686" s="96">
        <f>C686</f>
      </c>
      <c r="AD686" s="1">
        <f>$AD$10</f>
      </c>
      <c r="AE686" s="9">
        <f>COLINDANCIAS!E3391</f>
      </c>
      <c r="AF686" s="9">
        <f>COLINDANCIAS!E3392</f>
      </c>
      <c r="AG686" s="9">
        <f>COLINDANCIAS!E3393</f>
      </c>
      <c r="AH686" s="9">
        <f>COLINDANCIAS!E3394</f>
      </c>
      <c r="AI686" s="9">
        <f>$AI$10</f>
      </c>
      <c r="AJ686" s="9">
        <f>BA686</f>
      </c>
      <c r="AK686" s="1"/>
      <c r="AL686" s="53">
        <f>LEN(AJ686)</f>
      </c>
      <c r="AO686" s="96">
        <f>$AO$10</f>
      </c>
      <c r="AQ686" s="96">
        <f>$AQ$10</f>
      </c>
      <c r="AS686" s="96">
        <f>$AS$10</f>
      </c>
      <c r="AU686" s="96">
        <f>$AU$10</f>
      </c>
      <c r="AW686" s="96">
        <f>$AW$10</f>
      </c>
      <c r="AX686">
        <f>AX685+1</f>
      </c>
      <c r="AZ686">
        <f>CONCATENATE(AO686,".",AQ686,".",AS686,".",AU686,".",AW686,AX686)</f>
      </c>
      <c r="BA686">
        <f>CONCATENATE(AO686,AQ686,AS686,AU686,AW686,AX686)</f>
      </c>
    </row>
    <row r="687" spans="1:53" ht="30" customHeight="1" x14ac:dyDescent="0.25">
      <c r="A687" s="18"/>
      <c r="B687" s="18"/>
      <c r="C687" s="19"/>
      <c r="D687" s="17"/>
      <c r="E687" s="17"/>
      <c r="F687" s="17">
        <f>D687+E687</f>
      </c>
      <c r="G687" s="17">
        <f>ROUND((Hoja2!F687/INICIO!$C$37)*INICIO!$C$33,2)</f>
      </c>
      <c r="H687" s="17"/>
      <c r="I687" s="17"/>
      <c r="J687" s="17">
        <f>D687+H687</f>
      </c>
      <c r="K687" s="1"/>
      <c r="L687" s="17"/>
      <c r="M687" s="1"/>
      <c r="N687">
        <f>A687</f>
      </c>
      <c r="O687">
        <f>B687</f>
      </c>
      <c r="P687" s="1"/>
      <c r="Q687">
        <f>C687</f>
      </c>
      <c r="R687">
        <f>Q687</f>
      </c>
      <c r="S687" s="1"/>
      <c r="T687">
        <f>$T$10</f>
      </c>
      <c r="U687">
        <f>D687</f>
      </c>
      <c r="V687">
        <f>E687</f>
      </c>
      <c r="W687">
        <f>F687</f>
      </c>
      <c r="X687">
        <f>G687</f>
      </c>
      <c r="Y687" s="5">
        <f>W687*$B$1</f>
      </c>
      <c r="Z687" s="5">
        <f>W687*$B$2</f>
      </c>
      <c r="AA687" s="5">
        <f>Y687+Z687</f>
      </c>
      <c r="AB687" s="5">
        <f>U687+Y687</f>
      </c>
      <c r="AC687" s="96">
        <f>C687</f>
      </c>
      <c r="AD687" s="1">
        <f>$AD$10</f>
      </c>
      <c r="AE687" s="9">
        <f>COLINDANCIAS!E3396</f>
      </c>
      <c r="AF687" s="9">
        <f>COLINDANCIAS!E3397</f>
      </c>
      <c r="AG687" s="9">
        <f>COLINDANCIAS!E3398</f>
      </c>
      <c r="AH687" s="9">
        <f>COLINDANCIAS!E3399</f>
      </c>
      <c r="AI687" s="9">
        <f>$AI$10</f>
      </c>
      <c r="AJ687" s="9">
        <f>BA687</f>
      </c>
      <c r="AK687" s="1"/>
      <c r="AL687" s="53">
        <f>LEN(AJ687)</f>
      </c>
      <c r="AO687" s="96">
        <f>$AO$10</f>
      </c>
      <c r="AQ687" s="96">
        <f>$AQ$10</f>
      </c>
      <c r="AS687" s="96">
        <f>$AS$10</f>
      </c>
      <c r="AU687" s="96">
        <f>$AU$10</f>
      </c>
      <c r="AW687" s="96">
        <f>$AW$10</f>
      </c>
      <c r="AX687">
        <f>AX686+1</f>
      </c>
      <c r="AZ687">
        <f>CONCATENATE(AO687,".",AQ687,".",AS687,".",AU687,".",AW687,AX687)</f>
      </c>
      <c r="BA687">
        <f>CONCATENATE(AO687,AQ687,AS687,AU687,AW687,AX687)</f>
      </c>
    </row>
    <row r="688" spans="1:53" ht="30" customHeight="1" x14ac:dyDescent="0.25">
      <c r="A688" s="18"/>
      <c r="B688" s="18"/>
      <c r="C688" s="19"/>
      <c r="D688" s="17"/>
      <c r="E688" s="17"/>
      <c r="F688" s="17">
        <f>D688+E688</f>
      </c>
      <c r="G688" s="17">
        <f>ROUND((Hoja2!F688/INICIO!$C$37)*INICIO!$C$33,2)</f>
      </c>
      <c r="H688" s="17"/>
      <c r="I688" s="17"/>
      <c r="J688" s="17">
        <f>D688+H688</f>
      </c>
      <c r="K688" s="1"/>
      <c r="L688" s="17"/>
      <c r="M688" s="1"/>
      <c r="N688">
        <f>A688</f>
      </c>
      <c r="O688">
        <f>B688</f>
      </c>
      <c r="P688" s="1"/>
      <c r="Q688">
        <f>C688</f>
      </c>
      <c r="R688">
        <f>Q688</f>
      </c>
      <c r="S688" s="1"/>
      <c r="T688">
        <f>$T$10</f>
      </c>
      <c r="U688">
        <f>D688</f>
      </c>
      <c r="V688">
        <f>E688</f>
      </c>
      <c r="W688">
        <f>F688</f>
      </c>
      <c r="X688">
        <f>G688</f>
      </c>
      <c r="Y688" s="5">
        <f>W688*$B$1</f>
      </c>
      <c r="Z688" s="5">
        <f>W688*$B$2</f>
      </c>
      <c r="AA688" s="5">
        <f>Y688+Z688</f>
      </c>
      <c r="AB688" s="5">
        <f>U688+Y688</f>
      </c>
      <c r="AC688" s="96">
        <f>C688</f>
      </c>
      <c r="AD688" s="1">
        <f>$AD$10</f>
      </c>
      <c r="AE688" s="9">
        <f>COLINDANCIAS!E3401</f>
      </c>
      <c r="AF688" s="9">
        <f>COLINDANCIAS!E3402</f>
      </c>
      <c r="AG688" s="9">
        <f>COLINDANCIAS!E3403</f>
      </c>
      <c r="AH688" s="9">
        <f>COLINDANCIAS!E3404</f>
      </c>
      <c r="AI688" s="9">
        <f>$AI$10</f>
      </c>
      <c r="AJ688" s="9">
        <f>BA688</f>
      </c>
      <c r="AK688" s="1"/>
      <c r="AL688" s="53">
        <f>LEN(AJ688)</f>
      </c>
      <c r="AO688" s="96">
        <f>$AO$10</f>
      </c>
      <c r="AQ688" s="96">
        <f>$AQ$10</f>
      </c>
      <c r="AS688" s="96">
        <f>$AS$10</f>
      </c>
      <c r="AU688" s="96">
        <f>$AU$10</f>
      </c>
      <c r="AW688" s="96">
        <f>$AW$10</f>
      </c>
      <c r="AX688">
        <f>AX687+1</f>
      </c>
      <c r="AZ688">
        <f>CONCATENATE(AO688,".",AQ688,".",AS688,".",AU688,".",AW688,AX688)</f>
      </c>
      <c r="BA688">
        <f>CONCATENATE(AO688,AQ688,AS688,AU688,AW688,AX688)</f>
      </c>
    </row>
    <row r="689" spans="1:53" ht="30" customHeight="1" x14ac:dyDescent="0.25">
      <c r="A689" s="18"/>
      <c r="B689" s="18"/>
      <c r="C689" s="19"/>
      <c r="D689" s="17"/>
      <c r="E689" s="17"/>
      <c r="F689" s="17">
        <f>D689+E689</f>
      </c>
      <c r="G689" s="17">
        <f>ROUND((Hoja2!F689/INICIO!$C$37)*INICIO!$C$33,2)</f>
      </c>
      <c r="H689" s="17"/>
      <c r="I689" s="17"/>
      <c r="J689" s="17">
        <f>D689+H689</f>
      </c>
      <c r="K689" s="1"/>
      <c r="L689" s="17"/>
      <c r="M689" s="1"/>
      <c r="N689">
        <f>A689</f>
      </c>
      <c r="O689">
        <f>B689</f>
      </c>
      <c r="P689" s="1"/>
      <c r="Q689">
        <f>C689</f>
      </c>
      <c r="R689">
        <f>Q689</f>
      </c>
      <c r="S689" s="1"/>
      <c r="T689">
        <f>$T$10</f>
      </c>
      <c r="U689">
        <f>D689</f>
      </c>
      <c r="V689">
        <f>E689</f>
      </c>
      <c r="W689">
        <f>F689</f>
      </c>
      <c r="X689">
        <f>G689</f>
      </c>
      <c r="Y689" s="5">
        <f>W689*$B$1</f>
      </c>
      <c r="Z689" s="5">
        <f>W689*$B$2</f>
      </c>
      <c r="AA689" s="5">
        <f>Y689+Z689</f>
      </c>
      <c r="AB689" s="5">
        <f>U689+Y689</f>
      </c>
      <c r="AC689" s="96">
        <f>C689</f>
      </c>
      <c r="AD689" s="1">
        <f>$AD$10</f>
      </c>
      <c r="AE689" s="9">
        <f>COLINDANCIAS!E3406</f>
      </c>
      <c r="AF689" s="9">
        <f>COLINDANCIAS!E3407</f>
      </c>
      <c r="AG689" s="9">
        <f>COLINDANCIAS!E3408</f>
      </c>
      <c r="AH689" s="9">
        <f>COLINDANCIAS!E3409</f>
      </c>
      <c r="AI689" s="9">
        <f>$AI$10</f>
      </c>
      <c r="AJ689" s="9">
        <f>BA689</f>
      </c>
      <c r="AK689" s="1"/>
      <c r="AL689" s="53">
        <f>LEN(AJ689)</f>
      </c>
      <c r="AO689" s="96">
        <f>$AO$10</f>
      </c>
      <c r="AQ689" s="96">
        <f>$AQ$10</f>
      </c>
      <c r="AS689" s="96">
        <f>$AS$10</f>
      </c>
      <c r="AU689" s="96">
        <f>$AU$10</f>
      </c>
      <c r="AW689" s="96">
        <f>$AW$10</f>
      </c>
      <c r="AX689">
        <f>AX688+1</f>
      </c>
      <c r="AZ689">
        <f>CONCATENATE(AO689,".",AQ689,".",AS689,".",AU689,".",AW689,AX689)</f>
      </c>
      <c r="BA689">
        <f>CONCATENATE(AO689,AQ689,AS689,AU689,AW689,AX689)</f>
      </c>
    </row>
    <row r="690" spans="1:53" ht="30" customHeight="1" x14ac:dyDescent="0.25">
      <c r="A690" s="18"/>
      <c r="B690" s="18"/>
      <c r="C690" s="19"/>
      <c r="D690" s="17"/>
      <c r="E690" s="17"/>
      <c r="F690" s="17">
        <f>D690+E690</f>
      </c>
      <c r="G690" s="17">
        <f>ROUND((Hoja2!F690/INICIO!$C$37)*INICIO!$C$33,2)</f>
      </c>
      <c r="H690" s="17"/>
      <c r="I690" s="17"/>
      <c r="J690" s="17">
        <f>D690+H690</f>
      </c>
      <c r="K690" s="1"/>
      <c r="L690" s="17"/>
      <c r="M690" s="1"/>
      <c r="N690">
        <f>A690</f>
      </c>
      <c r="O690">
        <f>B690</f>
      </c>
      <c r="P690" s="1"/>
      <c r="Q690">
        <f>C690</f>
      </c>
      <c r="R690">
        <f>Q690</f>
      </c>
      <c r="S690" s="1"/>
      <c r="T690">
        <f>$T$10</f>
      </c>
      <c r="U690">
        <f>D690</f>
      </c>
      <c r="V690">
        <f>E690</f>
      </c>
      <c r="W690">
        <f>F690</f>
      </c>
      <c r="X690">
        <f>G690</f>
      </c>
      <c r="Y690" s="5">
        <f>W690*$B$1</f>
      </c>
      <c r="Z690" s="5">
        <f>W690*$B$2</f>
      </c>
      <c r="AA690" s="5">
        <f>Y690+Z690</f>
      </c>
      <c r="AB690" s="5">
        <f>U690+Y690</f>
      </c>
      <c r="AC690" s="96">
        <f>C690</f>
      </c>
      <c r="AD690" s="1">
        <f>$AD$10</f>
      </c>
      <c r="AE690" s="9">
        <f>COLINDANCIAS!E3411</f>
      </c>
      <c r="AF690" s="9">
        <f>COLINDANCIAS!E3412</f>
      </c>
      <c r="AG690" s="9">
        <f>COLINDANCIAS!E3413</f>
      </c>
      <c r="AH690" s="9">
        <f>COLINDANCIAS!E3414</f>
      </c>
      <c r="AI690" s="9">
        <f>$AI$10</f>
      </c>
      <c r="AJ690" s="9">
        <f>BA690</f>
      </c>
      <c r="AK690" s="1"/>
      <c r="AL690" s="53">
        <f>LEN(AJ690)</f>
      </c>
      <c r="AO690" s="96">
        <f>$AO$10</f>
      </c>
      <c r="AQ690" s="96">
        <f>$AQ$10</f>
      </c>
      <c r="AS690" s="96">
        <f>$AS$10</f>
      </c>
      <c r="AU690" s="96">
        <f>$AU$10</f>
      </c>
      <c r="AW690" s="96">
        <f>$AW$10</f>
      </c>
      <c r="AX690">
        <f>AX689+1</f>
      </c>
      <c r="AZ690">
        <f>CONCATENATE(AO690,".",AQ690,".",AS690,".",AU690,".",AW690,AX690)</f>
      </c>
      <c r="BA690">
        <f>CONCATENATE(AO690,AQ690,AS690,AU690,AW690,AX690)</f>
      </c>
    </row>
    <row r="691" spans="1:53" ht="30" customHeight="1" x14ac:dyDescent="0.25">
      <c r="A691" s="18"/>
      <c r="B691" s="18"/>
      <c r="C691" s="19"/>
      <c r="D691" s="17"/>
      <c r="E691" s="17"/>
      <c r="F691" s="17">
        <f>D691+E691</f>
      </c>
      <c r="G691" s="17">
        <f>ROUND((Hoja2!F691/INICIO!$C$37)*INICIO!$C$33,2)</f>
      </c>
      <c r="H691" s="17"/>
      <c r="I691" s="17"/>
      <c r="J691" s="17">
        <f>D691+H691</f>
      </c>
      <c r="K691" s="1"/>
      <c r="L691" s="17"/>
      <c r="M691" s="1"/>
      <c r="N691">
        <f>A691</f>
      </c>
      <c r="O691">
        <f>B691</f>
      </c>
      <c r="P691" s="1"/>
      <c r="Q691">
        <f>C691</f>
      </c>
      <c r="R691">
        <f>Q691</f>
      </c>
      <c r="S691" s="1"/>
      <c r="T691">
        <f>$T$10</f>
      </c>
      <c r="U691">
        <f>D691</f>
      </c>
      <c r="V691">
        <f>E691</f>
      </c>
      <c r="W691">
        <f>F691</f>
      </c>
      <c r="X691">
        <f>G691</f>
      </c>
      <c r="Y691" s="5">
        <f>W691*$B$1</f>
      </c>
      <c r="Z691" s="5">
        <f>W691*$B$2</f>
      </c>
      <c r="AA691" s="5">
        <f>Y691+Z691</f>
      </c>
      <c r="AB691" s="5">
        <f>U691+Y691</f>
      </c>
      <c r="AC691" s="96">
        <f>C691</f>
      </c>
      <c r="AD691" s="1">
        <f>$AD$10</f>
      </c>
      <c r="AE691" s="9">
        <f>COLINDANCIAS!E3416</f>
      </c>
      <c r="AF691" s="9">
        <f>COLINDANCIAS!E3417</f>
      </c>
      <c r="AG691" s="9">
        <f>COLINDANCIAS!E3418</f>
      </c>
      <c r="AH691" s="9">
        <f>COLINDANCIAS!E3419</f>
      </c>
      <c r="AI691" s="9">
        <f>$AI$10</f>
      </c>
      <c r="AJ691" s="9">
        <f>BA691</f>
      </c>
      <c r="AK691" s="1"/>
      <c r="AL691" s="53">
        <f>LEN(AJ691)</f>
      </c>
      <c r="AO691" s="96">
        <f>$AO$10</f>
      </c>
      <c r="AQ691" s="96">
        <f>$AQ$10</f>
      </c>
      <c r="AS691" s="96">
        <f>$AS$10</f>
      </c>
      <c r="AU691" s="96">
        <f>$AU$10</f>
      </c>
      <c r="AW691" s="96">
        <f>$AW$10</f>
      </c>
      <c r="AX691">
        <f>AX690+1</f>
      </c>
      <c r="AZ691">
        <f>CONCATENATE(AO691,".",AQ691,".",AS691,".",AU691,".",AW691,AX691)</f>
      </c>
      <c r="BA691">
        <f>CONCATENATE(AO691,AQ691,AS691,AU691,AW691,AX691)</f>
      </c>
    </row>
    <row r="692" spans="1:53" ht="30" customHeight="1" x14ac:dyDescent="0.25">
      <c r="A692" s="18"/>
      <c r="B692" s="18"/>
      <c r="C692" s="19"/>
      <c r="D692" s="17"/>
      <c r="E692" s="17"/>
      <c r="F692" s="17">
        <f>D692+E692</f>
      </c>
      <c r="G692" s="17">
        <f>ROUND((Hoja2!F692/INICIO!$C$37)*INICIO!$C$33,2)</f>
      </c>
      <c r="H692" s="17"/>
      <c r="I692" s="17"/>
      <c r="J692" s="17">
        <f>D692+H692</f>
      </c>
      <c r="K692" s="1"/>
      <c r="L692" s="17"/>
      <c r="M692" s="1"/>
      <c r="N692">
        <f>A692</f>
      </c>
      <c r="O692">
        <f>B692</f>
      </c>
      <c r="P692" s="1"/>
      <c r="Q692">
        <f>C692</f>
      </c>
      <c r="R692">
        <f>Q692</f>
      </c>
      <c r="S692" s="1"/>
      <c r="T692">
        <f>$T$10</f>
      </c>
      <c r="U692">
        <f>D692</f>
      </c>
      <c r="V692">
        <f>E692</f>
      </c>
      <c r="W692">
        <f>F692</f>
      </c>
      <c r="X692">
        <f>G692</f>
      </c>
      <c r="Y692" s="5">
        <f>W692*$B$1</f>
      </c>
      <c r="Z692" s="5">
        <f>W692*$B$2</f>
      </c>
      <c r="AA692" s="5">
        <f>Y692+Z692</f>
      </c>
      <c r="AB692" s="5">
        <f>U692+Y692</f>
      </c>
      <c r="AC692" s="96">
        <f>C692</f>
      </c>
      <c r="AD692" s="1">
        <f>$AD$10</f>
      </c>
      <c r="AE692" s="9">
        <f>COLINDANCIAS!E3421</f>
      </c>
      <c r="AF692" s="9">
        <f>COLINDANCIAS!E3422</f>
      </c>
      <c r="AG692" s="9">
        <f>COLINDANCIAS!E3423</f>
      </c>
      <c r="AH692" s="9">
        <f>COLINDANCIAS!E3424</f>
      </c>
      <c r="AI692" s="9">
        <f>$AI$10</f>
      </c>
      <c r="AJ692" s="9">
        <f>BA692</f>
      </c>
      <c r="AK692" s="1"/>
      <c r="AL692" s="53">
        <f>LEN(AJ692)</f>
      </c>
      <c r="AO692" s="96">
        <f>$AO$10</f>
      </c>
      <c r="AQ692" s="96">
        <f>$AQ$10</f>
      </c>
      <c r="AS692" s="96">
        <f>$AS$10</f>
      </c>
      <c r="AU692" s="96">
        <f>$AU$10</f>
      </c>
      <c r="AW692" s="96">
        <f>$AW$10</f>
      </c>
      <c r="AX692">
        <f>AX691+1</f>
      </c>
      <c r="AZ692">
        <f>CONCATENATE(AO692,".",AQ692,".",AS692,".",AU692,".",AW692,AX692)</f>
      </c>
      <c r="BA692">
        <f>CONCATENATE(AO692,AQ692,AS692,AU692,AW692,AX692)</f>
      </c>
    </row>
    <row r="693" spans="1:53" ht="30" customHeight="1" x14ac:dyDescent="0.25">
      <c r="A693" s="18"/>
      <c r="B693" s="18"/>
      <c r="C693" s="19"/>
      <c r="D693" s="17"/>
      <c r="E693" s="17"/>
      <c r="F693" s="17">
        <f>D693+E693</f>
      </c>
      <c r="G693" s="17">
        <f>ROUND((Hoja2!F693/INICIO!$C$37)*INICIO!$C$33,2)</f>
      </c>
      <c r="H693" s="17"/>
      <c r="I693" s="17"/>
      <c r="J693" s="17">
        <f>D693+H693</f>
      </c>
      <c r="K693" s="1"/>
      <c r="L693" s="17"/>
      <c r="M693" s="1"/>
      <c r="N693">
        <f>A693</f>
      </c>
      <c r="O693">
        <f>B693</f>
      </c>
      <c r="P693" s="1"/>
      <c r="Q693">
        <f>C693</f>
      </c>
      <c r="R693">
        <f>Q693</f>
      </c>
      <c r="S693" s="1"/>
      <c r="T693">
        <f>$T$10</f>
      </c>
      <c r="U693">
        <f>D693</f>
      </c>
      <c r="V693">
        <f>E693</f>
      </c>
      <c r="W693">
        <f>F693</f>
      </c>
      <c r="X693">
        <f>G693</f>
      </c>
      <c r="Y693" s="5">
        <f>W693*$B$1</f>
      </c>
      <c r="Z693" s="5">
        <f>W693*$B$2</f>
      </c>
      <c r="AA693" s="5">
        <f>Y693+Z693</f>
      </c>
      <c r="AB693" s="5">
        <f>U693+Y693</f>
      </c>
      <c r="AC693" s="96">
        <f>C693</f>
      </c>
      <c r="AD693" s="1">
        <f>$AD$10</f>
      </c>
      <c r="AE693" s="9">
        <f>COLINDANCIAS!E3426</f>
      </c>
      <c r="AF693" s="9">
        <f>COLINDANCIAS!E3427</f>
      </c>
      <c r="AG693" s="9">
        <f>COLINDANCIAS!E3428</f>
      </c>
      <c r="AH693" s="9">
        <f>COLINDANCIAS!E3429</f>
      </c>
      <c r="AI693" s="9">
        <f>$AI$10</f>
      </c>
      <c r="AJ693" s="9">
        <f>BA693</f>
      </c>
      <c r="AK693" s="1"/>
      <c r="AL693" s="53">
        <f>LEN(AJ693)</f>
      </c>
      <c r="AO693" s="96">
        <f>$AO$10</f>
      </c>
      <c r="AQ693" s="96">
        <f>$AQ$10</f>
      </c>
      <c r="AS693" s="96">
        <f>$AS$10</f>
      </c>
      <c r="AU693" s="96">
        <f>$AU$10</f>
      </c>
      <c r="AW693" s="96">
        <f>$AW$10</f>
      </c>
      <c r="AX693">
        <f>AX692+1</f>
      </c>
      <c r="AZ693">
        <f>CONCATENATE(AO693,".",AQ693,".",AS693,".",AU693,".",AW693,AX693)</f>
      </c>
      <c r="BA693">
        <f>CONCATENATE(AO693,AQ693,AS693,AU693,AW693,AX693)</f>
      </c>
    </row>
    <row r="694" spans="1:53" ht="30" customHeight="1" x14ac:dyDescent="0.25">
      <c r="A694" s="18"/>
      <c r="B694" s="18"/>
      <c r="C694" s="19"/>
      <c r="D694" s="17"/>
      <c r="E694" s="17"/>
      <c r="F694" s="17">
        <f>D694+E694</f>
      </c>
      <c r="G694" s="17">
        <f>ROUND((Hoja2!F694/INICIO!$C$37)*INICIO!$C$33,2)</f>
      </c>
      <c r="H694" s="17"/>
      <c r="I694" s="17"/>
      <c r="J694" s="17">
        <f>D694+H694</f>
      </c>
      <c r="K694" s="1"/>
      <c r="L694" s="17"/>
      <c r="M694" s="1"/>
      <c r="N694">
        <f>A694</f>
      </c>
      <c r="O694">
        <f>B694</f>
      </c>
      <c r="P694" s="1"/>
      <c r="Q694">
        <f>C694</f>
      </c>
      <c r="R694">
        <f>Q694</f>
      </c>
      <c r="S694" s="1"/>
      <c r="T694">
        <f>$T$10</f>
      </c>
      <c r="U694">
        <f>D694</f>
      </c>
      <c r="V694">
        <f>E694</f>
      </c>
      <c r="W694">
        <f>F694</f>
      </c>
      <c r="X694">
        <f>G694</f>
      </c>
      <c r="Y694" s="5">
        <f>W694*$B$1</f>
      </c>
      <c r="Z694" s="5">
        <f>W694*$B$2</f>
      </c>
      <c r="AA694" s="5">
        <f>Y694+Z694</f>
      </c>
      <c r="AB694" s="5">
        <f>U694+Y694</f>
      </c>
      <c r="AC694" s="96">
        <f>C694</f>
      </c>
      <c r="AD694" s="1">
        <f>$AD$10</f>
      </c>
      <c r="AE694" s="9">
        <f>COLINDANCIAS!E3431</f>
      </c>
      <c r="AF694" s="9">
        <f>COLINDANCIAS!E3432</f>
      </c>
      <c r="AG694" s="9">
        <f>COLINDANCIAS!E3433</f>
      </c>
      <c r="AH694" s="9">
        <f>COLINDANCIAS!E3434</f>
      </c>
      <c r="AI694" s="9">
        <f>$AI$10</f>
      </c>
      <c r="AJ694" s="9">
        <f>BA694</f>
      </c>
      <c r="AK694" s="1"/>
      <c r="AL694" s="53">
        <f>LEN(AJ694)</f>
      </c>
      <c r="AO694" s="96">
        <f>$AO$10</f>
      </c>
      <c r="AQ694" s="96">
        <f>$AQ$10</f>
      </c>
      <c r="AS694" s="96">
        <f>$AS$10</f>
      </c>
      <c r="AU694" s="96">
        <f>$AU$10</f>
      </c>
      <c r="AW694" s="96">
        <f>$AW$10</f>
      </c>
      <c r="AX694">
        <f>AX693+1</f>
      </c>
      <c r="AZ694">
        <f>CONCATENATE(AO694,".",AQ694,".",AS694,".",AU694,".",AW694,AX694)</f>
      </c>
      <c r="BA694">
        <f>CONCATENATE(AO694,AQ694,AS694,AU694,AW694,AX694)</f>
      </c>
    </row>
    <row r="695" spans="1:53" ht="30" customHeight="1" x14ac:dyDescent="0.25">
      <c r="A695" s="18"/>
      <c r="B695" s="18"/>
      <c r="C695" s="19"/>
      <c r="D695" s="17"/>
      <c r="E695" s="17"/>
      <c r="F695" s="17">
        <f>D695+E695</f>
      </c>
      <c r="G695" s="17">
        <f>ROUND((Hoja2!F695/INICIO!$C$37)*INICIO!$C$33,2)</f>
      </c>
      <c r="H695" s="17"/>
      <c r="I695" s="17"/>
      <c r="J695" s="17">
        <f>D695+H695</f>
      </c>
      <c r="K695" s="1"/>
      <c r="L695" s="17"/>
      <c r="M695" s="1"/>
      <c r="N695">
        <f>A695</f>
      </c>
      <c r="O695">
        <f>B695</f>
      </c>
      <c r="P695" s="1"/>
      <c r="Q695">
        <f>C695</f>
      </c>
      <c r="R695">
        <f>Q695</f>
      </c>
      <c r="S695" s="1"/>
      <c r="T695">
        <f>$T$10</f>
      </c>
      <c r="U695">
        <f>D695</f>
      </c>
      <c r="V695">
        <f>E695</f>
      </c>
      <c r="W695">
        <f>F695</f>
      </c>
      <c r="X695">
        <f>G695</f>
      </c>
      <c r="Y695" s="5">
        <f>W695*$B$1</f>
      </c>
      <c r="Z695" s="5">
        <f>W695*$B$2</f>
      </c>
      <c r="AA695" s="5">
        <f>Y695+Z695</f>
      </c>
      <c r="AB695" s="5">
        <f>U695+Y695</f>
      </c>
      <c r="AC695" s="96">
        <f>C695</f>
      </c>
      <c r="AD695" s="1">
        <f>$AD$10</f>
      </c>
      <c r="AE695" s="9">
        <f>COLINDANCIAS!E3436</f>
      </c>
      <c r="AF695" s="9">
        <f>COLINDANCIAS!E3437</f>
      </c>
      <c r="AG695" s="9">
        <f>COLINDANCIAS!E3438</f>
      </c>
      <c r="AH695" s="9">
        <f>COLINDANCIAS!E3439</f>
      </c>
      <c r="AI695" s="9">
        <f>$AI$10</f>
      </c>
      <c r="AJ695" s="9">
        <f>BA695</f>
      </c>
      <c r="AK695" s="1"/>
      <c r="AL695" s="53">
        <f>LEN(AJ695)</f>
      </c>
      <c r="AO695" s="96">
        <f>$AO$10</f>
      </c>
      <c r="AQ695" s="96">
        <f>$AQ$10</f>
      </c>
      <c r="AS695" s="96">
        <f>$AS$10</f>
      </c>
      <c r="AU695" s="96">
        <f>$AU$10</f>
      </c>
      <c r="AW695" s="96">
        <f>$AW$10</f>
      </c>
      <c r="AX695">
        <f>AX694+1</f>
      </c>
      <c r="AZ695">
        <f>CONCATENATE(AO695,".",AQ695,".",AS695,".",AU695,".",AW695,AX695)</f>
      </c>
      <c r="BA695">
        <f>CONCATENATE(AO695,AQ695,AS695,AU695,AW695,AX695)</f>
      </c>
    </row>
    <row r="696" spans="1:53" ht="30" customHeight="1" x14ac:dyDescent="0.25">
      <c r="A696" s="18"/>
      <c r="B696" s="18"/>
      <c r="C696" s="19"/>
      <c r="D696" s="17"/>
      <c r="E696" s="17"/>
      <c r="F696" s="17">
        <f>D696+E696</f>
      </c>
      <c r="G696" s="17">
        <f>ROUND((Hoja2!F696/INICIO!$C$37)*INICIO!$C$33,2)</f>
      </c>
      <c r="H696" s="17"/>
      <c r="I696" s="17"/>
      <c r="J696" s="17">
        <f>D696+H696</f>
      </c>
      <c r="K696" s="1"/>
      <c r="L696" s="17"/>
      <c r="M696" s="1"/>
      <c r="N696">
        <f>A696</f>
      </c>
      <c r="O696">
        <f>B696</f>
      </c>
      <c r="P696" s="1"/>
      <c r="Q696">
        <f>C696</f>
      </c>
      <c r="R696">
        <f>Q696</f>
      </c>
      <c r="S696" s="1"/>
      <c r="T696">
        <f>$T$10</f>
      </c>
      <c r="U696">
        <f>D696</f>
      </c>
      <c r="V696">
        <f>E696</f>
      </c>
      <c r="W696">
        <f>F696</f>
      </c>
      <c r="X696">
        <f>G696</f>
      </c>
      <c r="Y696" s="5">
        <f>W696*$B$1</f>
      </c>
      <c r="Z696" s="5">
        <f>W696*$B$2</f>
      </c>
      <c r="AA696" s="5">
        <f>Y696+Z696</f>
      </c>
      <c r="AB696" s="5">
        <f>U696+Y696</f>
      </c>
      <c r="AC696" s="96">
        <f>C696</f>
      </c>
      <c r="AD696" s="1">
        <f>$AD$10</f>
      </c>
      <c r="AE696" s="9">
        <f>COLINDANCIAS!E3441</f>
      </c>
      <c r="AF696" s="9">
        <f>COLINDANCIAS!E3442</f>
      </c>
      <c r="AG696" s="9">
        <f>COLINDANCIAS!E3443</f>
      </c>
      <c r="AH696" s="9">
        <f>COLINDANCIAS!E3444</f>
      </c>
      <c r="AI696" s="9">
        <f>$AI$10</f>
      </c>
      <c r="AJ696" s="9">
        <f>BA696</f>
      </c>
      <c r="AK696" s="1"/>
      <c r="AL696" s="53">
        <f>LEN(AJ696)</f>
      </c>
      <c r="AO696" s="96">
        <f>$AO$10</f>
      </c>
      <c r="AQ696" s="96">
        <f>$AQ$10</f>
      </c>
      <c r="AS696" s="96">
        <f>$AS$10</f>
      </c>
      <c r="AU696" s="96">
        <f>$AU$10</f>
      </c>
      <c r="AW696" s="96">
        <f>$AW$10</f>
      </c>
      <c r="AX696">
        <f>AX695+1</f>
      </c>
      <c r="AZ696">
        <f>CONCATENATE(AO696,".",AQ696,".",AS696,".",AU696,".",AW696,AX696)</f>
      </c>
      <c r="BA696">
        <f>CONCATENATE(AO696,AQ696,AS696,AU696,AW696,AX696)</f>
      </c>
    </row>
    <row r="697" spans="1:53" ht="30" customHeight="1" x14ac:dyDescent="0.25">
      <c r="A697" s="18"/>
      <c r="B697" s="18"/>
      <c r="C697" s="19"/>
      <c r="D697" s="17"/>
      <c r="E697" s="17"/>
      <c r="F697" s="17">
        <f>D697+E697</f>
      </c>
      <c r="G697" s="17">
        <f>ROUND((Hoja2!F697/INICIO!$C$37)*INICIO!$C$33,2)</f>
      </c>
      <c r="H697" s="17"/>
      <c r="I697" s="17"/>
      <c r="J697" s="17">
        <f>D697+H697</f>
      </c>
      <c r="K697" s="1"/>
      <c r="L697" s="17"/>
      <c r="M697" s="1"/>
      <c r="N697">
        <f>A697</f>
      </c>
      <c r="O697">
        <f>B697</f>
      </c>
      <c r="P697" s="1"/>
      <c r="Q697">
        <f>C697</f>
      </c>
      <c r="R697">
        <f>Q697</f>
      </c>
      <c r="S697" s="1"/>
      <c r="T697">
        <f>$T$10</f>
      </c>
      <c r="U697">
        <f>D697</f>
      </c>
      <c r="V697">
        <f>E697</f>
      </c>
      <c r="W697">
        <f>F697</f>
      </c>
      <c r="X697">
        <f>G697</f>
      </c>
      <c r="Y697" s="5">
        <f>W697*$B$1</f>
      </c>
      <c r="Z697" s="5">
        <f>W697*$B$2</f>
      </c>
      <c r="AA697" s="5">
        <f>Y697+Z697</f>
      </c>
      <c r="AB697" s="5">
        <f>U697+Y697</f>
      </c>
      <c r="AC697" s="96">
        <f>C697</f>
      </c>
      <c r="AD697" s="1">
        <f>$AD$10</f>
      </c>
      <c r="AE697" s="9">
        <f>COLINDANCIAS!E3446</f>
      </c>
      <c r="AF697" s="9">
        <f>COLINDANCIAS!E3447</f>
      </c>
      <c r="AG697" s="9">
        <f>COLINDANCIAS!E3448</f>
      </c>
      <c r="AH697" s="9">
        <f>COLINDANCIAS!E3449</f>
      </c>
      <c r="AI697" s="9">
        <f>$AI$10</f>
      </c>
      <c r="AJ697" s="9">
        <f>BA697</f>
      </c>
      <c r="AK697" s="1"/>
      <c r="AL697" s="53">
        <f>LEN(AJ697)</f>
      </c>
      <c r="AO697" s="96">
        <f>$AO$10</f>
      </c>
      <c r="AQ697" s="96">
        <f>$AQ$10</f>
      </c>
      <c r="AS697" s="96">
        <f>$AS$10</f>
      </c>
      <c r="AU697" s="96">
        <f>$AU$10</f>
      </c>
      <c r="AW697" s="96">
        <f>$AW$10</f>
      </c>
      <c r="AX697">
        <f>AX696+1</f>
      </c>
      <c r="AZ697">
        <f>CONCATENATE(AO697,".",AQ697,".",AS697,".",AU697,".",AW697,AX697)</f>
      </c>
      <c r="BA697">
        <f>CONCATENATE(AO697,AQ697,AS697,AU697,AW697,AX697)</f>
      </c>
    </row>
    <row r="698" spans="1:53" ht="30" customHeight="1" x14ac:dyDescent="0.25">
      <c r="A698" s="18"/>
      <c r="B698" s="18"/>
      <c r="C698" s="19"/>
      <c r="D698" s="17"/>
      <c r="E698" s="17"/>
      <c r="F698" s="17">
        <f>D698+E698</f>
      </c>
      <c r="G698" s="17">
        <f>ROUND((Hoja2!F698/INICIO!$C$37)*INICIO!$C$33,2)</f>
      </c>
      <c r="H698" s="17"/>
      <c r="I698" s="17"/>
      <c r="J698" s="17">
        <f>D698+H698</f>
      </c>
      <c r="K698" s="1"/>
      <c r="L698" s="17"/>
      <c r="M698" s="1"/>
      <c r="N698">
        <f>A698</f>
      </c>
      <c r="O698">
        <f>B698</f>
      </c>
      <c r="P698" s="1"/>
      <c r="Q698">
        <f>C698</f>
      </c>
      <c r="R698">
        <f>Q698</f>
      </c>
      <c r="S698" s="1"/>
      <c r="T698">
        <f>$T$10</f>
      </c>
      <c r="U698">
        <f>D698</f>
      </c>
      <c r="V698">
        <f>E698</f>
      </c>
      <c r="W698">
        <f>F698</f>
      </c>
      <c r="X698">
        <f>G698</f>
      </c>
      <c r="Y698" s="5">
        <f>W698*$B$1</f>
      </c>
      <c r="Z698" s="5">
        <f>W698*$B$2</f>
      </c>
      <c r="AA698" s="5">
        <f>Y698+Z698</f>
      </c>
      <c r="AB698" s="5">
        <f>U698+Y698</f>
      </c>
      <c r="AC698" s="96">
        <f>C698</f>
      </c>
      <c r="AD698" s="1">
        <f>$AD$10</f>
      </c>
      <c r="AE698" s="9">
        <f>COLINDANCIAS!E3451</f>
      </c>
      <c r="AF698" s="9">
        <f>COLINDANCIAS!E3452</f>
      </c>
      <c r="AG698" s="9">
        <f>COLINDANCIAS!E3453</f>
      </c>
      <c r="AH698" s="9">
        <f>COLINDANCIAS!E3454</f>
      </c>
      <c r="AI698" s="9">
        <f>$AI$10</f>
      </c>
      <c r="AJ698" s="9">
        <f>BA698</f>
      </c>
      <c r="AK698" s="1"/>
      <c r="AL698" s="53">
        <f>LEN(AJ698)</f>
      </c>
      <c r="AO698" s="96">
        <f>$AO$10</f>
      </c>
      <c r="AQ698" s="96">
        <f>$AQ$10</f>
      </c>
      <c r="AS698" s="96">
        <f>$AS$10</f>
      </c>
      <c r="AU698" s="96">
        <f>$AU$10</f>
      </c>
      <c r="AW698" s="96">
        <f>$AW$10</f>
      </c>
      <c r="AX698">
        <f>AX697+1</f>
      </c>
      <c r="AZ698">
        <f>CONCATENATE(AO698,".",AQ698,".",AS698,".",AU698,".",AW698,AX698)</f>
      </c>
      <c r="BA698">
        <f>CONCATENATE(AO698,AQ698,AS698,AU698,AW698,AX698)</f>
      </c>
    </row>
    <row r="699" spans="1:53" ht="30" customHeight="1" x14ac:dyDescent="0.25">
      <c r="A699" s="18"/>
      <c r="B699" s="18"/>
      <c r="C699" s="19"/>
      <c r="D699" s="17"/>
      <c r="E699" s="17"/>
      <c r="F699" s="17">
        <f>D699+E699</f>
      </c>
      <c r="G699" s="17">
        <f>ROUND((Hoja2!F699/INICIO!$C$37)*INICIO!$C$33,2)</f>
      </c>
      <c r="H699" s="17"/>
      <c r="I699" s="17"/>
      <c r="J699" s="17">
        <f>D699+H699</f>
      </c>
      <c r="K699" s="1"/>
      <c r="L699" s="17"/>
      <c r="M699" s="1"/>
      <c r="N699">
        <f>A699</f>
      </c>
      <c r="O699">
        <f>B699</f>
      </c>
      <c r="P699" s="1"/>
      <c r="Q699">
        <f>C699</f>
      </c>
      <c r="R699">
        <f>Q699</f>
      </c>
      <c r="S699" s="1"/>
      <c r="T699">
        <f>$T$10</f>
      </c>
      <c r="U699">
        <f>D699</f>
      </c>
      <c r="V699">
        <f>E699</f>
      </c>
      <c r="W699">
        <f>F699</f>
      </c>
      <c r="X699">
        <f>G699</f>
      </c>
      <c r="Y699" s="5">
        <f>W699*$B$1</f>
      </c>
      <c r="Z699" s="5">
        <f>W699*$B$2</f>
      </c>
      <c r="AA699" s="5">
        <f>Y699+Z699</f>
      </c>
      <c r="AB699" s="5">
        <f>U699+Y699</f>
      </c>
      <c r="AC699" s="96">
        <f>C699</f>
      </c>
      <c r="AD699" s="1">
        <f>$AD$10</f>
      </c>
      <c r="AE699" s="9">
        <f>COLINDANCIAS!E3456</f>
      </c>
      <c r="AF699" s="9">
        <f>COLINDANCIAS!E3457</f>
      </c>
      <c r="AG699" s="9">
        <f>COLINDANCIAS!E3458</f>
      </c>
      <c r="AH699" s="9">
        <f>COLINDANCIAS!E3459</f>
      </c>
      <c r="AI699" s="9">
        <f>$AI$10</f>
      </c>
      <c r="AJ699" s="9">
        <f>BA699</f>
      </c>
      <c r="AK699" s="1"/>
      <c r="AL699" s="53">
        <f>LEN(AJ699)</f>
      </c>
      <c r="AO699" s="96">
        <f>$AO$10</f>
      </c>
      <c r="AQ699" s="96">
        <f>$AQ$10</f>
      </c>
      <c r="AS699" s="96">
        <f>$AS$10</f>
      </c>
      <c r="AU699" s="96">
        <f>$AU$10</f>
      </c>
      <c r="AW699" s="96">
        <f>$AW$10</f>
      </c>
      <c r="AX699">
        <f>AX698+1</f>
      </c>
      <c r="AZ699">
        <f>CONCATENATE(AO699,".",AQ699,".",AS699,".",AU699,".",AW699,AX699)</f>
      </c>
      <c r="BA699">
        <f>CONCATENATE(AO699,AQ699,AS699,AU699,AW699,AX699)</f>
      </c>
    </row>
    <row r="700" spans="1:53" ht="30" customHeight="1" x14ac:dyDescent="0.25">
      <c r="A700" s="18"/>
      <c r="B700" s="18"/>
      <c r="C700" s="19"/>
      <c r="D700" s="17"/>
      <c r="E700" s="17"/>
      <c r="F700" s="17">
        <f>D700+E700</f>
      </c>
      <c r="G700" s="17">
        <f>ROUND((Hoja2!F700/INICIO!$C$37)*INICIO!$C$33,2)</f>
      </c>
      <c r="H700" s="17"/>
      <c r="I700" s="17"/>
      <c r="J700" s="17">
        <f>D700+H700</f>
      </c>
      <c r="K700" s="1"/>
      <c r="L700" s="17"/>
      <c r="M700" s="1"/>
      <c r="N700">
        <f>A700</f>
      </c>
      <c r="O700">
        <f>B700</f>
      </c>
      <c r="P700" s="1"/>
      <c r="Q700">
        <f>C700</f>
      </c>
      <c r="R700">
        <f>Q700</f>
      </c>
      <c r="S700" s="1"/>
      <c r="T700">
        <f>$T$10</f>
      </c>
      <c r="U700">
        <f>D700</f>
      </c>
      <c r="V700">
        <f>E700</f>
      </c>
      <c r="W700">
        <f>F700</f>
      </c>
      <c r="X700">
        <f>G700</f>
      </c>
      <c r="Y700" s="5">
        <f>W700*$B$1</f>
      </c>
      <c r="Z700" s="5">
        <f>W700*$B$2</f>
      </c>
      <c r="AA700" s="5">
        <f>Y700+Z700</f>
      </c>
      <c r="AB700" s="5">
        <f>U700+Y700</f>
      </c>
      <c r="AC700" s="96">
        <f>C700</f>
      </c>
      <c r="AD700" s="1">
        <f>$AD$10</f>
      </c>
      <c r="AE700" s="9">
        <f>COLINDANCIAS!E3461</f>
      </c>
      <c r="AF700" s="9">
        <f>COLINDANCIAS!E3462</f>
      </c>
      <c r="AG700" s="9">
        <f>COLINDANCIAS!E3463</f>
      </c>
      <c r="AH700" s="9">
        <f>COLINDANCIAS!E3464</f>
      </c>
      <c r="AI700" s="9">
        <f>$AI$10</f>
      </c>
      <c r="AJ700" s="9">
        <f>BA700</f>
      </c>
      <c r="AK700" s="1"/>
      <c r="AL700" s="53">
        <f>LEN(AJ700)</f>
      </c>
      <c r="AO700" s="96">
        <f>$AO$10</f>
      </c>
      <c r="AQ700" s="96">
        <f>$AQ$10</f>
      </c>
      <c r="AS700" s="96">
        <f>$AS$10</f>
      </c>
      <c r="AU700" s="96">
        <f>$AU$10</f>
      </c>
      <c r="AW700" s="96">
        <f>$AW$10</f>
      </c>
      <c r="AX700">
        <f>AX699+1</f>
      </c>
      <c r="AZ700">
        <f>CONCATENATE(AO700,".",AQ700,".",AS700,".",AU700,".",AW700,AX700)</f>
      </c>
      <c r="BA700">
        <f>CONCATENATE(AO700,AQ700,AS700,AU700,AW700,AX700)</f>
      </c>
    </row>
    <row r="701" spans="1:53" ht="30" customHeight="1" x14ac:dyDescent="0.25">
      <c r="A701" s="18"/>
      <c r="B701" s="18"/>
      <c r="C701" s="19"/>
      <c r="D701" s="17"/>
      <c r="E701" s="17"/>
      <c r="F701" s="17">
        <f>D701+E701</f>
      </c>
      <c r="G701" s="17">
        <f>ROUND((Hoja2!F701/INICIO!$C$37)*INICIO!$C$33,2)</f>
      </c>
      <c r="H701" s="17"/>
      <c r="I701" s="17"/>
      <c r="J701" s="17">
        <f>D701+H701</f>
      </c>
      <c r="K701" s="1"/>
      <c r="L701" s="17"/>
      <c r="M701" s="1"/>
      <c r="N701">
        <f>A701</f>
      </c>
      <c r="O701">
        <f>B701</f>
      </c>
      <c r="P701" s="1"/>
      <c r="Q701">
        <f>C701</f>
      </c>
      <c r="R701">
        <f>Q701</f>
      </c>
      <c r="S701" s="1"/>
      <c r="T701">
        <f>$T$10</f>
      </c>
      <c r="U701">
        <f>D701</f>
      </c>
      <c r="V701">
        <f>E701</f>
      </c>
      <c r="W701">
        <f>F701</f>
      </c>
      <c r="X701">
        <f>G701</f>
      </c>
      <c r="Y701" s="5">
        <f>W701*$B$1</f>
      </c>
      <c r="Z701" s="5">
        <f>W701*$B$2</f>
      </c>
      <c r="AA701" s="5">
        <f>Y701+Z701</f>
      </c>
      <c r="AB701" s="5">
        <f>U701+Y701</f>
      </c>
      <c r="AC701" s="96">
        <f>C701</f>
      </c>
      <c r="AD701" s="1">
        <f>$AD$10</f>
      </c>
      <c r="AE701" s="9">
        <f>COLINDANCIAS!E3466</f>
      </c>
      <c r="AF701" s="9">
        <f>COLINDANCIAS!E3467</f>
      </c>
      <c r="AG701" s="9">
        <f>COLINDANCIAS!E3468</f>
      </c>
      <c r="AH701" s="9">
        <f>COLINDANCIAS!E3469</f>
      </c>
      <c r="AI701" s="9">
        <f>$AI$10</f>
      </c>
      <c r="AJ701" s="9">
        <f>BA701</f>
      </c>
      <c r="AK701" s="1"/>
      <c r="AL701" s="53">
        <f>LEN(AJ701)</f>
      </c>
      <c r="AO701" s="96">
        <f>$AO$10</f>
      </c>
      <c r="AQ701" s="96">
        <f>$AQ$10</f>
      </c>
      <c r="AS701" s="96">
        <f>$AS$10</f>
      </c>
      <c r="AU701" s="96">
        <f>$AU$10</f>
      </c>
      <c r="AW701" s="96">
        <f>$AW$10</f>
      </c>
      <c r="AX701">
        <f>AX700+1</f>
      </c>
      <c r="AZ701">
        <f>CONCATENATE(AO701,".",AQ701,".",AS701,".",AU701,".",AW701,AX701)</f>
      </c>
      <c r="BA701">
        <f>CONCATENATE(AO701,AQ701,AS701,AU701,AW701,AX701)</f>
      </c>
    </row>
    <row r="702" spans="1:53" ht="30" customHeight="1" x14ac:dyDescent="0.25">
      <c r="A702" s="18"/>
      <c r="B702" s="18"/>
      <c r="C702" s="19"/>
      <c r="D702" s="17"/>
      <c r="E702" s="17"/>
      <c r="F702" s="17">
        <f>D702+E702</f>
      </c>
      <c r="G702" s="17">
        <f>ROUND((Hoja2!F702/INICIO!$C$37)*INICIO!$C$33,2)</f>
      </c>
      <c r="H702" s="17"/>
      <c r="I702" s="17"/>
      <c r="J702" s="17">
        <f>D702+H702</f>
      </c>
      <c r="K702" s="1"/>
      <c r="L702" s="17"/>
      <c r="M702" s="1"/>
      <c r="N702">
        <f>A702</f>
      </c>
      <c r="O702">
        <f>B702</f>
      </c>
      <c r="P702" s="1"/>
      <c r="Q702">
        <f>C702</f>
      </c>
      <c r="R702">
        <f>Q702</f>
      </c>
      <c r="S702" s="1"/>
      <c r="T702">
        <f>$T$10</f>
      </c>
      <c r="U702">
        <f>D702</f>
      </c>
      <c r="V702">
        <f>E702</f>
      </c>
      <c r="W702">
        <f>F702</f>
      </c>
      <c r="X702">
        <f>G702</f>
      </c>
      <c r="Y702" s="5">
        <f>W702*$B$1</f>
      </c>
      <c r="Z702" s="5">
        <f>W702*$B$2</f>
      </c>
      <c r="AA702" s="5">
        <f>Y702+Z702</f>
      </c>
      <c r="AB702" s="5">
        <f>U702+Y702</f>
      </c>
      <c r="AC702" s="96">
        <f>C702</f>
      </c>
      <c r="AD702" s="1">
        <f>$AD$10</f>
      </c>
      <c r="AE702" s="9">
        <f>COLINDANCIAS!E3471</f>
      </c>
      <c r="AF702" s="9">
        <f>COLINDANCIAS!E3472</f>
      </c>
      <c r="AG702" s="9">
        <f>COLINDANCIAS!E3473</f>
      </c>
      <c r="AH702" s="9">
        <f>COLINDANCIAS!E3474</f>
      </c>
      <c r="AI702" s="9">
        <f>$AI$10</f>
      </c>
      <c r="AJ702" s="9">
        <f>BA702</f>
      </c>
      <c r="AK702" s="1"/>
      <c r="AL702" s="53">
        <f>LEN(AJ702)</f>
      </c>
      <c r="AO702" s="96">
        <f>$AO$10</f>
      </c>
      <c r="AQ702" s="96">
        <f>$AQ$10</f>
      </c>
      <c r="AS702" s="96">
        <f>$AS$10</f>
      </c>
      <c r="AU702" s="96">
        <f>$AU$10</f>
      </c>
      <c r="AW702" s="96">
        <f>$AW$10</f>
      </c>
      <c r="AX702">
        <f>AX701+1</f>
      </c>
      <c r="AZ702">
        <f>CONCATENATE(AO702,".",AQ702,".",AS702,".",AU702,".",AW702,AX702)</f>
      </c>
      <c r="BA702">
        <f>CONCATENATE(AO702,AQ702,AS702,AU702,AW702,AX702)</f>
      </c>
    </row>
    <row r="703" spans="1:53" ht="30" customHeight="1" x14ac:dyDescent="0.25">
      <c r="A703" s="18"/>
      <c r="B703" s="18"/>
      <c r="C703" s="19"/>
      <c r="D703" s="17"/>
      <c r="E703" s="17"/>
      <c r="F703" s="17">
        <f>D703+E703</f>
      </c>
      <c r="G703" s="17">
        <f>ROUND((Hoja2!F703/INICIO!$C$37)*INICIO!$C$33,2)</f>
      </c>
      <c r="H703" s="17"/>
      <c r="I703" s="17"/>
      <c r="J703" s="17">
        <f>D703+H703</f>
      </c>
      <c r="K703" s="1"/>
      <c r="L703" s="17"/>
      <c r="M703" s="1"/>
      <c r="N703">
        <f>A703</f>
      </c>
      <c r="O703">
        <f>B703</f>
      </c>
      <c r="P703" s="1"/>
      <c r="Q703">
        <f>C703</f>
      </c>
      <c r="R703">
        <f>Q703</f>
      </c>
      <c r="S703" s="1"/>
      <c r="T703">
        <f>$T$10</f>
      </c>
      <c r="U703">
        <f>D703</f>
      </c>
      <c r="V703">
        <f>E703</f>
      </c>
      <c r="W703">
        <f>F703</f>
      </c>
      <c r="X703">
        <f>G703</f>
      </c>
      <c r="Y703" s="5">
        <f>W703*$B$1</f>
      </c>
      <c r="Z703" s="5">
        <f>W703*$B$2</f>
      </c>
      <c r="AA703" s="5">
        <f>Y703+Z703</f>
      </c>
      <c r="AB703" s="5">
        <f>U703+Y703</f>
      </c>
      <c r="AC703" s="96">
        <f>C703</f>
      </c>
      <c r="AD703" s="1">
        <f>$AD$10</f>
      </c>
      <c r="AE703" s="9">
        <f>COLINDANCIAS!E3476</f>
      </c>
      <c r="AF703" s="9">
        <f>COLINDANCIAS!E3477</f>
      </c>
      <c r="AG703" s="9">
        <f>COLINDANCIAS!E3478</f>
      </c>
      <c r="AH703" s="9">
        <f>COLINDANCIAS!E3479</f>
      </c>
      <c r="AI703" s="9">
        <f>$AI$10</f>
      </c>
      <c r="AJ703" s="9">
        <f>BA703</f>
      </c>
      <c r="AK703" s="1"/>
      <c r="AL703" s="53">
        <f>LEN(AJ703)</f>
      </c>
      <c r="AO703" s="96">
        <f>$AO$10</f>
      </c>
      <c r="AQ703" s="96">
        <f>$AQ$10</f>
      </c>
      <c r="AS703" s="96">
        <f>$AS$10</f>
      </c>
      <c r="AU703" s="96">
        <f>$AU$10</f>
      </c>
      <c r="AW703" s="96">
        <f>$AW$10</f>
      </c>
      <c r="AX703">
        <f>AX702+1</f>
      </c>
      <c r="AZ703">
        <f>CONCATENATE(AO703,".",AQ703,".",AS703,".",AU703,".",AW703,AX703)</f>
      </c>
      <c r="BA703">
        <f>CONCATENATE(AO703,AQ703,AS703,AU703,AW703,AX703)</f>
      </c>
    </row>
    <row r="704" spans="1:53" ht="30" customHeight="1" x14ac:dyDescent="0.25">
      <c r="A704" s="18"/>
      <c r="B704" s="18"/>
      <c r="C704" s="19"/>
      <c r="D704" s="17"/>
      <c r="E704" s="17"/>
      <c r="F704" s="17">
        <f>D704+E704</f>
      </c>
      <c r="G704" s="17">
        <f>ROUND((Hoja2!F704/INICIO!$C$37)*INICIO!$C$33,2)</f>
      </c>
      <c r="H704" s="17"/>
      <c r="I704" s="17"/>
      <c r="J704" s="17">
        <f>D704+H704</f>
      </c>
      <c r="K704" s="1"/>
      <c r="L704" s="17"/>
      <c r="M704" s="1"/>
      <c r="N704">
        <f>A704</f>
      </c>
      <c r="O704">
        <f>B704</f>
      </c>
      <c r="P704" s="1"/>
      <c r="Q704">
        <f>C704</f>
      </c>
      <c r="R704">
        <f>Q704</f>
      </c>
      <c r="S704" s="1"/>
      <c r="T704">
        <f>$T$10</f>
      </c>
      <c r="U704">
        <f>D704</f>
      </c>
      <c r="V704">
        <f>E704</f>
      </c>
      <c r="W704">
        <f>F704</f>
      </c>
      <c r="X704">
        <f>G704</f>
      </c>
      <c r="Y704" s="5">
        <f>W704*$B$1</f>
      </c>
      <c r="Z704" s="5">
        <f>W704*$B$2</f>
      </c>
      <c r="AA704" s="5">
        <f>Y704+Z704</f>
      </c>
      <c r="AB704" s="5">
        <f>U704+Y704</f>
      </c>
      <c r="AC704" s="96">
        <f>C704</f>
      </c>
      <c r="AD704" s="1">
        <f>$AD$10</f>
      </c>
      <c r="AE704" s="9">
        <f>COLINDANCIAS!E3481</f>
      </c>
      <c r="AF704" s="9">
        <f>COLINDANCIAS!E3482</f>
      </c>
      <c r="AG704" s="9">
        <f>COLINDANCIAS!E3483</f>
      </c>
      <c r="AH704" s="9">
        <f>COLINDANCIAS!E3484</f>
      </c>
      <c r="AI704" s="9">
        <f>$AI$10</f>
      </c>
      <c r="AJ704" s="9">
        <f>BA704</f>
      </c>
      <c r="AK704" s="1"/>
      <c r="AL704" s="53">
        <f>LEN(AJ704)</f>
      </c>
      <c r="AO704" s="96">
        <f>$AO$10</f>
      </c>
      <c r="AQ704" s="96">
        <f>$AQ$10</f>
      </c>
      <c r="AS704" s="96">
        <f>$AS$10</f>
      </c>
      <c r="AU704" s="96">
        <f>$AU$10</f>
      </c>
      <c r="AW704" s="96">
        <f>$AW$10</f>
      </c>
      <c r="AX704">
        <f>AX703+1</f>
      </c>
      <c r="AZ704">
        <f>CONCATENATE(AO704,".",AQ704,".",AS704,".",AU704,".",AW704,AX704)</f>
      </c>
      <c r="BA704">
        <f>CONCATENATE(AO704,AQ704,AS704,AU704,AW704,AX704)</f>
      </c>
    </row>
    <row r="705" spans="1:53" ht="30" customHeight="1" x14ac:dyDescent="0.25">
      <c r="A705" s="18"/>
      <c r="B705" s="18"/>
      <c r="C705" s="19"/>
      <c r="D705" s="17"/>
      <c r="E705" s="17"/>
      <c r="F705" s="17">
        <f>D705+E705</f>
      </c>
      <c r="G705" s="17">
        <f>ROUND((Hoja2!F705/INICIO!$C$37)*INICIO!$C$33,2)</f>
      </c>
      <c r="H705" s="17"/>
      <c r="I705" s="17"/>
      <c r="J705" s="17">
        <f>D705+H705</f>
      </c>
      <c r="K705" s="1"/>
      <c r="L705" s="17"/>
      <c r="M705" s="1"/>
      <c r="N705">
        <f>A705</f>
      </c>
      <c r="O705">
        <f>B705</f>
      </c>
      <c r="P705" s="1"/>
      <c r="Q705">
        <f>C705</f>
      </c>
      <c r="R705">
        <f>Q705</f>
      </c>
      <c r="S705" s="1"/>
      <c r="T705">
        <f>$T$10</f>
      </c>
      <c r="U705">
        <f>D705</f>
      </c>
      <c r="V705">
        <f>E705</f>
      </c>
      <c r="W705">
        <f>F705</f>
      </c>
      <c r="X705">
        <f>G705</f>
      </c>
      <c r="Y705" s="5">
        <f>W705*$B$1</f>
      </c>
      <c r="Z705" s="5">
        <f>W705*$B$2</f>
      </c>
      <c r="AA705" s="5">
        <f>Y705+Z705</f>
      </c>
      <c r="AB705" s="5">
        <f>U705+Y705</f>
      </c>
      <c r="AC705" s="96">
        <f>C705</f>
      </c>
      <c r="AD705" s="1">
        <f>$AD$10</f>
      </c>
      <c r="AE705" s="9">
        <f>COLINDANCIAS!E3486</f>
      </c>
      <c r="AF705" s="9">
        <f>COLINDANCIAS!E3487</f>
      </c>
      <c r="AG705" s="9">
        <f>COLINDANCIAS!E3488</f>
      </c>
      <c r="AH705" s="9">
        <f>COLINDANCIAS!E3489</f>
      </c>
      <c r="AI705" s="9">
        <f>$AI$10</f>
      </c>
      <c r="AJ705" s="9">
        <f>BA705</f>
      </c>
      <c r="AK705" s="1"/>
      <c r="AL705" s="53">
        <f>LEN(AJ705)</f>
      </c>
      <c r="AO705" s="96">
        <f>$AO$10</f>
      </c>
      <c r="AQ705" s="96">
        <f>$AQ$10</f>
      </c>
      <c r="AS705" s="96">
        <f>$AS$10</f>
      </c>
      <c r="AU705" s="96">
        <f>$AU$10</f>
      </c>
      <c r="AW705" s="96">
        <f>$AW$10</f>
      </c>
      <c r="AX705">
        <f>AX704+1</f>
      </c>
      <c r="AZ705">
        <f>CONCATENATE(AO705,".",AQ705,".",AS705,".",AU705,".",AW705,AX705)</f>
      </c>
      <c r="BA705">
        <f>CONCATENATE(AO705,AQ705,AS705,AU705,AW705,AX705)</f>
      </c>
    </row>
    <row r="706" spans="1:53" ht="30" customHeight="1" x14ac:dyDescent="0.25">
      <c r="B706" s="18"/>
      <c r="C706" s="19"/>
      <c r="D706" s="17">
        <v>0</v>
      </c>
      <c r="E706" s="17">
        <v>0</v>
      </c>
      <c r="F706" s="17">
        <f t="shared" si="290"/>
        <v>0</v>
      </c>
      <c r="G706" s="17">
        <f>ROUND((Hoja2!F706/INICIO!$C$37)*INICIO!$C$33,2)</f>
        <v>0</v>
      </c>
      <c r="H706" s="17">
        <v>0</v>
      </c>
      <c r="I706" s="17">
        <v>0</v>
      </c>
      <c r="J706" s="17">
        <f t="shared" si="291"/>
        <v>0</v>
      </c>
      <c r="N706">
        <f t="shared" si="305"/>
        <v>0</v>
      </c>
      <c r="O706">
        <f t="shared" si="306"/>
        <v>0</v>
      </c>
      <c r="Q706">
        <f t="shared" si="283"/>
        <v>0</v>
      </c>
      <c r="R706">
        <f t="shared" si="284"/>
        <v>0</v>
      </c>
      <c r="T706" t="str">
        <f t="shared" si="296"/>
        <v>2026</v>
      </c>
      <c r="U706">
        <f t="shared" si="307"/>
        <v>0</v>
      </c>
      <c r="V706">
        <f t="shared" si="307"/>
        <v>0</v>
      </c>
      <c r="W706">
        <f t="shared" si="307"/>
        <v>0</v>
      </c>
      <c r="X706">
        <f t="shared" si="307"/>
        <v>0</v>
      </c>
      <c r="Y706" s="5">
        <f t="shared" si="285"/>
        <v>0</v>
      </c>
      <c r="Z706" s="5">
        <f t="shared" si="286"/>
        <v>0</v>
      </c>
      <c r="AA706" s="5">
        <f t="shared" si="287"/>
        <v>0</v>
      </c>
      <c r="AB706" s="5">
        <f t="shared" si="288"/>
        <v>0</v>
      </c>
      <c r="AC706" s="96">
        <f t="shared" si="289"/>
        <v>0</v>
      </c>
      <c r="AD706" s="1" t="str">
        <f t="shared" si="297"/>
        <v>N</v>
      </c>
      <c r="AE706" s="10" t="str">
        <f>COLINDANCIAS!E3491</f>
        <v xml:space="preserve"> - </v>
      </c>
      <c r="AF706" s="10" t="str">
        <f>COLINDANCIAS!E3492</f>
        <v xml:space="preserve"> - </v>
      </c>
      <c r="AG706" s="10" t="str">
        <f>COLINDANCIAS!E3493</f>
        <v xml:space="preserve"> - </v>
      </c>
      <c r="AH706" s="10" t="str">
        <f>COLINDANCIAS!E3494</f>
        <v xml:space="preserve"> - </v>
      </c>
      <c r="AI706" s="9" t="str">
        <f t="shared" si="298"/>
        <v>A-1</v>
      </c>
      <c r="AJ706" s="9" t="str">
        <f t="shared" si="292"/>
        <v>3011020110665</v>
      </c>
      <c r="AL706" s="53">
        <f t="shared" si="293"/>
        <v>13</v>
      </c>
      <c r="AO706" s="96">
        <f t="shared" si="299"/>
        <v>3</v>
      </c>
      <c r="AQ706" s="96" t="str">
        <f t="shared" si="300"/>
        <v>01</v>
      </c>
      <c r="AS706" s="96">
        <f t="shared" si="301"/>
        <v>1</v>
      </c>
      <c r="AU706" s="96" t="str">
        <f t="shared" si="302"/>
        <v>02</v>
      </c>
      <c r="AW706" s="96" t="str">
        <f t="shared" si="303"/>
        <v>0110</v>
      </c>
      <c r="AX706">
        <f t="shared" si="304"/>
        <v>665</v>
      </c>
      <c r="AZ706" t="str">
        <f t="shared" si="294"/>
        <v>3.01.1.02.0110665</v>
      </c>
      <c r="BA706" t="str">
        <f t="shared" si="295"/>
        <v>3011020110665</v>
      </c>
    </row>
    <row r="707" spans="1:53" ht="30" customHeight="1" x14ac:dyDescent="0.25">
      <c r="B707" s="18"/>
      <c r="C707" s="19"/>
      <c r="D707" s="17">
        <v>0</v>
      </c>
      <c r="E707" s="17">
        <v>0</v>
      </c>
      <c r="F707" s="17">
        <f t="shared" si="290"/>
        <v>0</v>
      </c>
      <c r="G707" s="17">
        <f>ROUND((Hoja2!F707/INICIO!$C$37)*INICIO!$C$33,2)</f>
        <v>0</v>
      </c>
      <c r="H707" s="17">
        <v>0</v>
      </c>
      <c r="I707" s="17">
        <v>0</v>
      </c>
      <c r="J707" s="17">
        <f t="shared" si="291"/>
        <v>0</v>
      </c>
      <c r="N707">
        <f t="shared" si="305"/>
        <v>0</v>
      </c>
      <c r="O707">
        <f t="shared" si="306"/>
        <v>0</v>
      </c>
      <c r="Q707">
        <f t="shared" si="283"/>
        <v>0</v>
      </c>
      <c r="R707">
        <f t="shared" si="284"/>
        <v>0</v>
      </c>
      <c r="T707" t="str">
        <f t="shared" si="296"/>
        <v>2026</v>
      </c>
      <c r="U707">
        <f t="shared" si="307"/>
        <v>0</v>
      </c>
      <c r="V707">
        <f t="shared" si="307"/>
        <v>0</v>
      </c>
      <c r="W707">
        <f t="shared" si="307"/>
        <v>0</v>
      </c>
      <c r="X707">
        <f t="shared" si="307"/>
        <v>0</v>
      </c>
      <c r="Y707" s="5">
        <f t="shared" si="285"/>
        <v>0</v>
      </c>
      <c r="Z707" s="5">
        <f t="shared" si="286"/>
        <v>0</v>
      </c>
      <c r="AA707" s="5">
        <f t="shared" si="287"/>
        <v>0</v>
      </c>
      <c r="AB707" s="5">
        <f t="shared" si="288"/>
        <v>0</v>
      </c>
      <c r="AC707" s="96">
        <f t="shared" si="289"/>
        <v>0</v>
      </c>
      <c r="AD707" s="1" t="str">
        <f t="shared" si="297"/>
        <v>N</v>
      </c>
      <c r="AE707" s="10" t="str">
        <f>COLINDANCIAS!E3496</f>
        <v xml:space="preserve"> - </v>
      </c>
      <c r="AF707" s="10" t="str">
        <f>COLINDANCIAS!E3497</f>
        <v xml:space="preserve"> - </v>
      </c>
      <c r="AG707" s="10" t="str">
        <f>COLINDANCIAS!E3498</f>
        <v xml:space="preserve"> - </v>
      </c>
      <c r="AH707" s="10" t="str">
        <f>COLINDANCIAS!E3499</f>
        <v xml:space="preserve"> - </v>
      </c>
      <c r="AI707" s="9" t="str">
        <f t="shared" si="298"/>
        <v>A-1</v>
      </c>
      <c r="AJ707" s="9" t="str">
        <f t="shared" si="292"/>
        <v>3011020110666</v>
      </c>
      <c r="AL707" s="53">
        <f t="shared" si="293"/>
        <v>13</v>
      </c>
      <c r="AO707" s="96">
        <f t="shared" si="299"/>
        <v>3</v>
      </c>
      <c r="AQ707" s="96" t="str">
        <f t="shared" si="300"/>
        <v>01</v>
      </c>
      <c r="AS707" s="96">
        <f t="shared" si="301"/>
        <v>1</v>
      </c>
      <c r="AU707" s="96" t="str">
        <f t="shared" si="302"/>
        <v>02</v>
      </c>
      <c r="AW707" s="96" t="str">
        <f t="shared" si="303"/>
        <v>0110</v>
      </c>
      <c r="AX707">
        <f t="shared" si="304"/>
        <v>666</v>
      </c>
      <c r="AZ707" t="str">
        <f t="shared" si="294"/>
        <v>3.01.1.02.0110666</v>
      </c>
      <c r="BA707" t="str">
        <f t="shared" si="295"/>
        <v>3011020110666</v>
      </c>
    </row>
    <row r="708" spans="1:53" ht="30" customHeight="1" x14ac:dyDescent="0.25">
      <c r="B708" s="18"/>
      <c r="C708" s="19"/>
      <c r="D708" s="17">
        <v>0</v>
      </c>
      <c r="E708" s="17">
        <v>0</v>
      </c>
      <c r="F708" s="17">
        <f t="shared" si="290"/>
        <v>0</v>
      </c>
      <c r="G708" s="17">
        <f>ROUND((Hoja2!F708/INICIO!$C$37)*INICIO!$C$33,2)</f>
        <v>0</v>
      </c>
      <c r="H708" s="17">
        <v>0</v>
      </c>
      <c r="I708" s="17">
        <v>0</v>
      </c>
      <c r="J708" s="17">
        <f t="shared" si="291"/>
        <v>0</v>
      </c>
      <c r="N708">
        <f t="shared" si="305"/>
        <v>0</v>
      </c>
      <c r="O708">
        <f t="shared" si="306"/>
        <v>0</v>
      </c>
      <c r="Q708">
        <f t="shared" si="283"/>
        <v>0</v>
      </c>
      <c r="R708">
        <f t="shared" si="284"/>
        <v>0</v>
      </c>
      <c r="T708" t="str">
        <f t="shared" si="296"/>
        <v>2026</v>
      </c>
      <c r="U708">
        <f t="shared" si="307"/>
        <v>0</v>
      </c>
      <c r="V708">
        <f t="shared" si="307"/>
        <v>0</v>
      </c>
      <c r="W708">
        <f t="shared" si="307"/>
        <v>0</v>
      </c>
      <c r="X708">
        <f t="shared" si="307"/>
        <v>0</v>
      </c>
      <c r="Y708" s="5">
        <f t="shared" si="285"/>
        <v>0</v>
      </c>
      <c r="Z708" s="5">
        <f t="shared" si="286"/>
        <v>0</v>
      </c>
      <c r="AA708" s="5">
        <f t="shared" si="287"/>
        <v>0</v>
      </c>
      <c r="AB708" s="5">
        <f t="shared" si="288"/>
        <v>0</v>
      </c>
      <c r="AC708" s="96">
        <f t="shared" si="289"/>
        <v>0</v>
      </c>
      <c r="AD708" s="1" t="str">
        <f t="shared" si="297"/>
        <v>N</v>
      </c>
      <c r="AE708" s="10" t="str">
        <f>COLINDANCIAS!E3501</f>
        <v xml:space="preserve"> - </v>
      </c>
      <c r="AF708" s="10" t="str">
        <f>COLINDANCIAS!E3502</f>
        <v xml:space="preserve"> - </v>
      </c>
      <c r="AG708" s="10" t="str">
        <f>COLINDANCIAS!E3503</f>
        <v xml:space="preserve"> - </v>
      </c>
      <c r="AH708" s="10" t="str">
        <f>COLINDANCIAS!E3504</f>
        <v xml:space="preserve"> - </v>
      </c>
      <c r="AI708" s="9" t="str">
        <f t="shared" si="298"/>
        <v>A-1</v>
      </c>
      <c r="AJ708" s="9" t="str">
        <f t="shared" si="292"/>
        <v>3011020110667</v>
      </c>
      <c r="AL708" s="53">
        <f t="shared" si="293"/>
        <v>13</v>
      </c>
      <c r="AO708" s="96">
        <f t="shared" si="299"/>
        <v>3</v>
      </c>
      <c r="AQ708" s="96" t="str">
        <f t="shared" si="300"/>
        <v>01</v>
      </c>
      <c r="AS708" s="96">
        <f t="shared" si="301"/>
        <v>1</v>
      </c>
      <c r="AU708" s="96" t="str">
        <f t="shared" si="302"/>
        <v>02</v>
      </c>
      <c r="AW708" s="96" t="str">
        <f t="shared" si="303"/>
        <v>0110</v>
      </c>
      <c r="AX708">
        <f t="shared" si="304"/>
        <v>667</v>
      </c>
      <c r="AZ708" t="str">
        <f t="shared" si="294"/>
        <v>3.01.1.02.0110667</v>
      </c>
      <c r="BA708" t="str">
        <f t="shared" si="295"/>
        <v>3011020110667</v>
      </c>
    </row>
    <row r="709" spans="1:53" ht="30" customHeight="1" x14ac:dyDescent="0.25">
      <c r="B709" s="18"/>
      <c r="C709" s="19"/>
      <c r="D709" s="17">
        <v>0</v>
      </c>
      <c r="E709" s="17">
        <v>0</v>
      </c>
      <c r="F709" s="17">
        <f t="shared" si="290"/>
        <v>0</v>
      </c>
      <c r="G709" s="17">
        <f>ROUND((Hoja2!F709/INICIO!$C$37)*INICIO!$C$33,2)</f>
        <v>0</v>
      </c>
      <c r="H709" s="17">
        <v>0</v>
      </c>
      <c r="I709" s="17">
        <v>0</v>
      </c>
      <c r="J709" s="17">
        <f t="shared" si="291"/>
        <v>0</v>
      </c>
      <c r="N709">
        <f t="shared" si="305"/>
        <v>0</v>
      </c>
      <c r="O709">
        <f t="shared" si="306"/>
        <v>0</v>
      </c>
      <c r="Q709">
        <f t="shared" si="283"/>
        <v>0</v>
      </c>
      <c r="R709">
        <f t="shared" si="284"/>
        <v>0</v>
      </c>
      <c r="T709" t="str">
        <f t="shared" si="296"/>
        <v>2026</v>
      </c>
      <c r="U709">
        <f t="shared" si="307"/>
        <v>0</v>
      </c>
      <c r="V709">
        <f t="shared" si="307"/>
        <v>0</v>
      </c>
      <c r="W709">
        <f t="shared" si="307"/>
        <v>0</v>
      </c>
      <c r="X709">
        <f t="shared" si="307"/>
        <v>0</v>
      </c>
      <c r="Y709" s="5">
        <f t="shared" si="285"/>
        <v>0</v>
      </c>
      <c r="Z709" s="5">
        <f t="shared" si="286"/>
        <v>0</v>
      </c>
      <c r="AA709" s="5">
        <f t="shared" si="287"/>
        <v>0</v>
      </c>
      <c r="AB709" s="5">
        <f t="shared" si="288"/>
        <v>0</v>
      </c>
      <c r="AC709" s="96">
        <f t="shared" si="289"/>
        <v>0</v>
      </c>
      <c r="AD709" s="1" t="str">
        <f t="shared" si="297"/>
        <v>N</v>
      </c>
      <c r="AE709" s="10" t="str">
        <f>COLINDANCIAS!E3506</f>
        <v xml:space="preserve"> - </v>
      </c>
      <c r="AF709" s="10" t="str">
        <f>COLINDANCIAS!E3507</f>
        <v xml:space="preserve"> - </v>
      </c>
      <c r="AG709" s="10" t="str">
        <f>COLINDANCIAS!E3508</f>
        <v xml:space="preserve"> - </v>
      </c>
      <c r="AH709" s="10" t="str">
        <f>COLINDANCIAS!E3509</f>
        <v xml:space="preserve"> - </v>
      </c>
      <c r="AI709" s="9" t="str">
        <f t="shared" si="298"/>
        <v>A-1</v>
      </c>
      <c r="AJ709" s="9" t="str">
        <f t="shared" si="292"/>
        <v>3011020110668</v>
      </c>
      <c r="AL709" s="53">
        <f t="shared" si="293"/>
        <v>13</v>
      </c>
      <c r="AO709" s="96">
        <f t="shared" si="299"/>
        <v>3</v>
      </c>
      <c r="AQ709" s="96" t="str">
        <f t="shared" si="300"/>
        <v>01</v>
      </c>
      <c r="AS709" s="96">
        <f t="shared" si="301"/>
        <v>1</v>
      </c>
      <c r="AU709" s="96" t="str">
        <f t="shared" si="302"/>
        <v>02</v>
      </c>
      <c r="AW709" s="96" t="str">
        <f t="shared" si="303"/>
        <v>0110</v>
      </c>
      <c r="AX709">
        <f t="shared" si="304"/>
        <v>668</v>
      </c>
      <c r="AZ709" t="str">
        <f t="shared" si="294"/>
        <v>3.01.1.02.0110668</v>
      </c>
      <c r="BA709" t="str">
        <f t="shared" si="295"/>
        <v>3011020110668</v>
      </c>
    </row>
    <row r="710" spans="1:53" x14ac:dyDescent="0.25">
      <c r="AE710" t="str">
        <f>COLINDANCIAS!E3511</f>
        <v xml:space="preserve"> - </v>
      </c>
      <c r="AF710" s="10" t="str">
        <f>COLINDANCIAS!E3512</f>
        <v xml:space="preserve"> - </v>
      </c>
      <c r="AG710" s="10" t="str">
        <f>COLINDANCIAS!E3513</f>
        <v xml:space="preserve"> - </v>
      </c>
      <c r="AH710" s="10" t="str">
        <f>COLINDANCIAS!E3514</f>
        <v xml:space="preserve"> - </v>
      </c>
    </row>
  </sheetData>
  <mergeCells count="39">
    <mergeCell ref="AK3:AK9"/>
    <mergeCell ref="AJ3:AJ9"/>
    <mergeCell ref="AI3:AI9"/>
    <mergeCell ref="S3:S9"/>
    <mergeCell ref="T3:T9"/>
    <mergeCell ref="U3:U9"/>
    <mergeCell ref="V3:V9"/>
    <mergeCell ref="W3:W9"/>
    <mergeCell ref="AD3:AD9"/>
    <mergeCell ref="AC3:AC9"/>
    <mergeCell ref="AB3:AB9"/>
    <mergeCell ref="AA3:AA9"/>
    <mergeCell ref="Z3:Z9"/>
    <mergeCell ref="Y3:Y9"/>
    <mergeCell ref="X3:X9"/>
    <mergeCell ref="AH6:AH9"/>
    <mergeCell ref="C3:C9"/>
    <mergeCell ref="O3:O9"/>
    <mergeCell ref="F3:F9"/>
    <mergeCell ref="G3:G9"/>
    <mergeCell ref="J3:J9"/>
    <mergeCell ref="D3:E5"/>
    <mergeCell ref="H3:I5"/>
    <mergeCell ref="D6:D9"/>
    <mergeCell ref="E6:E9"/>
    <mergeCell ref="H6:H9"/>
    <mergeCell ref="I6:I9"/>
    <mergeCell ref="AH3:AH5"/>
    <mergeCell ref="N6:N9"/>
    <mergeCell ref="N3:N5"/>
    <mergeCell ref="AE6:AE9"/>
    <mergeCell ref="AF6:AF9"/>
    <mergeCell ref="AG6:AG9"/>
    <mergeCell ref="AE3:AE5"/>
    <mergeCell ref="AF3:AF5"/>
    <mergeCell ref="AG3:AG5"/>
    <mergeCell ref="R3:R9"/>
    <mergeCell ref="Q3:Q9"/>
    <mergeCell ref="P3:P9"/>
  </mergeCells>
  <phoneticPr fontId="6" type="noConversion"/>
  <conditionalFormatting sqref="A501:A705 B501:F709 AE50:AK411 AE412:AE709 AI412:AK709 AF412:AH710 H50:AD709 G27:AK29 A27:F27 A10:AK26 A37:F39 A29:B31 E28:F29 K30:AK30 E31:AK33 G35:AK39 K34:AK34 E35:F35 A41:F500 A40:B40 H41:AK49 K40:AK40 G41:G709 A28 A33:B35 A32 A36 C36:F36">
    <cfRule type="expression" dxfId="115" priority="24">
      <formula>ROW()=CELL("fila")</formula>
    </cfRule>
    <cfRule type="expression" dxfId="114" priority="25">
      <formula>COLUMN()=CELL("columna")</formula>
    </cfRule>
  </conditionalFormatting>
  <conditionalFormatting sqref="AL10:AL709">
    <cfRule type="cellIs" dxfId="113" priority="23" operator="equal">
      <formula>13</formula>
    </cfRule>
  </conditionalFormatting>
  <conditionalFormatting sqref="AJ10:AJ709">
    <cfRule type="cellIs" dxfId="112" priority="22" operator="equal">
      <formula>0</formula>
    </cfRule>
  </conditionalFormatting>
  <conditionalFormatting sqref="AO10:BA500 AO501:AO709 AQ501:AQ709 AS501:AS709 AU501:AU709 AW501:AX709 AZ501:BA709">
    <cfRule type="cellIs" dxfId="111" priority="21" operator="equal">
      <formula>0</formula>
    </cfRule>
  </conditionalFormatting>
  <conditionalFormatting sqref="AE1">
    <cfRule type="expression" dxfId="110" priority="19">
      <formula>ROW()=CELL("fila")</formula>
    </cfRule>
    <cfRule type="expression" dxfId="109" priority="20">
      <formula>COLUMN()=CELL("columna")</formula>
    </cfRule>
  </conditionalFormatting>
  <conditionalFormatting sqref="AF1">
    <cfRule type="expression" dxfId="108" priority="17">
      <formula>ROW()=CELL("fila")</formula>
    </cfRule>
    <cfRule type="expression" dxfId="107" priority="18">
      <formula>COLUMN()=CELL("columna")</formula>
    </cfRule>
  </conditionalFormatting>
  <conditionalFormatting sqref="AG1">
    <cfRule type="expression" dxfId="106" priority="15">
      <formula>ROW()=CELL("fila")</formula>
    </cfRule>
    <cfRule type="expression" dxfId="105" priority="16">
      <formula>COLUMN()=CELL("columna")</formula>
    </cfRule>
  </conditionalFormatting>
  <conditionalFormatting sqref="AH1">
    <cfRule type="expression" dxfId="104" priority="13">
      <formula>ROW()=CELL("fila")</formula>
    </cfRule>
    <cfRule type="expression" dxfId="103" priority="14">
      <formula>COLUMN()=CELL("columna")</formula>
    </cfRule>
  </conditionalFormatting>
  <conditionalFormatting sqref="C28:D31 E30:J30">
    <cfRule type="expression" dxfId="102" priority="11">
      <formula>ROW()=CELL("fila")</formula>
    </cfRule>
    <cfRule type="expression" dxfId="101" priority="12">
      <formula>COLUMN()=CELL("columna")</formula>
    </cfRule>
  </conditionalFormatting>
  <conditionalFormatting sqref="C32:D35 E34:J34">
    <cfRule type="expression" dxfId="100" priority="9">
      <formula>ROW()=CELL("fila")</formula>
    </cfRule>
    <cfRule type="expression" dxfId="99" priority="10">
      <formula>COLUMN()=CELL("columna")</formula>
    </cfRule>
  </conditionalFormatting>
  <conditionalFormatting sqref="C40:J40">
    <cfRule type="expression" dxfId="98" priority="7">
      <formula>ROW()=CELL("fila")</formula>
    </cfRule>
    <cfRule type="expression" dxfId="97" priority="8">
      <formula>COLUMN()=CELL("columna")</formula>
    </cfRule>
  </conditionalFormatting>
  <conditionalFormatting sqref="B28">
    <cfRule type="expression" dxfId="96" priority="5">
      <formula>ROW()=CELL("fila")</formula>
    </cfRule>
    <cfRule type="expression" dxfId="95" priority="6">
      <formula>COLUMN()=CELL("columna")</formula>
    </cfRule>
  </conditionalFormatting>
  <conditionalFormatting sqref="B32">
    <cfRule type="expression" dxfId="94" priority="3">
      <formula>ROW()=CELL("fila")</formula>
    </cfRule>
    <cfRule type="expression" dxfId="93" priority="4">
      <formula>COLUMN()=CELL("columna")</formula>
    </cfRule>
  </conditionalFormatting>
  <conditionalFormatting sqref="B36">
    <cfRule type="expression" dxfId="92" priority="1">
      <formula>ROW()=CELL("fila")</formula>
    </cfRule>
    <cfRule type="expression" dxfId="91" priority="2">
      <formula>COLUMN()=CELL("columna")</formula>
    </cfRule>
  </conditionalFormatting>
  <pageMargins left="0.7" right="0.7" top="0.75" bottom="0.75" header="0.3" footer="0.3"/>
  <pageSetup paperSize="10000" orientation="portrait"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Z1500"/>
  <sheetViews>
    <sheetView workbookViewId="0">
      <selection sqref="A1:B2"/>
    </sheetView>
  </sheetViews>
  <sheetFormatPr baseColWidth="10" defaultRowHeight="15" x14ac:dyDescent="0.2"/>
  <cols>
    <col min="1" max="2" width="11.42578125" style="41"/>
    <col min="3" max="3" width="27" style="13" customWidth="1"/>
    <col min="4" max="4" width="36" style="13" customWidth="1"/>
    <col min="5" max="5" width="20.28515625" style="13" bestFit="1" customWidth="1"/>
    <col min="6" max="6" width="11.5703125" style="13" bestFit="1" customWidth="1"/>
    <col min="7" max="7" width="13.85546875" style="13" bestFit="1" customWidth="1"/>
    <col min="8" max="16384" width="11.42578125" style="13"/>
  </cols>
  <sheetData>
    <row r="1" spans="1:52" ht="35.1" customHeight="1" x14ac:dyDescent="0.2">
      <c r="A1" s="323" t="str">
        <f>CONCATENATE(MID(INICIO!C2,1,12))</f>
        <v>06-119-014-1</v>
      </c>
      <c r="B1" s="323"/>
      <c r="C1" s="322" t="str">
        <f>+CONCATENATE("------------ ",INICIO!C9," ------------")</f>
        <v>------------ MARIA AUXILIADORA ------------</v>
      </c>
      <c r="D1" s="322"/>
      <c r="E1" s="322"/>
      <c r="F1" s="322"/>
      <c r="G1" s="322"/>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row>
    <row r="2" spans="1:52" ht="35.1" customHeight="1" x14ac:dyDescent="0.2">
      <c r="A2" s="323"/>
      <c r="B2" s="323"/>
      <c r="C2" s="22" t="s">
        <v>10</v>
      </c>
      <c r="D2" s="22" t="s">
        <v>11</v>
      </c>
      <c r="E2" s="22" t="s">
        <v>57</v>
      </c>
      <c r="F2" s="22" t="s">
        <v>58</v>
      </c>
      <c r="G2" s="22" t="s">
        <v>59</v>
      </c>
      <c r="H2" s="44"/>
      <c r="I2" s="44"/>
      <c r="J2" s="44"/>
      <c r="K2" s="44"/>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row>
    <row r="3" spans="1:52" ht="35.1" customHeight="1" x14ac:dyDescent="0.2">
      <c r="A3" s="41">
        <v>1</v>
      </c>
      <c r="B3" s="42" t="str">
        <f>Hoja2!B10</f>
        <v>PLANTA SEMISOTANO</v>
      </c>
      <c r="C3" s="14">
        <f>Hoja2!P10</f>
        <v>0</v>
      </c>
      <c r="D3" s="16" t="str">
        <f>Hoja2!C10</f>
        <v>PARQUEO 1</v>
      </c>
      <c r="E3" s="15">
        <f>Hoja4!J10</f>
        <v>12.5</v>
      </c>
      <c r="F3" s="15">
        <f>Hoja4!N10</f>
        <v>6.55</v>
      </c>
      <c r="G3" s="14"/>
      <c r="H3" s="44"/>
      <c r="I3" s="44"/>
      <c r="J3" s="44"/>
      <c r="K3" s="44"/>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row>
    <row r="4" spans="1:52" ht="35.1" customHeight="1" x14ac:dyDescent="0.2">
      <c r="A4" s="41">
        <f>A3+1</f>
        <v>2</v>
      </c>
      <c r="B4" s="42" t="str">
        <f>Hoja2!B11</f>
        <v>PLANTA SEMISOTANO</v>
      </c>
      <c r="C4" s="14">
        <f>Hoja2!P11</f>
        <v>0</v>
      </c>
      <c r="D4" s="16" t="str">
        <f>Hoja2!C11</f>
        <v>PARQUEO 2</v>
      </c>
      <c r="E4" s="15">
        <f>Hoja4!J11</f>
        <v>12.5</v>
      </c>
      <c r="F4" s="15">
        <f>ROUND(Hoja2!AA11,2)</f>
        <v>6.55</v>
      </c>
      <c r="G4" s="14"/>
      <c r="H4" s="44"/>
      <c r="I4" s="44"/>
      <c r="J4" s="44"/>
      <c r="K4" s="44"/>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row>
    <row r="5" spans="1:52" ht="35.1" customHeight="1" x14ac:dyDescent="0.2">
      <c r="A5" s="41">
        <f t="shared" ref="A5:A68" si="0">A4+1</f>
        <v>3</v>
      </c>
      <c r="B5" s="42" t="str">
        <f>Hoja2!B12</f>
        <v>PLANTA SEMISOTANO</v>
      </c>
      <c r="C5" s="14">
        <f>Hoja2!P12</f>
        <v>0</v>
      </c>
      <c r="D5" s="16" t="str">
        <f>Hoja2!C12</f>
        <v>PARQUEO 3</v>
      </c>
      <c r="E5" s="15">
        <f>Hoja4!J12</f>
        <v>12.5</v>
      </c>
      <c r="F5" s="15">
        <f>ROUND(Hoja2!AA12,2)</f>
        <v>6.55</v>
      </c>
      <c r="G5" s="14"/>
      <c r="H5" s="44"/>
      <c r="I5" s="44"/>
      <c r="J5" s="44"/>
      <c r="K5" s="44"/>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row>
    <row r="6" spans="1:52" ht="35.1" customHeight="1" x14ac:dyDescent="0.2">
      <c r="A6" s="41">
        <f t="shared" si="0"/>
        <v>4</v>
      </c>
      <c r="B6" s="42">
        <f>Hoja2!B13</f>
        <v>0</v>
      </c>
      <c r="C6" s="14">
        <f>Hoja2!P13</f>
        <v>0</v>
      </c>
      <c r="D6" s="16">
        <f>Hoja2!C13</f>
        <v>0</v>
      </c>
      <c r="E6" s="15">
        <f>Hoja4!J13</f>
        <v>0</v>
      </c>
      <c r="F6" s="15">
        <f>ROUND(Hoja2!AA13,2)</f>
        <v>0</v>
      </c>
      <c r="G6" s="14"/>
      <c r="H6" s="44"/>
      <c r="I6" s="44"/>
      <c r="J6" s="44"/>
      <c r="K6" s="44"/>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row>
    <row r="7" spans="1:52" ht="35.1" customHeight="1" x14ac:dyDescent="0.2">
      <c r="A7" s="22">
        <f t="shared" si="0"/>
        <v>5</v>
      </c>
      <c r="B7" s="43">
        <f>Hoja2!B14</f>
        <v>0</v>
      </c>
      <c r="C7" s="38">
        <f>Hoja2!P14</f>
        <v>0</v>
      </c>
      <c r="D7" s="39">
        <f>Hoja2!C14</f>
        <v>0</v>
      </c>
      <c r="E7" s="40">
        <f>Hoja4!J14</f>
        <v>0</v>
      </c>
      <c r="F7" s="40">
        <f>ROUND(Hoja2!AA14,2)</f>
        <v>0</v>
      </c>
      <c r="G7" s="38"/>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row>
    <row r="8" spans="1:52" ht="35.1" customHeight="1" x14ac:dyDescent="0.2">
      <c r="A8" s="41">
        <f t="shared" si="0"/>
        <v>6</v>
      </c>
      <c r="B8" s="42">
        <f>Hoja2!B15</f>
        <v>0</v>
      </c>
      <c r="C8" s="14">
        <f>Hoja2!P15</f>
        <v>0</v>
      </c>
      <c r="D8" s="16" t="str">
        <f>Hoja2!C15</f>
        <v>PLANTA SEMISOTANO</v>
      </c>
      <c r="E8" s="15">
        <f>Hoja4!J15</f>
        <v>0</v>
      </c>
      <c r="F8" s="15">
        <f>ROUND(Hoja2!AA15,2)</f>
        <v>0</v>
      </c>
      <c r="G8" s="14"/>
      <c r="H8" s="44"/>
      <c r="I8" s="44"/>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row>
    <row r="9" spans="1:52" ht="35.1" customHeight="1" x14ac:dyDescent="0.2">
      <c r="A9" s="41">
        <f t="shared" si="0"/>
        <v>7</v>
      </c>
      <c r="B9" s="42">
        <f>Hoja2!B16</f>
        <v>0</v>
      </c>
      <c r="C9" s="14">
        <f>Hoja2!P16</f>
        <v>0</v>
      </c>
      <c r="D9" s="16">
        <f>Hoja2!C16</f>
        <v>0</v>
      </c>
      <c r="E9" s="15">
        <f>Hoja4!J16</f>
        <v>0</v>
      </c>
      <c r="F9" s="15">
        <f>ROUND(Hoja2!AA16,2)</f>
        <v>0</v>
      </c>
      <c r="G9" s="14"/>
      <c r="H9" s="44"/>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row>
    <row r="10" spans="1:52" ht="35.1" customHeight="1" x14ac:dyDescent="0.2">
      <c r="A10" s="41">
        <f t="shared" si="0"/>
        <v>8</v>
      </c>
      <c r="B10" s="42" t="str">
        <f>Hoja2!B17</f>
        <v>PLANTA BAJA</v>
      </c>
      <c r="C10" s="14">
        <f>Hoja2!P17</f>
        <v>0</v>
      </c>
      <c r="D10" s="16" t="str">
        <f>Hoja2!C17</f>
        <v>DEPARTAMENTO 1A</v>
      </c>
      <c r="E10" s="15">
        <f>Hoja4!J17</f>
        <v>87.42</v>
      </c>
      <c r="F10" s="15">
        <f>ROUND(Hoja2!AA17,2)</f>
        <v>45.79</v>
      </c>
      <c r="G10" s="14"/>
      <c r="H10" s="44"/>
      <c r="I10" s="44"/>
      <c r="J10" s="44"/>
      <c r="K10" s="44"/>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row>
    <row r="11" spans="1:52" ht="35.1" customHeight="1" x14ac:dyDescent="0.2">
      <c r="A11" s="41">
        <f t="shared" si="0"/>
        <v>9</v>
      </c>
      <c r="B11" s="42" t="str">
        <f>Hoja2!B18</f>
        <v>PLANTA BAJA</v>
      </c>
      <c r="C11" s="14">
        <f>Hoja2!P18</f>
        <v>0</v>
      </c>
      <c r="D11" s="16" t="str">
        <f>Hoja2!C18</f>
        <v>LOCAL COMECIAL 1</v>
      </c>
      <c r="E11" s="15">
        <f>Hoja4!J18</f>
        <v>82.95</v>
      </c>
      <c r="F11" s="15">
        <f>ROUND(Hoja2!AA18,2)</f>
        <v>43.45</v>
      </c>
      <c r="G11" s="14"/>
      <c r="H11" s="44"/>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row>
    <row r="12" spans="1:52" ht="35.1" customHeight="1" x14ac:dyDescent="0.2">
      <c r="A12" s="22">
        <f t="shared" si="0"/>
        <v>10</v>
      </c>
      <c r="B12" s="43" t="str">
        <f>Hoja2!B19</f>
        <v>PLANTA BAJA</v>
      </c>
      <c r="C12" s="38">
        <f>Hoja2!P19</f>
        <v>0</v>
      </c>
      <c r="D12" s="39" t="str">
        <f>Hoja2!C19</f>
        <v>LOCAL COMECIAL 2</v>
      </c>
      <c r="E12" s="40">
        <f>Hoja4!J19</f>
        <v>68.47</v>
      </c>
      <c r="F12" s="40">
        <f>ROUND(Hoja2!AA19,2)</f>
        <v>35.869999999999997</v>
      </c>
      <c r="G12" s="38"/>
      <c r="H12" s="44"/>
      <c r="I12" s="44"/>
      <c r="J12" s="44"/>
      <c r="K12" s="4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35.1" customHeight="1" x14ac:dyDescent="0.2">
      <c r="A13" s="41">
        <f t="shared" si="0"/>
        <v>11</v>
      </c>
      <c r="B13" s="42">
        <f>Hoja2!B20</f>
        <v>0</v>
      </c>
      <c r="C13" s="14">
        <f>Hoja2!P20</f>
        <v>0</v>
      </c>
      <c r="D13" s="16">
        <f>Hoja2!C20</f>
        <v>0</v>
      </c>
      <c r="E13" s="15">
        <f>Hoja4!J20</f>
        <v>0</v>
      </c>
      <c r="F13" s="15">
        <f>ROUND(Hoja2!AA20,2)</f>
        <v>0</v>
      </c>
      <c r="G13" s="14"/>
      <c r="H13" s="44"/>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row>
    <row r="14" spans="1:52" ht="35.1" customHeight="1" x14ac:dyDescent="0.2">
      <c r="A14" s="41">
        <f t="shared" si="0"/>
        <v>12</v>
      </c>
      <c r="B14" s="42">
        <f>Hoja2!B21</f>
        <v>0</v>
      </c>
      <c r="C14" s="14">
        <f>Hoja2!P21</f>
        <v>0</v>
      </c>
      <c r="D14" s="16">
        <f>Hoja2!C21</f>
        <v>0</v>
      </c>
      <c r="E14" s="15">
        <f>Hoja4!J21</f>
        <v>0</v>
      </c>
      <c r="F14" s="15">
        <f>ROUND(Hoja2!AA21,2)</f>
        <v>0</v>
      </c>
      <c r="G14" s="14"/>
      <c r="H14" s="44"/>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row>
    <row r="15" spans="1:52" ht="35.1" customHeight="1" x14ac:dyDescent="0.2">
      <c r="A15" s="41">
        <f t="shared" si="0"/>
        <v>13</v>
      </c>
      <c r="B15" s="42">
        <f>Hoja2!B22</f>
        <v>0</v>
      </c>
      <c r="C15" s="14">
        <f>Hoja2!P22</f>
        <v>0</v>
      </c>
      <c r="D15" s="16" t="str">
        <f>Hoja2!C22</f>
        <v>PLANTA BAJA</v>
      </c>
      <c r="E15" s="15">
        <f>Hoja4!J22</f>
        <v>0</v>
      </c>
      <c r="F15" s="15">
        <f>ROUND(Hoja2!AA22,2)</f>
        <v>0</v>
      </c>
      <c r="G15" s="14"/>
      <c r="H15" s="44"/>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row>
    <row r="16" spans="1:52" ht="35.1" customHeight="1" x14ac:dyDescent="0.2">
      <c r="A16" s="41">
        <f t="shared" si="0"/>
        <v>14</v>
      </c>
      <c r="B16" s="42">
        <f>Hoja2!B23</f>
        <v>0</v>
      </c>
      <c r="C16" s="14">
        <f>Hoja2!P23</f>
        <v>0</v>
      </c>
      <c r="D16" s="16">
        <f>Hoja2!C23</f>
        <v>0</v>
      </c>
      <c r="E16" s="15">
        <f>Hoja4!J23</f>
        <v>0</v>
      </c>
      <c r="F16" s="15">
        <f>ROUND(Hoja2!AA23,2)</f>
        <v>0</v>
      </c>
      <c r="G16" s="14"/>
      <c r="H16" s="44"/>
      <c r="I16" s="44"/>
      <c r="J16" s="44"/>
      <c r="K16" s="4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35.1" customHeight="1" x14ac:dyDescent="0.2">
      <c r="A17" s="22">
        <f t="shared" si="0"/>
        <v>15</v>
      </c>
      <c r="B17" s="43" t="str">
        <f>Hoja2!B24</f>
        <v>PLANTA 1º PISO</v>
      </c>
      <c r="C17" s="38">
        <f>Hoja2!P24</f>
        <v>0</v>
      </c>
      <c r="D17" s="39" t="str">
        <f>Hoja2!C24</f>
        <v>DEPARTAMENTO 2B</v>
      </c>
      <c r="E17" s="40">
        <f>Hoja4!J24</f>
        <v>193.74</v>
      </c>
      <c r="F17" s="40">
        <f>ROUND(Hoja2!AA24,2)</f>
        <v>101.48</v>
      </c>
      <c r="G17" s="38"/>
      <c r="H17" s="44"/>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35.1" customHeight="1" x14ac:dyDescent="0.2">
      <c r="A18" s="41">
        <f t="shared" si="0"/>
        <v>16</v>
      </c>
      <c r="B18" s="42">
        <f>Hoja2!B25</f>
        <v>0</v>
      </c>
      <c r="C18" s="14">
        <f>Hoja2!P25</f>
        <v>0</v>
      </c>
      <c r="D18" s="16">
        <f>Hoja2!C25</f>
        <v>0</v>
      </c>
      <c r="E18" s="15">
        <f>Hoja4!J25</f>
        <v>0</v>
      </c>
      <c r="F18" s="15">
        <f>ROUND(Hoja2!AA25,2)</f>
        <v>0</v>
      </c>
      <c r="G18" s="14"/>
      <c r="H18" s="44"/>
      <c r="I18" s="44"/>
      <c r="J18" s="44"/>
      <c r="K18" s="4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35.1" customHeight="1" x14ac:dyDescent="0.2">
      <c r="A19" s="41">
        <f t="shared" si="0"/>
        <v>17</v>
      </c>
      <c r="B19" s="42">
        <f>Hoja2!B26</f>
        <v>0</v>
      </c>
      <c r="C19" s="14">
        <f>Hoja2!P26</f>
        <v>0</v>
      </c>
      <c r="D19" s="16" t="str">
        <f>Hoja2!C26</f>
        <v>PLANTA 1º PISO</v>
      </c>
      <c r="E19" s="15">
        <f>Hoja4!J26</f>
        <v>0</v>
      </c>
      <c r="F19" s="15">
        <f>ROUND(Hoja2!AA26,2)</f>
        <v>0</v>
      </c>
      <c r="G19" s="14"/>
      <c r="H19" s="44"/>
      <c r="I19" s="44"/>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35.1" customHeight="1" x14ac:dyDescent="0.2">
      <c r="A20" s="41">
        <f t="shared" si="0"/>
        <v>18</v>
      </c>
      <c r="B20" s="42">
        <f>Hoja2!B27</f>
        <v>0</v>
      </c>
      <c r="C20" s="14">
        <f>Hoja2!P27</f>
        <v>0</v>
      </c>
      <c r="D20" s="16">
        <f>Hoja2!C27</f>
        <v>0</v>
      </c>
      <c r="E20" s="15">
        <f>Hoja4!J27</f>
        <v>0</v>
      </c>
      <c r="F20" s="15">
        <f>ROUND(Hoja2!AA27,2)</f>
        <v>0</v>
      </c>
      <c r="G20" s="14"/>
      <c r="H20" s="44"/>
      <c r="I20" s="44"/>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35.1" customHeight="1" x14ac:dyDescent="0.2">
      <c r="A21" s="41">
        <f t="shared" si="0"/>
        <v>19</v>
      </c>
      <c r="B21" s="42" t="str">
        <f>Hoja2!B28</f>
        <v>PLANTA 2º PISO</v>
      </c>
      <c r="C21" s="14">
        <f>Hoja2!P28</f>
        <v>0</v>
      </c>
      <c r="D21" s="16" t="str">
        <f>Hoja2!C28</f>
        <v>DEPARTAMENTO 3C</v>
      </c>
      <c r="E21" s="15">
        <f>Hoja4!J28</f>
        <v>193.74</v>
      </c>
      <c r="F21" s="15">
        <f>ROUND(Hoja2!AA28,2)</f>
        <v>101.48</v>
      </c>
      <c r="G21" s="14"/>
      <c r="H21" s="44"/>
      <c r="I21" s="44"/>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35.1" customHeight="1" x14ac:dyDescent="0.2">
      <c r="A22" s="22">
        <f t="shared" si="0"/>
        <v>20</v>
      </c>
      <c r="B22" s="43">
        <f>Hoja2!B29</f>
        <v>0</v>
      </c>
      <c r="C22" s="38">
        <f>Hoja2!P29</f>
        <v>0</v>
      </c>
      <c r="D22" s="39">
        <f>Hoja2!C29</f>
        <v>0</v>
      </c>
      <c r="E22" s="40">
        <f>Hoja4!J29</f>
        <v>0</v>
      </c>
      <c r="F22" s="40">
        <f>ROUND(Hoja2!AA29,2)</f>
        <v>0</v>
      </c>
      <c r="G22" s="38"/>
      <c r="H22" s="44"/>
      <c r="I22" s="44"/>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35.1" customHeight="1" x14ac:dyDescent="0.2">
      <c r="A23" s="41">
        <f t="shared" si="0"/>
        <v>21</v>
      </c>
      <c r="B23" s="42">
        <f>Hoja2!B30</f>
        <v>0</v>
      </c>
      <c r="C23" s="14">
        <f>Hoja2!P30</f>
        <v>0</v>
      </c>
      <c r="D23" s="16" t="str">
        <f>Hoja2!C30</f>
        <v>PLANTA 2º PISO</v>
      </c>
      <c r="E23" s="15">
        <f>Hoja4!J30</f>
        <v>0</v>
      </c>
      <c r="F23" s="15">
        <f>ROUND(Hoja2!AA30,2)</f>
        <v>0</v>
      </c>
      <c r="G23" s="14"/>
      <c r="H23" s="44"/>
      <c r="I23" s="44"/>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35.1" customHeight="1" x14ac:dyDescent="0.2">
      <c r="A24" s="41">
        <f t="shared" si="0"/>
        <v>22</v>
      </c>
      <c r="B24" s="42">
        <f>Hoja2!B31</f>
        <v>0</v>
      </c>
      <c r="C24" s="14">
        <f>Hoja2!P31</f>
        <v>0</v>
      </c>
      <c r="D24" s="16">
        <f>Hoja2!C31</f>
        <v>0</v>
      </c>
      <c r="E24" s="15">
        <f>Hoja4!J31</f>
        <v>0</v>
      </c>
      <c r="F24" s="15">
        <f>ROUND(Hoja2!AA31,2)</f>
        <v>0</v>
      </c>
      <c r="G24" s="14"/>
      <c r="H24" s="44"/>
      <c r="I24" s="44"/>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35.1" customHeight="1" x14ac:dyDescent="0.2">
      <c r="A25" s="41">
        <f t="shared" si="0"/>
        <v>23</v>
      </c>
      <c r="B25" s="42" t="str">
        <f>Hoja2!B32</f>
        <v>PLANTA 3º PISO</v>
      </c>
      <c r="C25" s="14">
        <f>Hoja2!P32</f>
        <v>0</v>
      </c>
      <c r="D25" s="16" t="str">
        <f>Hoja2!C32</f>
        <v>DEPARTAMENTO 4D + TERRAZA LIBRE</v>
      </c>
      <c r="E25" s="15">
        <f>Hoja4!J32</f>
        <v>193.74</v>
      </c>
      <c r="F25" s="15">
        <f>ROUND(Hoja2!AA32,2)</f>
        <v>101.48</v>
      </c>
      <c r="G25" s="14"/>
      <c r="H25" s="44"/>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35.1" customHeight="1" x14ac:dyDescent="0.2">
      <c r="A26" s="41">
        <f t="shared" si="0"/>
        <v>24</v>
      </c>
      <c r="B26" s="42">
        <f>Hoja2!B33</f>
        <v>0</v>
      </c>
      <c r="C26" s="14">
        <f>Hoja2!P33</f>
        <v>0</v>
      </c>
      <c r="D26" s="16">
        <f>Hoja2!C33</f>
        <v>0</v>
      </c>
      <c r="E26" s="15">
        <f>Hoja4!J33</f>
        <v>0</v>
      </c>
      <c r="F26" s="15">
        <f>ROUND(Hoja2!AA33,2)</f>
        <v>0</v>
      </c>
      <c r="G26" s="14"/>
      <c r="H26" s="44"/>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35.1" customHeight="1" x14ac:dyDescent="0.2">
      <c r="A27" s="22">
        <f t="shared" si="0"/>
        <v>25</v>
      </c>
      <c r="B27" s="43">
        <f>Hoja2!B34</f>
        <v>0</v>
      </c>
      <c r="C27" s="38">
        <f>Hoja2!P34</f>
        <v>0</v>
      </c>
      <c r="D27" s="39" t="str">
        <f>Hoja2!C34</f>
        <v>PLANTA 3º PISO</v>
      </c>
      <c r="E27" s="40">
        <f>Hoja4!J34</f>
        <v>0</v>
      </c>
      <c r="F27" s="40">
        <f>ROUND(Hoja2!AA34,2)</f>
        <v>0</v>
      </c>
      <c r="G27" s="38"/>
      <c r="H27" s="44"/>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35.1" customHeight="1" x14ac:dyDescent="0.2">
      <c r="A28" s="41">
        <f t="shared" si="0"/>
        <v>26</v>
      </c>
      <c r="B28" s="42">
        <f>Hoja2!B35</f>
        <v>0</v>
      </c>
      <c r="C28" s="14">
        <f>Hoja2!P35</f>
        <v>0</v>
      </c>
      <c r="D28" s="16">
        <f>Hoja2!C35</f>
        <v>0</v>
      </c>
      <c r="E28" s="15">
        <f>Hoja4!J35</f>
        <v>0</v>
      </c>
      <c r="F28" s="15">
        <f>ROUND(Hoja2!AA35,2)</f>
        <v>0</v>
      </c>
      <c r="G28" s="14"/>
      <c r="H28" s="44"/>
      <c r="I28" s="44"/>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35.1" customHeight="1" x14ac:dyDescent="0.2">
      <c r="A29" s="41">
        <f t="shared" si="0"/>
        <v>27</v>
      </c>
      <c r="B29" s="42" t="str">
        <f>Hoja2!B36</f>
        <v>PLANTA 4º PISO</v>
      </c>
      <c r="C29" s="14">
        <f>Hoja2!P36</f>
        <v>0</v>
      </c>
      <c r="D29" s="16" t="str">
        <f>Hoja2!C36</f>
        <v>DEPARTAMENTO 5E</v>
      </c>
      <c r="E29" s="15">
        <f>Hoja4!J36</f>
        <v>68.430000000000007</v>
      </c>
      <c r="F29" s="15">
        <f>ROUND(Hoja2!AA36,2)</f>
        <v>35.840000000000003</v>
      </c>
      <c r="G29" s="14"/>
      <c r="H29" s="44"/>
      <c r="I29" s="44"/>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35.1" customHeight="1" x14ac:dyDescent="0.2">
      <c r="A30" s="41">
        <f t="shared" si="0"/>
        <v>28</v>
      </c>
      <c r="B30" s="42">
        <f>Hoja2!B37</f>
        <v>0</v>
      </c>
      <c r="C30" s="14">
        <f>Hoja2!P37</f>
        <v>0</v>
      </c>
      <c r="D30" s="16">
        <f>Hoja2!C37</f>
        <v>0</v>
      </c>
      <c r="E30" s="15">
        <f>Hoja4!J37</f>
        <v>0</v>
      </c>
      <c r="F30" s="15">
        <f>ROUND(Hoja2!AA37,2)</f>
        <v>0</v>
      </c>
      <c r="G30" s="14"/>
      <c r="H30" s="44"/>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35.1" customHeight="1" x14ac:dyDescent="0.2">
      <c r="A31" s="41">
        <f t="shared" si="0"/>
        <v>29</v>
      </c>
      <c r="B31" s="42">
        <f>Hoja2!B38</f>
        <v>0</v>
      </c>
      <c r="C31" s="14">
        <f>Hoja2!P38</f>
        <v>0</v>
      </c>
      <c r="D31" s="16">
        <f>Hoja2!C38</f>
        <v>0</v>
      </c>
      <c r="E31" s="15">
        <f>Hoja4!J38</f>
        <v>0</v>
      </c>
      <c r="F31" s="15">
        <f>ROUND(Hoja2!AA38,2)</f>
        <v>0</v>
      </c>
      <c r="G31" s="1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35.1" customHeight="1" x14ac:dyDescent="0.2">
      <c r="A32" s="22">
        <f t="shared" si="0"/>
        <v>30</v>
      </c>
      <c r="B32" s="43">
        <f>Hoja2!B39</f>
        <v>0</v>
      </c>
      <c r="C32" s="38">
        <f>Hoja2!P39</f>
        <v>0</v>
      </c>
      <c r="D32" s="39">
        <f>Hoja2!C39</f>
        <v>0</v>
      </c>
      <c r="E32" s="40">
        <f>Hoja4!J39</f>
        <v>0</v>
      </c>
      <c r="F32" s="40">
        <f>ROUND(Hoja2!AA39,2)</f>
        <v>0</v>
      </c>
      <c r="G32" s="38"/>
      <c r="H32" s="44"/>
      <c r="I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35.1" customHeight="1" x14ac:dyDescent="0.2">
      <c r="A33" s="41">
        <f t="shared" si="0"/>
        <v>31</v>
      </c>
      <c r="B33" s="42">
        <f>Hoja2!B40</f>
        <v>0</v>
      </c>
      <c r="C33" s="14">
        <f>Hoja2!P40</f>
        <v>0</v>
      </c>
      <c r="D33" s="16" t="str">
        <f>Hoja2!C40</f>
        <v>PLANTA 4º PISO</v>
      </c>
      <c r="E33" s="15">
        <f>Hoja4!J40</f>
        <v>0</v>
      </c>
      <c r="F33" s="15">
        <f>ROUND(Hoja2!AA40,2)</f>
        <v>0</v>
      </c>
      <c r="G33" s="1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35.1" customHeight="1" x14ac:dyDescent="0.2">
      <c r="A34" s="41">
        <f t="shared" si="0"/>
        <v>32</v>
      </c>
      <c r="B34" s="42">
        <f>Hoja2!B41</f>
        <v>0</v>
      </c>
      <c r="C34" s="14">
        <f>Hoja2!P41</f>
        <v>0</v>
      </c>
      <c r="D34" s="16">
        <f>Hoja2!C41</f>
        <v>0</v>
      </c>
      <c r="E34" s="15">
        <f>Hoja4!J41</f>
        <v>0</v>
      </c>
      <c r="F34" s="15">
        <f>ROUND(Hoja2!AA41,2)</f>
        <v>0</v>
      </c>
      <c r="G34" s="1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35.1" customHeight="1" x14ac:dyDescent="0.2">
      <c r="A35" s="41">
        <f t="shared" si="0"/>
        <v>33</v>
      </c>
      <c r="B35" s="42">
        <f>Hoja2!B42</f>
        <v>0</v>
      </c>
      <c r="C35" s="14">
        <f>Hoja2!P42</f>
        <v>0</v>
      </c>
      <c r="D35" s="16">
        <f>Hoja2!C42</f>
        <v>0</v>
      </c>
      <c r="E35" s="15">
        <f>Hoja4!J42</f>
        <v>0</v>
      </c>
      <c r="F35" s="15">
        <f>ROUND(Hoja2!AA42,2)</f>
        <v>0</v>
      </c>
      <c r="G35" s="1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35.1" customHeight="1" x14ac:dyDescent="0.2">
      <c r="A36" s="41">
        <f t="shared" si="0"/>
        <v>34</v>
      </c>
      <c r="B36" s="42">
        <f>Hoja2!B43</f>
        <v>0</v>
      </c>
      <c r="C36" s="14">
        <f>Hoja2!P43</f>
        <v>0</v>
      </c>
      <c r="D36" s="16">
        <f>Hoja2!C43</f>
        <v>0</v>
      </c>
      <c r="E36" s="15">
        <f>Hoja4!J43</f>
        <v>0</v>
      </c>
      <c r="F36" s="15">
        <f>ROUND(Hoja2!AA43,2)</f>
        <v>0</v>
      </c>
      <c r="G36" s="1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35.1" customHeight="1" x14ac:dyDescent="0.2">
      <c r="A37" s="22">
        <f t="shared" si="0"/>
        <v>35</v>
      </c>
      <c r="B37" s="43">
        <f>Hoja2!B44</f>
        <v>0</v>
      </c>
      <c r="C37" s="38">
        <f>Hoja2!P44</f>
        <v>0</v>
      </c>
      <c r="D37" s="39">
        <f>Hoja2!C44</f>
        <v>0</v>
      </c>
      <c r="E37" s="40">
        <f>Hoja4!J44</f>
        <v>0</v>
      </c>
      <c r="F37" s="40">
        <f>ROUND(Hoja2!AA44,2)</f>
        <v>0</v>
      </c>
      <c r="G37" s="38"/>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35.1" customHeight="1" x14ac:dyDescent="0.2">
      <c r="A38" s="41">
        <f t="shared" si="0"/>
        <v>36</v>
      </c>
      <c r="B38" s="42">
        <f>Hoja2!B45</f>
        <v>0</v>
      </c>
      <c r="C38" s="14">
        <f>Hoja2!P45</f>
        <v>0</v>
      </c>
      <c r="D38" s="16">
        <f>Hoja2!C45</f>
        <v>0</v>
      </c>
      <c r="E38" s="15">
        <f>Hoja4!J45</f>
        <v>0</v>
      </c>
      <c r="F38" s="15">
        <f>ROUND(Hoja2!AA45,2)</f>
        <v>0</v>
      </c>
      <c r="G38" s="1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35.1" customHeight="1" x14ac:dyDescent="0.2">
      <c r="A39" s="41">
        <f t="shared" si="0"/>
        <v>37</v>
      </c>
      <c r="B39" s="42">
        <f>Hoja2!B46</f>
        <v>0</v>
      </c>
      <c r="C39" s="14">
        <f>Hoja2!P46</f>
        <v>0</v>
      </c>
      <c r="D39" s="16">
        <f>Hoja2!C46</f>
        <v>0</v>
      </c>
      <c r="E39" s="15">
        <f>Hoja4!J46</f>
        <v>0</v>
      </c>
      <c r="F39" s="15">
        <f>ROUND(Hoja2!AA46,2)</f>
        <v>0</v>
      </c>
      <c r="G39" s="14"/>
      <c r="H39" s="44"/>
      <c r="I39" s="44"/>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35.1" customHeight="1" x14ac:dyDescent="0.2">
      <c r="A40" s="41">
        <f t="shared" si="0"/>
        <v>38</v>
      </c>
      <c r="B40" s="42">
        <f>Hoja2!B47</f>
        <v>0</v>
      </c>
      <c r="C40" s="14">
        <f>Hoja2!P47</f>
        <v>0</v>
      </c>
      <c r="D40" s="16">
        <f>Hoja2!C47</f>
        <v>0</v>
      </c>
      <c r="E40" s="15">
        <f>Hoja4!J47</f>
        <v>0</v>
      </c>
      <c r="F40" s="15">
        <f>ROUND(Hoja2!AA47,2)</f>
        <v>0</v>
      </c>
      <c r="G40" s="14"/>
      <c r="H40" s="44"/>
      <c r="I40" s="44"/>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35.1" customHeight="1" x14ac:dyDescent="0.2">
      <c r="A41" s="41">
        <f t="shared" si="0"/>
        <v>39</v>
      </c>
      <c r="B41" s="42">
        <f>Hoja2!B48</f>
        <v>0</v>
      </c>
      <c r="C41" s="14">
        <f>Hoja2!P48</f>
        <v>0</v>
      </c>
      <c r="D41" s="16">
        <f>Hoja2!C48</f>
        <v>0</v>
      </c>
      <c r="E41" s="15">
        <f>Hoja4!J48</f>
        <v>0</v>
      </c>
      <c r="F41" s="15">
        <f>ROUND(Hoja2!AA48,2)</f>
        <v>0</v>
      </c>
      <c r="G41" s="14"/>
      <c r="H41" s="44"/>
      <c r="I41" s="44"/>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35.1" customHeight="1" x14ac:dyDescent="0.2">
      <c r="A42" s="22">
        <f t="shared" si="0"/>
        <v>40</v>
      </c>
      <c r="B42" s="43">
        <f>Hoja2!B49</f>
        <v>0</v>
      </c>
      <c r="C42" s="38">
        <f>Hoja2!P49</f>
        <v>0</v>
      </c>
      <c r="D42" s="39">
        <f>Hoja2!C49</f>
        <v>0</v>
      </c>
      <c r="E42" s="40">
        <f>Hoja4!J49</f>
        <v>0</v>
      </c>
      <c r="F42" s="40">
        <f>ROUND(Hoja2!AA49,2)</f>
        <v>0</v>
      </c>
      <c r="G42" s="38"/>
      <c r="H42" s="44"/>
      <c r="I42" s="44"/>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35.1" customHeight="1" x14ac:dyDescent="0.2">
      <c r="A43" s="41">
        <f t="shared" si="0"/>
        <v>41</v>
      </c>
      <c r="B43" s="42">
        <f>Hoja2!B50</f>
        <v>0</v>
      </c>
      <c r="C43" s="14">
        <f>Hoja2!P50</f>
        <v>0</v>
      </c>
      <c r="D43" s="16">
        <f>Hoja2!C50</f>
        <v>0</v>
      </c>
      <c r="E43" s="15">
        <f>Hoja4!J50</f>
        <v>0</v>
      </c>
      <c r="F43" s="15">
        <f>ROUND(Hoja2!AA50,2)</f>
        <v>0</v>
      </c>
      <c r="G43" s="14"/>
      <c r="H43" s="44"/>
      <c r="I43" s="44"/>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35.1" customHeight="1" x14ac:dyDescent="0.2">
      <c r="A44" s="41">
        <f t="shared" si="0"/>
        <v>42</v>
      </c>
      <c r="B44" s="42">
        <f>Hoja2!B51</f>
        <v>0</v>
      </c>
      <c r="C44" s="14">
        <f>Hoja2!P51</f>
        <v>0</v>
      </c>
      <c r="D44" s="16">
        <f>Hoja2!C51</f>
        <v>0</v>
      </c>
      <c r="E44" s="15">
        <f>Hoja4!J51</f>
        <v>0</v>
      </c>
      <c r="F44" s="15">
        <f>ROUND(Hoja2!AA51,2)</f>
        <v>0</v>
      </c>
      <c r="G44" s="14"/>
      <c r="H44" s="44"/>
      <c r="I44" s="44"/>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35.1" customHeight="1" x14ac:dyDescent="0.2">
      <c r="A45" s="41">
        <f t="shared" si="0"/>
        <v>43</v>
      </c>
      <c r="B45" s="42">
        <f>Hoja2!B52</f>
        <v>0</v>
      </c>
      <c r="C45" s="14">
        <f>Hoja2!P52</f>
        <v>0</v>
      </c>
      <c r="D45" s="16">
        <f>Hoja2!C52</f>
        <v>0</v>
      </c>
      <c r="E45" s="15">
        <f>Hoja4!J52</f>
        <v>0</v>
      </c>
      <c r="F45" s="15">
        <f>ROUND(Hoja2!AA52,2)</f>
        <v>0</v>
      </c>
      <c r="G45" s="14"/>
      <c r="H45" s="44"/>
      <c r="I45" s="44"/>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35.1" customHeight="1" x14ac:dyDescent="0.2">
      <c r="A46" s="41">
        <f t="shared" si="0"/>
        <v>44</v>
      </c>
      <c r="B46" s="42">
        <f>Hoja2!B53</f>
        <v>0</v>
      </c>
      <c r="C46" s="14">
        <f>Hoja2!P53</f>
        <v>0</v>
      </c>
      <c r="D46" s="16">
        <f>Hoja2!C53</f>
        <v>0</v>
      </c>
      <c r="E46" s="15">
        <f>Hoja4!J53</f>
        <v>0</v>
      </c>
      <c r="F46" s="15">
        <f>ROUND(Hoja2!AA53,2)</f>
        <v>0</v>
      </c>
      <c r="G46" s="14"/>
      <c r="H46" s="44"/>
      <c r="I46" s="44"/>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35.1" customHeight="1" x14ac:dyDescent="0.2">
      <c r="A47" s="22">
        <f t="shared" si="0"/>
        <v>45</v>
      </c>
      <c r="B47" s="43">
        <f>Hoja2!B54</f>
        <v>0</v>
      </c>
      <c r="C47" s="38">
        <f>Hoja2!P54</f>
        <v>0</v>
      </c>
      <c r="D47" s="39">
        <f>Hoja2!C54</f>
        <v>0</v>
      </c>
      <c r="E47" s="40">
        <f>Hoja4!J54</f>
        <v>0</v>
      </c>
      <c r="F47" s="40">
        <f>ROUND(Hoja2!AA54,2)</f>
        <v>0</v>
      </c>
      <c r="G47" s="38"/>
      <c r="H47" s="44"/>
      <c r="I47" s="44"/>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35.1" customHeight="1" x14ac:dyDescent="0.2">
      <c r="A48" s="41">
        <f t="shared" si="0"/>
        <v>46</v>
      </c>
      <c r="B48" s="42">
        <f>Hoja2!B55</f>
        <v>0</v>
      </c>
      <c r="C48" s="14">
        <f>Hoja2!P55</f>
        <v>0</v>
      </c>
      <c r="D48" s="16">
        <f>Hoja2!C55</f>
        <v>0</v>
      </c>
      <c r="E48" s="15">
        <f>Hoja4!J55</f>
        <v>0</v>
      </c>
      <c r="F48" s="15">
        <f>ROUND(Hoja2!AA55,2)</f>
        <v>0</v>
      </c>
      <c r="G48" s="14"/>
      <c r="H48" s="44"/>
      <c r="I48" s="44"/>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35.1" customHeight="1" x14ac:dyDescent="0.2">
      <c r="A49" s="41">
        <f t="shared" si="0"/>
        <v>47</v>
      </c>
      <c r="B49" s="42">
        <f>Hoja2!B56</f>
        <v>0</v>
      </c>
      <c r="C49" s="14">
        <f>Hoja2!P56</f>
        <v>0</v>
      </c>
      <c r="D49" s="16">
        <f>Hoja2!C56</f>
        <v>0</v>
      </c>
      <c r="E49" s="15">
        <f>Hoja4!J56</f>
        <v>0</v>
      </c>
      <c r="F49" s="15">
        <f>ROUND(Hoja2!AA56,2)</f>
        <v>0</v>
      </c>
      <c r="G49" s="14"/>
      <c r="H49" s="44"/>
      <c r="I49" s="44"/>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35.1" customHeight="1" x14ac:dyDescent="0.2">
      <c r="A50" s="41">
        <f t="shared" si="0"/>
        <v>48</v>
      </c>
      <c r="B50" s="42">
        <f>Hoja2!B57</f>
        <v>0</v>
      </c>
      <c r="C50" s="14">
        <f>Hoja2!P57</f>
        <v>0</v>
      </c>
      <c r="D50" s="16">
        <f>Hoja2!C57</f>
        <v>0</v>
      </c>
      <c r="E50" s="15">
        <f>Hoja4!J57</f>
        <v>0</v>
      </c>
      <c r="F50" s="15">
        <f>ROUND(Hoja2!AA57,2)</f>
        <v>0</v>
      </c>
      <c r="G50" s="14"/>
      <c r="H50" s="44"/>
      <c r="I50" s="44"/>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35.1" customHeight="1" x14ac:dyDescent="0.2">
      <c r="A51" s="41">
        <f t="shared" si="0"/>
        <v>49</v>
      </c>
      <c r="B51" s="42">
        <f>Hoja2!B58</f>
        <v>0</v>
      </c>
      <c r="C51" s="14">
        <f>Hoja2!P58</f>
        <v>0</v>
      </c>
      <c r="D51" s="16">
        <f>Hoja2!C58</f>
        <v>0</v>
      </c>
      <c r="E51" s="15">
        <f>Hoja4!J58</f>
        <v>0</v>
      </c>
      <c r="F51" s="15">
        <f>ROUND(Hoja2!AA58,2)</f>
        <v>0</v>
      </c>
      <c r="G51" s="14"/>
      <c r="H51" s="44"/>
      <c r="I51" s="44"/>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35.1" customHeight="1" x14ac:dyDescent="0.2">
      <c r="A52" s="22">
        <f t="shared" si="0"/>
        <v>50</v>
      </c>
      <c r="B52" s="43">
        <f>Hoja2!B59</f>
        <v>0</v>
      </c>
      <c r="C52" s="38">
        <f>Hoja2!P59</f>
        <v>0</v>
      </c>
      <c r="D52" s="39">
        <f>Hoja2!C59</f>
        <v>0</v>
      </c>
      <c r="E52" s="40">
        <f>Hoja4!J59</f>
        <v>0</v>
      </c>
      <c r="F52" s="40">
        <f>ROUND(Hoja2!AA59,2)</f>
        <v>0</v>
      </c>
      <c r="G52" s="38"/>
      <c r="H52" s="44"/>
      <c r="I52" s="44"/>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35.1" customHeight="1" x14ac:dyDescent="0.2">
      <c r="A53" s="41">
        <f t="shared" si="0"/>
        <v>51</v>
      </c>
      <c r="B53" s="42">
        <f>Hoja2!B60</f>
        <v>0</v>
      </c>
      <c r="C53" s="14">
        <f>Hoja2!P60</f>
        <v>0</v>
      </c>
      <c r="D53" s="16">
        <f>Hoja2!C60</f>
        <v>0</v>
      </c>
      <c r="E53" s="15">
        <f>Hoja4!J60</f>
        <v>0</v>
      </c>
      <c r="F53" s="15">
        <f>ROUND(Hoja2!AA60,2)</f>
        <v>0</v>
      </c>
      <c r="G53" s="1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35.1" customHeight="1" x14ac:dyDescent="0.2">
      <c r="A54" s="41">
        <f t="shared" si="0"/>
        <v>52</v>
      </c>
      <c r="B54" s="42">
        <f>Hoja2!B61</f>
        <v>0</v>
      </c>
      <c r="C54" s="14">
        <f>Hoja2!P61</f>
        <v>0</v>
      </c>
      <c r="D54" s="16">
        <f>Hoja2!C61</f>
        <v>0</v>
      </c>
      <c r="E54" s="15">
        <f>Hoja4!J61</f>
        <v>0</v>
      </c>
      <c r="F54" s="15">
        <f>ROUND(Hoja2!AA61,2)</f>
        <v>0</v>
      </c>
      <c r="G54" s="1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35.1" customHeight="1" x14ac:dyDescent="0.2">
      <c r="A55" s="41">
        <f t="shared" si="0"/>
        <v>53</v>
      </c>
      <c r="B55" s="42">
        <f>Hoja2!B62</f>
        <v>0</v>
      </c>
      <c r="C55" s="14">
        <f>Hoja2!P62</f>
        <v>0</v>
      </c>
      <c r="D55" s="16">
        <f>Hoja2!C62</f>
        <v>0</v>
      </c>
      <c r="E55" s="15">
        <f>Hoja4!J62</f>
        <v>0</v>
      </c>
      <c r="F55" s="15">
        <f>ROUND(Hoja2!AA62,2)</f>
        <v>0</v>
      </c>
      <c r="G55" s="14"/>
      <c r="H55" s="44"/>
      <c r="I55" s="44"/>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35.1" customHeight="1" x14ac:dyDescent="0.2">
      <c r="A56" s="41">
        <f t="shared" si="0"/>
        <v>54</v>
      </c>
      <c r="B56" s="42">
        <f>Hoja2!B63</f>
        <v>0</v>
      </c>
      <c r="C56" s="14">
        <f>Hoja2!P63</f>
        <v>0</v>
      </c>
      <c r="D56" s="16">
        <f>Hoja2!C63</f>
        <v>0</v>
      </c>
      <c r="E56" s="15">
        <f>Hoja4!J63</f>
        <v>0</v>
      </c>
      <c r="F56" s="15">
        <f>ROUND(Hoja2!AA63,2)</f>
        <v>0</v>
      </c>
      <c r="G56" s="1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35.1" customHeight="1" x14ac:dyDescent="0.2">
      <c r="A57" s="22">
        <f t="shared" si="0"/>
        <v>55</v>
      </c>
      <c r="B57" s="43">
        <f>Hoja2!B64</f>
        <v>0</v>
      </c>
      <c r="C57" s="38">
        <f>Hoja2!P64</f>
        <v>0</v>
      </c>
      <c r="D57" s="39">
        <f>Hoja2!C64</f>
        <v>0</v>
      </c>
      <c r="E57" s="40">
        <f>Hoja4!J64</f>
        <v>0</v>
      </c>
      <c r="F57" s="40">
        <f>ROUND(Hoja2!AA64,2)</f>
        <v>0</v>
      </c>
      <c r="G57" s="38"/>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35.1" customHeight="1" x14ac:dyDescent="0.2">
      <c r="A58" s="41">
        <f t="shared" si="0"/>
        <v>56</v>
      </c>
      <c r="B58" s="42">
        <f>Hoja2!B65</f>
        <v>0</v>
      </c>
      <c r="C58" s="14">
        <f>Hoja2!P65</f>
        <v>0</v>
      </c>
      <c r="D58" s="16">
        <f>Hoja2!C65</f>
        <v>0</v>
      </c>
      <c r="E58" s="15">
        <f>Hoja4!J65</f>
        <v>0</v>
      </c>
      <c r="F58" s="15">
        <f>ROUND(Hoja2!AA65,2)</f>
        <v>0</v>
      </c>
      <c r="G58" s="1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35.1" customHeight="1" x14ac:dyDescent="0.2">
      <c r="A59" s="41">
        <f t="shared" si="0"/>
        <v>57</v>
      </c>
      <c r="B59" s="42">
        <f>Hoja2!B66</f>
        <v>0</v>
      </c>
      <c r="C59" s="14">
        <f>Hoja2!P66</f>
        <v>0</v>
      </c>
      <c r="D59" s="16">
        <f>Hoja2!C66</f>
        <v>0</v>
      </c>
      <c r="E59" s="15">
        <f>Hoja4!J66</f>
        <v>0</v>
      </c>
      <c r="F59" s="15">
        <f>ROUND(Hoja2!AA66,2)</f>
        <v>0</v>
      </c>
      <c r="G59" s="14"/>
      <c r="H59" s="44"/>
      <c r="I59" s="44"/>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35.1" customHeight="1" x14ac:dyDescent="0.2">
      <c r="A60" s="41">
        <f t="shared" si="0"/>
        <v>58</v>
      </c>
      <c r="B60" s="42">
        <f>Hoja2!B67</f>
        <v>0</v>
      </c>
      <c r="C60" s="14">
        <f>Hoja2!P67</f>
        <v>0</v>
      </c>
      <c r="D60" s="16">
        <f>Hoja2!C67</f>
        <v>0</v>
      </c>
      <c r="E60" s="15">
        <f>Hoja4!J67</f>
        <v>0</v>
      </c>
      <c r="F60" s="15">
        <f>ROUND(Hoja2!AA67,2)</f>
        <v>0</v>
      </c>
      <c r="G60" s="1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35.1" customHeight="1" x14ac:dyDescent="0.2">
      <c r="A61" s="41">
        <f t="shared" si="0"/>
        <v>59</v>
      </c>
      <c r="B61" s="42">
        <f>Hoja2!B68</f>
        <v>0</v>
      </c>
      <c r="C61" s="14">
        <f>Hoja2!P68</f>
        <v>0</v>
      </c>
      <c r="D61" s="16">
        <f>Hoja2!C68</f>
        <v>0</v>
      </c>
      <c r="E61" s="15">
        <f>Hoja4!J68</f>
        <v>0</v>
      </c>
      <c r="F61" s="15">
        <f>ROUND(Hoja2!AA68,2)</f>
        <v>0</v>
      </c>
      <c r="G61" s="1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35.1" customHeight="1" x14ac:dyDescent="0.2">
      <c r="A62" s="22">
        <f t="shared" si="0"/>
        <v>60</v>
      </c>
      <c r="B62" s="43">
        <f>Hoja2!B69</f>
        <v>0</v>
      </c>
      <c r="C62" s="38">
        <f>Hoja2!P69</f>
        <v>0</v>
      </c>
      <c r="D62" s="39">
        <f>Hoja2!C69</f>
        <v>0</v>
      </c>
      <c r="E62" s="40">
        <f>Hoja4!J69</f>
        <v>0</v>
      </c>
      <c r="F62" s="40">
        <f>ROUND(Hoja2!AA69,2)</f>
        <v>0</v>
      </c>
      <c r="G62" s="38"/>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35.1" customHeight="1" x14ac:dyDescent="0.2">
      <c r="A63" s="41">
        <f t="shared" si="0"/>
        <v>61</v>
      </c>
      <c r="B63" s="42">
        <f>Hoja2!B70</f>
        <v>0</v>
      </c>
      <c r="C63" s="14">
        <f>Hoja2!P70</f>
        <v>0</v>
      </c>
      <c r="D63" s="16">
        <f>Hoja2!C70</f>
        <v>0</v>
      </c>
      <c r="E63" s="15">
        <f>Hoja4!J70</f>
        <v>0</v>
      </c>
      <c r="F63" s="15">
        <f>ROUND(Hoja2!AA70,2)</f>
        <v>0</v>
      </c>
      <c r="G63" s="1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35.1" customHeight="1" x14ac:dyDescent="0.2">
      <c r="A64" s="41">
        <f t="shared" si="0"/>
        <v>62</v>
      </c>
      <c r="B64" s="42">
        <f>Hoja2!B71</f>
        <v>0</v>
      </c>
      <c r="C64" s="14">
        <f>Hoja2!P71</f>
        <v>0</v>
      </c>
      <c r="D64" s="16">
        <f>Hoja2!C71</f>
        <v>0</v>
      </c>
      <c r="E64" s="15">
        <f>Hoja4!J71</f>
        <v>0</v>
      </c>
      <c r="F64" s="15">
        <f>ROUND(Hoja2!AA71,2)</f>
        <v>0</v>
      </c>
      <c r="G64" s="1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35.1" customHeight="1" x14ac:dyDescent="0.2">
      <c r="A65" s="41">
        <f t="shared" si="0"/>
        <v>63</v>
      </c>
      <c r="B65" s="42">
        <f>Hoja2!B72</f>
        <v>0</v>
      </c>
      <c r="C65" s="14">
        <f>Hoja2!P72</f>
        <v>0</v>
      </c>
      <c r="D65" s="16">
        <f>Hoja2!C72</f>
        <v>0</v>
      </c>
      <c r="E65" s="15">
        <f>Hoja4!J72</f>
        <v>0</v>
      </c>
      <c r="F65" s="15">
        <f>ROUND(Hoja2!AA72,2)</f>
        <v>0</v>
      </c>
      <c r="G65" s="1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35.1" customHeight="1" x14ac:dyDescent="0.2">
      <c r="A66" s="41">
        <f t="shared" si="0"/>
        <v>64</v>
      </c>
      <c r="B66" s="42">
        <f>Hoja2!B73</f>
        <v>0</v>
      </c>
      <c r="C66" s="14">
        <f>Hoja2!P73</f>
        <v>0</v>
      </c>
      <c r="D66" s="16">
        <f>Hoja2!C73</f>
        <v>0</v>
      </c>
      <c r="E66" s="15">
        <f>Hoja4!J73</f>
        <v>0</v>
      </c>
      <c r="F66" s="15">
        <f>ROUND(Hoja2!AA73,2)</f>
        <v>0</v>
      </c>
      <c r="G66" s="1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35.1" customHeight="1" x14ac:dyDescent="0.2">
      <c r="A67" s="22">
        <f t="shared" si="0"/>
        <v>65</v>
      </c>
      <c r="B67" s="43">
        <f>Hoja2!B74</f>
        <v>0</v>
      </c>
      <c r="C67" s="38">
        <f>Hoja2!P74</f>
        <v>0</v>
      </c>
      <c r="D67" s="39">
        <f>Hoja2!C74</f>
        <v>0</v>
      </c>
      <c r="E67" s="40">
        <f>Hoja4!J74</f>
        <v>0</v>
      </c>
      <c r="F67" s="40">
        <f>ROUND(Hoja2!AA74,2)</f>
        <v>0</v>
      </c>
      <c r="G67" s="38"/>
      <c r="H67" s="44"/>
      <c r="I67" s="44"/>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35.1" customHeight="1" x14ac:dyDescent="0.2">
      <c r="A68" s="41">
        <f t="shared" si="0"/>
        <v>66</v>
      </c>
      <c r="B68" s="42">
        <f>Hoja2!B75</f>
        <v>0</v>
      </c>
      <c r="C68" s="14">
        <f>Hoja2!P75</f>
        <v>0</v>
      </c>
      <c r="D68" s="16">
        <f>Hoja2!C75</f>
        <v>0</v>
      </c>
      <c r="E68" s="15">
        <f>Hoja4!J75</f>
        <v>0</v>
      </c>
      <c r="F68" s="15">
        <f>ROUND(Hoja2!AA75,2)</f>
        <v>0</v>
      </c>
      <c r="G68" s="1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35.1" customHeight="1" x14ac:dyDescent="0.2">
      <c r="A69" s="41">
        <f t="shared" ref="A69:A132" si="1">A68+1</f>
        <v>67</v>
      </c>
      <c r="B69" s="42">
        <f>Hoja2!B76</f>
        <v>0</v>
      </c>
      <c r="C69" s="14">
        <f>Hoja2!P76</f>
        <v>0</v>
      </c>
      <c r="D69" s="16">
        <f>Hoja2!C76</f>
        <v>0</v>
      </c>
      <c r="E69" s="15">
        <f>Hoja4!J76</f>
        <v>0</v>
      </c>
      <c r="F69" s="15">
        <f>ROUND(Hoja2!AA76,2)</f>
        <v>0</v>
      </c>
      <c r="G69" s="14"/>
      <c r="H69" s="44"/>
      <c r="I69" s="44"/>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35.1" customHeight="1" x14ac:dyDescent="0.2">
      <c r="A70" s="41">
        <f t="shared" si="1"/>
        <v>68</v>
      </c>
      <c r="B70" s="42">
        <f>Hoja2!B77</f>
        <v>0</v>
      </c>
      <c r="C70" s="14">
        <f>Hoja2!P77</f>
        <v>0</v>
      </c>
      <c r="D70" s="16">
        <f>Hoja2!C77</f>
        <v>0</v>
      </c>
      <c r="E70" s="15">
        <f>Hoja4!J77</f>
        <v>0</v>
      </c>
      <c r="F70" s="15">
        <f>ROUND(Hoja2!AA77,2)</f>
        <v>0</v>
      </c>
      <c r="G70" s="1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35.1" customHeight="1" x14ac:dyDescent="0.2">
      <c r="A71" s="41">
        <f t="shared" si="1"/>
        <v>69</v>
      </c>
      <c r="B71" s="42">
        <f>Hoja2!B78</f>
        <v>0</v>
      </c>
      <c r="C71" s="14">
        <f>Hoja2!P78</f>
        <v>0</v>
      </c>
      <c r="D71" s="16">
        <f>Hoja2!C78</f>
        <v>0</v>
      </c>
      <c r="E71" s="15">
        <f>Hoja4!J78</f>
        <v>0</v>
      </c>
      <c r="F71" s="15">
        <f>ROUND(Hoja2!AA78,2)</f>
        <v>0</v>
      </c>
      <c r="G71" s="1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35.1" customHeight="1" x14ac:dyDescent="0.2">
      <c r="A72" s="22">
        <f t="shared" si="1"/>
        <v>70</v>
      </c>
      <c r="B72" s="43">
        <f>Hoja2!B79</f>
        <v>0</v>
      </c>
      <c r="C72" s="38">
        <f>Hoja2!P79</f>
        <v>0</v>
      </c>
      <c r="D72" s="39">
        <f>Hoja2!C79</f>
        <v>0</v>
      </c>
      <c r="E72" s="40">
        <f>Hoja4!J79</f>
        <v>0</v>
      </c>
      <c r="F72" s="40">
        <f>ROUND(Hoja2!AA79,2)</f>
        <v>0</v>
      </c>
      <c r="G72" s="38"/>
      <c r="H72" s="44"/>
      <c r="I72" s="44"/>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35.1" customHeight="1" x14ac:dyDescent="0.2">
      <c r="A73" s="41">
        <f t="shared" si="1"/>
        <v>71</v>
      </c>
      <c r="B73" s="42">
        <f>Hoja2!B80</f>
        <v>0</v>
      </c>
      <c r="C73" s="14">
        <f>Hoja2!P80</f>
        <v>0</v>
      </c>
      <c r="D73" s="16">
        <f>Hoja2!C80</f>
        <v>0</v>
      </c>
      <c r="E73" s="15">
        <f>Hoja4!J80</f>
        <v>0</v>
      </c>
      <c r="F73" s="15">
        <f>ROUND(Hoja2!AA80,2)</f>
        <v>0</v>
      </c>
      <c r="G73" s="14"/>
      <c r="H73" s="44"/>
      <c r="I73" s="44"/>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35.1" customHeight="1" x14ac:dyDescent="0.2">
      <c r="A74" s="41">
        <f t="shared" si="1"/>
        <v>72</v>
      </c>
      <c r="B74" s="42">
        <f>Hoja2!B81</f>
        <v>0</v>
      </c>
      <c r="C74" s="14">
        <f>Hoja2!P81</f>
        <v>0</v>
      </c>
      <c r="D74" s="16">
        <f>Hoja2!C81</f>
        <v>0</v>
      </c>
      <c r="E74" s="15">
        <f>Hoja4!J81</f>
        <v>0</v>
      </c>
      <c r="F74" s="15">
        <f>ROUND(Hoja2!AA81,2)</f>
        <v>0</v>
      </c>
      <c r="G74" s="14"/>
      <c r="H74" s="44"/>
      <c r="I74" s="44"/>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35.1" customHeight="1" x14ac:dyDescent="0.2">
      <c r="A75" s="41">
        <f t="shared" si="1"/>
        <v>73</v>
      </c>
      <c r="B75" s="42">
        <f>Hoja2!B82</f>
        <v>0</v>
      </c>
      <c r="C75" s="14">
        <f>Hoja2!P82</f>
        <v>0</v>
      </c>
      <c r="D75" s="16">
        <f>Hoja2!C82</f>
        <v>0</v>
      </c>
      <c r="E75" s="15">
        <f>Hoja4!J82</f>
        <v>0</v>
      </c>
      <c r="F75" s="15">
        <f>ROUND(Hoja2!AA82,2)</f>
        <v>0</v>
      </c>
      <c r="G75" s="14"/>
      <c r="H75" s="44"/>
      <c r="I75" s="44"/>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35.1" customHeight="1" x14ac:dyDescent="0.2">
      <c r="A76" s="41">
        <f t="shared" si="1"/>
        <v>74</v>
      </c>
      <c r="B76" s="42">
        <f>Hoja2!B83</f>
        <v>0</v>
      </c>
      <c r="C76" s="14">
        <f>Hoja2!P83</f>
        <v>0</v>
      </c>
      <c r="D76" s="16">
        <f>Hoja2!C83</f>
        <v>0</v>
      </c>
      <c r="E76" s="15">
        <f>Hoja4!J83</f>
        <v>0</v>
      </c>
      <c r="F76" s="15">
        <f>ROUND(Hoja2!AA83,2)</f>
        <v>0</v>
      </c>
      <c r="G76" s="14"/>
      <c r="H76" s="44"/>
      <c r="I76" s="44"/>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35.1" customHeight="1" x14ac:dyDescent="0.2">
      <c r="A77" s="22">
        <f t="shared" si="1"/>
        <v>75</v>
      </c>
      <c r="B77" s="43">
        <f>Hoja2!B84</f>
        <v>0</v>
      </c>
      <c r="C77" s="38">
        <f>Hoja2!P84</f>
        <v>0</v>
      </c>
      <c r="D77" s="39">
        <f>Hoja2!C84</f>
        <v>0</v>
      </c>
      <c r="E77" s="40">
        <f>Hoja4!J84</f>
        <v>0</v>
      </c>
      <c r="F77" s="40">
        <f>ROUND(Hoja2!AA84,2)</f>
        <v>0</v>
      </c>
      <c r="G77" s="38"/>
      <c r="H77" s="44"/>
      <c r="I77" s="44"/>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35.1" customHeight="1" x14ac:dyDescent="0.2">
      <c r="A78" s="41">
        <f t="shared" si="1"/>
        <v>76</v>
      </c>
      <c r="B78" s="42">
        <f>Hoja2!B85</f>
        <v>0</v>
      </c>
      <c r="C78" s="14">
        <f>Hoja2!P85</f>
        <v>0</v>
      </c>
      <c r="D78" s="16">
        <f>Hoja2!C85</f>
        <v>0</v>
      </c>
      <c r="E78" s="15">
        <f>Hoja4!J85</f>
        <v>0</v>
      </c>
      <c r="F78" s="15">
        <f>ROUND(Hoja2!AA85,2)</f>
        <v>0</v>
      </c>
      <c r="G78" s="14"/>
      <c r="H78" s="44"/>
      <c r="I78" s="44"/>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35.1" customHeight="1" x14ac:dyDescent="0.2">
      <c r="A79" s="41">
        <f t="shared" si="1"/>
        <v>77</v>
      </c>
      <c r="B79" s="42">
        <f>Hoja2!B86</f>
        <v>0</v>
      </c>
      <c r="C79" s="14">
        <f>Hoja2!P86</f>
        <v>0</v>
      </c>
      <c r="D79" s="16">
        <f>Hoja2!C86</f>
        <v>0</v>
      </c>
      <c r="E79" s="15">
        <f>Hoja4!J86</f>
        <v>0</v>
      </c>
      <c r="F79" s="15">
        <f>ROUND(Hoja2!AA86,2)</f>
        <v>0</v>
      </c>
      <c r="G79" s="1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35.1" customHeight="1" x14ac:dyDescent="0.2">
      <c r="A80" s="41">
        <f t="shared" si="1"/>
        <v>78</v>
      </c>
      <c r="B80" s="42">
        <f>Hoja2!B87</f>
        <v>0</v>
      </c>
      <c r="C80" s="14">
        <f>Hoja2!P87</f>
        <v>0</v>
      </c>
      <c r="D80" s="16">
        <f>Hoja2!C87</f>
        <v>0</v>
      </c>
      <c r="E80" s="15">
        <f>Hoja4!J87</f>
        <v>0</v>
      </c>
      <c r="F80" s="15">
        <f>ROUND(Hoja2!AA87,2)</f>
        <v>0</v>
      </c>
      <c r="G80" s="1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35.1" customHeight="1" x14ac:dyDescent="0.2">
      <c r="A81" s="41">
        <f t="shared" si="1"/>
        <v>79</v>
      </c>
      <c r="B81" s="42">
        <f>Hoja2!B88</f>
        <v>0</v>
      </c>
      <c r="C81" s="14">
        <f>Hoja2!P88</f>
        <v>0</v>
      </c>
      <c r="D81" s="16">
        <f>Hoja2!C88</f>
        <v>0</v>
      </c>
      <c r="E81" s="15">
        <f>Hoja4!J88</f>
        <v>0</v>
      </c>
      <c r="F81" s="15">
        <f>ROUND(Hoja2!AA88,2)</f>
        <v>0</v>
      </c>
      <c r="G81" s="14"/>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35.1" customHeight="1" x14ac:dyDescent="0.2">
      <c r="A82" s="22">
        <f t="shared" si="1"/>
        <v>80</v>
      </c>
      <c r="B82" s="43">
        <f>Hoja2!B89</f>
        <v>0</v>
      </c>
      <c r="C82" s="38">
        <f>Hoja2!P89</f>
        <v>0</v>
      </c>
      <c r="D82" s="39">
        <f>Hoja2!C89</f>
        <v>0</v>
      </c>
      <c r="E82" s="40">
        <f>Hoja4!J89</f>
        <v>0</v>
      </c>
      <c r="F82" s="40">
        <f>ROUND(Hoja2!AA89,2)</f>
        <v>0</v>
      </c>
      <c r="G82" s="38"/>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35.1" customHeight="1" x14ac:dyDescent="0.2">
      <c r="A83" s="41">
        <f t="shared" si="1"/>
        <v>81</v>
      </c>
      <c r="B83" s="42">
        <f>Hoja2!B90</f>
        <v>0</v>
      </c>
      <c r="C83" s="14">
        <f>Hoja2!P90</f>
        <v>0</v>
      </c>
      <c r="D83" s="16">
        <f>Hoja2!C90</f>
        <v>0</v>
      </c>
      <c r="E83" s="15">
        <f>Hoja4!J90</f>
        <v>0</v>
      </c>
      <c r="F83" s="15">
        <f>ROUND(Hoja2!AA90,2)</f>
        <v>0</v>
      </c>
      <c r="G83" s="1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35.1" customHeight="1" x14ac:dyDescent="0.2">
      <c r="A84" s="41">
        <f t="shared" si="1"/>
        <v>82</v>
      </c>
      <c r="B84" s="42">
        <f>Hoja2!B91</f>
        <v>0</v>
      </c>
      <c r="C84" s="14">
        <f>Hoja2!P91</f>
        <v>0</v>
      </c>
      <c r="D84" s="16">
        <f>Hoja2!C91</f>
        <v>0</v>
      </c>
      <c r="E84" s="15">
        <f>Hoja4!J91</f>
        <v>0</v>
      </c>
      <c r="F84" s="15">
        <f>ROUND(Hoja2!AA91,2)</f>
        <v>0</v>
      </c>
      <c r="G84" s="14"/>
      <c r="H84" s="44"/>
      <c r="I84" s="44"/>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35.1" customHeight="1" x14ac:dyDescent="0.2">
      <c r="A85" s="41">
        <f t="shared" si="1"/>
        <v>83</v>
      </c>
      <c r="B85" s="42">
        <f>Hoja2!B92</f>
        <v>0</v>
      </c>
      <c r="C85" s="14">
        <f>Hoja2!P92</f>
        <v>0</v>
      </c>
      <c r="D85" s="16">
        <f>Hoja2!C92</f>
        <v>0</v>
      </c>
      <c r="E85" s="15">
        <f>Hoja4!J92</f>
        <v>0</v>
      </c>
      <c r="F85" s="15">
        <f>ROUND(Hoja2!AA92,2)</f>
        <v>0</v>
      </c>
      <c r="G85" s="1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35.1" customHeight="1" x14ac:dyDescent="0.2">
      <c r="A86" s="41">
        <f t="shared" si="1"/>
        <v>84</v>
      </c>
      <c r="B86" s="42">
        <f>Hoja2!B93</f>
        <v>0</v>
      </c>
      <c r="C86" s="14">
        <f>Hoja2!P93</f>
        <v>0</v>
      </c>
      <c r="D86" s="16">
        <f>Hoja2!C93</f>
        <v>0</v>
      </c>
      <c r="E86" s="15">
        <f>Hoja4!J93</f>
        <v>0</v>
      </c>
      <c r="F86" s="15">
        <f>ROUND(Hoja2!AA93,2)</f>
        <v>0</v>
      </c>
      <c r="G86" s="14"/>
      <c r="H86" s="44"/>
      <c r="I86" s="44"/>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35.1" customHeight="1" x14ac:dyDescent="0.2">
      <c r="A87" s="22">
        <f t="shared" si="1"/>
        <v>85</v>
      </c>
      <c r="B87" s="43">
        <f>Hoja2!B94</f>
        <v>0</v>
      </c>
      <c r="C87" s="38">
        <f>Hoja2!P94</f>
        <v>0</v>
      </c>
      <c r="D87" s="39">
        <f>Hoja2!C94</f>
        <v>0</v>
      </c>
      <c r="E87" s="40">
        <f>Hoja4!J94</f>
        <v>0</v>
      </c>
      <c r="F87" s="40">
        <f>ROUND(Hoja2!AA94,2)</f>
        <v>0</v>
      </c>
      <c r="G87" s="38"/>
      <c r="H87" s="44"/>
      <c r="I87" s="44"/>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35.1" customHeight="1" x14ac:dyDescent="0.2">
      <c r="A88" s="41">
        <f t="shared" si="1"/>
        <v>86</v>
      </c>
      <c r="B88" s="42">
        <f>Hoja2!B95</f>
        <v>0</v>
      </c>
      <c r="C88" s="14">
        <f>Hoja2!P95</f>
        <v>0</v>
      </c>
      <c r="D88" s="16">
        <f>Hoja2!C95</f>
        <v>0</v>
      </c>
      <c r="E88" s="15">
        <f>Hoja4!J95</f>
        <v>0</v>
      </c>
      <c r="F88" s="15">
        <f>ROUND(Hoja2!AA95,2)</f>
        <v>0</v>
      </c>
      <c r="G88" s="14"/>
      <c r="H88" s="44"/>
      <c r="I88" s="44"/>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35.1" customHeight="1" x14ac:dyDescent="0.2">
      <c r="A89" s="41">
        <f t="shared" si="1"/>
        <v>87</v>
      </c>
      <c r="B89" s="42">
        <f>Hoja2!B96</f>
        <v>0</v>
      </c>
      <c r="C89" s="14">
        <f>Hoja2!P96</f>
        <v>0</v>
      </c>
      <c r="D89" s="16">
        <f>Hoja2!C96</f>
        <v>0</v>
      </c>
      <c r="E89" s="15">
        <f>Hoja4!J96</f>
        <v>0</v>
      </c>
      <c r="F89" s="15">
        <f>ROUND(Hoja2!AA96,2)</f>
        <v>0</v>
      </c>
      <c r="G89" s="14"/>
      <c r="H89" s="44"/>
      <c r="I89" s="44"/>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35.1" customHeight="1" x14ac:dyDescent="0.2">
      <c r="A90" s="41">
        <f t="shared" si="1"/>
        <v>88</v>
      </c>
      <c r="B90" s="42">
        <f>Hoja2!B97</f>
        <v>0</v>
      </c>
      <c r="C90" s="14">
        <f>Hoja2!P97</f>
        <v>0</v>
      </c>
      <c r="D90" s="16">
        <f>Hoja2!C97</f>
        <v>0</v>
      </c>
      <c r="E90" s="15">
        <f>Hoja4!J97</f>
        <v>0</v>
      </c>
      <c r="F90" s="15">
        <f>ROUND(Hoja2!AA97,2)</f>
        <v>0</v>
      </c>
      <c r="G90" s="14"/>
      <c r="H90" s="44"/>
      <c r="I90" s="44"/>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35.1" customHeight="1" x14ac:dyDescent="0.2">
      <c r="A91" s="41">
        <f t="shared" si="1"/>
        <v>89</v>
      </c>
      <c r="B91" s="42">
        <f>Hoja2!B98</f>
        <v>0</v>
      </c>
      <c r="C91" s="14">
        <f>Hoja2!P98</f>
        <v>0</v>
      </c>
      <c r="D91" s="16">
        <f>Hoja2!C98</f>
        <v>0</v>
      </c>
      <c r="E91" s="15">
        <f>Hoja4!J98</f>
        <v>0</v>
      </c>
      <c r="F91" s="15">
        <f>ROUND(Hoja2!AA98,2)</f>
        <v>0</v>
      </c>
      <c r="G91" s="14"/>
      <c r="H91" s="44"/>
      <c r="I91" s="44"/>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35.1" customHeight="1" x14ac:dyDescent="0.2">
      <c r="A92" s="22">
        <f t="shared" si="1"/>
        <v>90</v>
      </c>
      <c r="B92" s="43">
        <f>Hoja2!B99</f>
        <v>0</v>
      </c>
      <c r="C92" s="38">
        <f>Hoja2!P99</f>
        <v>0</v>
      </c>
      <c r="D92" s="39">
        <f>Hoja2!C99</f>
        <v>0</v>
      </c>
      <c r="E92" s="40">
        <f>Hoja4!J99</f>
        <v>0</v>
      </c>
      <c r="F92" s="40">
        <f>ROUND(Hoja2!AA99,2)</f>
        <v>0</v>
      </c>
      <c r="G92" s="38"/>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35.1" customHeight="1" x14ac:dyDescent="0.2">
      <c r="A93" s="41">
        <f t="shared" si="1"/>
        <v>91</v>
      </c>
      <c r="B93" s="42">
        <f>Hoja2!B100</f>
        <v>0</v>
      </c>
      <c r="C93" s="14">
        <f>Hoja2!P100</f>
        <v>0</v>
      </c>
      <c r="D93" s="16">
        <f>Hoja2!C100</f>
        <v>0</v>
      </c>
      <c r="E93" s="15">
        <f>Hoja4!J100</f>
        <v>0</v>
      </c>
      <c r="F93" s="15">
        <f>ROUND(Hoja2!AA100,2)</f>
        <v>0</v>
      </c>
      <c r="G93" s="14"/>
      <c r="H93" s="44"/>
      <c r="I93" s="44"/>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35.1" customHeight="1" x14ac:dyDescent="0.2">
      <c r="A94" s="41">
        <f t="shared" si="1"/>
        <v>92</v>
      </c>
      <c r="B94" s="42">
        <f>Hoja2!B101</f>
        <v>0</v>
      </c>
      <c r="C94" s="14">
        <f>Hoja2!P101</f>
        <v>0</v>
      </c>
      <c r="D94" s="16">
        <f>Hoja2!C101</f>
        <v>0</v>
      </c>
      <c r="E94" s="15">
        <f>Hoja4!J101</f>
        <v>0</v>
      </c>
      <c r="F94" s="15">
        <f>ROUND(Hoja2!AA101,2)</f>
        <v>0</v>
      </c>
      <c r="G94" s="1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35.1" customHeight="1" x14ac:dyDescent="0.2">
      <c r="A95" s="41">
        <f t="shared" si="1"/>
        <v>93</v>
      </c>
      <c r="B95" s="42">
        <f>Hoja2!B102</f>
        <v>0</v>
      </c>
      <c r="C95" s="14">
        <f>Hoja2!P102</f>
        <v>0</v>
      </c>
      <c r="D95" s="16">
        <f>Hoja2!C102</f>
        <v>0</v>
      </c>
      <c r="E95" s="15">
        <f>Hoja4!J102</f>
        <v>0</v>
      </c>
      <c r="F95" s="15">
        <f>ROUND(Hoja2!AA102,2)</f>
        <v>0</v>
      </c>
      <c r="G95" s="1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35.1" customHeight="1" x14ac:dyDescent="0.2">
      <c r="A96" s="41">
        <f t="shared" si="1"/>
        <v>94</v>
      </c>
      <c r="B96" s="42">
        <f>Hoja2!B103</f>
        <v>0</v>
      </c>
      <c r="C96" s="14">
        <f>Hoja2!P103</f>
        <v>0</v>
      </c>
      <c r="D96" s="16">
        <f>Hoja2!C103</f>
        <v>0</v>
      </c>
      <c r="E96" s="15">
        <f>Hoja4!J103</f>
        <v>0</v>
      </c>
      <c r="F96" s="15">
        <f>ROUND(Hoja2!AA103,2)</f>
        <v>0</v>
      </c>
      <c r="G96" s="1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35.1" customHeight="1" x14ac:dyDescent="0.2">
      <c r="A97" s="22">
        <f t="shared" si="1"/>
        <v>95</v>
      </c>
      <c r="B97" s="43">
        <f>Hoja2!B104</f>
        <v>0</v>
      </c>
      <c r="C97" s="38">
        <f>Hoja2!P104</f>
        <v>0</v>
      </c>
      <c r="D97" s="39">
        <f>Hoja2!C104</f>
        <v>0</v>
      </c>
      <c r="E97" s="40">
        <f>Hoja4!J104</f>
        <v>0</v>
      </c>
      <c r="F97" s="40">
        <f>ROUND(Hoja2!AA104,2)</f>
        <v>0</v>
      </c>
      <c r="G97" s="38"/>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35.1" customHeight="1" x14ac:dyDescent="0.2">
      <c r="A98" s="41">
        <f t="shared" si="1"/>
        <v>96</v>
      </c>
      <c r="B98" s="42">
        <f>Hoja2!B105</f>
        <v>0</v>
      </c>
      <c r="C98" s="14">
        <f>Hoja2!P105</f>
        <v>0</v>
      </c>
      <c r="D98" s="16">
        <f>Hoja2!C105</f>
        <v>0</v>
      </c>
      <c r="E98" s="15">
        <f>Hoja4!J105</f>
        <v>0</v>
      </c>
      <c r="F98" s="15">
        <f>ROUND(Hoja2!AA105,2)</f>
        <v>0</v>
      </c>
      <c r="G98" s="1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35.1" customHeight="1" x14ac:dyDescent="0.2">
      <c r="A99" s="41">
        <f t="shared" si="1"/>
        <v>97</v>
      </c>
      <c r="B99" s="42">
        <f>Hoja2!B106</f>
        <v>0</v>
      </c>
      <c r="C99" s="14">
        <f>Hoja2!P106</f>
        <v>0</v>
      </c>
      <c r="D99" s="16">
        <f>Hoja2!C106</f>
        <v>0</v>
      </c>
      <c r="E99" s="15">
        <f>Hoja4!J106</f>
        <v>0</v>
      </c>
      <c r="F99" s="15">
        <f>ROUND(Hoja2!AA106,2)</f>
        <v>0</v>
      </c>
      <c r="G99" s="1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35.1" customHeight="1" x14ac:dyDescent="0.2">
      <c r="A100" s="41">
        <f t="shared" si="1"/>
        <v>98</v>
      </c>
      <c r="B100" s="42">
        <f>Hoja2!B107</f>
        <v>0</v>
      </c>
      <c r="C100" s="14">
        <f>Hoja2!P107</f>
        <v>0</v>
      </c>
      <c r="D100" s="16">
        <f>Hoja2!C107</f>
        <v>0</v>
      </c>
      <c r="E100" s="15">
        <f>Hoja4!J107</f>
        <v>0</v>
      </c>
      <c r="F100" s="15">
        <f>ROUND(Hoja2!AA107,2)</f>
        <v>0</v>
      </c>
      <c r="G100" s="1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35.1" customHeight="1" x14ac:dyDescent="0.2">
      <c r="A101" s="41">
        <f t="shared" si="1"/>
        <v>99</v>
      </c>
      <c r="B101" s="42">
        <f>Hoja2!B108</f>
        <v>0</v>
      </c>
      <c r="C101" s="14">
        <f>Hoja2!P108</f>
        <v>0</v>
      </c>
      <c r="D101" s="16">
        <f>Hoja2!C108</f>
        <v>0</v>
      </c>
      <c r="E101" s="15">
        <f>Hoja4!J108</f>
        <v>0</v>
      </c>
      <c r="F101" s="15">
        <f>ROUND(Hoja2!AA108,2)</f>
        <v>0</v>
      </c>
      <c r="G101" s="1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35.1" customHeight="1" x14ac:dyDescent="0.2">
      <c r="A102" s="22">
        <f t="shared" si="1"/>
        <v>100</v>
      </c>
      <c r="B102" s="43">
        <f>Hoja2!B109</f>
        <v>0</v>
      </c>
      <c r="C102" s="38">
        <f>Hoja2!P109</f>
        <v>0</v>
      </c>
      <c r="D102" s="39">
        <f>Hoja2!C109</f>
        <v>0</v>
      </c>
      <c r="E102" s="40">
        <f>Hoja4!J109</f>
        <v>0</v>
      </c>
      <c r="F102" s="40">
        <f>ROUND(Hoja2!AA109,2)</f>
        <v>0</v>
      </c>
      <c r="G102" s="38"/>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35.1" customHeight="1" x14ac:dyDescent="0.2">
      <c r="A103" s="41">
        <f t="shared" si="1"/>
        <v>101</v>
      </c>
      <c r="B103" s="42">
        <f>Hoja2!B110</f>
        <v>0</v>
      </c>
      <c r="C103" s="14">
        <f>Hoja2!P110</f>
        <v>0</v>
      </c>
      <c r="D103" s="16">
        <f>Hoja2!C110</f>
        <v>0</v>
      </c>
      <c r="E103" s="15">
        <f>Hoja4!J110</f>
        <v>0</v>
      </c>
      <c r="F103" s="15">
        <f>ROUND(Hoja2!AA110,2)</f>
        <v>0</v>
      </c>
      <c r="G103" s="1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35.1" customHeight="1" x14ac:dyDescent="0.2">
      <c r="A104" s="41">
        <f t="shared" si="1"/>
        <v>102</v>
      </c>
      <c r="B104" s="42">
        <f>Hoja2!B111</f>
        <v>0</v>
      </c>
      <c r="C104" s="14">
        <f>Hoja2!P111</f>
        <v>0</v>
      </c>
      <c r="D104" s="16">
        <f>Hoja2!C111</f>
        <v>0</v>
      </c>
      <c r="E104" s="15">
        <f>Hoja4!J111</f>
        <v>0</v>
      </c>
      <c r="F104" s="15">
        <f>ROUND(Hoja2!AA111,2)</f>
        <v>0</v>
      </c>
      <c r="G104" s="1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35.1" customHeight="1" x14ac:dyDescent="0.2">
      <c r="A105" s="41">
        <f t="shared" si="1"/>
        <v>103</v>
      </c>
      <c r="B105" s="42">
        <f>Hoja2!B112</f>
        <v>0</v>
      </c>
      <c r="C105" s="14">
        <f>Hoja2!P112</f>
        <v>0</v>
      </c>
      <c r="D105" s="16">
        <f>Hoja2!C112</f>
        <v>0</v>
      </c>
      <c r="E105" s="15">
        <f>Hoja4!J112</f>
        <v>0</v>
      </c>
      <c r="F105" s="15">
        <f>ROUND(Hoja2!AA112,2)</f>
        <v>0</v>
      </c>
      <c r="G105" s="1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35.1" customHeight="1" x14ac:dyDescent="0.2">
      <c r="A106" s="41">
        <f t="shared" si="1"/>
        <v>104</v>
      </c>
      <c r="B106" s="42">
        <f>Hoja2!B113</f>
        <v>0</v>
      </c>
      <c r="C106" s="14">
        <f>Hoja2!P113</f>
        <v>0</v>
      </c>
      <c r="D106" s="16">
        <f>Hoja2!C113</f>
        <v>0</v>
      </c>
      <c r="E106" s="15">
        <f>Hoja4!J113</f>
        <v>0</v>
      </c>
      <c r="F106" s="15">
        <f>ROUND(Hoja2!AA113,2)</f>
        <v>0</v>
      </c>
      <c r="G106" s="1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35.1" customHeight="1" x14ac:dyDescent="0.2">
      <c r="A107" s="22">
        <f t="shared" si="1"/>
        <v>105</v>
      </c>
      <c r="B107" s="43">
        <f>Hoja2!B114</f>
        <v>0</v>
      </c>
      <c r="C107" s="38">
        <f>Hoja2!P114</f>
        <v>0</v>
      </c>
      <c r="D107" s="39">
        <f>Hoja2!C114</f>
        <v>0</v>
      </c>
      <c r="E107" s="40">
        <f>Hoja4!J114</f>
        <v>0</v>
      </c>
      <c r="F107" s="40">
        <f>ROUND(Hoja2!AA114,2)</f>
        <v>0</v>
      </c>
      <c r="G107" s="38"/>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35.1" customHeight="1" x14ac:dyDescent="0.2">
      <c r="A108" s="41">
        <f t="shared" si="1"/>
        <v>106</v>
      </c>
      <c r="B108" s="42">
        <f>Hoja2!B115</f>
        <v>0</v>
      </c>
      <c r="C108" s="14">
        <f>Hoja2!P115</f>
        <v>0</v>
      </c>
      <c r="D108" s="16">
        <f>Hoja2!C115</f>
        <v>0</v>
      </c>
      <c r="E108" s="15">
        <f>Hoja4!J115</f>
        <v>0</v>
      </c>
      <c r="F108" s="15">
        <f>ROUND(Hoja2!AA115,2)</f>
        <v>0</v>
      </c>
      <c r="G108" s="1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35.1" customHeight="1" x14ac:dyDescent="0.2">
      <c r="A109" s="41">
        <f t="shared" si="1"/>
        <v>107</v>
      </c>
      <c r="B109" s="42">
        <f>Hoja2!B116</f>
        <v>0</v>
      </c>
      <c r="C109" s="14">
        <f>Hoja2!P116</f>
        <v>0</v>
      </c>
      <c r="D109" s="16">
        <f>Hoja2!C116</f>
        <v>0</v>
      </c>
      <c r="E109" s="15">
        <f>Hoja4!J116</f>
        <v>0</v>
      </c>
      <c r="F109" s="15">
        <f>ROUND(Hoja2!AA116,2)</f>
        <v>0</v>
      </c>
      <c r="G109" s="1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35.1" customHeight="1" x14ac:dyDescent="0.2">
      <c r="A110" s="41">
        <f t="shared" si="1"/>
        <v>108</v>
      </c>
      <c r="B110" s="42">
        <f>Hoja2!B117</f>
        <v>0</v>
      </c>
      <c r="C110" s="14">
        <f>Hoja2!P117</f>
        <v>0</v>
      </c>
      <c r="D110" s="16">
        <f>Hoja2!C117</f>
        <v>0</v>
      </c>
      <c r="E110" s="15">
        <f>Hoja4!J117</f>
        <v>0</v>
      </c>
      <c r="F110" s="15">
        <f>ROUND(Hoja2!AA117,2)</f>
        <v>0</v>
      </c>
      <c r="G110" s="1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35.1" customHeight="1" x14ac:dyDescent="0.2">
      <c r="A111" s="41">
        <f t="shared" si="1"/>
        <v>109</v>
      </c>
      <c r="B111" s="42">
        <f>Hoja2!B118</f>
        <v>0</v>
      </c>
      <c r="C111" s="14">
        <f>Hoja2!P118</f>
        <v>0</v>
      </c>
      <c r="D111" s="16">
        <f>Hoja2!C118</f>
        <v>0</v>
      </c>
      <c r="E111" s="15">
        <f>Hoja4!J118</f>
        <v>0</v>
      </c>
      <c r="F111" s="15">
        <f>ROUND(Hoja2!AA118,2)</f>
        <v>0</v>
      </c>
      <c r="G111" s="1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35.1" customHeight="1" x14ac:dyDescent="0.2">
      <c r="A112" s="22">
        <f t="shared" si="1"/>
        <v>110</v>
      </c>
      <c r="B112" s="43">
        <f>Hoja2!B119</f>
        <v>0</v>
      </c>
      <c r="C112" s="38">
        <f>Hoja2!P119</f>
        <v>0</v>
      </c>
      <c r="D112" s="39">
        <f>Hoja2!C119</f>
        <v>0</v>
      </c>
      <c r="E112" s="40">
        <f>Hoja4!J119</f>
        <v>0</v>
      </c>
      <c r="F112" s="40">
        <f>ROUND(Hoja2!AA119,2)</f>
        <v>0</v>
      </c>
      <c r="G112" s="38"/>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35.1" customHeight="1" x14ac:dyDescent="0.2">
      <c r="A113" s="41">
        <f t="shared" si="1"/>
        <v>111</v>
      </c>
      <c r="B113" s="42">
        <f>Hoja2!B120</f>
        <v>0</v>
      </c>
      <c r="C113" s="14">
        <f>Hoja2!P120</f>
        <v>0</v>
      </c>
      <c r="D113" s="16">
        <f>Hoja2!C120</f>
        <v>0</v>
      </c>
      <c r="E113" s="15">
        <f>Hoja4!J120</f>
        <v>0</v>
      </c>
      <c r="F113" s="15">
        <f>ROUND(Hoja2!AA120,2)</f>
        <v>0</v>
      </c>
      <c r="G113" s="1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35.1" customHeight="1" x14ac:dyDescent="0.2">
      <c r="A114" s="41">
        <f t="shared" si="1"/>
        <v>112</v>
      </c>
      <c r="B114" s="42">
        <f>Hoja2!B121</f>
        <v>0</v>
      </c>
      <c r="C114" s="14">
        <f>Hoja2!P121</f>
        <v>0</v>
      </c>
      <c r="D114" s="16">
        <f>Hoja2!C121</f>
        <v>0</v>
      </c>
      <c r="E114" s="15">
        <f>Hoja4!J121</f>
        <v>0</v>
      </c>
      <c r="F114" s="15">
        <f>ROUND(Hoja2!AA121,2)</f>
        <v>0</v>
      </c>
      <c r="G114" s="1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35.1" customHeight="1" x14ac:dyDescent="0.2">
      <c r="A115" s="41">
        <f t="shared" si="1"/>
        <v>113</v>
      </c>
      <c r="B115" s="42">
        <f>Hoja2!B122</f>
        <v>0</v>
      </c>
      <c r="C115" s="14">
        <f>Hoja2!P122</f>
        <v>0</v>
      </c>
      <c r="D115" s="16">
        <f>Hoja2!C122</f>
        <v>0</v>
      </c>
      <c r="E115" s="15">
        <f>Hoja4!J122</f>
        <v>0</v>
      </c>
      <c r="F115" s="15">
        <f>ROUND(Hoja2!AA122,2)</f>
        <v>0</v>
      </c>
      <c r="G115" s="1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35.1" customHeight="1" x14ac:dyDescent="0.2">
      <c r="A116" s="41">
        <f t="shared" si="1"/>
        <v>114</v>
      </c>
      <c r="B116" s="42">
        <f>Hoja2!B123</f>
        <v>0</v>
      </c>
      <c r="C116" s="14">
        <f>Hoja2!P123</f>
        <v>0</v>
      </c>
      <c r="D116" s="16">
        <f>Hoja2!C123</f>
        <v>0</v>
      </c>
      <c r="E116" s="15">
        <f>Hoja4!J123</f>
        <v>0</v>
      </c>
      <c r="F116" s="15">
        <f>ROUND(Hoja2!AA123,2)</f>
        <v>0</v>
      </c>
      <c r="G116" s="1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35.1" customHeight="1" x14ac:dyDescent="0.2">
      <c r="A117" s="22">
        <f t="shared" si="1"/>
        <v>115</v>
      </c>
      <c r="B117" s="43">
        <f>Hoja2!B124</f>
        <v>0</v>
      </c>
      <c r="C117" s="38">
        <f>Hoja2!P124</f>
        <v>0</v>
      </c>
      <c r="D117" s="39">
        <f>Hoja2!C124</f>
        <v>0</v>
      </c>
      <c r="E117" s="40">
        <f>Hoja4!J124</f>
        <v>0</v>
      </c>
      <c r="F117" s="40">
        <f>ROUND(Hoja2!AA124,2)</f>
        <v>0</v>
      </c>
      <c r="G117" s="38"/>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35.1" customHeight="1" x14ac:dyDescent="0.2">
      <c r="A118" s="41">
        <f t="shared" si="1"/>
        <v>116</v>
      </c>
      <c r="B118" s="42">
        <f>Hoja2!B125</f>
        <v>0</v>
      </c>
      <c r="C118" s="14">
        <f>Hoja2!P125</f>
        <v>0</v>
      </c>
      <c r="D118" s="16">
        <f>Hoja2!C125</f>
        <v>0</v>
      </c>
      <c r="E118" s="15">
        <f>Hoja4!J125</f>
        <v>0</v>
      </c>
      <c r="F118" s="15">
        <f>ROUND(Hoja2!AA125,2)</f>
        <v>0</v>
      </c>
      <c r="G118" s="1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35.1" customHeight="1" x14ac:dyDescent="0.2">
      <c r="A119" s="41">
        <f t="shared" si="1"/>
        <v>117</v>
      </c>
      <c r="B119" s="42">
        <f>Hoja2!B126</f>
        <v>0</v>
      </c>
      <c r="C119" s="14">
        <f>Hoja2!P126</f>
        <v>0</v>
      </c>
      <c r="D119" s="16">
        <f>Hoja2!C126</f>
        <v>0</v>
      </c>
      <c r="E119" s="15">
        <f>Hoja4!J126</f>
        <v>0</v>
      </c>
      <c r="F119" s="15">
        <f>ROUND(Hoja2!AA126,2)</f>
        <v>0</v>
      </c>
      <c r="G119" s="1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35.1" customHeight="1" x14ac:dyDescent="0.2">
      <c r="A120" s="41">
        <f t="shared" si="1"/>
        <v>118</v>
      </c>
      <c r="B120" s="42">
        <f>Hoja2!B127</f>
        <v>0</v>
      </c>
      <c r="C120" s="14">
        <f>Hoja2!P127</f>
        <v>0</v>
      </c>
      <c r="D120" s="16">
        <f>Hoja2!C127</f>
        <v>0</v>
      </c>
      <c r="E120" s="15">
        <f>Hoja4!J127</f>
        <v>0</v>
      </c>
      <c r="F120" s="15">
        <f>ROUND(Hoja2!AA127,2)</f>
        <v>0</v>
      </c>
      <c r="G120" s="1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35.1" customHeight="1" x14ac:dyDescent="0.2">
      <c r="A121" s="41">
        <f t="shared" si="1"/>
        <v>119</v>
      </c>
      <c r="B121" s="42">
        <f>Hoja2!B128</f>
        <v>0</v>
      </c>
      <c r="C121" s="14">
        <f>Hoja2!P128</f>
        <v>0</v>
      </c>
      <c r="D121" s="16">
        <f>Hoja2!C128</f>
        <v>0</v>
      </c>
      <c r="E121" s="15">
        <f>Hoja4!J128</f>
        <v>0</v>
      </c>
      <c r="F121" s="15">
        <f>ROUND(Hoja2!AA128,2)</f>
        <v>0</v>
      </c>
      <c r="G121" s="1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35.1" customHeight="1" x14ac:dyDescent="0.2">
      <c r="A122" s="22">
        <f t="shared" si="1"/>
        <v>120</v>
      </c>
      <c r="B122" s="43">
        <f>Hoja2!B129</f>
        <v>0</v>
      </c>
      <c r="C122" s="38">
        <f>Hoja2!P129</f>
        <v>0</v>
      </c>
      <c r="D122" s="39">
        <f>Hoja2!C129</f>
        <v>0</v>
      </c>
      <c r="E122" s="40">
        <f>Hoja4!J129</f>
        <v>0</v>
      </c>
      <c r="F122" s="40">
        <f>ROUND(Hoja2!AA129,2)</f>
        <v>0</v>
      </c>
      <c r="G122" s="38"/>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35.1" customHeight="1" x14ac:dyDescent="0.2">
      <c r="A123" s="41">
        <f t="shared" si="1"/>
        <v>121</v>
      </c>
      <c r="B123" s="42">
        <f>Hoja2!B130</f>
        <v>0</v>
      </c>
      <c r="C123" s="14">
        <f>Hoja2!P130</f>
        <v>0</v>
      </c>
      <c r="D123" s="16">
        <f>Hoja2!C130</f>
        <v>0</v>
      </c>
      <c r="E123" s="15">
        <f>Hoja4!J130</f>
        <v>0</v>
      </c>
      <c r="F123" s="15">
        <f>ROUND(Hoja2!AA130,2)</f>
        <v>0</v>
      </c>
      <c r="G123" s="1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35.1" customHeight="1" x14ac:dyDescent="0.2">
      <c r="A124" s="41">
        <f t="shared" si="1"/>
        <v>122</v>
      </c>
      <c r="B124" s="42">
        <f>Hoja2!B131</f>
        <v>0</v>
      </c>
      <c r="C124" s="14">
        <f>Hoja2!P131</f>
        <v>0</v>
      </c>
      <c r="D124" s="16">
        <f>Hoja2!C131</f>
        <v>0</v>
      </c>
      <c r="E124" s="15">
        <f>Hoja4!J131</f>
        <v>0</v>
      </c>
      <c r="F124" s="15">
        <f>ROUND(Hoja2!AA131,2)</f>
        <v>0</v>
      </c>
      <c r="G124" s="1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35.1" customHeight="1" x14ac:dyDescent="0.2">
      <c r="A125" s="41">
        <f t="shared" si="1"/>
        <v>123</v>
      </c>
      <c r="B125" s="42">
        <f>Hoja2!B132</f>
        <v>0</v>
      </c>
      <c r="C125" s="14">
        <f>Hoja2!P132</f>
        <v>0</v>
      </c>
      <c r="D125" s="16">
        <f>Hoja2!C132</f>
        <v>0</v>
      </c>
      <c r="E125" s="15">
        <f>Hoja4!J132</f>
        <v>0</v>
      </c>
      <c r="F125" s="15">
        <f>ROUND(Hoja2!AA132,2)</f>
        <v>0</v>
      </c>
      <c r="G125" s="1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35.1" customHeight="1" x14ac:dyDescent="0.2">
      <c r="A126" s="41">
        <f t="shared" si="1"/>
        <v>124</v>
      </c>
      <c r="B126" s="42">
        <f>Hoja2!B133</f>
        <v>0</v>
      </c>
      <c r="C126" s="14">
        <f>Hoja2!P133</f>
        <v>0</v>
      </c>
      <c r="D126" s="16">
        <f>Hoja2!C133</f>
        <v>0</v>
      </c>
      <c r="E126" s="15">
        <f>Hoja4!J133</f>
        <v>0</v>
      </c>
      <c r="F126" s="15">
        <f>ROUND(Hoja2!AA133,2)</f>
        <v>0</v>
      </c>
      <c r="G126" s="1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35.1" customHeight="1" x14ac:dyDescent="0.2">
      <c r="A127" s="22">
        <f t="shared" si="1"/>
        <v>125</v>
      </c>
      <c r="B127" s="43">
        <f>Hoja2!B134</f>
        <v>0</v>
      </c>
      <c r="C127" s="38">
        <f>Hoja2!P134</f>
        <v>0</v>
      </c>
      <c r="D127" s="39">
        <f>Hoja2!C134</f>
        <v>0</v>
      </c>
      <c r="E127" s="40">
        <f>Hoja4!J134</f>
        <v>0</v>
      </c>
      <c r="F127" s="40">
        <f>ROUND(Hoja2!AA134,2)</f>
        <v>0</v>
      </c>
      <c r="G127" s="38"/>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35.1" customHeight="1" x14ac:dyDescent="0.2">
      <c r="A128" s="41">
        <f t="shared" si="1"/>
        <v>126</v>
      </c>
      <c r="B128" s="42">
        <f>Hoja2!B135</f>
        <v>0</v>
      </c>
      <c r="C128" s="14">
        <f>Hoja2!P135</f>
        <v>0</v>
      </c>
      <c r="D128" s="16">
        <f>Hoja2!C135</f>
        <v>0</v>
      </c>
      <c r="E128" s="15">
        <f>Hoja4!J135</f>
        <v>0</v>
      </c>
      <c r="F128" s="15">
        <f>ROUND(Hoja2!AA135,2)</f>
        <v>0</v>
      </c>
      <c r="G128" s="1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35.1" customHeight="1" x14ac:dyDescent="0.2">
      <c r="A129" s="41">
        <f t="shared" si="1"/>
        <v>127</v>
      </c>
      <c r="B129" s="42">
        <f>Hoja2!B136</f>
        <v>0</v>
      </c>
      <c r="C129" s="14">
        <f>Hoja2!P136</f>
        <v>0</v>
      </c>
      <c r="D129" s="16">
        <f>Hoja2!C136</f>
        <v>0</v>
      </c>
      <c r="E129" s="15">
        <f>Hoja4!J136</f>
        <v>0</v>
      </c>
      <c r="F129" s="15">
        <f>ROUND(Hoja2!AA136,2)</f>
        <v>0</v>
      </c>
      <c r="G129" s="1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35.1" customHeight="1" x14ac:dyDescent="0.2">
      <c r="A130" s="41">
        <f t="shared" si="1"/>
        <v>128</v>
      </c>
      <c r="B130" s="42">
        <f>Hoja2!B137</f>
        <v>0</v>
      </c>
      <c r="C130" s="14">
        <f>Hoja2!P137</f>
        <v>0</v>
      </c>
      <c r="D130" s="16">
        <f>Hoja2!C137</f>
        <v>0</v>
      </c>
      <c r="E130" s="15">
        <f>Hoja4!J137</f>
        <v>0</v>
      </c>
      <c r="F130" s="15">
        <f>ROUND(Hoja2!AA137,2)</f>
        <v>0</v>
      </c>
      <c r="G130" s="1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35.1" customHeight="1" x14ac:dyDescent="0.2">
      <c r="A131" s="41">
        <f t="shared" si="1"/>
        <v>129</v>
      </c>
      <c r="B131" s="42">
        <f>Hoja2!B138</f>
        <v>0</v>
      </c>
      <c r="C131" s="14">
        <f>Hoja2!P138</f>
        <v>0</v>
      </c>
      <c r="D131" s="16">
        <f>Hoja2!C138</f>
        <v>0</v>
      </c>
      <c r="E131" s="15">
        <f>Hoja4!J138</f>
        <v>0</v>
      </c>
      <c r="F131" s="15">
        <f>ROUND(Hoja2!AA138,2)</f>
        <v>0</v>
      </c>
      <c r="G131" s="1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35.1" customHeight="1" x14ac:dyDescent="0.2">
      <c r="A132" s="22">
        <f t="shared" si="1"/>
        <v>130</v>
      </c>
      <c r="B132" s="43">
        <f>Hoja2!B139</f>
        <v>0</v>
      </c>
      <c r="C132" s="38">
        <f>Hoja2!P139</f>
        <v>0</v>
      </c>
      <c r="D132" s="39">
        <f>Hoja2!C139</f>
        <v>0</v>
      </c>
      <c r="E132" s="40">
        <f>Hoja4!J139</f>
        <v>0</v>
      </c>
      <c r="F132" s="40">
        <f>ROUND(Hoja2!AA139,2)</f>
        <v>0</v>
      </c>
      <c r="G132" s="38"/>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35.1" customHeight="1" x14ac:dyDescent="0.2">
      <c r="A133" s="41">
        <f t="shared" ref="A133:A196" si="2">A132+1</f>
        <v>131</v>
      </c>
      <c r="B133" s="42">
        <f>Hoja2!B140</f>
        <v>0</v>
      </c>
      <c r="C133" s="14">
        <f>Hoja2!P140</f>
        <v>0</v>
      </c>
      <c r="D133" s="16">
        <f>Hoja2!C140</f>
        <v>0</v>
      </c>
      <c r="E133" s="15">
        <f>Hoja4!J140</f>
        <v>0</v>
      </c>
      <c r="F133" s="15">
        <f>ROUND(Hoja2!AA140,2)</f>
        <v>0</v>
      </c>
      <c r="G133" s="1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35.1" customHeight="1" x14ac:dyDescent="0.2">
      <c r="A134" s="41">
        <f t="shared" si="2"/>
        <v>132</v>
      </c>
      <c r="B134" s="42">
        <f>Hoja2!B141</f>
        <v>0</v>
      </c>
      <c r="C134" s="14">
        <f>Hoja2!P141</f>
        <v>0</v>
      </c>
      <c r="D134" s="16">
        <f>Hoja2!C141</f>
        <v>0</v>
      </c>
      <c r="E134" s="15">
        <f>Hoja4!J141</f>
        <v>0</v>
      </c>
      <c r="F134" s="15">
        <f>ROUND(Hoja2!AA141,2)</f>
        <v>0</v>
      </c>
      <c r="G134" s="1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35.1" customHeight="1" x14ac:dyDescent="0.2">
      <c r="A135" s="41">
        <f t="shared" si="2"/>
        <v>133</v>
      </c>
      <c r="B135" s="42">
        <f>Hoja2!B142</f>
        <v>0</v>
      </c>
      <c r="C135" s="14">
        <f>Hoja2!P142</f>
        <v>0</v>
      </c>
      <c r="D135" s="16">
        <f>Hoja2!C142</f>
        <v>0</v>
      </c>
      <c r="E135" s="15">
        <f>Hoja4!J142</f>
        <v>0</v>
      </c>
      <c r="F135" s="15">
        <f>ROUND(Hoja2!AA142,2)</f>
        <v>0</v>
      </c>
      <c r="G135" s="1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35.1" customHeight="1" x14ac:dyDescent="0.2">
      <c r="A136" s="41">
        <f t="shared" si="2"/>
        <v>134</v>
      </c>
      <c r="B136" s="42">
        <f>Hoja2!B143</f>
        <v>0</v>
      </c>
      <c r="C136" s="14">
        <f>Hoja2!P143</f>
        <v>0</v>
      </c>
      <c r="D136" s="16">
        <f>Hoja2!C143</f>
        <v>0</v>
      </c>
      <c r="E136" s="15">
        <f>Hoja4!J143</f>
        <v>0</v>
      </c>
      <c r="F136" s="15">
        <f>ROUND(Hoja2!AA143,2)</f>
        <v>0</v>
      </c>
      <c r="G136" s="1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35.1" customHeight="1" x14ac:dyDescent="0.2">
      <c r="A137" s="22">
        <f t="shared" si="2"/>
        <v>135</v>
      </c>
      <c r="B137" s="43">
        <f>Hoja2!B144</f>
        <v>0</v>
      </c>
      <c r="C137" s="38">
        <f>Hoja2!P144</f>
        <v>0</v>
      </c>
      <c r="D137" s="39">
        <f>Hoja2!C144</f>
        <v>0</v>
      </c>
      <c r="E137" s="40">
        <f>Hoja4!J144</f>
        <v>0</v>
      </c>
      <c r="F137" s="40">
        <f>ROUND(Hoja2!AA144,2)</f>
        <v>0</v>
      </c>
      <c r="G137" s="38"/>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35.1" customHeight="1" x14ac:dyDescent="0.2">
      <c r="A138" s="41">
        <f t="shared" si="2"/>
        <v>136</v>
      </c>
      <c r="B138" s="42">
        <f>Hoja2!B145</f>
        <v>0</v>
      </c>
      <c r="C138" s="14">
        <f>Hoja2!P145</f>
        <v>0</v>
      </c>
      <c r="D138" s="16">
        <f>Hoja2!C145</f>
        <v>0</v>
      </c>
      <c r="E138" s="15">
        <f>Hoja4!J145</f>
        <v>0</v>
      </c>
      <c r="F138" s="15">
        <f>ROUND(Hoja2!AA145,2)</f>
        <v>0</v>
      </c>
      <c r="G138" s="1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35.1" customHeight="1" x14ac:dyDescent="0.2">
      <c r="A139" s="41">
        <f t="shared" si="2"/>
        <v>137</v>
      </c>
      <c r="B139" s="42">
        <f>Hoja2!B146</f>
        <v>0</v>
      </c>
      <c r="C139" s="14">
        <f>Hoja2!P146</f>
        <v>0</v>
      </c>
      <c r="D139" s="16">
        <f>Hoja2!C146</f>
        <v>0</v>
      </c>
      <c r="E139" s="15">
        <f>Hoja4!J146</f>
        <v>0</v>
      </c>
      <c r="F139" s="15">
        <f>ROUND(Hoja2!AA146,2)</f>
        <v>0</v>
      </c>
      <c r="G139" s="1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35.1" customHeight="1" x14ac:dyDescent="0.2">
      <c r="A140" s="41">
        <f t="shared" si="2"/>
        <v>138</v>
      </c>
      <c r="B140" s="42">
        <f>Hoja2!B147</f>
        <v>0</v>
      </c>
      <c r="C140" s="14">
        <f>Hoja2!P147</f>
        <v>0</v>
      </c>
      <c r="D140" s="16">
        <f>Hoja2!C147</f>
        <v>0</v>
      </c>
      <c r="E140" s="15">
        <f>Hoja4!J147</f>
        <v>0</v>
      </c>
      <c r="F140" s="15">
        <f>ROUND(Hoja2!AA147,2)</f>
        <v>0</v>
      </c>
      <c r="G140" s="1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35.1" customHeight="1" x14ac:dyDescent="0.2">
      <c r="A141" s="41">
        <f t="shared" si="2"/>
        <v>139</v>
      </c>
      <c r="B141" s="42">
        <f>Hoja2!B148</f>
        <v>0</v>
      </c>
      <c r="C141" s="14">
        <f>Hoja2!P148</f>
        <v>0</v>
      </c>
      <c r="D141" s="16">
        <f>Hoja2!C148</f>
        <v>0</v>
      </c>
      <c r="E141" s="15">
        <f>Hoja4!J148</f>
        <v>0</v>
      </c>
      <c r="F141" s="15">
        <f>ROUND(Hoja2!AA148,2)</f>
        <v>0</v>
      </c>
      <c r="G141" s="1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35.1" customHeight="1" x14ac:dyDescent="0.2">
      <c r="A142" s="22">
        <f t="shared" si="2"/>
        <v>140</v>
      </c>
      <c r="B142" s="43">
        <f>Hoja2!B149</f>
        <v>0</v>
      </c>
      <c r="C142" s="38">
        <f>Hoja2!P149</f>
        <v>0</v>
      </c>
      <c r="D142" s="39">
        <f>Hoja2!C149</f>
        <v>0</v>
      </c>
      <c r="E142" s="40">
        <f>Hoja4!J149</f>
        <v>0</v>
      </c>
      <c r="F142" s="40">
        <f>ROUND(Hoja2!AA149,2)</f>
        <v>0</v>
      </c>
      <c r="G142" s="38"/>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35.1" customHeight="1" x14ac:dyDescent="0.2">
      <c r="A143" s="41">
        <f t="shared" si="2"/>
        <v>141</v>
      </c>
      <c r="B143" s="42">
        <f>Hoja2!B150</f>
        <v>0</v>
      </c>
      <c r="C143" s="14">
        <f>Hoja2!P150</f>
        <v>0</v>
      </c>
      <c r="D143" s="16">
        <f>Hoja2!C150</f>
        <v>0</v>
      </c>
      <c r="E143" s="15">
        <f>Hoja4!J150</f>
        <v>0</v>
      </c>
      <c r="F143" s="15">
        <f>ROUND(Hoja2!AA150,2)</f>
        <v>0</v>
      </c>
      <c r="G143" s="1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35.1" customHeight="1" x14ac:dyDescent="0.2">
      <c r="A144" s="41">
        <f t="shared" si="2"/>
        <v>142</v>
      </c>
      <c r="B144" s="42">
        <f>Hoja2!B151</f>
        <v>0</v>
      </c>
      <c r="C144" s="14">
        <f>Hoja2!P151</f>
        <v>0</v>
      </c>
      <c r="D144" s="16">
        <f>Hoja2!C151</f>
        <v>0</v>
      </c>
      <c r="E144" s="15">
        <f>Hoja4!J151</f>
        <v>0</v>
      </c>
      <c r="F144" s="15">
        <f>ROUND(Hoja2!AA151,2)</f>
        <v>0</v>
      </c>
      <c r="G144" s="1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35.1" customHeight="1" x14ac:dyDescent="0.2">
      <c r="A145" s="41">
        <f t="shared" si="2"/>
        <v>143</v>
      </c>
      <c r="B145" s="42">
        <f>Hoja2!B152</f>
        <v>0</v>
      </c>
      <c r="C145" s="14">
        <f>Hoja2!P152</f>
        <v>0</v>
      </c>
      <c r="D145" s="16">
        <f>Hoja2!C152</f>
        <v>0</v>
      </c>
      <c r="E145" s="15">
        <f>Hoja4!J152</f>
        <v>0</v>
      </c>
      <c r="F145" s="15">
        <f>ROUND(Hoja2!AA152,2)</f>
        <v>0</v>
      </c>
      <c r="G145" s="1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35.1" customHeight="1" x14ac:dyDescent="0.2">
      <c r="A146" s="41">
        <f t="shared" si="2"/>
        <v>144</v>
      </c>
      <c r="B146" s="42">
        <f>Hoja2!B153</f>
        <v>0</v>
      </c>
      <c r="C146" s="14">
        <f>Hoja2!P153</f>
        <v>0</v>
      </c>
      <c r="D146" s="16">
        <f>Hoja2!C153</f>
        <v>0</v>
      </c>
      <c r="E146" s="15">
        <f>Hoja4!J153</f>
        <v>0</v>
      </c>
      <c r="F146" s="15">
        <f>ROUND(Hoja2!AA153,2)</f>
        <v>0</v>
      </c>
      <c r="G146" s="1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35.1" customHeight="1" x14ac:dyDescent="0.2">
      <c r="A147" s="22">
        <f t="shared" si="2"/>
        <v>145</v>
      </c>
      <c r="B147" s="43">
        <f>Hoja2!B154</f>
        <v>0</v>
      </c>
      <c r="C147" s="38">
        <f>Hoja2!P154</f>
        <v>0</v>
      </c>
      <c r="D147" s="39">
        <f>Hoja2!C154</f>
        <v>0</v>
      </c>
      <c r="E147" s="40">
        <f>Hoja4!J154</f>
        <v>0</v>
      </c>
      <c r="F147" s="40">
        <f>ROUND(Hoja2!AA154,2)</f>
        <v>0</v>
      </c>
      <c r="G147" s="38"/>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35.1" customHeight="1" x14ac:dyDescent="0.2">
      <c r="A148" s="41">
        <f t="shared" si="2"/>
        <v>146</v>
      </c>
      <c r="B148" s="42">
        <f>Hoja2!B155</f>
        <v>0</v>
      </c>
      <c r="C148" s="14">
        <f>Hoja2!P155</f>
        <v>0</v>
      </c>
      <c r="D148" s="16">
        <f>Hoja2!C155</f>
        <v>0</v>
      </c>
      <c r="E148" s="15">
        <f>Hoja4!J155</f>
        <v>0</v>
      </c>
      <c r="F148" s="15">
        <f>ROUND(Hoja2!AA155,2)</f>
        <v>0</v>
      </c>
      <c r="G148" s="1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35.1" customHeight="1" x14ac:dyDescent="0.2">
      <c r="A149" s="41">
        <f t="shared" si="2"/>
        <v>147</v>
      </c>
      <c r="B149" s="42">
        <f>Hoja2!B156</f>
        <v>0</v>
      </c>
      <c r="C149" s="14">
        <f>Hoja2!P156</f>
        <v>0</v>
      </c>
      <c r="D149" s="16">
        <f>Hoja2!C156</f>
        <v>0</v>
      </c>
      <c r="E149" s="15">
        <f>Hoja4!J156</f>
        <v>0</v>
      </c>
      <c r="F149" s="15">
        <f>ROUND(Hoja2!AA156,2)</f>
        <v>0</v>
      </c>
      <c r="G149" s="1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35.1" customHeight="1" x14ac:dyDescent="0.2">
      <c r="A150" s="41">
        <f t="shared" si="2"/>
        <v>148</v>
      </c>
      <c r="B150" s="42">
        <f>Hoja2!B157</f>
        <v>0</v>
      </c>
      <c r="C150" s="14">
        <f>Hoja2!P157</f>
        <v>0</v>
      </c>
      <c r="D150" s="16">
        <f>Hoja2!C157</f>
        <v>0</v>
      </c>
      <c r="E150" s="15">
        <f>Hoja4!J157</f>
        <v>0</v>
      </c>
      <c r="F150" s="15">
        <f>ROUND(Hoja2!AA157,2)</f>
        <v>0</v>
      </c>
      <c r="G150" s="1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35.1" customHeight="1" x14ac:dyDescent="0.2">
      <c r="A151" s="41">
        <f t="shared" si="2"/>
        <v>149</v>
      </c>
      <c r="B151" s="42">
        <f>Hoja2!B158</f>
        <v>0</v>
      </c>
      <c r="C151" s="14">
        <f>Hoja2!P158</f>
        <v>0</v>
      </c>
      <c r="D151" s="16">
        <f>Hoja2!C158</f>
        <v>0</v>
      </c>
      <c r="E151" s="15">
        <f>Hoja4!J158</f>
        <v>0</v>
      </c>
      <c r="F151" s="15">
        <f>ROUND(Hoja2!AA158,2)</f>
        <v>0</v>
      </c>
      <c r="G151" s="1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35.1" customHeight="1" x14ac:dyDescent="0.2">
      <c r="A152" s="22">
        <f t="shared" si="2"/>
        <v>150</v>
      </c>
      <c r="B152" s="43">
        <f>Hoja2!B159</f>
        <v>0</v>
      </c>
      <c r="C152" s="38">
        <f>Hoja2!P159</f>
        <v>0</v>
      </c>
      <c r="D152" s="39">
        <f>Hoja2!C159</f>
        <v>0</v>
      </c>
      <c r="E152" s="40">
        <f>Hoja4!J159</f>
        <v>0</v>
      </c>
      <c r="F152" s="40">
        <f>ROUND(Hoja2!AA159,2)</f>
        <v>0</v>
      </c>
      <c r="G152" s="38"/>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35.1" customHeight="1" x14ac:dyDescent="0.2">
      <c r="A153" s="41">
        <f t="shared" si="2"/>
        <v>151</v>
      </c>
      <c r="B153" s="42">
        <f>Hoja2!B160</f>
        <v>0</v>
      </c>
      <c r="C153" s="14">
        <f>Hoja2!P160</f>
        <v>0</v>
      </c>
      <c r="D153" s="16">
        <f>Hoja2!C160</f>
        <v>0</v>
      </c>
      <c r="E153" s="15">
        <f>Hoja4!J160</f>
        <v>0</v>
      </c>
      <c r="F153" s="15">
        <f>ROUND(Hoja2!AA160,2)</f>
        <v>0</v>
      </c>
      <c r="G153" s="1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35.1" customHeight="1" x14ac:dyDescent="0.2">
      <c r="A154" s="41">
        <f t="shared" si="2"/>
        <v>152</v>
      </c>
      <c r="B154" s="42">
        <f>Hoja2!B161</f>
        <v>0</v>
      </c>
      <c r="C154" s="14">
        <f>Hoja2!P161</f>
        <v>0</v>
      </c>
      <c r="D154" s="16">
        <f>Hoja2!C161</f>
        <v>0</v>
      </c>
      <c r="E154" s="15">
        <f>Hoja4!J161</f>
        <v>0</v>
      </c>
      <c r="F154" s="15">
        <f>ROUND(Hoja2!AA161,2)</f>
        <v>0</v>
      </c>
      <c r="G154" s="1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35.1" customHeight="1" x14ac:dyDescent="0.2">
      <c r="A155" s="41">
        <f t="shared" si="2"/>
        <v>153</v>
      </c>
      <c r="B155" s="42">
        <f>Hoja2!B162</f>
        <v>0</v>
      </c>
      <c r="C155" s="14">
        <f>Hoja2!P162</f>
        <v>0</v>
      </c>
      <c r="D155" s="16">
        <f>Hoja2!C162</f>
        <v>0</v>
      </c>
      <c r="E155" s="15">
        <f>Hoja4!J162</f>
        <v>0</v>
      </c>
      <c r="F155" s="15">
        <f>ROUND(Hoja2!AA162,2)</f>
        <v>0</v>
      </c>
      <c r="G155" s="1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35.1" customHeight="1" x14ac:dyDescent="0.2">
      <c r="A156" s="41">
        <f t="shared" si="2"/>
        <v>154</v>
      </c>
      <c r="B156" s="42">
        <f>Hoja2!B163</f>
        <v>0</v>
      </c>
      <c r="C156" s="14">
        <f>Hoja2!P163</f>
        <v>0</v>
      </c>
      <c r="D156" s="16">
        <f>Hoja2!C163</f>
        <v>0</v>
      </c>
      <c r="E156" s="15">
        <f>Hoja4!J163</f>
        <v>0</v>
      </c>
      <c r="F156" s="15">
        <f>ROUND(Hoja2!AA163,2)</f>
        <v>0</v>
      </c>
      <c r="G156" s="1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35.1" customHeight="1" x14ac:dyDescent="0.2">
      <c r="A157" s="22">
        <f t="shared" si="2"/>
        <v>155</v>
      </c>
      <c r="B157" s="43">
        <f>Hoja2!B164</f>
        <v>0</v>
      </c>
      <c r="C157" s="38">
        <f>Hoja2!P164</f>
        <v>0</v>
      </c>
      <c r="D157" s="39">
        <f>Hoja2!C164</f>
        <v>0</v>
      </c>
      <c r="E157" s="40">
        <f>Hoja4!J164</f>
        <v>0</v>
      </c>
      <c r="F157" s="40">
        <f>ROUND(Hoja2!AA164,2)</f>
        <v>0</v>
      </c>
      <c r="G157" s="38"/>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35.1" customHeight="1" x14ac:dyDescent="0.2">
      <c r="A158" s="41">
        <f t="shared" si="2"/>
        <v>156</v>
      </c>
      <c r="B158" s="42">
        <f>Hoja2!B165</f>
        <v>0</v>
      </c>
      <c r="C158" s="14">
        <f>Hoja2!P165</f>
        <v>0</v>
      </c>
      <c r="D158" s="16">
        <f>Hoja2!C165</f>
        <v>0</v>
      </c>
      <c r="E158" s="15">
        <f>Hoja4!J165</f>
        <v>0</v>
      </c>
      <c r="F158" s="15">
        <f>ROUND(Hoja2!AA165,2)</f>
        <v>0</v>
      </c>
      <c r="G158" s="1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35.1" customHeight="1" x14ac:dyDescent="0.2">
      <c r="A159" s="41">
        <f t="shared" si="2"/>
        <v>157</v>
      </c>
      <c r="B159" s="42">
        <f>Hoja2!B166</f>
        <v>0</v>
      </c>
      <c r="C159" s="14">
        <f>Hoja2!P166</f>
        <v>0</v>
      </c>
      <c r="D159" s="16">
        <f>Hoja2!C166</f>
        <v>0</v>
      </c>
      <c r="E159" s="15">
        <f>Hoja4!J166</f>
        <v>0</v>
      </c>
      <c r="F159" s="15">
        <f>ROUND(Hoja2!AA166,2)</f>
        <v>0</v>
      </c>
      <c r="G159" s="1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35.1" customHeight="1" x14ac:dyDescent="0.2">
      <c r="A160" s="41">
        <f t="shared" si="2"/>
        <v>158</v>
      </c>
      <c r="B160" s="42">
        <f>Hoja2!B167</f>
        <v>0</v>
      </c>
      <c r="C160" s="14">
        <f>Hoja2!P167</f>
        <v>0</v>
      </c>
      <c r="D160" s="16">
        <f>Hoja2!C167</f>
        <v>0</v>
      </c>
      <c r="E160" s="15">
        <f>Hoja4!J167</f>
        <v>0</v>
      </c>
      <c r="F160" s="15">
        <f>ROUND(Hoja2!AA167,2)</f>
        <v>0</v>
      </c>
      <c r="G160" s="1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35.1" customHeight="1" x14ac:dyDescent="0.2">
      <c r="A161" s="41">
        <f t="shared" si="2"/>
        <v>159</v>
      </c>
      <c r="B161" s="42">
        <f>Hoja2!B168</f>
        <v>0</v>
      </c>
      <c r="C161" s="14">
        <f>Hoja2!P168</f>
        <v>0</v>
      </c>
      <c r="D161" s="16">
        <f>Hoja2!C168</f>
        <v>0</v>
      </c>
      <c r="E161" s="15">
        <f>Hoja4!J168</f>
        <v>0</v>
      </c>
      <c r="F161" s="15">
        <f>ROUND(Hoja2!AA168,2)</f>
        <v>0</v>
      </c>
      <c r="G161" s="1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35.1" customHeight="1" x14ac:dyDescent="0.2">
      <c r="A162" s="22">
        <f t="shared" si="2"/>
        <v>160</v>
      </c>
      <c r="B162" s="43">
        <f>Hoja2!B169</f>
        <v>0</v>
      </c>
      <c r="C162" s="38">
        <f>Hoja2!P169</f>
        <v>0</v>
      </c>
      <c r="D162" s="39">
        <f>Hoja2!C169</f>
        <v>0</v>
      </c>
      <c r="E162" s="40">
        <f>Hoja4!J169</f>
        <v>0</v>
      </c>
      <c r="F162" s="40">
        <f>ROUND(Hoja2!AA169,2)</f>
        <v>0</v>
      </c>
      <c r="G162" s="38"/>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35.1" customHeight="1" x14ac:dyDescent="0.2">
      <c r="A163" s="41">
        <f t="shared" si="2"/>
        <v>161</v>
      </c>
      <c r="B163" s="42">
        <f>Hoja2!B170</f>
        <v>0</v>
      </c>
      <c r="C163" s="14">
        <f>Hoja2!P170</f>
        <v>0</v>
      </c>
      <c r="D163" s="16">
        <f>Hoja2!C170</f>
        <v>0</v>
      </c>
      <c r="E163" s="15">
        <f>Hoja4!J170</f>
        <v>0</v>
      </c>
      <c r="F163" s="15">
        <f>ROUND(Hoja2!AA170,2)</f>
        <v>0</v>
      </c>
      <c r="G163" s="1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35.1" customHeight="1" x14ac:dyDescent="0.2">
      <c r="A164" s="41">
        <f t="shared" si="2"/>
        <v>162</v>
      </c>
      <c r="B164" s="42">
        <f>Hoja2!B171</f>
        <v>0</v>
      </c>
      <c r="C164" s="14">
        <f>Hoja2!P171</f>
        <v>0</v>
      </c>
      <c r="D164" s="16">
        <f>Hoja2!C171</f>
        <v>0</v>
      </c>
      <c r="E164" s="15">
        <f>Hoja4!J171</f>
        <v>0</v>
      </c>
      <c r="F164" s="15">
        <f>ROUND(Hoja2!AA171,2)</f>
        <v>0</v>
      </c>
      <c r="G164" s="1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35.1" customHeight="1" x14ac:dyDescent="0.2">
      <c r="A165" s="41">
        <f t="shared" si="2"/>
        <v>163</v>
      </c>
      <c r="B165" s="42">
        <f>Hoja2!B172</f>
        <v>0</v>
      </c>
      <c r="C165" s="14">
        <f>Hoja2!P172</f>
        <v>0</v>
      </c>
      <c r="D165" s="16">
        <f>Hoja2!C172</f>
        <v>0</v>
      </c>
      <c r="E165" s="15">
        <f>Hoja4!J172</f>
        <v>0</v>
      </c>
      <c r="F165" s="15">
        <f>ROUND(Hoja2!AA172,2)</f>
        <v>0</v>
      </c>
      <c r="G165" s="1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35.1" customHeight="1" x14ac:dyDescent="0.2">
      <c r="A166" s="41">
        <f t="shared" si="2"/>
        <v>164</v>
      </c>
      <c r="B166" s="42">
        <f>Hoja2!B173</f>
        <v>0</v>
      </c>
      <c r="C166" s="14">
        <f>Hoja2!P173</f>
        <v>0</v>
      </c>
      <c r="D166" s="16">
        <f>Hoja2!C173</f>
        <v>0</v>
      </c>
      <c r="E166" s="15">
        <f>Hoja4!J173</f>
        <v>0</v>
      </c>
      <c r="F166" s="15">
        <f>ROUND(Hoja2!AA173,2)</f>
        <v>0</v>
      </c>
      <c r="G166" s="1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35.1" customHeight="1" x14ac:dyDescent="0.2">
      <c r="A167" s="22">
        <f t="shared" si="2"/>
        <v>165</v>
      </c>
      <c r="B167" s="43">
        <f>Hoja2!B174</f>
        <v>0</v>
      </c>
      <c r="C167" s="38">
        <f>Hoja2!P174</f>
        <v>0</v>
      </c>
      <c r="D167" s="39">
        <f>Hoja2!C174</f>
        <v>0</v>
      </c>
      <c r="E167" s="40">
        <f>Hoja4!J174</f>
        <v>0</v>
      </c>
      <c r="F167" s="40">
        <f>ROUND(Hoja2!AA174,2)</f>
        <v>0</v>
      </c>
      <c r="G167" s="38"/>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35.1" customHeight="1" x14ac:dyDescent="0.2">
      <c r="A168" s="41">
        <f t="shared" si="2"/>
        <v>166</v>
      </c>
      <c r="B168" s="42">
        <f>Hoja2!B175</f>
        <v>0</v>
      </c>
      <c r="C168" s="14">
        <f>Hoja2!P175</f>
        <v>0</v>
      </c>
      <c r="D168" s="16">
        <f>Hoja2!C175</f>
        <v>0</v>
      </c>
      <c r="E168" s="15">
        <f>Hoja4!J175</f>
        <v>0</v>
      </c>
      <c r="F168" s="15">
        <f>ROUND(Hoja2!AA175,2)</f>
        <v>0</v>
      </c>
      <c r="G168" s="1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35.1" customHeight="1" x14ac:dyDescent="0.2">
      <c r="A169" s="41">
        <f t="shared" si="2"/>
        <v>167</v>
      </c>
      <c r="B169" s="42">
        <f>Hoja2!B176</f>
        <v>0</v>
      </c>
      <c r="C169" s="14">
        <f>Hoja2!P176</f>
        <v>0</v>
      </c>
      <c r="D169" s="16">
        <f>Hoja2!C176</f>
        <v>0</v>
      </c>
      <c r="E169" s="15">
        <f>Hoja4!J176</f>
        <v>0</v>
      </c>
      <c r="F169" s="15">
        <f>ROUND(Hoja2!AA176,2)</f>
        <v>0</v>
      </c>
      <c r="G169" s="1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35.1" customHeight="1" x14ac:dyDescent="0.2">
      <c r="A170" s="41">
        <f t="shared" si="2"/>
        <v>168</v>
      </c>
      <c r="B170" s="42">
        <f>Hoja2!B177</f>
        <v>0</v>
      </c>
      <c r="C170" s="14">
        <f>Hoja2!P177</f>
        <v>0</v>
      </c>
      <c r="D170" s="16">
        <f>Hoja2!C177</f>
        <v>0</v>
      </c>
      <c r="E170" s="15">
        <f>Hoja4!J177</f>
        <v>0</v>
      </c>
      <c r="F170" s="15">
        <f>ROUND(Hoja2!AA177,2)</f>
        <v>0</v>
      </c>
      <c r="G170" s="1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35.1" customHeight="1" x14ac:dyDescent="0.2">
      <c r="A171" s="41">
        <f t="shared" si="2"/>
        <v>169</v>
      </c>
      <c r="B171" s="42">
        <f>Hoja2!B178</f>
        <v>0</v>
      </c>
      <c r="C171" s="14">
        <f>Hoja2!P178</f>
        <v>0</v>
      </c>
      <c r="D171" s="16">
        <f>Hoja2!C178</f>
        <v>0</v>
      </c>
      <c r="E171" s="15">
        <f>Hoja4!J178</f>
        <v>0</v>
      </c>
      <c r="F171" s="15">
        <f>ROUND(Hoja2!AA178,2)</f>
        <v>0</v>
      </c>
      <c r="G171" s="1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35.1" customHeight="1" x14ac:dyDescent="0.2">
      <c r="A172" s="22">
        <f t="shared" si="2"/>
        <v>170</v>
      </c>
      <c r="B172" s="43">
        <f>Hoja2!B179</f>
        <v>0</v>
      </c>
      <c r="C172" s="38">
        <f>Hoja2!P179</f>
        <v>0</v>
      </c>
      <c r="D172" s="39">
        <f>Hoja2!C179</f>
        <v>0</v>
      </c>
      <c r="E172" s="40">
        <f>Hoja4!J179</f>
        <v>0</v>
      </c>
      <c r="F172" s="40">
        <f>ROUND(Hoja2!AA179,2)</f>
        <v>0</v>
      </c>
      <c r="G172" s="38"/>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35.1" customHeight="1" x14ac:dyDescent="0.2">
      <c r="A173" s="41">
        <f t="shared" si="2"/>
        <v>171</v>
      </c>
      <c r="B173" s="42">
        <f>Hoja2!B180</f>
        <v>0</v>
      </c>
      <c r="C173" s="14">
        <f>Hoja2!P180</f>
        <v>0</v>
      </c>
      <c r="D173" s="16">
        <f>Hoja2!C180</f>
        <v>0</v>
      </c>
      <c r="E173" s="15">
        <f>Hoja4!J180</f>
        <v>0</v>
      </c>
      <c r="F173" s="15">
        <f>ROUND(Hoja2!AA180,2)</f>
        <v>0</v>
      </c>
      <c r="G173" s="1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35.1" customHeight="1" x14ac:dyDescent="0.2">
      <c r="A174" s="41">
        <f t="shared" si="2"/>
        <v>172</v>
      </c>
      <c r="B174" s="42">
        <f>Hoja2!B181</f>
        <v>0</v>
      </c>
      <c r="C174" s="14">
        <f>Hoja2!P181</f>
        <v>0</v>
      </c>
      <c r="D174" s="16">
        <f>Hoja2!C181</f>
        <v>0</v>
      </c>
      <c r="E174" s="15">
        <f>Hoja4!J181</f>
        <v>0</v>
      </c>
      <c r="F174" s="15">
        <f>ROUND(Hoja2!AA181,2)</f>
        <v>0</v>
      </c>
      <c r="G174" s="1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35.1" customHeight="1" x14ac:dyDescent="0.2">
      <c r="A175" s="41">
        <f t="shared" si="2"/>
        <v>173</v>
      </c>
      <c r="B175" s="42">
        <f>Hoja2!B182</f>
        <v>0</v>
      </c>
      <c r="C175" s="14">
        <f>Hoja2!P182</f>
        <v>0</v>
      </c>
      <c r="D175" s="16">
        <f>Hoja2!C182</f>
        <v>0</v>
      </c>
      <c r="E175" s="15">
        <f>Hoja4!J182</f>
        <v>0</v>
      </c>
      <c r="F175" s="15">
        <f>ROUND(Hoja2!AA182,2)</f>
        <v>0</v>
      </c>
      <c r="G175" s="1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35.1" customHeight="1" x14ac:dyDescent="0.2">
      <c r="A176" s="41">
        <f t="shared" si="2"/>
        <v>174</v>
      </c>
      <c r="B176" s="42">
        <f>Hoja2!B183</f>
        <v>0</v>
      </c>
      <c r="C176" s="14">
        <f>Hoja2!P183</f>
        <v>0</v>
      </c>
      <c r="D176" s="16">
        <f>Hoja2!C183</f>
        <v>0</v>
      </c>
      <c r="E176" s="15">
        <f>Hoja4!J183</f>
        <v>0</v>
      </c>
      <c r="F176" s="15">
        <f>ROUND(Hoja2!AA183,2)</f>
        <v>0</v>
      </c>
      <c r="G176" s="1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35.1" customHeight="1" x14ac:dyDescent="0.2">
      <c r="A177" s="22">
        <f t="shared" si="2"/>
        <v>175</v>
      </c>
      <c r="B177" s="43">
        <f>Hoja2!B184</f>
        <v>0</v>
      </c>
      <c r="C177" s="38">
        <f>Hoja2!P184</f>
        <v>0</v>
      </c>
      <c r="D177" s="39">
        <f>Hoja2!C184</f>
        <v>0</v>
      </c>
      <c r="E177" s="40">
        <f>Hoja4!J184</f>
        <v>0</v>
      </c>
      <c r="F177" s="40">
        <f>ROUND(Hoja2!AA184,2)</f>
        <v>0</v>
      </c>
      <c r="G177" s="38"/>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35.1" customHeight="1" x14ac:dyDescent="0.2">
      <c r="A178" s="41">
        <f t="shared" si="2"/>
        <v>176</v>
      </c>
      <c r="B178" s="42">
        <f>Hoja2!B185</f>
        <v>0</v>
      </c>
      <c r="C178" s="14">
        <f>Hoja2!P185</f>
        <v>0</v>
      </c>
      <c r="D178" s="16">
        <f>Hoja2!C185</f>
        <v>0</v>
      </c>
      <c r="E178" s="15">
        <f>Hoja4!J185</f>
        <v>0</v>
      </c>
      <c r="F178" s="15">
        <f>ROUND(Hoja2!AA185,2)</f>
        <v>0</v>
      </c>
      <c r="G178" s="1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35.1" customHeight="1" x14ac:dyDescent="0.2">
      <c r="A179" s="41">
        <f t="shared" si="2"/>
        <v>177</v>
      </c>
      <c r="B179" s="42">
        <f>Hoja2!B186</f>
        <v>0</v>
      </c>
      <c r="C179" s="14">
        <f>Hoja2!P186</f>
        <v>0</v>
      </c>
      <c r="D179" s="16">
        <f>Hoja2!C186</f>
        <v>0</v>
      </c>
      <c r="E179" s="15">
        <f>Hoja4!J186</f>
        <v>0</v>
      </c>
      <c r="F179" s="15">
        <f>ROUND(Hoja2!AA186,2)</f>
        <v>0</v>
      </c>
      <c r="G179" s="1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row r="180" spans="1:52" ht="35.1" customHeight="1" x14ac:dyDescent="0.2">
      <c r="A180" s="41">
        <f t="shared" si="2"/>
        <v>178</v>
      </c>
      <c r="B180" s="42">
        <f>Hoja2!B187</f>
        <v>0</v>
      </c>
      <c r="C180" s="14">
        <f>Hoja2!P187</f>
        <v>0</v>
      </c>
      <c r="D180" s="16">
        <f>Hoja2!C187</f>
        <v>0</v>
      </c>
      <c r="E180" s="15">
        <f>Hoja4!J187</f>
        <v>0</v>
      </c>
      <c r="F180" s="15">
        <f>ROUND(Hoja2!AA187,2)</f>
        <v>0</v>
      </c>
      <c r="G180" s="1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row>
    <row r="181" spans="1:52" ht="35.1" customHeight="1" x14ac:dyDescent="0.2">
      <c r="A181" s="41">
        <f t="shared" si="2"/>
        <v>179</v>
      </c>
      <c r="B181" s="42">
        <f>Hoja2!B188</f>
        <v>0</v>
      </c>
      <c r="C181" s="14">
        <f>Hoja2!P188</f>
        <v>0</v>
      </c>
      <c r="D181" s="16">
        <f>Hoja2!C188</f>
        <v>0</v>
      </c>
      <c r="E181" s="15">
        <f>Hoja4!J188</f>
        <v>0</v>
      </c>
      <c r="F181" s="15">
        <f>ROUND(Hoja2!AA188,2)</f>
        <v>0</v>
      </c>
      <c r="G181" s="1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row>
    <row r="182" spans="1:52" ht="35.1" customHeight="1" x14ac:dyDescent="0.2">
      <c r="A182" s="22">
        <f t="shared" si="2"/>
        <v>180</v>
      </c>
      <c r="B182" s="43">
        <f>Hoja2!B189</f>
        <v>0</v>
      </c>
      <c r="C182" s="38">
        <f>Hoja2!P189</f>
        <v>0</v>
      </c>
      <c r="D182" s="39">
        <f>Hoja2!C189</f>
        <v>0</v>
      </c>
      <c r="E182" s="40">
        <f>Hoja4!J189</f>
        <v>0</v>
      </c>
      <c r="F182" s="40">
        <f>ROUND(Hoja2!AA189,2)</f>
        <v>0</v>
      </c>
      <c r="G182" s="38"/>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row>
    <row r="183" spans="1:52" ht="35.1" customHeight="1" x14ac:dyDescent="0.2">
      <c r="A183" s="41">
        <f t="shared" si="2"/>
        <v>181</v>
      </c>
      <c r="B183" s="42">
        <f>Hoja2!B190</f>
        <v>0</v>
      </c>
      <c r="C183" s="14">
        <f>Hoja2!P190</f>
        <v>0</v>
      </c>
      <c r="D183" s="16">
        <f>Hoja2!C190</f>
        <v>0</v>
      </c>
      <c r="E183" s="15">
        <f>Hoja4!J190</f>
        <v>0</v>
      </c>
      <c r="F183" s="15">
        <f>ROUND(Hoja2!AA190,2)</f>
        <v>0</v>
      </c>
      <c r="G183" s="1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row>
    <row r="184" spans="1:52" ht="35.1" customHeight="1" x14ac:dyDescent="0.2">
      <c r="A184" s="41">
        <f t="shared" si="2"/>
        <v>182</v>
      </c>
      <c r="B184" s="42">
        <f>Hoja2!B191</f>
        <v>0</v>
      </c>
      <c r="C184" s="14">
        <f>Hoja2!P191</f>
        <v>0</v>
      </c>
      <c r="D184" s="16">
        <f>Hoja2!C191</f>
        <v>0</v>
      </c>
      <c r="E184" s="15">
        <f>Hoja4!J191</f>
        <v>0</v>
      </c>
      <c r="F184" s="15">
        <f>ROUND(Hoja2!AA191,2)</f>
        <v>0</v>
      </c>
      <c r="G184" s="1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row>
    <row r="185" spans="1:52" ht="35.1" customHeight="1" x14ac:dyDescent="0.2">
      <c r="A185" s="41">
        <f t="shared" si="2"/>
        <v>183</v>
      </c>
      <c r="B185" s="42">
        <f>Hoja2!B192</f>
        <v>0</v>
      </c>
      <c r="C185" s="14">
        <f>Hoja2!P192</f>
        <v>0</v>
      </c>
      <c r="D185" s="16">
        <f>Hoja2!C192</f>
        <v>0</v>
      </c>
      <c r="E185" s="15">
        <f>Hoja4!J192</f>
        <v>0</v>
      </c>
      <c r="F185" s="15">
        <f>ROUND(Hoja2!AA192,2)</f>
        <v>0</v>
      </c>
      <c r="G185" s="1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row>
    <row r="186" spans="1:52" ht="35.1" customHeight="1" x14ac:dyDescent="0.2">
      <c r="A186" s="41">
        <f t="shared" si="2"/>
        <v>184</v>
      </c>
      <c r="B186" s="42">
        <f>Hoja2!B193</f>
        <v>0</v>
      </c>
      <c r="C186" s="14">
        <f>Hoja2!P193</f>
        <v>0</v>
      </c>
      <c r="D186" s="16">
        <f>Hoja2!C193</f>
        <v>0</v>
      </c>
      <c r="E186" s="15">
        <f>Hoja4!J193</f>
        <v>0</v>
      </c>
      <c r="F186" s="15">
        <f>ROUND(Hoja2!AA193,2)</f>
        <v>0</v>
      </c>
      <c r="G186" s="1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row>
    <row r="187" spans="1:52" ht="35.1" customHeight="1" x14ac:dyDescent="0.2">
      <c r="A187" s="22">
        <f t="shared" si="2"/>
        <v>185</v>
      </c>
      <c r="B187" s="43">
        <f>Hoja2!B194</f>
        <v>0</v>
      </c>
      <c r="C187" s="38">
        <f>Hoja2!P194</f>
        <v>0</v>
      </c>
      <c r="D187" s="39">
        <f>Hoja2!C194</f>
        <v>0</v>
      </c>
      <c r="E187" s="40">
        <f>Hoja4!J194</f>
        <v>0</v>
      </c>
      <c r="F187" s="40">
        <f>ROUND(Hoja2!AA194,2)</f>
        <v>0</v>
      </c>
      <c r="G187" s="38"/>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row>
    <row r="188" spans="1:52" ht="35.1" customHeight="1" x14ac:dyDescent="0.2">
      <c r="A188" s="41">
        <f t="shared" si="2"/>
        <v>186</v>
      </c>
      <c r="B188" s="42">
        <f>Hoja2!B195</f>
        <v>0</v>
      </c>
      <c r="C188" s="14">
        <f>Hoja2!P195</f>
        <v>0</v>
      </c>
      <c r="D188" s="16">
        <f>Hoja2!C195</f>
        <v>0</v>
      </c>
      <c r="E188" s="15">
        <f>Hoja4!J195</f>
        <v>0</v>
      </c>
      <c r="F188" s="15">
        <f>ROUND(Hoja2!AA195,2)</f>
        <v>0</v>
      </c>
      <c r="G188" s="1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row>
    <row r="189" spans="1:52" ht="35.1" customHeight="1" x14ac:dyDescent="0.2">
      <c r="A189" s="41">
        <f t="shared" si="2"/>
        <v>187</v>
      </c>
      <c r="B189" s="42">
        <f>Hoja2!B196</f>
        <v>0</v>
      </c>
      <c r="C189" s="14">
        <f>Hoja2!P196</f>
        <v>0</v>
      </c>
      <c r="D189" s="16">
        <f>Hoja2!C196</f>
        <v>0</v>
      </c>
      <c r="E189" s="15">
        <f>Hoja4!J196</f>
        <v>0</v>
      </c>
      <c r="F189" s="15">
        <f>ROUND(Hoja2!AA196,2)</f>
        <v>0</v>
      </c>
      <c r="G189" s="1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row>
    <row r="190" spans="1:52" ht="35.1" customHeight="1" x14ac:dyDescent="0.2">
      <c r="A190" s="41">
        <f t="shared" si="2"/>
        <v>188</v>
      </c>
      <c r="B190" s="42">
        <f>Hoja2!B197</f>
        <v>0</v>
      </c>
      <c r="C190" s="14">
        <f>Hoja2!P197</f>
        <v>0</v>
      </c>
      <c r="D190" s="16">
        <f>Hoja2!C197</f>
        <v>0</v>
      </c>
      <c r="E190" s="15">
        <f>Hoja4!J197</f>
        <v>0</v>
      </c>
      <c r="F190" s="15">
        <f>ROUND(Hoja2!AA197,2)</f>
        <v>0</v>
      </c>
      <c r="G190" s="1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row>
    <row r="191" spans="1:52" ht="35.1" customHeight="1" x14ac:dyDescent="0.2">
      <c r="A191" s="41">
        <f t="shared" si="2"/>
        <v>189</v>
      </c>
      <c r="B191" s="42">
        <f>Hoja2!B198</f>
        <v>0</v>
      </c>
      <c r="C191" s="14">
        <f>Hoja2!P198</f>
        <v>0</v>
      </c>
      <c r="D191" s="16">
        <f>Hoja2!C198</f>
        <v>0</v>
      </c>
      <c r="E191" s="15">
        <f>Hoja4!J198</f>
        <v>0</v>
      </c>
      <c r="F191" s="15">
        <f>ROUND(Hoja2!AA198,2)</f>
        <v>0</v>
      </c>
      <c r="G191" s="1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row>
    <row r="192" spans="1:52" ht="35.1" customHeight="1" x14ac:dyDescent="0.2">
      <c r="A192" s="22">
        <f t="shared" si="2"/>
        <v>190</v>
      </c>
      <c r="B192" s="43">
        <f>Hoja2!B199</f>
        <v>0</v>
      </c>
      <c r="C192" s="38">
        <f>Hoja2!P199</f>
        <v>0</v>
      </c>
      <c r="D192" s="39">
        <f>Hoja2!C199</f>
        <v>0</v>
      </c>
      <c r="E192" s="40">
        <f>Hoja4!J199</f>
        <v>0</v>
      </c>
      <c r="F192" s="40">
        <f>ROUND(Hoja2!AA199,2)</f>
        <v>0</v>
      </c>
      <c r="G192" s="38"/>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row>
    <row r="193" spans="1:52" ht="35.1" customHeight="1" x14ac:dyDescent="0.2">
      <c r="A193" s="41">
        <f t="shared" si="2"/>
        <v>191</v>
      </c>
      <c r="B193" s="42">
        <f>Hoja2!B200</f>
        <v>0</v>
      </c>
      <c r="C193" s="14">
        <f>Hoja2!P200</f>
        <v>0</v>
      </c>
      <c r="D193" s="16">
        <f>Hoja2!C200</f>
        <v>0</v>
      </c>
      <c r="E193" s="15">
        <f>Hoja4!J200</f>
        <v>0</v>
      </c>
      <c r="F193" s="15">
        <f>ROUND(Hoja2!AA200,2)</f>
        <v>0</v>
      </c>
      <c r="G193" s="1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row>
    <row r="194" spans="1:52" ht="35.1" customHeight="1" x14ac:dyDescent="0.2">
      <c r="A194" s="41">
        <f t="shared" si="2"/>
        <v>192</v>
      </c>
      <c r="B194" s="42">
        <f>Hoja2!B201</f>
        <v>0</v>
      </c>
      <c r="C194" s="14">
        <f>Hoja2!P201</f>
        <v>0</v>
      </c>
      <c r="D194" s="16">
        <f>Hoja2!C201</f>
        <v>0</v>
      </c>
      <c r="E194" s="15">
        <f>Hoja4!J201</f>
        <v>0</v>
      </c>
      <c r="F194" s="15">
        <f>ROUND(Hoja2!AA201,2)</f>
        <v>0</v>
      </c>
      <c r="G194" s="1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row>
    <row r="195" spans="1:52" ht="35.1" customHeight="1" x14ac:dyDescent="0.2">
      <c r="A195" s="41">
        <f t="shared" si="2"/>
        <v>193</v>
      </c>
      <c r="B195" s="42">
        <f>Hoja2!B202</f>
        <v>0</v>
      </c>
      <c r="C195" s="14">
        <f>Hoja2!P202</f>
        <v>0</v>
      </c>
      <c r="D195" s="16">
        <f>Hoja2!C202</f>
        <v>0</v>
      </c>
      <c r="E195" s="15">
        <f>Hoja4!J202</f>
        <v>0</v>
      </c>
      <c r="F195" s="15">
        <f>ROUND(Hoja2!AA202,2)</f>
        <v>0</v>
      </c>
      <c r="G195" s="1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row>
    <row r="196" spans="1:52" ht="35.1" customHeight="1" x14ac:dyDescent="0.2">
      <c r="A196" s="41">
        <f t="shared" si="2"/>
        <v>194</v>
      </c>
      <c r="B196" s="42">
        <f>Hoja2!B203</f>
        <v>0</v>
      </c>
      <c r="C196" s="14">
        <f>Hoja2!P203</f>
        <v>0</v>
      </c>
      <c r="D196" s="16">
        <f>Hoja2!C203</f>
        <v>0</v>
      </c>
      <c r="E196" s="15">
        <f>Hoja4!J203</f>
        <v>0</v>
      </c>
      <c r="F196" s="15">
        <f>ROUND(Hoja2!AA203,2)</f>
        <v>0</v>
      </c>
      <c r="G196" s="1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row>
    <row r="197" spans="1:52" ht="35.1" customHeight="1" x14ac:dyDescent="0.2">
      <c r="A197" s="22">
        <f t="shared" ref="A197:A260" si="3">A196+1</f>
        <v>195</v>
      </c>
      <c r="B197" s="43">
        <f>Hoja2!B204</f>
        <v>0</v>
      </c>
      <c r="C197" s="38">
        <f>Hoja2!P204</f>
        <v>0</v>
      </c>
      <c r="D197" s="39">
        <f>Hoja2!C204</f>
        <v>0</v>
      </c>
      <c r="E197" s="40">
        <f>Hoja4!J204</f>
        <v>0</v>
      </c>
      <c r="F197" s="40">
        <f>ROUND(Hoja2!AA204,2)</f>
        <v>0</v>
      </c>
      <c r="G197" s="38"/>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row>
    <row r="198" spans="1:52" ht="35.1" customHeight="1" x14ac:dyDescent="0.2">
      <c r="A198" s="41">
        <f t="shared" si="3"/>
        <v>196</v>
      </c>
      <c r="B198" s="42">
        <f>Hoja2!B205</f>
        <v>0</v>
      </c>
      <c r="C198" s="14">
        <f>Hoja2!P205</f>
        <v>0</v>
      </c>
      <c r="D198" s="16">
        <f>Hoja2!C205</f>
        <v>0</v>
      </c>
      <c r="E198" s="15">
        <f>Hoja4!J205</f>
        <v>0</v>
      </c>
      <c r="F198" s="15">
        <f>ROUND(Hoja2!AA205,2)</f>
        <v>0</v>
      </c>
      <c r="G198" s="1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row>
    <row r="199" spans="1:52" ht="35.1" customHeight="1" x14ac:dyDescent="0.2">
      <c r="A199" s="41">
        <f t="shared" si="3"/>
        <v>197</v>
      </c>
      <c r="B199" s="42">
        <f>Hoja2!B206</f>
        <v>0</v>
      </c>
      <c r="C199" s="14">
        <f>Hoja2!P206</f>
        <v>0</v>
      </c>
      <c r="D199" s="16">
        <f>Hoja2!C206</f>
        <v>0</v>
      </c>
      <c r="E199" s="15">
        <f>Hoja4!J206</f>
        <v>0</v>
      </c>
      <c r="F199" s="15">
        <f>ROUND(Hoja2!AA206,2)</f>
        <v>0</v>
      </c>
      <c r="G199" s="1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row>
    <row r="200" spans="1:52" ht="35.1" customHeight="1" x14ac:dyDescent="0.2">
      <c r="A200" s="41">
        <f t="shared" si="3"/>
        <v>198</v>
      </c>
      <c r="B200" s="42">
        <f>Hoja2!B207</f>
        <v>0</v>
      </c>
      <c r="C200" s="14">
        <f>Hoja2!P207</f>
        <v>0</v>
      </c>
      <c r="D200" s="16">
        <f>Hoja2!C207</f>
        <v>0</v>
      </c>
      <c r="E200" s="15">
        <f>Hoja4!J207</f>
        <v>0</v>
      </c>
      <c r="F200" s="15">
        <f>ROUND(Hoja2!AA207,2)</f>
        <v>0</v>
      </c>
      <c r="G200" s="1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row>
    <row r="201" spans="1:52" ht="35.1" customHeight="1" x14ac:dyDescent="0.2">
      <c r="A201" s="41">
        <f t="shared" si="3"/>
        <v>199</v>
      </c>
      <c r="B201" s="42">
        <f>Hoja2!B208</f>
        <v>0</v>
      </c>
      <c r="C201" s="14">
        <f>Hoja2!P208</f>
        <v>0</v>
      </c>
      <c r="D201" s="16">
        <f>Hoja2!C208</f>
        <v>0</v>
      </c>
      <c r="E201" s="15">
        <f>Hoja4!J208</f>
        <v>0</v>
      </c>
      <c r="F201" s="15">
        <f>ROUND(Hoja2!AA208,2)</f>
        <v>0</v>
      </c>
      <c r="G201" s="1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row>
    <row r="202" spans="1:52" ht="35.1" customHeight="1" x14ac:dyDescent="0.2">
      <c r="A202" s="22">
        <f t="shared" si="3"/>
        <v>200</v>
      </c>
      <c r="B202" s="43">
        <f>Hoja2!B209</f>
        <v>0</v>
      </c>
      <c r="C202" s="38">
        <f>Hoja2!P209</f>
        <v>0</v>
      </c>
      <c r="D202" s="39">
        <f>Hoja2!C209</f>
        <v>0</v>
      </c>
      <c r="E202" s="40">
        <f>Hoja4!J209</f>
        <v>0</v>
      </c>
      <c r="F202" s="40">
        <f>ROUND(Hoja2!AA209,2)</f>
        <v>0</v>
      </c>
      <c r="G202" s="38"/>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row>
    <row r="203" spans="1:52" ht="35.1" customHeight="1" x14ac:dyDescent="0.2">
      <c r="A203" s="41">
        <f t="shared" si="3"/>
        <v>201</v>
      </c>
      <c r="B203" s="42">
        <f>Hoja2!B210</f>
        <v>0</v>
      </c>
      <c r="C203" s="14">
        <f>Hoja2!P210</f>
        <v>0</v>
      </c>
      <c r="D203" s="16">
        <f>Hoja2!C210</f>
        <v>0</v>
      </c>
      <c r="E203" s="15">
        <f>Hoja4!J210</f>
        <v>0</v>
      </c>
      <c r="F203" s="15">
        <f>ROUND(Hoja2!AA210,2)</f>
        <v>0</v>
      </c>
      <c r="G203" s="1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row>
    <row r="204" spans="1:52" ht="35.1" customHeight="1" x14ac:dyDescent="0.2">
      <c r="A204" s="41">
        <f t="shared" si="3"/>
        <v>202</v>
      </c>
      <c r="B204" s="42">
        <f>Hoja2!B211</f>
        <v>0</v>
      </c>
      <c r="C204" s="14">
        <f>Hoja2!P211</f>
        <v>0</v>
      </c>
      <c r="D204" s="16">
        <f>Hoja2!C211</f>
        <v>0</v>
      </c>
      <c r="E204" s="15">
        <f>Hoja4!J211</f>
        <v>0</v>
      </c>
      <c r="F204" s="15">
        <f>ROUND(Hoja2!AA211,2)</f>
        <v>0</v>
      </c>
      <c r="G204" s="1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row>
    <row r="205" spans="1:52" ht="35.1" customHeight="1" x14ac:dyDescent="0.2">
      <c r="A205" s="41">
        <f t="shared" si="3"/>
        <v>203</v>
      </c>
      <c r="B205" s="42">
        <f>Hoja2!B212</f>
        <v>0</v>
      </c>
      <c r="C205" s="14">
        <f>Hoja2!P212</f>
        <v>0</v>
      </c>
      <c r="D205" s="16">
        <f>Hoja2!C212</f>
        <v>0</v>
      </c>
      <c r="E205" s="15">
        <f>Hoja4!J212</f>
        <v>0</v>
      </c>
      <c r="F205" s="15">
        <f>ROUND(Hoja2!AA212,2)</f>
        <v>0</v>
      </c>
      <c r="G205" s="1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row>
    <row r="206" spans="1:52" ht="35.1" customHeight="1" x14ac:dyDescent="0.2">
      <c r="A206" s="41">
        <f t="shared" si="3"/>
        <v>204</v>
      </c>
      <c r="B206" s="42">
        <f>Hoja2!B213</f>
        <v>0</v>
      </c>
      <c r="C206" s="14">
        <f>Hoja2!P213</f>
        <v>0</v>
      </c>
      <c r="D206" s="16">
        <f>Hoja2!C213</f>
        <v>0</v>
      </c>
      <c r="E206" s="15">
        <f>Hoja4!J213</f>
        <v>0</v>
      </c>
      <c r="F206" s="15">
        <f>ROUND(Hoja2!AA213,2)</f>
        <v>0</v>
      </c>
      <c r="G206" s="1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row>
    <row r="207" spans="1:52" ht="35.1" customHeight="1" x14ac:dyDescent="0.2">
      <c r="A207" s="22">
        <f t="shared" si="3"/>
        <v>205</v>
      </c>
      <c r="B207" s="43">
        <f>Hoja2!B214</f>
        <v>0</v>
      </c>
      <c r="C207" s="38">
        <f>Hoja2!P214</f>
        <v>0</v>
      </c>
      <c r="D207" s="39">
        <f>Hoja2!C214</f>
        <v>0</v>
      </c>
      <c r="E207" s="40">
        <f>Hoja4!J214</f>
        <v>0</v>
      </c>
      <c r="F207" s="40">
        <f>ROUND(Hoja2!AA214,2)</f>
        <v>0</v>
      </c>
      <c r="G207" s="38"/>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row>
    <row r="208" spans="1:52" ht="35.1" customHeight="1" x14ac:dyDescent="0.2">
      <c r="A208" s="41">
        <f t="shared" si="3"/>
        <v>206</v>
      </c>
      <c r="B208" s="42">
        <f>Hoja2!B215</f>
        <v>0</v>
      </c>
      <c r="C208" s="14">
        <f>Hoja2!P215</f>
        <v>0</v>
      </c>
      <c r="D208" s="16">
        <f>Hoja2!C215</f>
        <v>0</v>
      </c>
      <c r="E208" s="15">
        <f>Hoja4!J215</f>
        <v>0</v>
      </c>
      <c r="F208" s="15">
        <f>ROUND(Hoja2!AA215,2)</f>
        <v>0</v>
      </c>
      <c r="G208" s="1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row>
    <row r="209" spans="1:52" ht="35.1" customHeight="1" x14ac:dyDescent="0.2">
      <c r="A209" s="41">
        <f t="shared" si="3"/>
        <v>207</v>
      </c>
      <c r="B209" s="42">
        <f>Hoja2!B216</f>
        <v>0</v>
      </c>
      <c r="C209" s="14">
        <f>Hoja2!P216</f>
        <v>0</v>
      </c>
      <c r="D209" s="16">
        <f>Hoja2!C216</f>
        <v>0</v>
      </c>
      <c r="E209" s="15">
        <f>Hoja4!J216</f>
        <v>0</v>
      </c>
      <c r="F209" s="15">
        <f>ROUND(Hoja2!AA216,2)</f>
        <v>0</v>
      </c>
      <c r="G209" s="1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row>
    <row r="210" spans="1:52" ht="35.1" customHeight="1" x14ac:dyDescent="0.2">
      <c r="A210" s="41">
        <f t="shared" si="3"/>
        <v>208</v>
      </c>
      <c r="B210" s="42">
        <f>Hoja2!B217</f>
        <v>0</v>
      </c>
      <c r="C210" s="14">
        <f>Hoja2!P217</f>
        <v>0</v>
      </c>
      <c r="D210" s="16">
        <f>Hoja2!C217</f>
        <v>0</v>
      </c>
      <c r="E210" s="15">
        <f>Hoja4!J217</f>
        <v>0</v>
      </c>
      <c r="F210" s="15">
        <f>ROUND(Hoja2!AA217,2)</f>
        <v>0</v>
      </c>
      <c r="G210" s="1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row>
    <row r="211" spans="1:52" ht="35.1" customHeight="1" x14ac:dyDescent="0.2">
      <c r="A211" s="41">
        <f t="shared" si="3"/>
        <v>209</v>
      </c>
      <c r="B211" s="42">
        <f>Hoja2!B218</f>
        <v>0</v>
      </c>
      <c r="C211" s="14">
        <f>Hoja2!P218</f>
        <v>0</v>
      </c>
      <c r="D211" s="16">
        <f>Hoja2!C218</f>
        <v>0</v>
      </c>
      <c r="E211" s="15">
        <f>Hoja4!J218</f>
        <v>0</v>
      </c>
      <c r="F211" s="15">
        <f>ROUND(Hoja2!AA218,2)</f>
        <v>0</v>
      </c>
      <c r="G211" s="1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row>
    <row r="212" spans="1:52" ht="35.1" customHeight="1" x14ac:dyDescent="0.2">
      <c r="A212" s="22">
        <f t="shared" si="3"/>
        <v>210</v>
      </c>
      <c r="B212" s="43">
        <f>Hoja2!B219</f>
        <v>0</v>
      </c>
      <c r="C212" s="38">
        <f>Hoja2!P219</f>
        <v>0</v>
      </c>
      <c r="D212" s="39">
        <f>Hoja2!C219</f>
        <v>0</v>
      </c>
      <c r="E212" s="40">
        <f>Hoja4!J219</f>
        <v>0</v>
      </c>
      <c r="F212" s="40">
        <f>ROUND(Hoja2!AA219,2)</f>
        <v>0</v>
      </c>
      <c r="G212" s="38"/>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row>
    <row r="213" spans="1:52" ht="35.1" customHeight="1" x14ac:dyDescent="0.2">
      <c r="A213" s="41">
        <f t="shared" si="3"/>
        <v>211</v>
      </c>
      <c r="B213" s="42">
        <f>Hoja2!B220</f>
        <v>0</v>
      </c>
      <c r="C213" s="14">
        <f>Hoja2!P220</f>
        <v>0</v>
      </c>
      <c r="D213" s="16">
        <f>Hoja2!C220</f>
        <v>0</v>
      </c>
      <c r="E213" s="15">
        <f>Hoja4!J220</f>
        <v>0</v>
      </c>
      <c r="F213" s="15">
        <f>ROUND(Hoja2!AA220,2)</f>
        <v>0</v>
      </c>
      <c r="G213" s="1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row>
    <row r="214" spans="1:52" ht="35.1" customHeight="1" x14ac:dyDescent="0.2">
      <c r="A214" s="41">
        <f t="shared" si="3"/>
        <v>212</v>
      </c>
      <c r="B214" s="42">
        <f>Hoja2!B221</f>
        <v>0</v>
      </c>
      <c r="C214" s="14">
        <f>Hoja2!P221</f>
        <v>0</v>
      </c>
      <c r="D214" s="16">
        <f>Hoja2!C221</f>
        <v>0</v>
      </c>
      <c r="E214" s="15">
        <f>Hoja4!J221</f>
        <v>0</v>
      </c>
      <c r="F214" s="15">
        <f>ROUND(Hoja2!AA221,2)</f>
        <v>0</v>
      </c>
      <c r="G214" s="1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row>
    <row r="215" spans="1:52" ht="35.1" customHeight="1" x14ac:dyDescent="0.2">
      <c r="A215" s="41">
        <f t="shared" si="3"/>
        <v>213</v>
      </c>
      <c r="B215" s="42">
        <f>Hoja2!B222</f>
        <v>0</v>
      </c>
      <c r="C215" s="14">
        <f>Hoja2!P222</f>
        <v>0</v>
      </c>
      <c r="D215" s="16">
        <f>Hoja2!C222</f>
        <v>0</v>
      </c>
      <c r="E215" s="15">
        <f>Hoja4!J222</f>
        <v>0</v>
      </c>
      <c r="F215" s="15">
        <f>ROUND(Hoja2!AA222,2)</f>
        <v>0</v>
      </c>
      <c r="G215" s="1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row>
    <row r="216" spans="1:52" ht="35.1" customHeight="1" x14ac:dyDescent="0.2">
      <c r="A216" s="41">
        <f t="shared" si="3"/>
        <v>214</v>
      </c>
      <c r="B216" s="42">
        <f>Hoja2!B223</f>
        <v>0</v>
      </c>
      <c r="C216" s="14">
        <f>Hoja2!P223</f>
        <v>0</v>
      </c>
      <c r="D216" s="16">
        <f>Hoja2!C223</f>
        <v>0</v>
      </c>
      <c r="E216" s="15">
        <f>Hoja4!J223</f>
        <v>0</v>
      </c>
      <c r="F216" s="15">
        <f>ROUND(Hoja2!AA223,2)</f>
        <v>0</v>
      </c>
      <c r="G216" s="1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row>
    <row r="217" spans="1:52" ht="35.1" customHeight="1" x14ac:dyDescent="0.2">
      <c r="A217" s="22">
        <f t="shared" si="3"/>
        <v>215</v>
      </c>
      <c r="B217" s="43">
        <f>Hoja2!B224</f>
        <v>0</v>
      </c>
      <c r="C217" s="38">
        <f>Hoja2!P224</f>
        <v>0</v>
      </c>
      <c r="D217" s="39">
        <f>Hoja2!C224</f>
        <v>0</v>
      </c>
      <c r="E217" s="40">
        <f>Hoja4!J224</f>
        <v>0</v>
      </c>
      <c r="F217" s="40">
        <f>ROUND(Hoja2!AA224,2)</f>
        <v>0</v>
      </c>
      <c r="G217" s="38"/>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row>
    <row r="218" spans="1:52" ht="35.1" customHeight="1" x14ac:dyDescent="0.2">
      <c r="A218" s="41">
        <f t="shared" si="3"/>
        <v>216</v>
      </c>
      <c r="B218" s="42">
        <f>Hoja2!B225</f>
        <v>0</v>
      </c>
      <c r="C218" s="14">
        <f>Hoja2!P225</f>
        <v>0</v>
      </c>
      <c r="D218" s="16">
        <f>Hoja2!C225</f>
        <v>0</v>
      </c>
      <c r="E218" s="15">
        <f>Hoja4!J225</f>
        <v>0</v>
      </c>
      <c r="F218" s="15">
        <f>ROUND(Hoja2!AA225,2)</f>
        <v>0</v>
      </c>
      <c r="G218" s="1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row>
    <row r="219" spans="1:52" ht="35.1" customHeight="1" x14ac:dyDescent="0.2">
      <c r="A219" s="41">
        <f t="shared" si="3"/>
        <v>217</v>
      </c>
      <c r="B219" s="42">
        <f>Hoja2!B226</f>
        <v>0</v>
      </c>
      <c r="C219" s="14">
        <f>Hoja2!P226</f>
        <v>0</v>
      </c>
      <c r="D219" s="16">
        <f>Hoja2!C226</f>
        <v>0</v>
      </c>
      <c r="E219" s="15">
        <f>Hoja4!J226</f>
        <v>0</v>
      </c>
      <c r="F219" s="15">
        <f>ROUND(Hoja2!AA226,2)</f>
        <v>0</v>
      </c>
      <c r="G219" s="1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row>
    <row r="220" spans="1:52" ht="35.1" customHeight="1" x14ac:dyDescent="0.2">
      <c r="A220" s="41">
        <f t="shared" si="3"/>
        <v>218</v>
      </c>
      <c r="B220" s="42">
        <f>Hoja2!B227</f>
        <v>0</v>
      </c>
      <c r="C220" s="14">
        <f>Hoja2!P227</f>
        <v>0</v>
      </c>
      <c r="D220" s="16">
        <f>Hoja2!C227</f>
        <v>0</v>
      </c>
      <c r="E220" s="15">
        <f>Hoja4!J227</f>
        <v>0</v>
      </c>
      <c r="F220" s="15">
        <f>ROUND(Hoja2!AA227,2)</f>
        <v>0</v>
      </c>
      <c r="G220" s="1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row>
    <row r="221" spans="1:52" ht="35.1" customHeight="1" x14ac:dyDescent="0.2">
      <c r="A221" s="41">
        <f t="shared" si="3"/>
        <v>219</v>
      </c>
      <c r="B221" s="42">
        <f>Hoja2!B228</f>
        <v>0</v>
      </c>
      <c r="C221" s="14">
        <f>Hoja2!P228</f>
        <v>0</v>
      </c>
      <c r="D221" s="16">
        <f>Hoja2!C228</f>
        <v>0</v>
      </c>
      <c r="E221" s="15">
        <f>Hoja4!J228</f>
        <v>0</v>
      </c>
      <c r="F221" s="15">
        <f>ROUND(Hoja2!AA228,2)</f>
        <v>0</v>
      </c>
      <c r="G221" s="1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row>
    <row r="222" spans="1:52" ht="35.1" customHeight="1" x14ac:dyDescent="0.2">
      <c r="A222" s="22">
        <f t="shared" si="3"/>
        <v>220</v>
      </c>
      <c r="B222" s="43">
        <f>Hoja2!B229</f>
        <v>0</v>
      </c>
      <c r="C222" s="38">
        <f>Hoja2!P229</f>
        <v>0</v>
      </c>
      <c r="D222" s="39">
        <f>Hoja2!C229</f>
        <v>0</v>
      </c>
      <c r="E222" s="40">
        <f>Hoja4!J229</f>
        <v>0</v>
      </c>
      <c r="F222" s="40">
        <f>ROUND(Hoja2!AA229,2)</f>
        <v>0</v>
      </c>
      <c r="G222" s="38"/>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row>
    <row r="223" spans="1:52" ht="35.1" customHeight="1" x14ac:dyDescent="0.2">
      <c r="A223" s="41">
        <f t="shared" si="3"/>
        <v>221</v>
      </c>
      <c r="B223" s="42">
        <f>Hoja2!B230</f>
        <v>0</v>
      </c>
      <c r="C223" s="14">
        <f>Hoja2!P230</f>
        <v>0</v>
      </c>
      <c r="D223" s="16">
        <f>Hoja2!C230</f>
        <v>0</v>
      </c>
      <c r="E223" s="15">
        <f>Hoja4!J230</f>
        <v>0</v>
      </c>
      <c r="F223" s="15">
        <f>ROUND(Hoja2!AA230,2)</f>
        <v>0</v>
      </c>
      <c r="G223" s="1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row>
    <row r="224" spans="1:52" ht="35.1" customHeight="1" x14ac:dyDescent="0.2">
      <c r="A224" s="41">
        <f t="shared" si="3"/>
        <v>222</v>
      </c>
      <c r="B224" s="42">
        <f>Hoja2!B231</f>
        <v>0</v>
      </c>
      <c r="C224" s="14">
        <f>Hoja2!P231</f>
        <v>0</v>
      </c>
      <c r="D224" s="16">
        <f>Hoja2!C231</f>
        <v>0</v>
      </c>
      <c r="E224" s="15">
        <f>Hoja4!J231</f>
        <v>0</v>
      </c>
      <c r="F224" s="15">
        <f>ROUND(Hoja2!AA231,2)</f>
        <v>0</v>
      </c>
      <c r="G224" s="1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row>
    <row r="225" spans="1:52" ht="35.1" customHeight="1" x14ac:dyDescent="0.2">
      <c r="A225" s="41">
        <f t="shared" si="3"/>
        <v>223</v>
      </c>
      <c r="B225" s="42">
        <f>Hoja2!B232</f>
        <v>0</v>
      </c>
      <c r="C225" s="14">
        <f>Hoja2!P232</f>
        <v>0</v>
      </c>
      <c r="D225" s="16">
        <f>Hoja2!C232</f>
        <v>0</v>
      </c>
      <c r="E225" s="15">
        <f>Hoja4!J232</f>
        <v>0</v>
      </c>
      <c r="F225" s="15">
        <f>ROUND(Hoja2!AA232,2)</f>
        <v>0</v>
      </c>
      <c r="G225" s="1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row>
    <row r="226" spans="1:52" ht="35.1" customHeight="1" x14ac:dyDescent="0.2">
      <c r="A226" s="41">
        <f t="shared" si="3"/>
        <v>224</v>
      </c>
      <c r="B226" s="42">
        <f>Hoja2!B233</f>
        <v>0</v>
      </c>
      <c r="C226" s="14">
        <f>Hoja2!P233</f>
        <v>0</v>
      </c>
      <c r="D226" s="16">
        <f>Hoja2!C233</f>
        <v>0</v>
      </c>
      <c r="E226" s="15">
        <f>Hoja4!J233</f>
        <v>0</v>
      </c>
      <c r="F226" s="15">
        <f>ROUND(Hoja2!AA233,2)</f>
        <v>0</v>
      </c>
      <c r="G226" s="1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row>
    <row r="227" spans="1:52" ht="35.1" customHeight="1" x14ac:dyDescent="0.2">
      <c r="A227" s="22">
        <f t="shared" si="3"/>
        <v>225</v>
      </c>
      <c r="B227" s="43">
        <f>Hoja2!B234</f>
        <v>0</v>
      </c>
      <c r="C227" s="38">
        <f>Hoja2!P234</f>
        <v>0</v>
      </c>
      <c r="D227" s="39">
        <f>Hoja2!C234</f>
        <v>0</v>
      </c>
      <c r="E227" s="40">
        <f>Hoja4!J234</f>
        <v>0</v>
      </c>
      <c r="F227" s="40">
        <f>ROUND(Hoja2!AA234,2)</f>
        <v>0</v>
      </c>
      <c r="G227" s="38"/>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row>
    <row r="228" spans="1:52" ht="35.1" customHeight="1" x14ac:dyDescent="0.2">
      <c r="A228" s="41">
        <f t="shared" si="3"/>
        <v>226</v>
      </c>
      <c r="B228" s="42">
        <f>Hoja2!B235</f>
        <v>0</v>
      </c>
      <c r="C228" s="14">
        <f>Hoja2!P235</f>
        <v>0</v>
      </c>
      <c r="D228" s="16">
        <f>Hoja2!C235</f>
        <v>0</v>
      </c>
      <c r="E228" s="15">
        <f>Hoja4!J235</f>
        <v>0</v>
      </c>
      <c r="F228" s="15">
        <f>ROUND(Hoja2!AA235,2)</f>
        <v>0</v>
      </c>
      <c r="G228" s="1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row>
    <row r="229" spans="1:52" ht="35.1" customHeight="1" x14ac:dyDescent="0.2">
      <c r="A229" s="41">
        <f t="shared" si="3"/>
        <v>227</v>
      </c>
      <c r="B229" s="42">
        <f>Hoja2!B236</f>
        <v>0</v>
      </c>
      <c r="C229" s="14">
        <f>Hoja2!P236</f>
        <v>0</v>
      </c>
      <c r="D229" s="16">
        <f>Hoja2!C236</f>
        <v>0</v>
      </c>
      <c r="E229" s="15">
        <f>Hoja4!J236</f>
        <v>0</v>
      </c>
      <c r="F229" s="15">
        <f>ROUND(Hoja2!AA236,2)</f>
        <v>0</v>
      </c>
      <c r="G229" s="1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row>
    <row r="230" spans="1:52" ht="35.1" customHeight="1" x14ac:dyDescent="0.2">
      <c r="A230" s="41">
        <f t="shared" si="3"/>
        <v>228</v>
      </c>
      <c r="B230" s="42">
        <f>Hoja2!B237</f>
        <v>0</v>
      </c>
      <c r="C230" s="14">
        <f>Hoja2!P237</f>
        <v>0</v>
      </c>
      <c r="D230" s="16">
        <f>Hoja2!C237</f>
        <v>0</v>
      </c>
      <c r="E230" s="15">
        <f>Hoja4!J237</f>
        <v>0</v>
      </c>
      <c r="F230" s="15">
        <f>ROUND(Hoja2!AA237,2)</f>
        <v>0</v>
      </c>
      <c r="G230" s="1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row>
    <row r="231" spans="1:52" ht="35.1" customHeight="1" x14ac:dyDescent="0.2">
      <c r="A231" s="41">
        <f t="shared" si="3"/>
        <v>229</v>
      </c>
      <c r="B231" s="42">
        <f>Hoja2!B238</f>
        <v>0</v>
      </c>
      <c r="C231" s="14">
        <f>Hoja2!P238</f>
        <v>0</v>
      </c>
      <c r="D231" s="16">
        <f>Hoja2!C238</f>
        <v>0</v>
      </c>
      <c r="E231" s="15">
        <f>Hoja4!J238</f>
        <v>0</v>
      </c>
      <c r="F231" s="15">
        <f>ROUND(Hoja2!AA238,2)</f>
        <v>0</v>
      </c>
      <c r="G231" s="1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row>
    <row r="232" spans="1:52" ht="35.1" customHeight="1" x14ac:dyDescent="0.2">
      <c r="A232" s="22">
        <f t="shared" si="3"/>
        <v>230</v>
      </c>
      <c r="B232" s="43">
        <f>Hoja2!B239</f>
        <v>0</v>
      </c>
      <c r="C232" s="38">
        <f>Hoja2!P239</f>
        <v>0</v>
      </c>
      <c r="D232" s="39">
        <f>Hoja2!C239</f>
        <v>0</v>
      </c>
      <c r="E232" s="40">
        <f>Hoja4!J239</f>
        <v>0</v>
      </c>
      <c r="F232" s="40">
        <f>ROUND(Hoja2!AA239,2)</f>
        <v>0</v>
      </c>
      <c r="G232" s="38"/>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row>
    <row r="233" spans="1:52" ht="35.1" customHeight="1" x14ac:dyDescent="0.2">
      <c r="A233" s="41">
        <f t="shared" si="3"/>
        <v>231</v>
      </c>
      <c r="B233" s="42">
        <f>Hoja2!B240</f>
        <v>0</v>
      </c>
      <c r="C233" s="14">
        <f>Hoja2!P240</f>
        <v>0</v>
      </c>
      <c r="D233" s="16">
        <f>Hoja2!C240</f>
        <v>0</v>
      </c>
      <c r="E233" s="15">
        <f>Hoja4!J240</f>
        <v>0</v>
      </c>
      <c r="F233" s="15">
        <f>ROUND(Hoja2!AA240,2)</f>
        <v>0</v>
      </c>
      <c r="G233" s="1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row>
    <row r="234" spans="1:52" ht="35.1" customHeight="1" x14ac:dyDescent="0.2">
      <c r="A234" s="41">
        <f t="shared" si="3"/>
        <v>232</v>
      </c>
      <c r="B234" s="42">
        <f>Hoja2!B241</f>
        <v>0</v>
      </c>
      <c r="C234" s="14">
        <f>Hoja2!P241</f>
        <v>0</v>
      </c>
      <c r="D234" s="16">
        <f>Hoja2!C241</f>
        <v>0</v>
      </c>
      <c r="E234" s="15">
        <f>Hoja4!J241</f>
        <v>0</v>
      </c>
      <c r="F234" s="15">
        <f>ROUND(Hoja2!AA241,2)</f>
        <v>0</v>
      </c>
      <c r="G234" s="1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row>
    <row r="235" spans="1:52" ht="35.1" customHeight="1" x14ac:dyDescent="0.2">
      <c r="A235" s="41">
        <f t="shared" si="3"/>
        <v>233</v>
      </c>
      <c r="B235" s="42">
        <f>Hoja2!B242</f>
        <v>0</v>
      </c>
      <c r="C235" s="14">
        <f>Hoja2!P242</f>
        <v>0</v>
      </c>
      <c r="D235" s="16">
        <f>Hoja2!C242</f>
        <v>0</v>
      </c>
      <c r="E235" s="15">
        <f>Hoja4!J242</f>
        <v>0</v>
      </c>
      <c r="F235" s="15">
        <f>ROUND(Hoja2!AA242,2)</f>
        <v>0</v>
      </c>
      <c r="G235" s="1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row>
    <row r="236" spans="1:52" ht="35.1" customHeight="1" x14ac:dyDescent="0.2">
      <c r="A236" s="41">
        <f t="shared" si="3"/>
        <v>234</v>
      </c>
      <c r="B236" s="42">
        <f>Hoja2!B243</f>
        <v>0</v>
      </c>
      <c r="C236" s="14">
        <f>Hoja2!P243</f>
        <v>0</v>
      </c>
      <c r="D236" s="16">
        <f>Hoja2!C243</f>
        <v>0</v>
      </c>
      <c r="E236" s="15">
        <f>Hoja4!J243</f>
        <v>0</v>
      </c>
      <c r="F236" s="15">
        <f>ROUND(Hoja2!AA243,2)</f>
        <v>0</v>
      </c>
      <c r="G236" s="1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row>
    <row r="237" spans="1:52" ht="35.1" customHeight="1" x14ac:dyDescent="0.2">
      <c r="A237" s="22">
        <f t="shared" si="3"/>
        <v>235</v>
      </c>
      <c r="B237" s="43">
        <f>Hoja2!B244</f>
        <v>0</v>
      </c>
      <c r="C237" s="38">
        <f>Hoja2!P244</f>
        <v>0</v>
      </c>
      <c r="D237" s="39">
        <f>Hoja2!C244</f>
        <v>0</v>
      </c>
      <c r="E237" s="40">
        <f>Hoja4!J244</f>
        <v>0</v>
      </c>
      <c r="F237" s="40">
        <f>ROUND(Hoja2!AA244,2)</f>
        <v>0</v>
      </c>
      <c r="G237" s="38"/>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row>
    <row r="238" spans="1:52" ht="35.1" customHeight="1" x14ac:dyDescent="0.2">
      <c r="A238" s="41">
        <f t="shared" si="3"/>
        <v>236</v>
      </c>
      <c r="B238" s="42">
        <f>Hoja2!B245</f>
        <v>0</v>
      </c>
      <c r="C238" s="14">
        <f>Hoja2!P245</f>
        <v>0</v>
      </c>
      <c r="D238" s="16">
        <f>Hoja2!C245</f>
        <v>0</v>
      </c>
      <c r="E238" s="15">
        <f>Hoja4!J245</f>
        <v>0</v>
      </c>
      <c r="F238" s="15">
        <f>ROUND(Hoja2!AA245,2)</f>
        <v>0</v>
      </c>
      <c r="G238" s="1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row>
    <row r="239" spans="1:52" ht="35.1" customHeight="1" x14ac:dyDescent="0.2">
      <c r="A239" s="41">
        <f t="shared" si="3"/>
        <v>237</v>
      </c>
      <c r="B239" s="42">
        <f>Hoja2!B246</f>
        <v>0</v>
      </c>
      <c r="C239" s="14">
        <f>Hoja2!P246</f>
        <v>0</v>
      </c>
      <c r="D239" s="16">
        <f>Hoja2!C246</f>
        <v>0</v>
      </c>
      <c r="E239" s="15">
        <f>Hoja4!J246</f>
        <v>0</v>
      </c>
      <c r="F239" s="15">
        <f>ROUND(Hoja2!AA246,2)</f>
        <v>0</v>
      </c>
      <c r="G239" s="1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row>
    <row r="240" spans="1:52" ht="35.1" customHeight="1" x14ac:dyDescent="0.2">
      <c r="A240" s="41">
        <f t="shared" si="3"/>
        <v>238</v>
      </c>
      <c r="B240" s="42">
        <f>Hoja2!B247</f>
        <v>0</v>
      </c>
      <c r="C240" s="14">
        <f>Hoja2!P247</f>
        <v>0</v>
      </c>
      <c r="D240" s="16">
        <f>Hoja2!C247</f>
        <v>0</v>
      </c>
      <c r="E240" s="15">
        <f>Hoja4!J247</f>
        <v>0</v>
      </c>
      <c r="F240" s="15">
        <f>ROUND(Hoja2!AA247,2)</f>
        <v>0</v>
      </c>
      <c r="G240" s="1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row>
    <row r="241" spans="1:52" ht="35.1" customHeight="1" x14ac:dyDescent="0.2">
      <c r="A241" s="41">
        <f t="shared" si="3"/>
        <v>239</v>
      </c>
      <c r="B241" s="42">
        <f>Hoja2!B248</f>
        <v>0</v>
      </c>
      <c r="C241" s="14">
        <f>Hoja2!P248</f>
        <v>0</v>
      </c>
      <c r="D241" s="16">
        <f>Hoja2!C248</f>
        <v>0</v>
      </c>
      <c r="E241" s="15">
        <f>Hoja4!J248</f>
        <v>0</v>
      </c>
      <c r="F241" s="15">
        <f>ROUND(Hoja2!AA248,2)</f>
        <v>0</v>
      </c>
      <c r="G241" s="1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row>
    <row r="242" spans="1:52" ht="35.1" customHeight="1" x14ac:dyDescent="0.2">
      <c r="A242" s="22">
        <f t="shared" si="3"/>
        <v>240</v>
      </c>
      <c r="B242" s="43">
        <f>Hoja2!B249</f>
        <v>0</v>
      </c>
      <c r="C242" s="38">
        <f>Hoja2!P249</f>
        <v>0</v>
      </c>
      <c r="D242" s="39">
        <f>Hoja2!C249</f>
        <v>0</v>
      </c>
      <c r="E242" s="40">
        <f>Hoja4!J249</f>
        <v>0</v>
      </c>
      <c r="F242" s="40">
        <f>ROUND(Hoja2!AA249,2)</f>
        <v>0</v>
      </c>
      <c r="G242" s="38"/>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row>
    <row r="243" spans="1:52" ht="35.1" customHeight="1" x14ac:dyDescent="0.2">
      <c r="A243" s="41">
        <f t="shared" si="3"/>
        <v>241</v>
      </c>
      <c r="B243" s="42">
        <f>Hoja2!B250</f>
        <v>0</v>
      </c>
      <c r="C243" s="14">
        <f>Hoja2!P250</f>
        <v>0</v>
      </c>
      <c r="D243" s="16">
        <f>Hoja2!C250</f>
        <v>0</v>
      </c>
      <c r="E243" s="15">
        <f>Hoja4!J250</f>
        <v>0</v>
      </c>
      <c r="F243" s="15">
        <f>ROUND(Hoja2!AA250,2)</f>
        <v>0</v>
      </c>
      <c r="G243" s="1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row>
    <row r="244" spans="1:52" ht="35.1" customHeight="1" x14ac:dyDescent="0.2">
      <c r="A244" s="41">
        <f t="shared" si="3"/>
        <v>242</v>
      </c>
      <c r="B244" s="42">
        <f>Hoja2!B251</f>
        <v>0</v>
      </c>
      <c r="C244" s="14">
        <f>Hoja2!P251</f>
        <v>0</v>
      </c>
      <c r="D244" s="16">
        <f>Hoja2!C251</f>
        <v>0</v>
      </c>
      <c r="E244" s="15">
        <f>Hoja4!J251</f>
        <v>0</v>
      </c>
      <c r="F244" s="15">
        <f>ROUND(Hoja2!AA251,2)</f>
        <v>0</v>
      </c>
      <c r="G244" s="1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row>
    <row r="245" spans="1:52" ht="35.1" customHeight="1" x14ac:dyDescent="0.2">
      <c r="A245" s="41">
        <f t="shared" si="3"/>
        <v>243</v>
      </c>
      <c r="B245" s="42">
        <f>Hoja2!B252</f>
        <v>0</v>
      </c>
      <c r="C245" s="14">
        <f>Hoja2!P252</f>
        <v>0</v>
      </c>
      <c r="D245" s="16">
        <f>Hoja2!C252</f>
        <v>0</v>
      </c>
      <c r="E245" s="15">
        <f>Hoja4!J252</f>
        <v>0</v>
      </c>
      <c r="F245" s="15">
        <f>ROUND(Hoja2!AA252,2)</f>
        <v>0</v>
      </c>
      <c r="G245" s="1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row>
    <row r="246" spans="1:52" ht="35.1" customHeight="1" x14ac:dyDescent="0.2">
      <c r="A246" s="41">
        <f t="shared" si="3"/>
        <v>244</v>
      </c>
      <c r="B246" s="42">
        <f>Hoja2!B253</f>
        <v>0</v>
      </c>
      <c r="C246" s="14">
        <f>Hoja2!P253</f>
        <v>0</v>
      </c>
      <c r="D246" s="16">
        <f>Hoja2!C253</f>
        <v>0</v>
      </c>
      <c r="E246" s="15">
        <f>Hoja4!J253</f>
        <v>0</v>
      </c>
      <c r="F246" s="15">
        <f>ROUND(Hoja2!AA253,2)</f>
        <v>0</v>
      </c>
      <c r="G246" s="1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row>
    <row r="247" spans="1:52" ht="35.1" customHeight="1" x14ac:dyDescent="0.2">
      <c r="A247" s="22">
        <f t="shared" si="3"/>
        <v>245</v>
      </c>
      <c r="B247" s="43">
        <f>Hoja2!B254</f>
        <v>0</v>
      </c>
      <c r="C247" s="38">
        <f>Hoja2!P254</f>
        <v>0</v>
      </c>
      <c r="D247" s="39">
        <f>Hoja2!C254</f>
        <v>0</v>
      </c>
      <c r="E247" s="40">
        <f>Hoja4!J254</f>
        <v>0</v>
      </c>
      <c r="F247" s="40">
        <f>ROUND(Hoja2!AA254,2)</f>
        <v>0</v>
      </c>
      <c r="G247" s="38"/>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row>
    <row r="248" spans="1:52" ht="35.1" customHeight="1" x14ac:dyDescent="0.2">
      <c r="A248" s="41">
        <f t="shared" si="3"/>
        <v>246</v>
      </c>
      <c r="B248" s="42">
        <f>Hoja2!B255</f>
        <v>0</v>
      </c>
      <c r="C248" s="14">
        <f>Hoja2!P255</f>
        <v>0</v>
      </c>
      <c r="D248" s="16">
        <f>Hoja2!C255</f>
        <v>0</v>
      </c>
      <c r="E248" s="15">
        <f>Hoja4!J255</f>
        <v>0</v>
      </c>
      <c r="F248" s="15">
        <f>ROUND(Hoja2!AA255,2)</f>
        <v>0</v>
      </c>
      <c r="G248" s="1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row>
    <row r="249" spans="1:52" ht="35.1" customHeight="1" x14ac:dyDescent="0.2">
      <c r="A249" s="41">
        <f t="shared" si="3"/>
        <v>247</v>
      </c>
      <c r="B249" s="42">
        <f>Hoja2!B256</f>
        <v>0</v>
      </c>
      <c r="C249" s="14">
        <f>Hoja2!P256</f>
        <v>0</v>
      </c>
      <c r="D249" s="16">
        <f>Hoja2!C256</f>
        <v>0</v>
      </c>
      <c r="E249" s="15">
        <f>Hoja4!J256</f>
        <v>0</v>
      </c>
      <c r="F249" s="15">
        <f>ROUND(Hoja2!AA256,2)</f>
        <v>0</v>
      </c>
      <c r="G249" s="1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row>
    <row r="250" spans="1:52" ht="35.1" customHeight="1" x14ac:dyDescent="0.2">
      <c r="A250" s="41">
        <f t="shared" si="3"/>
        <v>248</v>
      </c>
      <c r="B250" s="42">
        <f>Hoja2!B257</f>
        <v>0</v>
      </c>
      <c r="C250" s="14">
        <f>Hoja2!P257</f>
        <v>0</v>
      </c>
      <c r="D250" s="16">
        <f>Hoja2!C257</f>
        <v>0</v>
      </c>
      <c r="E250" s="15">
        <f>Hoja4!J257</f>
        <v>0</v>
      </c>
      <c r="F250" s="15">
        <f>ROUND(Hoja2!AA257,2)</f>
        <v>0</v>
      </c>
      <c r="G250" s="1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row>
    <row r="251" spans="1:52" ht="35.1" customHeight="1" x14ac:dyDescent="0.2">
      <c r="A251" s="41">
        <f t="shared" si="3"/>
        <v>249</v>
      </c>
      <c r="B251" s="42">
        <f>Hoja2!B258</f>
        <v>0</v>
      </c>
      <c r="C251" s="14">
        <f>Hoja2!P258</f>
        <v>0</v>
      </c>
      <c r="D251" s="16">
        <f>Hoja2!C258</f>
        <v>0</v>
      </c>
      <c r="E251" s="15">
        <f>Hoja4!J258</f>
        <v>0</v>
      </c>
      <c r="F251" s="15">
        <f>ROUND(Hoja2!AA258,2)</f>
        <v>0</v>
      </c>
      <c r="G251" s="1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row>
    <row r="252" spans="1:52" ht="35.1" customHeight="1" x14ac:dyDescent="0.2">
      <c r="A252" s="22">
        <f t="shared" si="3"/>
        <v>250</v>
      </c>
      <c r="B252" s="43">
        <f>Hoja2!B259</f>
        <v>0</v>
      </c>
      <c r="C252" s="38">
        <f>Hoja2!P259</f>
        <v>0</v>
      </c>
      <c r="D252" s="39">
        <f>Hoja2!C259</f>
        <v>0</v>
      </c>
      <c r="E252" s="40">
        <f>Hoja4!J259</f>
        <v>0</v>
      </c>
      <c r="F252" s="40">
        <f>ROUND(Hoja2!AA259,2)</f>
        <v>0</v>
      </c>
      <c r="G252" s="38"/>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row>
    <row r="253" spans="1:52" ht="35.1" customHeight="1" x14ac:dyDescent="0.2">
      <c r="A253" s="41">
        <f t="shared" si="3"/>
        <v>251</v>
      </c>
      <c r="B253" s="42">
        <f>Hoja2!B260</f>
        <v>0</v>
      </c>
      <c r="C253" s="14">
        <f>Hoja2!P260</f>
        <v>0</v>
      </c>
      <c r="D253" s="16">
        <f>Hoja2!C260</f>
        <v>0</v>
      </c>
      <c r="E253" s="15">
        <f>Hoja4!J260</f>
        <v>0</v>
      </c>
      <c r="F253" s="15">
        <f>ROUND(Hoja2!AA260,2)</f>
        <v>0</v>
      </c>
      <c r="G253" s="1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row>
    <row r="254" spans="1:52" ht="35.1" customHeight="1" x14ac:dyDescent="0.2">
      <c r="A254" s="41">
        <f t="shared" si="3"/>
        <v>252</v>
      </c>
      <c r="B254" s="42">
        <f>Hoja2!B261</f>
        <v>0</v>
      </c>
      <c r="C254" s="14">
        <f>Hoja2!P261</f>
        <v>0</v>
      </c>
      <c r="D254" s="16">
        <f>Hoja2!C261</f>
        <v>0</v>
      </c>
      <c r="E254" s="15">
        <f>Hoja4!J261</f>
        <v>0</v>
      </c>
      <c r="F254" s="15">
        <f>ROUND(Hoja2!AA261,2)</f>
        <v>0</v>
      </c>
      <c r="G254" s="1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row>
    <row r="255" spans="1:52" ht="35.1" customHeight="1" x14ac:dyDescent="0.2">
      <c r="A255" s="41">
        <f t="shared" si="3"/>
        <v>253</v>
      </c>
      <c r="B255" s="42">
        <f>Hoja2!B262</f>
        <v>0</v>
      </c>
      <c r="C255" s="14">
        <f>Hoja2!P262</f>
        <v>0</v>
      </c>
      <c r="D255" s="16">
        <f>Hoja2!C262</f>
        <v>0</v>
      </c>
      <c r="E255" s="15">
        <f>Hoja4!J262</f>
        <v>0</v>
      </c>
      <c r="F255" s="15">
        <f>ROUND(Hoja2!AA262,2)</f>
        <v>0</v>
      </c>
      <c r="G255" s="1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row>
    <row r="256" spans="1:52" ht="35.1" customHeight="1" x14ac:dyDescent="0.2">
      <c r="A256" s="41">
        <f t="shared" si="3"/>
        <v>254</v>
      </c>
      <c r="B256" s="42">
        <f>Hoja2!B263</f>
        <v>0</v>
      </c>
      <c r="C256" s="14">
        <f>Hoja2!P263</f>
        <v>0</v>
      </c>
      <c r="D256" s="16">
        <f>Hoja2!C263</f>
        <v>0</v>
      </c>
      <c r="E256" s="15">
        <f>Hoja4!J263</f>
        <v>0</v>
      </c>
      <c r="F256" s="15">
        <f>ROUND(Hoja2!AA263,2)</f>
        <v>0</v>
      </c>
      <c r="G256" s="1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row>
    <row r="257" spans="1:52" ht="35.1" customHeight="1" x14ac:dyDescent="0.2">
      <c r="A257" s="22">
        <f t="shared" si="3"/>
        <v>255</v>
      </c>
      <c r="B257" s="43">
        <f>Hoja2!B264</f>
        <v>0</v>
      </c>
      <c r="C257" s="38">
        <f>Hoja2!P264</f>
        <v>0</v>
      </c>
      <c r="D257" s="39">
        <f>Hoja2!C264</f>
        <v>0</v>
      </c>
      <c r="E257" s="40">
        <f>Hoja4!J264</f>
        <v>0</v>
      </c>
      <c r="F257" s="40">
        <f>ROUND(Hoja2!AA264,2)</f>
        <v>0</v>
      </c>
      <c r="G257" s="38"/>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row>
    <row r="258" spans="1:52" ht="35.1" customHeight="1" x14ac:dyDescent="0.2">
      <c r="A258" s="41">
        <f t="shared" si="3"/>
        <v>256</v>
      </c>
      <c r="B258" s="42">
        <f>Hoja2!B265</f>
        <v>0</v>
      </c>
      <c r="C258" s="14">
        <f>Hoja2!P265</f>
        <v>0</v>
      </c>
      <c r="D258" s="16">
        <f>Hoja2!C265</f>
        <v>0</v>
      </c>
      <c r="E258" s="15">
        <f>Hoja4!J265</f>
        <v>0</v>
      </c>
      <c r="F258" s="15">
        <f>ROUND(Hoja2!AA265,2)</f>
        <v>0</v>
      </c>
      <c r="G258" s="1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row>
    <row r="259" spans="1:52" ht="35.1" customHeight="1" x14ac:dyDescent="0.2">
      <c r="A259" s="41">
        <f t="shared" si="3"/>
        <v>257</v>
      </c>
      <c r="B259" s="42">
        <f>Hoja2!B266</f>
        <v>0</v>
      </c>
      <c r="C259" s="14">
        <f>Hoja2!P266</f>
        <v>0</v>
      </c>
      <c r="D259" s="16">
        <f>Hoja2!C266</f>
        <v>0</v>
      </c>
      <c r="E259" s="15">
        <f>Hoja4!J266</f>
        <v>0</v>
      </c>
      <c r="F259" s="15">
        <f>ROUND(Hoja2!AA266,2)</f>
        <v>0</v>
      </c>
      <c r="G259" s="1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row>
    <row r="260" spans="1:52" ht="35.1" customHeight="1" x14ac:dyDescent="0.2">
      <c r="A260" s="41">
        <f t="shared" si="3"/>
        <v>258</v>
      </c>
      <c r="B260" s="42">
        <f>Hoja2!B267</f>
        <v>0</v>
      </c>
      <c r="C260" s="14">
        <f>Hoja2!P267</f>
        <v>0</v>
      </c>
      <c r="D260" s="16">
        <f>Hoja2!C267</f>
        <v>0</v>
      </c>
      <c r="E260" s="15">
        <f>Hoja4!J267</f>
        <v>0</v>
      </c>
      <c r="F260" s="15">
        <f>ROUND(Hoja2!AA267,2)</f>
        <v>0</v>
      </c>
      <c r="G260" s="1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row>
    <row r="261" spans="1:52" ht="35.1" customHeight="1" x14ac:dyDescent="0.2">
      <c r="A261" s="41">
        <f t="shared" ref="A261:A324" si="4">A260+1</f>
        <v>259</v>
      </c>
      <c r="B261" s="42">
        <f>Hoja2!B268</f>
        <v>0</v>
      </c>
      <c r="C261" s="14">
        <f>Hoja2!P268</f>
        <v>0</v>
      </c>
      <c r="D261" s="16">
        <f>Hoja2!C268</f>
        <v>0</v>
      </c>
      <c r="E261" s="15">
        <f>Hoja4!J268</f>
        <v>0</v>
      </c>
      <c r="F261" s="15">
        <f>ROUND(Hoja2!AA268,2)</f>
        <v>0</v>
      </c>
      <c r="G261" s="1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row>
    <row r="262" spans="1:52" ht="35.1" customHeight="1" x14ac:dyDescent="0.2">
      <c r="A262" s="22">
        <f t="shared" si="4"/>
        <v>260</v>
      </c>
      <c r="B262" s="43">
        <f>Hoja2!B269</f>
        <v>0</v>
      </c>
      <c r="C262" s="38">
        <f>Hoja2!P269</f>
        <v>0</v>
      </c>
      <c r="D262" s="39">
        <f>Hoja2!C269</f>
        <v>0</v>
      </c>
      <c r="E262" s="40">
        <f>Hoja4!J269</f>
        <v>0</v>
      </c>
      <c r="F262" s="40">
        <f>ROUND(Hoja2!AA269,2)</f>
        <v>0</v>
      </c>
      <c r="G262" s="38"/>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row>
    <row r="263" spans="1:52" ht="35.1" customHeight="1" x14ac:dyDescent="0.2">
      <c r="A263" s="41">
        <f t="shared" si="4"/>
        <v>261</v>
      </c>
      <c r="B263" s="42">
        <f>Hoja2!B270</f>
        <v>0</v>
      </c>
      <c r="C263" s="14">
        <f>Hoja2!P270</f>
        <v>0</v>
      </c>
      <c r="D263" s="16">
        <f>Hoja2!C270</f>
        <v>0</v>
      </c>
      <c r="E263" s="15">
        <f>Hoja4!J270</f>
        <v>0</v>
      </c>
      <c r="F263" s="15">
        <f>ROUND(Hoja2!AA270,2)</f>
        <v>0</v>
      </c>
      <c r="G263" s="1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row>
    <row r="264" spans="1:52" ht="35.1" customHeight="1" x14ac:dyDescent="0.2">
      <c r="A264" s="41">
        <f t="shared" si="4"/>
        <v>262</v>
      </c>
      <c r="B264" s="42">
        <f>Hoja2!B271</f>
        <v>0</v>
      </c>
      <c r="C264" s="14">
        <f>Hoja2!P271</f>
        <v>0</v>
      </c>
      <c r="D264" s="16">
        <f>Hoja2!C271</f>
        <v>0</v>
      </c>
      <c r="E264" s="15">
        <f>Hoja4!J271</f>
        <v>0</v>
      </c>
      <c r="F264" s="15">
        <f>ROUND(Hoja2!AA271,2)</f>
        <v>0</v>
      </c>
      <c r="G264" s="1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row>
    <row r="265" spans="1:52" ht="35.1" customHeight="1" x14ac:dyDescent="0.2">
      <c r="A265" s="41">
        <f t="shared" si="4"/>
        <v>263</v>
      </c>
      <c r="B265" s="42">
        <f>Hoja2!B272</f>
        <v>0</v>
      </c>
      <c r="C265" s="14">
        <f>Hoja2!P272</f>
        <v>0</v>
      </c>
      <c r="D265" s="16">
        <f>Hoja2!C272</f>
        <v>0</v>
      </c>
      <c r="E265" s="15">
        <f>Hoja4!J272</f>
        <v>0</v>
      </c>
      <c r="F265" s="15">
        <f>ROUND(Hoja2!AA272,2)</f>
        <v>0</v>
      </c>
      <c r="G265" s="1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row>
    <row r="266" spans="1:52" ht="35.1" customHeight="1" x14ac:dyDescent="0.2">
      <c r="A266" s="41">
        <f t="shared" si="4"/>
        <v>264</v>
      </c>
      <c r="B266" s="42">
        <f>Hoja2!B273</f>
        <v>0</v>
      </c>
      <c r="C266" s="14">
        <f>Hoja2!P273</f>
        <v>0</v>
      </c>
      <c r="D266" s="16">
        <f>Hoja2!C273</f>
        <v>0</v>
      </c>
      <c r="E266" s="15">
        <f>Hoja4!J273</f>
        <v>0</v>
      </c>
      <c r="F266" s="15">
        <f>ROUND(Hoja2!AA273,2)</f>
        <v>0</v>
      </c>
      <c r="G266" s="1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row>
    <row r="267" spans="1:52" ht="35.1" customHeight="1" x14ac:dyDescent="0.2">
      <c r="A267" s="22">
        <f t="shared" si="4"/>
        <v>265</v>
      </c>
      <c r="B267" s="43">
        <f>Hoja2!B274</f>
        <v>0</v>
      </c>
      <c r="C267" s="38">
        <f>Hoja2!P274</f>
        <v>0</v>
      </c>
      <c r="D267" s="39">
        <f>Hoja2!C274</f>
        <v>0</v>
      </c>
      <c r="E267" s="40">
        <f>Hoja4!J274</f>
        <v>0</v>
      </c>
      <c r="F267" s="40">
        <f>ROUND(Hoja2!AA274,2)</f>
        <v>0</v>
      </c>
      <c r="G267" s="38"/>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row>
    <row r="268" spans="1:52" ht="35.1" customHeight="1" x14ac:dyDescent="0.2">
      <c r="A268" s="41">
        <f t="shared" si="4"/>
        <v>266</v>
      </c>
      <c r="B268" s="42">
        <f>Hoja2!B275</f>
        <v>0</v>
      </c>
      <c r="C268" s="14">
        <f>Hoja2!P275</f>
        <v>0</v>
      </c>
      <c r="D268" s="16">
        <f>Hoja2!C275</f>
        <v>0</v>
      </c>
      <c r="E268" s="15">
        <f>Hoja4!J275</f>
        <v>0</v>
      </c>
      <c r="F268" s="15">
        <f>ROUND(Hoja2!AA275,2)</f>
        <v>0</v>
      </c>
      <c r="G268" s="1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row>
    <row r="269" spans="1:52" ht="35.1" customHeight="1" x14ac:dyDescent="0.2">
      <c r="A269" s="41">
        <f t="shared" si="4"/>
        <v>267</v>
      </c>
      <c r="B269" s="42">
        <f>Hoja2!B276</f>
        <v>0</v>
      </c>
      <c r="C269" s="14">
        <f>Hoja2!P276</f>
        <v>0</v>
      </c>
      <c r="D269" s="16">
        <f>Hoja2!C276</f>
        <v>0</v>
      </c>
      <c r="E269" s="15">
        <f>Hoja4!J276</f>
        <v>0</v>
      </c>
      <c r="F269" s="15">
        <f>ROUND(Hoja2!AA276,2)</f>
        <v>0</v>
      </c>
      <c r="G269" s="1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row>
    <row r="270" spans="1:52" ht="35.1" customHeight="1" x14ac:dyDescent="0.2">
      <c r="A270" s="41">
        <f t="shared" si="4"/>
        <v>268</v>
      </c>
      <c r="B270" s="42">
        <f>Hoja2!B277</f>
        <v>0</v>
      </c>
      <c r="C270" s="14">
        <f>Hoja2!P277</f>
        <v>0</v>
      </c>
      <c r="D270" s="16">
        <f>Hoja2!C277</f>
        <v>0</v>
      </c>
      <c r="E270" s="15">
        <f>Hoja4!J277</f>
        <v>0</v>
      </c>
      <c r="F270" s="15">
        <f>ROUND(Hoja2!AA277,2)</f>
        <v>0</v>
      </c>
      <c r="G270" s="1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row>
    <row r="271" spans="1:52" ht="35.1" customHeight="1" x14ac:dyDescent="0.2">
      <c r="A271" s="41">
        <f t="shared" si="4"/>
        <v>269</v>
      </c>
      <c r="B271" s="42">
        <f>Hoja2!B278</f>
        <v>0</v>
      </c>
      <c r="C271" s="14">
        <f>Hoja2!P278</f>
        <v>0</v>
      </c>
      <c r="D271" s="16">
        <f>Hoja2!C278</f>
        <v>0</v>
      </c>
      <c r="E271" s="15">
        <f>Hoja4!J278</f>
        <v>0</v>
      </c>
      <c r="F271" s="15">
        <f>ROUND(Hoja2!AA278,2)</f>
        <v>0</v>
      </c>
      <c r="G271" s="1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row>
    <row r="272" spans="1:52" ht="35.1" customHeight="1" x14ac:dyDescent="0.2">
      <c r="A272" s="22">
        <f t="shared" si="4"/>
        <v>270</v>
      </c>
      <c r="B272" s="43">
        <f>Hoja2!B279</f>
        <v>0</v>
      </c>
      <c r="C272" s="38">
        <f>Hoja2!P279</f>
        <v>0</v>
      </c>
      <c r="D272" s="39">
        <f>Hoja2!C279</f>
        <v>0</v>
      </c>
      <c r="E272" s="40">
        <f>Hoja4!J279</f>
        <v>0</v>
      </c>
      <c r="F272" s="40">
        <f>ROUND(Hoja2!AA279,2)</f>
        <v>0</v>
      </c>
      <c r="G272" s="38"/>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row>
    <row r="273" spans="1:52" ht="35.1" customHeight="1" x14ac:dyDescent="0.2">
      <c r="A273" s="41">
        <f t="shared" si="4"/>
        <v>271</v>
      </c>
      <c r="B273" s="42">
        <f>Hoja2!B280</f>
        <v>0</v>
      </c>
      <c r="C273" s="14">
        <f>Hoja2!P280</f>
        <v>0</v>
      </c>
      <c r="D273" s="16">
        <f>Hoja2!C280</f>
        <v>0</v>
      </c>
      <c r="E273" s="15">
        <f>Hoja4!J280</f>
        <v>0</v>
      </c>
      <c r="F273" s="15">
        <f>ROUND(Hoja2!AA280,2)</f>
        <v>0</v>
      </c>
      <c r="G273" s="1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row>
    <row r="274" spans="1:52" ht="35.1" customHeight="1" x14ac:dyDescent="0.2">
      <c r="A274" s="41">
        <f t="shared" si="4"/>
        <v>272</v>
      </c>
      <c r="B274" s="42">
        <f>Hoja2!B281</f>
        <v>0</v>
      </c>
      <c r="C274" s="14">
        <f>Hoja2!P281</f>
        <v>0</v>
      </c>
      <c r="D274" s="16">
        <f>Hoja2!C281</f>
        <v>0</v>
      </c>
      <c r="E274" s="15">
        <f>Hoja4!J281</f>
        <v>0</v>
      </c>
      <c r="F274" s="15">
        <f>ROUND(Hoja2!AA281,2)</f>
        <v>0</v>
      </c>
      <c r="G274" s="1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row>
    <row r="275" spans="1:52" ht="35.1" customHeight="1" x14ac:dyDescent="0.2">
      <c r="A275" s="41">
        <f t="shared" si="4"/>
        <v>273</v>
      </c>
      <c r="B275" s="42">
        <f>Hoja2!B282</f>
        <v>0</v>
      </c>
      <c r="C275" s="14">
        <f>Hoja2!P282</f>
        <v>0</v>
      </c>
      <c r="D275" s="16">
        <f>Hoja2!C282</f>
        <v>0</v>
      </c>
      <c r="E275" s="15">
        <f>Hoja4!J282</f>
        <v>0</v>
      </c>
      <c r="F275" s="15">
        <f>ROUND(Hoja2!AA282,2)</f>
        <v>0</v>
      </c>
      <c r="G275" s="1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row>
    <row r="276" spans="1:52" ht="35.1" customHeight="1" x14ac:dyDescent="0.2">
      <c r="A276" s="41">
        <f t="shared" si="4"/>
        <v>274</v>
      </c>
      <c r="B276" s="42">
        <f>Hoja2!B283</f>
        <v>0</v>
      </c>
      <c r="C276" s="14">
        <f>Hoja2!P283</f>
        <v>0</v>
      </c>
      <c r="D276" s="16">
        <f>Hoja2!C283</f>
        <v>0</v>
      </c>
      <c r="E276" s="15">
        <f>Hoja4!J283</f>
        <v>0</v>
      </c>
      <c r="F276" s="15">
        <f>ROUND(Hoja2!AA283,2)</f>
        <v>0</v>
      </c>
      <c r="G276" s="1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row>
    <row r="277" spans="1:52" ht="35.1" customHeight="1" x14ac:dyDescent="0.2">
      <c r="A277" s="22">
        <f t="shared" si="4"/>
        <v>275</v>
      </c>
      <c r="B277" s="43">
        <f>Hoja2!B284</f>
        <v>0</v>
      </c>
      <c r="C277" s="38">
        <f>Hoja2!P284</f>
        <v>0</v>
      </c>
      <c r="D277" s="39">
        <f>Hoja2!C284</f>
        <v>0</v>
      </c>
      <c r="E277" s="40">
        <f>Hoja4!J284</f>
        <v>0</v>
      </c>
      <c r="F277" s="40">
        <f>ROUND(Hoja2!AA284,2)</f>
        <v>0</v>
      </c>
      <c r="G277" s="38"/>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row>
    <row r="278" spans="1:52" ht="35.1" customHeight="1" x14ac:dyDescent="0.2">
      <c r="A278" s="41">
        <f t="shared" si="4"/>
        <v>276</v>
      </c>
      <c r="B278" s="42">
        <f>Hoja2!B285</f>
        <v>0</v>
      </c>
      <c r="C278" s="14">
        <f>Hoja2!P285</f>
        <v>0</v>
      </c>
      <c r="D278" s="16">
        <f>Hoja2!C285</f>
        <v>0</v>
      </c>
      <c r="E278" s="15">
        <f>Hoja4!J285</f>
        <v>0</v>
      </c>
      <c r="F278" s="15">
        <f>ROUND(Hoja2!AA285,2)</f>
        <v>0</v>
      </c>
      <c r="G278" s="1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row>
    <row r="279" spans="1:52" ht="35.1" customHeight="1" x14ac:dyDescent="0.2">
      <c r="A279" s="41">
        <f t="shared" si="4"/>
        <v>277</v>
      </c>
      <c r="B279" s="42">
        <f>Hoja2!B286</f>
        <v>0</v>
      </c>
      <c r="C279" s="14">
        <f>Hoja2!P286</f>
        <v>0</v>
      </c>
      <c r="D279" s="16">
        <f>Hoja2!C286</f>
        <v>0</v>
      </c>
      <c r="E279" s="15">
        <f>Hoja4!J286</f>
        <v>0</v>
      </c>
      <c r="F279" s="15">
        <f>ROUND(Hoja2!AA286,2)</f>
        <v>0</v>
      </c>
      <c r="G279" s="1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row>
    <row r="280" spans="1:52" ht="35.1" customHeight="1" x14ac:dyDescent="0.2">
      <c r="A280" s="41">
        <f t="shared" si="4"/>
        <v>278</v>
      </c>
      <c r="B280" s="42">
        <f>Hoja2!B287</f>
        <v>0</v>
      </c>
      <c r="C280" s="14">
        <f>Hoja2!P287</f>
        <v>0</v>
      </c>
      <c r="D280" s="16">
        <f>Hoja2!C287</f>
        <v>0</v>
      </c>
      <c r="E280" s="15">
        <f>Hoja4!J287</f>
        <v>0</v>
      </c>
      <c r="F280" s="15">
        <f>ROUND(Hoja2!AA287,2)</f>
        <v>0</v>
      </c>
      <c r="G280" s="1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row>
    <row r="281" spans="1:52" ht="35.1" customHeight="1" x14ac:dyDescent="0.2">
      <c r="A281" s="41">
        <f t="shared" si="4"/>
        <v>279</v>
      </c>
      <c r="B281" s="42">
        <f>Hoja2!B288</f>
        <v>0</v>
      </c>
      <c r="C281" s="14">
        <f>Hoja2!P288</f>
        <v>0</v>
      </c>
      <c r="D281" s="16">
        <f>Hoja2!C288</f>
        <v>0</v>
      </c>
      <c r="E281" s="15">
        <f>Hoja4!J288</f>
        <v>0</v>
      </c>
      <c r="F281" s="15">
        <f>ROUND(Hoja2!AA288,2)</f>
        <v>0</v>
      </c>
      <c r="G281" s="1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row>
    <row r="282" spans="1:52" ht="35.1" customHeight="1" x14ac:dyDescent="0.2">
      <c r="A282" s="22">
        <f t="shared" si="4"/>
        <v>280</v>
      </c>
      <c r="B282" s="43">
        <f>Hoja2!B289</f>
        <v>0</v>
      </c>
      <c r="C282" s="38">
        <f>Hoja2!P289</f>
        <v>0</v>
      </c>
      <c r="D282" s="39">
        <f>Hoja2!C289</f>
        <v>0</v>
      </c>
      <c r="E282" s="40">
        <f>Hoja4!J289</f>
        <v>0</v>
      </c>
      <c r="F282" s="40">
        <f>ROUND(Hoja2!AA289,2)</f>
        <v>0</v>
      </c>
      <c r="G282" s="38"/>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row>
    <row r="283" spans="1:52" ht="35.1" customHeight="1" x14ac:dyDescent="0.2">
      <c r="A283" s="41">
        <f t="shared" si="4"/>
        <v>281</v>
      </c>
      <c r="B283" s="42">
        <f>Hoja2!B290</f>
        <v>0</v>
      </c>
      <c r="C283" s="14">
        <f>Hoja2!P290</f>
        <v>0</v>
      </c>
      <c r="D283" s="16">
        <f>Hoja2!C290</f>
        <v>0</v>
      </c>
      <c r="E283" s="15">
        <f>Hoja4!J290</f>
        <v>0</v>
      </c>
      <c r="F283" s="15">
        <f>ROUND(Hoja2!AA290,2)</f>
        <v>0</v>
      </c>
      <c r="G283" s="1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row>
    <row r="284" spans="1:52" ht="35.1" customHeight="1" x14ac:dyDescent="0.2">
      <c r="A284" s="41">
        <f t="shared" si="4"/>
        <v>282</v>
      </c>
      <c r="B284" s="42">
        <f>Hoja2!B291</f>
        <v>0</v>
      </c>
      <c r="C284" s="14">
        <f>Hoja2!P291</f>
        <v>0</v>
      </c>
      <c r="D284" s="16">
        <f>Hoja2!C291</f>
        <v>0</v>
      </c>
      <c r="E284" s="15">
        <f>Hoja4!J291</f>
        <v>0</v>
      </c>
      <c r="F284" s="15">
        <f>ROUND(Hoja2!AA291,2)</f>
        <v>0</v>
      </c>
      <c r="G284" s="1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row>
    <row r="285" spans="1:52" ht="35.1" customHeight="1" x14ac:dyDescent="0.2">
      <c r="A285" s="41">
        <f t="shared" si="4"/>
        <v>283</v>
      </c>
      <c r="B285" s="42">
        <f>Hoja2!B292</f>
        <v>0</v>
      </c>
      <c r="C285" s="14">
        <f>Hoja2!P292</f>
        <v>0</v>
      </c>
      <c r="D285" s="16">
        <f>Hoja2!C292</f>
        <v>0</v>
      </c>
      <c r="E285" s="15">
        <f>Hoja4!J292</f>
        <v>0</v>
      </c>
      <c r="F285" s="15">
        <f>ROUND(Hoja2!AA292,2)</f>
        <v>0</v>
      </c>
      <c r="G285" s="1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row>
    <row r="286" spans="1:52" ht="35.1" customHeight="1" x14ac:dyDescent="0.2">
      <c r="A286" s="41">
        <f t="shared" si="4"/>
        <v>284</v>
      </c>
      <c r="B286" s="42">
        <f>Hoja2!B293</f>
        <v>0</v>
      </c>
      <c r="C286" s="14">
        <f>Hoja2!P293</f>
        <v>0</v>
      </c>
      <c r="D286" s="16">
        <f>Hoja2!C293</f>
        <v>0</v>
      </c>
      <c r="E286" s="15">
        <f>Hoja4!J293</f>
        <v>0</v>
      </c>
      <c r="F286" s="15">
        <f>ROUND(Hoja2!AA293,2)</f>
        <v>0</v>
      </c>
      <c r="G286" s="1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row>
    <row r="287" spans="1:52" ht="35.1" customHeight="1" x14ac:dyDescent="0.2">
      <c r="A287" s="22">
        <f t="shared" si="4"/>
        <v>285</v>
      </c>
      <c r="B287" s="43">
        <f>Hoja2!B294</f>
        <v>0</v>
      </c>
      <c r="C287" s="38">
        <f>Hoja2!P294</f>
        <v>0</v>
      </c>
      <c r="D287" s="39">
        <f>Hoja2!C294</f>
        <v>0</v>
      </c>
      <c r="E287" s="40">
        <f>Hoja4!J294</f>
        <v>0</v>
      </c>
      <c r="F287" s="40">
        <f>ROUND(Hoja2!AA294,2)</f>
        <v>0</v>
      </c>
      <c r="G287" s="38"/>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row>
    <row r="288" spans="1:52" ht="35.1" customHeight="1" x14ac:dyDescent="0.2">
      <c r="A288" s="41">
        <f t="shared" si="4"/>
        <v>286</v>
      </c>
      <c r="B288" s="42">
        <f>Hoja2!B295</f>
        <v>0</v>
      </c>
      <c r="C288" s="14">
        <f>Hoja2!P295</f>
        <v>0</v>
      </c>
      <c r="D288" s="16">
        <f>Hoja2!C295</f>
        <v>0</v>
      </c>
      <c r="E288" s="15">
        <f>Hoja4!J295</f>
        <v>0</v>
      </c>
      <c r="F288" s="15">
        <f>ROUND(Hoja2!AA295,2)</f>
        <v>0</v>
      </c>
      <c r="G288" s="1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row>
    <row r="289" spans="1:52" ht="35.1" customHeight="1" x14ac:dyDescent="0.2">
      <c r="A289" s="41">
        <f t="shared" si="4"/>
        <v>287</v>
      </c>
      <c r="B289" s="42">
        <f>Hoja2!B296</f>
        <v>0</v>
      </c>
      <c r="C289" s="14">
        <f>Hoja2!P296</f>
        <v>0</v>
      </c>
      <c r="D289" s="16">
        <f>Hoja2!C296</f>
        <v>0</v>
      </c>
      <c r="E289" s="15">
        <f>Hoja4!J296</f>
        <v>0</v>
      </c>
      <c r="F289" s="15">
        <f>ROUND(Hoja2!AA296,2)</f>
        <v>0</v>
      </c>
      <c r="G289" s="1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row>
    <row r="290" spans="1:52" ht="35.1" customHeight="1" x14ac:dyDescent="0.2">
      <c r="A290" s="41">
        <f t="shared" si="4"/>
        <v>288</v>
      </c>
      <c r="B290" s="42">
        <f>Hoja2!B297</f>
        <v>0</v>
      </c>
      <c r="C290" s="14">
        <f>Hoja2!P297</f>
        <v>0</v>
      </c>
      <c r="D290" s="16">
        <f>Hoja2!C297</f>
        <v>0</v>
      </c>
      <c r="E290" s="15">
        <f>Hoja4!J297</f>
        <v>0</v>
      </c>
      <c r="F290" s="15">
        <f>ROUND(Hoja2!AA297,2)</f>
        <v>0</v>
      </c>
      <c r="G290" s="1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row>
    <row r="291" spans="1:52" ht="35.1" customHeight="1" x14ac:dyDescent="0.2">
      <c r="A291" s="41">
        <f t="shared" si="4"/>
        <v>289</v>
      </c>
      <c r="B291" s="42">
        <f>Hoja2!B298</f>
        <v>0</v>
      </c>
      <c r="C291" s="14">
        <f>Hoja2!P298</f>
        <v>0</v>
      </c>
      <c r="D291" s="16">
        <f>Hoja2!C298</f>
        <v>0</v>
      </c>
      <c r="E291" s="15">
        <f>Hoja4!J298</f>
        <v>0</v>
      </c>
      <c r="F291" s="15">
        <f>ROUND(Hoja2!AA298,2)</f>
        <v>0</v>
      </c>
      <c r="G291" s="1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row>
    <row r="292" spans="1:52" ht="35.1" customHeight="1" x14ac:dyDescent="0.2">
      <c r="A292" s="22">
        <f t="shared" si="4"/>
        <v>290</v>
      </c>
      <c r="B292" s="43">
        <f>Hoja2!B299</f>
        <v>0</v>
      </c>
      <c r="C292" s="38">
        <f>Hoja2!P299</f>
        <v>0</v>
      </c>
      <c r="D292" s="39">
        <f>Hoja2!C299</f>
        <v>0</v>
      </c>
      <c r="E292" s="40">
        <f>Hoja4!J299</f>
        <v>0</v>
      </c>
      <c r="F292" s="40">
        <f>ROUND(Hoja2!AA299,2)</f>
        <v>0</v>
      </c>
      <c r="G292" s="38"/>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row>
    <row r="293" spans="1:52" ht="35.1" customHeight="1" x14ac:dyDescent="0.2">
      <c r="A293" s="41">
        <f t="shared" si="4"/>
        <v>291</v>
      </c>
      <c r="B293" s="42">
        <f>Hoja2!B300</f>
        <v>0</v>
      </c>
      <c r="C293" s="14">
        <f>Hoja2!P300</f>
        <v>0</v>
      </c>
      <c r="D293" s="16">
        <f>Hoja2!C300</f>
        <v>0</v>
      </c>
      <c r="E293" s="15">
        <f>Hoja4!J300</f>
        <v>0</v>
      </c>
      <c r="F293" s="15">
        <f>ROUND(Hoja2!AA300,2)</f>
        <v>0</v>
      </c>
      <c r="G293" s="1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row>
    <row r="294" spans="1:52" ht="35.1" customHeight="1" x14ac:dyDescent="0.2">
      <c r="A294" s="41">
        <f t="shared" si="4"/>
        <v>292</v>
      </c>
      <c r="B294" s="42">
        <f>Hoja2!B301</f>
        <v>0</v>
      </c>
      <c r="C294" s="14">
        <f>Hoja2!P301</f>
        <v>0</v>
      </c>
      <c r="D294" s="16">
        <f>Hoja2!C301</f>
        <v>0</v>
      </c>
      <c r="E294" s="15">
        <f>Hoja4!J301</f>
        <v>0</v>
      </c>
      <c r="F294" s="15">
        <f>ROUND(Hoja2!AA301,2)</f>
        <v>0</v>
      </c>
      <c r="G294" s="1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row>
    <row r="295" spans="1:52" ht="35.1" customHeight="1" x14ac:dyDescent="0.2">
      <c r="A295" s="41">
        <f t="shared" si="4"/>
        <v>293</v>
      </c>
      <c r="B295" s="42">
        <f>Hoja2!B302</f>
        <v>0</v>
      </c>
      <c r="C295" s="14">
        <f>Hoja2!P302</f>
        <v>0</v>
      </c>
      <c r="D295" s="16">
        <f>Hoja2!C302</f>
        <v>0</v>
      </c>
      <c r="E295" s="15">
        <f>Hoja4!J302</f>
        <v>0</v>
      </c>
      <c r="F295" s="15">
        <f>ROUND(Hoja2!AA302,2)</f>
        <v>0</v>
      </c>
      <c r="G295" s="1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row>
    <row r="296" spans="1:52" ht="35.1" customHeight="1" x14ac:dyDescent="0.2">
      <c r="A296" s="41">
        <f t="shared" si="4"/>
        <v>294</v>
      </c>
      <c r="B296" s="42">
        <f>Hoja2!B303</f>
        <v>0</v>
      </c>
      <c r="C296" s="14">
        <f>Hoja2!P303</f>
        <v>0</v>
      </c>
      <c r="D296" s="16">
        <f>Hoja2!C303</f>
        <v>0</v>
      </c>
      <c r="E296" s="15">
        <f>Hoja4!J303</f>
        <v>0</v>
      </c>
      <c r="F296" s="15">
        <f>ROUND(Hoja2!AA303,2)</f>
        <v>0</v>
      </c>
      <c r="G296" s="1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row>
    <row r="297" spans="1:52" ht="35.1" customHeight="1" x14ac:dyDescent="0.2">
      <c r="A297" s="22">
        <f t="shared" si="4"/>
        <v>295</v>
      </c>
      <c r="B297" s="43">
        <f>Hoja2!B304</f>
        <v>0</v>
      </c>
      <c r="C297" s="38">
        <f>Hoja2!P304</f>
        <v>0</v>
      </c>
      <c r="D297" s="39">
        <f>Hoja2!C304</f>
        <v>0</v>
      </c>
      <c r="E297" s="40">
        <f>Hoja4!J304</f>
        <v>0</v>
      </c>
      <c r="F297" s="40">
        <f>ROUND(Hoja2!AA304,2)</f>
        <v>0</v>
      </c>
      <c r="G297" s="38"/>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row>
    <row r="298" spans="1:52" ht="35.1" customHeight="1" x14ac:dyDescent="0.2">
      <c r="A298" s="41">
        <f t="shared" si="4"/>
        <v>296</v>
      </c>
      <c r="B298" s="42">
        <f>Hoja2!B305</f>
        <v>0</v>
      </c>
      <c r="C298" s="14">
        <f>Hoja2!P305</f>
        <v>0</v>
      </c>
      <c r="D298" s="16">
        <f>Hoja2!C305</f>
        <v>0</v>
      </c>
      <c r="E298" s="15">
        <f>Hoja4!J305</f>
        <v>0</v>
      </c>
      <c r="F298" s="15">
        <f>ROUND(Hoja2!AA305,2)</f>
        <v>0</v>
      </c>
      <c r="G298" s="1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row>
    <row r="299" spans="1:52" ht="35.1" customHeight="1" x14ac:dyDescent="0.2">
      <c r="A299" s="41">
        <f t="shared" si="4"/>
        <v>297</v>
      </c>
      <c r="B299" s="42">
        <f>Hoja2!B306</f>
        <v>0</v>
      </c>
      <c r="C299" s="14">
        <f>Hoja2!P306</f>
        <v>0</v>
      </c>
      <c r="D299" s="16">
        <f>Hoja2!C306</f>
        <v>0</v>
      </c>
      <c r="E299" s="15">
        <f>Hoja4!J306</f>
        <v>0</v>
      </c>
      <c r="F299" s="15">
        <f>ROUND(Hoja2!AA306,2)</f>
        <v>0</v>
      </c>
      <c r="G299" s="1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row>
    <row r="300" spans="1:52" ht="35.1" customHeight="1" x14ac:dyDescent="0.2">
      <c r="A300" s="41">
        <f t="shared" si="4"/>
        <v>298</v>
      </c>
      <c r="B300" s="42">
        <f>Hoja2!B307</f>
        <v>0</v>
      </c>
      <c r="C300" s="14">
        <f>Hoja2!P307</f>
        <v>0</v>
      </c>
      <c r="D300" s="16">
        <f>Hoja2!C307</f>
        <v>0</v>
      </c>
      <c r="E300" s="15">
        <f>Hoja4!J307</f>
        <v>0</v>
      </c>
      <c r="F300" s="15">
        <f>ROUND(Hoja2!AA307,2)</f>
        <v>0</v>
      </c>
      <c r="G300" s="1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row>
    <row r="301" spans="1:52" ht="35.1" customHeight="1" x14ac:dyDescent="0.2">
      <c r="A301" s="41">
        <f t="shared" si="4"/>
        <v>299</v>
      </c>
      <c r="B301" s="42">
        <f>Hoja2!B308</f>
        <v>0</v>
      </c>
      <c r="C301" s="14">
        <f>Hoja2!P308</f>
        <v>0</v>
      </c>
      <c r="D301" s="16">
        <f>Hoja2!C308</f>
        <v>0</v>
      </c>
      <c r="E301" s="15">
        <f>Hoja4!J308</f>
        <v>0</v>
      </c>
      <c r="F301" s="15">
        <f>ROUND(Hoja2!AA308,2)</f>
        <v>0</v>
      </c>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row>
    <row r="302" spans="1:52" ht="35.1" customHeight="1" x14ac:dyDescent="0.2">
      <c r="A302" s="22">
        <f t="shared" si="4"/>
        <v>300</v>
      </c>
      <c r="B302" s="43">
        <f>Hoja2!B309</f>
        <v>0</v>
      </c>
      <c r="C302" s="38">
        <f>Hoja2!P309</f>
        <v>0</v>
      </c>
      <c r="D302" s="39">
        <f>Hoja2!C309</f>
        <v>0</v>
      </c>
      <c r="E302" s="40">
        <f>Hoja4!J309</f>
        <v>0</v>
      </c>
      <c r="F302" s="40">
        <f>ROUND(Hoja2!AA309,2)</f>
        <v>0</v>
      </c>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row>
    <row r="303" spans="1:52" ht="35.1" customHeight="1" x14ac:dyDescent="0.2">
      <c r="A303" s="41">
        <f t="shared" si="4"/>
        <v>301</v>
      </c>
      <c r="B303" s="42">
        <f>Hoja2!B310</f>
        <v>0</v>
      </c>
      <c r="C303" s="14">
        <f>Hoja2!P310</f>
        <v>0</v>
      </c>
      <c r="D303" s="16">
        <f>Hoja2!C310</f>
        <v>0</v>
      </c>
      <c r="E303" s="15">
        <f>Hoja4!J310</f>
        <v>0</v>
      </c>
      <c r="F303" s="15">
        <f>ROUND(Hoja2!AA310,2)</f>
        <v>0</v>
      </c>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row>
    <row r="304" spans="1:52" ht="35.1" customHeight="1" x14ac:dyDescent="0.2">
      <c r="A304" s="41">
        <f t="shared" si="4"/>
        <v>302</v>
      </c>
      <c r="B304" s="42">
        <f>Hoja2!B311</f>
        <v>0</v>
      </c>
      <c r="C304" s="14">
        <f>Hoja2!P311</f>
        <v>0</v>
      </c>
      <c r="D304" s="16">
        <f>Hoja2!C311</f>
        <v>0</v>
      </c>
      <c r="E304" s="15">
        <f>Hoja4!J311</f>
        <v>0</v>
      </c>
      <c r="F304" s="15">
        <f>ROUND(Hoja2!AA311,2)</f>
        <v>0</v>
      </c>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row>
    <row r="305" spans="1:52" ht="35.1" customHeight="1" x14ac:dyDescent="0.2">
      <c r="A305" s="41">
        <f t="shared" si="4"/>
        <v>303</v>
      </c>
      <c r="B305" s="42">
        <f>Hoja2!B312</f>
        <v>0</v>
      </c>
      <c r="C305" s="14">
        <f>Hoja2!P312</f>
        <v>0</v>
      </c>
      <c r="D305" s="16">
        <f>Hoja2!C312</f>
        <v>0</v>
      </c>
      <c r="E305" s="15">
        <f>Hoja4!J312</f>
        <v>0</v>
      </c>
      <c r="F305" s="15">
        <f>ROUND(Hoja2!AA312,2)</f>
        <v>0</v>
      </c>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row>
    <row r="306" spans="1:52" ht="35.1" customHeight="1" x14ac:dyDescent="0.2">
      <c r="A306" s="41">
        <f t="shared" si="4"/>
        <v>304</v>
      </c>
      <c r="B306" s="42">
        <f>Hoja2!B313</f>
        <v>0</v>
      </c>
      <c r="C306" s="14">
        <f>Hoja2!P313</f>
        <v>0</v>
      </c>
      <c r="D306" s="16">
        <f>Hoja2!C313</f>
        <v>0</v>
      </c>
      <c r="E306" s="15">
        <f>Hoja4!J313</f>
        <v>0</v>
      </c>
      <c r="F306" s="15">
        <f>ROUND(Hoja2!AA313,2)</f>
        <v>0</v>
      </c>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row>
    <row r="307" spans="1:52" ht="35.1" customHeight="1" x14ac:dyDescent="0.2">
      <c r="A307" s="22">
        <f t="shared" si="4"/>
        <v>305</v>
      </c>
      <c r="B307" s="43">
        <f>Hoja2!B314</f>
        <v>0</v>
      </c>
      <c r="C307" s="38">
        <f>Hoja2!P314</f>
        <v>0</v>
      </c>
      <c r="D307" s="39">
        <f>Hoja2!C314</f>
        <v>0</v>
      </c>
      <c r="E307" s="40">
        <f>Hoja4!J314</f>
        <v>0</v>
      </c>
      <c r="F307" s="40">
        <f>ROUND(Hoja2!AA314,2)</f>
        <v>0</v>
      </c>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row>
    <row r="308" spans="1:52" ht="35.1" customHeight="1" x14ac:dyDescent="0.2">
      <c r="A308" s="41">
        <f t="shared" si="4"/>
        <v>306</v>
      </c>
      <c r="B308" s="42">
        <f>Hoja2!B315</f>
        <v>0</v>
      </c>
      <c r="C308" s="14">
        <f>Hoja2!P315</f>
        <v>0</v>
      </c>
      <c r="D308" s="16">
        <f>Hoja2!C315</f>
        <v>0</v>
      </c>
      <c r="E308" s="15">
        <f>Hoja4!J315</f>
        <v>0</v>
      </c>
      <c r="F308" s="15">
        <f>ROUND(Hoja2!AA315,2)</f>
        <v>0</v>
      </c>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row>
    <row r="309" spans="1:52" ht="35.1" customHeight="1" x14ac:dyDescent="0.2">
      <c r="A309" s="41">
        <f t="shared" si="4"/>
        <v>307</v>
      </c>
      <c r="B309" s="42">
        <f>Hoja2!B316</f>
        <v>0</v>
      </c>
      <c r="C309" s="14">
        <f>Hoja2!P316</f>
        <v>0</v>
      </c>
      <c r="D309" s="16">
        <f>Hoja2!C316</f>
        <v>0</v>
      </c>
      <c r="E309" s="15">
        <f>Hoja4!J316</f>
        <v>0</v>
      </c>
      <c r="F309" s="15">
        <f>ROUND(Hoja2!AA316,2)</f>
        <v>0</v>
      </c>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row>
    <row r="310" spans="1:52" ht="35.1" customHeight="1" x14ac:dyDescent="0.2">
      <c r="A310" s="41">
        <f t="shared" si="4"/>
        <v>308</v>
      </c>
      <c r="B310" s="42">
        <f>Hoja2!B317</f>
        <v>0</v>
      </c>
      <c r="C310" s="14">
        <f>Hoja2!P317</f>
        <v>0</v>
      </c>
      <c r="D310" s="16">
        <f>Hoja2!C317</f>
        <v>0</v>
      </c>
      <c r="E310" s="15">
        <f>Hoja4!J317</f>
        <v>0</v>
      </c>
      <c r="F310" s="15">
        <f>ROUND(Hoja2!AA317,2)</f>
        <v>0</v>
      </c>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row>
    <row r="311" spans="1:52" ht="35.1" customHeight="1" x14ac:dyDescent="0.2">
      <c r="A311" s="41">
        <f t="shared" si="4"/>
        <v>309</v>
      </c>
      <c r="B311" s="42">
        <f>Hoja2!B318</f>
        <v>0</v>
      </c>
      <c r="C311" s="14">
        <f>Hoja2!P318</f>
        <v>0</v>
      </c>
      <c r="D311" s="16">
        <f>Hoja2!C318</f>
        <v>0</v>
      </c>
      <c r="E311" s="15">
        <f>Hoja4!J318</f>
        <v>0</v>
      </c>
      <c r="F311" s="15">
        <f>ROUND(Hoja2!AA318,2)</f>
        <v>0</v>
      </c>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row>
    <row r="312" spans="1:52" ht="35.1" customHeight="1" x14ac:dyDescent="0.2">
      <c r="A312" s="22">
        <f t="shared" si="4"/>
        <v>310</v>
      </c>
      <c r="B312" s="43">
        <f>Hoja2!B319</f>
        <v>0</v>
      </c>
      <c r="C312" s="38">
        <f>Hoja2!P319</f>
        <v>0</v>
      </c>
      <c r="D312" s="39">
        <f>Hoja2!C319</f>
        <v>0</v>
      </c>
      <c r="E312" s="40">
        <f>Hoja4!J319</f>
        <v>0</v>
      </c>
      <c r="F312" s="40">
        <f>ROUND(Hoja2!AA319,2)</f>
        <v>0</v>
      </c>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row>
    <row r="313" spans="1:52" ht="35.1" customHeight="1" x14ac:dyDescent="0.2">
      <c r="A313" s="41">
        <f t="shared" si="4"/>
        <v>311</v>
      </c>
      <c r="B313" s="42">
        <f>Hoja2!B320</f>
        <v>0</v>
      </c>
      <c r="C313" s="14">
        <f>Hoja2!P320</f>
        <v>0</v>
      </c>
      <c r="D313" s="16">
        <f>Hoja2!C320</f>
        <v>0</v>
      </c>
      <c r="E313" s="15">
        <f>Hoja4!J320</f>
        <v>0</v>
      </c>
      <c r="F313" s="15">
        <f>ROUND(Hoja2!AA320,2)</f>
        <v>0</v>
      </c>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row>
    <row r="314" spans="1:52" ht="35.1" customHeight="1" x14ac:dyDescent="0.2">
      <c r="A314" s="41">
        <f t="shared" si="4"/>
        <v>312</v>
      </c>
      <c r="B314" s="42">
        <f>Hoja2!B321</f>
        <v>0</v>
      </c>
      <c r="C314" s="14">
        <f>Hoja2!P321</f>
        <v>0</v>
      </c>
      <c r="D314" s="16">
        <f>Hoja2!C321</f>
        <v>0</v>
      </c>
      <c r="E314" s="15">
        <f>Hoja4!J321</f>
        <v>0</v>
      </c>
      <c r="F314" s="15">
        <f>ROUND(Hoja2!AA321,2)</f>
        <v>0</v>
      </c>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row>
    <row r="315" spans="1:52" ht="35.1" customHeight="1" x14ac:dyDescent="0.2">
      <c r="A315" s="41">
        <f t="shared" si="4"/>
        <v>313</v>
      </c>
      <c r="B315" s="42">
        <f>Hoja2!B322</f>
        <v>0</v>
      </c>
      <c r="C315" s="14">
        <f>Hoja2!P322</f>
        <v>0</v>
      </c>
      <c r="D315" s="16">
        <f>Hoja2!C322</f>
        <v>0</v>
      </c>
      <c r="E315" s="15">
        <f>Hoja4!J322</f>
        <v>0</v>
      </c>
      <c r="F315" s="15">
        <f>ROUND(Hoja2!AA322,2)</f>
        <v>0</v>
      </c>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row>
    <row r="316" spans="1:52" ht="35.1" customHeight="1" x14ac:dyDescent="0.2">
      <c r="A316" s="41">
        <f t="shared" si="4"/>
        <v>314</v>
      </c>
      <c r="B316" s="42">
        <f>Hoja2!B323</f>
        <v>0</v>
      </c>
      <c r="C316" s="14">
        <f>Hoja2!P323</f>
        <v>0</v>
      </c>
      <c r="D316" s="16">
        <f>Hoja2!C323</f>
        <v>0</v>
      </c>
      <c r="E316" s="15">
        <f>Hoja4!J323</f>
        <v>0</v>
      </c>
      <c r="F316" s="15">
        <f>ROUND(Hoja2!AA323,2)</f>
        <v>0</v>
      </c>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row>
    <row r="317" spans="1:52" ht="35.1" customHeight="1" x14ac:dyDescent="0.2">
      <c r="A317" s="22">
        <f t="shared" si="4"/>
        <v>315</v>
      </c>
      <c r="B317" s="43">
        <f>Hoja2!B324</f>
        <v>0</v>
      </c>
      <c r="C317" s="38">
        <f>Hoja2!P324</f>
        <v>0</v>
      </c>
      <c r="D317" s="39">
        <f>Hoja2!C324</f>
        <v>0</v>
      </c>
      <c r="E317" s="40">
        <f>Hoja4!J324</f>
        <v>0</v>
      </c>
      <c r="F317" s="40">
        <f>ROUND(Hoja2!AA324,2)</f>
        <v>0</v>
      </c>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row>
    <row r="318" spans="1:52" ht="35.1" customHeight="1" x14ac:dyDescent="0.2">
      <c r="A318" s="41">
        <f t="shared" si="4"/>
        <v>316</v>
      </c>
      <c r="B318" s="42">
        <f>Hoja2!B325</f>
        <v>0</v>
      </c>
      <c r="C318" s="14">
        <f>Hoja2!P325</f>
        <v>0</v>
      </c>
      <c r="D318" s="16">
        <f>Hoja2!C325</f>
        <v>0</v>
      </c>
      <c r="E318" s="15">
        <f>Hoja4!J325</f>
        <v>0</v>
      </c>
      <c r="F318" s="15">
        <f>ROUND(Hoja2!AA325,2)</f>
        <v>0</v>
      </c>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row>
    <row r="319" spans="1:52" ht="35.1" customHeight="1" x14ac:dyDescent="0.2">
      <c r="A319" s="41">
        <f t="shared" si="4"/>
        <v>317</v>
      </c>
      <c r="B319" s="42">
        <f>Hoja2!B326</f>
        <v>0</v>
      </c>
      <c r="C319" s="14">
        <f>Hoja2!P326</f>
        <v>0</v>
      </c>
      <c r="D319" s="16">
        <f>Hoja2!C326</f>
        <v>0</v>
      </c>
      <c r="E319" s="15">
        <f>Hoja4!J326</f>
        <v>0</v>
      </c>
      <c r="F319" s="15">
        <f>ROUND(Hoja2!AA326,2)</f>
        <v>0</v>
      </c>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row>
    <row r="320" spans="1:52" ht="35.1" customHeight="1" x14ac:dyDescent="0.2">
      <c r="A320" s="41">
        <f t="shared" si="4"/>
        <v>318</v>
      </c>
      <c r="B320" s="42">
        <f>Hoja2!B327</f>
        <v>0</v>
      </c>
      <c r="C320" s="14">
        <f>Hoja2!P327</f>
        <v>0</v>
      </c>
      <c r="D320" s="16">
        <f>Hoja2!C327</f>
        <v>0</v>
      </c>
      <c r="E320" s="15">
        <f>Hoja4!J327</f>
        <v>0</v>
      </c>
      <c r="F320" s="15">
        <f>ROUND(Hoja2!AA327,2)</f>
        <v>0</v>
      </c>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row>
    <row r="321" spans="1:52" ht="35.1" customHeight="1" x14ac:dyDescent="0.2">
      <c r="A321" s="41">
        <f t="shared" si="4"/>
        <v>319</v>
      </c>
      <c r="B321" s="42">
        <f>Hoja2!B328</f>
        <v>0</v>
      </c>
      <c r="C321" s="14">
        <f>Hoja2!P328</f>
        <v>0</v>
      </c>
      <c r="D321" s="16">
        <f>Hoja2!C328</f>
        <v>0</v>
      </c>
      <c r="E321" s="15">
        <f>Hoja4!J328</f>
        <v>0</v>
      </c>
      <c r="F321" s="15">
        <f>ROUND(Hoja2!AA328,2)</f>
        <v>0</v>
      </c>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row>
    <row r="322" spans="1:52" ht="35.1" customHeight="1" x14ac:dyDescent="0.2">
      <c r="A322" s="22">
        <f t="shared" si="4"/>
        <v>320</v>
      </c>
      <c r="B322" s="43">
        <f>Hoja2!B329</f>
        <v>0</v>
      </c>
      <c r="C322" s="38">
        <f>Hoja2!P329</f>
        <v>0</v>
      </c>
      <c r="D322" s="39">
        <f>Hoja2!C329</f>
        <v>0</v>
      </c>
      <c r="E322" s="40">
        <f>Hoja4!J329</f>
        <v>0</v>
      </c>
      <c r="F322" s="40">
        <f>ROUND(Hoja2!AA329,2)</f>
        <v>0</v>
      </c>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row>
    <row r="323" spans="1:52" ht="35.1" customHeight="1" x14ac:dyDescent="0.2">
      <c r="A323" s="41">
        <f t="shared" si="4"/>
        <v>321</v>
      </c>
      <c r="B323" s="42">
        <f>Hoja2!B330</f>
        <v>0</v>
      </c>
      <c r="C323" s="14">
        <f>Hoja2!P330</f>
        <v>0</v>
      </c>
      <c r="D323" s="16">
        <f>Hoja2!C330</f>
        <v>0</v>
      </c>
      <c r="E323" s="15">
        <f>Hoja4!J330</f>
        <v>0</v>
      </c>
      <c r="F323" s="15">
        <f>ROUND(Hoja2!AA330,2)</f>
        <v>0</v>
      </c>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row>
    <row r="324" spans="1:52" ht="35.1" customHeight="1" x14ac:dyDescent="0.2">
      <c r="A324" s="41">
        <f t="shared" si="4"/>
        <v>322</v>
      </c>
      <c r="B324" s="42">
        <f>Hoja2!B331</f>
        <v>0</v>
      </c>
      <c r="C324" s="14">
        <f>Hoja2!P331</f>
        <v>0</v>
      </c>
      <c r="D324" s="16">
        <f>Hoja2!C331</f>
        <v>0</v>
      </c>
      <c r="E324" s="15">
        <f>Hoja4!J331</f>
        <v>0</v>
      </c>
      <c r="F324" s="15">
        <f>ROUND(Hoja2!AA331,2)</f>
        <v>0</v>
      </c>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row>
    <row r="325" spans="1:52" ht="35.1" customHeight="1" x14ac:dyDescent="0.2">
      <c r="A325" s="41">
        <f t="shared" ref="A325:A388" si="5">A324+1</f>
        <v>323</v>
      </c>
      <c r="B325" s="42">
        <f>Hoja2!B332</f>
        <v>0</v>
      </c>
      <c r="C325" s="14">
        <f>Hoja2!P332</f>
        <v>0</v>
      </c>
      <c r="D325" s="16">
        <f>Hoja2!C332</f>
        <v>0</v>
      </c>
      <c r="E325" s="15">
        <f>Hoja4!J332</f>
        <v>0</v>
      </c>
      <c r="F325" s="15">
        <f>ROUND(Hoja2!AA332,2)</f>
        <v>0</v>
      </c>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row>
    <row r="326" spans="1:52" ht="35.1" customHeight="1" x14ac:dyDescent="0.2">
      <c r="A326" s="41">
        <f t="shared" si="5"/>
        <v>324</v>
      </c>
      <c r="B326" s="42">
        <f>Hoja2!B333</f>
        <v>0</v>
      </c>
      <c r="C326" s="14">
        <f>Hoja2!P333</f>
        <v>0</v>
      </c>
      <c r="D326" s="16">
        <f>Hoja2!C333</f>
        <v>0</v>
      </c>
      <c r="E326" s="15">
        <f>Hoja4!J333</f>
        <v>0</v>
      </c>
      <c r="F326" s="15">
        <f>ROUND(Hoja2!AA333,2)</f>
        <v>0</v>
      </c>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row>
    <row r="327" spans="1:52" ht="35.1" customHeight="1" x14ac:dyDescent="0.2">
      <c r="A327" s="22">
        <f t="shared" si="5"/>
        <v>325</v>
      </c>
      <c r="B327" s="43">
        <f>Hoja2!B334</f>
        <v>0</v>
      </c>
      <c r="C327" s="38">
        <f>Hoja2!P334</f>
        <v>0</v>
      </c>
      <c r="D327" s="39">
        <f>Hoja2!C334</f>
        <v>0</v>
      </c>
      <c r="E327" s="40">
        <f>Hoja4!J334</f>
        <v>0</v>
      </c>
      <c r="F327" s="40">
        <f>ROUND(Hoja2!AA334,2)</f>
        <v>0</v>
      </c>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row>
    <row r="328" spans="1:52" ht="35.1" customHeight="1" x14ac:dyDescent="0.2">
      <c r="A328" s="41">
        <f t="shared" si="5"/>
        <v>326</v>
      </c>
      <c r="B328" s="42">
        <f>Hoja2!B335</f>
        <v>0</v>
      </c>
      <c r="C328" s="14">
        <f>Hoja2!P335</f>
        <v>0</v>
      </c>
      <c r="D328" s="16">
        <f>Hoja2!C335</f>
        <v>0</v>
      </c>
      <c r="E328" s="15">
        <f>Hoja4!J335</f>
        <v>0</v>
      </c>
      <c r="F328" s="15">
        <f>ROUND(Hoja2!AA335,2)</f>
        <v>0</v>
      </c>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row>
    <row r="329" spans="1:52" ht="35.1" customHeight="1" x14ac:dyDescent="0.2">
      <c r="A329" s="41">
        <f t="shared" si="5"/>
        <v>327</v>
      </c>
      <c r="B329" s="42">
        <f>Hoja2!B336</f>
        <v>0</v>
      </c>
      <c r="C329" s="14">
        <f>Hoja2!P336</f>
        <v>0</v>
      </c>
      <c r="D329" s="16">
        <f>Hoja2!C336</f>
        <v>0</v>
      </c>
      <c r="E329" s="15">
        <f>Hoja4!J336</f>
        <v>0</v>
      </c>
      <c r="F329" s="15">
        <f>ROUND(Hoja2!AA336,2)</f>
        <v>0</v>
      </c>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row>
    <row r="330" spans="1:52" ht="35.1" customHeight="1" x14ac:dyDescent="0.2">
      <c r="A330" s="41">
        <f t="shared" si="5"/>
        <v>328</v>
      </c>
      <c r="B330" s="42">
        <f>Hoja2!B337</f>
        <v>0</v>
      </c>
      <c r="C330" s="14">
        <f>Hoja2!P337</f>
        <v>0</v>
      </c>
      <c r="D330" s="16">
        <f>Hoja2!C337</f>
        <v>0</v>
      </c>
      <c r="E330" s="15">
        <f>Hoja4!J337</f>
        <v>0</v>
      </c>
      <c r="F330" s="15">
        <f>ROUND(Hoja2!AA337,2)</f>
        <v>0</v>
      </c>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row>
    <row r="331" spans="1:52" ht="35.1" customHeight="1" x14ac:dyDescent="0.2">
      <c r="A331" s="41">
        <f t="shared" si="5"/>
        <v>329</v>
      </c>
      <c r="B331" s="42">
        <f>Hoja2!B338</f>
        <v>0</v>
      </c>
      <c r="C331" s="14">
        <f>Hoja2!P338</f>
        <v>0</v>
      </c>
      <c r="D331" s="16">
        <f>Hoja2!C338</f>
        <v>0</v>
      </c>
      <c r="E331" s="15">
        <f>Hoja4!J338</f>
        <v>0</v>
      </c>
      <c r="F331" s="15">
        <f>ROUND(Hoja2!AA338,2)</f>
        <v>0</v>
      </c>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row>
    <row r="332" spans="1:52" ht="35.1" customHeight="1" x14ac:dyDescent="0.2">
      <c r="A332" s="22">
        <f t="shared" si="5"/>
        <v>330</v>
      </c>
      <c r="B332" s="43">
        <f>Hoja2!B339</f>
        <v>0</v>
      </c>
      <c r="C332" s="38">
        <f>Hoja2!P339</f>
        <v>0</v>
      </c>
      <c r="D332" s="39">
        <f>Hoja2!C339</f>
        <v>0</v>
      </c>
      <c r="E332" s="40">
        <f>Hoja4!J339</f>
        <v>0</v>
      </c>
      <c r="F332" s="40">
        <f>ROUND(Hoja2!AA339,2)</f>
        <v>0</v>
      </c>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row>
    <row r="333" spans="1:52" ht="35.1" customHeight="1" x14ac:dyDescent="0.2">
      <c r="A333" s="41">
        <f t="shared" si="5"/>
        <v>331</v>
      </c>
      <c r="B333" s="42">
        <f>Hoja2!B340</f>
        <v>0</v>
      </c>
      <c r="C333" s="14">
        <f>Hoja2!P340</f>
        <v>0</v>
      </c>
      <c r="D333" s="16">
        <f>Hoja2!C340</f>
        <v>0</v>
      </c>
      <c r="E333" s="15">
        <f>Hoja4!J340</f>
        <v>0</v>
      </c>
      <c r="F333" s="15">
        <f>ROUND(Hoja2!AA340,2)</f>
        <v>0</v>
      </c>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row>
    <row r="334" spans="1:52" ht="35.1" customHeight="1" x14ac:dyDescent="0.2">
      <c r="A334" s="41">
        <f t="shared" si="5"/>
        <v>332</v>
      </c>
      <c r="B334" s="42">
        <f>Hoja2!B341</f>
        <v>0</v>
      </c>
      <c r="C334" s="14">
        <f>Hoja2!P341</f>
        <v>0</v>
      </c>
      <c r="D334" s="16">
        <f>Hoja2!C341</f>
        <v>0</v>
      </c>
      <c r="E334" s="15">
        <f>Hoja4!J341</f>
        <v>0</v>
      </c>
      <c r="F334" s="15">
        <f>ROUND(Hoja2!AA341,2)</f>
        <v>0</v>
      </c>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row>
    <row r="335" spans="1:52" ht="35.1" customHeight="1" x14ac:dyDescent="0.2">
      <c r="A335" s="41">
        <f t="shared" si="5"/>
        <v>333</v>
      </c>
      <c r="B335" s="42">
        <f>Hoja2!B342</f>
        <v>0</v>
      </c>
      <c r="C335" s="14">
        <f>Hoja2!P342</f>
        <v>0</v>
      </c>
      <c r="D335" s="16">
        <f>Hoja2!C342</f>
        <v>0</v>
      </c>
      <c r="E335" s="15">
        <f>Hoja4!J342</f>
        <v>0</v>
      </c>
      <c r="F335" s="15">
        <f>ROUND(Hoja2!AA342,2)</f>
        <v>0</v>
      </c>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row>
    <row r="336" spans="1:52" ht="35.1" customHeight="1" x14ac:dyDescent="0.2">
      <c r="A336" s="41">
        <f t="shared" si="5"/>
        <v>334</v>
      </c>
      <c r="B336" s="42">
        <f>Hoja2!B343</f>
        <v>0</v>
      </c>
      <c r="C336" s="14">
        <f>Hoja2!P343</f>
        <v>0</v>
      </c>
      <c r="D336" s="16">
        <f>Hoja2!C343</f>
        <v>0</v>
      </c>
      <c r="E336" s="15">
        <f>Hoja4!J343</f>
        <v>0</v>
      </c>
      <c r="F336" s="15">
        <f>ROUND(Hoja2!AA343,2)</f>
        <v>0</v>
      </c>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row>
    <row r="337" spans="1:52" ht="35.1" customHeight="1" x14ac:dyDescent="0.2">
      <c r="A337" s="22">
        <f t="shared" si="5"/>
        <v>335</v>
      </c>
      <c r="B337" s="43">
        <f>Hoja2!B344</f>
        <v>0</v>
      </c>
      <c r="C337" s="38">
        <f>Hoja2!P344</f>
        <v>0</v>
      </c>
      <c r="D337" s="39">
        <f>Hoja2!C344</f>
        <v>0</v>
      </c>
      <c r="E337" s="40">
        <f>Hoja4!J344</f>
        <v>0</v>
      </c>
      <c r="F337" s="40">
        <f>ROUND(Hoja2!AA344,2)</f>
        <v>0</v>
      </c>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row>
    <row r="338" spans="1:52" ht="35.1" customHeight="1" x14ac:dyDescent="0.2">
      <c r="A338" s="41">
        <f t="shared" si="5"/>
        <v>336</v>
      </c>
      <c r="B338" s="42">
        <f>Hoja2!B345</f>
        <v>0</v>
      </c>
      <c r="C338" s="14">
        <f>Hoja2!P345</f>
        <v>0</v>
      </c>
      <c r="D338" s="16">
        <f>Hoja2!C345</f>
        <v>0</v>
      </c>
      <c r="E338" s="15">
        <f>Hoja4!J345</f>
        <v>0</v>
      </c>
      <c r="F338" s="15">
        <f>ROUND(Hoja2!AA345,2)</f>
        <v>0</v>
      </c>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row>
    <row r="339" spans="1:52" ht="35.1" customHeight="1" x14ac:dyDescent="0.2">
      <c r="A339" s="41">
        <f t="shared" si="5"/>
        <v>337</v>
      </c>
      <c r="B339" s="42">
        <f>Hoja2!B346</f>
        <v>0</v>
      </c>
      <c r="C339" s="14">
        <f>Hoja2!P346</f>
        <v>0</v>
      </c>
      <c r="D339" s="16">
        <f>Hoja2!C346</f>
        <v>0</v>
      </c>
      <c r="E339" s="15">
        <f>Hoja4!J346</f>
        <v>0</v>
      </c>
      <c r="F339" s="15">
        <f>ROUND(Hoja2!AA346,2)</f>
        <v>0</v>
      </c>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row>
    <row r="340" spans="1:52" ht="35.1" customHeight="1" x14ac:dyDescent="0.2">
      <c r="A340" s="41">
        <f t="shared" si="5"/>
        <v>338</v>
      </c>
      <c r="B340" s="42">
        <f>Hoja2!B347</f>
        <v>0</v>
      </c>
      <c r="C340" s="14">
        <f>Hoja2!P347</f>
        <v>0</v>
      </c>
      <c r="D340" s="16">
        <f>Hoja2!C347</f>
        <v>0</v>
      </c>
      <c r="E340" s="15">
        <f>Hoja4!J347</f>
        <v>0</v>
      </c>
      <c r="F340" s="15">
        <f>ROUND(Hoja2!AA347,2)</f>
        <v>0</v>
      </c>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row>
    <row r="341" spans="1:52" ht="35.1" customHeight="1" x14ac:dyDescent="0.2">
      <c r="A341" s="41">
        <f t="shared" si="5"/>
        <v>339</v>
      </c>
      <c r="B341" s="42">
        <f>Hoja2!B348</f>
        <v>0</v>
      </c>
      <c r="C341" s="14">
        <f>Hoja2!P348</f>
        <v>0</v>
      </c>
      <c r="D341" s="16">
        <f>Hoja2!C348</f>
        <v>0</v>
      </c>
      <c r="E341" s="15">
        <f>Hoja4!J348</f>
        <v>0</v>
      </c>
      <c r="F341" s="15">
        <f>ROUND(Hoja2!AA348,2)</f>
        <v>0</v>
      </c>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row>
    <row r="342" spans="1:52" ht="35.1" customHeight="1" x14ac:dyDescent="0.2">
      <c r="A342" s="22">
        <f t="shared" si="5"/>
        <v>340</v>
      </c>
      <c r="B342" s="43">
        <f>Hoja2!B349</f>
        <v>0</v>
      </c>
      <c r="C342" s="38">
        <f>Hoja2!P349</f>
        <v>0</v>
      </c>
      <c r="D342" s="39">
        <f>Hoja2!C349</f>
        <v>0</v>
      </c>
      <c r="E342" s="40">
        <f>Hoja4!J349</f>
        <v>0</v>
      </c>
      <c r="F342" s="40">
        <f>ROUND(Hoja2!AA349,2)</f>
        <v>0</v>
      </c>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row>
    <row r="343" spans="1:52" ht="35.1" customHeight="1" x14ac:dyDescent="0.2">
      <c r="A343" s="41">
        <f t="shared" si="5"/>
        <v>341</v>
      </c>
      <c r="B343" s="42">
        <f>Hoja2!B350</f>
        <v>0</v>
      </c>
      <c r="C343" s="14">
        <f>Hoja2!P350</f>
        <v>0</v>
      </c>
      <c r="D343" s="16">
        <f>Hoja2!C350</f>
        <v>0</v>
      </c>
      <c r="E343" s="15">
        <f>Hoja4!J350</f>
        <v>0</v>
      </c>
      <c r="F343" s="15">
        <f>ROUND(Hoja2!AA350,2)</f>
        <v>0</v>
      </c>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row>
    <row r="344" spans="1:52" ht="35.1" customHeight="1" x14ac:dyDescent="0.2">
      <c r="A344" s="41">
        <f t="shared" si="5"/>
        <v>342</v>
      </c>
      <c r="B344" s="42">
        <f>Hoja2!B351</f>
        <v>0</v>
      </c>
      <c r="C344" s="14">
        <f>Hoja2!P351</f>
        <v>0</v>
      </c>
      <c r="D344" s="16">
        <f>Hoja2!C351</f>
        <v>0</v>
      </c>
      <c r="E344" s="15">
        <f>Hoja4!J351</f>
        <v>0</v>
      </c>
      <c r="F344" s="15">
        <f>ROUND(Hoja2!AA351,2)</f>
        <v>0</v>
      </c>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row>
    <row r="345" spans="1:52" ht="35.1" customHeight="1" x14ac:dyDescent="0.2">
      <c r="A345" s="41">
        <f t="shared" si="5"/>
        <v>343</v>
      </c>
      <c r="B345" s="42">
        <f>Hoja2!B352</f>
        <v>0</v>
      </c>
      <c r="C345" s="14">
        <f>Hoja2!P352</f>
        <v>0</v>
      </c>
      <c r="D345" s="16">
        <f>Hoja2!C352</f>
        <v>0</v>
      </c>
      <c r="E345" s="15">
        <f>Hoja4!J352</f>
        <v>0</v>
      </c>
      <c r="F345" s="15">
        <f>ROUND(Hoja2!AA352,2)</f>
        <v>0</v>
      </c>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row>
    <row r="346" spans="1:52" ht="35.1" customHeight="1" x14ac:dyDescent="0.2">
      <c r="A346" s="41">
        <f t="shared" si="5"/>
        <v>344</v>
      </c>
      <c r="B346" s="42">
        <f>Hoja2!B353</f>
        <v>0</v>
      </c>
      <c r="C346" s="14">
        <f>Hoja2!P353</f>
        <v>0</v>
      </c>
      <c r="D346" s="16">
        <f>Hoja2!C353</f>
        <v>0</v>
      </c>
      <c r="E346" s="15">
        <f>Hoja4!J353</f>
        <v>0</v>
      </c>
      <c r="F346" s="15">
        <f>ROUND(Hoja2!AA353,2)</f>
        <v>0</v>
      </c>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row>
    <row r="347" spans="1:52" ht="35.1" customHeight="1" x14ac:dyDescent="0.2">
      <c r="A347" s="22">
        <f t="shared" si="5"/>
        <v>345</v>
      </c>
      <c r="B347" s="43">
        <f>Hoja2!B354</f>
        <v>0</v>
      </c>
      <c r="C347" s="38">
        <f>Hoja2!P354</f>
        <v>0</v>
      </c>
      <c r="D347" s="39">
        <f>Hoja2!C354</f>
        <v>0</v>
      </c>
      <c r="E347" s="40">
        <f>Hoja4!J354</f>
        <v>0</v>
      </c>
      <c r="F347" s="40">
        <f>ROUND(Hoja2!AA354,2)</f>
        <v>0</v>
      </c>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row>
    <row r="348" spans="1:52" ht="35.1" customHeight="1" x14ac:dyDescent="0.2">
      <c r="A348" s="41">
        <f t="shared" si="5"/>
        <v>346</v>
      </c>
      <c r="B348" s="42">
        <f>Hoja2!B355</f>
        <v>0</v>
      </c>
      <c r="C348" s="14">
        <f>Hoja2!P355</f>
        <v>0</v>
      </c>
      <c r="D348" s="16">
        <f>Hoja2!C355</f>
        <v>0</v>
      </c>
      <c r="E348" s="15">
        <f>Hoja4!J355</f>
        <v>0</v>
      </c>
      <c r="F348" s="15">
        <f>ROUND(Hoja2!AA355,2)</f>
        <v>0</v>
      </c>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row>
    <row r="349" spans="1:52" ht="35.1" customHeight="1" x14ac:dyDescent="0.2">
      <c r="A349" s="41">
        <f t="shared" si="5"/>
        <v>347</v>
      </c>
      <c r="B349" s="42">
        <f>Hoja2!B356</f>
        <v>0</v>
      </c>
      <c r="C349" s="14">
        <f>Hoja2!P356</f>
        <v>0</v>
      </c>
      <c r="D349" s="16">
        <f>Hoja2!C356</f>
        <v>0</v>
      </c>
      <c r="E349" s="15">
        <f>Hoja4!J356</f>
        <v>0</v>
      </c>
      <c r="F349" s="15">
        <f>ROUND(Hoja2!AA356,2)</f>
        <v>0</v>
      </c>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row>
    <row r="350" spans="1:52" ht="35.1" customHeight="1" x14ac:dyDescent="0.2">
      <c r="A350" s="41">
        <f t="shared" si="5"/>
        <v>348</v>
      </c>
      <c r="B350" s="42">
        <f>Hoja2!B357</f>
        <v>0</v>
      </c>
      <c r="C350" s="14">
        <f>Hoja2!P357</f>
        <v>0</v>
      </c>
      <c r="D350" s="16">
        <f>Hoja2!C357</f>
        <v>0</v>
      </c>
      <c r="E350" s="15">
        <f>Hoja4!J357</f>
        <v>0</v>
      </c>
      <c r="F350" s="15">
        <f>ROUND(Hoja2!AA357,2)</f>
        <v>0</v>
      </c>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row>
    <row r="351" spans="1:52" ht="35.1" customHeight="1" x14ac:dyDescent="0.2">
      <c r="A351" s="41">
        <f t="shared" si="5"/>
        <v>349</v>
      </c>
      <c r="B351" s="42">
        <f>Hoja2!B358</f>
        <v>0</v>
      </c>
      <c r="C351" s="14">
        <f>Hoja2!P358</f>
        <v>0</v>
      </c>
      <c r="D351" s="16">
        <f>Hoja2!C358</f>
        <v>0</v>
      </c>
      <c r="E351" s="15">
        <f>Hoja4!J358</f>
        <v>0</v>
      </c>
      <c r="F351" s="15">
        <f>ROUND(Hoja2!AA358,2)</f>
        <v>0</v>
      </c>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row>
    <row r="352" spans="1:52" ht="35.1" customHeight="1" x14ac:dyDescent="0.2">
      <c r="A352" s="22">
        <f t="shared" si="5"/>
        <v>350</v>
      </c>
      <c r="B352" s="43">
        <f>Hoja2!B359</f>
        <v>0</v>
      </c>
      <c r="C352" s="38">
        <f>Hoja2!P359</f>
        <v>0</v>
      </c>
      <c r="D352" s="39">
        <f>Hoja2!C359</f>
        <v>0</v>
      </c>
      <c r="E352" s="40">
        <f>Hoja4!J359</f>
        <v>0</v>
      </c>
      <c r="F352" s="40">
        <f>ROUND(Hoja2!AA359,2)</f>
        <v>0</v>
      </c>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row>
    <row r="353" spans="1:52" ht="35.1" customHeight="1" x14ac:dyDescent="0.2">
      <c r="A353" s="41">
        <f t="shared" si="5"/>
        <v>351</v>
      </c>
      <c r="B353" s="42">
        <f>Hoja2!B360</f>
        <v>0</v>
      </c>
      <c r="C353" s="14">
        <f>Hoja2!P360</f>
        <v>0</v>
      </c>
      <c r="D353" s="16">
        <f>Hoja2!C360</f>
        <v>0</v>
      </c>
      <c r="E353" s="15">
        <f>Hoja4!J360</f>
        <v>0</v>
      </c>
      <c r="F353" s="15">
        <f>ROUND(Hoja2!AA360,2)</f>
        <v>0</v>
      </c>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row>
    <row r="354" spans="1:52" ht="35.1" customHeight="1" x14ac:dyDescent="0.2">
      <c r="A354" s="41">
        <f t="shared" si="5"/>
        <v>352</v>
      </c>
      <c r="B354" s="42">
        <f>Hoja2!B361</f>
        <v>0</v>
      </c>
      <c r="C354" s="14">
        <f>Hoja2!P361</f>
        <v>0</v>
      </c>
      <c r="D354" s="16">
        <f>Hoja2!C361</f>
        <v>0</v>
      </c>
      <c r="E354" s="15">
        <f>Hoja4!J361</f>
        <v>0</v>
      </c>
      <c r="F354" s="15">
        <f>ROUND(Hoja2!AA361,2)</f>
        <v>0</v>
      </c>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row>
    <row r="355" spans="1:52" ht="35.1" customHeight="1" x14ac:dyDescent="0.2">
      <c r="A355" s="41">
        <f t="shared" si="5"/>
        <v>353</v>
      </c>
      <c r="B355" s="42">
        <f>Hoja2!B362</f>
        <v>0</v>
      </c>
      <c r="C355" s="14">
        <f>Hoja2!P362</f>
        <v>0</v>
      </c>
      <c r="D355" s="16">
        <f>Hoja2!C362</f>
        <v>0</v>
      </c>
      <c r="E355" s="15">
        <f>Hoja4!J362</f>
        <v>0</v>
      </c>
      <c r="F355" s="15">
        <f>ROUND(Hoja2!AA362,2)</f>
        <v>0</v>
      </c>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row>
    <row r="356" spans="1:52" ht="35.1" customHeight="1" x14ac:dyDescent="0.2">
      <c r="A356" s="41">
        <f t="shared" si="5"/>
        <v>354</v>
      </c>
      <c r="B356" s="42">
        <f>Hoja2!B363</f>
        <v>0</v>
      </c>
      <c r="C356" s="14">
        <f>Hoja2!P363</f>
        <v>0</v>
      </c>
      <c r="D356" s="16">
        <f>Hoja2!C363</f>
        <v>0</v>
      </c>
      <c r="E356" s="15">
        <f>Hoja4!J363</f>
        <v>0</v>
      </c>
      <c r="F356" s="15">
        <f>ROUND(Hoja2!AA363,2)</f>
        <v>0</v>
      </c>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row>
    <row r="357" spans="1:52" ht="35.1" customHeight="1" x14ac:dyDescent="0.2">
      <c r="A357" s="22">
        <f t="shared" si="5"/>
        <v>355</v>
      </c>
      <c r="B357" s="43">
        <f>Hoja2!B364</f>
        <v>0</v>
      </c>
      <c r="C357" s="38">
        <f>Hoja2!P364</f>
        <v>0</v>
      </c>
      <c r="D357" s="39">
        <f>Hoja2!C364</f>
        <v>0</v>
      </c>
      <c r="E357" s="40">
        <f>Hoja4!J364</f>
        <v>0</v>
      </c>
      <c r="F357" s="40">
        <f>ROUND(Hoja2!AA364,2)</f>
        <v>0</v>
      </c>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row>
    <row r="358" spans="1:52" ht="35.1" customHeight="1" x14ac:dyDescent="0.2">
      <c r="A358" s="41">
        <f t="shared" si="5"/>
        <v>356</v>
      </c>
      <c r="B358" s="42">
        <f>Hoja2!B365</f>
        <v>0</v>
      </c>
      <c r="C358" s="14">
        <f>Hoja2!P365</f>
        <v>0</v>
      </c>
      <c r="D358" s="16">
        <f>Hoja2!C365</f>
        <v>0</v>
      </c>
      <c r="E358" s="15">
        <f>Hoja4!J365</f>
        <v>0</v>
      </c>
      <c r="F358" s="15">
        <f>ROUND(Hoja2!AA365,2)</f>
        <v>0</v>
      </c>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row>
    <row r="359" spans="1:52" ht="35.1" customHeight="1" x14ac:dyDescent="0.2">
      <c r="A359" s="41">
        <f t="shared" si="5"/>
        <v>357</v>
      </c>
      <c r="B359" s="42">
        <f>Hoja2!B366</f>
        <v>0</v>
      </c>
      <c r="C359" s="14">
        <f>Hoja2!P366</f>
        <v>0</v>
      </c>
      <c r="D359" s="16">
        <f>Hoja2!C366</f>
        <v>0</v>
      </c>
      <c r="E359" s="15">
        <f>Hoja4!J366</f>
        <v>0</v>
      </c>
      <c r="F359" s="15">
        <f>ROUND(Hoja2!AA366,2)</f>
        <v>0</v>
      </c>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row>
    <row r="360" spans="1:52" ht="35.1" customHeight="1" x14ac:dyDescent="0.2">
      <c r="A360" s="41">
        <f t="shared" si="5"/>
        <v>358</v>
      </c>
      <c r="B360" s="42">
        <f>Hoja2!B367</f>
        <v>0</v>
      </c>
      <c r="C360" s="14">
        <f>Hoja2!P367</f>
        <v>0</v>
      </c>
      <c r="D360" s="16">
        <f>Hoja2!C367</f>
        <v>0</v>
      </c>
      <c r="E360" s="15">
        <f>Hoja4!J367</f>
        <v>0</v>
      </c>
      <c r="F360" s="15">
        <f>ROUND(Hoja2!AA367,2)</f>
        <v>0</v>
      </c>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row>
    <row r="361" spans="1:52" ht="35.1" customHeight="1" x14ac:dyDescent="0.2">
      <c r="A361" s="41">
        <f t="shared" si="5"/>
        <v>359</v>
      </c>
      <c r="B361" s="42">
        <f>Hoja2!B368</f>
        <v>0</v>
      </c>
      <c r="C361" s="14">
        <f>Hoja2!P368</f>
        <v>0</v>
      </c>
      <c r="D361" s="16">
        <f>Hoja2!C368</f>
        <v>0</v>
      </c>
      <c r="E361" s="15">
        <f>Hoja4!J368</f>
        <v>0</v>
      </c>
      <c r="F361" s="15">
        <f>ROUND(Hoja2!AA368,2)</f>
        <v>0</v>
      </c>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row>
    <row r="362" spans="1:52" ht="35.1" customHeight="1" x14ac:dyDescent="0.2">
      <c r="A362" s="22">
        <f t="shared" si="5"/>
        <v>360</v>
      </c>
      <c r="B362" s="43">
        <f>Hoja2!B369</f>
        <v>0</v>
      </c>
      <c r="C362" s="38">
        <f>Hoja2!P369</f>
        <v>0</v>
      </c>
      <c r="D362" s="39">
        <f>Hoja2!C369</f>
        <v>0</v>
      </c>
      <c r="E362" s="40">
        <f>Hoja4!J369</f>
        <v>0</v>
      </c>
      <c r="F362" s="40">
        <f>ROUND(Hoja2!AA369,2)</f>
        <v>0</v>
      </c>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row>
    <row r="363" spans="1:52" ht="35.1" customHeight="1" x14ac:dyDescent="0.2">
      <c r="A363" s="41">
        <f t="shared" si="5"/>
        <v>361</v>
      </c>
      <c r="B363" s="42">
        <f>Hoja2!B370</f>
        <v>0</v>
      </c>
      <c r="C363" s="14">
        <f>Hoja2!P370</f>
        <v>0</v>
      </c>
      <c r="D363" s="16">
        <f>Hoja2!C370</f>
        <v>0</v>
      </c>
      <c r="E363" s="15">
        <f>Hoja4!J370</f>
        <v>0</v>
      </c>
      <c r="F363" s="15">
        <f>ROUND(Hoja2!AA370,2)</f>
        <v>0</v>
      </c>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row>
    <row r="364" spans="1:52" ht="35.1" customHeight="1" x14ac:dyDescent="0.2">
      <c r="A364" s="41">
        <f t="shared" si="5"/>
        <v>362</v>
      </c>
      <c r="B364" s="42">
        <f>Hoja2!B371</f>
        <v>0</v>
      </c>
      <c r="C364" s="14">
        <f>Hoja2!P371</f>
        <v>0</v>
      </c>
      <c r="D364" s="16">
        <f>Hoja2!C371</f>
        <v>0</v>
      </c>
      <c r="E364" s="15">
        <f>Hoja4!J371</f>
        <v>0</v>
      </c>
      <c r="F364" s="15">
        <f>ROUND(Hoja2!AA371,2)</f>
        <v>0</v>
      </c>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row>
    <row r="365" spans="1:52" ht="35.1" customHeight="1" x14ac:dyDescent="0.2">
      <c r="A365" s="41">
        <f t="shared" si="5"/>
        <v>363</v>
      </c>
      <c r="B365" s="42">
        <f>Hoja2!B372</f>
        <v>0</v>
      </c>
      <c r="C365" s="14">
        <f>Hoja2!P372</f>
        <v>0</v>
      </c>
      <c r="D365" s="16">
        <f>Hoja2!C372</f>
        <v>0</v>
      </c>
      <c r="E365" s="15">
        <f>Hoja4!J372</f>
        <v>0</v>
      </c>
      <c r="F365" s="15">
        <f>ROUND(Hoja2!AA372,2)</f>
        <v>0</v>
      </c>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row>
    <row r="366" spans="1:52" ht="35.1" customHeight="1" x14ac:dyDescent="0.2">
      <c r="A366" s="41">
        <f t="shared" si="5"/>
        <v>364</v>
      </c>
      <c r="B366" s="42">
        <f>Hoja2!B373</f>
        <v>0</v>
      </c>
      <c r="C366" s="14">
        <f>Hoja2!P373</f>
        <v>0</v>
      </c>
      <c r="D366" s="16">
        <f>Hoja2!C373</f>
        <v>0</v>
      </c>
      <c r="E366" s="15">
        <f>Hoja4!J373</f>
        <v>0</v>
      </c>
      <c r="F366" s="15">
        <f>ROUND(Hoja2!AA373,2)</f>
        <v>0</v>
      </c>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row>
    <row r="367" spans="1:52" ht="35.1" customHeight="1" x14ac:dyDescent="0.2">
      <c r="A367" s="22">
        <f t="shared" si="5"/>
        <v>365</v>
      </c>
      <c r="B367" s="43">
        <f>Hoja2!B374</f>
        <v>0</v>
      </c>
      <c r="C367" s="38">
        <f>Hoja2!P374</f>
        <v>0</v>
      </c>
      <c r="D367" s="39">
        <f>Hoja2!C374</f>
        <v>0</v>
      </c>
      <c r="E367" s="40">
        <f>Hoja4!J374</f>
        <v>0</v>
      </c>
      <c r="F367" s="40">
        <f>ROUND(Hoja2!AA374,2)</f>
        <v>0</v>
      </c>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row>
    <row r="368" spans="1:52" ht="35.1" customHeight="1" x14ac:dyDescent="0.2">
      <c r="A368" s="41">
        <f t="shared" si="5"/>
        <v>366</v>
      </c>
      <c r="B368" s="42">
        <f>Hoja2!B375</f>
        <v>0</v>
      </c>
      <c r="C368" s="14">
        <f>Hoja2!P375</f>
        <v>0</v>
      </c>
      <c r="D368" s="16">
        <f>Hoja2!C375</f>
        <v>0</v>
      </c>
      <c r="E368" s="15">
        <f>Hoja4!J375</f>
        <v>0</v>
      </c>
      <c r="F368" s="15">
        <f>ROUND(Hoja2!AA375,2)</f>
        <v>0</v>
      </c>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row>
    <row r="369" spans="1:52" ht="35.1" customHeight="1" x14ac:dyDescent="0.2">
      <c r="A369" s="41">
        <f t="shared" si="5"/>
        <v>367</v>
      </c>
      <c r="B369" s="42">
        <f>Hoja2!B376</f>
        <v>0</v>
      </c>
      <c r="C369" s="14">
        <f>Hoja2!P376</f>
        <v>0</v>
      </c>
      <c r="D369" s="16">
        <f>Hoja2!C376</f>
        <v>0</v>
      </c>
      <c r="E369" s="15">
        <f>Hoja4!J376</f>
        <v>0</v>
      </c>
      <c r="F369" s="15">
        <f>ROUND(Hoja2!AA376,2)</f>
        <v>0</v>
      </c>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row>
    <row r="370" spans="1:52" ht="35.1" customHeight="1" x14ac:dyDescent="0.2">
      <c r="A370" s="41">
        <f t="shared" si="5"/>
        <v>368</v>
      </c>
      <c r="B370" s="42">
        <f>Hoja2!B377</f>
        <v>0</v>
      </c>
      <c r="C370" s="14">
        <f>Hoja2!P377</f>
        <v>0</v>
      </c>
      <c r="D370" s="16">
        <f>Hoja2!C377</f>
        <v>0</v>
      </c>
      <c r="E370" s="15">
        <f>Hoja4!J377</f>
        <v>0</v>
      </c>
      <c r="F370" s="15">
        <f>ROUND(Hoja2!AA377,2)</f>
        <v>0</v>
      </c>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row>
    <row r="371" spans="1:52" ht="35.1" customHeight="1" x14ac:dyDescent="0.2">
      <c r="A371" s="41">
        <f t="shared" si="5"/>
        <v>369</v>
      </c>
      <c r="B371" s="42">
        <f>Hoja2!B378</f>
        <v>0</v>
      </c>
      <c r="C371" s="14">
        <f>Hoja2!P378</f>
        <v>0</v>
      </c>
      <c r="D371" s="16">
        <f>Hoja2!C378</f>
        <v>0</v>
      </c>
      <c r="E371" s="15">
        <f>Hoja4!J378</f>
        <v>0</v>
      </c>
      <c r="F371" s="15">
        <f>ROUND(Hoja2!AA378,2)</f>
        <v>0</v>
      </c>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row>
    <row r="372" spans="1:52" ht="35.1" customHeight="1" x14ac:dyDescent="0.2">
      <c r="A372" s="22">
        <f t="shared" si="5"/>
        <v>370</v>
      </c>
      <c r="B372" s="43">
        <f>Hoja2!B379</f>
        <v>0</v>
      </c>
      <c r="C372" s="38">
        <f>Hoja2!P379</f>
        <v>0</v>
      </c>
      <c r="D372" s="39">
        <f>Hoja2!C379</f>
        <v>0</v>
      </c>
      <c r="E372" s="40">
        <f>Hoja4!J379</f>
        <v>0</v>
      </c>
      <c r="F372" s="40">
        <f>ROUND(Hoja2!AA379,2)</f>
        <v>0</v>
      </c>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row>
    <row r="373" spans="1:52" ht="35.1" customHeight="1" x14ac:dyDescent="0.2">
      <c r="A373" s="41">
        <f t="shared" si="5"/>
        <v>371</v>
      </c>
      <c r="B373" s="42">
        <f>Hoja2!B380</f>
        <v>0</v>
      </c>
      <c r="C373" s="14">
        <f>Hoja2!P380</f>
        <v>0</v>
      </c>
      <c r="D373" s="16">
        <f>Hoja2!C380</f>
        <v>0</v>
      </c>
      <c r="E373" s="15">
        <f>Hoja4!J380</f>
        <v>0</v>
      </c>
      <c r="F373" s="15">
        <f>ROUND(Hoja2!AA380,2)</f>
        <v>0</v>
      </c>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row>
    <row r="374" spans="1:52" ht="35.1" customHeight="1" x14ac:dyDescent="0.2">
      <c r="A374" s="41">
        <f t="shared" si="5"/>
        <v>372</v>
      </c>
      <c r="B374" s="42">
        <f>Hoja2!B381</f>
        <v>0</v>
      </c>
      <c r="C374" s="14">
        <f>Hoja2!P381</f>
        <v>0</v>
      </c>
      <c r="D374" s="16">
        <f>Hoja2!C381</f>
        <v>0</v>
      </c>
      <c r="E374" s="15">
        <f>Hoja4!J381</f>
        <v>0</v>
      </c>
      <c r="F374" s="15">
        <f>ROUND(Hoja2!AA381,2)</f>
        <v>0</v>
      </c>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row>
    <row r="375" spans="1:52" ht="35.1" customHeight="1" x14ac:dyDescent="0.2">
      <c r="A375" s="41">
        <f t="shared" si="5"/>
        <v>373</v>
      </c>
      <c r="B375" s="42">
        <f>Hoja2!B382</f>
        <v>0</v>
      </c>
      <c r="C375" s="14">
        <f>Hoja2!P382</f>
        <v>0</v>
      </c>
      <c r="D375" s="16">
        <f>Hoja2!C382</f>
        <v>0</v>
      </c>
      <c r="E375" s="15">
        <f>Hoja4!J382</f>
        <v>0</v>
      </c>
      <c r="F375" s="15">
        <f>ROUND(Hoja2!AA382,2)</f>
        <v>0</v>
      </c>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row>
    <row r="376" spans="1:52" ht="35.1" customHeight="1" x14ac:dyDescent="0.2">
      <c r="A376" s="41">
        <f t="shared" si="5"/>
        <v>374</v>
      </c>
      <c r="B376" s="42">
        <f>Hoja2!B383</f>
        <v>0</v>
      </c>
      <c r="C376" s="14">
        <f>Hoja2!P383</f>
        <v>0</v>
      </c>
      <c r="D376" s="16">
        <f>Hoja2!C383</f>
        <v>0</v>
      </c>
      <c r="E376" s="15">
        <f>Hoja4!J383</f>
        <v>0</v>
      </c>
      <c r="F376" s="15">
        <f>ROUND(Hoja2!AA383,2)</f>
        <v>0</v>
      </c>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row>
    <row r="377" spans="1:52" ht="35.1" customHeight="1" x14ac:dyDescent="0.2">
      <c r="A377" s="22">
        <f t="shared" si="5"/>
        <v>375</v>
      </c>
      <c r="B377" s="43">
        <f>Hoja2!B384</f>
        <v>0</v>
      </c>
      <c r="C377" s="38">
        <f>Hoja2!P384</f>
        <v>0</v>
      </c>
      <c r="D377" s="39">
        <f>Hoja2!C384</f>
        <v>0</v>
      </c>
      <c r="E377" s="40">
        <f>Hoja4!J384</f>
        <v>0</v>
      </c>
      <c r="F377" s="40">
        <f>ROUND(Hoja2!AA384,2)</f>
        <v>0</v>
      </c>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row>
    <row r="378" spans="1:52" ht="35.1" customHeight="1" x14ac:dyDescent="0.2">
      <c r="A378" s="41">
        <f t="shared" si="5"/>
        <v>376</v>
      </c>
      <c r="B378" s="42">
        <f>Hoja2!B385</f>
        <v>0</v>
      </c>
      <c r="C378" s="14">
        <f>Hoja2!P385</f>
        <v>0</v>
      </c>
      <c r="D378" s="16">
        <f>Hoja2!C385</f>
        <v>0</v>
      </c>
      <c r="E378" s="15">
        <f>Hoja4!J385</f>
        <v>0</v>
      </c>
      <c r="F378" s="15">
        <f>ROUND(Hoja2!AA385,2)</f>
        <v>0</v>
      </c>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row>
    <row r="379" spans="1:52" ht="35.1" customHeight="1" x14ac:dyDescent="0.2">
      <c r="A379" s="41">
        <f t="shared" si="5"/>
        <v>377</v>
      </c>
      <c r="B379" s="42">
        <f>Hoja2!B386</f>
        <v>0</v>
      </c>
      <c r="C379" s="14">
        <f>Hoja2!P386</f>
        <v>0</v>
      </c>
      <c r="D379" s="16">
        <f>Hoja2!C386</f>
        <v>0</v>
      </c>
      <c r="E379" s="15">
        <f>Hoja4!J386</f>
        <v>0</v>
      </c>
      <c r="F379" s="15">
        <f>ROUND(Hoja2!AA386,2)</f>
        <v>0</v>
      </c>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row>
    <row r="380" spans="1:52" ht="35.1" customHeight="1" x14ac:dyDescent="0.2">
      <c r="A380" s="41">
        <f t="shared" si="5"/>
        <v>378</v>
      </c>
      <c r="B380" s="42">
        <f>Hoja2!B387</f>
        <v>0</v>
      </c>
      <c r="C380" s="14">
        <f>Hoja2!P387</f>
        <v>0</v>
      </c>
      <c r="D380" s="16">
        <f>Hoja2!C387</f>
        <v>0</v>
      </c>
      <c r="E380" s="15">
        <f>Hoja4!J387</f>
        <v>0</v>
      </c>
      <c r="F380" s="15">
        <f>ROUND(Hoja2!AA387,2)</f>
        <v>0</v>
      </c>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row>
    <row r="381" spans="1:52" ht="35.1" customHeight="1" x14ac:dyDescent="0.2">
      <c r="A381" s="41">
        <f t="shared" si="5"/>
        <v>379</v>
      </c>
      <c r="B381" s="42">
        <f>Hoja2!B388</f>
        <v>0</v>
      </c>
      <c r="C381" s="14">
        <f>Hoja2!P388</f>
        <v>0</v>
      </c>
      <c r="D381" s="16">
        <f>Hoja2!C388</f>
        <v>0</v>
      </c>
      <c r="E381" s="15">
        <f>Hoja4!J388</f>
        <v>0</v>
      </c>
      <c r="F381" s="15">
        <f>ROUND(Hoja2!AA388,2)</f>
        <v>0</v>
      </c>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row>
    <row r="382" spans="1:52" ht="35.1" customHeight="1" x14ac:dyDescent="0.2">
      <c r="A382" s="22">
        <f t="shared" si="5"/>
        <v>380</v>
      </c>
      <c r="B382" s="43">
        <f>Hoja2!B389</f>
        <v>0</v>
      </c>
      <c r="C382" s="38">
        <f>Hoja2!P389</f>
        <v>0</v>
      </c>
      <c r="D382" s="39">
        <f>Hoja2!C389</f>
        <v>0</v>
      </c>
      <c r="E382" s="40">
        <f>Hoja4!J389</f>
        <v>0</v>
      </c>
      <c r="F382" s="40">
        <f>ROUND(Hoja2!AA389,2)</f>
        <v>0</v>
      </c>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row>
    <row r="383" spans="1:52" ht="35.1" customHeight="1" x14ac:dyDescent="0.2">
      <c r="A383" s="41">
        <f t="shared" si="5"/>
        <v>381</v>
      </c>
      <c r="B383" s="42">
        <f>Hoja2!B390</f>
        <v>0</v>
      </c>
      <c r="C383" s="14">
        <f>Hoja2!P390</f>
        <v>0</v>
      </c>
      <c r="D383" s="16">
        <f>Hoja2!C390</f>
        <v>0</v>
      </c>
      <c r="E383" s="15">
        <f>Hoja4!J390</f>
        <v>0</v>
      </c>
      <c r="F383" s="15">
        <f>ROUND(Hoja2!AA390,2)</f>
        <v>0</v>
      </c>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row>
    <row r="384" spans="1:52" ht="35.1" customHeight="1" x14ac:dyDescent="0.2">
      <c r="A384" s="41">
        <f t="shared" si="5"/>
        <v>382</v>
      </c>
      <c r="B384" s="42">
        <f>Hoja2!B391</f>
        <v>0</v>
      </c>
      <c r="C384" s="14">
        <f>Hoja2!P391</f>
        <v>0</v>
      </c>
      <c r="D384" s="16">
        <f>Hoja2!C391</f>
        <v>0</v>
      </c>
      <c r="E384" s="15">
        <f>Hoja4!J391</f>
        <v>0</v>
      </c>
      <c r="F384" s="15">
        <f>ROUND(Hoja2!AA391,2)</f>
        <v>0</v>
      </c>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row>
    <row r="385" spans="1:52" ht="35.1" customHeight="1" x14ac:dyDescent="0.2">
      <c r="A385" s="41">
        <f t="shared" si="5"/>
        <v>383</v>
      </c>
      <c r="B385" s="42">
        <f>Hoja2!B392</f>
        <v>0</v>
      </c>
      <c r="C385" s="14">
        <f>Hoja2!P392</f>
        <v>0</v>
      </c>
      <c r="D385" s="16">
        <f>Hoja2!C392</f>
        <v>0</v>
      </c>
      <c r="E385" s="15">
        <f>Hoja4!J392</f>
        <v>0</v>
      </c>
      <c r="F385" s="15">
        <f>ROUND(Hoja2!AA392,2)</f>
        <v>0</v>
      </c>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row>
    <row r="386" spans="1:52" ht="35.1" customHeight="1" x14ac:dyDescent="0.2">
      <c r="A386" s="41">
        <f t="shared" si="5"/>
        <v>384</v>
      </c>
      <c r="B386" s="42">
        <f>Hoja2!B393</f>
        <v>0</v>
      </c>
      <c r="C386" s="14">
        <f>Hoja2!P393</f>
        <v>0</v>
      </c>
      <c r="D386" s="16">
        <f>Hoja2!C393</f>
        <v>0</v>
      </c>
      <c r="E386" s="15">
        <f>Hoja4!J393</f>
        <v>0</v>
      </c>
      <c r="F386" s="15">
        <f>ROUND(Hoja2!AA393,2)</f>
        <v>0</v>
      </c>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row>
    <row r="387" spans="1:52" ht="35.1" customHeight="1" x14ac:dyDescent="0.2">
      <c r="A387" s="22">
        <f t="shared" si="5"/>
        <v>385</v>
      </c>
      <c r="B387" s="43">
        <f>Hoja2!B394</f>
        <v>0</v>
      </c>
      <c r="C387" s="38">
        <f>Hoja2!P394</f>
        <v>0</v>
      </c>
      <c r="D387" s="39">
        <f>Hoja2!C394</f>
        <v>0</v>
      </c>
      <c r="E387" s="40">
        <f>Hoja4!J394</f>
        <v>0</v>
      </c>
      <c r="F387" s="40">
        <f>ROUND(Hoja2!AA394,2)</f>
        <v>0</v>
      </c>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row>
    <row r="388" spans="1:52" ht="35.1" customHeight="1" x14ac:dyDescent="0.2">
      <c r="A388" s="41">
        <f t="shared" si="5"/>
        <v>386</v>
      </c>
      <c r="B388" s="42">
        <f>Hoja2!B395</f>
        <v>0</v>
      </c>
      <c r="C388" s="14">
        <f>Hoja2!P395</f>
        <v>0</v>
      </c>
      <c r="D388" s="16">
        <f>Hoja2!C395</f>
        <v>0</v>
      </c>
      <c r="E388" s="15">
        <f>Hoja4!J395</f>
        <v>0</v>
      </c>
      <c r="F388" s="15">
        <f>ROUND(Hoja2!AA395,2)</f>
        <v>0</v>
      </c>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row>
    <row r="389" spans="1:52" ht="35.1" customHeight="1" x14ac:dyDescent="0.2">
      <c r="A389" s="41">
        <f t="shared" ref="A389:A452" si="6">A388+1</f>
        <v>387</v>
      </c>
      <c r="B389" s="42">
        <f>Hoja2!B396</f>
        <v>0</v>
      </c>
      <c r="C389" s="14">
        <f>Hoja2!P396</f>
        <v>0</v>
      </c>
      <c r="D389" s="16">
        <f>Hoja2!C396</f>
        <v>0</v>
      </c>
      <c r="E389" s="15">
        <f>Hoja4!J396</f>
        <v>0</v>
      </c>
      <c r="F389" s="15">
        <f>ROUND(Hoja2!AA396,2)</f>
        <v>0</v>
      </c>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row>
    <row r="390" spans="1:52" ht="35.1" customHeight="1" x14ac:dyDescent="0.2">
      <c r="A390" s="41">
        <f t="shared" si="6"/>
        <v>388</v>
      </c>
      <c r="B390" s="42">
        <f>Hoja2!B397</f>
        <v>0</v>
      </c>
      <c r="C390" s="14">
        <f>Hoja2!P397</f>
        <v>0</v>
      </c>
      <c r="D390" s="16">
        <f>Hoja2!C397</f>
        <v>0</v>
      </c>
      <c r="E390" s="15">
        <f>Hoja4!J397</f>
        <v>0</v>
      </c>
      <c r="F390" s="15">
        <f>ROUND(Hoja2!AA397,2)</f>
        <v>0</v>
      </c>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row>
    <row r="391" spans="1:52" ht="35.1" customHeight="1" x14ac:dyDescent="0.2">
      <c r="A391" s="41">
        <f t="shared" si="6"/>
        <v>389</v>
      </c>
      <c r="B391" s="42">
        <f>Hoja2!B398</f>
        <v>0</v>
      </c>
      <c r="C391" s="14">
        <f>Hoja2!P398</f>
        <v>0</v>
      </c>
      <c r="D391" s="16">
        <f>Hoja2!C398</f>
        <v>0</v>
      </c>
      <c r="E391" s="15">
        <f>Hoja4!J398</f>
        <v>0</v>
      </c>
      <c r="F391" s="15">
        <f>ROUND(Hoja2!AA398,2)</f>
        <v>0</v>
      </c>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row>
    <row r="392" spans="1:52" ht="35.1" customHeight="1" x14ac:dyDescent="0.2">
      <c r="A392" s="22">
        <f t="shared" si="6"/>
        <v>390</v>
      </c>
      <c r="B392" s="43">
        <f>Hoja2!B399</f>
        <v>0</v>
      </c>
      <c r="C392" s="38">
        <f>Hoja2!P399</f>
        <v>0</v>
      </c>
      <c r="D392" s="39">
        <f>Hoja2!C399</f>
        <v>0</v>
      </c>
      <c r="E392" s="40">
        <f>Hoja4!J399</f>
        <v>0</v>
      </c>
      <c r="F392" s="40">
        <f>ROUND(Hoja2!AA399,2)</f>
        <v>0</v>
      </c>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row>
    <row r="393" spans="1:52" ht="35.1" customHeight="1" x14ac:dyDescent="0.2">
      <c r="A393" s="41">
        <f t="shared" si="6"/>
        <v>391</v>
      </c>
      <c r="B393" s="42">
        <f>Hoja2!B400</f>
        <v>0</v>
      </c>
      <c r="C393" s="14">
        <f>Hoja2!P400</f>
        <v>0</v>
      </c>
      <c r="D393" s="16">
        <f>Hoja2!C400</f>
        <v>0</v>
      </c>
      <c r="E393" s="15">
        <f>Hoja4!J400</f>
        <v>0</v>
      </c>
      <c r="F393" s="15">
        <f>ROUND(Hoja2!AA400,2)</f>
        <v>0</v>
      </c>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row>
    <row r="394" spans="1:52" ht="35.1" customHeight="1" x14ac:dyDescent="0.2">
      <c r="A394" s="41">
        <f t="shared" si="6"/>
        <v>392</v>
      </c>
      <c r="B394" s="42">
        <f>Hoja2!B401</f>
        <v>0</v>
      </c>
      <c r="C394" s="14">
        <f>Hoja2!P401</f>
        <v>0</v>
      </c>
      <c r="D394" s="16">
        <f>Hoja2!C401</f>
        <v>0</v>
      </c>
      <c r="E394" s="15">
        <f>Hoja4!J401</f>
        <v>0</v>
      </c>
      <c r="F394" s="15">
        <f>ROUND(Hoja2!AA401,2)</f>
        <v>0</v>
      </c>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row>
    <row r="395" spans="1:52" ht="35.1" customHeight="1" x14ac:dyDescent="0.2">
      <c r="A395" s="41">
        <f t="shared" si="6"/>
        <v>393</v>
      </c>
      <c r="B395" s="42">
        <f>Hoja2!B402</f>
        <v>0</v>
      </c>
      <c r="C395" s="14">
        <f>Hoja2!P402</f>
        <v>0</v>
      </c>
      <c r="D395" s="16">
        <f>Hoja2!C402</f>
        <v>0</v>
      </c>
      <c r="E395" s="15">
        <f>Hoja4!J402</f>
        <v>0</v>
      </c>
      <c r="F395" s="15">
        <f>ROUND(Hoja2!AA402,2)</f>
        <v>0</v>
      </c>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row>
    <row r="396" spans="1:52" ht="35.1" customHeight="1" x14ac:dyDescent="0.2">
      <c r="A396" s="41">
        <f t="shared" si="6"/>
        <v>394</v>
      </c>
      <c r="B396" s="42">
        <f>Hoja2!B403</f>
        <v>0</v>
      </c>
      <c r="C396" s="14">
        <f>Hoja2!P403</f>
        <v>0</v>
      </c>
      <c r="D396" s="16">
        <f>Hoja2!C403</f>
        <v>0</v>
      </c>
      <c r="E396" s="15">
        <f>Hoja4!J403</f>
        <v>0</v>
      </c>
      <c r="F396" s="15">
        <f>ROUND(Hoja2!AA403,2)</f>
        <v>0</v>
      </c>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row>
    <row r="397" spans="1:52" ht="35.1" customHeight="1" x14ac:dyDescent="0.2">
      <c r="A397" s="22">
        <f t="shared" si="6"/>
        <v>395</v>
      </c>
      <c r="B397" s="43">
        <f>Hoja2!B404</f>
        <v>0</v>
      </c>
      <c r="C397" s="38">
        <f>Hoja2!P404</f>
        <v>0</v>
      </c>
      <c r="D397" s="39">
        <f>Hoja2!C404</f>
        <v>0</v>
      </c>
      <c r="E397" s="40">
        <f>Hoja4!J404</f>
        <v>0</v>
      </c>
      <c r="F397" s="40">
        <f>ROUND(Hoja2!AA404,2)</f>
        <v>0</v>
      </c>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row>
    <row r="398" spans="1:52" ht="35.1" customHeight="1" x14ac:dyDescent="0.2">
      <c r="A398" s="41">
        <f t="shared" si="6"/>
        <v>396</v>
      </c>
      <c r="B398" s="42">
        <f>Hoja2!B405</f>
        <v>0</v>
      </c>
      <c r="C398" s="14">
        <f>Hoja2!P405</f>
        <v>0</v>
      </c>
      <c r="D398" s="16">
        <f>Hoja2!C405</f>
        <v>0</v>
      </c>
      <c r="E398" s="15">
        <f>Hoja4!J405</f>
        <v>0</v>
      </c>
      <c r="F398" s="15">
        <f>ROUND(Hoja2!AA405,2)</f>
        <v>0</v>
      </c>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row>
    <row r="399" spans="1:52" ht="35.1" customHeight="1" x14ac:dyDescent="0.2">
      <c r="A399" s="41">
        <f t="shared" si="6"/>
        <v>397</v>
      </c>
      <c r="B399" s="42">
        <f>Hoja2!B406</f>
        <v>0</v>
      </c>
      <c r="C399" s="14">
        <f>Hoja2!P406</f>
        <v>0</v>
      </c>
      <c r="D399" s="16">
        <f>Hoja2!C406</f>
        <v>0</v>
      </c>
      <c r="E399" s="15">
        <f>Hoja4!J406</f>
        <v>0</v>
      </c>
      <c r="F399" s="15">
        <f>ROUND(Hoja2!AA406,2)</f>
        <v>0</v>
      </c>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row>
    <row r="400" spans="1:52" ht="35.1" customHeight="1" x14ac:dyDescent="0.2">
      <c r="A400" s="41">
        <f t="shared" si="6"/>
        <v>398</v>
      </c>
      <c r="B400" s="42">
        <f>Hoja2!B407</f>
        <v>0</v>
      </c>
      <c r="C400" s="14">
        <f>Hoja2!P407</f>
        <v>0</v>
      </c>
      <c r="D400" s="16">
        <f>Hoja2!C407</f>
        <v>0</v>
      </c>
      <c r="E400" s="15">
        <f>Hoja4!J407</f>
        <v>0</v>
      </c>
      <c r="F400" s="15">
        <f>ROUND(Hoja2!AA407,2)</f>
        <v>0</v>
      </c>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row>
    <row r="401" spans="1:52" ht="35.1" customHeight="1" x14ac:dyDescent="0.2">
      <c r="A401" s="41">
        <f t="shared" si="6"/>
        <v>399</v>
      </c>
      <c r="B401" s="42">
        <f>Hoja2!B408</f>
        <v>0</v>
      </c>
      <c r="C401" s="14">
        <f>Hoja2!P408</f>
        <v>0</v>
      </c>
      <c r="D401" s="16">
        <f>Hoja2!C408</f>
        <v>0</v>
      </c>
      <c r="E401" s="15">
        <f>Hoja4!J408</f>
        <v>0</v>
      </c>
      <c r="F401" s="15">
        <f>ROUND(Hoja2!AA408,2)</f>
        <v>0</v>
      </c>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row>
    <row r="402" spans="1:52" ht="35.1" customHeight="1" x14ac:dyDescent="0.2">
      <c r="A402" s="22">
        <f t="shared" si="6"/>
        <v>400</v>
      </c>
      <c r="B402" s="43">
        <f>Hoja2!B409</f>
        <v>0</v>
      </c>
      <c r="C402" s="38">
        <f>Hoja2!P409</f>
        <v>0</v>
      </c>
      <c r="D402" s="39">
        <f>Hoja2!C409</f>
        <v>0</v>
      </c>
      <c r="E402" s="40">
        <f>Hoja4!J409</f>
        <v>0</v>
      </c>
      <c r="F402" s="40">
        <f>ROUND(Hoja2!AA409,2)</f>
        <v>0</v>
      </c>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row>
    <row r="403" spans="1:52" ht="35.1" customHeight="1" x14ac:dyDescent="0.2">
      <c r="A403" s="41">
        <f t="shared" si="6"/>
        <v>401</v>
      </c>
      <c r="B403" s="42">
        <f>Hoja2!B410</f>
        <v>0</v>
      </c>
      <c r="C403" s="14">
        <f>Hoja2!P410</f>
        <v>0</v>
      </c>
      <c r="D403" s="16">
        <f>Hoja2!C410</f>
        <v>0</v>
      </c>
      <c r="E403" s="15">
        <f>Hoja4!J410</f>
        <v>0</v>
      </c>
      <c r="F403" s="15">
        <f>ROUND(Hoja2!AA410,2)</f>
        <v>0</v>
      </c>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row>
    <row r="404" spans="1:52" ht="35.1" customHeight="1" x14ac:dyDescent="0.2">
      <c r="A404" s="41">
        <f t="shared" si="6"/>
        <v>402</v>
      </c>
      <c r="B404" s="42">
        <f>Hoja2!B411</f>
        <v>0</v>
      </c>
      <c r="C404" s="14">
        <f>Hoja2!P411</f>
        <v>0</v>
      </c>
      <c r="D404" s="16">
        <f>Hoja2!C411</f>
        <v>0</v>
      </c>
      <c r="E404" s="15">
        <f>Hoja4!J411</f>
        <v>0</v>
      </c>
      <c r="F404" s="15">
        <f>ROUND(Hoja2!AA411,2)</f>
        <v>0</v>
      </c>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row>
    <row r="405" spans="1:52" ht="35.1" customHeight="1" x14ac:dyDescent="0.2">
      <c r="A405" s="41">
        <f t="shared" si="6"/>
        <v>403</v>
      </c>
      <c r="B405" s="42">
        <f>Hoja2!B412</f>
        <v>0</v>
      </c>
      <c r="C405" s="14">
        <f>Hoja2!P412</f>
        <v>0</v>
      </c>
      <c r="D405" s="16">
        <f>Hoja2!C412</f>
        <v>0</v>
      </c>
      <c r="E405" s="15">
        <f>Hoja4!J412</f>
        <v>0</v>
      </c>
      <c r="F405" s="15">
        <f>ROUND(Hoja2!AA412,2)</f>
        <v>0</v>
      </c>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row>
    <row r="406" spans="1:52" ht="35.1" customHeight="1" x14ac:dyDescent="0.2">
      <c r="A406" s="41">
        <f t="shared" si="6"/>
        <v>404</v>
      </c>
      <c r="B406" s="42">
        <f>Hoja2!B413</f>
        <v>0</v>
      </c>
      <c r="C406" s="14">
        <f>Hoja2!P413</f>
        <v>0</v>
      </c>
      <c r="D406" s="16">
        <f>Hoja2!C413</f>
        <v>0</v>
      </c>
      <c r="E406" s="15">
        <f>Hoja4!J413</f>
        <v>0</v>
      </c>
      <c r="F406" s="15">
        <f>ROUND(Hoja2!AA413,2)</f>
        <v>0</v>
      </c>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row>
    <row r="407" spans="1:52" ht="35.1" customHeight="1" x14ac:dyDescent="0.2">
      <c r="A407" s="22">
        <f t="shared" si="6"/>
        <v>405</v>
      </c>
      <c r="B407" s="43">
        <f>Hoja2!B414</f>
        <v>0</v>
      </c>
      <c r="C407" s="38">
        <f>Hoja2!P414</f>
        <v>0</v>
      </c>
      <c r="D407" s="39">
        <f>Hoja2!C414</f>
        <v>0</v>
      </c>
      <c r="E407" s="40">
        <f>Hoja4!J414</f>
        <v>0</v>
      </c>
      <c r="F407" s="40">
        <f>ROUND(Hoja2!AA414,2)</f>
        <v>0</v>
      </c>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row>
    <row r="408" spans="1:52" ht="35.1" customHeight="1" x14ac:dyDescent="0.2">
      <c r="A408" s="41">
        <f t="shared" si="6"/>
        <v>406</v>
      </c>
      <c r="B408" s="42">
        <f>Hoja2!B415</f>
        <v>0</v>
      </c>
      <c r="C408" s="14">
        <f>Hoja2!P415</f>
        <v>0</v>
      </c>
      <c r="D408" s="16">
        <f>Hoja2!C415</f>
        <v>0</v>
      </c>
      <c r="E408" s="15">
        <f>Hoja4!J415</f>
        <v>0</v>
      </c>
      <c r="F408" s="15">
        <f>ROUND(Hoja2!AA415,2)</f>
        <v>0</v>
      </c>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row>
    <row r="409" spans="1:52" ht="35.1" customHeight="1" x14ac:dyDescent="0.2">
      <c r="A409" s="41">
        <f t="shared" si="6"/>
        <v>407</v>
      </c>
      <c r="B409" s="42">
        <f>Hoja2!B416</f>
        <v>0</v>
      </c>
      <c r="C409" s="14">
        <f>Hoja2!P416</f>
        <v>0</v>
      </c>
      <c r="D409" s="16">
        <f>Hoja2!C416</f>
        <v>0</v>
      </c>
      <c r="E409" s="15">
        <f>Hoja4!J416</f>
        <v>0</v>
      </c>
      <c r="F409" s="15">
        <f>ROUND(Hoja2!AA416,2)</f>
        <v>0</v>
      </c>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row>
    <row r="410" spans="1:52" ht="35.1" customHeight="1" x14ac:dyDescent="0.2">
      <c r="A410" s="41">
        <f t="shared" si="6"/>
        <v>408</v>
      </c>
      <c r="B410" s="42">
        <f>Hoja2!B417</f>
        <v>0</v>
      </c>
      <c r="C410" s="14">
        <f>Hoja2!P417</f>
        <v>0</v>
      </c>
      <c r="D410" s="16">
        <f>Hoja2!C417</f>
        <v>0</v>
      </c>
      <c r="E410" s="15">
        <f>Hoja4!J417</f>
        <v>0</v>
      </c>
      <c r="F410" s="15">
        <f>ROUND(Hoja2!AA417,2)</f>
        <v>0</v>
      </c>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row>
    <row r="411" spans="1:52" ht="35.1" customHeight="1" x14ac:dyDescent="0.2">
      <c r="A411" s="41">
        <f t="shared" si="6"/>
        <v>409</v>
      </c>
      <c r="B411" s="42">
        <f>Hoja2!B418</f>
        <v>0</v>
      </c>
      <c r="C411" s="14">
        <f>Hoja2!P418</f>
        <v>0</v>
      </c>
      <c r="D411" s="16">
        <f>Hoja2!C418</f>
        <v>0</v>
      </c>
      <c r="E411" s="15">
        <f>Hoja4!J418</f>
        <v>0</v>
      </c>
      <c r="F411" s="15">
        <f>ROUND(Hoja2!AA418,2)</f>
        <v>0</v>
      </c>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row>
    <row r="412" spans="1:52" ht="35.1" customHeight="1" x14ac:dyDescent="0.2">
      <c r="A412" s="22">
        <f t="shared" si="6"/>
        <v>410</v>
      </c>
      <c r="B412" s="43">
        <f>Hoja2!B419</f>
        <v>0</v>
      </c>
      <c r="C412" s="38">
        <f>Hoja2!P419</f>
        <v>0</v>
      </c>
      <c r="D412" s="39">
        <f>Hoja2!C419</f>
        <v>0</v>
      </c>
      <c r="E412" s="40">
        <f>Hoja4!J419</f>
        <v>0</v>
      </c>
      <c r="F412" s="40">
        <f>ROUND(Hoja2!AA419,2)</f>
        <v>0</v>
      </c>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row>
    <row r="413" spans="1:52" ht="35.1" customHeight="1" x14ac:dyDescent="0.2">
      <c r="A413" s="41">
        <f t="shared" si="6"/>
        <v>411</v>
      </c>
      <c r="B413" s="42">
        <f>Hoja2!B420</f>
        <v>0</v>
      </c>
      <c r="C413" s="14">
        <f>Hoja2!P420</f>
        <v>0</v>
      </c>
      <c r="D413" s="16">
        <f>Hoja2!C420</f>
        <v>0</v>
      </c>
      <c r="E413" s="15">
        <f>Hoja4!J420</f>
        <v>0</v>
      </c>
      <c r="F413" s="15">
        <f>ROUND(Hoja2!AA420,2)</f>
        <v>0</v>
      </c>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row>
    <row r="414" spans="1:52" ht="35.1" customHeight="1" x14ac:dyDescent="0.2">
      <c r="A414" s="41">
        <f t="shared" si="6"/>
        <v>412</v>
      </c>
      <c r="B414" s="42">
        <f>Hoja2!B421</f>
        <v>0</v>
      </c>
      <c r="C414" s="14">
        <f>Hoja2!P421</f>
        <v>0</v>
      </c>
      <c r="D414" s="16">
        <f>Hoja2!C421</f>
        <v>0</v>
      </c>
      <c r="E414" s="15">
        <f>Hoja4!J421</f>
        <v>0</v>
      </c>
      <c r="F414" s="15">
        <f>ROUND(Hoja2!AA421,2)</f>
        <v>0</v>
      </c>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row>
    <row r="415" spans="1:52" ht="35.1" customHeight="1" x14ac:dyDescent="0.2">
      <c r="A415" s="41">
        <f t="shared" si="6"/>
        <v>413</v>
      </c>
      <c r="B415" s="42">
        <f>Hoja2!B422</f>
        <v>0</v>
      </c>
      <c r="C415" s="14">
        <f>Hoja2!P422</f>
        <v>0</v>
      </c>
      <c r="D415" s="16">
        <f>Hoja2!C422</f>
        <v>0</v>
      </c>
      <c r="E415" s="15">
        <f>Hoja4!J422</f>
        <v>0</v>
      </c>
      <c r="F415" s="15">
        <f>ROUND(Hoja2!AA422,2)</f>
        <v>0</v>
      </c>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row>
    <row r="416" spans="1:52" ht="35.1" customHeight="1" x14ac:dyDescent="0.2">
      <c r="A416" s="41">
        <f t="shared" si="6"/>
        <v>414</v>
      </c>
      <c r="B416" s="42">
        <f>Hoja2!B423</f>
        <v>0</v>
      </c>
      <c r="C416" s="14">
        <f>Hoja2!P423</f>
        <v>0</v>
      </c>
      <c r="D416" s="16">
        <f>Hoja2!C423</f>
        <v>0</v>
      </c>
      <c r="E416" s="15">
        <f>Hoja4!J423</f>
        <v>0</v>
      </c>
      <c r="F416" s="15">
        <f>ROUND(Hoja2!AA423,2)</f>
        <v>0</v>
      </c>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row>
    <row r="417" spans="1:52" ht="35.1" customHeight="1" x14ac:dyDescent="0.2">
      <c r="A417" s="22">
        <f t="shared" si="6"/>
        <v>415</v>
      </c>
      <c r="B417" s="43">
        <f>Hoja2!B424</f>
        <v>0</v>
      </c>
      <c r="C417" s="38">
        <f>Hoja2!P424</f>
        <v>0</v>
      </c>
      <c r="D417" s="39">
        <f>Hoja2!C424</f>
        <v>0</v>
      </c>
      <c r="E417" s="40">
        <f>Hoja4!J424</f>
        <v>0</v>
      </c>
      <c r="F417" s="40">
        <f>ROUND(Hoja2!AA424,2)</f>
        <v>0</v>
      </c>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row>
    <row r="418" spans="1:52" ht="35.1" customHeight="1" x14ac:dyDescent="0.2">
      <c r="A418" s="41">
        <f t="shared" si="6"/>
        <v>416</v>
      </c>
      <c r="B418" s="42">
        <f>Hoja2!B425</f>
        <v>0</v>
      </c>
      <c r="C418" s="14">
        <f>Hoja2!P425</f>
        <v>0</v>
      </c>
      <c r="D418" s="16">
        <f>Hoja2!C425</f>
        <v>0</v>
      </c>
      <c r="E418" s="15">
        <f>Hoja4!J425</f>
        <v>0</v>
      </c>
      <c r="F418" s="15">
        <f>ROUND(Hoja2!AA425,2)</f>
        <v>0</v>
      </c>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row>
    <row r="419" spans="1:52" ht="35.1" customHeight="1" x14ac:dyDescent="0.2">
      <c r="A419" s="41">
        <f t="shared" si="6"/>
        <v>417</v>
      </c>
      <c r="B419" s="42">
        <f>Hoja2!B426</f>
        <v>0</v>
      </c>
      <c r="C419" s="14">
        <f>Hoja2!P426</f>
        <v>0</v>
      </c>
      <c r="D419" s="16">
        <f>Hoja2!C426</f>
        <v>0</v>
      </c>
      <c r="E419" s="15">
        <f>Hoja4!J426</f>
        <v>0</v>
      </c>
      <c r="F419" s="15">
        <f>ROUND(Hoja2!AA426,2)</f>
        <v>0</v>
      </c>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row>
    <row r="420" spans="1:52" ht="35.1" customHeight="1" x14ac:dyDescent="0.2">
      <c r="A420" s="41">
        <f t="shared" si="6"/>
        <v>418</v>
      </c>
      <c r="B420" s="42">
        <f>Hoja2!B427</f>
        <v>0</v>
      </c>
      <c r="C420" s="14">
        <f>Hoja2!P427</f>
        <v>0</v>
      </c>
      <c r="D420" s="16">
        <f>Hoja2!C427</f>
        <v>0</v>
      </c>
      <c r="E420" s="15">
        <f>Hoja4!J427</f>
        <v>0</v>
      </c>
      <c r="F420" s="15">
        <f>ROUND(Hoja2!AA427,2)</f>
        <v>0</v>
      </c>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row>
    <row r="421" spans="1:52" ht="35.1" customHeight="1" x14ac:dyDescent="0.2">
      <c r="A421" s="41">
        <f t="shared" si="6"/>
        <v>419</v>
      </c>
      <c r="B421" s="42">
        <f>Hoja2!B428</f>
        <v>0</v>
      </c>
      <c r="C421" s="14">
        <f>Hoja2!P428</f>
        <v>0</v>
      </c>
      <c r="D421" s="16">
        <f>Hoja2!C428</f>
        <v>0</v>
      </c>
      <c r="E421" s="15">
        <f>Hoja4!J428</f>
        <v>0</v>
      </c>
      <c r="F421" s="15">
        <f>ROUND(Hoja2!AA428,2)</f>
        <v>0</v>
      </c>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row>
    <row r="422" spans="1:52" ht="35.1" customHeight="1" x14ac:dyDescent="0.2">
      <c r="A422" s="22">
        <f t="shared" si="6"/>
        <v>420</v>
      </c>
      <c r="B422" s="43">
        <f>Hoja2!B429</f>
        <v>0</v>
      </c>
      <c r="C422" s="38">
        <f>Hoja2!P429</f>
        <v>0</v>
      </c>
      <c r="D422" s="39">
        <f>Hoja2!C429</f>
        <v>0</v>
      </c>
      <c r="E422" s="40">
        <f>Hoja4!J429</f>
        <v>0</v>
      </c>
      <c r="F422" s="40">
        <f>ROUND(Hoja2!AA429,2)</f>
        <v>0</v>
      </c>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row>
    <row r="423" spans="1:52" ht="35.1" customHeight="1" x14ac:dyDescent="0.2">
      <c r="A423" s="41">
        <f t="shared" si="6"/>
        <v>421</v>
      </c>
      <c r="B423" s="42">
        <f>Hoja2!B430</f>
        <v>0</v>
      </c>
      <c r="C423" s="14">
        <f>Hoja2!P430</f>
        <v>0</v>
      </c>
      <c r="D423" s="16">
        <f>Hoja2!C430</f>
        <v>0</v>
      </c>
      <c r="E423" s="15">
        <f>Hoja4!J430</f>
        <v>0</v>
      </c>
      <c r="F423" s="15">
        <f>ROUND(Hoja2!AA430,2)</f>
        <v>0</v>
      </c>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row>
    <row r="424" spans="1:52" ht="35.1" customHeight="1" x14ac:dyDescent="0.2">
      <c r="A424" s="41">
        <f t="shared" si="6"/>
        <v>422</v>
      </c>
      <c r="B424" s="42">
        <f>Hoja2!B431</f>
        <v>0</v>
      </c>
      <c r="C424" s="14">
        <f>Hoja2!P431</f>
        <v>0</v>
      </c>
      <c r="D424" s="16">
        <f>Hoja2!C431</f>
        <v>0</v>
      </c>
      <c r="E424" s="15">
        <f>Hoja4!J431</f>
        <v>0</v>
      </c>
      <c r="F424" s="15">
        <f>ROUND(Hoja2!AA431,2)</f>
        <v>0</v>
      </c>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row>
    <row r="425" spans="1:52" ht="35.1" customHeight="1" x14ac:dyDescent="0.2">
      <c r="A425" s="41">
        <f t="shared" si="6"/>
        <v>423</v>
      </c>
      <c r="B425" s="42">
        <f>Hoja2!B432</f>
        <v>0</v>
      </c>
      <c r="C425" s="14">
        <f>Hoja2!P432</f>
        <v>0</v>
      </c>
      <c r="D425" s="16">
        <f>Hoja2!C432</f>
        <v>0</v>
      </c>
      <c r="E425" s="15">
        <f>Hoja4!J432</f>
        <v>0</v>
      </c>
      <c r="F425" s="15">
        <f>ROUND(Hoja2!AA432,2)</f>
        <v>0</v>
      </c>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row>
    <row r="426" spans="1:52" ht="35.1" customHeight="1" x14ac:dyDescent="0.2">
      <c r="A426" s="41">
        <f t="shared" si="6"/>
        <v>424</v>
      </c>
      <c r="B426" s="42">
        <f>Hoja2!B433</f>
        <v>0</v>
      </c>
      <c r="C426" s="14">
        <f>Hoja2!P433</f>
        <v>0</v>
      </c>
      <c r="D426" s="16">
        <f>Hoja2!C433</f>
        <v>0</v>
      </c>
      <c r="E426" s="15">
        <f>Hoja4!J433</f>
        <v>0</v>
      </c>
      <c r="F426" s="15">
        <f>ROUND(Hoja2!AA433,2)</f>
        <v>0</v>
      </c>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row>
    <row r="427" spans="1:52" ht="35.1" customHeight="1" x14ac:dyDescent="0.2">
      <c r="A427" s="22">
        <f t="shared" si="6"/>
        <v>425</v>
      </c>
      <c r="B427" s="43">
        <f>Hoja2!B434</f>
        <v>0</v>
      </c>
      <c r="C427" s="38">
        <f>Hoja2!P434</f>
        <v>0</v>
      </c>
      <c r="D427" s="39">
        <f>Hoja2!C434</f>
        <v>0</v>
      </c>
      <c r="E427" s="40">
        <f>Hoja4!J434</f>
        <v>0</v>
      </c>
      <c r="F427" s="40">
        <f>ROUND(Hoja2!AA434,2)</f>
        <v>0</v>
      </c>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row>
    <row r="428" spans="1:52" ht="35.1" customHeight="1" x14ac:dyDescent="0.2">
      <c r="A428" s="41">
        <f t="shared" si="6"/>
        <v>426</v>
      </c>
      <c r="B428" s="42">
        <f>Hoja2!B435</f>
        <v>0</v>
      </c>
      <c r="C428" s="14">
        <f>Hoja2!P435</f>
        <v>0</v>
      </c>
      <c r="D428" s="16">
        <f>Hoja2!C435</f>
        <v>0</v>
      </c>
      <c r="E428" s="15">
        <f>Hoja4!J435</f>
        <v>0</v>
      </c>
      <c r="F428" s="15">
        <f>ROUND(Hoja2!AA435,2)</f>
        <v>0</v>
      </c>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row>
    <row r="429" spans="1:52" ht="35.1" customHeight="1" x14ac:dyDescent="0.2">
      <c r="A429" s="41">
        <f t="shared" si="6"/>
        <v>427</v>
      </c>
      <c r="B429" s="42">
        <f>Hoja2!B436</f>
        <v>0</v>
      </c>
      <c r="C429" s="14">
        <f>Hoja2!P436</f>
        <v>0</v>
      </c>
      <c r="D429" s="16">
        <f>Hoja2!C436</f>
        <v>0</v>
      </c>
      <c r="E429" s="15">
        <f>Hoja4!J436</f>
        <v>0</v>
      </c>
      <c r="F429" s="15">
        <f>ROUND(Hoja2!AA436,2)</f>
        <v>0</v>
      </c>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row>
    <row r="430" spans="1:52" ht="35.1" customHeight="1" x14ac:dyDescent="0.2">
      <c r="A430" s="41">
        <f t="shared" si="6"/>
        <v>428</v>
      </c>
      <c r="B430" s="42">
        <f>Hoja2!B437</f>
        <v>0</v>
      </c>
      <c r="C430" s="14">
        <f>Hoja2!P437</f>
        <v>0</v>
      </c>
      <c r="D430" s="16">
        <f>Hoja2!C437</f>
        <v>0</v>
      </c>
      <c r="E430" s="15">
        <f>Hoja4!J437</f>
        <v>0</v>
      </c>
      <c r="F430" s="15">
        <f>ROUND(Hoja2!AA437,2)</f>
        <v>0</v>
      </c>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row>
    <row r="431" spans="1:52" ht="35.1" customHeight="1" x14ac:dyDescent="0.2">
      <c r="A431" s="41">
        <f t="shared" si="6"/>
        <v>429</v>
      </c>
      <c r="B431" s="42">
        <f>Hoja2!B438</f>
        <v>0</v>
      </c>
      <c r="C431" s="14">
        <f>Hoja2!P438</f>
        <v>0</v>
      </c>
      <c r="D431" s="16">
        <f>Hoja2!C438</f>
        <v>0</v>
      </c>
      <c r="E431" s="15">
        <f>Hoja4!J438</f>
        <v>0</v>
      </c>
      <c r="F431" s="15">
        <f>ROUND(Hoja2!AA438,2)</f>
        <v>0</v>
      </c>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row>
    <row r="432" spans="1:52" ht="35.1" customHeight="1" x14ac:dyDescent="0.2">
      <c r="A432" s="22">
        <f t="shared" si="6"/>
        <v>430</v>
      </c>
      <c r="B432" s="43">
        <f>Hoja2!B439</f>
        <v>0</v>
      </c>
      <c r="C432" s="38">
        <f>Hoja2!P439</f>
        <v>0</v>
      </c>
      <c r="D432" s="39">
        <f>Hoja2!C439</f>
        <v>0</v>
      </c>
      <c r="E432" s="40">
        <f>Hoja4!J439</f>
        <v>0</v>
      </c>
      <c r="F432" s="40">
        <f>ROUND(Hoja2!AA439,2)</f>
        <v>0</v>
      </c>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row>
    <row r="433" spans="1:52" ht="35.1" customHeight="1" x14ac:dyDescent="0.2">
      <c r="A433" s="41">
        <f t="shared" si="6"/>
        <v>431</v>
      </c>
      <c r="B433" s="42">
        <f>Hoja2!B440</f>
        <v>0</v>
      </c>
      <c r="C433" s="14">
        <f>Hoja2!P440</f>
        <v>0</v>
      </c>
      <c r="D433" s="16">
        <f>Hoja2!C440</f>
        <v>0</v>
      </c>
      <c r="E433" s="15">
        <f>Hoja4!J440</f>
        <v>0</v>
      </c>
      <c r="F433" s="15">
        <f>ROUND(Hoja2!AA440,2)</f>
        <v>0</v>
      </c>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row>
    <row r="434" spans="1:52" ht="35.1" customHeight="1" x14ac:dyDescent="0.2">
      <c r="A434" s="41">
        <f t="shared" si="6"/>
        <v>432</v>
      </c>
      <c r="B434" s="42">
        <f>Hoja2!B441</f>
        <v>0</v>
      </c>
      <c r="C434" s="14">
        <f>Hoja2!P441</f>
        <v>0</v>
      </c>
      <c r="D434" s="16">
        <f>Hoja2!C441</f>
        <v>0</v>
      </c>
      <c r="E434" s="15">
        <f>Hoja4!J441</f>
        <v>0</v>
      </c>
      <c r="F434" s="15">
        <f>ROUND(Hoja2!AA441,2)</f>
        <v>0</v>
      </c>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row>
    <row r="435" spans="1:52" ht="35.1" customHeight="1" x14ac:dyDescent="0.2">
      <c r="A435" s="41">
        <f t="shared" si="6"/>
        <v>433</v>
      </c>
      <c r="B435" s="42">
        <f>Hoja2!B442</f>
        <v>0</v>
      </c>
      <c r="C435" s="14">
        <f>Hoja2!P442</f>
        <v>0</v>
      </c>
      <c r="D435" s="16">
        <f>Hoja2!C442</f>
        <v>0</v>
      </c>
      <c r="E435" s="15">
        <f>Hoja4!J442</f>
        <v>0</v>
      </c>
      <c r="F435" s="15">
        <f>ROUND(Hoja2!AA442,2)</f>
        <v>0</v>
      </c>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row>
    <row r="436" spans="1:52" ht="35.1" customHeight="1" x14ac:dyDescent="0.2">
      <c r="A436" s="41">
        <f t="shared" si="6"/>
        <v>434</v>
      </c>
      <c r="B436" s="42">
        <f>Hoja2!B443</f>
        <v>0</v>
      </c>
      <c r="C436" s="14">
        <f>Hoja2!P443</f>
        <v>0</v>
      </c>
      <c r="D436" s="16">
        <f>Hoja2!C443</f>
        <v>0</v>
      </c>
      <c r="E436" s="15">
        <f>Hoja4!J443</f>
        <v>0</v>
      </c>
      <c r="F436" s="15">
        <f>ROUND(Hoja2!AA443,2)</f>
        <v>0</v>
      </c>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row>
    <row r="437" spans="1:52" ht="35.1" customHeight="1" x14ac:dyDescent="0.2">
      <c r="A437" s="22">
        <f t="shared" si="6"/>
        <v>435</v>
      </c>
      <c r="B437" s="43">
        <f>Hoja2!B444</f>
        <v>0</v>
      </c>
      <c r="C437" s="38">
        <f>Hoja2!P444</f>
        <v>0</v>
      </c>
      <c r="D437" s="39">
        <f>Hoja2!C444</f>
        <v>0</v>
      </c>
      <c r="E437" s="40">
        <f>Hoja4!J444</f>
        <v>0</v>
      </c>
      <c r="F437" s="40">
        <f>ROUND(Hoja2!AA444,2)</f>
        <v>0</v>
      </c>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row>
    <row r="438" spans="1:52" ht="35.1" customHeight="1" x14ac:dyDescent="0.2">
      <c r="A438" s="41">
        <f t="shared" si="6"/>
        <v>436</v>
      </c>
      <c r="B438" s="42">
        <f>Hoja2!B445</f>
        <v>0</v>
      </c>
      <c r="C438" s="14">
        <f>Hoja2!P445</f>
        <v>0</v>
      </c>
      <c r="D438" s="16">
        <f>Hoja2!C445</f>
        <v>0</v>
      </c>
      <c r="E438" s="15">
        <f>Hoja4!J445</f>
        <v>0</v>
      </c>
      <c r="F438" s="15">
        <f>ROUND(Hoja2!AA445,2)</f>
        <v>0</v>
      </c>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row>
    <row r="439" spans="1:52" ht="35.1" customHeight="1" x14ac:dyDescent="0.2">
      <c r="A439" s="41">
        <f t="shared" si="6"/>
        <v>437</v>
      </c>
      <c r="B439" s="42">
        <f>Hoja2!B446</f>
        <v>0</v>
      </c>
      <c r="C439" s="14">
        <f>Hoja2!P446</f>
        <v>0</v>
      </c>
      <c r="D439" s="16">
        <f>Hoja2!C446</f>
        <v>0</v>
      </c>
      <c r="E439" s="15">
        <f>Hoja4!J446</f>
        <v>0</v>
      </c>
      <c r="F439" s="15">
        <f>ROUND(Hoja2!AA446,2)</f>
        <v>0</v>
      </c>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row>
    <row r="440" spans="1:52" ht="35.1" customHeight="1" x14ac:dyDescent="0.2">
      <c r="A440" s="41">
        <f t="shared" si="6"/>
        <v>438</v>
      </c>
      <c r="B440" s="42">
        <f>Hoja2!B447</f>
        <v>0</v>
      </c>
      <c r="C440" s="14">
        <f>Hoja2!P447</f>
        <v>0</v>
      </c>
      <c r="D440" s="16">
        <f>Hoja2!C447</f>
        <v>0</v>
      </c>
      <c r="E440" s="15">
        <f>Hoja4!J447</f>
        <v>0</v>
      </c>
      <c r="F440" s="15">
        <f>ROUND(Hoja2!AA447,2)</f>
        <v>0</v>
      </c>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row>
    <row r="441" spans="1:52" ht="35.1" customHeight="1" x14ac:dyDescent="0.2">
      <c r="A441" s="41">
        <f t="shared" si="6"/>
        <v>439</v>
      </c>
      <c r="B441" s="42">
        <f>Hoja2!B448</f>
        <v>0</v>
      </c>
      <c r="C441" s="14">
        <f>Hoja2!P448</f>
        <v>0</v>
      </c>
      <c r="D441" s="16">
        <f>Hoja2!C448</f>
        <v>0</v>
      </c>
      <c r="E441" s="15">
        <f>Hoja4!J448</f>
        <v>0</v>
      </c>
      <c r="F441" s="15">
        <f>ROUND(Hoja2!AA448,2)</f>
        <v>0</v>
      </c>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row>
    <row r="442" spans="1:52" ht="35.1" customHeight="1" x14ac:dyDescent="0.2">
      <c r="A442" s="22">
        <f t="shared" si="6"/>
        <v>440</v>
      </c>
      <c r="B442" s="43">
        <f>Hoja2!B449</f>
        <v>0</v>
      </c>
      <c r="C442" s="38">
        <f>Hoja2!P449</f>
        <v>0</v>
      </c>
      <c r="D442" s="39">
        <f>Hoja2!C449</f>
        <v>0</v>
      </c>
      <c r="E442" s="40">
        <f>Hoja4!J449</f>
        <v>0</v>
      </c>
      <c r="F442" s="40">
        <f>ROUND(Hoja2!AA449,2)</f>
        <v>0</v>
      </c>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row>
    <row r="443" spans="1:52" ht="35.1" customHeight="1" x14ac:dyDescent="0.2">
      <c r="A443" s="41">
        <f t="shared" si="6"/>
        <v>441</v>
      </c>
      <c r="B443" s="42">
        <f>Hoja2!B450</f>
        <v>0</v>
      </c>
      <c r="C443" s="14">
        <f>Hoja2!P450</f>
        <v>0</v>
      </c>
      <c r="D443" s="16">
        <f>Hoja2!C450</f>
        <v>0</v>
      </c>
      <c r="E443" s="15">
        <f>Hoja4!J450</f>
        <v>0</v>
      </c>
      <c r="F443" s="15">
        <f>ROUND(Hoja2!AA450,2)</f>
        <v>0</v>
      </c>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row>
    <row r="444" spans="1:52" ht="35.1" customHeight="1" x14ac:dyDescent="0.2">
      <c r="A444" s="41">
        <f t="shared" si="6"/>
        <v>442</v>
      </c>
      <c r="B444" s="42">
        <f>Hoja2!B451</f>
        <v>0</v>
      </c>
      <c r="C444" s="14">
        <f>Hoja2!P451</f>
        <v>0</v>
      </c>
      <c r="D444" s="16">
        <f>Hoja2!C451</f>
        <v>0</v>
      </c>
      <c r="E444" s="15">
        <f>Hoja4!J451</f>
        <v>0</v>
      </c>
      <c r="F444" s="15">
        <f>ROUND(Hoja2!AA451,2)</f>
        <v>0</v>
      </c>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row>
    <row r="445" spans="1:52" ht="35.1" customHeight="1" x14ac:dyDescent="0.2">
      <c r="A445" s="41">
        <f t="shared" si="6"/>
        <v>443</v>
      </c>
      <c r="B445" s="42">
        <f>Hoja2!B452</f>
        <v>0</v>
      </c>
      <c r="C445" s="14">
        <f>Hoja2!P452</f>
        <v>0</v>
      </c>
      <c r="D445" s="16">
        <f>Hoja2!C452</f>
        <v>0</v>
      </c>
      <c r="E445" s="15">
        <f>Hoja4!J452</f>
        <v>0</v>
      </c>
      <c r="F445" s="15">
        <f>ROUND(Hoja2!AA452,2)</f>
        <v>0</v>
      </c>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row>
    <row r="446" spans="1:52" ht="35.1" customHeight="1" x14ac:dyDescent="0.2">
      <c r="A446" s="41">
        <f t="shared" si="6"/>
        <v>444</v>
      </c>
      <c r="B446" s="42">
        <f>Hoja2!B453</f>
        <v>0</v>
      </c>
      <c r="C446" s="14">
        <f>Hoja2!P453</f>
        <v>0</v>
      </c>
      <c r="D446" s="16">
        <f>Hoja2!C453</f>
        <v>0</v>
      </c>
      <c r="E446" s="15">
        <f>Hoja4!J453</f>
        <v>0</v>
      </c>
      <c r="F446" s="15">
        <f>ROUND(Hoja2!AA453,2)</f>
        <v>0</v>
      </c>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row>
    <row r="447" spans="1:52" ht="35.1" customHeight="1" x14ac:dyDescent="0.2">
      <c r="A447" s="22">
        <f t="shared" si="6"/>
        <v>445</v>
      </c>
      <c r="B447" s="43">
        <f>Hoja2!B454</f>
        <v>0</v>
      </c>
      <c r="C447" s="38">
        <f>Hoja2!P454</f>
        <v>0</v>
      </c>
      <c r="D447" s="39">
        <f>Hoja2!C454</f>
        <v>0</v>
      </c>
      <c r="E447" s="40">
        <f>Hoja4!J454</f>
        <v>0</v>
      </c>
      <c r="F447" s="40">
        <f>ROUND(Hoja2!AA454,2)</f>
        <v>0</v>
      </c>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row>
    <row r="448" spans="1:52" ht="35.1" customHeight="1" x14ac:dyDescent="0.2">
      <c r="A448" s="41">
        <f t="shared" si="6"/>
        <v>446</v>
      </c>
      <c r="B448" s="42">
        <f>Hoja2!B455</f>
        <v>0</v>
      </c>
      <c r="C448" s="14">
        <f>Hoja2!P455</f>
        <v>0</v>
      </c>
      <c r="D448" s="16">
        <f>Hoja2!C455</f>
        <v>0</v>
      </c>
      <c r="E448" s="15">
        <f>Hoja4!J455</f>
        <v>0</v>
      </c>
      <c r="F448" s="15">
        <f>ROUND(Hoja2!AA455,2)</f>
        <v>0</v>
      </c>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row>
    <row r="449" spans="1:52" ht="35.1" customHeight="1" x14ac:dyDescent="0.2">
      <c r="A449" s="41">
        <f t="shared" si="6"/>
        <v>447</v>
      </c>
      <c r="B449" s="42">
        <f>Hoja2!B456</f>
        <v>0</v>
      </c>
      <c r="C449" s="14">
        <f>Hoja2!P456</f>
        <v>0</v>
      </c>
      <c r="D449" s="16">
        <f>Hoja2!C456</f>
        <v>0</v>
      </c>
      <c r="E449" s="15">
        <f>Hoja4!J456</f>
        <v>0</v>
      </c>
      <c r="F449" s="15">
        <f>ROUND(Hoja2!AA456,2)</f>
        <v>0</v>
      </c>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row>
    <row r="450" spans="1:52" ht="35.1" customHeight="1" x14ac:dyDescent="0.2">
      <c r="A450" s="41">
        <f t="shared" si="6"/>
        <v>448</v>
      </c>
      <c r="B450" s="42">
        <f>Hoja2!B457</f>
        <v>0</v>
      </c>
      <c r="C450" s="14">
        <f>Hoja2!P457</f>
        <v>0</v>
      </c>
      <c r="D450" s="16">
        <f>Hoja2!C457</f>
        <v>0</v>
      </c>
      <c r="E450" s="15">
        <f>Hoja4!J457</f>
        <v>0</v>
      </c>
      <c r="F450" s="15">
        <f>ROUND(Hoja2!AA457,2)</f>
        <v>0</v>
      </c>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row>
    <row r="451" spans="1:52" ht="35.1" customHeight="1" x14ac:dyDescent="0.2">
      <c r="A451" s="41">
        <f t="shared" si="6"/>
        <v>449</v>
      </c>
      <c r="B451" s="42">
        <f>Hoja2!B458</f>
        <v>0</v>
      </c>
      <c r="C451" s="14">
        <f>Hoja2!P458</f>
        <v>0</v>
      </c>
      <c r="D451" s="16">
        <f>Hoja2!C458</f>
        <v>0</v>
      </c>
      <c r="E451" s="15">
        <f>Hoja4!J458</f>
        <v>0</v>
      </c>
      <c r="F451" s="15">
        <f>ROUND(Hoja2!AA458,2)</f>
        <v>0</v>
      </c>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row>
    <row r="452" spans="1:52" ht="35.1" customHeight="1" x14ac:dyDescent="0.2">
      <c r="A452" s="22">
        <f t="shared" si="6"/>
        <v>450</v>
      </c>
      <c r="B452" s="43">
        <f>Hoja2!B459</f>
        <v>0</v>
      </c>
      <c r="C452" s="38">
        <f>Hoja2!P459</f>
        <v>0</v>
      </c>
      <c r="D452" s="39">
        <f>Hoja2!C459</f>
        <v>0</v>
      </c>
      <c r="E452" s="40">
        <f>Hoja4!J459</f>
        <v>0</v>
      </c>
      <c r="F452" s="40">
        <f>ROUND(Hoja2!AA459,2)</f>
        <v>0</v>
      </c>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row>
    <row r="453" spans="1:52" ht="35.1" customHeight="1" x14ac:dyDescent="0.2">
      <c r="A453" s="41">
        <f t="shared" ref="A453:A516" si="7">A452+1</f>
        <v>451</v>
      </c>
      <c r="B453" s="42">
        <f>Hoja2!B460</f>
        <v>0</v>
      </c>
      <c r="C453" s="14">
        <f>Hoja2!P460</f>
        <v>0</v>
      </c>
      <c r="D453" s="16">
        <f>Hoja2!C460</f>
        <v>0</v>
      </c>
      <c r="E453" s="15">
        <f>Hoja4!J460</f>
        <v>0</v>
      </c>
      <c r="F453" s="15">
        <f>ROUND(Hoja2!AA460,2)</f>
        <v>0</v>
      </c>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row>
    <row r="454" spans="1:52" ht="35.1" customHeight="1" x14ac:dyDescent="0.2">
      <c r="A454" s="41">
        <f t="shared" si="7"/>
        <v>452</v>
      </c>
      <c r="B454" s="42">
        <f>Hoja2!B461</f>
        <v>0</v>
      </c>
      <c r="C454" s="14">
        <f>Hoja2!P461</f>
        <v>0</v>
      </c>
      <c r="D454" s="16">
        <f>Hoja2!C461</f>
        <v>0</v>
      </c>
      <c r="E454" s="15">
        <f>Hoja4!J461</f>
        <v>0</v>
      </c>
      <c r="F454" s="15">
        <f>ROUND(Hoja2!AA461,2)</f>
        <v>0</v>
      </c>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row>
    <row r="455" spans="1:52" ht="35.1" customHeight="1" x14ac:dyDescent="0.2">
      <c r="A455" s="41">
        <f t="shared" si="7"/>
        <v>453</v>
      </c>
      <c r="B455" s="42">
        <f>Hoja2!B462</f>
        <v>0</v>
      </c>
      <c r="C455" s="14">
        <f>Hoja2!P462</f>
        <v>0</v>
      </c>
      <c r="D455" s="16">
        <f>Hoja2!C462</f>
        <v>0</v>
      </c>
      <c r="E455" s="15">
        <f>Hoja4!J462</f>
        <v>0</v>
      </c>
      <c r="F455" s="15">
        <f>ROUND(Hoja2!AA462,2)</f>
        <v>0</v>
      </c>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row>
    <row r="456" spans="1:52" ht="35.1" customHeight="1" x14ac:dyDescent="0.2">
      <c r="A456" s="41">
        <f t="shared" si="7"/>
        <v>454</v>
      </c>
      <c r="B456" s="42">
        <f>Hoja2!B463</f>
        <v>0</v>
      </c>
      <c r="C456" s="14">
        <f>Hoja2!P463</f>
        <v>0</v>
      </c>
      <c r="D456" s="16">
        <f>Hoja2!C463</f>
        <v>0</v>
      </c>
      <c r="E456" s="15">
        <f>Hoja4!J463</f>
        <v>0</v>
      </c>
      <c r="F456" s="15">
        <f>ROUND(Hoja2!AA463,2)</f>
        <v>0</v>
      </c>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row>
    <row r="457" spans="1:52" ht="35.1" customHeight="1" x14ac:dyDescent="0.2">
      <c r="A457" s="22">
        <f t="shared" si="7"/>
        <v>455</v>
      </c>
      <c r="B457" s="43">
        <f>Hoja2!B464</f>
        <v>0</v>
      </c>
      <c r="C457" s="38">
        <f>Hoja2!P464</f>
        <v>0</v>
      </c>
      <c r="D457" s="39">
        <f>Hoja2!C464</f>
        <v>0</v>
      </c>
      <c r="E457" s="40">
        <f>Hoja4!J464</f>
        <v>0</v>
      </c>
      <c r="F457" s="40">
        <f>ROUND(Hoja2!AA464,2)</f>
        <v>0</v>
      </c>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row>
    <row r="458" spans="1:52" ht="35.1" customHeight="1" x14ac:dyDescent="0.2">
      <c r="A458" s="41">
        <f t="shared" si="7"/>
        <v>456</v>
      </c>
      <c r="B458" s="42">
        <f>Hoja2!B465</f>
        <v>0</v>
      </c>
      <c r="C458" s="14">
        <f>Hoja2!P465</f>
        <v>0</v>
      </c>
      <c r="D458" s="16">
        <f>Hoja2!C465</f>
        <v>0</v>
      </c>
      <c r="E458" s="15">
        <f>Hoja4!J465</f>
        <v>0</v>
      </c>
      <c r="F458" s="15">
        <f>ROUND(Hoja2!AA465,2)</f>
        <v>0</v>
      </c>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row>
    <row r="459" spans="1:52" ht="35.1" customHeight="1" x14ac:dyDescent="0.2">
      <c r="A459" s="41">
        <f t="shared" si="7"/>
        <v>457</v>
      </c>
      <c r="B459" s="42">
        <f>Hoja2!B466</f>
        <v>0</v>
      </c>
      <c r="C459" s="14">
        <f>Hoja2!P466</f>
        <v>0</v>
      </c>
      <c r="D459" s="16">
        <f>Hoja2!C466</f>
        <v>0</v>
      </c>
      <c r="E459" s="15">
        <f>Hoja4!J466</f>
        <v>0</v>
      </c>
      <c r="F459" s="15">
        <f>ROUND(Hoja2!AA466,2)</f>
        <v>0</v>
      </c>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row>
    <row r="460" spans="1:52" ht="35.1" customHeight="1" x14ac:dyDescent="0.2">
      <c r="A460" s="41">
        <f t="shared" si="7"/>
        <v>458</v>
      </c>
      <c r="B460" s="42">
        <f>Hoja2!B467</f>
        <v>0</v>
      </c>
      <c r="C460" s="14">
        <f>Hoja2!P467</f>
        <v>0</v>
      </c>
      <c r="D460" s="16">
        <f>Hoja2!C467</f>
        <v>0</v>
      </c>
      <c r="E460" s="15">
        <f>Hoja4!J467</f>
        <v>0</v>
      </c>
      <c r="F460" s="15">
        <f>ROUND(Hoja2!AA467,2)</f>
        <v>0</v>
      </c>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row>
    <row r="461" spans="1:52" ht="35.1" customHeight="1" x14ac:dyDescent="0.2">
      <c r="A461" s="41">
        <f t="shared" si="7"/>
        <v>459</v>
      </c>
      <c r="B461" s="42">
        <f>Hoja2!B468</f>
        <v>0</v>
      </c>
      <c r="C461" s="14">
        <f>Hoja2!P468</f>
        <v>0</v>
      </c>
      <c r="D461" s="16">
        <f>Hoja2!C468</f>
        <v>0</v>
      </c>
      <c r="E461" s="15">
        <f>Hoja4!J468</f>
        <v>0</v>
      </c>
      <c r="F461" s="15">
        <f>ROUND(Hoja2!AA468,2)</f>
        <v>0</v>
      </c>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row>
    <row r="462" spans="1:52" ht="35.1" customHeight="1" x14ac:dyDescent="0.2">
      <c r="A462" s="22">
        <f t="shared" si="7"/>
        <v>460</v>
      </c>
      <c r="B462" s="43">
        <f>Hoja2!B469</f>
        <v>0</v>
      </c>
      <c r="C462" s="38">
        <f>Hoja2!P469</f>
        <v>0</v>
      </c>
      <c r="D462" s="39">
        <f>Hoja2!C469</f>
        <v>0</v>
      </c>
      <c r="E462" s="40">
        <f>Hoja4!J469</f>
        <v>0</v>
      </c>
      <c r="F462" s="40">
        <f>ROUND(Hoja2!AA469,2)</f>
        <v>0</v>
      </c>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row>
    <row r="463" spans="1:52" ht="35.1" customHeight="1" x14ac:dyDescent="0.2">
      <c r="A463" s="41">
        <f t="shared" si="7"/>
        <v>461</v>
      </c>
      <c r="B463" s="42">
        <f>Hoja2!B470</f>
        <v>0</v>
      </c>
      <c r="C463" s="14">
        <f>Hoja2!P470</f>
        <v>0</v>
      </c>
      <c r="D463" s="16">
        <f>Hoja2!C470</f>
        <v>0</v>
      </c>
      <c r="E463" s="15">
        <f>Hoja4!J470</f>
        <v>0</v>
      </c>
      <c r="F463" s="15">
        <f>ROUND(Hoja2!AA470,2)</f>
        <v>0</v>
      </c>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row>
    <row r="464" spans="1:52" ht="35.1" customHeight="1" x14ac:dyDescent="0.2">
      <c r="A464" s="41">
        <f t="shared" si="7"/>
        <v>462</v>
      </c>
      <c r="B464" s="42">
        <f>Hoja2!B471</f>
        <v>0</v>
      </c>
      <c r="C464" s="14">
        <f>Hoja2!P471</f>
        <v>0</v>
      </c>
      <c r="D464" s="16">
        <f>Hoja2!C471</f>
        <v>0</v>
      </c>
      <c r="E464" s="15">
        <f>Hoja4!J471</f>
        <v>0</v>
      </c>
      <c r="F464" s="15">
        <f>ROUND(Hoja2!AA471,2)</f>
        <v>0</v>
      </c>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row>
    <row r="465" spans="1:52" ht="35.1" customHeight="1" x14ac:dyDescent="0.2">
      <c r="A465" s="41">
        <f t="shared" si="7"/>
        <v>463</v>
      </c>
      <c r="B465" s="42">
        <f>Hoja2!B472</f>
        <v>0</v>
      </c>
      <c r="C465" s="14">
        <f>Hoja2!P472</f>
        <v>0</v>
      </c>
      <c r="D465" s="16">
        <f>Hoja2!C472</f>
        <v>0</v>
      </c>
      <c r="E465" s="15">
        <f>Hoja4!J472</f>
        <v>0</v>
      </c>
      <c r="F465" s="15">
        <f>ROUND(Hoja2!AA472,2)</f>
        <v>0</v>
      </c>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row>
    <row r="466" spans="1:52" ht="35.1" customHeight="1" x14ac:dyDescent="0.2">
      <c r="A466" s="41">
        <f t="shared" si="7"/>
        <v>464</v>
      </c>
      <c r="B466" s="42">
        <f>Hoja2!B473</f>
        <v>0</v>
      </c>
      <c r="C466" s="14">
        <f>Hoja2!P473</f>
        <v>0</v>
      </c>
      <c r="D466" s="16">
        <f>Hoja2!C473</f>
        <v>0</v>
      </c>
      <c r="E466" s="15">
        <f>Hoja4!J473</f>
        <v>0</v>
      </c>
      <c r="F466" s="15">
        <f>ROUND(Hoja2!AA473,2)</f>
        <v>0</v>
      </c>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row>
    <row r="467" spans="1:52" ht="35.1" customHeight="1" x14ac:dyDescent="0.2">
      <c r="A467" s="22">
        <f t="shared" si="7"/>
        <v>465</v>
      </c>
      <c r="B467" s="43">
        <f>Hoja2!B474</f>
        <v>0</v>
      </c>
      <c r="C467" s="38">
        <f>Hoja2!P474</f>
        <v>0</v>
      </c>
      <c r="D467" s="39">
        <f>Hoja2!C474</f>
        <v>0</v>
      </c>
      <c r="E467" s="40">
        <f>Hoja4!J474</f>
        <v>0</v>
      </c>
      <c r="F467" s="40">
        <f>ROUND(Hoja2!AA474,2)</f>
        <v>0</v>
      </c>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row>
    <row r="468" spans="1:52" ht="35.1" customHeight="1" x14ac:dyDescent="0.2">
      <c r="A468" s="41">
        <f t="shared" si="7"/>
        <v>466</v>
      </c>
      <c r="B468" s="42">
        <f>Hoja2!B475</f>
        <v>0</v>
      </c>
      <c r="C468" s="14">
        <f>Hoja2!P475</f>
        <v>0</v>
      </c>
      <c r="D468" s="16">
        <f>Hoja2!C475</f>
        <v>0</v>
      </c>
      <c r="E468" s="15">
        <f>Hoja4!J475</f>
        <v>0</v>
      </c>
      <c r="F468" s="15">
        <f>ROUND(Hoja2!AA475,2)</f>
        <v>0</v>
      </c>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row>
    <row r="469" spans="1:52" ht="35.1" customHeight="1" x14ac:dyDescent="0.2">
      <c r="A469" s="41">
        <f t="shared" si="7"/>
        <v>467</v>
      </c>
      <c r="B469" s="42">
        <f>Hoja2!B476</f>
        <v>0</v>
      </c>
      <c r="C469" s="14">
        <f>Hoja2!P476</f>
        <v>0</v>
      </c>
      <c r="D469" s="16">
        <f>Hoja2!C476</f>
        <v>0</v>
      </c>
      <c r="E469" s="15">
        <f>Hoja4!J476</f>
        <v>0</v>
      </c>
      <c r="F469" s="15">
        <f>ROUND(Hoja2!AA476,2)</f>
        <v>0</v>
      </c>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row>
    <row r="470" spans="1:52" ht="35.1" customHeight="1" x14ac:dyDescent="0.2">
      <c r="A470" s="41">
        <f t="shared" si="7"/>
        <v>468</v>
      </c>
      <c r="B470" s="42">
        <f>Hoja2!B477</f>
        <v>0</v>
      </c>
      <c r="C470" s="14">
        <f>Hoja2!P477</f>
        <v>0</v>
      </c>
      <c r="D470" s="16">
        <f>Hoja2!C477</f>
        <v>0</v>
      </c>
      <c r="E470" s="15">
        <f>Hoja4!J477</f>
        <v>0</v>
      </c>
      <c r="F470" s="15">
        <f>ROUND(Hoja2!AA477,2)</f>
        <v>0</v>
      </c>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row>
    <row r="471" spans="1:52" ht="35.1" customHeight="1" x14ac:dyDescent="0.2">
      <c r="A471" s="41">
        <f t="shared" si="7"/>
        <v>469</v>
      </c>
      <c r="B471" s="42">
        <f>Hoja2!B478</f>
        <v>0</v>
      </c>
      <c r="C471" s="14">
        <f>Hoja2!P478</f>
        <v>0</v>
      </c>
      <c r="D471" s="16">
        <f>Hoja2!C478</f>
        <v>0</v>
      </c>
      <c r="E471" s="15">
        <f>Hoja4!J478</f>
        <v>0</v>
      </c>
      <c r="F471" s="15">
        <f>ROUND(Hoja2!AA478,2)</f>
        <v>0</v>
      </c>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row>
    <row r="472" spans="1:52" ht="35.1" customHeight="1" x14ac:dyDescent="0.2">
      <c r="A472" s="22">
        <f t="shared" si="7"/>
        <v>470</v>
      </c>
      <c r="B472" s="43">
        <f>Hoja2!B479</f>
        <v>0</v>
      </c>
      <c r="C472" s="38">
        <f>Hoja2!P479</f>
        <v>0</v>
      </c>
      <c r="D472" s="39">
        <f>Hoja2!C479</f>
        <v>0</v>
      </c>
      <c r="E472" s="40">
        <f>Hoja4!J479</f>
        <v>0</v>
      </c>
      <c r="F472" s="40">
        <f>ROUND(Hoja2!AA479,2)</f>
        <v>0</v>
      </c>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row>
    <row r="473" spans="1:52" ht="35.1" customHeight="1" x14ac:dyDescent="0.2">
      <c r="A473" s="41">
        <f t="shared" si="7"/>
        <v>471</v>
      </c>
      <c r="B473" s="42">
        <f>Hoja2!B480</f>
        <v>0</v>
      </c>
      <c r="C473" s="14">
        <f>Hoja2!P480</f>
        <v>0</v>
      </c>
      <c r="D473" s="16">
        <f>Hoja2!C480</f>
        <v>0</v>
      </c>
      <c r="E473" s="15">
        <f>Hoja4!J480</f>
        <v>0</v>
      </c>
      <c r="F473" s="15">
        <f>ROUND(Hoja2!AA480,2)</f>
        <v>0</v>
      </c>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row>
    <row r="474" spans="1:52" ht="35.1" customHeight="1" x14ac:dyDescent="0.2">
      <c r="A474" s="41">
        <f t="shared" si="7"/>
        <v>472</v>
      </c>
      <c r="B474" s="42">
        <f>Hoja2!B481</f>
        <v>0</v>
      </c>
      <c r="C474" s="14">
        <f>Hoja2!P481</f>
        <v>0</v>
      </c>
      <c r="D474" s="16">
        <f>Hoja2!C481</f>
        <v>0</v>
      </c>
      <c r="E474" s="15">
        <f>Hoja4!J481</f>
        <v>0</v>
      </c>
      <c r="F474" s="15">
        <f>ROUND(Hoja2!AA481,2)</f>
        <v>0</v>
      </c>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row>
    <row r="475" spans="1:52" ht="35.1" customHeight="1" x14ac:dyDescent="0.2">
      <c r="A475" s="41">
        <f t="shared" si="7"/>
        <v>473</v>
      </c>
      <c r="B475" s="42">
        <f>Hoja2!B482</f>
        <v>0</v>
      </c>
      <c r="C475" s="14">
        <f>Hoja2!P482</f>
        <v>0</v>
      </c>
      <c r="D475" s="16">
        <f>Hoja2!C482</f>
        <v>0</v>
      </c>
      <c r="E475" s="15">
        <f>Hoja4!J482</f>
        <v>0</v>
      </c>
      <c r="F475" s="15">
        <f>ROUND(Hoja2!AA482,2)</f>
        <v>0</v>
      </c>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row>
    <row r="476" spans="1:52" ht="35.1" customHeight="1" x14ac:dyDescent="0.2">
      <c r="A476" s="41">
        <f t="shared" si="7"/>
        <v>474</v>
      </c>
      <c r="B476" s="42">
        <f>Hoja2!B483</f>
        <v>0</v>
      </c>
      <c r="C476" s="14">
        <f>Hoja2!P483</f>
        <v>0</v>
      </c>
      <c r="D476" s="16">
        <f>Hoja2!C483</f>
        <v>0</v>
      </c>
      <c r="E476" s="15">
        <f>Hoja4!J483</f>
        <v>0</v>
      </c>
      <c r="F476" s="15">
        <f>ROUND(Hoja2!AA483,2)</f>
        <v>0</v>
      </c>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row>
    <row r="477" spans="1:52" ht="35.1" customHeight="1" x14ac:dyDescent="0.2">
      <c r="A477" s="22">
        <f t="shared" si="7"/>
        <v>475</v>
      </c>
      <c r="B477" s="43">
        <f>Hoja2!B484</f>
        <v>0</v>
      </c>
      <c r="C477" s="38">
        <f>Hoja2!P484</f>
        <v>0</v>
      </c>
      <c r="D477" s="39">
        <f>Hoja2!C484</f>
        <v>0</v>
      </c>
      <c r="E477" s="40">
        <f>Hoja4!J484</f>
        <v>0</v>
      </c>
      <c r="F477" s="40">
        <f>ROUND(Hoja2!AA484,2)</f>
        <v>0</v>
      </c>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row>
    <row r="478" spans="1:52" ht="35.1" customHeight="1" x14ac:dyDescent="0.2">
      <c r="A478" s="41">
        <f t="shared" si="7"/>
        <v>476</v>
      </c>
      <c r="B478" s="42">
        <f>Hoja2!B485</f>
        <v>0</v>
      </c>
      <c r="C478" s="14">
        <f>Hoja2!P485</f>
        <v>0</v>
      </c>
      <c r="D478" s="16">
        <f>Hoja2!C485</f>
        <v>0</v>
      </c>
      <c r="E478" s="15">
        <f>Hoja4!J485</f>
        <v>0</v>
      </c>
      <c r="F478" s="15">
        <f>ROUND(Hoja2!AA485,2)</f>
        <v>0</v>
      </c>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row>
    <row r="479" spans="1:52" ht="35.1" customHeight="1" x14ac:dyDescent="0.2">
      <c r="A479" s="41">
        <f t="shared" si="7"/>
        <v>477</v>
      </c>
      <c r="B479" s="42">
        <f>Hoja2!B486</f>
        <v>0</v>
      </c>
      <c r="C479" s="14">
        <f>Hoja2!P486</f>
        <v>0</v>
      </c>
      <c r="D479" s="16">
        <f>Hoja2!C486</f>
        <v>0</v>
      </c>
      <c r="E479" s="15">
        <f>Hoja4!J486</f>
        <v>0</v>
      </c>
      <c r="F479" s="15">
        <f>ROUND(Hoja2!AA486,2)</f>
        <v>0</v>
      </c>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row>
    <row r="480" spans="1:52" ht="35.1" customHeight="1" x14ac:dyDescent="0.2">
      <c r="A480" s="41">
        <f t="shared" si="7"/>
        <v>478</v>
      </c>
      <c r="B480" s="42">
        <f>Hoja2!B487</f>
        <v>0</v>
      </c>
      <c r="C480" s="14">
        <f>Hoja2!P487</f>
        <v>0</v>
      </c>
      <c r="D480" s="16">
        <f>Hoja2!C487</f>
        <v>0</v>
      </c>
      <c r="E480" s="15">
        <f>Hoja4!J487</f>
        <v>0</v>
      </c>
      <c r="F480" s="15">
        <f>ROUND(Hoja2!AA487,2)</f>
        <v>0</v>
      </c>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row>
    <row r="481" spans="1:52" ht="35.1" customHeight="1" x14ac:dyDescent="0.2">
      <c r="A481" s="41">
        <f t="shared" si="7"/>
        <v>479</v>
      </c>
      <c r="B481" s="42">
        <f>Hoja2!B488</f>
        <v>0</v>
      </c>
      <c r="C481" s="14">
        <f>Hoja2!P488</f>
        <v>0</v>
      </c>
      <c r="D481" s="16">
        <f>Hoja2!C488</f>
        <v>0</v>
      </c>
      <c r="E481" s="15">
        <f>Hoja4!J488</f>
        <v>0</v>
      </c>
      <c r="F481" s="15">
        <f>ROUND(Hoja2!AA488,2)</f>
        <v>0</v>
      </c>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row>
    <row r="482" spans="1:52" ht="35.1" customHeight="1" x14ac:dyDescent="0.2">
      <c r="A482" s="22">
        <f t="shared" si="7"/>
        <v>480</v>
      </c>
      <c r="B482" s="43">
        <f>Hoja2!B489</f>
        <v>0</v>
      </c>
      <c r="C482" s="38">
        <f>Hoja2!P489</f>
        <v>0</v>
      </c>
      <c r="D482" s="39">
        <f>Hoja2!C489</f>
        <v>0</v>
      </c>
      <c r="E482" s="40">
        <f>Hoja4!J489</f>
        <v>0</v>
      </c>
      <c r="F482" s="40">
        <f>ROUND(Hoja2!AA489,2)</f>
        <v>0</v>
      </c>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row>
    <row r="483" spans="1:52" ht="35.1" customHeight="1" x14ac:dyDescent="0.2">
      <c r="A483" s="41">
        <f t="shared" si="7"/>
        <v>481</v>
      </c>
      <c r="B483" s="42">
        <f>Hoja2!B490</f>
        <v>0</v>
      </c>
      <c r="C483" s="14">
        <f>Hoja2!P490</f>
        <v>0</v>
      </c>
      <c r="D483" s="16">
        <f>Hoja2!C490</f>
        <v>0</v>
      </c>
      <c r="E483" s="15">
        <f>Hoja4!J490</f>
        <v>0</v>
      </c>
      <c r="F483" s="15">
        <f>ROUND(Hoja2!AA490,2)</f>
        <v>0</v>
      </c>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row>
    <row r="484" spans="1:52" ht="35.1" customHeight="1" x14ac:dyDescent="0.2">
      <c r="A484" s="41">
        <f t="shared" si="7"/>
        <v>482</v>
      </c>
      <c r="B484" s="42">
        <f>Hoja2!B491</f>
        <v>0</v>
      </c>
      <c r="C484" s="14">
        <f>Hoja2!P491</f>
        <v>0</v>
      </c>
      <c r="D484" s="16">
        <f>Hoja2!C491</f>
        <v>0</v>
      </c>
      <c r="E484" s="15">
        <f>Hoja4!J491</f>
        <v>0</v>
      </c>
      <c r="F484" s="15">
        <f>ROUND(Hoja2!AA491,2)</f>
        <v>0</v>
      </c>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row>
    <row r="485" spans="1:52" ht="35.1" customHeight="1" x14ac:dyDescent="0.2">
      <c r="A485" s="41">
        <f t="shared" si="7"/>
        <v>483</v>
      </c>
      <c r="B485" s="42">
        <f>Hoja2!B492</f>
        <v>0</v>
      </c>
      <c r="C485" s="14">
        <f>Hoja2!P492</f>
        <v>0</v>
      </c>
      <c r="D485" s="16">
        <f>Hoja2!C492</f>
        <v>0</v>
      </c>
      <c r="E485" s="15">
        <f>Hoja4!J492</f>
        <v>0</v>
      </c>
      <c r="F485" s="15">
        <f>ROUND(Hoja2!AA492,2)</f>
        <v>0</v>
      </c>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row>
    <row r="486" spans="1:52" ht="35.1" customHeight="1" x14ac:dyDescent="0.2">
      <c r="A486" s="41">
        <f t="shared" si="7"/>
        <v>484</v>
      </c>
      <c r="B486" s="42">
        <f>Hoja2!B493</f>
        <v>0</v>
      </c>
      <c r="C486" s="14">
        <f>Hoja2!P493</f>
        <v>0</v>
      </c>
      <c r="D486" s="16">
        <f>Hoja2!C493</f>
        <v>0</v>
      </c>
      <c r="E486" s="15">
        <f>Hoja4!J493</f>
        <v>0</v>
      </c>
      <c r="F486" s="15">
        <f>ROUND(Hoja2!AA493,2)</f>
        <v>0</v>
      </c>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row>
    <row r="487" spans="1:52" ht="35.1" customHeight="1" x14ac:dyDescent="0.2">
      <c r="A487" s="22">
        <f t="shared" si="7"/>
        <v>485</v>
      </c>
      <c r="B487" s="43">
        <f>Hoja2!B494</f>
        <v>0</v>
      </c>
      <c r="C487" s="38">
        <f>Hoja2!P494</f>
        <v>0</v>
      </c>
      <c r="D487" s="39">
        <f>Hoja2!C494</f>
        <v>0</v>
      </c>
      <c r="E487" s="40">
        <f>Hoja4!J494</f>
        <v>0</v>
      </c>
      <c r="F487" s="40">
        <f>ROUND(Hoja2!AA494,2)</f>
        <v>0</v>
      </c>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row>
    <row r="488" spans="1:52" ht="35.1" customHeight="1" x14ac:dyDescent="0.2">
      <c r="A488" s="41">
        <f t="shared" si="7"/>
        <v>486</v>
      </c>
      <c r="B488" s="42">
        <f>Hoja2!B495</f>
        <v>0</v>
      </c>
      <c r="C488" s="14">
        <f>Hoja2!P495</f>
        <v>0</v>
      </c>
      <c r="D488" s="16">
        <f>Hoja2!C495</f>
        <v>0</v>
      </c>
      <c r="E488" s="15">
        <f>Hoja4!J495</f>
        <v>0</v>
      </c>
      <c r="F488" s="15">
        <f>ROUND(Hoja2!AA495,2)</f>
        <v>0</v>
      </c>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row>
    <row r="489" spans="1:52" ht="35.1" customHeight="1" x14ac:dyDescent="0.2">
      <c r="A489" s="41">
        <f t="shared" si="7"/>
        <v>487</v>
      </c>
      <c r="B489" s="42">
        <f>Hoja2!B496</f>
        <v>0</v>
      </c>
      <c r="C489" s="14">
        <f>Hoja2!P496</f>
        <v>0</v>
      </c>
      <c r="D489" s="16">
        <f>Hoja2!C496</f>
        <v>0</v>
      </c>
      <c r="E489" s="15">
        <f>Hoja4!J496</f>
        <v>0</v>
      </c>
      <c r="F489" s="15">
        <f>ROUND(Hoja2!AA496,2)</f>
        <v>0</v>
      </c>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row>
    <row r="490" spans="1:52" ht="35.1" customHeight="1" x14ac:dyDescent="0.2">
      <c r="A490" s="41">
        <f t="shared" si="7"/>
        <v>488</v>
      </c>
      <c r="B490" s="42">
        <f>Hoja2!B497</f>
        <v>0</v>
      </c>
      <c r="C490" s="14">
        <f>Hoja2!P497</f>
        <v>0</v>
      </c>
      <c r="D490" s="16">
        <f>Hoja2!C497</f>
        <v>0</v>
      </c>
      <c r="E490" s="15">
        <f>Hoja4!J497</f>
        <v>0</v>
      </c>
      <c r="F490" s="15">
        <f>ROUND(Hoja2!AA497,2)</f>
        <v>0</v>
      </c>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row>
    <row r="491" spans="1:52" ht="35.1" customHeight="1" x14ac:dyDescent="0.2">
      <c r="A491" s="41">
        <f t="shared" si="7"/>
        <v>489</v>
      </c>
      <c r="B491" s="42">
        <f>Hoja2!B498</f>
        <v>0</v>
      </c>
      <c r="C491" s="14">
        <f>Hoja2!P498</f>
        <v>0</v>
      </c>
      <c r="D491" s="16">
        <f>Hoja2!C498</f>
        <v>0</v>
      </c>
      <c r="E491" s="15">
        <f>Hoja4!J498</f>
        <v>0</v>
      </c>
      <c r="F491" s="15">
        <f>ROUND(Hoja2!AA498,2)</f>
        <v>0</v>
      </c>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row>
    <row r="492" spans="1:52" ht="35.1" customHeight="1" x14ac:dyDescent="0.2">
      <c r="A492" s="22">
        <f t="shared" si="7"/>
        <v>490</v>
      </c>
      <c r="B492" s="43">
        <f>Hoja2!B499</f>
        <v>0</v>
      </c>
      <c r="C492" s="38">
        <f>Hoja2!P499</f>
        <v>0</v>
      </c>
      <c r="D492" s="39">
        <f>Hoja2!C499</f>
        <v>0</v>
      </c>
      <c r="E492" s="40">
        <f>Hoja4!J499</f>
        <v>0</v>
      </c>
      <c r="F492" s="40">
        <f>ROUND(Hoja2!AA499,2)</f>
        <v>0</v>
      </c>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row>
    <row r="493" spans="1:52" ht="35.1" customHeight="1" x14ac:dyDescent="0.2">
      <c r="A493" s="41">
        <f t="shared" si="7"/>
        <v>491</v>
      </c>
      <c r="B493" s="42">
        <f>Hoja2!B500</f>
        <v>0</v>
      </c>
      <c r="C493" s="14">
        <f>Hoja2!P500</f>
        <v>0</v>
      </c>
      <c r="D493" s="16">
        <f>Hoja2!C500</f>
        <v>0</v>
      </c>
      <c r="E493" s="15">
        <f>Hoja4!J500</f>
        <v>0</v>
      </c>
      <c r="F493" s="15">
        <f>ROUND(Hoja2!AA500,2)</f>
        <v>0</v>
      </c>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row>
    <row r="494" spans="1:52" ht="35.1" customHeight="1" x14ac:dyDescent="0.2">
      <c r="A494" s="41">
        <f t="shared" si="7"/>
        <v>492</v>
      </c>
      <c r="B494" s="42">
        <f>Hoja2!B501</f>
        <v>0</v>
      </c>
      <c r="C494" s="14">
        <f>Hoja2!P501</f>
        <v>0</v>
      </c>
      <c r="D494" s="16">
        <f>Hoja2!C501</f>
        <v>0</v>
      </c>
      <c r="E494" s="15">
        <f>Hoja4!J501</f>
        <v>0</v>
      </c>
      <c r="F494" s="15">
        <f>ROUND(Hoja2!AA501,2)</f>
        <v>0</v>
      </c>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row>
    <row r="495" spans="1:52" ht="35.1" customHeight="1" x14ac:dyDescent="0.2">
      <c r="A495" s="41">
        <f t="shared" si="7"/>
        <v>493</v>
      </c>
      <c r="B495" s="42">
        <f>Hoja2!B502</f>
        <v>0</v>
      </c>
      <c r="C495" s="14">
        <f>Hoja2!P502</f>
        <v>0</v>
      </c>
      <c r="D495" s="16">
        <f>Hoja2!C502</f>
        <v>0</v>
      </c>
      <c r="E495" s="15">
        <f>Hoja4!J502</f>
        <v>0</v>
      </c>
      <c r="F495" s="15">
        <f>ROUND(Hoja2!AA502,2)</f>
        <v>0</v>
      </c>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row>
    <row r="496" spans="1:52" ht="35.1" customHeight="1" x14ac:dyDescent="0.2">
      <c r="A496" s="41">
        <f t="shared" si="7"/>
        <v>494</v>
      </c>
      <c r="B496" s="42">
        <f>Hoja2!B503</f>
        <v>0</v>
      </c>
      <c r="C496" s="14">
        <f>Hoja2!P503</f>
        <v>0</v>
      </c>
      <c r="D496" s="16">
        <f>Hoja2!C503</f>
        <v>0</v>
      </c>
      <c r="E496" s="15">
        <f>Hoja4!J503</f>
        <v>0</v>
      </c>
      <c r="F496" s="15">
        <f>ROUND(Hoja2!AA503,2)</f>
        <v>0</v>
      </c>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row>
    <row r="497" spans="1:52" ht="35.1" customHeight="1" x14ac:dyDescent="0.2">
      <c r="A497" s="22">
        <f t="shared" si="7"/>
        <v>495</v>
      </c>
      <c r="B497" s="43">
        <f>Hoja2!B504</f>
        <v>0</v>
      </c>
      <c r="C497" s="38">
        <f>Hoja2!P504</f>
        <v>0</v>
      </c>
      <c r="D497" s="39">
        <f>Hoja2!C504</f>
        <v>0</v>
      </c>
      <c r="E497" s="40">
        <f>Hoja4!J504</f>
        <v>0</v>
      </c>
      <c r="F497" s="40">
        <f>ROUND(Hoja2!AA504,2)</f>
        <v>0</v>
      </c>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row>
    <row r="498" spans="1:52" ht="35.1" customHeight="1" x14ac:dyDescent="0.2">
      <c r="A498" s="41">
        <f t="shared" si="7"/>
        <v>496</v>
      </c>
      <c r="B498" s="42">
        <f>Hoja2!B505</f>
        <v>0</v>
      </c>
      <c r="C498" s="14">
        <f>Hoja2!P505</f>
        <v>0</v>
      </c>
      <c r="D498" s="16">
        <f>Hoja2!C505</f>
        <v>0</v>
      </c>
      <c r="E498" s="15">
        <f>Hoja4!J505</f>
        <v>0</v>
      </c>
      <c r="F498" s="15">
        <f>ROUND(Hoja2!AA505,2)</f>
        <v>0</v>
      </c>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row>
    <row r="499" spans="1:52" ht="35.1" customHeight="1" x14ac:dyDescent="0.2">
      <c r="A499" s="41">
        <f t="shared" si="7"/>
        <v>497</v>
      </c>
      <c r="B499" s="42">
        <f>Hoja2!B506</f>
        <v>0</v>
      </c>
      <c r="C499" s="14">
        <f>Hoja2!P506</f>
        <v>0</v>
      </c>
      <c r="D499" s="16">
        <f>Hoja2!C506</f>
        <v>0</v>
      </c>
      <c r="E499" s="15">
        <f>Hoja4!J506</f>
        <v>0</v>
      </c>
      <c r="F499" s="15">
        <f>ROUND(Hoja2!AA506,2)</f>
        <v>0</v>
      </c>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row>
    <row r="500" spans="1:52" ht="35.1" customHeight="1" x14ac:dyDescent="0.2">
      <c r="A500" s="41">
        <f t="shared" si="7"/>
        <v>498</v>
      </c>
      <c r="B500" s="42">
        <f>Hoja2!B507</f>
        <v>0</v>
      </c>
      <c r="C500" s="14">
        <f>Hoja2!P507</f>
        <v>0</v>
      </c>
      <c r="D500" s="16">
        <f>Hoja2!C507</f>
        <v>0</v>
      </c>
      <c r="E500" s="15">
        <f>Hoja4!J507</f>
        <v>0</v>
      </c>
      <c r="F500" s="15">
        <f>ROUND(Hoja2!AA507,2)</f>
        <v>0</v>
      </c>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row>
    <row r="501" spans="1:52" ht="35.1" customHeight="1" x14ac:dyDescent="0.2">
      <c r="A501" s="41">
        <f t="shared" si="7"/>
        <v>499</v>
      </c>
      <c r="B501" s="42">
        <f>Hoja2!B508</f>
        <v>0</v>
      </c>
      <c r="C501" s="14">
        <f>Hoja2!P508</f>
        <v>0</v>
      </c>
      <c r="D501" s="16">
        <f>Hoja2!C508</f>
        <v>0</v>
      </c>
      <c r="E501" s="15">
        <f>Hoja4!J508</f>
        <v>0</v>
      </c>
      <c r="F501" s="15">
        <f>ROUND(Hoja2!AA508,2)</f>
        <v>0</v>
      </c>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row>
    <row r="502" spans="1:52" ht="35.1" customHeight="1" x14ac:dyDescent="0.2">
      <c r="A502" s="22">
        <f t="shared" si="7"/>
        <v>500</v>
      </c>
      <c r="B502" s="43">
        <f>Hoja2!B509</f>
        <v>0</v>
      </c>
      <c r="C502" s="38">
        <f>Hoja2!P509</f>
        <v>0</v>
      </c>
      <c r="D502" s="39">
        <f>Hoja2!C509</f>
        <v>0</v>
      </c>
      <c r="E502" s="40">
        <f>Hoja4!J509</f>
        <v>0</v>
      </c>
      <c r="F502" s="40">
        <f>ROUND(Hoja2!AA509,2)</f>
        <v>0</v>
      </c>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row>
    <row r="503" spans="1:52" ht="35.1" customHeight="1" x14ac:dyDescent="0.2">
      <c r="A503" s="41">
        <f t="shared" si="7"/>
        <v>501</v>
      </c>
      <c r="B503" s="42">
        <f>Hoja2!B510</f>
        <v>0</v>
      </c>
      <c r="C503" s="14">
        <f>Hoja2!P510</f>
        <v>0</v>
      </c>
      <c r="D503" s="16">
        <f>Hoja2!C510</f>
        <v>0</v>
      </c>
      <c r="E503" s="15">
        <f>Hoja4!J510</f>
        <v>0</v>
      </c>
      <c r="F503" s="15">
        <f>ROUND(Hoja2!AA510,2)</f>
        <v>0</v>
      </c>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row>
    <row r="504" spans="1:52" ht="35.1" customHeight="1" x14ac:dyDescent="0.2">
      <c r="A504" s="41">
        <f t="shared" si="7"/>
        <v>502</v>
      </c>
      <c r="B504" s="42">
        <f>Hoja2!B511</f>
        <v>0</v>
      </c>
      <c r="C504" s="14">
        <f>Hoja2!P511</f>
        <v>0</v>
      </c>
      <c r="D504" s="16">
        <f>Hoja2!C511</f>
        <v>0</v>
      </c>
      <c r="E504" s="15">
        <f>Hoja4!J511</f>
        <v>0</v>
      </c>
      <c r="F504" s="15">
        <f>ROUND(Hoja2!AA511,2)</f>
        <v>0</v>
      </c>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row>
    <row r="505" spans="1:52" ht="35.1" customHeight="1" x14ac:dyDescent="0.2">
      <c r="A505" s="41">
        <f t="shared" si="7"/>
        <v>503</v>
      </c>
      <c r="B505" s="42">
        <f>Hoja2!B512</f>
        <v>0</v>
      </c>
      <c r="C505" s="14">
        <f>Hoja2!P512</f>
        <v>0</v>
      </c>
      <c r="D505" s="16">
        <f>Hoja2!C512</f>
        <v>0</v>
      </c>
      <c r="E505" s="15">
        <f>Hoja4!J512</f>
        <v>0</v>
      </c>
      <c r="F505" s="15">
        <f>ROUND(Hoja2!AA512,2)</f>
        <v>0</v>
      </c>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row>
    <row r="506" spans="1:52" ht="35.1" customHeight="1" x14ac:dyDescent="0.2">
      <c r="A506" s="41">
        <f t="shared" si="7"/>
        <v>504</v>
      </c>
      <c r="B506" s="42">
        <f>Hoja2!B513</f>
        <v>0</v>
      </c>
      <c r="C506" s="14">
        <f>Hoja2!P513</f>
        <v>0</v>
      </c>
      <c r="D506" s="16">
        <f>Hoja2!C513</f>
        <v>0</v>
      </c>
      <c r="E506" s="15">
        <f>Hoja4!J513</f>
        <v>0</v>
      </c>
      <c r="F506" s="15">
        <f>ROUND(Hoja2!AA513,2)</f>
        <v>0</v>
      </c>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row>
    <row r="507" spans="1:52" ht="35.1" customHeight="1" x14ac:dyDescent="0.2">
      <c r="A507" s="22">
        <f t="shared" si="7"/>
        <v>505</v>
      </c>
      <c r="B507" s="43">
        <f>Hoja2!B514</f>
        <v>0</v>
      </c>
      <c r="C507" s="38">
        <f>Hoja2!P514</f>
        <v>0</v>
      </c>
      <c r="D507" s="39">
        <f>Hoja2!C514</f>
        <v>0</v>
      </c>
      <c r="E507" s="40">
        <f>Hoja4!J514</f>
        <v>0</v>
      </c>
      <c r="F507" s="40">
        <f>ROUND(Hoja2!AA514,2)</f>
        <v>0</v>
      </c>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row>
    <row r="508" spans="1:52" ht="35.1" customHeight="1" x14ac:dyDescent="0.2">
      <c r="A508" s="41">
        <f t="shared" si="7"/>
        <v>506</v>
      </c>
      <c r="B508" s="42">
        <f>Hoja2!B515</f>
        <v>0</v>
      </c>
      <c r="C508" s="14">
        <f>Hoja2!P515</f>
        <v>0</v>
      </c>
      <c r="D508" s="16">
        <f>Hoja2!C515</f>
        <v>0</v>
      </c>
      <c r="E508" s="15">
        <f>Hoja4!J515</f>
        <v>0</v>
      </c>
      <c r="F508" s="15">
        <f>ROUND(Hoja2!AA515,2)</f>
        <v>0</v>
      </c>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row>
    <row r="509" spans="1:52" ht="35.1" customHeight="1" x14ac:dyDescent="0.2">
      <c r="A509" s="41">
        <f t="shared" si="7"/>
        <v>507</v>
      </c>
      <c r="B509" s="42">
        <f>Hoja2!B516</f>
        <v>0</v>
      </c>
      <c r="C509" s="14">
        <f>Hoja2!P516</f>
        <v>0</v>
      </c>
      <c r="D509" s="16">
        <f>Hoja2!C516</f>
        <v>0</v>
      </c>
      <c r="E509" s="15">
        <f>Hoja4!J516</f>
        <v>0</v>
      </c>
      <c r="F509" s="15">
        <f>ROUND(Hoja2!AA516,2)</f>
        <v>0</v>
      </c>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row>
    <row r="510" spans="1:52" ht="35.1" customHeight="1" x14ac:dyDescent="0.2">
      <c r="A510" s="41">
        <f t="shared" si="7"/>
        <v>508</v>
      </c>
      <c r="B510" s="42">
        <f>Hoja2!B517</f>
        <v>0</v>
      </c>
      <c r="C510" s="14">
        <f>Hoja2!P517</f>
        <v>0</v>
      </c>
      <c r="D510" s="16">
        <f>Hoja2!C517</f>
        <v>0</v>
      </c>
      <c r="E510" s="15">
        <f>Hoja4!J517</f>
        <v>0</v>
      </c>
      <c r="F510" s="15">
        <f>ROUND(Hoja2!AA517,2)</f>
        <v>0</v>
      </c>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row>
    <row r="511" spans="1:52" ht="35.1" customHeight="1" x14ac:dyDescent="0.2">
      <c r="A511" s="41">
        <f t="shared" si="7"/>
        <v>509</v>
      </c>
      <c r="B511" s="42">
        <f>Hoja2!B518</f>
        <v>0</v>
      </c>
      <c r="C511" s="14">
        <f>Hoja2!P518</f>
        <v>0</v>
      </c>
      <c r="D511" s="16">
        <f>Hoja2!C518</f>
        <v>0</v>
      </c>
      <c r="E511" s="15">
        <f>Hoja4!J518</f>
        <v>0</v>
      </c>
      <c r="F511" s="15">
        <f>ROUND(Hoja2!AA518,2)</f>
        <v>0</v>
      </c>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row>
    <row r="512" spans="1:52" ht="35.1" customHeight="1" x14ac:dyDescent="0.2">
      <c r="A512" s="22">
        <f t="shared" si="7"/>
        <v>510</v>
      </c>
      <c r="B512" s="43">
        <f>Hoja2!B519</f>
        <v>0</v>
      </c>
      <c r="C512" s="38">
        <f>Hoja2!P519</f>
        <v>0</v>
      </c>
      <c r="D512" s="39">
        <f>Hoja2!C519</f>
        <v>0</v>
      </c>
      <c r="E512" s="40">
        <f>Hoja4!J519</f>
        <v>0</v>
      </c>
      <c r="F512" s="40">
        <f>ROUND(Hoja2!AA519,2)</f>
        <v>0</v>
      </c>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row>
    <row r="513" spans="1:52" ht="35.1" customHeight="1" x14ac:dyDescent="0.2">
      <c r="A513" s="41">
        <f t="shared" si="7"/>
        <v>511</v>
      </c>
      <c r="B513" s="42">
        <f>Hoja2!B520</f>
        <v>0</v>
      </c>
      <c r="C513" s="14">
        <f>Hoja2!P520</f>
        <v>0</v>
      </c>
      <c r="D513" s="16">
        <f>Hoja2!C520</f>
        <v>0</v>
      </c>
      <c r="E513" s="15">
        <f>Hoja4!J520</f>
        <v>0</v>
      </c>
      <c r="F513" s="15">
        <f>ROUND(Hoja2!AA520,2)</f>
        <v>0</v>
      </c>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row>
    <row r="514" spans="1:52" ht="35.1" customHeight="1" x14ac:dyDescent="0.2">
      <c r="A514" s="41">
        <f t="shared" si="7"/>
        <v>512</v>
      </c>
      <c r="B514" s="42">
        <f>Hoja2!B521</f>
        <v>0</v>
      </c>
      <c r="C514" s="14">
        <f>Hoja2!P521</f>
        <v>0</v>
      </c>
      <c r="D514" s="16">
        <f>Hoja2!C521</f>
        <v>0</v>
      </c>
      <c r="E514" s="15">
        <f>Hoja4!J521</f>
        <v>0</v>
      </c>
      <c r="F514" s="15">
        <f>ROUND(Hoja2!AA521,2)</f>
        <v>0</v>
      </c>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row>
    <row r="515" spans="1:52" ht="35.1" customHeight="1" x14ac:dyDescent="0.2">
      <c r="A515" s="41">
        <f t="shared" si="7"/>
        <v>513</v>
      </c>
      <c r="B515" s="42">
        <f>Hoja2!B522</f>
        <v>0</v>
      </c>
      <c r="C515" s="14">
        <f>Hoja2!P522</f>
        <v>0</v>
      </c>
      <c r="D515" s="16">
        <f>Hoja2!C522</f>
        <v>0</v>
      </c>
      <c r="E515" s="15">
        <f>Hoja4!J522</f>
        <v>0</v>
      </c>
      <c r="F515" s="15">
        <f>ROUND(Hoja2!AA522,2)</f>
        <v>0</v>
      </c>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row>
    <row r="516" spans="1:52" ht="35.1" customHeight="1" x14ac:dyDescent="0.2">
      <c r="A516" s="41">
        <f t="shared" si="7"/>
        <v>514</v>
      </c>
      <c r="B516" s="42">
        <f>Hoja2!B523</f>
        <v>0</v>
      </c>
      <c r="C516" s="14">
        <f>Hoja2!P523</f>
        <v>0</v>
      </c>
      <c r="D516" s="16">
        <f>Hoja2!C523</f>
        <v>0</v>
      </c>
      <c r="E516" s="15">
        <f>Hoja4!J523</f>
        <v>0</v>
      </c>
      <c r="F516" s="15">
        <f>ROUND(Hoja2!AA523,2)</f>
        <v>0</v>
      </c>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row>
    <row r="517" spans="1:52" ht="35.1" customHeight="1" x14ac:dyDescent="0.2">
      <c r="A517" s="22">
        <f t="shared" ref="A517:A580" si="8">A516+1</f>
        <v>515</v>
      </c>
      <c r="B517" s="43">
        <f>Hoja2!B524</f>
        <v>0</v>
      </c>
      <c r="C517" s="38">
        <f>Hoja2!P524</f>
        <v>0</v>
      </c>
      <c r="D517" s="39">
        <f>Hoja2!C524</f>
        <v>0</v>
      </c>
      <c r="E517" s="40">
        <f>Hoja4!J524</f>
        <v>0</v>
      </c>
      <c r="F517" s="40">
        <f>ROUND(Hoja2!AA524,2)</f>
        <v>0</v>
      </c>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row>
    <row r="518" spans="1:52" ht="35.1" customHeight="1" x14ac:dyDescent="0.2">
      <c r="A518" s="41">
        <f t="shared" si="8"/>
        <v>516</v>
      </c>
      <c r="B518" s="42">
        <f>Hoja2!B525</f>
        <v>0</v>
      </c>
      <c r="C518" s="14">
        <f>Hoja2!P525</f>
        <v>0</v>
      </c>
      <c r="D518" s="16">
        <f>Hoja2!C525</f>
        <v>0</v>
      </c>
      <c r="E518" s="15">
        <f>Hoja4!J525</f>
        <v>0</v>
      </c>
      <c r="F518" s="15">
        <f>ROUND(Hoja2!AA525,2)</f>
        <v>0</v>
      </c>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row>
    <row r="519" spans="1:52" ht="35.1" customHeight="1" x14ac:dyDescent="0.2">
      <c r="A519" s="41">
        <f t="shared" si="8"/>
        <v>517</v>
      </c>
      <c r="B519" s="42">
        <f>Hoja2!B526</f>
        <v>0</v>
      </c>
      <c r="C519" s="14">
        <f>Hoja2!P526</f>
        <v>0</v>
      </c>
      <c r="D519" s="16">
        <f>Hoja2!C526</f>
        <v>0</v>
      </c>
      <c r="E519" s="15">
        <f>Hoja4!J526</f>
        <v>0</v>
      </c>
      <c r="F519" s="15">
        <f>ROUND(Hoja2!AA526,2)</f>
        <v>0</v>
      </c>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row>
    <row r="520" spans="1:52" ht="35.1" customHeight="1" x14ac:dyDescent="0.2">
      <c r="A520" s="41">
        <f t="shared" si="8"/>
        <v>518</v>
      </c>
      <c r="B520" s="42">
        <f>Hoja2!B527</f>
        <v>0</v>
      </c>
      <c r="C520" s="14">
        <f>Hoja2!P527</f>
        <v>0</v>
      </c>
      <c r="D520" s="16">
        <f>Hoja2!C527</f>
        <v>0</v>
      </c>
      <c r="E520" s="15">
        <f>Hoja4!J527</f>
        <v>0</v>
      </c>
      <c r="F520" s="15">
        <f>ROUND(Hoja2!AA527,2)</f>
        <v>0</v>
      </c>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row>
    <row r="521" spans="1:52" ht="35.1" customHeight="1" x14ac:dyDescent="0.2">
      <c r="A521" s="41">
        <f t="shared" si="8"/>
        <v>519</v>
      </c>
      <c r="B521" s="42">
        <f>Hoja2!B528</f>
        <v>0</v>
      </c>
      <c r="C521" s="14">
        <f>Hoja2!P528</f>
        <v>0</v>
      </c>
      <c r="D521" s="16">
        <f>Hoja2!C528</f>
        <v>0</v>
      </c>
      <c r="E521" s="15">
        <f>Hoja4!J528</f>
        <v>0</v>
      </c>
      <c r="F521" s="15">
        <f>ROUND(Hoja2!AA528,2)</f>
        <v>0</v>
      </c>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row>
    <row r="522" spans="1:52" ht="35.1" customHeight="1" x14ac:dyDescent="0.2">
      <c r="A522" s="22">
        <f t="shared" si="8"/>
        <v>520</v>
      </c>
      <c r="B522" s="43">
        <f>Hoja2!B529</f>
        <v>0</v>
      </c>
      <c r="C522" s="38">
        <f>Hoja2!P529</f>
        <v>0</v>
      </c>
      <c r="D522" s="39">
        <f>Hoja2!C529</f>
        <v>0</v>
      </c>
      <c r="E522" s="40">
        <f>Hoja4!J529</f>
        <v>0</v>
      </c>
      <c r="F522" s="40">
        <f>ROUND(Hoja2!AA529,2)</f>
        <v>0</v>
      </c>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row>
    <row r="523" spans="1:52" ht="35.1" customHeight="1" x14ac:dyDescent="0.2">
      <c r="A523" s="41">
        <f t="shared" si="8"/>
        <v>521</v>
      </c>
      <c r="B523" s="42">
        <f>Hoja2!B530</f>
        <v>0</v>
      </c>
      <c r="C523" s="14">
        <f>Hoja2!P530</f>
        <v>0</v>
      </c>
      <c r="D523" s="16">
        <f>Hoja2!C530</f>
        <v>0</v>
      </c>
      <c r="E523" s="15">
        <f>Hoja4!J530</f>
        <v>0</v>
      </c>
      <c r="F523" s="15">
        <f>ROUND(Hoja2!AA530,2)</f>
        <v>0</v>
      </c>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row>
    <row r="524" spans="1:52" ht="35.1" customHeight="1" x14ac:dyDescent="0.2">
      <c r="A524" s="41">
        <f t="shared" si="8"/>
        <v>522</v>
      </c>
      <c r="B524" s="42">
        <f>Hoja2!B531</f>
        <v>0</v>
      </c>
      <c r="C524" s="14">
        <f>Hoja2!P531</f>
        <v>0</v>
      </c>
      <c r="D524" s="16">
        <f>Hoja2!C531</f>
        <v>0</v>
      </c>
      <c r="E524" s="15">
        <f>Hoja4!J531</f>
        <v>0</v>
      </c>
      <c r="F524" s="15">
        <f>ROUND(Hoja2!AA531,2)</f>
        <v>0</v>
      </c>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row>
    <row r="525" spans="1:52" ht="35.1" customHeight="1" x14ac:dyDescent="0.2">
      <c r="A525" s="41">
        <f t="shared" si="8"/>
        <v>523</v>
      </c>
      <c r="B525" s="42">
        <f>Hoja2!B532</f>
        <v>0</v>
      </c>
      <c r="C525" s="14">
        <f>Hoja2!P532</f>
        <v>0</v>
      </c>
      <c r="D525" s="16">
        <f>Hoja2!C532</f>
        <v>0</v>
      </c>
      <c r="E525" s="15">
        <f>Hoja4!J532</f>
        <v>0</v>
      </c>
      <c r="F525" s="15">
        <f>ROUND(Hoja2!AA532,2)</f>
        <v>0</v>
      </c>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row>
    <row r="526" spans="1:52" ht="35.1" customHeight="1" x14ac:dyDescent="0.2">
      <c r="A526" s="41">
        <f t="shared" si="8"/>
        <v>524</v>
      </c>
      <c r="B526" s="42">
        <f>Hoja2!B533</f>
        <v>0</v>
      </c>
      <c r="C526" s="14">
        <f>Hoja2!P533</f>
        <v>0</v>
      </c>
      <c r="D526" s="16">
        <f>Hoja2!C533</f>
        <v>0</v>
      </c>
      <c r="E526" s="15">
        <f>Hoja4!J533</f>
        <v>0</v>
      </c>
      <c r="F526" s="15">
        <f>ROUND(Hoja2!AA533,2)</f>
        <v>0</v>
      </c>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row>
    <row r="527" spans="1:52" ht="35.1" customHeight="1" x14ac:dyDescent="0.2">
      <c r="A527" s="22">
        <f t="shared" si="8"/>
        <v>525</v>
      </c>
      <c r="B527" s="43">
        <f>Hoja2!B534</f>
        <v>0</v>
      </c>
      <c r="C527" s="38">
        <f>Hoja2!P534</f>
        <v>0</v>
      </c>
      <c r="D527" s="39">
        <f>Hoja2!C534</f>
        <v>0</v>
      </c>
      <c r="E527" s="40">
        <f>Hoja4!J534</f>
        <v>0</v>
      </c>
      <c r="F527" s="40">
        <f>ROUND(Hoja2!AA534,2)</f>
        <v>0</v>
      </c>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row>
    <row r="528" spans="1:52" ht="35.1" customHeight="1" x14ac:dyDescent="0.2">
      <c r="A528" s="41">
        <f t="shared" si="8"/>
        <v>526</v>
      </c>
      <c r="B528" s="42">
        <f>Hoja2!B535</f>
        <v>0</v>
      </c>
      <c r="C528" s="14">
        <f>Hoja2!P535</f>
        <v>0</v>
      </c>
      <c r="D528" s="16">
        <f>Hoja2!C535</f>
        <v>0</v>
      </c>
      <c r="E528" s="15">
        <f>Hoja4!J535</f>
        <v>0</v>
      </c>
      <c r="F528" s="15">
        <f>ROUND(Hoja2!AA535,2)</f>
        <v>0</v>
      </c>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row>
    <row r="529" spans="1:52" ht="35.1" customHeight="1" x14ac:dyDescent="0.2">
      <c r="A529" s="41">
        <f t="shared" si="8"/>
        <v>527</v>
      </c>
      <c r="B529" s="42">
        <f>Hoja2!B536</f>
        <v>0</v>
      </c>
      <c r="C529" s="14">
        <f>Hoja2!P536</f>
        <v>0</v>
      </c>
      <c r="D529" s="16">
        <f>Hoja2!C536</f>
        <v>0</v>
      </c>
      <c r="E529" s="15">
        <f>Hoja4!J536</f>
        <v>0</v>
      </c>
      <c r="F529" s="15">
        <f>ROUND(Hoja2!AA536,2)</f>
        <v>0</v>
      </c>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row>
    <row r="530" spans="1:52" ht="35.1" customHeight="1" x14ac:dyDescent="0.2">
      <c r="A530" s="41">
        <f t="shared" si="8"/>
        <v>528</v>
      </c>
      <c r="B530" s="42">
        <f>Hoja2!B537</f>
        <v>0</v>
      </c>
      <c r="C530" s="14">
        <f>Hoja2!P537</f>
        <v>0</v>
      </c>
      <c r="D530" s="16">
        <f>Hoja2!C537</f>
        <v>0</v>
      </c>
      <c r="E530" s="15">
        <f>Hoja4!J537</f>
        <v>0</v>
      </c>
      <c r="F530" s="15">
        <f>ROUND(Hoja2!AA537,2)</f>
        <v>0</v>
      </c>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row>
    <row r="531" spans="1:52" ht="35.1" customHeight="1" x14ac:dyDescent="0.2">
      <c r="A531" s="41">
        <f t="shared" si="8"/>
        <v>529</v>
      </c>
      <c r="B531" s="42">
        <f>Hoja2!B538</f>
        <v>0</v>
      </c>
      <c r="C531" s="14">
        <f>Hoja2!P538</f>
        <v>0</v>
      </c>
      <c r="D531" s="16">
        <f>Hoja2!C538</f>
        <v>0</v>
      </c>
      <c r="E531" s="15">
        <f>Hoja4!J538</f>
        <v>0</v>
      </c>
      <c r="F531" s="15">
        <f>ROUND(Hoja2!AA538,2)</f>
        <v>0</v>
      </c>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row>
    <row r="532" spans="1:52" ht="35.1" customHeight="1" x14ac:dyDescent="0.2">
      <c r="A532" s="22">
        <f t="shared" si="8"/>
        <v>530</v>
      </c>
      <c r="B532" s="43">
        <f>Hoja2!B539</f>
        <v>0</v>
      </c>
      <c r="C532" s="38">
        <f>Hoja2!P539</f>
        <v>0</v>
      </c>
      <c r="D532" s="39">
        <f>Hoja2!C539</f>
        <v>0</v>
      </c>
      <c r="E532" s="40">
        <f>Hoja4!J539</f>
        <v>0</v>
      </c>
      <c r="F532" s="40">
        <f>ROUND(Hoja2!AA539,2)</f>
        <v>0</v>
      </c>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row>
    <row r="533" spans="1:52" ht="35.1" customHeight="1" x14ac:dyDescent="0.2">
      <c r="A533" s="41">
        <f t="shared" si="8"/>
        <v>531</v>
      </c>
      <c r="B533" s="42">
        <f>Hoja2!B540</f>
        <v>0</v>
      </c>
      <c r="C533" s="14">
        <f>Hoja2!P540</f>
        <v>0</v>
      </c>
      <c r="D533" s="16">
        <f>Hoja2!C540</f>
        <v>0</v>
      </c>
      <c r="E533" s="15">
        <f>Hoja4!J540</f>
        <v>0</v>
      </c>
      <c r="F533" s="15">
        <f>ROUND(Hoja2!AA540,2)</f>
        <v>0</v>
      </c>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row>
    <row r="534" spans="1:52" ht="35.1" customHeight="1" x14ac:dyDescent="0.2">
      <c r="A534" s="41">
        <f t="shared" si="8"/>
        <v>532</v>
      </c>
      <c r="B534" s="42">
        <f>Hoja2!B541</f>
        <v>0</v>
      </c>
      <c r="C534" s="14">
        <f>Hoja2!P541</f>
        <v>0</v>
      </c>
      <c r="D534" s="16">
        <f>Hoja2!C541</f>
        <v>0</v>
      </c>
      <c r="E534" s="15">
        <f>Hoja4!J541</f>
        <v>0</v>
      </c>
      <c r="F534" s="15">
        <f>ROUND(Hoja2!AA541,2)</f>
        <v>0</v>
      </c>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row>
    <row r="535" spans="1:52" ht="35.1" customHeight="1" x14ac:dyDescent="0.2">
      <c r="A535" s="41">
        <f t="shared" si="8"/>
        <v>533</v>
      </c>
      <c r="B535" s="42">
        <f>Hoja2!B542</f>
        <v>0</v>
      </c>
      <c r="C535" s="14">
        <f>Hoja2!P542</f>
        <v>0</v>
      </c>
      <c r="D535" s="16">
        <f>Hoja2!C542</f>
        <v>0</v>
      </c>
      <c r="E535" s="15">
        <f>Hoja4!J542</f>
        <v>0</v>
      </c>
      <c r="F535" s="15">
        <f>ROUND(Hoja2!AA542,2)</f>
        <v>0</v>
      </c>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row>
    <row r="536" spans="1:52" ht="35.1" customHeight="1" x14ac:dyDescent="0.2">
      <c r="A536" s="41">
        <f t="shared" si="8"/>
        <v>534</v>
      </c>
      <c r="B536" s="42">
        <f>Hoja2!B543</f>
        <v>0</v>
      </c>
      <c r="C536" s="14">
        <f>Hoja2!P543</f>
        <v>0</v>
      </c>
      <c r="D536" s="16">
        <f>Hoja2!C543</f>
        <v>0</v>
      </c>
      <c r="E536" s="15">
        <f>Hoja4!J543</f>
        <v>0</v>
      </c>
      <c r="F536" s="15">
        <f>ROUND(Hoja2!AA543,2)</f>
        <v>0</v>
      </c>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row>
    <row r="537" spans="1:52" ht="35.1" customHeight="1" x14ac:dyDescent="0.2">
      <c r="A537" s="22">
        <f t="shared" si="8"/>
        <v>535</v>
      </c>
      <c r="B537" s="43">
        <f>Hoja2!B544</f>
        <v>0</v>
      </c>
      <c r="C537" s="38">
        <f>Hoja2!P544</f>
        <v>0</v>
      </c>
      <c r="D537" s="39">
        <f>Hoja2!C544</f>
        <v>0</v>
      </c>
      <c r="E537" s="40">
        <f>Hoja4!J544</f>
        <v>0</v>
      </c>
      <c r="F537" s="40">
        <f>ROUND(Hoja2!AA544,2)</f>
        <v>0</v>
      </c>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row>
    <row r="538" spans="1:52" ht="35.1" customHeight="1" x14ac:dyDescent="0.2">
      <c r="A538" s="41">
        <f t="shared" si="8"/>
        <v>536</v>
      </c>
      <c r="B538" s="42">
        <f>Hoja2!B545</f>
        <v>0</v>
      </c>
      <c r="C538" s="14">
        <f>Hoja2!P545</f>
        <v>0</v>
      </c>
      <c r="D538" s="16">
        <f>Hoja2!C545</f>
        <v>0</v>
      </c>
      <c r="E538" s="15">
        <f>Hoja4!J545</f>
        <v>0</v>
      </c>
      <c r="F538" s="15">
        <f>ROUND(Hoja2!AA545,2)</f>
        <v>0</v>
      </c>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row>
    <row r="539" spans="1:52" ht="35.1" customHeight="1" x14ac:dyDescent="0.2">
      <c r="A539" s="41">
        <f t="shared" si="8"/>
        <v>537</v>
      </c>
      <c r="B539" s="42">
        <f>Hoja2!B546</f>
        <v>0</v>
      </c>
      <c r="C539" s="14">
        <f>Hoja2!P546</f>
        <v>0</v>
      </c>
      <c r="D539" s="16">
        <f>Hoja2!C546</f>
        <v>0</v>
      </c>
      <c r="E539" s="15">
        <f>Hoja4!J546</f>
        <v>0</v>
      </c>
      <c r="F539" s="15">
        <f>ROUND(Hoja2!AA546,2)</f>
        <v>0</v>
      </c>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row>
    <row r="540" spans="1:52" ht="35.1" customHeight="1" x14ac:dyDescent="0.2">
      <c r="A540" s="41">
        <f t="shared" si="8"/>
        <v>538</v>
      </c>
      <c r="B540" s="42">
        <f>Hoja2!B547</f>
        <v>0</v>
      </c>
      <c r="C540" s="14">
        <f>Hoja2!P547</f>
        <v>0</v>
      </c>
      <c r="D540" s="16">
        <f>Hoja2!C547</f>
        <v>0</v>
      </c>
      <c r="E540" s="15">
        <f>Hoja4!J547</f>
        <v>0</v>
      </c>
      <c r="F540" s="15">
        <f>ROUND(Hoja2!AA547,2)</f>
        <v>0</v>
      </c>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row>
    <row r="541" spans="1:52" ht="35.1" customHeight="1" x14ac:dyDescent="0.2">
      <c r="A541" s="41">
        <f t="shared" si="8"/>
        <v>539</v>
      </c>
      <c r="B541" s="42">
        <f>Hoja2!B548</f>
        <v>0</v>
      </c>
      <c r="C541" s="14">
        <f>Hoja2!P548</f>
        <v>0</v>
      </c>
      <c r="D541" s="16">
        <f>Hoja2!C548</f>
        <v>0</v>
      </c>
      <c r="E541" s="15">
        <f>Hoja4!J548</f>
        <v>0</v>
      </c>
      <c r="F541" s="15">
        <f>ROUND(Hoja2!AA548,2)</f>
        <v>0</v>
      </c>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row>
    <row r="542" spans="1:52" ht="35.1" customHeight="1" x14ac:dyDescent="0.2">
      <c r="A542" s="22">
        <f t="shared" si="8"/>
        <v>540</v>
      </c>
      <c r="B542" s="43">
        <f>Hoja2!B549</f>
        <v>0</v>
      </c>
      <c r="C542" s="38">
        <f>Hoja2!P549</f>
        <v>0</v>
      </c>
      <c r="D542" s="39">
        <f>Hoja2!C549</f>
        <v>0</v>
      </c>
      <c r="E542" s="40">
        <f>Hoja4!J549</f>
        <v>0</v>
      </c>
      <c r="F542" s="40">
        <f>ROUND(Hoja2!AA549,2)</f>
        <v>0</v>
      </c>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row>
    <row r="543" spans="1:52" ht="35.1" customHeight="1" x14ac:dyDescent="0.2">
      <c r="A543" s="41">
        <f t="shared" si="8"/>
        <v>541</v>
      </c>
      <c r="B543" s="42">
        <f>Hoja2!B550</f>
        <v>0</v>
      </c>
      <c r="C543" s="14">
        <f>Hoja2!P550</f>
        <v>0</v>
      </c>
      <c r="D543" s="16">
        <f>Hoja2!C550</f>
        <v>0</v>
      </c>
      <c r="E543" s="15">
        <f>Hoja4!J550</f>
        <v>0</v>
      </c>
      <c r="F543" s="15">
        <f>ROUND(Hoja2!AA550,2)</f>
        <v>0</v>
      </c>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row>
    <row r="544" spans="1:52" ht="35.1" customHeight="1" x14ac:dyDescent="0.2">
      <c r="A544" s="41">
        <f t="shared" si="8"/>
        <v>542</v>
      </c>
      <c r="B544" s="42">
        <f>Hoja2!B551</f>
        <v>0</v>
      </c>
      <c r="C544" s="14">
        <f>Hoja2!P551</f>
        <v>0</v>
      </c>
      <c r="D544" s="16">
        <f>Hoja2!C551</f>
        <v>0</v>
      </c>
      <c r="E544" s="15">
        <f>Hoja4!J551</f>
        <v>0</v>
      </c>
      <c r="F544" s="15">
        <f>ROUND(Hoja2!AA551,2)</f>
        <v>0</v>
      </c>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row>
    <row r="545" spans="1:52" ht="35.1" customHeight="1" x14ac:dyDescent="0.2">
      <c r="A545" s="41">
        <f t="shared" si="8"/>
        <v>543</v>
      </c>
      <c r="B545" s="42">
        <f>Hoja2!B552</f>
        <v>0</v>
      </c>
      <c r="C545" s="14">
        <f>Hoja2!P552</f>
        <v>0</v>
      </c>
      <c r="D545" s="16">
        <f>Hoja2!C552</f>
        <v>0</v>
      </c>
      <c r="E545" s="15">
        <f>Hoja4!J552</f>
        <v>0</v>
      </c>
      <c r="F545" s="15">
        <f>ROUND(Hoja2!AA552,2)</f>
        <v>0</v>
      </c>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row>
    <row r="546" spans="1:52" ht="35.1" customHeight="1" x14ac:dyDescent="0.2">
      <c r="A546" s="41">
        <f t="shared" si="8"/>
        <v>544</v>
      </c>
      <c r="B546" s="42">
        <f>Hoja2!B553</f>
        <v>0</v>
      </c>
      <c r="C546" s="14">
        <f>Hoja2!P553</f>
        <v>0</v>
      </c>
      <c r="D546" s="16">
        <f>Hoja2!C553</f>
        <v>0</v>
      </c>
      <c r="E546" s="15">
        <f>Hoja4!J553</f>
        <v>0</v>
      </c>
      <c r="F546" s="15">
        <f>ROUND(Hoja2!AA553,2)</f>
        <v>0</v>
      </c>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row>
    <row r="547" spans="1:52" ht="35.1" customHeight="1" x14ac:dyDescent="0.2">
      <c r="A547" s="22">
        <f t="shared" si="8"/>
        <v>545</v>
      </c>
      <c r="B547" s="43">
        <f>Hoja2!B554</f>
        <v>0</v>
      </c>
      <c r="C547" s="38">
        <f>Hoja2!P554</f>
        <v>0</v>
      </c>
      <c r="D547" s="39">
        <f>Hoja2!C554</f>
        <v>0</v>
      </c>
      <c r="E547" s="40">
        <f>Hoja4!J554</f>
        <v>0</v>
      </c>
      <c r="F547" s="40">
        <f>ROUND(Hoja2!AA554,2)</f>
        <v>0</v>
      </c>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row>
    <row r="548" spans="1:52" ht="35.1" customHeight="1" x14ac:dyDescent="0.2">
      <c r="A548" s="41">
        <f t="shared" si="8"/>
        <v>546</v>
      </c>
      <c r="B548" s="42">
        <f>Hoja2!B555</f>
        <v>0</v>
      </c>
      <c r="C548" s="14">
        <f>Hoja2!P555</f>
        <v>0</v>
      </c>
      <c r="D548" s="16">
        <f>Hoja2!C555</f>
        <v>0</v>
      </c>
      <c r="E548" s="15">
        <f>Hoja4!J555</f>
        <v>0</v>
      </c>
      <c r="F548" s="15">
        <f>ROUND(Hoja2!AA555,2)</f>
        <v>0</v>
      </c>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row>
    <row r="549" spans="1:52" ht="35.1" customHeight="1" x14ac:dyDescent="0.2">
      <c r="A549" s="41">
        <f t="shared" si="8"/>
        <v>547</v>
      </c>
      <c r="B549" s="42">
        <f>Hoja2!B556</f>
        <v>0</v>
      </c>
      <c r="C549" s="14">
        <f>Hoja2!P556</f>
        <v>0</v>
      </c>
      <c r="D549" s="16">
        <f>Hoja2!C556</f>
        <v>0</v>
      </c>
      <c r="E549" s="15">
        <f>Hoja4!J556</f>
        <v>0</v>
      </c>
      <c r="F549" s="15">
        <f>ROUND(Hoja2!AA556,2)</f>
        <v>0</v>
      </c>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row>
    <row r="550" spans="1:52" ht="35.1" customHeight="1" x14ac:dyDescent="0.2">
      <c r="A550" s="41">
        <f t="shared" si="8"/>
        <v>548</v>
      </c>
      <c r="B550" s="42">
        <f>Hoja2!B557</f>
        <v>0</v>
      </c>
      <c r="C550" s="14">
        <f>Hoja2!P557</f>
        <v>0</v>
      </c>
      <c r="D550" s="16">
        <f>Hoja2!C557</f>
        <v>0</v>
      </c>
      <c r="E550" s="15">
        <f>Hoja4!J557</f>
        <v>0</v>
      </c>
      <c r="F550" s="15">
        <f>ROUND(Hoja2!AA557,2)</f>
        <v>0</v>
      </c>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row>
    <row r="551" spans="1:52" ht="35.1" customHeight="1" x14ac:dyDescent="0.2">
      <c r="A551" s="41">
        <f t="shared" si="8"/>
        <v>549</v>
      </c>
      <c r="B551" s="42">
        <f>Hoja2!B558</f>
        <v>0</v>
      </c>
      <c r="C551" s="14">
        <f>Hoja2!P558</f>
        <v>0</v>
      </c>
      <c r="D551" s="16">
        <f>Hoja2!C558</f>
        <v>0</v>
      </c>
      <c r="E551" s="15">
        <f>Hoja4!J558</f>
        <v>0</v>
      </c>
      <c r="F551" s="15">
        <f>ROUND(Hoja2!AA558,2)</f>
        <v>0</v>
      </c>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row>
    <row r="552" spans="1:52" ht="35.1" customHeight="1" x14ac:dyDescent="0.2">
      <c r="A552" s="22">
        <f t="shared" si="8"/>
        <v>550</v>
      </c>
      <c r="B552" s="43">
        <f>Hoja2!B559</f>
        <v>0</v>
      </c>
      <c r="C552" s="38">
        <f>Hoja2!P559</f>
        <v>0</v>
      </c>
      <c r="D552" s="39">
        <f>Hoja2!C559</f>
        <v>0</v>
      </c>
      <c r="E552" s="40">
        <f>Hoja4!J559</f>
        <v>0</v>
      </c>
      <c r="F552" s="40">
        <f>ROUND(Hoja2!AA559,2)</f>
        <v>0</v>
      </c>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row>
    <row r="553" spans="1:52" ht="35.1" customHeight="1" x14ac:dyDescent="0.2">
      <c r="A553" s="41">
        <f t="shared" si="8"/>
        <v>551</v>
      </c>
      <c r="B553" s="42">
        <f>Hoja2!B560</f>
        <v>0</v>
      </c>
      <c r="C553" s="14">
        <f>Hoja2!P560</f>
        <v>0</v>
      </c>
      <c r="D553" s="16">
        <f>Hoja2!C560</f>
        <v>0</v>
      </c>
      <c r="E553" s="15">
        <f>Hoja4!J560</f>
        <v>0</v>
      </c>
      <c r="F553" s="15">
        <f>ROUND(Hoja2!AA560,2)</f>
        <v>0</v>
      </c>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row>
    <row r="554" spans="1:52" ht="35.1" customHeight="1" x14ac:dyDescent="0.2">
      <c r="A554" s="41">
        <f t="shared" si="8"/>
        <v>552</v>
      </c>
      <c r="B554" s="42">
        <f>Hoja2!B561</f>
        <v>0</v>
      </c>
      <c r="C554" s="14">
        <f>Hoja2!P561</f>
        <v>0</v>
      </c>
      <c r="D554" s="16">
        <f>Hoja2!C561</f>
        <v>0</v>
      </c>
      <c r="E554" s="15">
        <f>Hoja4!J561</f>
        <v>0</v>
      </c>
      <c r="F554" s="15">
        <f>ROUND(Hoja2!AA561,2)</f>
        <v>0</v>
      </c>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row>
    <row r="555" spans="1:52" ht="35.1" customHeight="1" x14ac:dyDescent="0.2">
      <c r="A555" s="41">
        <f t="shared" si="8"/>
        <v>553</v>
      </c>
      <c r="B555" s="42">
        <f>Hoja2!B562</f>
        <v>0</v>
      </c>
      <c r="C555" s="14">
        <f>Hoja2!P562</f>
        <v>0</v>
      </c>
      <c r="D555" s="16">
        <f>Hoja2!C562</f>
        <v>0</v>
      </c>
      <c r="E555" s="15">
        <f>Hoja4!J562</f>
        <v>0</v>
      </c>
      <c r="F555" s="15">
        <f>ROUND(Hoja2!AA562,2)</f>
        <v>0</v>
      </c>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row>
    <row r="556" spans="1:52" ht="35.1" customHeight="1" x14ac:dyDescent="0.2">
      <c r="A556" s="41">
        <f t="shared" si="8"/>
        <v>554</v>
      </c>
      <c r="B556" s="42">
        <f>Hoja2!B563</f>
        <v>0</v>
      </c>
      <c r="C556" s="14">
        <f>Hoja2!P563</f>
        <v>0</v>
      </c>
      <c r="D556" s="16">
        <f>Hoja2!C563</f>
        <v>0</v>
      </c>
      <c r="E556" s="15">
        <f>Hoja4!J563</f>
        <v>0</v>
      </c>
      <c r="F556" s="15">
        <f>ROUND(Hoja2!AA563,2)</f>
        <v>0</v>
      </c>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row>
    <row r="557" spans="1:52" ht="35.1" customHeight="1" x14ac:dyDescent="0.2">
      <c r="A557" s="22">
        <f t="shared" si="8"/>
        <v>555</v>
      </c>
      <c r="B557" s="43">
        <f>Hoja2!B564</f>
        <v>0</v>
      </c>
      <c r="C557" s="38">
        <f>Hoja2!P564</f>
        <v>0</v>
      </c>
      <c r="D557" s="39">
        <f>Hoja2!C564</f>
        <v>0</v>
      </c>
      <c r="E557" s="40">
        <f>Hoja4!J564</f>
        <v>0</v>
      </c>
      <c r="F557" s="40">
        <f>ROUND(Hoja2!AA564,2)</f>
        <v>0</v>
      </c>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row>
    <row r="558" spans="1:52" ht="35.1" customHeight="1" x14ac:dyDescent="0.2">
      <c r="A558" s="41">
        <f t="shared" si="8"/>
        <v>556</v>
      </c>
      <c r="B558" s="42">
        <f>Hoja2!B565</f>
        <v>0</v>
      </c>
      <c r="C558" s="14">
        <f>Hoja2!P565</f>
        <v>0</v>
      </c>
      <c r="D558" s="16">
        <f>Hoja2!C565</f>
        <v>0</v>
      </c>
      <c r="E558" s="15">
        <f>Hoja4!J565</f>
        <v>0</v>
      </c>
      <c r="F558" s="15">
        <f>ROUND(Hoja2!AA565,2)</f>
        <v>0</v>
      </c>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row>
    <row r="559" spans="1:52" ht="35.1" customHeight="1" x14ac:dyDescent="0.2">
      <c r="A559" s="41">
        <f t="shared" si="8"/>
        <v>557</v>
      </c>
      <c r="B559" s="42">
        <f>Hoja2!B566</f>
        <v>0</v>
      </c>
      <c r="C559" s="14">
        <f>Hoja2!P566</f>
        <v>0</v>
      </c>
      <c r="D559" s="16">
        <f>Hoja2!C566</f>
        <v>0</v>
      </c>
      <c r="E559" s="15">
        <f>Hoja4!J566</f>
        <v>0</v>
      </c>
      <c r="F559" s="15">
        <f>ROUND(Hoja2!AA566,2)</f>
        <v>0</v>
      </c>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row>
    <row r="560" spans="1:52" ht="35.1" customHeight="1" x14ac:dyDescent="0.2">
      <c r="A560" s="41">
        <f t="shared" si="8"/>
        <v>558</v>
      </c>
      <c r="B560" s="42">
        <f>Hoja2!B567</f>
        <v>0</v>
      </c>
      <c r="C560" s="14">
        <f>Hoja2!P567</f>
        <v>0</v>
      </c>
      <c r="D560" s="16">
        <f>Hoja2!C567</f>
        <v>0</v>
      </c>
      <c r="E560" s="15">
        <f>Hoja4!J567</f>
        <v>0</v>
      </c>
      <c r="F560" s="15">
        <f>ROUND(Hoja2!AA567,2)</f>
        <v>0</v>
      </c>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row>
    <row r="561" spans="1:52" ht="35.1" customHeight="1" x14ac:dyDescent="0.2">
      <c r="A561" s="41">
        <f t="shared" si="8"/>
        <v>559</v>
      </c>
      <c r="B561" s="42">
        <f>Hoja2!B568</f>
        <v>0</v>
      </c>
      <c r="C561" s="14">
        <f>Hoja2!P568</f>
        <v>0</v>
      </c>
      <c r="D561" s="16">
        <f>Hoja2!C568</f>
        <v>0</v>
      </c>
      <c r="E561" s="15">
        <f>Hoja4!J568</f>
        <v>0</v>
      </c>
      <c r="F561" s="15">
        <f>ROUND(Hoja2!AA568,2)</f>
        <v>0</v>
      </c>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row>
    <row r="562" spans="1:52" ht="35.1" customHeight="1" x14ac:dyDescent="0.2">
      <c r="A562" s="22">
        <f t="shared" si="8"/>
        <v>560</v>
      </c>
      <c r="B562" s="43">
        <f>Hoja2!B569</f>
        <v>0</v>
      </c>
      <c r="C562" s="38">
        <f>Hoja2!P569</f>
        <v>0</v>
      </c>
      <c r="D562" s="39">
        <f>Hoja2!C569</f>
        <v>0</v>
      </c>
      <c r="E562" s="40">
        <f>Hoja4!J569</f>
        <v>0</v>
      </c>
      <c r="F562" s="40">
        <f>ROUND(Hoja2!AA569,2)</f>
        <v>0</v>
      </c>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row>
    <row r="563" spans="1:52" ht="35.1" customHeight="1" x14ac:dyDescent="0.2">
      <c r="A563" s="41">
        <f t="shared" si="8"/>
        <v>561</v>
      </c>
      <c r="B563" s="42">
        <f>Hoja2!B570</f>
        <v>0</v>
      </c>
      <c r="C563" s="14">
        <f>Hoja2!P570</f>
        <v>0</v>
      </c>
      <c r="D563" s="16">
        <f>Hoja2!C570</f>
        <v>0</v>
      </c>
      <c r="E563" s="15">
        <f>Hoja4!J570</f>
        <v>0</v>
      </c>
      <c r="F563" s="15">
        <f>ROUND(Hoja2!AA570,2)</f>
        <v>0</v>
      </c>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row>
    <row r="564" spans="1:52" ht="35.1" customHeight="1" x14ac:dyDescent="0.2">
      <c r="A564" s="41">
        <f t="shared" si="8"/>
        <v>562</v>
      </c>
      <c r="B564" s="42">
        <f>Hoja2!B571</f>
        <v>0</v>
      </c>
      <c r="C564" s="14">
        <f>Hoja2!P571</f>
        <v>0</v>
      </c>
      <c r="D564" s="16">
        <f>Hoja2!C571</f>
        <v>0</v>
      </c>
      <c r="E564" s="15">
        <f>Hoja4!J571</f>
        <v>0</v>
      </c>
      <c r="F564" s="15">
        <f>ROUND(Hoja2!AA571,2)</f>
        <v>0</v>
      </c>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row>
    <row r="565" spans="1:52" ht="35.1" customHeight="1" x14ac:dyDescent="0.2">
      <c r="A565" s="41">
        <f t="shared" si="8"/>
        <v>563</v>
      </c>
      <c r="B565" s="42">
        <f>Hoja2!B572</f>
        <v>0</v>
      </c>
      <c r="C565" s="14">
        <f>Hoja2!P572</f>
        <v>0</v>
      </c>
      <c r="D565" s="16">
        <f>Hoja2!C572</f>
        <v>0</v>
      </c>
      <c r="E565" s="15">
        <f>Hoja4!J572</f>
        <v>0</v>
      </c>
      <c r="F565" s="15">
        <f>ROUND(Hoja2!AA572,2)</f>
        <v>0</v>
      </c>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row>
    <row r="566" spans="1:52" ht="35.1" customHeight="1" x14ac:dyDescent="0.2">
      <c r="A566" s="41">
        <f t="shared" si="8"/>
        <v>564</v>
      </c>
      <c r="B566" s="42">
        <f>Hoja2!B573</f>
        <v>0</v>
      </c>
      <c r="C566" s="14">
        <f>Hoja2!P573</f>
        <v>0</v>
      </c>
      <c r="D566" s="16">
        <f>Hoja2!C573</f>
        <v>0</v>
      </c>
      <c r="E566" s="15">
        <f>Hoja4!J573</f>
        <v>0</v>
      </c>
      <c r="F566" s="15">
        <f>ROUND(Hoja2!AA573,2)</f>
        <v>0</v>
      </c>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row>
    <row r="567" spans="1:52" ht="35.1" customHeight="1" x14ac:dyDescent="0.2">
      <c r="A567" s="22">
        <f t="shared" si="8"/>
        <v>565</v>
      </c>
      <c r="B567" s="43">
        <f>Hoja2!B574</f>
        <v>0</v>
      </c>
      <c r="C567" s="38">
        <f>Hoja2!P574</f>
        <v>0</v>
      </c>
      <c r="D567" s="39">
        <f>Hoja2!C574</f>
        <v>0</v>
      </c>
      <c r="E567" s="40">
        <f>Hoja4!J574</f>
        <v>0</v>
      </c>
      <c r="F567" s="40">
        <f>ROUND(Hoja2!AA574,2)</f>
        <v>0</v>
      </c>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row>
    <row r="568" spans="1:52" ht="35.1" customHeight="1" x14ac:dyDescent="0.2">
      <c r="A568" s="41">
        <f t="shared" si="8"/>
        <v>566</v>
      </c>
      <c r="B568" s="42">
        <f>Hoja2!B575</f>
        <v>0</v>
      </c>
      <c r="C568" s="14">
        <f>Hoja2!P575</f>
        <v>0</v>
      </c>
      <c r="D568" s="16">
        <f>Hoja2!C575</f>
        <v>0</v>
      </c>
      <c r="E568" s="15">
        <f>Hoja4!J575</f>
        <v>0</v>
      </c>
      <c r="F568" s="15">
        <f>ROUND(Hoja2!AA575,2)</f>
        <v>0</v>
      </c>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row>
    <row r="569" spans="1:52" ht="35.1" customHeight="1" x14ac:dyDescent="0.2">
      <c r="A569" s="41">
        <f t="shared" si="8"/>
        <v>567</v>
      </c>
      <c r="B569" s="42">
        <f>Hoja2!B576</f>
        <v>0</v>
      </c>
      <c r="C569" s="14">
        <f>Hoja2!P576</f>
        <v>0</v>
      </c>
      <c r="D569" s="16">
        <f>Hoja2!C576</f>
        <v>0</v>
      </c>
      <c r="E569" s="15">
        <f>Hoja4!J576</f>
        <v>0</v>
      </c>
      <c r="F569" s="15">
        <f>ROUND(Hoja2!AA576,2)</f>
        <v>0</v>
      </c>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row>
    <row r="570" spans="1:52" ht="35.1" customHeight="1" x14ac:dyDescent="0.2">
      <c r="A570" s="41">
        <f t="shared" si="8"/>
        <v>568</v>
      </c>
      <c r="B570" s="42">
        <f>Hoja2!B577</f>
        <v>0</v>
      </c>
      <c r="C570" s="14">
        <f>Hoja2!P577</f>
        <v>0</v>
      </c>
      <c r="D570" s="16">
        <f>Hoja2!C577</f>
        <v>0</v>
      </c>
      <c r="E570" s="15">
        <f>Hoja4!J577</f>
        <v>0</v>
      </c>
      <c r="F570" s="15">
        <f>ROUND(Hoja2!AA577,2)</f>
        <v>0</v>
      </c>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row>
    <row r="571" spans="1:52" ht="35.1" customHeight="1" x14ac:dyDescent="0.2">
      <c r="A571" s="41">
        <f t="shared" si="8"/>
        <v>569</v>
      </c>
      <c r="B571" s="42">
        <f>Hoja2!B578</f>
        <v>0</v>
      </c>
      <c r="C571" s="14">
        <f>Hoja2!P578</f>
        <v>0</v>
      </c>
      <c r="D571" s="16">
        <f>Hoja2!C578</f>
        <v>0</v>
      </c>
      <c r="E571" s="15">
        <f>Hoja4!J578</f>
        <v>0</v>
      </c>
      <c r="F571" s="15">
        <f>ROUND(Hoja2!AA578,2)</f>
        <v>0</v>
      </c>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row>
    <row r="572" spans="1:52" ht="35.1" customHeight="1" x14ac:dyDescent="0.2">
      <c r="A572" s="22">
        <f t="shared" si="8"/>
        <v>570</v>
      </c>
      <c r="B572" s="43">
        <f>Hoja2!B579</f>
        <v>0</v>
      </c>
      <c r="C572" s="38">
        <f>Hoja2!P579</f>
        <v>0</v>
      </c>
      <c r="D572" s="39">
        <f>Hoja2!C579</f>
        <v>0</v>
      </c>
      <c r="E572" s="40">
        <f>Hoja4!J579</f>
        <v>0</v>
      </c>
      <c r="F572" s="40">
        <f>ROUND(Hoja2!AA579,2)</f>
        <v>0</v>
      </c>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row>
    <row r="573" spans="1:52" ht="35.1" customHeight="1" x14ac:dyDescent="0.2">
      <c r="A573" s="41">
        <f t="shared" si="8"/>
        <v>571</v>
      </c>
      <c r="B573" s="42">
        <f>Hoja2!B580</f>
        <v>0</v>
      </c>
      <c r="C573" s="14">
        <f>Hoja2!P580</f>
        <v>0</v>
      </c>
      <c r="D573" s="16">
        <f>Hoja2!C580</f>
        <v>0</v>
      </c>
      <c r="E573" s="15">
        <f>Hoja4!J580</f>
        <v>0</v>
      </c>
      <c r="F573" s="15">
        <f>ROUND(Hoja2!AA580,2)</f>
        <v>0</v>
      </c>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row>
    <row r="574" spans="1:52" ht="35.1" customHeight="1" x14ac:dyDescent="0.2">
      <c r="A574" s="41">
        <f t="shared" si="8"/>
        <v>572</v>
      </c>
      <c r="B574" s="42">
        <f>Hoja2!B581</f>
        <v>0</v>
      </c>
      <c r="C574" s="14">
        <f>Hoja2!P581</f>
        <v>0</v>
      </c>
      <c r="D574" s="16">
        <f>Hoja2!C581</f>
        <v>0</v>
      </c>
      <c r="E574" s="15">
        <f>Hoja4!J581</f>
        <v>0</v>
      </c>
      <c r="F574" s="15">
        <f>ROUND(Hoja2!AA581,2)</f>
        <v>0</v>
      </c>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row>
    <row r="575" spans="1:52" ht="35.1" customHeight="1" x14ac:dyDescent="0.2">
      <c r="A575" s="41">
        <f t="shared" si="8"/>
        <v>573</v>
      </c>
      <c r="B575" s="42">
        <f>Hoja2!B582</f>
        <v>0</v>
      </c>
      <c r="C575" s="14">
        <f>Hoja2!P582</f>
        <v>0</v>
      </c>
      <c r="D575" s="16">
        <f>Hoja2!C582</f>
        <v>0</v>
      </c>
      <c r="E575" s="15">
        <f>Hoja4!J582</f>
        <v>0</v>
      </c>
      <c r="F575" s="15">
        <f>ROUND(Hoja2!AA582,2)</f>
        <v>0</v>
      </c>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row>
    <row r="576" spans="1:52" ht="35.1" customHeight="1" x14ac:dyDescent="0.2">
      <c r="A576" s="41">
        <f t="shared" si="8"/>
        <v>574</v>
      </c>
      <c r="B576" s="42">
        <f>Hoja2!B583</f>
        <v>0</v>
      </c>
      <c r="C576" s="14">
        <f>Hoja2!P583</f>
        <v>0</v>
      </c>
      <c r="D576" s="16">
        <f>Hoja2!C583</f>
        <v>0</v>
      </c>
      <c r="E576" s="15">
        <f>Hoja4!J583</f>
        <v>0</v>
      </c>
      <c r="F576" s="15">
        <f>ROUND(Hoja2!AA583,2)</f>
        <v>0</v>
      </c>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row>
    <row r="577" spans="1:52" ht="35.1" customHeight="1" x14ac:dyDescent="0.2">
      <c r="A577" s="22">
        <f t="shared" si="8"/>
        <v>575</v>
      </c>
      <c r="B577" s="43">
        <f>Hoja2!B584</f>
        <v>0</v>
      </c>
      <c r="C577" s="38">
        <f>Hoja2!P584</f>
        <v>0</v>
      </c>
      <c r="D577" s="39">
        <f>Hoja2!C584</f>
        <v>0</v>
      </c>
      <c r="E577" s="40">
        <f>Hoja4!J584</f>
        <v>0</v>
      </c>
      <c r="F577" s="40">
        <f>ROUND(Hoja2!AA584,2)</f>
        <v>0</v>
      </c>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row>
    <row r="578" spans="1:52" ht="35.1" customHeight="1" x14ac:dyDescent="0.2">
      <c r="A578" s="41">
        <f t="shared" si="8"/>
        <v>576</v>
      </c>
      <c r="B578" s="42">
        <f>Hoja2!B585</f>
        <v>0</v>
      </c>
      <c r="C578" s="14">
        <f>Hoja2!P585</f>
        <v>0</v>
      </c>
      <c r="D578" s="16">
        <f>Hoja2!C585</f>
        <v>0</v>
      </c>
      <c r="E578" s="15">
        <f>Hoja4!J585</f>
        <v>0</v>
      </c>
      <c r="F578" s="15">
        <f>ROUND(Hoja2!AA585,2)</f>
        <v>0</v>
      </c>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row>
    <row r="579" spans="1:52" ht="35.1" customHeight="1" x14ac:dyDescent="0.2">
      <c r="A579" s="41">
        <f t="shared" si="8"/>
        <v>577</v>
      </c>
      <c r="B579" s="42">
        <f>Hoja2!B586</f>
        <v>0</v>
      </c>
      <c r="C579" s="14">
        <f>Hoja2!P586</f>
        <v>0</v>
      </c>
      <c r="D579" s="16">
        <f>Hoja2!C586</f>
        <v>0</v>
      </c>
      <c r="E579" s="15">
        <f>Hoja4!J586</f>
        <v>0</v>
      </c>
      <c r="F579" s="15">
        <f>ROUND(Hoja2!AA586,2)</f>
        <v>0</v>
      </c>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row>
    <row r="580" spans="1:52" ht="35.1" customHeight="1" x14ac:dyDescent="0.2">
      <c r="A580" s="41">
        <f t="shared" si="8"/>
        <v>578</v>
      </c>
      <c r="B580" s="42">
        <f>Hoja2!B587</f>
        <v>0</v>
      </c>
      <c r="C580" s="14">
        <f>Hoja2!P587</f>
        <v>0</v>
      </c>
      <c r="D580" s="16">
        <f>Hoja2!C587</f>
        <v>0</v>
      </c>
      <c r="E580" s="15">
        <f>Hoja4!J587</f>
        <v>0</v>
      </c>
      <c r="F580" s="15">
        <f>ROUND(Hoja2!AA587,2)</f>
        <v>0</v>
      </c>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row>
    <row r="581" spans="1:52" ht="35.1" customHeight="1" x14ac:dyDescent="0.2">
      <c r="A581" s="41">
        <f t="shared" ref="A581:A644" si="9">A580+1</f>
        <v>579</v>
      </c>
      <c r="B581" s="42">
        <f>Hoja2!B588</f>
        <v>0</v>
      </c>
      <c r="C581" s="14">
        <f>Hoja2!P588</f>
        <v>0</v>
      </c>
      <c r="D581" s="16">
        <f>Hoja2!C588</f>
        <v>0</v>
      </c>
      <c r="E581" s="15">
        <f>Hoja4!J588</f>
        <v>0</v>
      </c>
      <c r="F581" s="15">
        <f>ROUND(Hoja2!AA588,2)</f>
        <v>0</v>
      </c>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row>
    <row r="582" spans="1:52" ht="35.1" customHeight="1" x14ac:dyDescent="0.2">
      <c r="A582" s="22">
        <f t="shared" si="9"/>
        <v>580</v>
      </c>
      <c r="B582" s="43">
        <f>Hoja2!B589</f>
        <v>0</v>
      </c>
      <c r="C582" s="38">
        <f>Hoja2!P589</f>
        <v>0</v>
      </c>
      <c r="D582" s="39">
        <f>Hoja2!C589</f>
        <v>0</v>
      </c>
      <c r="E582" s="40">
        <f>Hoja4!J589</f>
        <v>0</v>
      </c>
      <c r="F582" s="40">
        <f>ROUND(Hoja2!AA589,2)</f>
        <v>0</v>
      </c>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row>
    <row r="583" spans="1:52" ht="35.1" customHeight="1" x14ac:dyDescent="0.2">
      <c r="A583" s="41">
        <f t="shared" si="9"/>
        <v>581</v>
      </c>
      <c r="B583" s="42">
        <f>Hoja2!B590</f>
        <v>0</v>
      </c>
      <c r="C583" s="14">
        <f>Hoja2!P590</f>
        <v>0</v>
      </c>
      <c r="D583" s="16">
        <f>Hoja2!C590</f>
        <v>0</v>
      </c>
      <c r="E583" s="15">
        <f>Hoja4!J590</f>
        <v>0</v>
      </c>
      <c r="F583" s="15">
        <f>ROUND(Hoja2!AA590,2)</f>
        <v>0</v>
      </c>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row>
    <row r="584" spans="1:52" ht="35.1" customHeight="1" x14ac:dyDescent="0.2">
      <c r="A584" s="41">
        <f t="shared" si="9"/>
        <v>582</v>
      </c>
      <c r="B584" s="42">
        <f>Hoja2!B591</f>
        <v>0</v>
      </c>
      <c r="C584" s="14">
        <f>Hoja2!P591</f>
        <v>0</v>
      </c>
      <c r="D584" s="16">
        <f>Hoja2!C591</f>
        <v>0</v>
      </c>
      <c r="E584" s="15">
        <f>Hoja4!J591</f>
        <v>0</v>
      </c>
      <c r="F584" s="15">
        <f>ROUND(Hoja2!AA591,2)</f>
        <v>0</v>
      </c>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row>
    <row r="585" spans="1:52" ht="35.1" customHeight="1" x14ac:dyDescent="0.2">
      <c r="A585" s="41">
        <f t="shared" si="9"/>
        <v>583</v>
      </c>
      <c r="B585" s="42">
        <f>Hoja2!B592</f>
        <v>0</v>
      </c>
      <c r="C585" s="14">
        <f>Hoja2!P592</f>
        <v>0</v>
      </c>
      <c r="D585" s="16">
        <f>Hoja2!C592</f>
        <v>0</v>
      </c>
      <c r="E585" s="15">
        <f>Hoja4!J592</f>
        <v>0</v>
      </c>
      <c r="F585" s="15">
        <f>ROUND(Hoja2!AA592,2)</f>
        <v>0</v>
      </c>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row>
    <row r="586" spans="1:52" ht="35.1" customHeight="1" x14ac:dyDescent="0.2">
      <c r="A586" s="41">
        <f t="shared" si="9"/>
        <v>584</v>
      </c>
      <c r="B586" s="42">
        <f>Hoja2!B593</f>
        <v>0</v>
      </c>
      <c r="C586" s="14">
        <f>Hoja2!P593</f>
        <v>0</v>
      </c>
      <c r="D586" s="16">
        <f>Hoja2!C593</f>
        <v>0</v>
      </c>
      <c r="E586" s="15">
        <f>Hoja4!J593</f>
        <v>0</v>
      </c>
      <c r="F586" s="15">
        <f>ROUND(Hoja2!AA593,2)</f>
        <v>0</v>
      </c>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row>
    <row r="587" spans="1:52" ht="35.1" customHeight="1" x14ac:dyDescent="0.2">
      <c r="A587" s="22">
        <f t="shared" si="9"/>
        <v>585</v>
      </c>
      <c r="B587" s="43">
        <f>Hoja2!B594</f>
        <v>0</v>
      </c>
      <c r="C587" s="38">
        <f>Hoja2!P594</f>
        <v>0</v>
      </c>
      <c r="D587" s="39">
        <f>Hoja2!C594</f>
        <v>0</v>
      </c>
      <c r="E587" s="40">
        <f>Hoja4!J594</f>
        <v>0</v>
      </c>
      <c r="F587" s="40">
        <f>ROUND(Hoja2!AA594,2)</f>
        <v>0</v>
      </c>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row>
    <row r="588" spans="1:52" ht="35.1" customHeight="1" x14ac:dyDescent="0.2">
      <c r="A588" s="41">
        <f t="shared" si="9"/>
        <v>586</v>
      </c>
      <c r="B588" s="42">
        <f>Hoja2!B595</f>
        <v>0</v>
      </c>
      <c r="C588" s="14">
        <f>Hoja2!P595</f>
        <v>0</v>
      </c>
      <c r="D588" s="16">
        <f>Hoja2!C595</f>
        <v>0</v>
      </c>
      <c r="E588" s="15">
        <f>Hoja4!J595</f>
        <v>0</v>
      </c>
      <c r="F588" s="15">
        <f>ROUND(Hoja2!AA595,2)</f>
        <v>0</v>
      </c>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row>
    <row r="589" spans="1:52" ht="35.1" customHeight="1" x14ac:dyDescent="0.2">
      <c r="A589" s="41">
        <f t="shared" si="9"/>
        <v>587</v>
      </c>
      <c r="B589" s="42">
        <f>Hoja2!B596</f>
        <v>0</v>
      </c>
      <c r="C589" s="14">
        <f>Hoja2!P596</f>
        <v>0</v>
      </c>
      <c r="D589" s="16">
        <f>Hoja2!C596</f>
        <v>0</v>
      </c>
      <c r="E589" s="15">
        <f>Hoja4!J596</f>
        <v>0</v>
      </c>
      <c r="F589" s="15">
        <f>ROUND(Hoja2!AA596,2)</f>
        <v>0</v>
      </c>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row>
    <row r="590" spans="1:52" ht="35.1" customHeight="1" x14ac:dyDescent="0.2">
      <c r="A590" s="41">
        <f t="shared" si="9"/>
        <v>588</v>
      </c>
      <c r="B590" s="42">
        <f>Hoja2!B597</f>
        <v>0</v>
      </c>
      <c r="C590" s="14">
        <f>Hoja2!P597</f>
        <v>0</v>
      </c>
      <c r="D590" s="16">
        <f>Hoja2!C597</f>
        <v>0</v>
      </c>
      <c r="E590" s="15">
        <f>Hoja4!J597</f>
        <v>0</v>
      </c>
      <c r="F590" s="15">
        <f>ROUND(Hoja2!AA597,2)</f>
        <v>0</v>
      </c>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row>
    <row r="591" spans="1:52" ht="35.1" customHeight="1" x14ac:dyDescent="0.2">
      <c r="A591" s="41">
        <f t="shared" si="9"/>
        <v>589</v>
      </c>
      <c r="B591" s="42">
        <f>Hoja2!B598</f>
        <v>0</v>
      </c>
      <c r="C591" s="14">
        <f>Hoja2!P598</f>
        <v>0</v>
      </c>
      <c r="D591" s="16">
        <f>Hoja2!C598</f>
        <v>0</v>
      </c>
      <c r="E591" s="15">
        <f>Hoja4!J598</f>
        <v>0</v>
      </c>
      <c r="F591" s="15">
        <f>ROUND(Hoja2!AA598,2)</f>
        <v>0</v>
      </c>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row>
    <row r="592" spans="1:52" ht="35.1" customHeight="1" x14ac:dyDescent="0.2">
      <c r="A592" s="22">
        <f t="shared" si="9"/>
        <v>590</v>
      </c>
      <c r="B592" s="43">
        <f>Hoja2!B599</f>
        <v>0</v>
      </c>
      <c r="C592" s="38">
        <f>Hoja2!P599</f>
        <v>0</v>
      </c>
      <c r="D592" s="39">
        <f>Hoja2!C599</f>
        <v>0</v>
      </c>
      <c r="E592" s="40">
        <f>Hoja4!J599</f>
        <v>0</v>
      </c>
      <c r="F592" s="40">
        <f>ROUND(Hoja2!AA599,2)</f>
        <v>0</v>
      </c>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row>
    <row r="593" spans="1:52" ht="35.1" customHeight="1" x14ac:dyDescent="0.2">
      <c r="A593" s="41">
        <f t="shared" si="9"/>
        <v>591</v>
      </c>
      <c r="B593" s="42">
        <f>Hoja2!B600</f>
        <v>0</v>
      </c>
      <c r="C593" s="14">
        <f>Hoja2!P600</f>
        <v>0</v>
      </c>
      <c r="D593" s="16">
        <f>Hoja2!C600</f>
        <v>0</v>
      </c>
      <c r="E593" s="15">
        <f>Hoja4!J600</f>
        <v>0</v>
      </c>
      <c r="F593" s="15">
        <f>ROUND(Hoja2!AA600,2)</f>
        <v>0</v>
      </c>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row>
    <row r="594" spans="1:52" ht="35.1" customHeight="1" x14ac:dyDescent="0.2">
      <c r="A594" s="41">
        <f t="shared" si="9"/>
        <v>592</v>
      </c>
      <c r="B594" s="42">
        <f>Hoja2!B601</f>
        <v>0</v>
      </c>
      <c r="C594" s="14">
        <f>Hoja2!P601</f>
        <v>0</v>
      </c>
      <c r="D594" s="16">
        <f>Hoja2!C601</f>
        <v>0</v>
      </c>
      <c r="E594" s="15">
        <f>Hoja4!J601</f>
        <v>0</v>
      </c>
      <c r="F594" s="15">
        <f>ROUND(Hoja2!AA601,2)</f>
        <v>0</v>
      </c>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row>
    <row r="595" spans="1:52" ht="35.1" customHeight="1" x14ac:dyDescent="0.2">
      <c r="A595" s="41">
        <f t="shared" si="9"/>
        <v>593</v>
      </c>
      <c r="B595" s="42">
        <f>Hoja2!B602</f>
        <v>0</v>
      </c>
      <c r="C595" s="14">
        <f>Hoja2!P602</f>
        <v>0</v>
      </c>
      <c r="D595" s="16">
        <f>Hoja2!C602</f>
        <v>0</v>
      </c>
      <c r="E595" s="15">
        <f>Hoja4!J602</f>
        <v>0</v>
      </c>
      <c r="F595" s="15">
        <f>ROUND(Hoja2!AA602,2)</f>
        <v>0</v>
      </c>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row>
    <row r="596" spans="1:52" ht="35.1" customHeight="1" x14ac:dyDescent="0.2">
      <c r="A596" s="41">
        <f t="shared" si="9"/>
        <v>594</v>
      </c>
      <c r="B596" s="42">
        <f>Hoja2!B603</f>
        <v>0</v>
      </c>
      <c r="C596" s="14">
        <f>Hoja2!P603</f>
        <v>0</v>
      </c>
      <c r="D596" s="16">
        <f>Hoja2!C603</f>
        <v>0</v>
      </c>
      <c r="E596" s="15">
        <f>Hoja4!J603</f>
        <v>0</v>
      </c>
      <c r="F596" s="15">
        <f>ROUND(Hoja2!AA603,2)</f>
        <v>0</v>
      </c>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row>
    <row r="597" spans="1:52" ht="35.1" customHeight="1" x14ac:dyDescent="0.2">
      <c r="A597" s="22">
        <f t="shared" si="9"/>
        <v>595</v>
      </c>
      <c r="B597" s="43">
        <f>Hoja2!B604</f>
        <v>0</v>
      </c>
      <c r="C597" s="38">
        <f>Hoja2!P604</f>
        <v>0</v>
      </c>
      <c r="D597" s="39">
        <f>Hoja2!C604</f>
        <v>0</v>
      </c>
      <c r="E597" s="40">
        <f>Hoja4!J604</f>
        <v>0</v>
      </c>
      <c r="F597" s="40">
        <f>ROUND(Hoja2!AA604,2)</f>
        <v>0</v>
      </c>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row>
    <row r="598" spans="1:52" ht="35.1" customHeight="1" x14ac:dyDescent="0.2">
      <c r="A598" s="41">
        <f t="shared" si="9"/>
        <v>596</v>
      </c>
      <c r="B598" s="42">
        <f>Hoja2!B605</f>
        <v>0</v>
      </c>
      <c r="C598" s="14">
        <f>Hoja2!P605</f>
        <v>0</v>
      </c>
      <c r="D598" s="16">
        <f>Hoja2!C605</f>
        <v>0</v>
      </c>
      <c r="E598" s="15">
        <f>Hoja4!J605</f>
        <v>0</v>
      </c>
      <c r="F598" s="15">
        <f>ROUND(Hoja2!AA605,2)</f>
        <v>0</v>
      </c>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row>
    <row r="599" spans="1:52" ht="35.1" customHeight="1" x14ac:dyDescent="0.2">
      <c r="A599" s="41">
        <f t="shared" si="9"/>
        <v>597</v>
      </c>
      <c r="B599" s="42">
        <f>Hoja2!B606</f>
        <v>0</v>
      </c>
      <c r="C599" s="14">
        <f>Hoja2!P606</f>
        <v>0</v>
      </c>
      <c r="D599" s="16">
        <f>Hoja2!C606</f>
        <v>0</v>
      </c>
      <c r="E599" s="15">
        <f>Hoja4!J606</f>
        <v>0</v>
      </c>
      <c r="F599" s="15">
        <f>ROUND(Hoja2!AA606,2)</f>
        <v>0</v>
      </c>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row>
    <row r="600" spans="1:52" ht="35.1" customHeight="1" x14ac:dyDescent="0.2">
      <c r="A600" s="41">
        <f t="shared" si="9"/>
        <v>598</v>
      </c>
      <c r="B600" s="42">
        <f>Hoja2!B607</f>
        <v>0</v>
      </c>
      <c r="C600" s="14">
        <f>Hoja2!P607</f>
        <v>0</v>
      </c>
      <c r="D600" s="16">
        <f>Hoja2!C607</f>
        <v>0</v>
      </c>
      <c r="E600" s="15">
        <f>Hoja4!J607</f>
        <v>0</v>
      </c>
      <c r="F600" s="15">
        <f>ROUND(Hoja2!AA607,2)</f>
        <v>0</v>
      </c>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row>
    <row r="601" spans="1:52" ht="35.1" customHeight="1" x14ac:dyDescent="0.2">
      <c r="A601" s="41">
        <f t="shared" si="9"/>
        <v>599</v>
      </c>
      <c r="B601" s="42">
        <f>Hoja2!B608</f>
        <v>0</v>
      </c>
      <c r="C601" s="14">
        <f>Hoja2!P608</f>
        <v>0</v>
      </c>
      <c r="D601" s="16">
        <f>Hoja2!C608</f>
        <v>0</v>
      </c>
      <c r="E601" s="15">
        <f>Hoja4!J608</f>
        <v>0</v>
      </c>
      <c r="F601" s="15">
        <f>ROUND(Hoja2!AA608,2)</f>
        <v>0</v>
      </c>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row>
    <row r="602" spans="1:52" ht="35.1" customHeight="1" x14ac:dyDescent="0.2">
      <c r="A602" s="22">
        <f t="shared" si="9"/>
        <v>600</v>
      </c>
      <c r="B602" s="43">
        <f>Hoja2!B609</f>
        <v>0</v>
      </c>
      <c r="C602" s="38">
        <f>Hoja2!P609</f>
        <v>0</v>
      </c>
      <c r="D602" s="39">
        <f>Hoja2!C609</f>
        <v>0</v>
      </c>
      <c r="E602" s="40">
        <f>Hoja4!J609</f>
        <v>0</v>
      </c>
      <c r="F602" s="40">
        <f>ROUND(Hoja2!AA609,2)</f>
        <v>0</v>
      </c>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row>
    <row r="603" spans="1:52" ht="35.1" customHeight="1" x14ac:dyDescent="0.2">
      <c r="A603" s="41">
        <f t="shared" si="9"/>
        <v>601</v>
      </c>
      <c r="B603" s="42">
        <f>Hoja2!B610</f>
        <v>0</v>
      </c>
      <c r="C603" s="14">
        <f>Hoja2!P610</f>
        <v>0</v>
      </c>
      <c r="D603" s="16">
        <f>Hoja2!C610</f>
        <v>0</v>
      </c>
      <c r="E603" s="15">
        <f>Hoja4!J610</f>
        <v>0</v>
      </c>
      <c r="F603" s="15">
        <f>ROUND(Hoja2!AA610,2)</f>
        <v>0</v>
      </c>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row>
    <row r="604" spans="1:52" ht="35.1" customHeight="1" x14ac:dyDescent="0.2">
      <c r="A604" s="41">
        <f t="shared" si="9"/>
        <v>602</v>
      </c>
      <c r="B604" s="42">
        <f>Hoja2!B611</f>
        <v>0</v>
      </c>
      <c r="C604" s="14">
        <f>Hoja2!P611</f>
        <v>0</v>
      </c>
      <c r="D604" s="16">
        <f>Hoja2!C611</f>
        <v>0</v>
      </c>
      <c r="E604" s="15">
        <f>Hoja4!J611</f>
        <v>0</v>
      </c>
      <c r="F604" s="15">
        <f>ROUND(Hoja2!AA611,2)</f>
        <v>0</v>
      </c>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row>
    <row r="605" spans="1:52" ht="35.1" customHeight="1" x14ac:dyDescent="0.2">
      <c r="A605" s="41">
        <f t="shared" si="9"/>
        <v>603</v>
      </c>
      <c r="B605" s="42">
        <f>Hoja2!B612</f>
        <v>0</v>
      </c>
      <c r="C605" s="14">
        <f>Hoja2!P612</f>
        <v>0</v>
      </c>
      <c r="D605" s="16">
        <f>Hoja2!C612</f>
        <v>0</v>
      </c>
      <c r="E605" s="15">
        <f>Hoja4!J612</f>
        <v>0</v>
      </c>
      <c r="F605" s="15">
        <f>ROUND(Hoja2!AA612,2)</f>
        <v>0</v>
      </c>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row>
    <row r="606" spans="1:52" ht="35.1" customHeight="1" x14ac:dyDescent="0.2">
      <c r="A606" s="41">
        <f t="shared" si="9"/>
        <v>604</v>
      </c>
      <c r="B606" s="42">
        <f>Hoja2!B613</f>
        <v>0</v>
      </c>
      <c r="C606" s="14">
        <f>Hoja2!P613</f>
        <v>0</v>
      </c>
      <c r="D606" s="16">
        <f>Hoja2!C613</f>
        <v>0</v>
      </c>
      <c r="E606" s="15">
        <f>Hoja4!J613</f>
        <v>0</v>
      </c>
      <c r="F606" s="15">
        <f>ROUND(Hoja2!AA613,2)</f>
        <v>0</v>
      </c>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row>
    <row r="607" spans="1:52" ht="35.1" customHeight="1" x14ac:dyDescent="0.2">
      <c r="A607" s="22">
        <f t="shared" si="9"/>
        <v>605</v>
      </c>
      <c r="B607" s="43">
        <f>Hoja2!B614</f>
        <v>0</v>
      </c>
      <c r="C607" s="38">
        <f>Hoja2!P614</f>
        <v>0</v>
      </c>
      <c r="D607" s="39">
        <f>Hoja2!C614</f>
        <v>0</v>
      </c>
      <c r="E607" s="40">
        <f>Hoja4!J614</f>
        <v>0</v>
      </c>
      <c r="F607" s="40">
        <f>ROUND(Hoja2!AA614,2)</f>
        <v>0</v>
      </c>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row>
    <row r="608" spans="1:52" ht="35.1" customHeight="1" x14ac:dyDescent="0.2">
      <c r="A608" s="41">
        <f t="shared" si="9"/>
        <v>606</v>
      </c>
      <c r="B608" s="42">
        <f>Hoja2!B615</f>
        <v>0</v>
      </c>
      <c r="C608" s="14">
        <f>Hoja2!P615</f>
        <v>0</v>
      </c>
      <c r="D608" s="16">
        <f>Hoja2!C615</f>
        <v>0</v>
      </c>
      <c r="E608" s="15">
        <f>Hoja4!J615</f>
        <v>0</v>
      </c>
      <c r="F608" s="15">
        <f>ROUND(Hoja2!AA615,2)</f>
        <v>0</v>
      </c>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row>
    <row r="609" spans="1:52" ht="35.1" customHeight="1" x14ac:dyDescent="0.2">
      <c r="A609" s="41">
        <f t="shared" si="9"/>
        <v>607</v>
      </c>
      <c r="B609" s="42">
        <f>Hoja2!B616</f>
        <v>0</v>
      </c>
      <c r="C609" s="14">
        <f>Hoja2!P616</f>
        <v>0</v>
      </c>
      <c r="D609" s="16">
        <f>Hoja2!C616</f>
        <v>0</v>
      </c>
      <c r="E609" s="15">
        <f>Hoja4!J616</f>
        <v>0</v>
      </c>
      <c r="F609" s="15">
        <f>ROUND(Hoja2!AA616,2)</f>
        <v>0</v>
      </c>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row>
    <row r="610" spans="1:52" ht="35.1" customHeight="1" x14ac:dyDescent="0.2">
      <c r="A610" s="41">
        <f t="shared" si="9"/>
        <v>608</v>
      </c>
      <c r="B610" s="42">
        <f>Hoja2!B617</f>
        <v>0</v>
      </c>
      <c r="C610" s="14">
        <f>Hoja2!P617</f>
        <v>0</v>
      </c>
      <c r="D610" s="16">
        <f>Hoja2!C617</f>
        <v>0</v>
      </c>
      <c r="E610" s="15">
        <f>Hoja4!J617</f>
        <v>0</v>
      </c>
      <c r="F610" s="15">
        <f>ROUND(Hoja2!AA617,2)</f>
        <v>0</v>
      </c>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row>
    <row r="611" spans="1:52" ht="35.1" customHeight="1" x14ac:dyDescent="0.2">
      <c r="A611" s="41">
        <f t="shared" si="9"/>
        <v>609</v>
      </c>
      <c r="B611" s="42">
        <f>Hoja2!B618</f>
        <v>0</v>
      </c>
      <c r="C611" s="14">
        <f>Hoja2!P618</f>
        <v>0</v>
      </c>
      <c r="D611" s="16">
        <f>Hoja2!C618</f>
        <v>0</v>
      </c>
      <c r="E611" s="15">
        <f>Hoja4!J618</f>
        <v>0</v>
      </c>
      <c r="F611" s="15">
        <f>ROUND(Hoja2!AA618,2)</f>
        <v>0</v>
      </c>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row>
    <row r="612" spans="1:52" ht="35.1" customHeight="1" x14ac:dyDescent="0.2">
      <c r="A612" s="22">
        <f t="shared" si="9"/>
        <v>610</v>
      </c>
      <c r="B612" s="43">
        <f>Hoja2!B619</f>
        <v>0</v>
      </c>
      <c r="C612" s="38">
        <f>Hoja2!P619</f>
        <v>0</v>
      </c>
      <c r="D612" s="39">
        <f>Hoja2!C619</f>
        <v>0</v>
      </c>
      <c r="E612" s="40">
        <f>Hoja4!J619</f>
        <v>0</v>
      </c>
      <c r="F612" s="40">
        <f>ROUND(Hoja2!AA619,2)</f>
        <v>0</v>
      </c>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row>
    <row r="613" spans="1:52" ht="35.1" customHeight="1" x14ac:dyDescent="0.2">
      <c r="A613" s="41">
        <f t="shared" si="9"/>
        <v>611</v>
      </c>
      <c r="B613" s="42">
        <f>Hoja2!B620</f>
        <v>0</v>
      </c>
      <c r="C613" s="14">
        <f>Hoja2!P620</f>
        <v>0</v>
      </c>
      <c r="D613" s="16">
        <f>Hoja2!C620</f>
        <v>0</v>
      </c>
      <c r="E613" s="15">
        <f>Hoja4!J620</f>
        <v>0</v>
      </c>
      <c r="F613" s="15">
        <f>ROUND(Hoja2!AA620,2)</f>
        <v>0</v>
      </c>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row>
    <row r="614" spans="1:52" ht="35.1" customHeight="1" x14ac:dyDescent="0.2">
      <c r="A614" s="41">
        <f t="shared" si="9"/>
        <v>612</v>
      </c>
      <c r="B614" s="42">
        <f>Hoja2!B621</f>
        <v>0</v>
      </c>
      <c r="C614" s="14">
        <f>Hoja2!P621</f>
        <v>0</v>
      </c>
      <c r="D614" s="16">
        <f>Hoja2!C621</f>
        <v>0</v>
      </c>
      <c r="E614" s="15">
        <f>Hoja4!J621</f>
        <v>0</v>
      </c>
      <c r="F614" s="15">
        <f>ROUND(Hoja2!AA621,2)</f>
        <v>0</v>
      </c>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row>
    <row r="615" spans="1:52" ht="35.1" customHeight="1" x14ac:dyDescent="0.2">
      <c r="A615" s="41">
        <f t="shared" si="9"/>
        <v>613</v>
      </c>
      <c r="B615" s="42">
        <f>Hoja2!B622</f>
        <v>0</v>
      </c>
      <c r="C615" s="14">
        <f>Hoja2!P622</f>
        <v>0</v>
      </c>
      <c r="D615" s="16">
        <f>Hoja2!C622</f>
        <v>0</v>
      </c>
      <c r="E615" s="15">
        <f>Hoja4!J622</f>
        <v>0</v>
      </c>
      <c r="F615" s="15">
        <f>ROUND(Hoja2!AA622,2)</f>
        <v>0</v>
      </c>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row>
    <row r="616" spans="1:52" ht="35.1" customHeight="1" x14ac:dyDescent="0.2">
      <c r="A616" s="41">
        <f t="shared" si="9"/>
        <v>614</v>
      </c>
      <c r="B616" s="42">
        <f>Hoja2!B623</f>
        <v>0</v>
      </c>
      <c r="C616" s="14">
        <f>Hoja2!P623</f>
        <v>0</v>
      </c>
      <c r="D616" s="16">
        <f>Hoja2!C623</f>
        <v>0</v>
      </c>
      <c r="E616" s="15">
        <f>Hoja4!J623</f>
        <v>0</v>
      </c>
      <c r="F616" s="15">
        <f>ROUND(Hoja2!AA623,2)</f>
        <v>0</v>
      </c>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row>
    <row r="617" spans="1:52" ht="35.1" customHeight="1" x14ac:dyDescent="0.2">
      <c r="A617" s="22">
        <f t="shared" si="9"/>
        <v>615</v>
      </c>
      <c r="B617" s="43">
        <f>Hoja2!B624</f>
        <v>0</v>
      </c>
      <c r="C617" s="38">
        <f>Hoja2!P624</f>
        <v>0</v>
      </c>
      <c r="D617" s="39">
        <f>Hoja2!C624</f>
        <v>0</v>
      </c>
      <c r="E617" s="40">
        <f>Hoja4!J624</f>
        <v>0</v>
      </c>
      <c r="F617" s="40">
        <f>ROUND(Hoja2!AA624,2)</f>
        <v>0</v>
      </c>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row>
    <row r="618" spans="1:52" ht="35.1" customHeight="1" x14ac:dyDescent="0.2">
      <c r="A618" s="41">
        <f t="shared" si="9"/>
        <v>616</v>
      </c>
      <c r="B618" s="42">
        <f>Hoja2!B625</f>
        <v>0</v>
      </c>
      <c r="C618" s="14">
        <f>Hoja2!P625</f>
        <v>0</v>
      </c>
      <c r="D618" s="16">
        <f>Hoja2!C625</f>
        <v>0</v>
      </c>
      <c r="E618" s="15">
        <f>Hoja4!J625</f>
        <v>0</v>
      </c>
      <c r="F618" s="15">
        <f>ROUND(Hoja2!AA625,2)</f>
        <v>0</v>
      </c>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row>
    <row r="619" spans="1:52" ht="35.1" customHeight="1" x14ac:dyDescent="0.2">
      <c r="A619" s="41">
        <f t="shared" si="9"/>
        <v>617</v>
      </c>
      <c r="B619" s="42">
        <f>Hoja2!B626</f>
        <v>0</v>
      </c>
      <c r="C619" s="14">
        <f>Hoja2!P626</f>
        <v>0</v>
      </c>
      <c r="D619" s="16">
        <f>Hoja2!C626</f>
        <v>0</v>
      </c>
      <c r="E619" s="15">
        <f>Hoja4!J626</f>
        <v>0</v>
      </c>
      <c r="F619" s="15">
        <f>ROUND(Hoja2!AA626,2)</f>
        <v>0</v>
      </c>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row>
    <row r="620" spans="1:52" ht="35.1" customHeight="1" x14ac:dyDescent="0.2">
      <c r="A620" s="41">
        <f t="shared" si="9"/>
        <v>618</v>
      </c>
      <c r="B620" s="42">
        <f>Hoja2!B627</f>
        <v>0</v>
      </c>
      <c r="C620" s="14">
        <f>Hoja2!P627</f>
        <v>0</v>
      </c>
      <c r="D620" s="16">
        <f>Hoja2!C627</f>
        <v>0</v>
      </c>
      <c r="E620" s="15">
        <f>Hoja4!J627</f>
        <v>0</v>
      </c>
      <c r="F620" s="15">
        <f>ROUND(Hoja2!AA627,2)</f>
        <v>0</v>
      </c>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row>
    <row r="621" spans="1:52" ht="35.1" customHeight="1" x14ac:dyDescent="0.2">
      <c r="A621" s="41">
        <f t="shared" si="9"/>
        <v>619</v>
      </c>
      <c r="B621" s="42">
        <f>Hoja2!B628</f>
        <v>0</v>
      </c>
      <c r="C621" s="14">
        <f>Hoja2!P628</f>
        <v>0</v>
      </c>
      <c r="D621" s="16">
        <f>Hoja2!C628</f>
        <v>0</v>
      </c>
      <c r="E621" s="15">
        <f>Hoja4!J628</f>
        <v>0</v>
      </c>
      <c r="F621" s="15">
        <f>ROUND(Hoja2!AA628,2)</f>
        <v>0</v>
      </c>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row>
    <row r="622" spans="1:52" ht="35.1" customHeight="1" x14ac:dyDescent="0.2">
      <c r="A622" s="22">
        <f t="shared" si="9"/>
        <v>620</v>
      </c>
      <c r="B622" s="43">
        <f>Hoja2!B629</f>
        <v>0</v>
      </c>
      <c r="C622" s="38">
        <f>Hoja2!P629</f>
        <v>0</v>
      </c>
      <c r="D622" s="39">
        <f>Hoja2!C629</f>
        <v>0</v>
      </c>
      <c r="E622" s="40">
        <f>Hoja4!J629</f>
        <v>0</v>
      </c>
      <c r="F622" s="40">
        <f>ROUND(Hoja2!AA629,2)</f>
        <v>0</v>
      </c>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row>
    <row r="623" spans="1:52" ht="35.1" customHeight="1" x14ac:dyDescent="0.2">
      <c r="A623" s="41">
        <f t="shared" si="9"/>
        <v>621</v>
      </c>
      <c r="B623" s="42">
        <f>Hoja2!B630</f>
        <v>0</v>
      </c>
      <c r="C623" s="14">
        <f>Hoja2!P630</f>
        <v>0</v>
      </c>
      <c r="D623" s="16">
        <f>Hoja2!C630</f>
        <v>0</v>
      </c>
      <c r="E623" s="15">
        <f>Hoja4!J630</f>
        <v>0</v>
      </c>
      <c r="F623" s="15">
        <f>ROUND(Hoja2!AA630,2)</f>
        <v>0</v>
      </c>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row>
    <row r="624" spans="1:52" ht="35.1" customHeight="1" x14ac:dyDescent="0.2">
      <c r="A624" s="41">
        <f t="shared" si="9"/>
        <v>622</v>
      </c>
      <c r="B624" s="42">
        <f>Hoja2!B631</f>
        <v>0</v>
      </c>
      <c r="C624" s="14">
        <f>Hoja2!P631</f>
        <v>0</v>
      </c>
      <c r="D624" s="16">
        <f>Hoja2!C631</f>
        <v>0</v>
      </c>
      <c r="E624" s="15">
        <f>Hoja4!J631</f>
        <v>0</v>
      </c>
      <c r="F624" s="15">
        <f>ROUND(Hoja2!AA631,2)</f>
        <v>0</v>
      </c>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row>
    <row r="625" spans="1:52" ht="35.1" customHeight="1" x14ac:dyDescent="0.2">
      <c r="A625" s="41">
        <f t="shared" si="9"/>
        <v>623</v>
      </c>
      <c r="B625" s="42">
        <f>Hoja2!B632</f>
        <v>0</v>
      </c>
      <c r="C625" s="14">
        <f>Hoja2!P632</f>
        <v>0</v>
      </c>
      <c r="D625" s="16">
        <f>Hoja2!C632</f>
        <v>0</v>
      </c>
      <c r="E625" s="15">
        <f>Hoja4!J632</f>
        <v>0</v>
      </c>
      <c r="F625" s="15">
        <f>ROUND(Hoja2!AA632,2)</f>
        <v>0</v>
      </c>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row>
    <row r="626" spans="1:52" ht="35.1" customHeight="1" x14ac:dyDescent="0.2">
      <c r="A626" s="41">
        <f t="shared" si="9"/>
        <v>624</v>
      </c>
      <c r="B626" s="42">
        <f>Hoja2!B633</f>
        <v>0</v>
      </c>
      <c r="C626" s="14">
        <f>Hoja2!P633</f>
        <v>0</v>
      </c>
      <c r="D626" s="16">
        <f>Hoja2!C633</f>
        <v>0</v>
      </c>
      <c r="E626" s="15">
        <f>Hoja4!J633</f>
        <v>0</v>
      </c>
      <c r="F626" s="15">
        <f>ROUND(Hoja2!AA633,2)</f>
        <v>0</v>
      </c>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row>
    <row r="627" spans="1:52" ht="35.1" customHeight="1" x14ac:dyDescent="0.2">
      <c r="A627" s="22">
        <f t="shared" si="9"/>
        <v>625</v>
      </c>
      <c r="B627" s="43">
        <f>Hoja2!B634</f>
        <v>0</v>
      </c>
      <c r="C627" s="38">
        <f>Hoja2!P634</f>
        <v>0</v>
      </c>
      <c r="D627" s="39">
        <f>Hoja2!C634</f>
        <v>0</v>
      </c>
      <c r="E627" s="40">
        <f>Hoja4!J634</f>
        <v>0</v>
      </c>
      <c r="F627" s="40">
        <f>ROUND(Hoja2!AA634,2)</f>
        <v>0</v>
      </c>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row>
    <row r="628" spans="1:52" ht="35.1" customHeight="1" x14ac:dyDescent="0.2">
      <c r="A628" s="41">
        <f t="shared" si="9"/>
        <v>626</v>
      </c>
      <c r="B628" s="42">
        <f>Hoja2!B635</f>
        <v>0</v>
      </c>
      <c r="C628" s="14">
        <f>Hoja2!P635</f>
        <v>0</v>
      </c>
      <c r="D628" s="16">
        <f>Hoja2!C635</f>
        <v>0</v>
      </c>
      <c r="E628" s="15">
        <f>Hoja4!J635</f>
        <v>0</v>
      </c>
      <c r="F628" s="15">
        <f>ROUND(Hoja2!AA635,2)</f>
        <v>0</v>
      </c>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row>
    <row r="629" spans="1:52" ht="35.1" customHeight="1" x14ac:dyDescent="0.2">
      <c r="A629" s="41">
        <f t="shared" si="9"/>
        <v>627</v>
      </c>
      <c r="B629" s="42">
        <f>Hoja2!B636</f>
        <v>0</v>
      </c>
      <c r="C629" s="14">
        <f>Hoja2!P636</f>
        <v>0</v>
      </c>
      <c r="D629" s="16">
        <f>Hoja2!C636</f>
        <v>0</v>
      </c>
      <c r="E629" s="15">
        <f>Hoja4!J636</f>
        <v>0</v>
      </c>
      <c r="F629" s="15">
        <f>ROUND(Hoja2!AA636,2)</f>
        <v>0</v>
      </c>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row>
    <row r="630" spans="1:52" ht="35.1" customHeight="1" x14ac:dyDescent="0.2">
      <c r="A630" s="41">
        <f t="shared" si="9"/>
        <v>628</v>
      </c>
      <c r="B630" s="42">
        <f>Hoja2!B637</f>
        <v>0</v>
      </c>
      <c r="C630" s="14">
        <f>Hoja2!P637</f>
        <v>0</v>
      </c>
      <c r="D630" s="16">
        <f>Hoja2!C637</f>
        <v>0</v>
      </c>
      <c r="E630" s="15">
        <f>Hoja4!J637</f>
        <v>0</v>
      </c>
      <c r="F630" s="15">
        <f>ROUND(Hoja2!AA637,2)</f>
        <v>0</v>
      </c>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row>
    <row r="631" spans="1:52" ht="35.1" customHeight="1" x14ac:dyDescent="0.2">
      <c r="A631" s="41">
        <f t="shared" si="9"/>
        <v>629</v>
      </c>
      <c r="B631" s="42">
        <f>Hoja2!B638</f>
        <v>0</v>
      </c>
      <c r="C631" s="14">
        <f>Hoja2!P638</f>
        <v>0</v>
      </c>
      <c r="D631" s="16">
        <f>Hoja2!C638</f>
        <v>0</v>
      </c>
      <c r="E631" s="15">
        <f>Hoja4!J638</f>
        <v>0</v>
      </c>
      <c r="F631" s="15">
        <f>ROUND(Hoja2!AA638,2)</f>
        <v>0</v>
      </c>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row>
    <row r="632" spans="1:52" ht="35.1" customHeight="1" x14ac:dyDescent="0.2">
      <c r="A632" s="22">
        <f t="shared" si="9"/>
        <v>630</v>
      </c>
      <c r="B632" s="43">
        <f>Hoja2!B639</f>
        <v>0</v>
      </c>
      <c r="C632" s="38">
        <f>Hoja2!P639</f>
        <v>0</v>
      </c>
      <c r="D632" s="39">
        <f>Hoja2!C639</f>
        <v>0</v>
      </c>
      <c r="E632" s="40">
        <f>Hoja4!J639</f>
        <v>0</v>
      </c>
      <c r="F632" s="40">
        <f>ROUND(Hoja2!AA639,2)</f>
        <v>0</v>
      </c>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row>
    <row r="633" spans="1:52" ht="35.1" customHeight="1" x14ac:dyDescent="0.2">
      <c r="A633" s="41">
        <f t="shared" si="9"/>
        <v>631</v>
      </c>
      <c r="B633" s="42">
        <f>Hoja2!B640</f>
        <v>0</v>
      </c>
      <c r="C633" s="14">
        <f>Hoja2!P640</f>
        <v>0</v>
      </c>
      <c r="D633" s="16">
        <f>Hoja2!C640</f>
        <v>0</v>
      </c>
      <c r="E633" s="15">
        <f>Hoja4!J640</f>
        <v>0</v>
      </c>
      <c r="F633" s="15">
        <f>ROUND(Hoja2!AA640,2)</f>
        <v>0</v>
      </c>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row>
    <row r="634" spans="1:52" ht="35.1" customHeight="1" x14ac:dyDescent="0.2">
      <c r="A634" s="41">
        <f t="shared" si="9"/>
        <v>632</v>
      </c>
      <c r="B634" s="42">
        <f>Hoja2!B641</f>
        <v>0</v>
      </c>
      <c r="C634" s="14">
        <f>Hoja2!P641</f>
        <v>0</v>
      </c>
      <c r="D634" s="16">
        <f>Hoja2!C641</f>
        <v>0</v>
      </c>
      <c r="E634" s="15">
        <f>Hoja4!J641</f>
        <v>0</v>
      </c>
      <c r="F634" s="15">
        <f>ROUND(Hoja2!AA641,2)</f>
        <v>0</v>
      </c>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row>
    <row r="635" spans="1:52" ht="35.1" customHeight="1" x14ac:dyDescent="0.2">
      <c r="A635" s="41">
        <f t="shared" si="9"/>
        <v>633</v>
      </c>
      <c r="B635" s="42">
        <f>Hoja2!B642</f>
        <v>0</v>
      </c>
      <c r="C635" s="14">
        <f>Hoja2!P642</f>
        <v>0</v>
      </c>
      <c r="D635" s="16">
        <f>Hoja2!C642</f>
        <v>0</v>
      </c>
      <c r="E635" s="15">
        <f>Hoja4!J642</f>
        <v>0</v>
      </c>
      <c r="F635" s="15">
        <f>ROUND(Hoja2!AA642,2)</f>
        <v>0</v>
      </c>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row>
    <row r="636" spans="1:52" ht="35.1" customHeight="1" x14ac:dyDescent="0.2">
      <c r="A636" s="41">
        <f t="shared" si="9"/>
        <v>634</v>
      </c>
      <c r="B636" s="42">
        <f>Hoja2!B643</f>
        <v>0</v>
      </c>
      <c r="C636" s="14">
        <f>Hoja2!P643</f>
        <v>0</v>
      </c>
      <c r="D636" s="16">
        <f>Hoja2!C643</f>
        <v>0</v>
      </c>
      <c r="E636" s="15">
        <f>Hoja4!J643</f>
        <v>0</v>
      </c>
      <c r="F636" s="15">
        <f>ROUND(Hoja2!AA643,2)</f>
        <v>0</v>
      </c>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row>
    <row r="637" spans="1:52" ht="35.1" customHeight="1" x14ac:dyDescent="0.2">
      <c r="A637" s="22">
        <f t="shared" si="9"/>
        <v>635</v>
      </c>
      <c r="B637" s="43">
        <f>Hoja2!B644</f>
        <v>0</v>
      </c>
      <c r="C637" s="38">
        <f>Hoja2!P644</f>
        <v>0</v>
      </c>
      <c r="D637" s="39">
        <f>Hoja2!C644</f>
        <v>0</v>
      </c>
      <c r="E637" s="40">
        <f>Hoja4!J644</f>
        <v>0</v>
      </c>
      <c r="F637" s="40">
        <f>ROUND(Hoja2!AA644,2)</f>
        <v>0</v>
      </c>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row>
    <row r="638" spans="1:52" ht="35.1" customHeight="1" x14ac:dyDescent="0.2">
      <c r="A638" s="41">
        <f t="shared" si="9"/>
        <v>636</v>
      </c>
      <c r="B638" s="42">
        <f>Hoja2!B645</f>
        <v>0</v>
      </c>
      <c r="C638" s="14">
        <f>Hoja2!P645</f>
        <v>0</v>
      </c>
      <c r="D638" s="16">
        <f>Hoja2!C645</f>
        <v>0</v>
      </c>
      <c r="E638" s="15">
        <f>Hoja4!J645</f>
        <v>0</v>
      </c>
      <c r="F638" s="15">
        <f>ROUND(Hoja2!AA645,2)</f>
        <v>0</v>
      </c>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row>
    <row r="639" spans="1:52" ht="35.1" customHeight="1" x14ac:dyDescent="0.2">
      <c r="A639" s="41">
        <f t="shared" si="9"/>
        <v>637</v>
      </c>
      <c r="B639" s="42">
        <f>Hoja2!B646</f>
        <v>0</v>
      </c>
      <c r="C639" s="14">
        <f>Hoja2!P646</f>
        <v>0</v>
      </c>
      <c r="D639" s="16">
        <f>Hoja2!C646</f>
        <v>0</v>
      </c>
      <c r="E639" s="15">
        <f>Hoja4!J646</f>
        <v>0</v>
      </c>
      <c r="F639" s="15">
        <f>ROUND(Hoja2!AA646,2)</f>
        <v>0</v>
      </c>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row>
    <row r="640" spans="1:52" ht="35.1" customHeight="1" x14ac:dyDescent="0.2">
      <c r="A640" s="41">
        <f t="shared" si="9"/>
        <v>638</v>
      </c>
      <c r="B640" s="42">
        <f>Hoja2!B647</f>
        <v>0</v>
      </c>
      <c r="C640" s="14">
        <f>Hoja2!P647</f>
        <v>0</v>
      </c>
      <c r="D640" s="16">
        <f>Hoja2!C647</f>
        <v>0</v>
      </c>
      <c r="E640" s="15">
        <f>Hoja4!J647</f>
        <v>0</v>
      </c>
      <c r="F640" s="15">
        <f>ROUND(Hoja2!AA647,2)</f>
        <v>0</v>
      </c>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row>
    <row r="641" spans="1:52" ht="35.1" customHeight="1" x14ac:dyDescent="0.2">
      <c r="A641" s="41">
        <f t="shared" si="9"/>
        <v>639</v>
      </c>
      <c r="B641" s="42">
        <f>Hoja2!B648</f>
        <v>0</v>
      </c>
      <c r="C641" s="14">
        <f>Hoja2!P648</f>
        <v>0</v>
      </c>
      <c r="D641" s="16">
        <f>Hoja2!C648</f>
        <v>0</v>
      </c>
      <c r="E641" s="15">
        <f>Hoja4!J648</f>
        <v>0</v>
      </c>
      <c r="F641" s="15">
        <f>ROUND(Hoja2!AA648,2)</f>
        <v>0</v>
      </c>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row>
    <row r="642" spans="1:52" ht="35.1" customHeight="1" x14ac:dyDescent="0.2">
      <c r="A642" s="22">
        <f t="shared" si="9"/>
        <v>640</v>
      </c>
      <c r="B642" s="43">
        <f>Hoja2!B649</f>
        <v>0</v>
      </c>
      <c r="C642" s="38">
        <f>Hoja2!P649</f>
        <v>0</v>
      </c>
      <c r="D642" s="39">
        <f>Hoja2!C649</f>
        <v>0</v>
      </c>
      <c r="E642" s="40">
        <f>Hoja4!J649</f>
        <v>0</v>
      </c>
      <c r="F642" s="40">
        <f>ROUND(Hoja2!AA649,2)</f>
        <v>0</v>
      </c>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row>
    <row r="643" spans="1:52" ht="35.1" customHeight="1" x14ac:dyDescent="0.2">
      <c r="A643" s="41">
        <f t="shared" si="9"/>
        <v>641</v>
      </c>
      <c r="B643" s="42">
        <f>Hoja2!B650</f>
        <v>0</v>
      </c>
      <c r="C643" s="14">
        <f>Hoja2!P650</f>
        <v>0</v>
      </c>
      <c r="D643" s="16">
        <f>Hoja2!C650</f>
        <v>0</v>
      </c>
      <c r="E643" s="15">
        <f>Hoja4!J650</f>
        <v>0</v>
      </c>
      <c r="F643" s="15">
        <f>ROUND(Hoja2!AA650,2)</f>
        <v>0</v>
      </c>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row>
    <row r="644" spans="1:52" ht="35.1" customHeight="1" x14ac:dyDescent="0.2">
      <c r="A644" s="41">
        <f t="shared" si="9"/>
        <v>642</v>
      </c>
      <c r="B644" s="42">
        <f>Hoja2!B651</f>
        <v>0</v>
      </c>
      <c r="C644" s="14">
        <f>Hoja2!P651</f>
        <v>0</v>
      </c>
      <c r="D644" s="16">
        <f>Hoja2!C651</f>
        <v>0</v>
      </c>
      <c r="E644" s="15">
        <f>Hoja4!J651</f>
        <v>0</v>
      </c>
      <c r="F644" s="15">
        <f>ROUND(Hoja2!AA651,2)</f>
        <v>0</v>
      </c>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row>
    <row r="645" spans="1:52" ht="35.1" customHeight="1" x14ac:dyDescent="0.2">
      <c r="A645" s="41">
        <f t="shared" ref="A645:A708" si="10">A644+1</f>
        <v>643</v>
      </c>
      <c r="B645" s="42">
        <f>Hoja2!B652</f>
        <v>0</v>
      </c>
      <c r="C645" s="14">
        <f>Hoja2!P652</f>
        <v>0</v>
      </c>
      <c r="D645" s="16">
        <f>Hoja2!C652</f>
        <v>0</v>
      </c>
      <c r="E645" s="15">
        <f>Hoja4!J652</f>
        <v>0</v>
      </c>
      <c r="F645" s="15">
        <f>ROUND(Hoja2!AA652,2)</f>
        <v>0</v>
      </c>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row>
    <row r="646" spans="1:52" ht="35.1" customHeight="1" x14ac:dyDescent="0.2">
      <c r="A646" s="41">
        <f t="shared" si="10"/>
        <v>644</v>
      </c>
      <c r="B646" s="42">
        <f>Hoja2!B653</f>
        <v>0</v>
      </c>
      <c r="C646" s="14">
        <f>Hoja2!P653</f>
        <v>0</v>
      </c>
      <c r="D646" s="16">
        <f>Hoja2!C653</f>
        <v>0</v>
      </c>
      <c r="E646" s="15">
        <f>Hoja4!J653</f>
        <v>0</v>
      </c>
      <c r="F646" s="15">
        <f>ROUND(Hoja2!AA653,2)</f>
        <v>0</v>
      </c>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row>
    <row r="647" spans="1:52" ht="35.1" customHeight="1" x14ac:dyDescent="0.2">
      <c r="A647" s="22">
        <f t="shared" si="10"/>
        <v>645</v>
      </c>
      <c r="B647" s="43">
        <f>Hoja2!B654</f>
        <v>0</v>
      </c>
      <c r="C647" s="38">
        <f>Hoja2!P654</f>
        <v>0</v>
      </c>
      <c r="D647" s="39">
        <f>Hoja2!C654</f>
        <v>0</v>
      </c>
      <c r="E647" s="40">
        <f>Hoja4!J654</f>
        <v>0</v>
      </c>
      <c r="F647" s="40">
        <f>ROUND(Hoja2!AA654,2)</f>
        <v>0</v>
      </c>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row>
    <row r="648" spans="1:52" ht="35.1" customHeight="1" x14ac:dyDescent="0.2">
      <c r="A648" s="41">
        <f t="shared" si="10"/>
        <v>646</v>
      </c>
      <c r="B648" s="42">
        <f>Hoja2!B655</f>
        <v>0</v>
      </c>
      <c r="C648" s="14">
        <f>Hoja2!P655</f>
        <v>0</v>
      </c>
      <c r="D648" s="16">
        <f>Hoja2!C655</f>
        <v>0</v>
      </c>
      <c r="E648" s="15">
        <f>Hoja4!J655</f>
        <v>0</v>
      </c>
      <c r="F648" s="15">
        <f>ROUND(Hoja2!AA655,2)</f>
        <v>0</v>
      </c>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row>
    <row r="649" spans="1:52" ht="35.1" customHeight="1" x14ac:dyDescent="0.2">
      <c r="A649" s="41">
        <f t="shared" si="10"/>
        <v>647</v>
      </c>
      <c r="B649" s="42">
        <f>Hoja2!B656</f>
        <v>0</v>
      </c>
      <c r="C649" s="14">
        <f>Hoja2!P656</f>
        <v>0</v>
      </c>
      <c r="D649" s="16">
        <f>Hoja2!C656</f>
        <v>0</v>
      </c>
      <c r="E649" s="15">
        <f>Hoja4!J656</f>
        <v>0</v>
      </c>
      <c r="F649" s="15">
        <f>ROUND(Hoja2!AA656,2)</f>
        <v>0</v>
      </c>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row>
    <row r="650" spans="1:52" ht="35.1" customHeight="1" x14ac:dyDescent="0.2">
      <c r="A650" s="41">
        <f t="shared" si="10"/>
        <v>648</v>
      </c>
      <c r="B650" s="42">
        <f>Hoja2!B657</f>
        <v>0</v>
      </c>
      <c r="C650" s="14">
        <f>Hoja2!P657</f>
        <v>0</v>
      </c>
      <c r="D650" s="16">
        <f>Hoja2!C657</f>
        <v>0</v>
      </c>
      <c r="E650" s="15">
        <f>Hoja4!J657</f>
        <v>0</v>
      </c>
      <c r="F650" s="15">
        <f>ROUND(Hoja2!AA657,2)</f>
        <v>0</v>
      </c>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row>
    <row r="651" spans="1:52" ht="35.1" customHeight="1" x14ac:dyDescent="0.2">
      <c r="A651" s="41">
        <f t="shared" si="10"/>
        <v>649</v>
      </c>
      <c r="B651" s="42">
        <f>Hoja2!B658</f>
        <v>0</v>
      </c>
      <c r="C651" s="14">
        <f>Hoja2!P658</f>
        <v>0</v>
      </c>
      <c r="D651" s="16">
        <f>Hoja2!C658</f>
        <v>0</v>
      </c>
      <c r="E651" s="15">
        <f>Hoja4!J658</f>
        <v>0</v>
      </c>
      <c r="F651" s="15">
        <f>ROUND(Hoja2!AA658,2)</f>
        <v>0</v>
      </c>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row>
    <row r="652" spans="1:52" ht="35.1" customHeight="1" x14ac:dyDescent="0.2">
      <c r="A652" s="22">
        <f t="shared" si="10"/>
        <v>650</v>
      </c>
      <c r="B652" s="43">
        <f>Hoja2!B659</f>
        <v>0</v>
      </c>
      <c r="C652" s="38">
        <f>Hoja2!P659</f>
        <v>0</v>
      </c>
      <c r="D652" s="39">
        <f>Hoja2!C659</f>
        <v>0</v>
      </c>
      <c r="E652" s="40">
        <f>Hoja4!J659</f>
        <v>0</v>
      </c>
      <c r="F652" s="40">
        <f>ROUND(Hoja2!AA659,2)</f>
        <v>0</v>
      </c>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row>
    <row r="653" spans="1:52" ht="35.1" customHeight="1" x14ac:dyDescent="0.2">
      <c r="A653" s="41">
        <f t="shared" si="10"/>
        <v>651</v>
      </c>
      <c r="B653" s="42">
        <f>Hoja2!B660</f>
        <v>0</v>
      </c>
      <c r="C653" s="14">
        <f>Hoja2!P660</f>
        <v>0</v>
      </c>
      <c r="D653" s="16">
        <f>Hoja2!C660</f>
        <v>0</v>
      </c>
      <c r="E653" s="15">
        <f>Hoja4!J660</f>
        <v>0</v>
      </c>
      <c r="F653" s="15">
        <f>ROUND(Hoja2!AA660,2)</f>
        <v>0</v>
      </c>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row>
    <row r="654" spans="1:52" ht="35.1" customHeight="1" x14ac:dyDescent="0.2">
      <c r="A654" s="41">
        <f t="shared" si="10"/>
        <v>652</v>
      </c>
      <c r="B654" s="42">
        <f>Hoja2!B661</f>
        <v>0</v>
      </c>
      <c r="C654" s="14">
        <f>Hoja2!P661</f>
        <v>0</v>
      </c>
      <c r="D654" s="16">
        <f>Hoja2!C661</f>
        <v>0</v>
      </c>
      <c r="E654" s="15">
        <f>Hoja4!J661</f>
        <v>0</v>
      </c>
      <c r="F654" s="15">
        <f>ROUND(Hoja2!AA661,2)</f>
        <v>0</v>
      </c>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row>
    <row r="655" spans="1:52" ht="35.1" customHeight="1" x14ac:dyDescent="0.2">
      <c r="A655" s="41">
        <f t="shared" si="10"/>
        <v>653</v>
      </c>
      <c r="B655" s="42">
        <f>Hoja2!B662</f>
        <v>0</v>
      </c>
      <c r="C655" s="14">
        <f>Hoja2!P662</f>
        <v>0</v>
      </c>
      <c r="D655" s="16">
        <f>Hoja2!C662</f>
        <v>0</v>
      </c>
      <c r="E655" s="15">
        <f>Hoja4!J662</f>
        <v>0</v>
      </c>
      <c r="F655" s="15">
        <f>ROUND(Hoja2!AA662,2)</f>
        <v>0</v>
      </c>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row>
    <row r="656" spans="1:52" ht="35.1" customHeight="1" x14ac:dyDescent="0.2">
      <c r="A656" s="41">
        <f t="shared" si="10"/>
        <v>654</v>
      </c>
      <c r="B656" s="42">
        <f>Hoja2!B663</f>
        <v>0</v>
      </c>
      <c r="C656" s="14">
        <f>Hoja2!P663</f>
        <v>0</v>
      </c>
      <c r="D656" s="16">
        <f>Hoja2!C663</f>
        <v>0</v>
      </c>
      <c r="E656" s="15">
        <f>Hoja4!J663</f>
        <v>0</v>
      </c>
      <c r="F656" s="15">
        <f>ROUND(Hoja2!AA663,2)</f>
        <v>0</v>
      </c>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row>
    <row r="657" spans="1:52" ht="35.1" customHeight="1" x14ac:dyDescent="0.2">
      <c r="A657" s="22">
        <f t="shared" si="10"/>
        <v>655</v>
      </c>
      <c r="B657" s="43">
        <f>Hoja2!B664</f>
        <v>0</v>
      </c>
      <c r="C657" s="38">
        <f>Hoja2!P664</f>
        <v>0</v>
      </c>
      <c r="D657" s="39">
        <f>Hoja2!C664</f>
        <v>0</v>
      </c>
      <c r="E657" s="40">
        <f>Hoja4!J664</f>
        <v>0</v>
      </c>
      <c r="F657" s="40">
        <f>ROUND(Hoja2!AA664,2)</f>
        <v>0</v>
      </c>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row>
    <row r="658" spans="1:52" ht="35.1" customHeight="1" x14ac:dyDescent="0.2">
      <c r="A658" s="41">
        <f t="shared" si="10"/>
        <v>656</v>
      </c>
      <c r="B658" s="42">
        <f>Hoja2!B665</f>
        <v>0</v>
      </c>
      <c r="C658" s="14">
        <f>Hoja2!P665</f>
        <v>0</v>
      </c>
      <c r="D658" s="16">
        <f>Hoja2!C665</f>
        <v>0</v>
      </c>
      <c r="E658" s="15">
        <f>Hoja4!J665</f>
        <v>0</v>
      </c>
      <c r="F658" s="15">
        <f>ROUND(Hoja2!AA665,2)</f>
        <v>0</v>
      </c>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row>
    <row r="659" spans="1:52" ht="35.1" customHeight="1" x14ac:dyDescent="0.2">
      <c r="A659" s="41">
        <f t="shared" si="10"/>
        <v>657</v>
      </c>
      <c r="B659" s="42">
        <f>Hoja2!B666</f>
        <v>0</v>
      </c>
      <c r="C659" s="14">
        <f>Hoja2!P666</f>
        <v>0</v>
      </c>
      <c r="D659" s="16">
        <f>Hoja2!C666</f>
        <v>0</v>
      </c>
      <c r="E659" s="15">
        <f>Hoja4!J666</f>
        <v>0</v>
      </c>
      <c r="F659" s="15">
        <f>ROUND(Hoja2!AA666,2)</f>
        <v>0</v>
      </c>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row>
    <row r="660" spans="1:52" ht="35.1" customHeight="1" x14ac:dyDescent="0.2">
      <c r="A660" s="41">
        <f t="shared" si="10"/>
        <v>658</v>
      </c>
      <c r="B660" s="42">
        <f>Hoja2!B667</f>
        <v>0</v>
      </c>
      <c r="C660" s="14">
        <f>Hoja2!P667</f>
        <v>0</v>
      </c>
      <c r="D660" s="16">
        <f>Hoja2!C667</f>
        <v>0</v>
      </c>
      <c r="E660" s="15">
        <f>Hoja4!J667</f>
        <v>0</v>
      </c>
      <c r="F660" s="15">
        <f>ROUND(Hoja2!AA667,2)</f>
        <v>0</v>
      </c>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row>
    <row r="661" spans="1:52" ht="35.1" customHeight="1" x14ac:dyDescent="0.2">
      <c r="A661" s="41">
        <f t="shared" si="10"/>
        <v>659</v>
      </c>
      <c r="B661" s="42">
        <f>Hoja2!B668</f>
        <v>0</v>
      </c>
      <c r="C661" s="14">
        <f>Hoja2!P668</f>
        <v>0</v>
      </c>
      <c r="D661" s="16">
        <f>Hoja2!C668</f>
        <v>0</v>
      </c>
      <c r="E661" s="15">
        <f>Hoja4!J668</f>
        <v>0</v>
      </c>
      <c r="F661" s="15">
        <f>ROUND(Hoja2!AA668,2)</f>
        <v>0</v>
      </c>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row>
    <row r="662" spans="1:52" ht="35.1" customHeight="1" x14ac:dyDescent="0.2">
      <c r="A662" s="22">
        <f t="shared" si="10"/>
        <v>660</v>
      </c>
      <c r="B662" s="43">
        <f>Hoja2!B669</f>
        <v>0</v>
      </c>
      <c r="C662" s="38">
        <f>Hoja2!P669</f>
        <v>0</v>
      </c>
      <c r="D662" s="39">
        <f>Hoja2!C669</f>
        <v>0</v>
      </c>
      <c r="E662" s="40">
        <f>Hoja4!J669</f>
        <v>0</v>
      </c>
      <c r="F662" s="40">
        <f>ROUND(Hoja2!AA669,2)</f>
        <v>0</v>
      </c>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row>
    <row r="663" spans="1:52" ht="35.1" customHeight="1" x14ac:dyDescent="0.2">
      <c r="A663" s="41">
        <f t="shared" si="10"/>
        <v>661</v>
      </c>
      <c r="B663" s="42">
        <f>Hoja2!B670</f>
        <v>0</v>
      </c>
      <c r="C663" s="14">
        <f>Hoja2!P670</f>
        <v>0</v>
      </c>
      <c r="D663" s="16">
        <f>Hoja2!C670</f>
        <v>0</v>
      </c>
      <c r="E663" s="15">
        <f>Hoja4!J670</f>
        <v>0</v>
      </c>
      <c r="F663" s="15">
        <f>ROUND(Hoja2!AA670,2)</f>
        <v>0</v>
      </c>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row>
    <row r="664" spans="1:52" ht="35.1" customHeight="1" x14ac:dyDescent="0.2">
      <c r="A664" s="41">
        <f t="shared" si="10"/>
        <v>662</v>
      </c>
      <c r="B664" s="42">
        <f>Hoja2!B671</f>
        <v>0</v>
      </c>
      <c r="C664" s="14">
        <f>Hoja2!P671</f>
        <v>0</v>
      </c>
      <c r="D664" s="16">
        <f>Hoja2!C671</f>
        <v>0</v>
      </c>
      <c r="E664" s="15">
        <f>Hoja4!J671</f>
        <v>0</v>
      </c>
      <c r="F664" s="15">
        <f>ROUND(Hoja2!AA671,2)</f>
        <v>0</v>
      </c>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row>
    <row r="665" spans="1:52" ht="35.1" customHeight="1" x14ac:dyDescent="0.2">
      <c r="A665" s="41">
        <f t="shared" si="10"/>
        <v>663</v>
      </c>
      <c r="B665" s="42">
        <f>Hoja2!B672</f>
        <v>0</v>
      </c>
      <c r="C665" s="14">
        <f>Hoja2!P672</f>
        <v>0</v>
      </c>
      <c r="D665" s="16">
        <f>Hoja2!C672</f>
        <v>0</v>
      </c>
      <c r="E665" s="15">
        <f>Hoja4!J672</f>
        <v>0</v>
      </c>
      <c r="F665" s="15">
        <f>ROUND(Hoja2!AA672,2)</f>
        <v>0</v>
      </c>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row>
    <row r="666" spans="1:52" ht="35.1" customHeight="1" x14ac:dyDescent="0.2">
      <c r="A666" s="41">
        <f t="shared" si="10"/>
        <v>664</v>
      </c>
      <c r="B666" s="42">
        <f>Hoja2!B673</f>
        <v>0</v>
      </c>
      <c r="C666" s="14">
        <f>Hoja2!P673</f>
        <v>0</v>
      </c>
      <c r="D666" s="16">
        <f>Hoja2!C673</f>
        <v>0</v>
      </c>
      <c r="E666" s="15">
        <f>Hoja4!J673</f>
        <v>0</v>
      </c>
      <c r="F666" s="15">
        <f>ROUND(Hoja2!AA673,2)</f>
        <v>0</v>
      </c>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row>
    <row r="667" spans="1:52" ht="35.1" customHeight="1" x14ac:dyDescent="0.2">
      <c r="A667" s="22">
        <f t="shared" si="10"/>
        <v>665</v>
      </c>
      <c r="B667" s="43">
        <f>Hoja2!B674</f>
        <v>0</v>
      </c>
      <c r="C667" s="38">
        <f>Hoja2!P674</f>
        <v>0</v>
      </c>
      <c r="D667" s="39">
        <f>Hoja2!C674</f>
        <v>0</v>
      </c>
      <c r="E667" s="40">
        <f>Hoja4!J674</f>
        <v>0</v>
      </c>
      <c r="F667" s="40">
        <f>ROUND(Hoja2!AA674,2)</f>
        <v>0</v>
      </c>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row>
    <row r="668" spans="1:52" ht="35.1" customHeight="1" x14ac:dyDescent="0.2">
      <c r="A668" s="41">
        <f t="shared" si="10"/>
        <v>666</v>
      </c>
      <c r="B668" s="42">
        <f>Hoja2!B675</f>
        <v>0</v>
      </c>
      <c r="C668" s="14">
        <f>Hoja2!P675</f>
        <v>0</v>
      </c>
      <c r="D668" s="16">
        <f>Hoja2!C675</f>
        <v>0</v>
      </c>
      <c r="E668" s="15">
        <f>Hoja4!J675</f>
        <v>0</v>
      </c>
      <c r="F668" s="15">
        <f>ROUND(Hoja2!AA675,2)</f>
        <v>0</v>
      </c>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row>
    <row r="669" spans="1:52" ht="35.1" customHeight="1" x14ac:dyDescent="0.2">
      <c r="A669" s="41">
        <f t="shared" si="10"/>
        <v>667</v>
      </c>
      <c r="B669" s="42">
        <f>Hoja2!B676</f>
        <v>0</v>
      </c>
      <c r="C669" s="14">
        <f>Hoja2!P676</f>
        <v>0</v>
      </c>
      <c r="D669" s="16">
        <f>Hoja2!C676</f>
        <v>0</v>
      </c>
      <c r="E669" s="15">
        <f>Hoja4!J676</f>
        <v>0</v>
      </c>
      <c r="F669" s="15">
        <f>ROUND(Hoja2!AA676,2)</f>
        <v>0</v>
      </c>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row>
    <row r="670" spans="1:52" ht="35.1" customHeight="1" x14ac:dyDescent="0.2">
      <c r="A670" s="41">
        <f t="shared" si="10"/>
        <v>668</v>
      </c>
      <c r="B670" s="42">
        <f>Hoja2!B677</f>
        <v>0</v>
      </c>
      <c r="C670" s="14">
        <f>Hoja2!P677</f>
        <v>0</v>
      </c>
      <c r="D670" s="16">
        <f>Hoja2!C677</f>
        <v>0</v>
      </c>
      <c r="E670" s="15">
        <f>Hoja4!J677</f>
        <v>0</v>
      </c>
      <c r="F670" s="15">
        <f>ROUND(Hoja2!AA677,2)</f>
        <v>0</v>
      </c>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row>
    <row r="671" spans="1:52" ht="35.1" customHeight="1" x14ac:dyDescent="0.2">
      <c r="A671" s="41">
        <f t="shared" si="10"/>
        <v>669</v>
      </c>
      <c r="B671" s="42">
        <f>Hoja2!B678</f>
        <v>0</v>
      </c>
      <c r="C671" s="14">
        <f>Hoja2!P678</f>
        <v>0</v>
      </c>
      <c r="D671" s="16">
        <f>Hoja2!C678</f>
        <v>0</v>
      </c>
      <c r="E671" s="15">
        <f>Hoja4!J678</f>
        <v>0</v>
      </c>
      <c r="F671" s="15">
        <f>ROUND(Hoja2!AA678,2)</f>
        <v>0</v>
      </c>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row>
    <row r="672" spans="1:52" ht="35.1" customHeight="1" x14ac:dyDescent="0.2">
      <c r="A672" s="22">
        <f t="shared" si="10"/>
        <v>670</v>
      </c>
      <c r="B672" s="43">
        <f>Hoja2!B679</f>
        <v>0</v>
      </c>
      <c r="C672" s="38">
        <f>Hoja2!P679</f>
        <v>0</v>
      </c>
      <c r="D672" s="39">
        <f>Hoja2!C679</f>
        <v>0</v>
      </c>
      <c r="E672" s="40">
        <f>Hoja4!J679</f>
        <v>0</v>
      </c>
      <c r="F672" s="40">
        <f>ROUND(Hoja2!AA679,2)</f>
        <v>0</v>
      </c>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row>
    <row r="673" spans="1:52" ht="35.1" customHeight="1" x14ac:dyDescent="0.2">
      <c r="A673" s="41">
        <f t="shared" si="10"/>
        <v>671</v>
      </c>
      <c r="B673" s="42">
        <f>Hoja2!B680</f>
        <v>0</v>
      </c>
      <c r="C673" s="14">
        <f>Hoja2!P680</f>
        <v>0</v>
      </c>
      <c r="D673" s="16">
        <f>Hoja2!C680</f>
        <v>0</v>
      </c>
      <c r="E673" s="15">
        <f>Hoja4!J680</f>
        <v>0</v>
      </c>
      <c r="F673" s="15">
        <f>ROUND(Hoja2!AA680,2)</f>
        <v>0</v>
      </c>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row>
    <row r="674" spans="1:52" ht="35.1" customHeight="1" x14ac:dyDescent="0.2">
      <c r="A674" s="41">
        <f t="shared" si="10"/>
        <v>672</v>
      </c>
      <c r="B674" s="42">
        <f>Hoja2!B681</f>
        <v>0</v>
      </c>
      <c r="C674" s="14">
        <f>Hoja2!P681</f>
        <v>0</v>
      </c>
      <c r="D674" s="16">
        <f>Hoja2!C681</f>
        <v>0</v>
      </c>
      <c r="E674" s="15">
        <f>Hoja4!J681</f>
        <v>0</v>
      </c>
      <c r="F674" s="15">
        <f>ROUND(Hoja2!AA681,2)</f>
        <v>0</v>
      </c>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row>
    <row r="675" spans="1:52" ht="35.1" customHeight="1" x14ac:dyDescent="0.2">
      <c r="A675" s="41">
        <f t="shared" si="10"/>
        <v>673</v>
      </c>
      <c r="B675" s="42">
        <f>Hoja2!B682</f>
        <v>0</v>
      </c>
      <c r="C675" s="14">
        <f>Hoja2!P682</f>
        <v>0</v>
      </c>
      <c r="D675" s="16">
        <f>Hoja2!C682</f>
        <v>0</v>
      </c>
      <c r="E675" s="15">
        <f>Hoja4!J682</f>
        <v>0</v>
      </c>
      <c r="F675" s="15">
        <f>ROUND(Hoja2!AA682,2)</f>
        <v>0</v>
      </c>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row>
    <row r="676" spans="1:52" ht="35.1" customHeight="1" x14ac:dyDescent="0.2">
      <c r="A676" s="41">
        <f t="shared" si="10"/>
        <v>674</v>
      </c>
      <c r="B676" s="42">
        <f>Hoja2!B683</f>
        <v>0</v>
      </c>
      <c r="C676" s="14">
        <f>Hoja2!P683</f>
        <v>0</v>
      </c>
      <c r="D676" s="16">
        <f>Hoja2!C683</f>
        <v>0</v>
      </c>
      <c r="E676" s="15">
        <f>Hoja4!J683</f>
        <v>0</v>
      </c>
      <c r="F676" s="15">
        <f>ROUND(Hoja2!AA683,2)</f>
        <v>0</v>
      </c>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row>
    <row r="677" spans="1:52" ht="35.1" customHeight="1" x14ac:dyDescent="0.2">
      <c r="A677" s="22">
        <f t="shared" si="10"/>
        <v>675</v>
      </c>
      <c r="B677" s="43">
        <f>Hoja2!B684</f>
        <v>0</v>
      </c>
      <c r="C677" s="38">
        <f>Hoja2!P684</f>
        <v>0</v>
      </c>
      <c r="D677" s="39">
        <f>Hoja2!C684</f>
        <v>0</v>
      </c>
      <c r="E677" s="40">
        <f>Hoja4!J684</f>
        <v>0</v>
      </c>
      <c r="F677" s="40">
        <f>ROUND(Hoja2!AA684,2)</f>
        <v>0</v>
      </c>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row>
    <row r="678" spans="1:52" ht="35.1" customHeight="1" x14ac:dyDescent="0.2">
      <c r="A678" s="41">
        <f t="shared" si="10"/>
        <v>676</v>
      </c>
      <c r="B678" s="42">
        <f>Hoja2!B685</f>
        <v>0</v>
      </c>
      <c r="C678" s="14">
        <f>Hoja2!P685</f>
        <v>0</v>
      </c>
      <c r="D678" s="16">
        <f>Hoja2!C685</f>
        <v>0</v>
      </c>
      <c r="E678" s="15">
        <f>Hoja4!J685</f>
        <v>0</v>
      </c>
      <c r="F678" s="15">
        <f>ROUND(Hoja2!AA685,2)</f>
        <v>0</v>
      </c>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row>
    <row r="679" spans="1:52" ht="35.1" customHeight="1" x14ac:dyDescent="0.2">
      <c r="A679" s="41">
        <f t="shared" si="10"/>
        <v>677</v>
      </c>
      <c r="B679" s="42">
        <f>Hoja2!B686</f>
        <v>0</v>
      </c>
      <c r="C679" s="14">
        <f>Hoja2!P686</f>
        <v>0</v>
      </c>
      <c r="D679" s="16">
        <f>Hoja2!C686</f>
        <v>0</v>
      </c>
      <c r="E679" s="15">
        <f>Hoja4!J686</f>
        <v>0</v>
      </c>
      <c r="F679" s="15">
        <f>ROUND(Hoja2!AA686,2)</f>
        <v>0</v>
      </c>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row>
    <row r="680" spans="1:52" ht="35.1" customHeight="1" x14ac:dyDescent="0.2">
      <c r="A680" s="41">
        <f t="shared" si="10"/>
        <v>678</v>
      </c>
      <c r="B680" s="42">
        <f>Hoja2!B687</f>
        <v>0</v>
      </c>
      <c r="C680" s="14">
        <f>Hoja2!P687</f>
        <v>0</v>
      </c>
      <c r="D680" s="16">
        <f>Hoja2!C687</f>
        <v>0</v>
      </c>
      <c r="E680" s="15">
        <f>Hoja4!J687</f>
        <v>0</v>
      </c>
      <c r="F680" s="15">
        <f>ROUND(Hoja2!AA687,2)</f>
        <v>0</v>
      </c>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row>
    <row r="681" spans="1:52" ht="35.1" customHeight="1" x14ac:dyDescent="0.2">
      <c r="A681" s="41">
        <f t="shared" si="10"/>
        <v>679</v>
      </c>
      <c r="B681" s="42">
        <f>Hoja2!B688</f>
        <v>0</v>
      </c>
      <c r="C681" s="14">
        <f>Hoja2!P688</f>
        <v>0</v>
      </c>
      <c r="D681" s="16">
        <f>Hoja2!C688</f>
        <v>0</v>
      </c>
      <c r="E681" s="15">
        <f>Hoja4!J688</f>
        <v>0</v>
      </c>
      <c r="F681" s="15">
        <f>ROUND(Hoja2!AA688,2)</f>
        <v>0</v>
      </c>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row>
    <row r="682" spans="1:52" ht="35.1" customHeight="1" x14ac:dyDescent="0.2">
      <c r="A682" s="22">
        <f t="shared" si="10"/>
        <v>680</v>
      </c>
      <c r="B682" s="43">
        <f>Hoja2!B689</f>
        <v>0</v>
      </c>
      <c r="C682" s="38">
        <f>Hoja2!P689</f>
        <v>0</v>
      </c>
      <c r="D682" s="39">
        <f>Hoja2!C689</f>
        <v>0</v>
      </c>
      <c r="E682" s="40">
        <f>Hoja4!J689</f>
        <v>0</v>
      </c>
      <c r="F682" s="40">
        <f>ROUND(Hoja2!AA689,2)</f>
        <v>0</v>
      </c>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row>
    <row r="683" spans="1:52" ht="35.1" customHeight="1" x14ac:dyDescent="0.2">
      <c r="A683" s="41">
        <f t="shared" si="10"/>
        <v>681</v>
      </c>
      <c r="B683" s="42">
        <f>Hoja2!B690</f>
        <v>0</v>
      </c>
      <c r="C683" s="14">
        <f>Hoja2!P690</f>
        <v>0</v>
      </c>
      <c r="D683" s="16">
        <f>Hoja2!C690</f>
        <v>0</v>
      </c>
      <c r="E683" s="15">
        <f>Hoja4!J690</f>
        <v>0</v>
      </c>
      <c r="F683" s="15">
        <f>ROUND(Hoja2!AA690,2)</f>
        <v>0</v>
      </c>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row>
    <row r="684" spans="1:52" ht="35.1" customHeight="1" x14ac:dyDescent="0.2">
      <c r="A684" s="41">
        <f t="shared" si="10"/>
        <v>682</v>
      </c>
      <c r="B684" s="42">
        <f>Hoja2!B691</f>
        <v>0</v>
      </c>
      <c r="C684" s="14">
        <f>Hoja2!P691</f>
        <v>0</v>
      </c>
      <c r="D684" s="16">
        <f>Hoja2!C691</f>
        <v>0</v>
      </c>
      <c r="E684" s="15">
        <f>Hoja4!J691</f>
        <v>0</v>
      </c>
      <c r="F684" s="15">
        <f>ROUND(Hoja2!AA691,2)</f>
        <v>0</v>
      </c>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row>
    <row r="685" spans="1:52" ht="35.1" customHeight="1" x14ac:dyDescent="0.2">
      <c r="A685" s="41">
        <f t="shared" si="10"/>
        <v>683</v>
      </c>
      <c r="B685" s="42">
        <f>Hoja2!B692</f>
        <v>0</v>
      </c>
      <c r="C685" s="14">
        <f>Hoja2!P692</f>
        <v>0</v>
      </c>
      <c r="D685" s="16">
        <f>Hoja2!C692</f>
        <v>0</v>
      </c>
      <c r="E685" s="15">
        <f>Hoja4!J692</f>
        <v>0</v>
      </c>
      <c r="F685" s="15">
        <f>ROUND(Hoja2!AA692,2)</f>
        <v>0</v>
      </c>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row>
    <row r="686" spans="1:52" ht="35.1" customHeight="1" x14ac:dyDescent="0.2">
      <c r="A686" s="41">
        <f t="shared" si="10"/>
        <v>684</v>
      </c>
      <c r="B686" s="42">
        <f>Hoja2!B693</f>
        <v>0</v>
      </c>
      <c r="C686" s="14">
        <f>Hoja2!P693</f>
        <v>0</v>
      </c>
      <c r="D686" s="16">
        <f>Hoja2!C693</f>
        <v>0</v>
      </c>
      <c r="E686" s="15">
        <f>Hoja4!J693</f>
        <v>0</v>
      </c>
      <c r="F686" s="15">
        <f>ROUND(Hoja2!AA693,2)</f>
        <v>0</v>
      </c>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row>
    <row r="687" spans="1:52" ht="35.1" customHeight="1" x14ac:dyDescent="0.2">
      <c r="A687" s="22">
        <f t="shared" si="10"/>
        <v>685</v>
      </c>
      <c r="B687" s="43">
        <f>Hoja2!B694</f>
        <v>0</v>
      </c>
      <c r="C687" s="38">
        <f>Hoja2!P694</f>
        <v>0</v>
      </c>
      <c r="D687" s="39">
        <f>Hoja2!C694</f>
        <v>0</v>
      </c>
      <c r="E687" s="40">
        <f>Hoja4!J694</f>
        <v>0</v>
      </c>
      <c r="F687" s="40">
        <f>ROUND(Hoja2!AA694,2)</f>
        <v>0</v>
      </c>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row>
    <row r="688" spans="1:52" ht="35.1" customHeight="1" x14ac:dyDescent="0.2">
      <c r="A688" s="41">
        <f t="shared" si="10"/>
        <v>686</v>
      </c>
      <c r="B688" s="42">
        <f>Hoja2!B695</f>
        <v>0</v>
      </c>
      <c r="C688" s="14">
        <f>Hoja2!P695</f>
        <v>0</v>
      </c>
      <c r="D688" s="16">
        <f>Hoja2!C695</f>
        <v>0</v>
      </c>
      <c r="E688" s="15">
        <f>Hoja4!J695</f>
        <v>0</v>
      </c>
      <c r="F688" s="15">
        <f>ROUND(Hoja2!AA695,2)</f>
        <v>0</v>
      </c>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row>
    <row r="689" spans="1:52" ht="35.1" customHeight="1" x14ac:dyDescent="0.2">
      <c r="A689" s="41">
        <f t="shared" si="10"/>
        <v>687</v>
      </c>
      <c r="B689" s="42">
        <f>Hoja2!B696</f>
        <v>0</v>
      </c>
      <c r="C689" s="14">
        <f>Hoja2!P696</f>
        <v>0</v>
      </c>
      <c r="D689" s="16">
        <f>Hoja2!C696</f>
        <v>0</v>
      </c>
      <c r="E689" s="15">
        <f>Hoja4!J696</f>
        <v>0</v>
      </c>
      <c r="F689" s="15">
        <f>ROUND(Hoja2!AA696,2)</f>
        <v>0</v>
      </c>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row>
    <row r="690" spans="1:52" ht="35.1" customHeight="1" x14ac:dyDescent="0.2">
      <c r="A690" s="41">
        <f t="shared" si="10"/>
        <v>688</v>
      </c>
      <c r="B690" s="42">
        <f>Hoja2!B697</f>
        <v>0</v>
      </c>
      <c r="C690" s="14">
        <f>Hoja2!P697</f>
        <v>0</v>
      </c>
      <c r="D690" s="16">
        <f>Hoja2!C697</f>
        <v>0</v>
      </c>
      <c r="E690" s="15">
        <f>Hoja4!J697</f>
        <v>0</v>
      </c>
      <c r="F690" s="15">
        <f>ROUND(Hoja2!AA697,2)</f>
        <v>0</v>
      </c>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row>
    <row r="691" spans="1:52" ht="35.1" customHeight="1" x14ac:dyDescent="0.2">
      <c r="A691" s="41">
        <f t="shared" si="10"/>
        <v>689</v>
      </c>
      <c r="B691" s="42">
        <f>Hoja2!B698</f>
        <v>0</v>
      </c>
      <c r="C691" s="14">
        <f>Hoja2!P698</f>
        <v>0</v>
      </c>
      <c r="D691" s="16">
        <f>Hoja2!C698</f>
        <v>0</v>
      </c>
      <c r="E691" s="15">
        <f>Hoja4!J698</f>
        <v>0</v>
      </c>
      <c r="F691" s="15">
        <f>ROUND(Hoja2!AA698,2)</f>
        <v>0</v>
      </c>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row>
    <row r="692" spans="1:52" ht="35.1" customHeight="1" x14ac:dyDescent="0.2">
      <c r="A692" s="22">
        <f t="shared" si="10"/>
        <v>690</v>
      </c>
      <c r="B692" s="43">
        <f>Hoja2!B699</f>
        <v>0</v>
      </c>
      <c r="C692" s="38">
        <f>Hoja2!P699</f>
        <v>0</v>
      </c>
      <c r="D692" s="39">
        <f>Hoja2!C699</f>
        <v>0</v>
      </c>
      <c r="E692" s="40">
        <f>Hoja4!J699</f>
        <v>0</v>
      </c>
      <c r="F692" s="40">
        <f>ROUND(Hoja2!AA699,2)</f>
        <v>0</v>
      </c>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row>
    <row r="693" spans="1:52" ht="35.1" customHeight="1" x14ac:dyDescent="0.2">
      <c r="A693" s="41">
        <f t="shared" si="10"/>
        <v>691</v>
      </c>
      <c r="B693" s="42">
        <f>Hoja2!B700</f>
        <v>0</v>
      </c>
      <c r="C693" s="14">
        <f>Hoja2!P700</f>
        <v>0</v>
      </c>
      <c r="D693" s="16">
        <f>Hoja2!C700</f>
        <v>0</v>
      </c>
      <c r="E693" s="15">
        <f>Hoja4!J700</f>
        <v>0</v>
      </c>
      <c r="F693" s="15">
        <f>ROUND(Hoja2!AA700,2)</f>
        <v>0</v>
      </c>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row>
    <row r="694" spans="1:52" ht="35.1" customHeight="1" x14ac:dyDescent="0.2">
      <c r="A694" s="41">
        <f t="shared" si="10"/>
        <v>692</v>
      </c>
      <c r="B694" s="42">
        <f>Hoja2!B701</f>
        <v>0</v>
      </c>
      <c r="C694" s="14">
        <f>Hoja2!P701</f>
        <v>0</v>
      </c>
      <c r="D694" s="16">
        <f>Hoja2!C701</f>
        <v>0</v>
      </c>
      <c r="E694" s="15">
        <f>Hoja4!J701</f>
        <v>0</v>
      </c>
      <c r="F694" s="15">
        <f>ROUND(Hoja2!AA701,2)</f>
        <v>0</v>
      </c>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row>
    <row r="695" spans="1:52" ht="35.1" customHeight="1" x14ac:dyDescent="0.2">
      <c r="A695" s="41">
        <f t="shared" si="10"/>
        <v>693</v>
      </c>
      <c r="B695" s="42">
        <f>Hoja2!B702</f>
        <v>0</v>
      </c>
      <c r="C695" s="14">
        <f>Hoja2!P702</f>
        <v>0</v>
      </c>
      <c r="D695" s="16">
        <f>Hoja2!C702</f>
        <v>0</v>
      </c>
      <c r="E695" s="15">
        <f>Hoja4!J702</f>
        <v>0</v>
      </c>
      <c r="F695" s="15">
        <f>ROUND(Hoja2!AA702,2)</f>
        <v>0</v>
      </c>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row>
    <row r="696" spans="1:52" ht="35.1" customHeight="1" x14ac:dyDescent="0.2">
      <c r="A696" s="41">
        <f t="shared" si="10"/>
        <v>694</v>
      </c>
      <c r="B696" s="42">
        <f>Hoja2!B703</f>
        <v>0</v>
      </c>
      <c r="C696" s="14">
        <f>Hoja2!P703</f>
        <v>0</v>
      </c>
      <c r="D696" s="16">
        <f>Hoja2!C703</f>
        <v>0</v>
      </c>
      <c r="E696" s="15">
        <f>Hoja4!J703</f>
        <v>0</v>
      </c>
      <c r="F696" s="15">
        <f>ROUND(Hoja2!AA703,2)</f>
        <v>0</v>
      </c>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row>
    <row r="697" spans="1:52" ht="35.1" customHeight="1" x14ac:dyDescent="0.2">
      <c r="A697" s="22">
        <f t="shared" si="10"/>
        <v>695</v>
      </c>
      <c r="B697" s="43">
        <f>Hoja2!B704</f>
        <v>0</v>
      </c>
      <c r="C697" s="38">
        <f>Hoja2!P704</f>
        <v>0</v>
      </c>
      <c r="D697" s="39">
        <f>Hoja2!C704</f>
        <v>0</v>
      </c>
      <c r="E697" s="40">
        <f>Hoja4!J704</f>
        <v>0</v>
      </c>
      <c r="F697" s="40">
        <f>ROUND(Hoja2!AA704,2)</f>
        <v>0</v>
      </c>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row>
    <row r="698" spans="1:52" ht="35.1" customHeight="1" x14ac:dyDescent="0.2">
      <c r="A698" s="41">
        <f t="shared" si="10"/>
        <v>696</v>
      </c>
      <c r="B698" s="42">
        <f>Hoja2!B705</f>
        <v>0</v>
      </c>
      <c r="C698" s="14">
        <f>Hoja2!P705</f>
        <v>0</v>
      </c>
      <c r="D698" s="16">
        <f>Hoja2!C705</f>
        <v>0</v>
      </c>
      <c r="E698" s="15">
        <f>Hoja4!J705</f>
        <v>0</v>
      </c>
      <c r="F698" s="15">
        <f>ROUND(Hoja2!AA705,2)</f>
        <v>0</v>
      </c>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row>
    <row r="699" spans="1:52" ht="35.1" customHeight="1" x14ac:dyDescent="0.2">
      <c r="A699" s="41">
        <f t="shared" si="10"/>
        <v>697</v>
      </c>
      <c r="B699" s="42">
        <f>Hoja2!B706</f>
        <v>0</v>
      </c>
      <c r="C699" s="14">
        <f>Hoja2!P706</f>
        <v>0</v>
      </c>
      <c r="D699" s="16">
        <f>Hoja2!C706</f>
        <v>0</v>
      </c>
      <c r="E699" s="15">
        <f>Hoja4!J706</f>
        <v>0</v>
      </c>
      <c r="F699" s="15">
        <f>ROUND(Hoja2!AA706,2)</f>
        <v>0</v>
      </c>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row>
    <row r="700" spans="1:52" ht="35.1" customHeight="1" x14ac:dyDescent="0.2">
      <c r="A700" s="41">
        <f t="shared" si="10"/>
        <v>698</v>
      </c>
      <c r="B700" s="42">
        <f>Hoja2!B707</f>
        <v>0</v>
      </c>
      <c r="C700" s="14">
        <f>Hoja2!P707</f>
        <v>0</v>
      </c>
      <c r="D700" s="16">
        <f>Hoja2!C707</f>
        <v>0</v>
      </c>
      <c r="E700" s="15">
        <f>Hoja4!J707</f>
        <v>0</v>
      </c>
      <c r="F700" s="15">
        <f>ROUND(Hoja2!AA707,2)</f>
        <v>0</v>
      </c>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row>
    <row r="701" spans="1:52" ht="35.1" customHeight="1" x14ac:dyDescent="0.2">
      <c r="A701" s="41">
        <f t="shared" si="10"/>
        <v>699</v>
      </c>
      <c r="B701" s="42">
        <f>Hoja2!B708</f>
        <v>0</v>
      </c>
      <c r="C701" s="14">
        <f>Hoja2!P708</f>
        <v>0</v>
      </c>
      <c r="D701" s="16">
        <f>Hoja2!C708</f>
        <v>0</v>
      </c>
      <c r="E701" s="15">
        <f>Hoja4!J708</f>
        <v>0</v>
      </c>
      <c r="F701" s="15">
        <f>ROUND(Hoja2!AA708,2)</f>
        <v>0</v>
      </c>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row>
    <row r="702" spans="1:52" ht="35.1" customHeight="1" x14ac:dyDescent="0.2">
      <c r="A702" s="22">
        <f t="shared" si="10"/>
        <v>700</v>
      </c>
      <c r="B702" s="43">
        <f>Hoja2!B709</f>
        <v>0</v>
      </c>
      <c r="C702" s="38">
        <f>Hoja2!P709</f>
        <v>0</v>
      </c>
      <c r="D702" s="39">
        <f>Hoja2!C709</f>
        <v>0</v>
      </c>
      <c r="E702" s="40">
        <f>Hoja4!J709</f>
        <v>0</v>
      </c>
      <c r="F702" s="40">
        <f>ROUND(Hoja2!AA709,2)</f>
        <v>0</v>
      </c>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row>
    <row r="703" spans="1:52" ht="35.1" customHeight="1" x14ac:dyDescent="0.2">
      <c r="A703" s="41">
        <f t="shared" si="10"/>
        <v>701</v>
      </c>
      <c r="B703" s="42">
        <f>Hoja2!B710</f>
        <v>0</v>
      </c>
      <c r="C703" s="14">
        <f>Hoja2!P710</f>
        <v>0</v>
      </c>
      <c r="D703" s="16">
        <f>Hoja2!C710</f>
        <v>0</v>
      </c>
      <c r="E703" s="15">
        <f>Hoja4!J710</f>
        <v>0</v>
      </c>
      <c r="F703" s="15">
        <f>ROUND(Hoja2!AA710,2)</f>
        <v>0</v>
      </c>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row>
    <row r="704" spans="1:52" ht="35.1" customHeight="1" x14ac:dyDescent="0.2">
      <c r="A704" s="41">
        <f t="shared" si="10"/>
        <v>702</v>
      </c>
      <c r="B704" s="42">
        <f>Hoja2!B711</f>
        <v>0</v>
      </c>
      <c r="C704" s="14">
        <f>Hoja2!P711</f>
        <v>0</v>
      </c>
      <c r="D704" s="16">
        <f>Hoja2!C711</f>
        <v>0</v>
      </c>
      <c r="E704" s="15">
        <f>Hoja4!J711</f>
        <v>0</v>
      </c>
      <c r="F704" s="15">
        <f>ROUND(Hoja2!AA711,2)</f>
        <v>0</v>
      </c>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row>
    <row r="705" spans="1:52" ht="35.1" customHeight="1" x14ac:dyDescent="0.2">
      <c r="A705" s="41">
        <f t="shared" si="10"/>
        <v>703</v>
      </c>
      <c r="B705" s="42">
        <f>Hoja2!B712</f>
        <v>0</v>
      </c>
      <c r="C705" s="14">
        <f>Hoja2!P712</f>
        <v>0</v>
      </c>
      <c r="D705" s="16">
        <f>Hoja2!C712</f>
        <v>0</v>
      </c>
      <c r="E705" s="15">
        <f>Hoja4!J712</f>
        <v>0</v>
      </c>
      <c r="F705" s="15">
        <f>ROUND(Hoja2!AA712,2)</f>
        <v>0</v>
      </c>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row>
    <row r="706" spans="1:52" ht="35.1" customHeight="1" x14ac:dyDescent="0.2">
      <c r="A706" s="41">
        <f t="shared" si="10"/>
        <v>704</v>
      </c>
      <c r="B706" s="42">
        <f>Hoja2!B713</f>
        <v>0</v>
      </c>
      <c r="C706" s="14">
        <f>Hoja2!P713</f>
        <v>0</v>
      </c>
      <c r="D706" s="16">
        <f>Hoja2!C713</f>
        <v>0</v>
      </c>
      <c r="E706" s="15">
        <f>Hoja4!J713</f>
        <v>0</v>
      </c>
      <c r="F706" s="15">
        <f>ROUND(Hoja2!AA713,2)</f>
        <v>0</v>
      </c>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row>
    <row r="707" spans="1:52" ht="35.1" customHeight="1" x14ac:dyDescent="0.2">
      <c r="A707" s="22">
        <f t="shared" si="10"/>
        <v>705</v>
      </c>
      <c r="B707" s="43">
        <f>Hoja2!B714</f>
        <v>0</v>
      </c>
      <c r="C707" s="38">
        <f>Hoja2!P714</f>
        <v>0</v>
      </c>
      <c r="D707" s="39">
        <f>Hoja2!C714</f>
        <v>0</v>
      </c>
      <c r="E707" s="40">
        <f>Hoja4!J714</f>
        <v>0</v>
      </c>
      <c r="F707" s="40">
        <f>ROUND(Hoja2!AA714,2)</f>
        <v>0</v>
      </c>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row>
    <row r="708" spans="1:52" ht="35.1" customHeight="1" x14ac:dyDescent="0.2">
      <c r="A708" s="41">
        <f t="shared" si="10"/>
        <v>706</v>
      </c>
      <c r="B708" s="42">
        <f>Hoja2!B715</f>
        <v>0</v>
      </c>
      <c r="C708" s="14">
        <f>Hoja2!P715</f>
        <v>0</v>
      </c>
      <c r="D708" s="16">
        <f>Hoja2!C715</f>
        <v>0</v>
      </c>
      <c r="E708" s="15">
        <f>Hoja4!J715</f>
        <v>0</v>
      </c>
      <c r="F708" s="15">
        <f>ROUND(Hoja2!AA715,2)</f>
        <v>0</v>
      </c>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row>
    <row r="709" spans="1:52" ht="35.1" customHeight="1" x14ac:dyDescent="0.2">
      <c r="A709" s="41">
        <f t="shared" ref="A709:A772" si="11">A708+1</f>
        <v>707</v>
      </c>
      <c r="B709" s="42">
        <f>Hoja2!B716</f>
        <v>0</v>
      </c>
      <c r="C709" s="14">
        <f>Hoja2!P716</f>
        <v>0</v>
      </c>
      <c r="D709" s="16">
        <f>Hoja2!C716</f>
        <v>0</v>
      </c>
      <c r="E709" s="15">
        <f>Hoja4!J716</f>
        <v>0</v>
      </c>
      <c r="F709" s="15">
        <f>ROUND(Hoja2!AA716,2)</f>
        <v>0</v>
      </c>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row>
    <row r="710" spans="1:52" ht="35.1" customHeight="1" x14ac:dyDescent="0.2">
      <c r="A710" s="41">
        <f t="shared" si="11"/>
        <v>708</v>
      </c>
      <c r="B710" s="42">
        <f>Hoja2!B717</f>
        <v>0</v>
      </c>
      <c r="C710" s="14">
        <f>Hoja2!P717</f>
        <v>0</v>
      </c>
      <c r="D710" s="16">
        <f>Hoja2!C717</f>
        <v>0</v>
      </c>
      <c r="E710" s="15">
        <f>Hoja4!J717</f>
        <v>0</v>
      </c>
      <c r="F710" s="15">
        <f>ROUND(Hoja2!AA717,2)</f>
        <v>0</v>
      </c>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row>
    <row r="711" spans="1:52" ht="35.1" customHeight="1" x14ac:dyDescent="0.2">
      <c r="A711" s="41">
        <f t="shared" si="11"/>
        <v>709</v>
      </c>
      <c r="B711" s="42">
        <f>Hoja2!B718</f>
        <v>0</v>
      </c>
      <c r="C711" s="14">
        <f>Hoja2!P718</f>
        <v>0</v>
      </c>
      <c r="D711" s="16">
        <f>Hoja2!C718</f>
        <v>0</v>
      </c>
      <c r="E711" s="15">
        <f>Hoja4!J718</f>
        <v>0</v>
      </c>
      <c r="F711" s="15">
        <f>ROUND(Hoja2!AA718,2)</f>
        <v>0</v>
      </c>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row>
    <row r="712" spans="1:52" ht="35.1" customHeight="1" x14ac:dyDescent="0.2">
      <c r="A712" s="22">
        <f t="shared" si="11"/>
        <v>710</v>
      </c>
      <c r="B712" s="43">
        <f>Hoja2!B719</f>
        <v>0</v>
      </c>
      <c r="C712" s="38">
        <f>Hoja2!P719</f>
        <v>0</v>
      </c>
      <c r="D712" s="39">
        <f>Hoja2!C719</f>
        <v>0</v>
      </c>
      <c r="E712" s="40">
        <f>Hoja4!J719</f>
        <v>0</v>
      </c>
      <c r="F712" s="40">
        <f>ROUND(Hoja2!AA719,2)</f>
        <v>0</v>
      </c>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row>
    <row r="713" spans="1:52" ht="35.1" customHeight="1" x14ac:dyDescent="0.2">
      <c r="A713" s="41">
        <f t="shared" si="11"/>
        <v>711</v>
      </c>
      <c r="B713" s="42">
        <f>Hoja2!B720</f>
        <v>0</v>
      </c>
      <c r="C713" s="14">
        <f>Hoja2!P720</f>
        <v>0</v>
      </c>
      <c r="D713" s="16">
        <f>Hoja2!C720</f>
        <v>0</v>
      </c>
      <c r="E713" s="15">
        <f>Hoja4!J720</f>
        <v>0</v>
      </c>
      <c r="F713" s="15">
        <f>ROUND(Hoja2!AA720,2)</f>
        <v>0</v>
      </c>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row>
    <row r="714" spans="1:52" ht="35.1" customHeight="1" x14ac:dyDescent="0.2">
      <c r="A714" s="41">
        <f t="shared" si="11"/>
        <v>712</v>
      </c>
      <c r="B714" s="42">
        <f>Hoja2!B721</f>
        <v>0</v>
      </c>
      <c r="C714" s="14">
        <f>Hoja2!P721</f>
        <v>0</v>
      </c>
      <c r="D714" s="16">
        <f>Hoja2!C721</f>
        <v>0</v>
      </c>
      <c r="E714" s="15">
        <f>Hoja4!J721</f>
        <v>0</v>
      </c>
      <c r="F714" s="15">
        <f>ROUND(Hoja2!AA721,2)</f>
        <v>0</v>
      </c>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row>
    <row r="715" spans="1:52" ht="35.1" customHeight="1" x14ac:dyDescent="0.2">
      <c r="A715" s="41">
        <f t="shared" si="11"/>
        <v>713</v>
      </c>
      <c r="B715" s="42">
        <f>Hoja2!B722</f>
        <v>0</v>
      </c>
      <c r="C715" s="14">
        <f>Hoja2!P722</f>
        <v>0</v>
      </c>
      <c r="D715" s="16">
        <f>Hoja2!C722</f>
        <v>0</v>
      </c>
      <c r="E715" s="15">
        <f>Hoja4!J722</f>
        <v>0</v>
      </c>
      <c r="F715" s="15">
        <f>ROUND(Hoja2!AA722,2)</f>
        <v>0</v>
      </c>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row>
    <row r="716" spans="1:52" ht="35.1" customHeight="1" x14ac:dyDescent="0.2">
      <c r="A716" s="41">
        <f t="shared" si="11"/>
        <v>714</v>
      </c>
      <c r="B716" s="42">
        <f>Hoja2!B723</f>
        <v>0</v>
      </c>
      <c r="C716" s="14">
        <f>Hoja2!P723</f>
        <v>0</v>
      </c>
      <c r="D716" s="16">
        <f>Hoja2!C723</f>
        <v>0</v>
      </c>
      <c r="E716" s="15">
        <f>Hoja4!J723</f>
        <v>0</v>
      </c>
      <c r="F716" s="15">
        <f>ROUND(Hoja2!AA723,2)</f>
        <v>0</v>
      </c>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row>
    <row r="717" spans="1:52" ht="35.1" customHeight="1" x14ac:dyDescent="0.2">
      <c r="A717" s="22">
        <f t="shared" si="11"/>
        <v>715</v>
      </c>
      <c r="B717" s="43">
        <f>Hoja2!B724</f>
        <v>0</v>
      </c>
      <c r="C717" s="38">
        <f>Hoja2!P724</f>
        <v>0</v>
      </c>
      <c r="D717" s="39">
        <f>Hoja2!C724</f>
        <v>0</v>
      </c>
      <c r="E717" s="40">
        <f>Hoja4!J724</f>
        <v>0</v>
      </c>
      <c r="F717" s="40">
        <f>ROUND(Hoja2!AA724,2)</f>
        <v>0</v>
      </c>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row>
    <row r="718" spans="1:52" ht="35.1" customHeight="1" x14ac:dyDescent="0.2">
      <c r="A718" s="41">
        <f t="shared" si="11"/>
        <v>716</v>
      </c>
      <c r="B718" s="42">
        <f>Hoja2!B725</f>
        <v>0</v>
      </c>
      <c r="C718" s="14">
        <f>Hoja2!P725</f>
        <v>0</v>
      </c>
      <c r="D718" s="16">
        <f>Hoja2!C725</f>
        <v>0</v>
      </c>
      <c r="E718" s="15">
        <f>Hoja4!J725</f>
        <v>0</v>
      </c>
      <c r="F718" s="15">
        <f>ROUND(Hoja2!AA725,2)</f>
        <v>0</v>
      </c>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row>
    <row r="719" spans="1:52" ht="35.1" customHeight="1" x14ac:dyDescent="0.2">
      <c r="A719" s="41">
        <f t="shared" si="11"/>
        <v>717</v>
      </c>
      <c r="B719" s="42">
        <f>Hoja2!B726</f>
        <v>0</v>
      </c>
      <c r="C719" s="14">
        <f>Hoja2!P726</f>
        <v>0</v>
      </c>
      <c r="D719" s="16">
        <f>Hoja2!C726</f>
        <v>0</v>
      </c>
      <c r="E719" s="15">
        <f>Hoja4!J726</f>
        <v>0</v>
      </c>
      <c r="F719" s="15">
        <f>ROUND(Hoja2!AA726,2)</f>
        <v>0</v>
      </c>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row>
    <row r="720" spans="1:52" ht="35.1" customHeight="1" x14ac:dyDescent="0.2">
      <c r="A720" s="41">
        <f t="shared" si="11"/>
        <v>718</v>
      </c>
      <c r="B720" s="42">
        <f>Hoja2!B727</f>
        <v>0</v>
      </c>
      <c r="C720" s="14">
        <f>Hoja2!P727</f>
        <v>0</v>
      </c>
      <c r="D720" s="16">
        <f>Hoja2!C727</f>
        <v>0</v>
      </c>
      <c r="E720" s="15">
        <f>Hoja4!J727</f>
        <v>0</v>
      </c>
      <c r="F720" s="15">
        <f>ROUND(Hoja2!AA727,2)</f>
        <v>0</v>
      </c>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row>
    <row r="721" spans="1:52" ht="35.1" customHeight="1" x14ac:dyDescent="0.2">
      <c r="A721" s="41">
        <f t="shared" si="11"/>
        <v>719</v>
      </c>
      <c r="B721" s="42">
        <f>Hoja2!B728</f>
        <v>0</v>
      </c>
      <c r="C721" s="14">
        <f>Hoja2!P728</f>
        <v>0</v>
      </c>
      <c r="D721" s="16">
        <f>Hoja2!C728</f>
        <v>0</v>
      </c>
      <c r="E721" s="15">
        <f>Hoja4!J728</f>
        <v>0</v>
      </c>
      <c r="F721" s="15">
        <f>ROUND(Hoja2!AA728,2)</f>
        <v>0</v>
      </c>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row>
    <row r="722" spans="1:52" ht="35.1" customHeight="1" x14ac:dyDescent="0.2">
      <c r="A722" s="22">
        <f t="shared" si="11"/>
        <v>720</v>
      </c>
      <c r="B722" s="43">
        <f>Hoja2!B729</f>
        <v>0</v>
      </c>
      <c r="C722" s="38">
        <f>Hoja2!P729</f>
        <v>0</v>
      </c>
      <c r="D722" s="39">
        <f>Hoja2!C729</f>
        <v>0</v>
      </c>
      <c r="E722" s="40">
        <f>Hoja4!J729</f>
        <v>0</v>
      </c>
      <c r="F722" s="40">
        <f>ROUND(Hoja2!AA729,2)</f>
        <v>0</v>
      </c>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row>
    <row r="723" spans="1:52" ht="35.1" customHeight="1" x14ac:dyDescent="0.2">
      <c r="A723" s="41">
        <f t="shared" si="11"/>
        <v>721</v>
      </c>
      <c r="B723" s="42">
        <f>Hoja2!B730</f>
        <v>0</v>
      </c>
      <c r="C723" s="14">
        <f>Hoja2!P730</f>
        <v>0</v>
      </c>
      <c r="D723" s="16">
        <f>Hoja2!C730</f>
        <v>0</v>
      </c>
      <c r="E723" s="15">
        <f>Hoja4!J730</f>
        <v>0</v>
      </c>
      <c r="F723" s="15">
        <f>ROUND(Hoja2!AA730,2)</f>
        <v>0</v>
      </c>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row>
    <row r="724" spans="1:52" ht="35.1" customHeight="1" x14ac:dyDescent="0.2">
      <c r="A724" s="41">
        <f t="shared" si="11"/>
        <v>722</v>
      </c>
      <c r="B724" s="42">
        <f>Hoja2!B731</f>
        <v>0</v>
      </c>
      <c r="C724" s="14">
        <f>Hoja2!P731</f>
        <v>0</v>
      </c>
      <c r="D724" s="16">
        <f>Hoja2!C731</f>
        <v>0</v>
      </c>
      <c r="E724" s="15">
        <f>Hoja4!J731</f>
        <v>0</v>
      </c>
      <c r="F724" s="15">
        <f>ROUND(Hoja2!AA731,2)</f>
        <v>0</v>
      </c>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row>
    <row r="725" spans="1:52" ht="35.1" customHeight="1" x14ac:dyDescent="0.2">
      <c r="A725" s="41">
        <f t="shared" si="11"/>
        <v>723</v>
      </c>
      <c r="B725" s="42">
        <f>Hoja2!B732</f>
        <v>0</v>
      </c>
      <c r="C725" s="14">
        <f>Hoja2!P732</f>
        <v>0</v>
      </c>
      <c r="D725" s="16">
        <f>Hoja2!C732</f>
        <v>0</v>
      </c>
      <c r="E725" s="15">
        <f>Hoja4!J732</f>
        <v>0</v>
      </c>
      <c r="F725" s="15">
        <f>ROUND(Hoja2!AA732,2)</f>
        <v>0</v>
      </c>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row>
    <row r="726" spans="1:52" ht="35.1" customHeight="1" x14ac:dyDescent="0.2">
      <c r="A726" s="41">
        <f t="shared" si="11"/>
        <v>724</v>
      </c>
      <c r="B726" s="42">
        <f>Hoja2!B733</f>
        <v>0</v>
      </c>
      <c r="C726" s="14">
        <f>Hoja2!P733</f>
        <v>0</v>
      </c>
      <c r="D726" s="16">
        <f>Hoja2!C733</f>
        <v>0</v>
      </c>
      <c r="E726" s="15">
        <f>Hoja4!J733</f>
        <v>0</v>
      </c>
      <c r="F726" s="15">
        <f>ROUND(Hoja2!AA733,2)</f>
        <v>0</v>
      </c>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row>
    <row r="727" spans="1:52" ht="35.1" customHeight="1" x14ac:dyDescent="0.2">
      <c r="A727" s="22">
        <f t="shared" si="11"/>
        <v>725</v>
      </c>
      <c r="B727" s="43">
        <f>Hoja2!B734</f>
        <v>0</v>
      </c>
      <c r="C727" s="38">
        <f>Hoja2!P734</f>
        <v>0</v>
      </c>
      <c r="D727" s="39">
        <f>Hoja2!C734</f>
        <v>0</v>
      </c>
      <c r="E727" s="40">
        <f>Hoja4!J734</f>
        <v>0</v>
      </c>
      <c r="F727" s="40">
        <f>ROUND(Hoja2!AA734,2)</f>
        <v>0</v>
      </c>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row>
    <row r="728" spans="1:52" ht="35.1" customHeight="1" x14ac:dyDescent="0.2">
      <c r="A728" s="41">
        <f t="shared" si="11"/>
        <v>726</v>
      </c>
      <c r="B728" s="42">
        <f>Hoja2!B735</f>
        <v>0</v>
      </c>
      <c r="C728" s="14">
        <f>Hoja2!P735</f>
        <v>0</v>
      </c>
      <c r="D728" s="16">
        <f>Hoja2!C735</f>
        <v>0</v>
      </c>
      <c r="E728" s="15">
        <f>Hoja4!J735</f>
        <v>0</v>
      </c>
      <c r="F728" s="15">
        <f>ROUND(Hoja2!AA735,2)</f>
        <v>0</v>
      </c>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row>
    <row r="729" spans="1:52" ht="35.1" customHeight="1" x14ac:dyDescent="0.2">
      <c r="A729" s="41">
        <f t="shared" si="11"/>
        <v>727</v>
      </c>
      <c r="B729" s="42">
        <f>Hoja2!B736</f>
        <v>0</v>
      </c>
      <c r="C729" s="14">
        <f>Hoja2!P736</f>
        <v>0</v>
      </c>
      <c r="D729" s="16">
        <f>Hoja2!C736</f>
        <v>0</v>
      </c>
      <c r="E729" s="15">
        <f>Hoja4!J736</f>
        <v>0</v>
      </c>
      <c r="F729" s="15">
        <f>ROUND(Hoja2!AA736,2)</f>
        <v>0</v>
      </c>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row>
    <row r="730" spans="1:52" ht="35.1" customHeight="1" x14ac:dyDescent="0.2">
      <c r="A730" s="41">
        <f t="shared" si="11"/>
        <v>728</v>
      </c>
      <c r="B730" s="42">
        <f>Hoja2!B737</f>
        <v>0</v>
      </c>
      <c r="C730" s="14">
        <f>Hoja2!P737</f>
        <v>0</v>
      </c>
      <c r="D730" s="16">
        <f>Hoja2!C737</f>
        <v>0</v>
      </c>
      <c r="E730" s="15">
        <f>Hoja4!J737</f>
        <v>0</v>
      </c>
      <c r="F730" s="15">
        <f>ROUND(Hoja2!AA737,2)</f>
        <v>0</v>
      </c>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row>
    <row r="731" spans="1:52" ht="35.1" customHeight="1" x14ac:dyDescent="0.2">
      <c r="A731" s="41">
        <f t="shared" si="11"/>
        <v>729</v>
      </c>
      <c r="B731" s="42">
        <f>Hoja2!B738</f>
        <v>0</v>
      </c>
      <c r="C731" s="14">
        <f>Hoja2!P738</f>
        <v>0</v>
      </c>
      <c r="D731" s="16">
        <f>Hoja2!C738</f>
        <v>0</v>
      </c>
      <c r="E731" s="15">
        <f>Hoja4!J738</f>
        <v>0</v>
      </c>
      <c r="F731" s="15">
        <f>ROUND(Hoja2!AA738,2)</f>
        <v>0</v>
      </c>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row>
    <row r="732" spans="1:52" ht="35.1" customHeight="1" x14ac:dyDescent="0.2">
      <c r="A732" s="22">
        <f t="shared" si="11"/>
        <v>730</v>
      </c>
      <c r="B732" s="43">
        <f>Hoja2!B739</f>
        <v>0</v>
      </c>
      <c r="C732" s="38">
        <f>Hoja2!P739</f>
        <v>0</v>
      </c>
      <c r="D732" s="39">
        <f>Hoja2!C739</f>
        <v>0</v>
      </c>
      <c r="E732" s="40">
        <f>Hoja4!J739</f>
        <v>0</v>
      </c>
      <c r="F732" s="40">
        <f>ROUND(Hoja2!AA739,2)</f>
        <v>0</v>
      </c>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row>
    <row r="733" spans="1:52" ht="35.1" customHeight="1" x14ac:dyDescent="0.2">
      <c r="A733" s="41">
        <f t="shared" si="11"/>
        <v>731</v>
      </c>
      <c r="B733" s="42">
        <f>Hoja2!B740</f>
        <v>0</v>
      </c>
      <c r="C733" s="14">
        <f>Hoja2!P740</f>
        <v>0</v>
      </c>
      <c r="D733" s="16">
        <f>Hoja2!C740</f>
        <v>0</v>
      </c>
      <c r="E733" s="15">
        <f>Hoja4!J740</f>
        <v>0</v>
      </c>
      <c r="F733" s="15">
        <f>ROUND(Hoja2!AA740,2)</f>
        <v>0</v>
      </c>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row>
    <row r="734" spans="1:52" ht="35.1" customHeight="1" x14ac:dyDescent="0.2">
      <c r="A734" s="41">
        <f t="shared" si="11"/>
        <v>732</v>
      </c>
      <c r="B734" s="42">
        <f>Hoja2!B741</f>
        <v>0</v>
      </c>
      <c r="C734" s="14">
        <f>Hoja2!P741</f>
        <v>0</v>
      </c>
      <c r="D734" s="16">
        <f>Hoja2!C741</f>
        <v>0</v>
      </c>
      <c r="E734" s="15">
        <f>Hoja4!J741</f>
        <v>0</v>
      </c>
      <c r="F734" s="15">
        <f>ROUND(Hoja2!AA741,2)</f>
        <v>0</v>
      </c>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row>
    <row r="735" spans="1:52" ht="35.1" customHeight="1" x14ac:dyDescent="0.2">
      <c r="A735" s="41">
        <f t="shared" si="11"/>
        <v>733</v>
      </c>
      <c r="B735" s="42">
        <f>Hoja2!B742</f>
        <v>0</v>
      </c>
      <c r="C735" s="14">
        <f>Hoja2!P742</f>
        <v>0</v>
      </c>
      <c r="D735" s="16">
        <f>Hoja2!C742</f>
        <v>0</v>
      </c>
      <c r="E735" s="15">
        <f>Hoja4!J742</f>
        <v>0</v>
      </c>
      <c r="F735" s="15">
        <f>ROUND(Hoja2!AA742,2)</f>
        <v>0</v>
      </c>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row>
    <row r="736" spans="1:52" ht="35.1" customHeight="1" x14ac:dyDescent="0.2">
      <c r="A736" s="41">
        <f t="shared" si="11"/>
        <v>734</v>
      </c>
      <c r="B736" s="42">
        <f>Hoja2!B743</f>
        <v>0</v>
      </c>
      <c r="C736" s="14">
        <f>Hoja2!P743</f>
        <v>0</v>
      </c>
      <c r="D736" s="16">
        <f>Hoja2!C743</f>
        <v>0</v>
      </c>
      <c r="E736" s="15">
        <f>Hoja4!J743</f>
        <v>0</v>
      </c>
      <c r="F736" s="15">
        <f>ROUND(Hoja2!AA743,2)</f>
        <v>0</v>
      </c>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row>
    <row r="737" spans="1:52" ht="35.1" customHeight="1" x14ac:dyDescent="0.2">
      <c r="A737" s="22">
        <f t="shared" si="11"/>
        <v>735</v>
      </c>
      <c r="B737" s="43">
        <f>Hoja2!B744</f>
        <v>0</v>
      </c>
      <c r="C737" s="38">
        <f>Hoja2!P744</f>
        <v>0</v>
      </c>
      <c r="D737" s="39">
        <f>Hoja2!C744</f>
        <v>0</v>
      </c>
      <c r="E737" s="40">
        <f>Hoja4!J744</f>
        <v>0</v>
      </c>
      <c r="F737" s="40">
        <f>ROUND(Hoja2!AA744,2)</f>
        <v>0</v>
      </c>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row>
    <row r="738" spans="1:52" ht="35.1" customHeight="1" x14ac:dyDescent="0.2">
      <c r="A738" s="41">
        <f t="shared" si="11"/>
        <v>736</v>
      </c>
      <c r="B738" s="42">
        <f>Hoja2!B745</f>
        <v>0</v>
      </c>
      <c r="C738" s="14">
        <f>Hoja2!P745</f>
        <v>0</v>
      </c>
      <c r="D738" s="16">
        <f>Hoja2!C745</f>
        <v>0</v>
      </c>
      <c r="E738" s="15">
        <f>Hoja4!J745</f>
        <v>0</v>
      </c>
      <c r="F738" s="15">
        <f>ROUND(Hoja2!AA745,2)</f>
        <v>0</v>
      </c>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row>
    <row r="739" spans="1:52" ht="35.1" customHeight="1" x14ac:dyDescent="0.2">
      <c r="A739" s="41">
        <f t="shared" si="11"/>
        <v>737</v>
      </c>
      <c r="B739" s="42">
        <f>Hoja2!B746</f>
        <v>0</v>
      </c>
      <c r="C739" s="14">
        <f>Hoja2!P746</f>
        <v>0</v>
      </c>
      <c r="D739" s="16">
        <f>Hoja2!C746</f>
        <v>0</v>
      </c>
      <c r="E739" s="15">
        <f>Hoja4!J746</f>
        <v>0</v>
      </c>
      <c r="F739" s="15">
        <f>ROUND(Hoja2!AA746,2)</f>
        <v>0</v>
      </c>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row>
    <row r="740" spans="1:52" ht="35.1" customHeight="1" x14ac:dyDescent="0.2">
      <c r="A740" s="41">
        <f t="shared" si="11"/>
        <v>738</v>
      </c>
      <c r="B740" s="42">
        <f>Hoja2!B747</f>
        <v>0</v>
      </c>
      <c r="C740" s="14">
        <f>Hoja2!P747</f>
        <v>0</v>
      </c>
      <c r="D740" s="16">
        <f>Hoja2!C747</f>
        <v>0</v>
      </c>
      <c r="E740" s="15">
        <f>Hoja4!J747</f>
        <v>0</v>
      </c>
      <c r="F740" s="15">
        <f>ROUND(Hoja2!AA747,2)</f>
        <v>0</v>
      </c>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row>
    <row r="741" spans="1:52" ht="35.1" customHeight="1" x14ac:dyDescent="0.2">
      <c r="A741" s="41">
        <f t="shared" si="11"/>
        <v>739</v>
      </c>
      <c r="B741" s="42">
        <f>Hoja2!B748</f>
        <v>0</v>
      </c>
      <c r="C741" s="14">
        <f>Hoja2!P748</f>
        <v>0</v>
      </c>
      <c r="D741" s="16">
        <f>Hoja2!C748</f>
        <v>0</v>
      </c>
      <c r="E741" s="15">
        <f>Hoja4!J748</f>
        <v>0</v>
      </c>
      <c r="F741" s="15">
        <f>ROUND(Hoja2!AA748,2)</f>
        <v>0</v>
      </c>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row>
    <row r="742" spans="1:52" ht="35.1" customHeight="1" x14ac:dyDescent="0.2">
      <c r="A742" s="22">
        <f t="shared" si="11"/>
        <v>740</v>
      </c>
      <c r="B742" s="43">
        <f>Hoja2!B749</f>
        <v>0</v>
      </c>
      <c r="C742" s="38">
        <f>Hoja2!P749</f>
        <v>0</v>
      </c>
      <c r="D742" s="39">
        <f>Hoja2!C749</f>
        <v>0</v>
      </c>
      <c r="E742" s="40">
        <f>Hoja4!J749</f>
        <v>0</v>
      </c>
      <c r="F742" s="40">
        <f>ROUND(Hoja2!AA749,2)</f>
        <v>0</v>
      </c>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row>
    <row r="743" spans="1:52" ht="35.1" customHeight="1" x14ac:dyDescent="0.2">
      <c r="A743" s="41">
        <f t="shared" si="11"/>
        <v>741</v>
      </c>
      <c r="B743" s="42">
        <f>Hoja2!B750</f>
        <v>0</v>
      </c>
      <c r="C743" s="14">
        <f>Hoja2!P750</f>
        <v>0</v>
      </c>
      <c r="D743" s="16">
        <f>Hoja2!C750</f>
        <v>0</v>
      </c>
      <c r="E743" s="15">
        <f>Hoja4!J750</f>
        <v>0</v>
      </c>
      <c r="F743" s="15">
        <f>ROUND(Hoja2!AA750,2)</f>
        <v>0</v>
      </c>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row>
    <row r="744" spans="1:52" ht="35.1" customHeight="1" x14ac:dyDescent="0.2">
      <c r="A744" s="41">
        <f t="shared" si="11"/>
        <v>742</v>
      </c>
      <c r="B744" s="42">
        <f>Hoja2!B751</f>
        <v>0</v>
      </c>
      <c r="C744" s="14">
        <f>Hoja2!P751</f>
        <v>0</v>
      </c>
      <c r="D744" s="16">
        <f>Hoja2!C751</f>
        <v>0</v>
      </c>
      <c r="E744" s="15">
        <f>Hoja4!J751</f>
        <v>0</v>
      </c>
      <c r="F744" s="15">
        <f>ROUND(Hoja2!AA751,2)</f>
        <v>0</v>
      </c>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row>
    <row r="745" spans="1:52" ht="35.1" customHeight="1" x14ac:dyDescent="0.2">
      <c r="A745" s="41">
        <f t="shared" si="11"/>
        <v>743</v>
      </c>
      <c r="B745" s="42">
        <f>Hoja2!B752</f>
        <v>0</v>
      </c>
      <c r="C745" s="14">
        <f>Hoja2!P752</f>
        <v>0</v>
      </c>
      <c r="D745" s="16">
        <f>Hoja2!C752</f>
        <v>0</v>
      </c>
      <c r="E745" s="15">
        <f>Hoja4!J752</f>
        <v>0</v>
      </c>
      <c r="F745" s="15">
        <f>ROUND(Hoja2!AA752,2)</f>
        <v>0</v>
      </c>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row>
    <row r="746" spans="1:52" ht="35.1" customHeight="1" x14ac:dyDescent="0.2">
      <c r="A746" s="41">
        <f t="shared" si="11"/>
        <v>744</v>
      </c>
      <c r="B746" s="42">
        <f>Hoja2!B753</f>
        <v>0</v>
      </c>
      <c r="C746" s="14">
        <f>Hoja2!P753</f>
        <v>0</v>
      </c>
      <c r="D746" s="16">
        <f>Hoja2!C753</f>
        <v>0</v>
      </c>
      <c r="E746" s="15">
        <f>Hoja4!J753</f>
        <v>0</v>
      </c>
      <c r="F746" s="15">
        <f>ROUND(Hoja2!AA753,2)</f>
        <v>0</v>
      </c>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row>
    <row r="747" spans="1:52" ht="35.1" customHeight="1" x14ac:dyDescent="0.2">
      <c r="A747" s="22">
        <f t="shared" si="11"/>
        <v>745</v>
      </c>
      <c r="B747" s="43">
        <f>Hoja2!B754</f>
        <v>0</v>
      </c>
      <c r="C747" s="38">
        <f>Hoja2!P754</f>
        <v>0</v>
      </c>
      <c r="D747" s="39">
        <f>Hoja2!C754</f>
        <v>0</v>
      </c>
      <c r="E747" s="40">
        <f>Hoja4!J754</f>
        <v>0</v>
      </c>
      <c r="F747" s="40">
        <f>ROUND(Hoja2!AA754,2)</f>
        <v>0</v>
      </c>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row>
    <row r="748" spans="1:52" ht="35.1" customHeight="1" x14ac:dyDescent="0.2">
      <c r="A748" s="41">
        <f t="shared" si="11"/>
        <v>746</v>
      </c>
      <c r="B748" s="42">
        <f>Hoja2!B755</f>
        <v>0</v>
      </c>
      <c r="C748" s="14">
        <f>Hoja2!P755</f>
        <v>0</v>
      </c>
      <c r="D748" s="16">
        <f>Hoja2!C755</f>
        <v>0</v>
      </c>
      <c r="E748" s="15">
        <f>Hoja4!J755</f>
        <v>0</v>
      </c>
      <c r="F748" s="15">
        <f>ROUND(Hoja2!AA755,2)</f>
        <v>0</v>
      </c>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row>
    <row r="749" spans="1:52" ht="35.1" customHeight="1" x14ac:dyDescent="0.2">
      <c r="A749" s="41">
        <f t="shared" si="11"/>
        <v>747</v>
      </c>
      <c r="B749" s="42">
        <f>Hoja2!B756</f>
        <v>0</v>
      </c>
      <c r="C749" s="14">
        <f>Hoja2!P756</f>
        <v>0</v>
      </c>
      <c r="D749" s="16">
        <f>Hoja2!C756</f>
        <v>0</v>
      </c>
      <c r="E749" s="15">
        <f>Hoja4!J756</f>
        <v>0</v>
      </c>
      <c r="F749" s="15">
        <f>ROUND(Hoja2!AA756,2)</f>
        <v>0</v>
      </c>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row>
    <row r="750" spans="1:52" ht="35.1" customHeight="1" x14ac:dyDescent="0.2">
      <c r="A750" s="41">
        <f t="shared" si="11"/>
        <v>748</v>
      </c>
      <c r="B750" s="42">
        <f>Hoja2!B757</f>
        <v>0</v>
      </c>
      <c r="C750" s="14">
        <f>Hoja2!P757</f>
        <v>0</v>
      </c>
      <c r="D750" s="16">
        <f>Hoja2!C757</f>
        <v>0</v>
      </c>
      <c r="E750" s="15">
        <f>Hoja4!J757</f>
        <v>0</v>
      </c>
      <c r="F750" s="15">
        <f>ROUND(Hoja2!AA757,2)</f>
        <v>0</v>
      </c>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row>
    <row r="751" spans="1:52" ht="35.1" customHeight="1" x14ac:dyDescent="0.2">
      <c r="A751" s="41">
        <f t="shared" si="11"/>
        <v>749</v>
      </c>
      <c r="B751" s="42">
        <f>Hoja2!B758</f>
        <v>0</v>
      </c>
      <c r="C751" s="14">
        <f>Hoja2!P758</f>
        <v>0</v>
      </c>
      <c r="D751" s="16">
        <f>Hoja2!C758</f>
        <v>0</v>
      </c>
      <c r="E751" s="15">
        <f>Hoja4!J758</f>
        <v>0</v>
      </c>
      <c r="F751" s="15">
        <f>ROUND(Hoja2!AA758,2)</f>
        <v>0</v>
      </c>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row>
    <row r="752" spans="1:52" ht="35.1" customHeight="1" x14ac:dyDescent="0.2">
      <c r="A752" s="22">
        <f t="shared" si="11"/>
        <v>750</v>
      </c>
      <c r="B752" s="43">
        <f>Hoja2!B759</f>
        <v>0</v>
      </c>
      <c r="C752" s="38">
        <f>Hoja2!P759</f>
        <v>0</v>
      </c>
      <c r="D752" s="39">
        <f>Hoja2!C759</f>
        <v>0</v>
      </c>
      <c r="E752" s="40">
        <f>Hoja4!J759</f>
        <v>0</v>
      </c>
      <c r="F752" s="40">
        <f>ROUND(Hoja2!AA759,2)</f>
        <v>0</v>
      </c>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row>
    <row r="753" spans="1:52" ht="35.1" customHeight="1" x14ac:dyDescent="0.2">
      <c r="A753" s="41">
        <f t="shared" si="11"/>
        <v>751</v>
      </c>
      <c r="B753" s="42">
        <f>Hoja2!B760</f>
        <v>0</v>
      </c>
      <c r="C753" s="14">
        <f>Hoja2!P760</f>
        <v>0</v>
      </c>
      <c r="D753" s="16">
        <f>Hoja2!C760</f>
        <v>0</v>
      </c>
      <c r="E753" s="15">
        <f>Hoja4!J760</f>
        <v>0</v>
      </c>
      <c r="F753" s="15">
        <f>ROUND(Hoja2!AA760,2)</f>
        <v>0</v>
      </c>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row>
    <row r="754" spans="1:52" ht="35.1" customHeight="1" x14ac:dyDescent="0.2">
      <c r="A754" s="41">
        <f t="shared" si="11"/>
        <v>752</v>
      </c>
      <c r="B754" s="42">
        <f>Hoja2!B761</f>
        <v>0</v>
      </c>
      <c r="C754" s="14">
        <f>Hoja2!P761</f>
        <v>0</v>
      </c>
      <c r="D754" s="16">
        <f>Hoja2!C761</f>
        <v>0</v>
      </c>
      <c r="E754" s="15">
        <f>Hoja4!J761</f>
        <v>0</v>
      </c>
      <c r="F754" s="15">
        <f>ROUND(Hoja2!AA761,2)</f>
        <v>0</v>
      </c>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row>
    <row r="755" spans="1:52" ht="35.1" customHeight="1" x14ac:dyDescent="0.2">
      <c r="A755" s="41">
        <f t="shared" si="11"/>
        <v>753</v>
      </c>
      <c r="B755" s="42">
        <f>Hoja2!B762</f>
        <v>0</v>
      </c>
      <c r="C755" s="14">
        <f>Hoja2!P762</f>
        <v>0</v>
      </c>
      <c r="D755" s="16">
        <f>Hoja2!C762</f>
        <v>0</v>
      </c>
      <c r="E755" s="15">
        <f>Hoja4!J762</f>
        <v>0</v>
      </c>
      <c r="F755" s="15">
        <f>ROUND(Hoja2!AA762,2)</f>
        <v>0</v>
      </c>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row>
    <row r="756" spans="1:52" ht="35.1" customHeight="1" x14ac:dyDescent="0.2">
      <c r="A756" s="41">
        <f t="shared" si="11"/>
        <v>754</v>
      </c>
      <c r="B756" s="42">
        <f>Hoja2!B763</f>
        <v>0</v>
      </c>
      <c r="C756" s="14">
        <f>Hoja2!P763</f>
        <v>0</v>
      </c>
      <c r="D756" s="16">
        <f>Hoja2!C763</f>
        <v>0</v>
      </c>
      <c r="E756" s="15">
        <f>Hoja4!J763</f>
        <v>0</v>
      </c>
      <c r="F756" s="15">
        <f>ROUND(Hoja2!AA763,2)</f>
        <v>0</v>
      </c>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row>
    <row r="757" spans="1:52" ht="35.1" customHeight="1" x14ac:dyDescent="0.2">
      <c r="A757" s="22">
        <f t="shared" si="11"/>
        <v>755</v>
      </c>
      <c r="B757" s="43">
        <f>Hoja2!B764</f>
        <v>0</v>
      </c>
      <c r="C757" s="38">
        <f>Hoja2!P764</f>
        <v>0</v>
      </c>
      <c r="D757" s="39">
        <f>Hoja2!C764</f>
        <v>0</v>
      </c>
      <c r="E757" s="40">
        <f>Hoja4!J764</f>
        <v>0</v>
      </c>
      <c r="F757" s="40">
        <f>ROUND(Hoja2!AA764,2)</f>
        <v>0</v>
      </c>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row>
    <row r="758" spans="1:52" ht="35.1" customHeight="1" x14ac:dyDescent="0.2">
      <c r="A758" s="41">
        <f t="shared" si="11"/>
        <v>756</v>
      </c>
      <c r="B758" s="42">
        <f>Hoja2!B765</f>
        <v>0</v>
      </c>
      <c r="C758" s="14">
        <f>Hoja2!P765</f>
        <v>0</v>
      </c>
      <c r="D758" s="16">
        <f>Hoja2!C765</f>
        <v>0</v>
      </c>
      <c r="E758" s="15">
        <f>Hoja4!J765</f>
        <v>0</v>
      </c>
      <c r="F758" s="15">
        <f>ROUND(Hoja2!AA765,2)</f>
        <v>0</v>
      </c>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row>
    <row r="759" spans="1:52" ht="35.1" customHeight="1" x14ac:dyDescent="0.2">
      <c r="A759" s="41">
        <f t="shared" si="11"/>
        <v>757</v>
      </c>
      <c r="B759" s="42">
        <f>Hoja2!B766</f>
        <v>0</v>
      </c>
      <c r="C759" s="14">
        <f>Hoja2!P766</f>
        <v>0</v>
      </c>
      <c r="D759" s="16">
        <f>Hoja2!C766</f>
        <v>0</v>
      </c>
      <c r="E759" s="15">
        <f>Hoja4!J766</f>
        <v>0</v>
      </c>
      <c r="F759" s="15">
        <f>ROUND(Hoja2!AA766,2)</f>
        <v>0</v>
      </c>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row>
    <row r="760" spans="1:52" ht="35.1" customHeight="1" x14ac:dyDescent="0.2">
      <c r="A760" s="41">
        <f t="shared" si="11"/>
        <v>758</v>
      </c>
      <c r="B760" s="42">
        <f>Hoja2!B767</f>
        <v>0</v>
      </c>
      <c r="C760" s="14">
        <f>Hoja2!P767</f>
        <v>0</v>
      </c>
      <c r="D760" s="16">
        <f>Hoja2!C767</f>
        <v>0</v>
      </c>
      <c r="E760" s="15">
        <f>Hoja4!J767</f>
        <v>0</v>
      </c>
      <c r="F760" s="15">
        <f>ROUND(Hoja2!AA767,2)</f>
        <v>0</v>
      </c>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row>
    <row r="761" spans="1:52" ht="35.1" customHeight="1" x14ac:dyDescent="0.2">
      <c r="A761" s="41">
        <f t="shared" si="11"/>
        <v>759</v>
      </c>
      <c r="B761" s="42">
        <f>Hoja2!B768</f>
        <v>0</v>
      </c>
      <c r="C761" s="14">
        <f>Hoja2!P768</f>
        <v>0</v>
      </c>
      <c r="D761" s="16">
        <f>Hoja2!C768</f>
        <v>0</v>
      </c>
      <c r="E761" s="15">
        <f>Hoja4!J768</f>
        <v>0</v>
      </c>
      <c r="F761" s="15">
        <f>ROUND(Hoja2!AA768,2)</f>
        <v>0</v>
      </c>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row>
    <row r="762" spans="1:52" ht="35.1" customHeight="1" x14ac:dyDescent="0.2">
      <c r="A762" s="22">
        <f t="shared" si="11"/>
        <v>760</v>
      </c>
      <c r="B762" s="43">
        <f>Hoja2!B769</f>
        <v>0</v>
      </c>
      <c r="C762" s="38">
        <f>Hoja2!P769</f>
        <v>0</v>
      </c>
      <c r="D762" s="39">
        <f>Hoja2!C769</f>
        <v>0</v>
      </c>
      <c r="E762" s="40">
        <f>Hoja4!J769</f>
        <v>0</v>
      </c>
      <c r="F762" s="40">
        <f>ROUND(Hoja2!AA769,2)</f>
        <v>0</v>
      </c>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row>
    <row r="763" spans="1:52" ht="35.1" customHeight="1" x14ac:dyDescent="0.2">
      <c r="A763" s="41">
        <f t="shared" si="11"/>
        <v>761</v>
      </c>
      <c r="B763" s="42">
        <f>Hoja2!B770</f>
        <v>0</v>
      </c>
      <c r="C763" s="14">
        <f>Hoja2!P770</f>
        <v>0</v>
      </c>
      <c r="D763" s="16">
        <f>Hoja2!C770</f>
        <v>0</v>
      </c>
      <c r="E763" s="15">
        <f>Hoja4!J770</f>
        <v>0</v>
      </c>
      <c r="F763" s="15">
        <f>ROUND(Hoja2!AA770,2)</f>
        <v>0</v>
      </c>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row>
    <row r="764" spans="1:52" ht="35.1" customHeight="1" x14ac:dyDescent="0.2">
      <c r="A764" s="41">
        <f t="shared" si="11"/>
        <v>762</v>
      </c>
      <c r="B764" s="42">
        <f>Hoja2!B771</f>
        <v>0</v>
      </c>
      <c r="C764" s="14">
        <f>Hoja2!P771</f>
        <v>0</v>
      </c>
      <c r="D764" s="16">
        <f>Hoja2!C771</f>
        <v>0</v>
      </c>
      <c r="E764" s="15">
        <f>Hoja4!J771</f>
        <v>0</v>
      </c>
      <c r="F764" s="15">
        <f>ROUND(Hoja2!AA771,2)</f>
        <v>0</v>
      </c>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row>
    <row r="765" spans="1:52" ht="35.1" customHeight="1" x14ac:dyDescent="0.2">
      <c r="A765" s="41">
        <f t="shared" si="11"/>
        <v>763</v>
      </c>
      <c r="B765" s="42">
        <f>Hoja2!B772</f>
        <v>0</v>
      </c>
      <c r="C765" s="14">
        <f>Hoja2!P772</f>
        <v>0</v>
      </c>
      <c r="D765" s="16">
        <f>Hoja2!C772</f>
        <v>0</v>
      </c>
      <c r="E765" s="15">
        <f>Hoja4!J772</f>
        <v>0</v>
      </c>
      <c r="F765" s="15">
        <f>ROUND(Hoja2!AA772,2)</f>
        <v>0</v>
      </c>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row>
    <row r="766" spans="1:52" ht="35.1" customHeight="1" x14ac:dyDescent="0.2">
      <c r="A766" s="41">
        <f t="shared" si="11"/>
        <v>764</v>
      </c>
      <c r="B766" s="42">
        <f>Hoja2!B773</f>
        <v>0</v>
      </c>
      <c r="C766" s="14">
        <f>Hoja2!P773</f>
        <v>0</v>
      </c>
      <c r="D766" s="16">
        <f>Hoja2!C773</f>
        <v>0</v>
      </c>
      <c r="E766" s="15">
        <f>Hoja4!J773</f>
        <v>0</v>
      </c>
      <c r="F766" s="15">
        <f>ROUND(Hoja2!AA773,2)</f>
        <v>0</v>
      </c>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row>
    <row r="767" spans="1:52" ht="35.1" customHeight="1" x14ac:dyDescent="0.2">
      <c r="A767" s="22">
        <f t="shared" si="11"/>
        <v>765</v>
      </c>
      <c r="B767" s="43">
        <f>Hoja2!B774</f>
        <v>0</v>
      </c>
      <c r="C767" s="38">
        <f>Hoja2!P774</f>
        <v>0</v>
      </c>
      <c r="D767" s="39">
        <f>Hoja2!C774</f>
        <v>0</v>
      </c>
      <c r="E767" s="40">
        <f>Hoja4!J774</f>
        <v>0</v>
      </c>
      <c r="F767" s="40">
        <f>ROUND(Hoja2!AA774,2)</f>
        <v>0</v>
      </c>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row>
    <row r="768" spans="1:52" ht="35.1" customHeight="1" x14ac:dyDescent="0.2">
      <c r="A768" s="41">
        <f t="shared" si="11"/>
        <v>766</v>
      </c>
      <c r="B768" s="42">
        <f>Hoja2!B775</f>
        <v>0</v>
      </c>
      <c r="C768" s="14">
        <f>Hoja2!P775</f>
        <v>0</v>
      </c>
      <c r="D768" s="16">
        <f>Hoja2!C775</f>
        <v>0</v>
      </c>
      <c r="E768" s="15">
        <f>Hoja4!J775</f>
        <v>0</v>
      </c>
      <c r="F768" s="15">
        <f>ROUND(Hoja2!AA775,2)</f>
        <v>0</v>
      </c>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row>
    <row r="769" spans="1:52" ht="35.1" customHeight="1" x14ac:dyDescent="0.2">
      <c r="A769" s="41">
        <f t="shared" si="11"/>
        <v>767</v>
      </c>
      <c r="B769" s="42">
        <f>Hoja2!B776</f>
        <v>0</v>
      </c>
      <c r="C769" s="14">
        <f>Hoja2!P776</f>
        <v>0</v>
      </c>
      <c r="D769" s="16">
        <f>Hoja2!C776</f>
        <v>0</v>
      </c>
      <c r="E769" s="15">
        <f>Hoja4!J776</f>
        <v>0</v>
      </c>
      <c r="F769" s="15">
        <f>ROUND(Hoja2!AA776,2)</f>
        <v>0</v>
      </c>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row>
    <row r="770" spans="1:52" ht="35.1" customHeight="1" x14ac:dyDescent="0.2">
      <c r="A770" s="41">
        <f t="shared" si="11"/>
        <v>768</v>
      </c>
      <c r="B770" s="42">
        <f>Hoja2!B777</f>
        <v>0</v>
      </c>
      <c r="C770" s="14">
        <f>Hoja2!P777</f>
        <v>0</v>
      </c>
      <c r="D770" s="16">
        <f>Hoja2!C777</f>
        <v>0</v>
      </c>
      <c r="E770" s="15">
        <f>Hoja4!J777</f>
        <v>0</v>
      </c>
      <c r="F770" s="15">
        <f>ROUND(Hoja2!AA777,2)</f>
        <v>0</v>
      </c>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row>
    <row r="771" spans="1:52" ht="35.1" customHeight="1" x14ac:dyDescent="0.2">
      <c r="A771" s="41">
        <f t="shared" si="11"/>
        <v>769</v>
      </c>
      <c r="B771" s="42">
        <f>Hoja2!B778</f>
        <v>0</v>
      </c>
      <c r="C771" s="14">
        <f>Hoja2!P778</f>
        <v>0</v>
      </c>
      <c r="D771" s="16">
        <f>Hoja2!C778</f>
        <v>0</v>
      </c>
      <c r="E771" s="15">
        <f>Hoja4!J778</f>
        <v>0</v>
      </c>
      <c r="F771" s="15">
        <f>ROUND(Hoja2!AA778,2)</f>
        <v>0</v>
      </c>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row>
    <row r="772" spans="1:52" ht="35.1" customHeight="1" x14ac:dyDescent="0.2">
      <c r="A772" s="22">
        <f t="shared" si="11"/>
        <v>770</v>
      </c>
      <c r="B772" s="43">
        <f>Hoja2!B779</f>
        <v>0</v>
      </c>
      <c r="C772" s="38">
        <f>Hoja2!P779</f>
        <v>0</v>
      </c>
      <c r="D772" s="39">
        <f>Hoja2!C779</f>
        <v>0</v>
      </c>
      <c r="E772" s="40">
        <f>Hoja4!J779</f>
        <v>0</v>
      </c>
      <c r="F772" s="40">
        <f>ROUND(Hoja2!AA779,2)</f>
        <v>0</v>
      </c>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row>
    <row r="773" spans="1:52" ht="35.1" customHeight="1" x14ac:dyDescent="0.2">
      <c r="A773" s="41">
        <f t="shared" ref="A773:A836" si="12">A772+1</f>
        <v>771</v>
      </c>
      <c r="B773" s="42">
        <f>Hoja2!B780</f>
        <v>0</v>
      </c>
      <c r="C773" s="14">
        <f>Hoja2!P780</f>
        <v>0</v>
      </c>
      <c r="D773" s="16">
        <f>Hoja2!C780</f>
        <v>0</v>
      </c>
      <c r="E773" s="15">
        <f>Hoja4!J780</f>
        <v>0</v>
      </c>
      <c r="F773" s="15">
        <f>ROUND(Hoja2!AA780,2)</f>
        <v>0</v>
      </c>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row>
    <row r="774" spans="1:52" ht="35.1" customHeight="1" x14ac:dyDescent="0.2">
      <c r="A774" s="41">
        <f t="shared" si="12"/>
        <v>772</v>
      </c>
      <c r="B774" s="42">
        <f>Hoja2!B781</f>
        <v>0</v>
      </c>
      <c r="C774" s="14">
        <f>Hoja2!P781</f>
        <v>0</v>
      </c>
      <c r="D774" s="16">
        <f>Hoja2!C781</f>
        <v>0</v>
      </c>
      <c r="E774" s="15">
        <f>Hoja4!J781</f>
        <v>0</v>
      </c>
      <c r="F774" s="15">
        <f>ROUND(Hoja2!AA781,2)</f>
        <v>0</v>
      </c>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row>
    <row r="775" spans="1:52" ht="35.1" customHeight="1" x14ac:dyDescent="0.2">
      <c r="A775" s="41">
        <f t="shared" si="12"/>
        <v>773</v>
      </c>
      <c r="B775" s="42">
        <f>Hoja2!B782</f>
        <v>0</v>
      </c>
      <c r="C775" s="14">
        <f>Hoja2!P782</f>
        <v>0</v>
      </c>
      <c r="D775" s="16">
        <f>Hoja2!C782</f>
        <v>0</v>
      </c>
      <c r="E775" s="15">
        <f>Hoja4!J782</f>
        <v>0</v>
      </c>
      <c r="F775" s="15">
        <f>ROUND(Hoja2!AA782,2)</f>
        <v>0</v>
      </c>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row>
    <row r="776" spans="1:52" ht="35.1" customHeight="1" x14ac:dyDescent="0.2">
      <c r="A776" s="41">
        <f t="shared" si="12"/>
        <v>774</v>
      </c>
      <c r="B776" s="42">
        <f>Hoja2!B783</f>
        <v>0</v>
      </c>
      <c r="C776" s="14">
        <f>Hoja2!P783</f>
        <v>0</v>
      </c>
      <c r="D776" s="16">
        <f>Hoja2!C783</f>
        <v>0</v>
      </c>
      <c r="E776" s="15">
        <f>Hoja4!J783</f>
        <v>0</v>
      </c>
      <c r="F776" s="15">
        <f>ROUND(Hoja2!AA783,2)</f>
        <v>0</v>
      </c>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row>
    <row r="777" spans="1:52" ht="35.1" customHeight="1" x14ac:dyDescent="0.2">
      <c r="A777" s="22">
        <f t="shared" si="12"/>
        <v>775</v>
      </c>
      <c r="B777" s="43">
        <f>Hoja2!B784</f>
        <v>0</v>
      </c>
      <c r="C777" s="38">
        <f>Hoja2!P784</f>
        <v>0</v>
      </c>
      <c r="D777" s="39">
        <f>Hoja2!C784</f>
        <v>0</v>
      </c>
      <c r="E777" s="40">
        <f>Hoja4!J784</f>
        <v>0</v>
      </c>
      <c r="F777" s="40">
        <f>ROUND(Hoja2!AA784,2)</f>
        <v>0</v>
      </c>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row>
    <row r="778" spans="1:52" ht="35.1" customHeight="1" x14ac:dyDescent="0.2">
      <c r="A778" s="41">
        <f t="shared" si="12"/>
        <v>776</v>
      </c>
      <c r="B778" s="42">
        <f>Hoja2!B785</f>
        <v>0</v>
      </c>
      <c r="C778" s="14">
        <f>Hoja2!P785</f>
        <v>0</v>
      </c>
      <c r="D778" s="16">
        <f>Hoja2!C785</f>
        <v>0</v>
      </c>
      <c r="E778" s="15">
        <f>Hoja4!J785</f>
        <v>0</v>
      </c>
      <c r="F778" s="15">
        <f>ROUND(Hoja2!AA785,2)</f>
        <v>0</v>
      </c>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row>
    <row r="779" spans="1:52" ht="35.1" customHeight="1" x14ac:dyDescent="0.2">
      <c r="A779" s="41">
        <f t="shared" si="12"/>
        <v>777</v>
      </c>
      <c r="B779" s="42">
        <f>Hoja2!B786</f>
        <v>0</v>
      </c>
      <c r="C779" s="14">
        <f>Hoja2!P786</f>
        <v>0</v>
      </c>
      <c r="D779" s="16">
        <f>Hoja2!C786</f>
        <v>0</v>
      </c>
      <c r="E779" s="15">
        <f>Hoja4!J786</f>
        <v>0</v>
      </c>
      <c r="F779" s="15">
        <f>ROUND(Hoja2!AA786,2)</f>
        <v>0</v>
      </c>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row>
    <row r="780" spans="1:52" ht="35.1" customHeight="1" x14ac:dyDescent="0.2">
      <c r="A780" s="41">
        <f t="shared" si="12"/>
        <v>778</v>
      </c>
      <c r="B780" s="42">
        <f>Hoja2!B787</f>
        <v>0</v>
      </c>
      <c r="C780" s="14">
        <f>Hoja2!P787</f>
        <v>0</v>
      </c>
      <c r="D780" s="16">
        <f>Hoja2!C787</f>
        <v>0</v>
      </c>
      <c r="E780" s="15">
        <f>Hoja4!J787</f>
        <v>0</v>
      </c>
      <c r="F780" s="15">
        <f>ROUND(Hoja2!AA787,2)</f>
        <v>0</v>
      </c>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row>
    <row r="781" spans="1:52" ht="35.1" customHeight="1" x14ac:dyDescent="0.2">
      <c r="A781" s="41">
        <f t="shared" si="12"/>
        <v>779</v>
      </c>
      <c r="B781" s="42">
        <f>Hoja2!B788</f>
        <v>0</v>
      </c>
      <c r="C781" s="14">
        <f>Hoja2!P788</f>
        <v>0</v>
      </c>
      <c r="D781" s="16">
        <f>Hoja2!C788</f>
        <v>0</v>
      </c>
      <c r="E781" s="15">
        <f>Hoja4!J788</f>
        <v>0</v>
      </c>
      <c r="F781" s="15">
        <f>ROUND(Hoja2!AA788,2)</f>
        <v>0</v>
      </c>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row>
    <row r="782" spans="1:52" ht="35.1" customHeight="1" x14ac:dyDescent="0.2">
      <c r="A782" s="22">
        <f t="shared" si="12"/>
        <v>780</v>
      </c>
      <c r="B782" s="43">
        <f>Hoja2!B789</f>
        <v>0</v>
      </c>
      <c r="C782" s="38">
        <f>Hoja2!P789</f>
        <v>0</v>
      </c>
      <c r="D782" s="39">
        <f>Hoja2!C789</f>
        <v>0</v>
      </c>
      <c r="E782" s="40">
        <f>Hoja4!J789</f>
        <v>0</v>
      </c>
      <c r="F782" s="40">
        <f>ROUND(Hoja2!AA789,2)</f>
        <v>0</v>
      </c>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row>
    <row r="783" spans="1:52" ht="35.1" customHeight="1" x14ac:dyDescent="0.2">
      <c r="A783" s="41">
        <f t="shared" si="12"/>
        <v>781</v>
      </c>
      <c r="B783" s="42">
        <f>Hoja2!B790</f>
        <v>0</v>
      </c>
      <c r="C783" s="14">
        <f>Hoja2!P790</f>
        <v>0</v>
      </c>
      <c r="D783" s="16">
        <f>Hoja2!C790</f>
        <v>0</v>
      </c>
      <c r="E783" s="15">
        <f>Hoja4!J790</f>
        <v>0</v>
      </c>
      <c r="F783" s="15">
        <f>ROUND(Hoja2!AA790,2)</f>
        <v>0</v>
      </c>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row>
    <row r="784" spans="1:52" ht="35.1" customHeight="1" x14ac:dyDescent="0.2">
      <c r="A784" s="41">
        <f t="shared" si="12"/>
        <v>782</v>
      </c>
      <c r="B784" s="42">
        <f>Hoja2!B791</f>
        <v>0</v>
      </c>
      <c r="C784" s="14">
        <f>Hoja2!P791</f>
        <v>0</v>
      </c>
      <c r="D784" s="16">
        <f>Hoja2!C791</f>
        <v>0</v>
      </c>
      <c r="E784" s="15">
        <f>Hoja4!J791</f>
        <v>0</v>
      </c>
      <c r="F784" s="15">
        <f>ROUND(Hoja2!AA791,2)</f>
        <v>0</v>
      </c>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row>
    <row r="785" spans="1:52" ht="35.1" customHeight="1" x14ac:dyDescent="0.2">
      <c r="A785" s="41">
        <f t="shared" si="12"/>
        <v>783</v>
      </c>
      <c r="B785" s="42">
        <f>Hoja2!B792</f>
        <v>0</v>
      </c>
      <c r="C785" s="14">
        <f>Hoja2!P792</f>
        <v>0</v>
      </c>
      <c r="D785" s="16">
        <f>Hoja2!C792</f>
        <v>0</v>
      </c>
      <c r="E785" s="15">
        <f>Hoja4!J792</f>
        <v>0</v>
      </c>
      <c r="F785" s="15">
        <f>ROUND(Hoja2!AA792,2)</f>
        <v>0</v>
      </c>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row>
    <row r="786" spans="1:52" ht="35.1" customHeight="1" x14ac:dyDescent="0.2">
      <c r="A786" s="41">
        <f t="shared" si="12"/>
        <v>784</v>
      </c>
      <c r="B786" s="42">
        <f>Hoja2!B793</f>
        <v>0</v>
      </c>
      <c r="C786" s="14">
        <f>Hoja2!P793</f>
        <v>0</v>
      </c>
      <c r="D786" s="16">
        <f>Hoja2!C793</f>
        <v>0</v>
      </c>
      <c r="E786" s="15">
        <f>Hoja4!J793</f>
        <v>0</v>
      </c>
      <c r="F786" s="15">
        <f>ROUND(Hoja2!AA793,2)</f>
        <v>0</v>
      </c>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row>
    <row r="787" spans="1:52" ht="35.1" customHeight="1" x14ac:dyDescent="0.2">
      <c r="A787" s="22">
        <f t="shared" si="12"/>
        <v>785</v>
      </c>
      <c r="B787" s="43">
        <f>Hoja2!B794</f>
        <v>0</v>
      </c>
      <c r="C787" s="38">
        <f>Hoja2!P794</f>
        <v>0</v>
      </c>
      <c r="D787" s="39">
        <f>Hoja2!C794</f>
        <v>0</v>
      </c>
      <c r="E787" s="40">
        <f>Hoja4!J794</f>
        <v>0</v>
      </c>
      <c r="F787" s="40">
        <f>ROUND(Hoja2!AA794,2)</f>
        <v>0</v>
      </c>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row>
    <row r="788" spans="1:52" ht="35.1" customHeight="1" x14ac:dyDescent="0.2">
      <c r="A788" s="41">
        <f t="shared" si="12"/>
        <v>786</v>
      </c>
      <c r="B788" s="42">
        <f>Hoja2!B795</f>
        <v>0</v>
      </c>
      <c r="C788" s="14">
        <f>Hoja2!P795</f>
        <v>0</v>
      </c>
      <c r="D788" s="16">
        <f>Hoja2!C795</f>
        <v>0</v>
      </c>
      <c r="E788" s="15">
        <f>Hoja4!J795</f>
        <v>0</v>
      </c>
      <c r="F788" s="15">
        <f>ROUND(Hoja2!AA795,2)</f>
        <v>0</v>
      </c>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row>
    <row r="789" spans="1:52" ht="35.1" customHeight="1" x14ac:dyDescent="0.2">
      <c r="A789" s="41">
        <f t="shared" si="12"/>
        <v>787</v>
      </c>
      <c r="B789" s="42">
        <f>Hoja2!B796</f>
        <v>0</v>
      </c>
      <c r="C789" s="14">
        <f>Hoja2!P796</f>
        <v>0</v>
      </c>
      <c r="D789" s="16">
        <f>Hoja2!C796</f>
        <v>0</v>
      </c>
      <c r="E789" s="15">
        <f>Hoja4!J796</f>
        <v>0</v>
      </c>
      <c r="F789" s="15">
        <f>ROUND(Hoja2!AA796,2)</f>
        <v>0</v>
      </c>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row>
    <row r="790" spans="1:52" ht="35.1" customHeight="1" x14ac:dyDescent="0.2">
      <c r="A790" s="41">
        <f t="shared" si="12"/>
        <v>788</v>
      </c>
      <c r="B790" s="42">
        <f>Hoja2!B797</f>
        <v>0</v>
      </c>
      <c r="C790" s="14">
        <f>Hoja2!P797</f>
        <v>0</v>
      </c>
      <c r="D790" s="16">
        <f>Hoja2!C797</f>
        <v>0</v>
      </c>
      <c r="E790" s="15">
        <f>Hoja4!J797</f>
        <v>0</v>
      </c>
      <c r="F790" s="15">
        <f>ROUND(Hoja2!AA797,2)</f>
        <v>0</v>
      </c>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row>
    <row r="791" spans="1:52" ht="35.1" customHeight="1" x14ac:dyDescent="0.2">
      <c r="A791" s="41">
        <f t="shared" si="12"/>
        <v>789</v>
      </c>
      <c r="B791" s="42">
        <f>Hoja2!B798</f>
        <v>0</v>
      </c>
      <c r="C791" s="14">
        <f>Hoja2!P798</f>
        <v>0</v>
      </c>
      <c r="D791" s="16">
        <f>Hoja2!C798</f>
        <v>0</v>
      </c>
      <c r="E791" s="15">
        <f>Hoja4!J798</f>
        <v>0</v>
      </c>
      <c r="F791" s="15">
        <f>ROUND(Hoja2!AA798,2)</f>
        <v>0</v>
      </c>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row>
    <row r="792" spans="1:52" ht="35.1" customHeight="1" x14ac:dyDescent="0.2">
      <c r="A792" s="22">
        <f t="shared" si="12"/>
        <v>790</v>
      </c>
      <c r="B792" s="43">
        <f>Hoja2!B799</f>
        <v>0</v>
      </c>
      <c r="C792" s="38">
        <f>Hoja2!P799</f>
        <v>0</v>
      </c>
      <c r="D792" s="39">
        <f>Hoja2!C799</f>
        <v>0</v>
      </c>
      <c r="E792" s="40">
        <f>Hoja4!J799</f>
        <v>0</v>
      </c>
      <c r="F792" s="40">
        <f>ROUND(Hoja2!AA799,2)</f>
        <v>0</v>
      </c>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row>
    <row r="793" spans="1:52" ht="35.1" customHeight="1" x14ac:dyDescent="0.2">
      <c r="A793" s="41">
        <f t="shared" si="12"/>
        <v>791</v>
      </c>
      <c r="B793" s="42">
        <f>Hoja2!B800</f>
        <v>0</v>
      </c>
      <c r="C793" s="14">
        <f>Hoja2!P800</f>
        <v>0</v>
      </c>
      <c r="D793" s="16">
        <f>Hoja2!C800</f>
        <v>0</v>
      </c>
      <c r="E793" s="15">
        <f>Hoja4!J800</f>
        <v>0</v>
      </c>
      <c r="F793" s="15">
        <f>ROUND(Hoja2!AA800,2)</f>
        <v>0</v>
      </c>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row>
    <row r="794" spans="1:52" ht="35.1" customHeight="1" x14ac:dyDescent="0.2">
      <c r="A794" s="41">
        <f t="shared" si="12"/>
        <v>792</v>
      </c>
      <c r="B794" s="42">
        <f>Hoja2!B801</f>
        <v>0</v>
      </c>
      <c r="C794" s="14">
        <f>Hoja2!P801</f>
        <v>0</v>
      </c>
      <c r="D794" s="16">
        <f>Hoja2!C801</f>
        <v>0</v>
      </c>
      <c r="E794" s="15">
        <f>Hoja4!J801</f>
        <v>0</v>
      </c>
      <c r="F794" s="15">
        <f>ROUND(Hoja2!AA801,2)</f>
        <v>0</v>
      </c>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row>
    <row r="795" spans="1:52" ht="35.1" customHeight="1" x14ac:dyDescent="0.2">
      <c r="A795" s="41">
        <f t="shared" si="12"/>
        <v>793</v>
      </c>
      <c r="B795" s="42">
        <f>Hoja2!B802</f>
        <v>0</v>
      </c>
      <c r="C795" s="14">
        <f>Hoja2!P802</f>
        <v>0</v>
      </c>
      <c r="D795" s="16">
        <f>Hoja2!C802</f>
        <v>0</v>
      </c>
      <c r="E795" s="15">
        <f>Hoja4!J802</f>
        <v>0</v>
      </c>
      <c r="F795" s="15">
        <f>ROUND(Hoja2!AA802,2)</f>
        <v>0</v>
      </c>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row>
    <row r="796" spans="1:52" ht="35.1" customHeight="1" x14ac:dyDescent="0.2">
      <c r="A796" s="41">
        <f t="shared" si="12"/>
        <v>794</v>
      </c>
      <c r="B796" s="42">
        <f>Hoja2!B803</f>
        <v>0</v>
      </c>
      <c r="C796" s="14">
        <f>Hoja2!P803</f>
        <v>0</v>
      </c>
      <c r="D796" s="16">
        <f>Hoja2!C803</f>
        <v>0</v>
      </c>
      <c r="E796" s="15">
        <f>Hoja4!J803</f>
        <v>0</v>
      </c>
      <c r="F796" s="15">
        <f>ROUND(Hoja2!AA803,2)</f>
        <v>0</v>
      </c>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row>
    <row r="797" spans="1:52" ht="35.1" customHeight="1" x14ac:dyDescent="0.2">
      <c r="A797" s="22">
        <f t="shared" si="12"/>
        <v>795</v>
      </c>
      <c r="B797" s="43">
        <f>Hoja2!B804</f>
        <v>0</v>
      </c>
      <c r="C797" s="38">
        <f>Hoja2!P804</f>
        <v>0</v>
      </c>
      <c r="D797" s="39">
        <f>Hoja2!C804</f>
        <v>0</v>
      </c>
      <c r="E797" s="40">
        <f>Hoja4!J804</f>
        <v>0</v>
      </c>
      <c r="F797" s="40">
        <f>ROUND(Hoja2!AA804,2)</f>
        <v>0</v>
      </c>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row>
    <row r="798" spans="1:52" ht="35.1" customHeight="1" x14ac:dyDescent="0.2">
      <c r="A798" s="41">
        <f t="shared" si="12"/>
        <v>796</v>
      </c>
      <c r="B798" s="42">
        <f>Hoja2!B805</f>
        <v>0</v>
      </c>
      <c r="C798" s="14">
        <f>Hoja2!P805</f>
        <v>0</v>
      </c>
      <c r="D798" s="16">
        <f>Hoja2!C805</f>
        <v>0</v>
      </c>
      <c r="E798" s="15">
        <f>Hoja4!J805</f>
        <v>0</v>
      </c>
      <c r="F798" s="15">
        <f>ROUND(Hoja2!AA805,2)</f>
        <v>0</v>
      </c>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row>
    <row r="799" spans="1:52" ht="35.1" customHeight="1" x14ac:dyDescent="0.2">
      <c r="A799" s="41">
        <f t="shared" si="12"/>
        <v>797</v>
      </c>
      <c r="B799" s="42">
        <f>Hoja2!B806</f>
        <v>0</v>
      </c>
      <c r="C799" s="14">
        <f>Hoja2!P806</f>
        <v>0</v>
      </c>
      <c r="D799" s="16">
        <f>Hoja2!C806</f>
        <v>0</v>
      </c>
      <c r="E799" s="15">
        <f>Hoja4!J806</f>
        <v>0</v>
      </c>
      <c r="F799" s="15">
        <f>ROUND(Hoja2!AA806,2)</f>
        <v>0</v>
      </c>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row>
    <row r="800" spans="1:52" ht="35.1" customHeight="1" x14ac:dyDescent="0.2">
      <c r="A800" s="41">
        <f t="shared" si="12"/>
        <v>798</v>
      </c>
      <c r="B800" s="42">
        <f>Hoja2!B807</f>
        <v>0</v>
      </c>
      <c r="C800" s="14">
        <f>Hoja2!P807</f>
        <v>0</v>
      </c>
      <c r="D800" s="16">
        <f>Hoja2!C807</f>
        <v>0</v>
      </c>
      <c r="E800" s="15">
        <f>Hoja4!J807</f>
        <v>0</v>
      </c>
      <c r="F800" s="15">
        <f>ROUND(Hoja2!AA807,2)</f>
        <v>0</v>
      </c>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row>
    <row r="801" spans="1:52" ht="35.1" customHeight="1" x14ac:dyDescent="0.2">
      <c r="A801" s="41">
        <f t="shared" si="12"/>
        <v>799</v>
      </c>
      <c r="B801" s="42">
        <f>Hoja2!B808</f>
        <v>0</v>
      </c>
      <c r="C801" s="14">
        <f>Hoja2!P808</f>
        <v>0</v>
      </c>
      <c r="D801" s="16">
        <f>Hoja2!C808</f>
        <v>0</v>
      </c>
      <c r="E801" s="15">
        <f>Hoja4!J808</f>
        <v>0</v>
      </c>
      <c r="F801" s="15">
        <f>ROUND(Hoja2!AA808,2)</f>
        <v>0</v>
      </c>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row>
    <row r="802" spans="1:52" ht="35.1" customHeight="1" x14ac:dyDescent="0.2">
      <c r="A802" s="22">
        <f t="shared" si="12"/>
        <v>800</v>
      </c>
      <c r="B802" s="43">
        <f>Hoja2!B809</f>
        <v>0</v>
      </c>
      <c r="C802" s="38">
        <f>Hoja2!P809</f>
        <v>0</v>
      </c>
      <c r="D802" s="39">
        <f>Hoja2!C809</f>
        <v>0</v>
      </c>
      <c r="E802" s="40">
        <f>Hoja4!J809</f>
        <v>0</v>
      </c>
      <c r="F802" s="40">
        <f>ROUND(Hoja2!AA809,2)</f>
        <v>0</v>
      </c>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row>
    <row r="803" spans="1:52" ht="35.1" customHeight="1" x14ac:dyDescent="0.2">
      <c r="A803" s="41">
        <f t="shared" si="12"/>
        <v>801</v>
      </c>
      <c r="B803" s="42">
        <f>Hoja2!B810</f>
        <v>0</v>
      </c>
      <c r="C803" s="14">
        <f>Hoja2!P810</f>
        <v>0</v>
      </c>
      <c r="D803" s="16">
        <f>Hoja2!C810</f>
        <v>0</v>
      </c>
      <c r="E803" s="15">
        <f>Hoja4!J810</f>
        <v>0</v>
      </c>
      <c r="F803" s="15">
        <f>ROUND(Hoja2!AA810,2)</f>
        <v>0</v>
      </c>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row>
    <row r="804" spans="1:52" ht="35.1" customHeight="1" x14ac:dyDescent="0.2">
      <c r="A804" s="41">
        <f t="shared" si="12"/>
        <v>802</v>
      </c>
      <c r="B804" s="42">
        <f>Hoja2!B811</f>
        <v>0</v>
      </c>
      <c r="C804" s="14">
        <f>Hoja2!P811</f>
        <v>0</v>
      </c>
      <c r="D804" s="16">
        <f>Hoja2!C811</f>
        <v>0</v>
      </c>
      <c r="E804" s="15">
        <f>Hoja4!J811</f>
        <v>0</v>
      </c>
      <c r="F804" s="15">
        <f>ROUND(Hoja2!AA811,2)</f>
        <v>0</v>
      </c>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row>
    <row r="805" spans="1:52" ht="35.1" customHeight="1" x14ac:dyDescent="0.2">
      <c r="A805" s="41">
        <f t="shared" si="12"/>
        <v>803</v>
      </c>
      <c r="B805" s="42">
        <f>Hoja2!B812</f>
        <v>0</v>
      </c>
      <c r="C805" s="14">
        <f>Hoja2!P812</f>
        <v>0</v>
      </c>
      <c r="D805" s="16">
        <f>Hoja2!C812</f>
        <v>0</v>
      </c>
      <c r="E805" s="15">
        <f>Hoja4!J812</f>
        <v>0</v>
      </c>
      <c r="F805" s="15">
        <f>ROUND(Hoja2!AA812,2)</f>
        <v>0</v>
      </c>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row>
    <row r="806" spans="1:52" ht="35.1" customHeight="1" x14ac:dyDescent="0.2">
      <c r="A806" s="41">
        <f t="shared" si="12"/>
        <v>804</v>
      </c>
      <c r="B806" s="42">
        <f>Hoja2!B813</f>
        <v>0</v>
      </c>
      <c r="C806" s="14">
        <f>Hoja2!P813</f>
        <v>0</v>
      </c>
      <c r="D806" s="16">
        <f>Hoja2!C813</f>
        <v>0</v>
      </c>
      <c r="E806" s="15">
        <f>Hoja4!J813</f>
        <v>0</v>
      </c>
      <c r="F806" s="15">
        <f>ROUND(Hoja2!AA813,2)</f>
        <v>0</v>
      </c>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row>
    <row r="807" spans="1:52" ht="35.1" customHeight="1" x14ac:dyDescent="0.2">
      <c r="A807" s="22">
        <f t="shared" si="12"/>
        <v>805</v>
      </c>
      <c r="B807" s="43">
        <f>Hoja2!B814</f>
        <v>0</v>
      </c>
      <c r="C807" s="38">
        <f>Hoja2!P814</f>
        <v>0</v>
      </c>
      <c r="D807" s="39">
        <f>Hoja2!C814</f>
        <v>0</v>
      </c>
      <c r="E807" s="40">
        <f>Hoja4!J814</f>
        <v>0</v>
      </c>
      <c r="F807" s="40">
        <f>ROUND(Hoja2!AA814,2)</f>
        <v>0</v>
      </c>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row>
    <row r="808" spans="1:52" ht="35.1" customHeight="1" x14ac:dyDescent="0.2">
      <c r="A808" s="41">
        <f t="shared" si="12"/>
        <v>806</v>
      </c>
      <c r="B808" s="42">
        <f>Hoja2!B815</f>
        <v>0</v>
      </c>
      <c r="C808" s="14">
        <f>Hoja2!P815</f>
        <v>0</v>
      </c>
      <c r="D808" s="16">
        <f>Hoja2!C815</f>
        <v>0</v>
      </c>
      <c r="E808" s="15">
        <f>Hoja4!J815</f>
        <v>0</v>
      </c>
      <c r="F808" s="15">
        <f>ROUND(Hoja2!AA815,2)</f>
        <v>0</v>
      </c>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row>
    <row r="809" spans="1:52" ht="35.1" customHeight="1" x14ac:dyDescent="0.2">
      <c r="A809" s="41">
        <f t="shared" si="12"/>
        <v>807</v>
      </c>
      <c r="B809" s="42">
        <f>Hoja2!B816</f>
        <v>0</v>
      </c>
      <c r="C809" s="14">
        <f>Hoja2!P816</f>
        <v>0</v>
      </c>
      <c r="D809" s="16">
        <f>Hoja2!C816</f>
        <v>0</v>
      </c>
      <c r="E809" s="15">
        <f>Hoja4!J816</f>
        <v>0</v>
      </c>
      <c r="F809" s="15">
        <f>ROUND(Hoja2!AA816,2)</f>
        <v>0</v>
      </c>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row>
    <row r="810" spans="1:52" ht="35.1" customHeight="1" x14ac:dyDescent="0.2">
      <c r="A810" s="41">
        <f t="shared" si="12"/>
        <v>808</v>
      </c>
      <c r="B810" s="42">
        <f>Hoja2!B817</f>
        <v>0</v>
      </c>
      <c r="C810" s="14">
        <f>Hoja2!P817</f>
        <v>0</v>
      </c>
      <c r="D810" s="16">
        <f>Hoja2!C817</f>
        <v>0</v>
      </c>
      <c r="E810" s="15">
        <f>Hoja4!J817</f>
        <v>0</v>
      </c>
      <c r="F810" s="15">
        <f>ROUND(Hoja2!AA817,2)</f>
        <v>0</v>
      </c>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row>
    <row r="811" spans="1:52" ht="35.1" customHeight="1" x14ac:dyDescent="0.2">
      <c r="A811" s="41">
        <f t="shared" si="12"/>
        <v>809</v>
      </c>
      <c r="B811" s="42">
        <f>Hoja2!B818</f>
        <v>0</v>
      </c>
      <c r="C811" s="14">
        <f>Hoja2!P818</f>
        <v>0</v>
      </c>
      <c r="D811" s="16">
        <f>Hoja2!C818</f>
        <v>0</v>
      </c>
      <c r="E811" s="15">
        <f>Hoja4!J818</f>
        <v>0</v>
      </c>
      <c r="F811" s="15">
        <f>ROUND(Hoja2!AA818,2)</f>
        <v>0</v>
      </c>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row>
    <row r="812" spans="1:52" ht="35.1" customHeight="1" x14ac:dyDescent="0.2">
      <c r="A812" s="22">
        <f t="shared" si="12"/>
        <v>810</v>
      </c>
      <c r="B812" s="43">
        <f>Hoja2!B819</f>
        <v>0</v>
      </c>
      <c r="C812" s="38">
        <f>Hoja2!P819</f>
        <v>0</v>
      </c>
      <c r="D812" s="39">
        <f>Hoja2!C819</f>
        <v>0</v>
      </c>
      <c r="E812" s="40">
        <f>Hoja4!J819</f>
        <v>0</v>
      </c>
      <c r="F812" s="40">
        <f>ROUND(Hoja2!AA819,2)</f>
        <v>0</v>
      </c>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row>
    <row r="813" spans="1:52" ht="35.1" customHeight="1" x14ac:dyDescent="0.2">
      <c r="A813" s="41">
        <f t="shared" si="12"/>
        <v>811</v>
      </c>
      <c r="B813" s="42">
        <f>Hoja2!B820</f>
        <v>0</v>
      </c>
      <c r="C813" s="14">
        <f>Hoja2!P820</f>
        <v>0</v>
      </c>
      <c r="D813" s="16">
        <f>Hoja2!C820</f>
        <v>0</v>
      </c>
      <c r="E813" s="15">
        <f>Hoja4!J820</f>
        <v>0</v>
      </c>
      <c r="F813" s="15">
        <f>ROUND(Hoja2!AA820,2)</f>
        <v>0</v>
      </c>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row>
    <row r="814" spans="1:52" ht="35.1" customHeight="1" x14ac:dyDescent="0.2">
      <c r="A814" s="41">
        <f t="shared" si="12"/>
        <v>812</v>
      </c>
      <c r="B814" s="42">
        <f>Hoja2!B821</f>
        <v>0</v>
      </c>
      <c r="C814" s="14">
        <f>Hoja2!P821</f>
        <v>0</v>
      </c>
      <c r="D814" s="16">
        <f>Hoja2!C821</f>
        <v>0</v>
      </c>
      <c r="E814" s="15">
        <f>Hoja4!J821</f>
        <v>0</v>
      </c>
      <c r="F814" s="15">
        <f>ROUND(Hoja2!AA821,2)</f>
        <v>0</v>
      </c>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row>
    <row r="815" spans="1:52" ht="35.1" customHeight="1" x14ac:dyDescent="0.2">
      <c r="A815" s="41">
        <f t="shared" si="12"/>
        <v>813</v>
      </c>
      <c r="B815" s="42">
        <f>Hoja2!B822</f>
        <v>0</v>
      </c>
      <c r="C815" s="14">
        <f>Hoja2!P822</f>
        <v>0</v>
      </c>
      <c r="D815" s="16">
        <f>Hoja2!C822</f>
        <v>0</v>
      </c>
      <c r="E815" s="15">
        <f>Hoja4!J822</f>
        <v>0</v>
      </c>
      <c r="F815" s="15">
        <f>ROUND(Hoja2!AA822,2)</f>
        <v>0</v>
      </c>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row>
    <row r="816" spans="1:52" ht="35.1" customHeight="1" x14ac:dyDescent="0.2">
      <c r="A816" s="41">
        <f t="shared" si="12"/>
        <v>814</v>
      </c>
      <c r="B816" s="42">
        <f>Hoja2!B823</f>
        <v>0</v>
      </c>
      <c r="C816" s="14">
        <f>Hoja2!P823</f>
        <v>0</v>
      </c>
      <c r="D816" s="16">
        <f>Hoja2!C823</f>
        <v>0</v>
      </c>
      <c r="E816" s="15">
        <f>Hoja4!J823</f>
        <v>0</v>
      </c>
      <c r="F816" s="15">
        <f>ROUND(Hoja2!AA823,2)</f>
        <v>0</v>
      </c>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row>
    <row r="817" spans="1:52" ht="35.1" customHeight="1" x14ac:dyDescent="0.2">
      <c r="A817" s="22">
        <f t="shared" si="12"/>
        <v>815</v>
      </c>
      <c r="B817" s="43">
        <f>Hoja2!B824</f>
        <v>0</v>
      </c>
      <c r="C817" s="38">
        <f>Hoja2!P824</f>
        <v>0</v>
      </c>
      <c r="D817" s="39">
        <f>Hoja2!C824</f>
        <v>0</v>
      </c>
      <c r="E817" s="40">
        <f>Hoja4!J824</f>
        <v>0</v>
      </c>
      <c r="F817" s="40">
        <f>ROUND(Hoja2!AA824,2)</f>
        <v>0</v>
      </c>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row>
    <row r="818" spans="1:52" ht="35.1" customHeight="1" x14ac:dyDescent="0.2">
      <c r="A818" s="41">
        <f t="shared" si="12"/>
        <v>816</v>
      </c>
      <c r="B818" s="42">
        <f>Hoja2!B825</f>
        <v>0</v>
      </c>
      <c r="C818" s="14">
        <f>Hoja2!P825</f>
        <v>0</v>
      </c>
      <c r="D818" s="16">
        <f>Hoja2!C825</f>
        <v>0</v>
      </c>
      <c r="E818" s="15">
        <f>Hoja4!J825</f>
        <v>0</v>
      </c>
      <c r="F818" s="15">
        <f>ROUND(Hoja2!AA825,2)</f>
        <v>0</v>
      </c>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row>
    <row r="819" spans="1:52" ht="35.1" customHeight="1" x14ac:dyDescent="0.2">
      <c r="A819" s="41">
        <f t="shared" si="12"/>
        <v>817</v>
      </c>
      <c r="B819" s="42">
        <f>Hoja2!B826</f>
        <v>0</v>
      </c>
      <c r="C819" s="14">
        <f>Hoja2!P826</f>
        <v>0</v>
      </c>
      <c r="D819" s="16">
        <f>Hoja2!C826</f>
        <v>0</v>
      </c>
      <c r="E819" s="15">
        <f>Hoja4!J826</f>
        <v>0</v>
      </c>
      <c r="F819" s="15">
        <f>ROUND(Hoja2!AA826,2)</f>
        <v>0</v>
      </c>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row>
    <row r="820" spans="1:52" ht="35.1" customHeight="1" x14ac:dyDescent="0.2">
      <c r="A820" s="41">
        <f t="shared" si="12"/>
        <v>818</v>
      </c>
      <c r="B820" s="42">
        <f>Hoja2!B827</f>
        <v>0</v>
      </c>
      <c r="C820" s="14">
        <f>Hoja2!P827</f>
        <v>0</v>
      </c>
      <c r="D820" s="16">
        <f>Hoja2!C827</f>
        <v>0</v>
      </c>
      <c r="E820" s="15">
        <f>Hoja4!J827</f>
        <v>0</v>
      </c>
      <c r="F820" s="15">
        <f>ROUND(Hoja2!AA827,2)</f>
        <v>0</v>
      </c>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row>
    <row r="821" spans="1:52" ht="35.1" customHeight="1" x14ac:dyDescent="0.2">
      <c r="A821" s="41">
        <f t="shared" si="12"/>
        <v>819</v>
      </c>
      <c r="B821" s="42">
        <f>Hoja2!B828</f>
        <v>0</v>
      </c>
      <c r="C821" s="14">
        <f>Hoja2!P828</f>
        <v>0</v>
      </c>
      <c r="D821" s="16">
        <f>Hoja2!C828</f>
        <v>0</v>
      </c>
      <c r="E821" s="15">
        <f>Hoja4!J828</f>
        <v>0</v>
      </c>
      <c r="F821" s="15">
        <f>ROUND(Hoja2!AA828,2)</f>
        <v>0</v>
      </c>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row>
    <row r="822" spans="1:52" ht="35.1" customHeight="1" x14ac:dyDescent="0.2">
      <c r="A822" s="22">
        <f t="shared" si="12"/>
        <v>820</v>
      </c>
      <c r="B822" s="43">
        <f>Hoja2!B829</f>
        <v>0</v>
      </c>
      <c r="C822" s="38">
        <f>Hoja2!P829</f>
        <v>0</v>
      </c>
      <c r="D822" s="39">
        <f>Hoja2!C829</f>
        <v>0</v>
      </c>
      <c r="E822" s="40">
        <f>Hoja4!J829</f>
        <v>0</v>
      </c>
      <c r="F822" s="40">
        <f>ROUND(Hoja2!AA829,2)</f>
        <v>0</v>
      </c>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row>
    <row r="823" spans="1:52" ht="35.1" customHeight="1" x14ac:dyDescent="0.2">
      <c r="A823" s="41">
        <f t="shared" si="12"/>
        <v>821</v>
      </c>
      <c r="B823" s="42">
        <f>Hoja2!B830</f>
        <v>0</v>
      </c>
      <c r="C823" s="14">
        <f>Hoja2!P830</f>
        <v>0</v>
      </c>
      <c r="D823" s="16">
        <f>Hoja2!C830</f>
        <v>0</v>
      </c>
      <c r="E823" s="15">
        <f>Hoja4!J830</f>
        <v>0</v>
      </c>
      <c r="F823" s="15">
        <f>ROUND(Hoja2!AA830,2)</f>
        <v>0</v>
      </c>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row>
    <row r="824" spans="1:52" ht="35.1" customHeight="1" x14ac:dyDescent="0.2">
      <c r="A824" s="41">
        <f t="shared" si="12"/>
        <v>822</v>
      </c>
      <c r="B824" s="42">
        <f>Hoja2!B831</f>
        <v>0</v>
      </c>
      <c r="C824" s="14">
        <f>Hoja2!P831</f>
        <v>0</v>
      </c>
      <c r="D824" s="16">
        <f>Hoja2!C831</f>
        <v>0</v>
      </c>
      <c r="E824" s="15">
        <f>Hoja4!J831</f>
        <v>0</v>
      </c>
      <c r="F824" s="15">
        <f>ROUND(Hoja2!AA831,2)</f>
        <v>0</v>
      </c>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row>
    <row r="825" spans="1:52" ht="35.1" customHeight="1" x14ac:dyDescent="0.2">
      <c r="A825" s="41">
        <f t="shared" si="12"/>
        <v>823</v>
      </c>
      <c r="B825" s="42">
        <f>Hoja2!B832</f>
        <v>0</v>
      </c>
      <c r="C825" s="14">
        <f>Hoja2!P832</f>
        <v>0</v>
      </c>
      <c r="D825" s="16">
        <f>Hoja2!C832</f>
        <v>0</v>
      </c>
      <c r="E825" s="15">
        <f>Hoja4!J832</f>
        <v>0</v>
      </c>
      <c r="F825" s="15">
        <f>ROUND(Hoja2!AA832,2)</f>
        <v>0</v>
      </c>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row>
    <row r="826" spans="1:52" ht="35.1" customHeight="1" x14ac:dyDescent="0.2">
      <c r="A826" s="41">
        <f t="shared" si="12"/>
        <v>824</v>
      </c>
      <c r="B826" s="42">
        <f>Hoja2!B833</f>
        <v>0</v>
      </c>
      <c r="C826" s="14">
        <f>Hoja2!P833</f>
        <v>0</v>
      </c>
      <c r="D826" s="16">
        <f>Hoja2!C833</f>
        <v>0</v>
      </c>
      <c r="E826" s="15">
        <f>Hoja4!J833</f>
        <v>0</v>
      </c>
      <c r="F826" s="15">
        <f>ROUND(Hoja2!AA833,2)</f>
        <v>0</v>
      </c>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row>
    <row r="827" spans="1:52" ht="35.1" customHeight="1" x14ac:dyDescent="0.2">
      <c r="A827" s="22">
        <f t="shared" si="12"/>
        <v>825</v>
      </c>
      <c r="B827" s="43">
        <f>Hoja2!B834</f>
        <v>0</v>
      </c>
      <c r="C827" s="38">
        <f>Hoja2!P834</f>
        <v>0</v>
      </c>
      <c r="D827" s="39">
        <f>Hoja2!C834</f>
        <v>0</v>
      </c>
      <c r="E827" s="40">
        <f>Hoja4!J834</f>
        <v>0</v>
      </c>
      <c r="F827" s="40">
        <f>ROUND(Hoja2!AA834,2)</f>
        <v>0</v>
      </c>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row>
    <row r="828" spans="1:52" ht="35.1" customHeight="1" x14ac:dyDescent="0.2">
      <c r="A828" s="41">
        <f t="shared" si="12"/>
        <v>826</v>
      </c>
      <c r="B828" s="42">
        <f>Hoja2!B835</f>
        <v>0</v>
      </c>
      <c r="C828" s="14">
        <f>Hoja2!P835</f>
        <v>0</v>
      </c>
      <c r="D828" s="16">
        <f>Hoja2!C835</f>
        <v>0</v>
      </c>
      <c r="E828" s="15">
        <f>Hoja4!J835</f>
        <v>0</v>
      </c>
      <c r="F828" s="15">
        <f>ROUND(Hoja2!AA835,2)</f>
        <v>0</v>
      </c>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row>
    <row r="829" spans="1:52" ht="35.1" customHeight="1" x14ac:dyDescent="0.2">
      <c r="A829" s="41">
        <f t="shared" si="12"/>
        <v>827</v>
      </c>
      <c r="B829" s="42">
        <f>Hoja2!B836</f>
        <v>0</v>
      </c>
      <c r="C829" s="14">
        <f>Hoja2!P836</f>
        <v>0</v>
      </c>
      <c r="D829" s="16">
        <f>Hoja2!C836</f>
        <v>0</v>
      </c>
      <c r="E829" s="15">
        <f>Hoja4!J836</f>
        <v>0</v>
      </c>
      <c r="F829" s="15">
        <f>ROUND(Hoja2!AA836,2)</f>
        <v>0</v>
      </c>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row>
    <row r="830" spans="1:52" ht="35.1" customHeight="1" x14ac:dyDescent="0.2">
      <c r="A830" s="41">
        <f t="shared" si="12"/>
        <v>828</v>
      </c>
      <c r="B830" s="42">
        <f>Hoja2!B837</f>
        <v>0</v>
      </c>
      <c r="C830" s="14">
        <f>Hoja2!P837</f>
        <v>0</v>
      </c>
      <c r="D830" s="16">
        <f>Hoja2!C837</f>
        <v>0</v>
      </c>
      <c r="E830" s="15">
        <f>Hoja4!J837</f>
        <v>0</v>
      </c>
      <c r="F830" s="15">
        <f>ROUND(Hoja2!AA837,2)</f>
        <v>0</v>
      </c>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row>
    <row r="831" spans="1:52" ht="35.1" customHeight="1" x14ac:dyDescent="0.2">
      <c r="A831" s="41">
        <f t="shared" si="12"/>
        <v>829</v>
      </c>
      <c r="B831" s="42">
        <f>Hoja2!B838</f>
        <v>0</v>
      </c>
      <c r="C831" s="14">
        <f>Hoja2!P838</f>
        <v>0</v>
      </c>
      <c r="D831" s="16">
        <f>Hoja2!C838</f>
        <v>0</v>
      </c>
      <c r="E831" s="15">
        <f>Hoja4!J838</f>
        <v>0</v>
      </c>
      <c r="F831" s="15">
        <f>ROUND(Hoja2!AA838,2)</f>
        <v>0</v>
      </c>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row>
    <row r="832" spans="1:52" ht="35.1" customHeight="1" x14ac:dyDescent="0.2">
      <c r="A832" s="22">
        <f t="shared" si="12"/>
        <v>830</v>
      </c>
      <c r="B832" s="43">
        <f>Hoja2!B839</f>
        <v>0</v>
      </c>
      <c r="C832" s="38">
        <f>Hoja2!P839</f>
        <v>0</v>
      </c>
      <c r="D832" s="39">
        <f>Hoja2!C839</f>
        <v>0</v>
      </c>
      <c r="E832" s="40">
        <f>Hoja4!J839</f>
        <v>0</v>
      </c>
      <c r="F832" s="40">
        <f>ROUND(Hoja2!AA839,2)</f>
        <v>0</v>
      </c>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row>
    <row r="833" spans="1:52" ht="35.1" customHeight="1" x14ac:dyDescent="0.2">
      <c r="A833" s="41">
        <f t="shared" si="12"/>
        <v>831</v>
      </c>
      <c r="B833" s="42">
        <f>Hoja2!B840</f>
        <v>0</v>
      </c>
      <c r="C833" s="14">
        <f>Hoja2!P840</f>
        <v>0</v>
      </c>
      <c r="D833" s="16">
        <f>Hoja2!C840</f>
        <v>0</v>
      </c>
      <c r="E833" s="15">
        <f>Hoja4!J840</f>
        <v>0</v>
      </c>
      <c r="F833" s="15">
        <f>ROUND(Hoja2!AA840,2)</f>
        <v>0</v>
      </c>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row>
    <row r="834" spans="1:52" ht="35.1" customHeight="1" x14ac:dyDescent="0.2">
      <c r="A834" s="41">
        <f t="shared" si="12"/>
        <v>832</v>
      </c>
      <c r="B834" s="42">
        <f>Hoja2!B841</f>
        <v>0</v>
      </c>
      <c r="C834" s="14">
        <f>Hoja2!P841</f>
        <v>0</v>
      </c>
      <c r="D834" s="16">
        <f>Hoja2!C841</f>
        <v>0</v>
      </c>
      <c r="E834" s="15">
        <f>Hoja4!J841</f>
        <v>0</v>
      </c>
      <c r="F834" s="15">
        <f>ROUND(Hoja2!AA841,2)</f>
        <v>0</v>
      </c>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row>
    <row r="835" spans="1:52" ht="35.1" customHeight="1" x14ac:dyDescent="0.2">
      <c r="A835" s="41">
        <f t="shared" si="12"/>
        <v>833</v>
      </c>
      <c r="B835" s="42">
        <f>Hoja2!B842</f>
        <v>0</v>
      </c>
      <c r="C835" s="14">
        <f>Hoja2!P842</f>
        <v>0</v>
      </c>
      <c r="D835" s="16">
        <f>Hoja2!C842</f>
        <v>0</v>
      </c>
      <c r="E835" s="15">
        <f>Hoja4!J842</f>
        <v>0</v>
      </c>
      <c r="F835" s="15">
        <f>ROUND(Hoja2!AA842,2)</f>
        <v>0</v>
      </c>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row>
    <row r="836" spans="1:52" ht="35.1" customHeight="1" x14ac:dyDescent="0.2">
      <c r="A836" s="41">
        <f t="shared" si="12"/>
        <v>834</v>
      </c>
      <c r="B836" s="42">
        <f>Hoja2!B843</f>
        <v>0</v>
      </c>
      <c r="C836" s="14">
        <f>Hoja2!P843</f>
        <v>0</v>
      </c>
      <c r="D836" s="16">
        <f>Hoja2!C843</f>
        <v>0</v>
      </c>
      <c r="E836" s="15">
        <f>Hoja4!J843</f>
        <v>0</v>
      </c>
      <c r="F836" s="15">
        <f>ROUND(Hoja2!AA843,2)</f>
        <v>0</v>
      </c>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row>
    <row r="837" spans="1:52" ht="35.1" customHeight="1" x14ac:dyDescent="0.2">
      <c r="A837" s="22">
        <f t="shared" ref="A837:A900" si="13">A836+1</f>
        <v>835</v>
      </c>
      <c r="B837" s="43">
        <f>Hoja2!B844</f>
        <v>0</v>
      </c>
      <c r="C837" s="38">
        <f>Hoja2!P844</f>
        <v>0</v>
      </c>
      <c r="D837" s="39">
        <f>Hoja2!C844</f>
        <v>0</v>
      </c>
      <c r="E837" s="40">
        <f>Hoja4!J844</f>
        <v>0</v>
      </c>
      <c r="F837" s="40">
        <f>ROUND(Hoja2!AA844,2)</f>
        <v>0</v>
      </c>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row>
    <row r="838" spans="1:52" ht="35.1" customHeight="1" x14ac:dyDescent="0.2">
      <c r="A838" s="41">
        <f t="shared" si="13"/>
        <v>836</v>
      </c>
      <c r="B838" s="42">
        <f>Hoja2!B845</f>
        <v>0</v>
      </c>
      <c r="C838" s="14">
        <f>Hoja2!P845</f>
        <v>0</v>
      </c>
      <c r="D838" s="16">
        <f>Hoja2!C845</f>
        <v>0</v>
      </c>
      <c r="E838" s="15">
        <f>Hoja4!J845</f>
        <v>0</v>
      </c>
      <c r="F838" s="15">
        <f>ROUND(Hoja2!AA845,2)</f>
        <v>0</v>
      </c>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row>
    <row r="839" spans="1:52" ht="35.1" customHeight="1" x14ac:dyDescent="0.2">
      <c r="A839" s="41">
        <f t="shared" si="13"/>
        <v>837</v>
      </c>
      <c r="B839" s="42">
        <f>Hoja2!B846</f>
        <v>0</v>
      </c>
      <c r="C839" s="14">
        <f>Hoja2!P846</f>
        <v>0</v>
      </c>
      <c r="D839" s="16">
        <f>Hoja2!C846</f>
        <v>0</v>
      </c>
      <c r="E839" s="15">
        <f>Hoja4!J846</f>
        <v>0</v>
      </c>
      <c r="F839" s="15">
        <f>ROUND(Hoja2!AA846,2)</f>
        <v>0</v>
      </c>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row>
    <row r="840" spans="1:52" ht="35.1" customHeight="1" x14ac:dyDescent="0.2">
      <c r="A840" s="41">
        <f t="shared" si="13"/>
        <v>838</v>
      </c>
      <c r="B840" s="42">
        <f>Hoja2!B847</f>
        <v>0</v>
      </c>
      <c r="C840" s="14">
        <f>Hoja2!P847</f>
        <v>0</v>
      </c>
      <c r="D840" s="16">
        <f>Hoja2!C847</f>
        <v>0</v>
      </c>
      <c r="E840" s="15">
        <f>Hoja4!J847</f>
        <v>0</v>
      </c>
      <c r="F840" s="15">
        <f>ROUND(Hoja2!AA847,2)</f>
        <v>0</v>
      </c>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row>
    <row r="841" spans="1:52" ht="35.1" customHeight="1" x14ac:dyDescent="0.2">
      <c r="A841" s="41">
        <f t="shared" si="13"/>
        <v>839</v>
      </c>
      <c r="B841" s="42">
        <f>Hoja2!B848</f>
        <v>0</v>
      </c>
      <c r="C841" s="14">
        <f>Hoja2!P848</f>
        <v>0</v>
      </c>
      <c r="D841" s="16">
        <f>Hoja2!C848</f>
        <v>0</v>
      </c>
      <c r="E841" s="15">
        <f>Hoja4!J848</f>
        <v>0</v>
      </c>
      <c r="F841" s="15">
        <f>ROUND(Hoja2!AA848,2)</f>
        <v>0</v>
      </c>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row>
    <row r="842" spans="1:52" ht="35.1" customHeight="1" x14ac:dyDescent="0.2">
      <c r="A842" s="22">
        <f t="shared" si="13"/>
        <v>840</v>
      </c>
      <c r="B842" s="43">
        <f>Hoja2!B849</f>
        <v>0</v>
      </c>
      <c r="C842" s="38">
        <f>Hoja2!P849</f>
        <v>0</v>
      </c>
      <c r="D842" s="39">
        <f>Hoja2!C849</f>
        <v>0</v>
      </c>
      <c r="E842" s="40">
        <f>Hoja4!J849</f>
        <v>0</v>
      </c>
      <c r="F842" s="40">
        <f>ROUND(Hoja2!AA849,2)</f>
        <v>0</v>
      </c>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row>
    <row r="843" spans="1:52" ht="35.1" customHeight="1" x14ac:dyDescent="0.2">
      <c r="A843" s="41">
        <f t="shared" si="13"/>
        <v>841</v>
      </c>
      <c r="B843" s="42">
        <f>Hoja2!B850</f>
        <v>0</v>
      </c>
      <c r="C843" s="14">
        <f>Hoja2!P850</f>
        <v>0</v>
      </c>
      <c r="D843" s="16">
        <f>Hoja2!C850</f>
        <v>0</v>
      </c>
      <c r="E843" s="15">
        <f>Hoja4!J850</f>
        <v>0</v>
      </c>
      <c r="F843" s="15">
        <f>ROUND(Hoja2!AA850,2)</f>
        <v>0</v>
      </c>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row>
    <row r="844" spans="1:52" ht="35.1" customHeight="1" x14ac:dyDescent="0.2">
      <c r="A844" s="41">
        <f t="shared" si="13"/>
        <v>842</v>
      </c>
      <c r="B844" s="42">
        <f>Hoja2!B851</f>
        <v>0</v>
      </c>
      <c r="C844" s="14">
        <f>Hoja2!P851</f>
        <v>0</v>
      </c>
      <c r="D844" s="16">
        <f>Hoja2!C851</f>
        <v>0</v>
      </c>
      <c r="E844" s="15">
        <f>Hoja4!J851</f>
        <v>0</v>
      </c>
      <c r="F844" s="15">
        <f>ROUND(Hoja2!AA851,2)</f>
        <v>0</v>
      </c>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row>
    <row r="845" spans="1:52" ht="35.1" customHeight="1" x14ac:dyDescent="0.2">
      <c r="A845" s="41">
        <f t="shared" si="13"/>
        <v>843</v>
      </c>
      <c r="B845" s="42">
        <f>Hoja2!B852</f>
        <v>0</v>
      </c>
      <c r="C845" s="14">
        <f>Hoja2!P852</f>
        <v>0</v>
      </c>
      <c r="D845" s="16">
        <f>Hoja2!C852</f>
        <v>0</v>
      </c>
      <c r="E845" s="15">
        <f>Hoja4!J852</f>
        <v>0</v>
      </c>
      <c r="F845" s="15">
        <f>ROUND(Hoja2!AA852,2)</f>
        <v>0</v>
      </c>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row>
    <row r="846" spans="1:52" ht="35.1" customHeight="1" x14ac:dyDescent="0.2">
      <c r="A846" s="41">
        <f t="shared" si="13"/>
        <v>844</v>
      </c>
      <c r="B846" s="42">
        <f>Hoja2!B853</f>
        <v>0</v>
      </c>
      <c r="C846" s="14">
        <f>Hoja2!P853</f>
        <v>0</v>
      </c>
      <c r="D846" s="16">
        <f>Hoja2!C853</f>
        <v>0</v>
      </c>
      <c r="E846" s="15">
        <f>Hoja4!J853</f>
        <v>0</v>
      </c>
      <c r="F846" s="15">
        <f>ROUND(Hoja2!AA853,2)</f>
        <v>0</v>
      </c>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row>
    <row r="847" spans="1:52" ht="35.1" customHeight="1" x14ac:dyDescent="0.2">
      <c r="A847" s="22">
        <f t="shared" si="13"/>
        <v>845</v>
      </c>
      <c r="B847" s="43">
        <f>Hoja2!B854</f>
        <v>0</v>
      </c>
      <c r="C847" s="38">
        <f>Hoja2!P854</f>
        <v>0</v>
      </c>
      <c r="D847" s="39">
        <f>Hoja2!C854</f>
        <v>0</v>
      </c>
      <c r="E847" s="40">
        <f>Hoja4!J854</f>
        <v>0</v>
      </c>
      <c r="F847" s="40">
        <f>ROUND(Hoja2!AA854,2)</f>
        <v>0</v>
      </c>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row>
    <row r="848" spans="1:52" ht="35.1" customHeight="1" x14ac:dyDescent="0.2">
      <c r="A848" s="41">
        <f t="shared" si="13"/>
        <v>846</v>
      </c>
      <c r="B848" s="42">
        <f>Hoja2!B855</f>
        <v>0</v>
      </c>
      <c r="C848" s="14">
        <f>Hoja2!P855</f>
        <v>0</v>
      </c>
      <c r="D848" s="16">
        <f>Hoja2!C855</f>
        <v>0</v>
      </c>
      <c r="E848" s="15">
        <f>Hoja4!J855</f>
        <v>0</v>
      </c>
      <c r="F848" s="15">
        <f>ROUND(Hoja2!AA855,2)</f>
        <v>0</v>
      </c>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row>
    <row r="849" spans="1:52" ht="35.1" customHeight="1" x14ac:dyDescent="0.2">
      <c r="A849" s="41">
        <f t="shared" si="13"/>
        <v>847</v>
      </c>
      <c r="B849" s="42">
        <f>Hoja2!B856</f>
        <v>0</v>
      </c>
      <c r="C849" s="14">
        <f>Hoja2!P856</f>
        <v>0</v>
      </c>
      <c r="D849" s="16">
        <f>Hoja2!C856</f>
        <v>0</v>
      </c>
      <c r="E849" s="15">
        <f>Hoja4!J856</f>
        <v>0</v>
      </c>
      <c r="F849" s="15">
        <f>ROUND(Hoja2!AA856,2)</f>
        <v>0</v>
      </c>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row>
    <row r="850" spans="1:52" ht="35.1" customHeight="1" x14ac:dyDescent="0.2">
      <c r="A850" s="41">
        <f t="shared" si="13"/>
        <v>848</v>
      </c>
      <c r="B850" s="42">
        <f>Hoja2!B857</f>
        <v>0</v>
      </c>
      <c r="C850" s="14">
        <f>Hoja2!P857</f>
        <v>0</v>
      </c>
      <c r="D850" s="16">
        <f>Hoja2!C857</f>
        <v>0</v>
      </c>
      <c r="E850" s="15">
        <f>Hoja4!J857</f>
        <v>0</v>
      </c>
      <c r="F850" s="15">
        <f>ROUND(Hoja2!AA857,2)</f>
        <v>0</v>
      </c>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row>
    <row r="851" spans="1:52" ht="35.1" customHeight="1" x14ac:dyDescent="0.2">
      <c r="A851" s="41">
        <f t="shared" si="13"/>
        <v>849</v>
      </c>
      <c r="B851" s="42">
        <f>Hoja2!B858</f>
        <v>0</v>
      </c>
      <c r="C851" s="14">
        <f>Hoja2!P858</f>
        <v>0</v>
      </c>
      <c r="D851" s="16">
        <f>Hoja2!C858</f>
        <v>0</v>
      </c>
      <c r="E851" s="15">
        <f>Hoja4!J858</f>
        <v>0</v>
      </c>
      <c r="F851" s="15">
        <f>ROUND(Hoja2!AA858,2)</f>
        <v>0</v>
      </c>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row>
    <row r="852" spans="1:52" ht="35.1" customHeight="1" x14ac:dyDescent="0.2">
      <c r="A852" s="22">
        <f t="shared" si="13"/>
        <v>850</v>
      </c>
      <c r="B852" s="43">
        <f>Hoja2!B859</f>
        <v>0</v>
      </c>
      <c r="C852" s="38">
        <f>Hoja2!P859</f>
        <v>0</v>
      </c>
      <c r="D852" s="39">
        <f>Hoja2!C859</f>
        <v>0</v>
      </c>
      <c r="E852" s="40">
        <f>Hoja4!J859</f>
        <v>0</v>
      </c>
      <c r="F852" s="40">
        <f>ROUND(Hoja2!AA859,2)</f>
        <v>0</v>
      </c>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row>
    <row r="853" spans="1:52" ht="35.1" customHeight="1" x14ac:dyDescent="0.2">
      <c r="A853" s="41">
        <f t="shared" si="13"/>
        <v>851</v>
      </c>
      <c r="B853" s="42">
        <f>Hoja2!B860</f>
        <v>0</v>
      </c>
      <c r="C853" s="14">
        <f>Hoja2!P860</f>
        <v>0</v>
      </c>
      <c r="D853" s="16">
        <f>Hoja2!C860</f>
        <v>0</v>
      </c>
      <c r="E853" s="15">
        <f>Hoja4!J860</f>
        <v>0</v>
      </c>
      <c r="F853" s="15">
        <f>ROUND(Hoja2!AA860,2)</f>
        <v>0</v>
      </c>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row>
    <row r="854" spans="1:52" ht="35.1" customHeight="1" x14ac:dyDescent="0.2">
      <c r="A854" s="41">
        <f t="shared" si="13"/>
        <v>852</v>
      </c>
      <c r="B854" s="42">
        <f>Hoja2!B861</f>
        <v>0</v>
      </c>
      <c r="C854" s="14">
        <f>Hoja2!P861</f>
        <v>0</v>
      </c>
      <c r="D854" s="16">
        <f>Hoja2!C861</f>
        <v>0</v>
      </c>
      <c r="E854" s="15">
        <f>Hoja4!J861</f>
        <v>0</v>
      </c>
      <c r="F854" s="15">
        <f>ROUND(Hoja2!AA861,2)</f>
        <v>0</v>
      </c>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row>
    <row r="855" spans="1:52" ht="35.1" customHeight="1" x14ac:dyDescent="0.2">
      <c r="A855" s="41">
        <f t="shared" si="13"/>
        <v>853</v>
      </c>
      <c r="B855" s="42">
        <f>Hoja2!B862</f>
        <v>0</v>
      </c>
      <c r="C855" s="14">
        <f>Hoja2!P862</f>
        <v>0</v>
      </c>
      <c r="D855" s="16">
        <f>Hoja2!C862</f>
        <v>0</v>
      </c>
      <c r="E855" s="15">
        <f>Hoja4!J862</f>
        <v>0</v>
      </c>
      <c r="F855" s="15">
        <f>ROUND(Hoja2!AA862,2)</f>
        <v>0</v>
      </c>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row>
    <row r="856" spans="1:52" ht="35.1" customHeight="1" x14ac:dyDescent="0.2">
      <c r="A856" s="41">
        <f t="shared" si="13"/>
        <v>854</v>
      </c>
      <c r="B856" s="42">
        <f>Hoja2!B863</f>
        <v>0</v>
      </c>
      <c r="C856" s="14">
        <f>Hoja2!P863</f>
        <v>0</v>
      </c>
      <c r="D856" s="16">
        <f>Hoja2!C863</f>
        <v>0</v>
      </c>
      <c r="E856" s="15">
        <f>Hoja4!J863</f>
        <v>0</v>
      </c>
      <c r="F856" s="15">
        <f>ROUND(Hoja2!AA863,2)</f>
        <v>0</v>
      </c>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row>
    <row r="857" spans="1:52" ht="35.1" customHeight="1" x14ac:dyDescent="0.2">
      <c r="A857" s="22">
        <f t="shared" si="13"/>
        <v>855</v>
      </c>
      <c r="B857" s="43">
        <f>Hoja2!B864</f>
        <v>0</v>
      </c>
      <c r="C857" s="38">
        <f>Hoja2!P864</f>
        <v>0</v>
      </c>
      <c r="D857" s="39">
        <f>Hoja2!C864</f>
        <v>0</v>
      </c>
      <c r="E857" s="40">
        <f>Hoja4!J864</f>
        <v>0</v>
      </c>
      <c r="F857" s="40">
        <f>ROUND(Hoja2!AA864,2)</f>
        <v>0</v>
      </c>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row>
    <row r="858" spans="1:52" ht="35.1" customHeight="1" x14ac:dyDescent="0.2">
      <c r="A858" s="41">
        <f t="shared" si="13"/>
        <v>856</v>
      </c>
      <c r="B858" s="42">
        <f>Hoja2!B865</f>
        <v>0</v>
      </c>
      <c r="C858" s="14">
        <f>Hoja2!P865</f>
        <v>0</v>
      </c>
      <c r="D858" s="16">
        <f>Hoja2!C865</f>
        <v>0</v>
      </c>
      <c r="E858" s="15">
        <f>Hoja4!J865</f>
        <v>0</v>
      </c>
      <c r="F858" s="15">
        <f>ROUND(Hoja2!AA865,2)</f>
        <v>0</v>
      </c>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row>
    <row r="859" spans="1:52" ht="35.1" customHeight="1" x14ac:dyDescent="0.2">
      <c r="A859" s="41">
        <f t="shared" si="13"/>
        <v>857</v>
      </c>
      <c r="B859" s="42">
        <f>Hoja2!B866</f>
        <v>0</v>
      </c>
      <c r="C859" s="14">
        <f>Hoja2!P866</f>
        <v>0</v>
      </c>
      <c r="D859" s="16">
        <f>Hoja2!C866</f>
        <v>0</v>
      </c>
      <c r="E859" s="15">
        <f>Hoja4!J866</f>
        <v>0</v>
      </c>
      <c r="F859" s="15">
        <f>ROUND(Hoja2!AA866,2)</f>
        <v>0</v>
      </c>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row>
    <row r="860" spans="1:52" ht="35.1" customHeight="1" x14ac:dyDescent="0.2">
      <c r="A860" s="41">
        <f t="shared" si="13"/>
        <v>858</v>
      </c>
      <c r="B860" s="42">
        <f>Hoja2!B867</f>
        <v>0</v>
      </c>
      <c r="C860" s="14">
        <f>Hoja2!P867</f>
        <v>0</v>
      </c>
      <c r="D860" s="16">
        <f>Hoja2!C867</f>
        <v>0</v>
      </c>
      <c r="E860" s="15">
        <f>Hoja4!J867</f>
        <v>0</v>
      </c>
      <c r="F860" s="15">
        <f>ROUND(Hoja2!AA867,2)</f>
        <v>0</v>
      </c>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row>
    <row r="861" spans="1:52" ht="35.1" customHeight="1" x14ac:dyDescent="0.2">
      <c r="A861" s="41">
        <f t="shared" si="13"/>
        <v>859</v>
      </c>
      <c r="B861" s="42">
        <f>Hoja2!B868</f>
        <v>0</v>
      </c>
      <c r="C861" s="14">
        <f>Hoja2!P868</f>
        <v>0</v>
      </c>
      <c r="D861" s="16">
        <f>Hoja2!C868</f>
        <v>0</v>
      </c>
      <c r="E861" s="15">
        <f>Hoja4!J868</f>
        <v>0</v>
      </c>
      <c r="F861" s="15">
        <f>ROUND(Hoja2!AA868,2)</f>
        <v>0</v>
      </c>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row>
    <row r="862" spans="1:52" ht="35.1" customHeight="1" x14ac:dyDescent="0.2">
      <c r="A862" s="22">
        <f t="shared" si="13"/>
        <v>860</v>
      </c>
      <c r="B862" s="43">
        <f>Hoja2!B869</f>
        <v>0</v>
      </c>
      <c r="C862" s="38">
        <f>Hoja2!P869</f>
        <v>0</v>
      </c>
      <c r="D862" s="39">
        <f>Hoja2!C869</f>
        <v>0</v>
      </c>
      <c r="E862" s="40">
        <f>Hoja4!J869</f>
        <v>0</v>
      </c>
      <c r="F862" s="40">
        <f>ROUND(Hoja2!AA869,2)</f>
        <v>0</v>
      </c>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row>
    <row r="863" spans="1:52" ht="35.1" customHeight="1" x14ac:dyDescent="0.2">
      <c r="A863" s="41">
        <f t="shared" si="13"/>
        <v>861</v>
      </c>
      <c r="B863" s="42">
        <f>Hoja2!B870</f>
        <v>0</v>
      </c>
      <c r="C863" s="14">
        <f>Hoja2!P870</f>
        <v>0</v>
      </c>
      <c r="D863" s="16">
        <f>Hoja2!C870</f>
        <v>0</v>
      </c>
      <c r="E863" s="15">
        <f>Hoja4!J870</f>
        <v>0</v>
      </c>
      <c r="F863" s="15">
        <f>ROUND(Hoja2!AA870,2)</f>
        <v>0</v>
      </c>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row>
    <row r="864" spans="1:52" ht="35.1" customHeight="1" x14ac:dyDescent="0.2">
      <c r="A864" s="41">
        <f t="shared" si="13"/>
        <v>862</v>
      </c>
      <c r="B864" s="42">
        <f>Hoja2!B871</f>
        <v>0</v>
      </c>
      <c r="C864" s="14">
        <f>Hoja2!P871</f>
        <v>0</v>
      </c>
      <c r="D864" s="16">
        <f>Hoja2!C871</f>
        <v>0</v>
      </c>
      <c r="E864" s="15">
        <f>Hoja4!J871</f>
        <v>0</v>
      </c>
      <c r="F864" s="15">
        <f>ROUND(Hoja2!AA871,2)</f>
        <v>0</v>
      </c>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row>
    <row r="865" spans="1:52" ht="35.1" customHeight="1" x14ac:dyDescent="0.2">
      <c r="A865" s="41">
        <f t="shared" si="13"/>
        <v>863</v>
      </c>
      <c r="B865" s="42">
        <f>Hoja2!B872</f>
        <v>0</v>
      </c>
      <c r="C865" s="14">
        <f>Hoja2!P872</f>
        <v>0</v>
      </c>
      <c r="D865" s="16">
        <f>Hoja2!C872</f>
        <v>0</v>
      </c>
      <c r="E865" s="15">
        <f>Hoja4!J872</f>
        <v>0</v>
      </c>
      <c r="F865" s="15">
        <f>ROUND(Hoja2!AA872,2)</f>
        <v>0</v>
      </c>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row>
    <row r="866" spans="1:52" ht="35.1" customHeight="1" x14ac:dyDescent="0.2">
      <c r="A866" s="41">
        <f t="shared" si="13"/>
        <v>864</v>
      </c>
      <c r="B866" s="42">
        <f>Hoja2!B873</f>
        <v>0</v>
      </c>
      <c r="C866" s="14">
        <f>Hoja2!P873</f>
        <v>0</v>
      </c>
      <c r="D866" s="16">
        <f>Hoja2!C873</f>
        <v>0</v>
      </c>
      <c r="E866" s="15">
        <f>Hoja4!J873</f>
        <v>0</v>
      </c>
      <c r="F866" s="15">
        <f>ROUND(Hoja2!AA873,2)</f>
        <v>0</v>
      </c>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row>
    <row r="867" spans="1:52" ht="35.1" customHeight="1" x14ac:dyDescent="0.2">
      <c r="A867" s="22">
        <f t="shared" si="13"/>
        <v>865</v>
      </c>
      <c r="B867" s="43">
        <f>Hoja2!B874</f>
        <v>0</v>
      </c>
      <c r="C867" s="38">
        <f>Hoja2!P874</f>
        <v>0</v>
      </c>
      <c r="D867" s="39">
        <f>Hoja2!C874</f>
        <v>0</v>
      </c>
      <c r="E867" s="40">
        <f>Hoja4!J874</f>
        <v>0</v>
      </c>
      <c r="F867" s="40">
        <f>ROUND(Hoja2!AA874,2)</f>
        <v>0</v>
      </c>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row>
    <row r="868" spans="1:52" ht="35.1" customHeight="1" x14ac:dyDescent="0.2">
      <c r="A868" s="41">
        <f t="shared" si="13"/>
        <v>866</v>
      </c>
      <c r="B868" s="42">
        <f>Hoja2!B875</f>
        <v>0</v>
      </c>
      <c r="C868" s="14">
        <f>Hoja2!P875</f>
        <v>0</v>
      </c>
      <c r="D868" s="16">
        <f>Hoja2!C875</f>
        <v>0</v>
      </c>
      <c r="E868" s="15">
        <f>Hoja4!J875</f>
        <v>0</v>
      </c>
      <c r="F868" s="15">
        <f>ROUND(Hoja2!AA875,2)</f>
        <v>0</v>
      </c>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row>
    <row r="869" spans="1:52" ht="35.1" customHeight="1" x14ac:dyDescent="0.2">
      <c r="A869" s="41">
        <f t="shared" si="13"/>
        <v>867</v>
      </c>
      <c r="B869" s="42">
        <f>Hoja2!B876</f>
        <v>0</v>
      </c>
      <c r="C869" s="14">
        <f>Hoja2!P876</f>
        <v>0</v>
      </c>
      <c r="D869" s="16">
        <f>Hoja2!C876</f>
        <v>0</v>
      </c>
      <c r="E869" s="15">
        <f>Hoja4!J876</f>
        <v>0</v>
      </c>
      <c r="F869" s="15">
        <f>ROUND(Hoja2!AA876,2)</f>
        <v>0</v>
      </c>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row>
    <row r="870" spans="1:52" ht="35.1" customHeight="1" x14ac:dyDescent="0.2">
      <c r="A870" s="41">
        <f t="shared" si="13"/>
        <v>868</v>
      </c>
      <c r="B870" s="42">
        <f>Hoja2!B877</f>
        <v>0</v>
      </c>
      <c r="C870" s="14">
        <f>Hoja2!P877</f>
        <v>0</v>
      </c>
      <c r="D870" s="16">
        <f>Hoja2!C877</f>
        <v>0</v>
      </c>
      <c r="E870" s="15">
        <f>Hoja4!J877</f>
        <v>0</v>
      </c>
      <c r="F870" s="15">
        <f>ROUND(Hoja2!AA877,2)</f>
        <v>0</v>
      </c>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row>
    <row r="871" spans="1:52" ht="35.1" customHeight="1" x14ac:dyDescent="0.2">
      <c r="A871" s="41">
        <f t="shared" si="13"/>
        <v>869</v>
      </c>
      <c r="B871" s="42">
        <f>Hoja2!B878</f>
        <v>0</v>
      </c>
      <c r="C871" s="14">
        <f>Hoja2!P878</f>
        <v>0</v>
      </c>
      <c r="D871" s="16">
        <f>Hoja2!C878</f>
        <v>0</v>
      </c>
      <c r="E871" s="15">
        <f>Hoja4!J878</f>
        <v>0</v>
      </c>
      <c r="F871" s="15">
        <f>ROUND(Hoja2!AA878,2)</f>
        <v>0</v>
      </c>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row>
    <row r="872" spans="1:52" ht="35.1" customHeight="1" x14ac:dyDescent="0.2">
      <c r="A872" s="22">
        <f t="shared" si="13"/>
        <v>870</v>
      </c>
      <c r="B872" s="43">
        <f>Hoja2!B879</f>
        <v>0</v>
      </c>
      <c r="C872" s="38">
        <f>Hoja2!P879</f>
        <v>0</v>
      </c>
      <c r="D872" s="39">
        <f>Hoja2!C879</f>
        <v>0</v>
      </c>
      <c r="E872" s="40">
        <f>Hoja4!J879</f>
        <v>0</v>
      </c>
      <c r="F872" s="40">
        <f>ROUND(Hoja2!AA879,2)</f>
        <v>0</v>
      </c>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row>
    <row r="873" spans="1:52" ht="35.1" customHeight="1" x14ac:dyDescent="0.2">
      <c r="A873" s="41">
        <f t="shared" si="13"/>
        <v>871</v>
      </c>
      <c r="B873" s="42">
        <f>Hoja2!B880</f>
        <v>0</v>
      </c>
      <c r="C873" s="14">
        <f>Hoja2!P880</f>
        <v>0</v>
      </c>
      <c r="D873" s="16">
        <f>Hoja2!C880</f>
        <v>0</v>
      </c>
      <c r="E873" s="15">
        <f>Hoja4!J880</f>
        <v>0</v>
      </c>
      <c r="F873" s="15">
        <f>ROUND(Hoja2!AA880,2)</f>
        <v>0</v>
      </c>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row>
    <row r="874" spans="1:52" ht="35.1" customHeight="1" x14ac:dyDescent="0.2">
      <c r="A874" s="41">
        <f t="shared" si="13"/>
        <v>872</v>
      </c>
      <c r="B874" s="42">
        <f>Hoja2!B881</f>
        <v>0</v>
      </c>
      <c r="C874" s="14">
        <f>Hoja2!P881</f>
        <v>0</v>
      </c>
      <c r="D874" s="16">
        <f>Hoja2!C881</f>
        <v>0</v>
      </c>
      <c r="E874" s="15">
        <f>Hoja4!J881</f>
        <v>0</v>
      </c>
      <c r="F874" s="15">
        <f>ROUND(Hoja2!AA881,2)</f>
        <v>0</v>
      </c>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row>
    <row r="875" spans="1:52" ht="35.1" customHeight="1" x14ac:dyDescent="0.2">
      <c r="A875" s="41">
        <f t="shared" si="13"/>
        <v>873</v>
      </c>
      <c r="B875" s="42">
        <f>Hoja2!B882</f>
        <v>0</v>
      </c>
      <c r="C875" s="14">
        <f>Hoja2!P882</f>
        <v>0</v>
      </c>
      <c r="D875" s="16">
        <f>Hoja2!C882</f>
        <v>0</v>
      </c>
      <c r="E875" s="15">
        <f>Hoja4!J882</f>
        <v>0</v>
      </c>
      <c r="F875" s="15">
        <f>ROUND(Hoja2!AA882,2)</f>
        <v>0</v>
      </c>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row>
    <row r="876" spans="1:52" ht="35.1" customHeight="1" x14ac:dyDescent="0.2">
      <c r="A876" s="41">
        <f t="shared" si="13"/>
        <v>874</v>
      </c>
      <c r="B876" s="42">
        <f>Hoja2!B883</f>
        <v>0</v>
      </c>
      <c r="C876" s="14">
        <f>Hoja2!P883</f>
        <v>0</v>
      </c>
      <c r="D876" s="16">
        <f>Hoja2!C883</f>
        <v>0</v>
      </c>
      <c r="E876" s="15">
        <f>Hoja4!J883</f>
        <v>0</v>
      </c>
      <c r="F876" s="15">
        <f>ROUND(Hoja2!AA883,2)</f>
        <v>0</v>
      </c>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row>
    <row r="877" spans="1:52" ht="35.1" customHeight="1" x14ac:dyDescent="0.2">
      <c r="A877" s="22">
        <f t="shared" si="13"/>
        <v>875</v>
      </c>
      <c r="B877" s="43">
        <f>Hoja2!B884</f>
        <v>0</v>
      </c>
      <c r="C877" s="38">
        <f>Hoja2!P884</f>
        <v>0</v>
      </c>
      <c r="D877" s="39">
        <f>Hoja2!C884</f>
        <v>0</v>
      </c>
      <c r="E877" s="40">
        <f>Hoja4!J884</f>
        <v>0</v>
      </c>
      <c r="F877" s="40">
        <f>ROUND(Hoja2!AA884,2)</f>
        <v>0</v>
      </c>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row>
    <row r="878" spans="1:52" ht="35.1" customHeight="1" x14ac:dyDescent="0.2">
      <c r="A878" s="41">
        <f t="shared" si="13"/>
        <v>876</v>
      </c>
      <c r="B878" s="42">
        <f>Hoja2!B885</f>
        <v>0</v>
      </c>
      <c r="C878" s="14">
        <f>Hoja2!P885</f>
        <v>0</v>
      </c>
      <c r="D878" s="16">
        <f>Hoja2!C885</f>
        <v>0</v>
      </c>
      <c r="E878" s="15">
        <f>Hoja4!J885</f>
        <v>0</v>
      </c>
      <c r="F878" s="15">
        <f>ROUND(Hoja2!AA885,2)</f>
        <v>0</v>
      </c>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row>
    <row r="879" spans="1:52" ht="35.1" customHeight="1" x14ac:dyDescent="0.2">
      <c r="A879" s="41">
        <f t="shared" si="13"/>
        <v>877</v>
      </c>
      <c r="B879" s="42">
        <f>Hoja2!B886</f>
        <v>0</v>
      </c>
      <c r="C879" s="14">
        <f>Hoja2!P886</f>
        <v>0</v>
      </c>
      <c r="D879" s="16">
        <f>Hoja2!C886</f>
        <v>0</v>
      </c>
      <c r="E879" s="15">
        <f>Hoja4!J886</f>
        <v>0</v>
      </c>
      <c r="F879" s="15">
        <f>ROUND(Hoja2!AA886,2)</f>
        <v>0</v>
      </c>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row>
    <row r="880" spans="1:52" ht="35.1" customHeight="1" x14ac:dyDescent="0.2">
      <c r="A880" s="41">
        <f t="shared" si="13"/>
        <v>878</v>
      </c>
      <c r="B880" s="42">
        <f>Hoja2!B887</f>
        <v>0</v>
      </c>
      <c r="C880" s="14">
        <f>Hoja2!P887</f>
        <v>0</v>
      </c>
      <c r="D880" s="16">
        <f>Hoja2!C887</f>
        <v>0</v>
      </c>
      <c r="E880" s="15">
        <f>Hoja4!J887</f>
        <v>0</v>
      </c>
      <c r="F880" s="15">
        <f>ROUND(Hoja2!AA887,2)</f>
        <v>0</v>
      </c>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row>
    <row r="881" spans="1:52" ht="35.1" customHeight="1" x14ac:dyDescent="0.2">
      <c r="A881" s="41">
        <f t="shared" si="13"/>
        <v>879</v>
      </c>
      <c r="B881" s="42">
        <f>Hoja2!B888</f>
        <v>0</v>
      </c>
      <c r="C881" s="14">
        <f>Hoja2!P888</f>
        <v>0</v>
      </c>
      <c r="D881" s="16">
        <f>Hoja2!C888</f>
        <v>0</v>
      </c>
      <c r="E881" s="15">
        <f>Hoja4!J888</f>
        <v>0</v>
      </c>
      <c r="F881" s="15">
        <f>ROUND(Hoja2!AA888,2)</f>
        <v>0</v>
      </c>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row>
    <row r="882" spans="1:52" ht="35.1" customHeight="1" x14ac:dyDescent="0.2">
      <c r="A882" s="22">
        <f t="shared" si="13"/>
        <v>880</v>
      </c>
      <c r="B882" s="43">
        <f>Hoja2!B889</f>
        <v>0</v>
      </c>
      <c r="C882" s="38">
        <f>Hoja2!P889</f>
        <v>0</v>
      </c>
      <c r="D882" s="39">
        <f>Hoja2!C889</f>
        <v>0</v>
      </c>
      <c r="E882" s="40">
        <f>Hoja4!J889</f>
        <v>0</v>
      </c>
      <c r="F882" s="40">
        <f>ROUND(Hoja2!AA889,2)</f>
        <v>0</v>
      </c>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row>
    <row r="883" spans="1:52" ht="35.1" customHeight="1" x14ac:dyDescent="0.2">
      <c r="A883" s="41">
        <f t="shared" si="13"/>
        <v>881</v>
      </c>
      <c r="B883" s="42">
        <f>Hoja2!B890</f>
        <v>0</v>
      </c>
      <c r="C883" s="14">
        <f>Hoja2!P890</f>
        <v>0</v>
      </c>
      <c r="D883" s="16">
        <f>Hoja2!C890</f>
        <v>0</v>
      </c>
      <c r="E883" s="15">
        <f>Hoja4!J890</f>
        <v>0</v>
      </c>
      <c r="F883" s="15">
        <f>ROUND(Hoja2!AA890,2)</f>
        <v>0</v>
      </c>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row>
    <row r="884" spans="1:52" ht="35.1" customHeight="1" x14ac:dyDescent="0.2">
      <c r="A884" s="41">
        <f t="shared" si="13"/>
        <v>882</v>
      </c>
      <c r="B884" s="42">
        <f>Hoja2!B891</f>
        <v>0</v>
      </c>
      <c r="C884" s="14">
        <f>Hoja2!P891</f>
        <v>0</v>
      </c>
      <c r="D884" s="16">
        <f>Hoja2!C891</f>
        <v>0</v>
      </c>
      <c r="E884" s="15">
        <f>Hoja4!J891</f>
        <v>0</v>
      </c>
      <c r="F884" s="15">
        <f>ROUND(Hoja2!AA891,2)</f>
        <v>0</v>
      </c>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row>
    <row r="885" spans="1:52" ht="35.1" customHeight="1" x14ac:dyDescent="0.2">
      <c r="A885" s="41">
        <f t="shared" si="13"/>
        <v>883</v>
      </c>
      <c r="B885" s="42">
        <f>Hoja2!B892</f>
        <v>0</v>
      </c>
      <c r="C885" s="14">
        <f>Hoja2!P892</f>
        <v>0</v>
      </c>
      <c r="D885" s="16">
        <f>Hoja2!C892</f>
        <v>0</v>
      </c>
      <c r="E885" s="15">
        <f>Hoja4!J892</f>
        <v>0</v>
      </c>
      <c r="F885" s="15">
        <f>ROUND(Hoja2!AA892,2)</f>
        <v>0</v>
      </c>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row>
    <row r="886" spans="1:52" ht="35.1" customHeight="1" x14ac:dyDescent="0.2">
      <c r="A886" s="41">
        <f t="shared" si="13"/>
        <v>884</v>
      </c>
      <c r="B886" s="42">
        <f>Hoja2!B893</f>
        <v>0</v>
      </c>
      <c r="C886" s="14">
        <f>Hoja2!P893</f>
        <v>0</v>
      </c>
      <c r="D886" s="16">
        <f>Hoja2!C893</f>
        <v>0</v>
      </c>
      <c r="E886" s="15">
        <f>Hoja4!J893</f>
        <v>0</v>
      </c>
      <c r="F886" s="15">
        <f>ROUND(Hoja2!AA893,2)</f>
        <v>0</v>
      </c>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row>
    <row r="887" spans="1:52" ht="35.1" customHeight="1" x14ac:dyDescent="0.2">
      <c r="A887" s="22">
        <f t="shared" si="13"/>
        <v>885</v>
      </c>
      <c r="B887" s="43">
        <f>Hoja2!B894</f>
        <v>0</v>
      </c>
      <c r="C887" s="38">
        <f>Hoja2!P894</f>
        <v>0</v>
      </c>
      <c r="D887" s="39">
        <f>Hoja2!C894</f>
        <v>0</v>
      </c>
      <c r="E887" s="40">
        <f>Hoja4!J894</f>
        <v>0</v>
      </c>
      <c r="F887" s="40">
        <f>ROUND(Hoja2!AA894,2)</f>
        <v>0</v>
      </c>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row>
    <row r="888" spans="1:52" ht="35.1" customHeight="1" x14ac:dyDescent="0.2">
      <c r="A888" s="41">
        <f t="shared" si="13"/>
        <v>886</v>
      </c>
      <c r="B888" s="42">
        <f>Hoja2!B895</f>
        <v>0</v>
      </c>
      <c r="C888" s="14">
        <f>Hoja2!P895</f>
        <v>0</v>
      </c>
      <c r="D888" s="16">
        <f>Hoja2!C895</f>
        <v>0</v>
      </c>
      <c r="E888" s="15">
        <f>Hoja4!J895</f>
        <v>0</v>
      </c>
      <c r="F888" s="15">
        <f>ROUND(Hoja2!AA895,2)</f>
        <v>0</v>
      </c>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row>
    <row r="889" spans="1:52" ht="35.1" customHeight="1" x14ac:dyDescent="0.2">
      <c r="A889" s="41">
        <f t="shared" si="13"/>
        <v>887</v>
      </c>
      <c r="B889" s="42">
        <f>Hoja2!B896</f>
        <v>0</v>
      </c>
      <c r="C889" s="14">
        <f>Hoja2!P896</f>
        <v>0</v>
      </c>
      <c r="D889" s="16">
        <f>Hoja2!C896</f>
        <v>0</v>
      </c>
      <c r="E889" s="15">
        <f>Hoja4!J896</f>
        <v>0</v>
      </c>
      <c r="F889" s="15">
        <f>ROUND(Hoja2!AA896,2)</f>
        <v>0</v>
      </c>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row>
    <row r="890" spans="1:52" ht="35.1" customHeight="1" x14ac:dyDescent="0.2">
      <c r="A890" s="41">
        <f t="shared" si="13"/>
        <v>888</v>
      </c>
      <c r="B890" s="42">
        <f>Hoja2!B897</f>
        <v>0</v>
      </c>
      <c r="C890" s="14">
        <f>Hoja2!P897</f>
        <v>0</v>
      </c>
      <c r="D890" s="16">
        <f>Hoja2!C897</f>
        <v>0</v>
      </c>
      <c r="E890" s="15">
        <f>Hoja4!J897</f>
        <v>0</v>
      </c>
      <c r="F890" s="15">
        <f>ROUND(Hoja2!AA897,2)</f>
        <v>0</v>
      </c>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row>
    <row r="891" spans="1:52" ht="35.1" customHeight="1" x14ac:dyDescent="0.2">
      <c r="A891" s="41">
        <f t="shared" si="13"/>
        <v>889</v>
      </c>
      <c r="B891" s="42">
        <f>Hoja2!B898</f>
        <v>0</v>
      </c>
      <c r="C891" s="14">
        <f>Hoja2!P898</f>
        <v>0</v>
      </c>
      <c r="D891" s="16">
        <f>Hoja2!C898</f>
        <v>0</v>
      </c>
      <c r="E891" s="15">
        <f>Hoja4!J898</f>
        <v>0</v>
      </c>
      <c r="F891" s="15">
        <f>ROUND(Hoja2!AA898,2)</f>
        <v>0</v>
      </c>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row>
    <row r="892" spans="1:52" ht="35.1" customHeight="1" x14ac:dyDescent="0.2">
      <c r="A892" s="22">
        <f t="shared" si="13"/>
        <v>890</v>
      </c>
      <c r="B892" s="43">
        <f>Hoja2!B899</f>
        <v>0</v>
      </c>
      <c r="C892" s="38">
        <f>Hoja2!P899</f>
        <v>0</v>
      </c>
      <c r="D892" s="39">
        <f>Hoja2!C899</f>
        <v>0</v>
      </c>
      <c r="E892" s="40">
        <f>Hoja4!J899</f>
        <v>0</v>
      </c>
      <c r="F892" s="40">
        <f>ROUND(Hoja2!AA899,2)</f>
        <v>0</v>
      </c>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row>
    <row r="893" spans="1:52" ht="35.1" customHeight="1" x14ac:dyDescent="0.2">
      <c r="A893" s="41">
        <f t="shared" si="13"/>
        <v>891</v>
      </c>
      <c r="B893" s="42">
        <f>Hoja2!B900</f>
        <v>0</v>
      </c>
      <c r="C893" s="14">
        <f>Hoja2!P900</f>
        <v>0</v>
      </c>
      <c r="D893" s="16">
        <f>Hoja2!C900</f>
        <v>0</v>
      </c>
      <c r="E893" s="15">
        <f>Hoja4!J900</f>
        <v>0</v>
      </c>
      <c r="F893" s="15">
        <f>ROUND(Hoja2!AA900,2)</f>
        <v>0</v>
      </c>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row>
    <row r="894" spans="1:52" ht="35.1" customHeight="1" x14ac:dyDescent="0.2">
      <c r="A894" s="41">
        <f t="shared" si="13"/>
        <v>892</v>
      </c>
      <c r="B894" s="42">
        <f>Hoja2!B901</f>
        <v>0</v>
      </c>
      <c r="C894" s="14">
        <f>Hoja2!P901</f>
        <v>0</v>
      </c>
      <c r="D894" s="16">
        <f>Hoja2!C901</f>
        <v>0</v>
      </c>
      <c r="E894" s="15">
        <f>Hoja4!J901</f>
        <v>0</v>
      </c>
      <c r="F894" s="15">
        <f>ROUND(Hoja2!AA901,2)</f>
        <v>0</v>
      </c>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row>
    <row r="895" spans="1:52" ht="35.1" customHeight="1" x14ac:dyDescent="0.2">
      <c r="A895" s="41">
        <f t="shared" si="13"/>
        <v>893</v>
      </c>
      <c r="B895" s="42">
        <f>Hoja2!B902</f>
        <v>0</v>
      </c>
      <c r="C895" s="14">
        <f>Hoja2!P902</f>
        <v>0</v>
      </c>
      <c r="D895" s="16">
        <f>Hoja2!C902</f>
        <v>0</v>
      </c>
      <c r="E895" s="15">
        <f>Hoja4!J902</f>
        <v>0</v>
      </c>
      <c r="F895" s="15">
        <f>ROUND(Hoja2!AA902,2)</f>
        <v>0</v>
      </c>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row>
    <row r="896" spans="1:52" ht="35.1" customHeight="1" x14ac:dyDescent="0.2">
      <c r="A896" s="41">
        <f t="shared" si="13"/>
        <v>894</v>
      </c>
      <c r="B896" s="42">
        <f>Hoja2!B903</f>
        <v>0</v>
      </c>
      <c r="C896" s="14">
        <f>Hoja2!P903</f>
        <v>0</v>
      </c>
      <c r="D896" s="16">
        <f>Hoja2!C903</f>
        <v>0</v>
      </c>
      <c r="E896" s="15">
        <f>Hoja4!J903</f>
        <v>0</v>
      </c>
      <c r="F896" s="15">
        <f>ROUND(Hoja2!AA903,2)</f>
        <v>0</v>
      </c>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row>
    <row r="897" spans="1:52" ht="35.1" customHeight="1" x14ac:dyDescent="0.2">
      <c r="A897" s="22">
        <f t="shared" si="13"/>
        <v>895</v>
      </c>
      <c r="B897" s="43">
        <f>Hoja2!B904</f>
        <v>0</v>
      </c>
      <c r="C897" s="38">
        <f>Hoja2!P904</f>
        <v>0</v>
      </c>
      <c r="D897" s="39">
        <f>Hoja2!C904</f>
        <v>0</v>
      </c>
      <c r="E897" s="40">
        <f>Hoja4!J904</f>
        <v>0</v>
      </c>
      <c r="F897" s="40">
        <f>ROUND(Hoja2!AA904,2)</f>
        <v>0</v>
      </c>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row>
    <row r="898" spans="1:52" ht="35.1" customHeight="1" x14ac:dyDescent="0.2">
      <c r="A898" s="41">
        <f t="shared" si="13"/>
        <v>896</v>
      </c>
      <c r="B898" s="42">
        <f>Hoja2!B905</f>
        <v>0</v>
      </c>
      <c r="C898" s="14">
        <f>Hoja2!P905</f>
        <v>0</v>
      </c>
      <c r="D898" s="16">
        <f>Hoja2!C905</f>
        <v>0</v>
      </c>
      <c r="E898" s="15">
        <f>Hoja4!J905</f>
        <v>0</v>
      </c>
      <c r="F898" s="15">
        <f>ROUND(Hoja2!AA905,2)</f>
        <v>0</v>
      </c>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row>
    <row r="899" spans="1:52" ht="35.1" customHeight="1" x14ac:dyDescent="0.2">
      <c r="A899" s="41">
        <f t="shared" si="13"/>
        <v>897</v>
      </c>
      <c r="B899" s="42">
        <f>Hoja2!B906</f>
        <v>0</v>
      </c>
      <c r="C899" s="14">
        <f>Hoja2!P906</f>
        <v>0</v>
      </c>
      <c r="D899" s="16">
        <f>Hoja2!C906</f>
        <v>0</v>
      </c>
      <c r="E899" s="15">
        <f>Hoja4!J906</f>
        <v>0</v>
      </c>
      <c r="F899" s="15">
        <f>ROUND(Hoja2!AA906,2)</f>
        <v>0</v>
      </c>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row>
    <row r="900" spans="1:52" ht="35.1" customHeight="1" x14ac:dyDescent="0.2">
      <c r="A900" s="41">
        <f t="shared" si="13"/>
        <v>898</v>
      </c>
      <c r="B900" s="42">
        <f>Hoja2!B907</f>
        <v>0</v>
      </c>
      <c r="C900" s="14">
        <f>Hoja2!P907</f>
        <v>0</v>
      </c>
      <c r="D900" s="16">
        <f>Hoja2!C907</f>
        <v>0</v>
      </c>
      <c r="E900" s="15">
        <f>Hoja4!J907</f>
        <v>0</v>
      </c>
      <c r="F900" s="15">
        <f>ROUND(Hoja2!AA907,2)</f>
        <v>0</v>
      </c>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row>
    <row r="901" spans="1:52" ht="35.1" customHeight="1" x14ac:dyDescent="0.2">
      <c r="A901" s="41">
        <f t="shared" ref="A901:A964" si="14">A900+1</f>
        <v>899</v>
      </c>
      <c r="B901" s="42">
        <f>Hoja2!B908</f>
        <v>0</v>
      </c>
      <c r="C901" s="14">
        <f>Hoja2!P908</f>
        <v>0</v>
      </c>
      <c r="D901" s="16">
        <f>Hoja2!C908</f>
        <v>0</v>
      </c>
      <c r="E901" s="15">
        <f>Hoja4!J908</f>
        <v>0</v>
      </c>
      <c r="F901" s="15">
        <f>ROUND(Hoja2!AA908,2)</f>
        <v>0</v>
      </c>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row>
    <row r="902" spans="1:52" ht="35.1" customHeight="1" x14ac:dyDescent="0.2">
      <c r="A902" s="22">
        <f t="shared" si="14"/>
        <v>900</v>
      </c>
      <c r="B902" s="43">
        <f>Hoja2!B909</f>
        <v>0</v>
      </c>
      <c r="C902" s="38">
        <f>Hoja2!P909</f>
        <v>0</v>
      </c>
      <c r="D902" s="39">
        <f>Hoja2!C909</f>
        <v>0</v>
      </c>
      <c r="E902" s="40">
        <f>Hoja4!J909</f>
        <v>0</v>
      </c>
      <c r="F902" s="40">
        <f>ROUND(Hoja2!AA909,2)</f>
        <v>0</v>
      </c>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row>
    <row r="903" spans="1:52" ht="35.1" customHeight="1" x14ac:dyDescent="0.2">
      <c r="A903" s="41">
        <f t="shared" si="14"/>
        <v>901</v>
      </c>
      <c r="B903" s="42">
        <f>Hoja2!B910</f>
        <v>0</v>
      </c>
      <c r="C903" s="14">
        <f>Hoja2!P910</f>
        <v>0</v>
      </c>
      <c r="D903" s="16">
        <f>Hoja2!C910</f>
        <v>0</v>
      </c>
      <c r="E903" s="15">
        <f>Hoja4!J910</f>
        <v>0</v>
      </c>
      <c r="F903" s="15">
        <f>ROUND(Hoja2!AA910,2)</f>
        <v>0</v>
      </c>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row>
    <row r="904" spans="1:52" ht="35.1" customHeight="1" x14ac:dyDescent="0.2">
      <c r="A904" s="41">
        <f t="shared" si="14"/>
        <v>902</v>
      </c>
      <c r="B904" s="42">
        <f>Hoja2!B911</f>
        <v>0</v>
      </c>
      <c r="C904" s="14">
        <f>Hoja2!P911</f>
        <v>0</v>
      </c>
      <c r="D904" s="16">
        <f>Hoja2!C911</f>
        <v>0</v>
      </c>
      <c r="E904" s="15">
        <f>Hoja4!J911</f>
        <v>0</v>
      </c>
      <c r="F904" s="15">
        <f>ROUND(Hoja2!AA911,2)</f>
        <v>0</v>
      </c>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row>
    <row r="905" spans="1:52" ht="35.1" customHeight="1" x14ac:dyDescent="0.2">
      <c r="A905" s="41">
        <f t="shared" si="14"/>
        <v>903</v>
      </c>
      <c r="B905" s="42">
        <f>Hoja2!B912</f>
        <v>0</v>
      </c>
      <c r="C905" s="14">
        <f>Hoja2!P912</f>
        <v>0</v>
      </c>
      <c r="D905" s="16">
        <f>Hoja2!C912</f>
        <v>0</v>
      </c>
      <c r="E905" s="15">
        <f>Hoja4!J912</f>
        <v>0</v>
      </c>
      <c r="F905" s="15">
        <f>ROUND(Hoja2!AA912,2)</f>
        <v>0</v>
      </c>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row>
    <row r="906" spans="1:52" ht="35.1" customHeight="1" x14ac:dyDescent="0.2">
      <c r="A906" s="41">
        <f t="shared" si="14"/>
        <v>904</v>
      </c>
      <c r="B906" s="42">
        <f>Hoja2!B913</f>
        <v>0</v>
      </c>
      <c r="C906" s="14">
        <f>Hoja2!P913</f>
        <v>0</v>
      </c>
      <c r="D906" s="16">
        <f>Hoja2!C913</f>
        <v>0</v>
      </c>
      <c r="E906" s="15">
        <f>Hoja4!J913</f>
        <v>0</v>
      </c>
      <c r="F906" s="15">
        <f>ROUND(Hoja2!AA913,2)</f>
        <v>0</v>
      </c>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row>
    <row r="907" spans="1:52" ht="35.1" customHeight="1" x14ac:dyDescent="0.2">
      <c r="A907" s="22">
        <f t="shared" si="14"/>
        <v>905</v>
      </c>
      <c r="B907" s="43">
        <f>Hoja2!B914</f>
        <v>0</v>
      </c>
      <c r="C907" s="38">
        <f>Hoja2!P914</f>
        <v>0</v>
      </c>
      <c r="D907" s="39">
        <f>Hoja2!C914</f>
        <v>0</v>
      </c>
      <c r="E907" s="40">
        <f>Hoja4!J914</f>
        <v>0</v>
      </c>
      <c r="F907" s="40">
        <f>ROUND(Hoja2!AA914,2)</f>
        <v>0</v>
      </c>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row>
    <row r="908" spans="1:52" ht="35.1" customHeight="1" x14ac:dyDescent="0.2">
      <c r="A908" s="41">
        <f t="shared" si="14"/>
        <v>906</v>
      </c>
      <c r="B908" s="42">
        <f>Hoja2!B915</f>
        <v>0</v>
      </c>
      <c r="C908" s="14">
        <f>Hoja2!P915</f>
        <v>0</v>
      </c>
      <c r="D908" s="16">
        <f>Hoja2!C915</f>
        <v>0</v>
      </c>
      <c r="E908" s="15">
        <f>Hoja4!J915</f>
        <v>0</v>
      </c>
      <c r="F908" s="15">
        <f>ROUND(Hoja2!AA915,2)</f>
        <v>0</v>
      </c>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row>
    <row r="909" spans="1:52" ht="35.1" customHeight="1" x14ac:dyDescent="0.2">
      <c r="A909" s="41">
        <f t="shared" si="14"/>
        <v>907</v>
      </c>
      <c r="B909" s="42">
        <f>Hoja2!B916</f>
        <v>0</v>
      </c>
      <c r="C909" s="14">
        <f>Hoja2!P916</f>
        <v>0</v>
      </c>
      <c r="D909" s="16">
        <f>Hoja2!C916</f>
        <v>0</v>
      </c>
      <c r="E909" s="15">
        <f>Hoja4!J916</f>
        <v>0</v>
      </c>
      <c r="F909" s="15">
        <f>ROUND(Hoja2!AA916,2)</f>
        <v>0</v>
      </c>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row>
    <row r="910" spans="1:52" ht="35.1" customHeight="1" x14ac:dyDescent="0.2">
      <c r="A910" s="41">
        <f t="shared" si="14"/>
        <v>908</v>
      </c>
      <c r="B910" s="42">
        <f>Hoja2!B917</f>
        <v>0</v>
      </c>
      <c r="C910" s="14">
        <f>Hoja2!P917</f>
        <v>0</v>
      </c>
      <c r="D910" s="16">
        <f>Hoja2!C917</f>
        <v>0</v>
      </c>
      <c r="E910" s="15">
        <f>Hoja4!J917</f>
        <v>0</v>
      </c>
      <c r="F910" s="15">
        <f>ROUND(Hoja2!AA917,2)</f>
        <v>0</v>
      </c>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row>
    <row r="911" spans="1:52" ht="35.1" customHeight="1" x14ac:dyDescent="0.2">
      <c r="A911" s="41">
        <f t="shared" si="14"/>
        <v>909</v>
      </c>
      <c r="B911" s="42">
        <f>Hoja2!B918</f>
        <v>0</v>
      </c>
      <c r="C911" s="14">
        <f>Hoja2!P918</f>
        <v>0</v>
      </c>
      <c r="D911" s="16">
        <f>Hoja2!C918</f>
        <v>0</v>
      </c>
      <c r="E911" s="15">
        <f>Hoja4!J918</f>
        <v>0</v>
      </c>
      <c r="F911" s="15">
        <f>ROUND(Hoja2!AA918,2)</f>
        <v>0</v>
      </c>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row>
    <row r="912" spans="1:52" ht="35.1" customHeight="1" x14ac:dyDescent="0.2">
      <c r="A912" s="22">
        <f t="shared" si="14"/>
        <v>910</v>
      </c>
      <c r="B912" s="43">
        <f>Hoja2!B919</f>
        <v>0</v>
      </c>
      <c r="C912" s="38">
        <f>Hoja2!P919</f>
        <v>0</v>
      </c>
      <c r="D912" s="39">
        <f>Hoja2!C919</f>
        <v>0</v>
      </c>
      <c r="E912" s="40">
        <f>Hoja4!J919</f>
        <v>0</v>
      </c>
      <c r="F912" s="40">
        <f>ROUND(Hoja2!AA919,2)</f>
        <v>0</v>
      </c>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row>
    <row r="913" spans="1:52" ht="35.1" customHeight="1" x14ac:dyDescent="0.2">
      <c r="A913" s="41">
        <f t="shared" si="14"/>
        <v>911</v>
      </c>
      <c r="B913" s="42">
        <f>Hoja2!B920</f>
        <v>0</v>
      </c>
      <c r="C913" s="14">
        <f>Hoja2!P920</f>
        <v>0</v>
      </c>
      <c r="D913" s="16">
        <f>Hoja2!C920</f>
        <v>0</v>
      </c>
      <c r="E913" s="15">
        <f>Hoja4!J920</f>
        <v>0</v>
      </c>
      <c r="F913" s="15">
        <f>ROUND(Hoja2!AA920,2)</f>
        <v>0</v>
      </c>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row>
    <row r="914" spans="1:52" ht="35.1" customHeight="1" x14ac:dyDescent="0.2">
      <c r="A914" s="41">
        <f t="shared" si="14"/>
        <v>912</v>
      </c>
      <c r="B914" s="42">
        <f>Hoja2!B921</f>
        <v>0</v>
      </c>
      <c r="C914" s="14">
        <f>Hoja2!P921</f>
        <v>0</v>
      </c>
      <c r="D914" s="16">
        <f>Hoja2!C921</f>
        <v>0</v>
      </c>
      <c r="E914" s="15">
        <f>Hoja4!J921</f>
        <v>0</v>
      </c>
      <c r="F914" s="15">
        <f>ROUND(Hoja2!AA921,2)</f>
        <v>0</v>
      </c>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row>
    <row r="915" spans="1:52" ht="35.1" customHeight="1" x14ac:dyDescent="0.2">
      <c r="A915" s="41">
        <f t="shared" si="14"/>
        <v>913</v>
      </c>
      <c r="B915" s="42">
        <f>Hoja2!B922</f>
        <v>0</v>
      </c>
      <c r="C915" s="14">
        <f>Hoja2!P922</f>
        <v>0</v>
      </c>
      <c r="D915" s="16">
        <f>Hoja2!C922</f>
        <v>0</v>
      </c>
      <c r="E915" s="15">
        <f>Hoja4!J922</f>
        <v>0</v>
      </c>
      <c r="F915" s="15">
        <f>ROUND(Hoja2!AA922,2)</f>
        <v>0</v>
      </c>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row>
    <row r="916" spans="1:52" ht="35.1" customHeight="1" x14ac:dyDescent="0.2">
      <c r="A916" s="41">
        <f t="shared" si="14"/>
        <v>914</v>
      </c>
      <c r="B916" s="42">
        <f>Hoja2!B923</f>
        <v>0</v>
      </c>
      <c r="C916" s="14">
        <f>Hoja2!P923</f>
        <v>0</v>
      </c>
      <c r="D916" s="16">
        <f>Hoja2!C923</f>
        <v>0</v>
      </c>
      <c r="E916" s="15">
        <f>Hoja4!J923</f>
        <v>0</v>
      </c>
      <c r="F916" s="15">
        <f>ROUND(Hoja2!AA923,2)</f>
        <v>0</v>
      </c>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row>
    <row r="917" spans="1:52" ht="35.1" customHeight="1" x14ac:dyDescent="0.2">
      <c r="A917" s="22">
        <f t="shared" si="14"/>
        <v>915</v>
      </c>
      <c r="B917" s="43">
        <f>Hoja2!B924</f>
        <v>0</v>
      </c>
      <c r="C917" s="38">
        <f>Hoja2!P924</f>
        <v>0</v>
      </c>
      <c r="D917" s="39">
        <f>Hoja2!C924</f>
        <v>0</v>
      </c>
      <c r="E917" s="40">
        <f>Hoja4!J924</f>
        <v>0</v>
      </c>
      <c r="F917" s="40">
        <f>ROUND(Hoja2!AA924,2)</f>
        <v>0</v>
      </c>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row>
    <row r="918" spans="1:52" ht="35.1" customHeight="1" x14ac:dyDescent="0.2">
      <c r="A918" s="41">
        <f t="shared" si="14"/>
        <v>916</v>
      </c>
      <c r="B918" s="42">
        <f>Hoja2!B925</f>
        <v>0</v>
      </c>
      <c r="C918" s="14">
        <f>Hoja2!P925</f>
        <v>0</v>
      </c>
      <c r="D918" s="16">
        <f>Hoja2!C925</f>
        <v>0</v>
      </c>
      <c r="E918" s="15">
        <f>Hoja4!J925</f>
        <v>0</v>
      </c>
      <c r="F918" s="15">
        <f>ROUND(Hoja2!AA925,2)</f>
        <v>0</v>
      </c>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row>
    <row r="919" spans="1:52" ht="35.1" customHeight="1" x14ac:dyDescent="0.2">
      <c r="A919" s="41">
        <f t="shared" si="14"/>
        <v>917</v>
      </c>
      <c r="B919" s="42">
        <f>Hoja2!B926</f>
        <v>0</v>
      </c>
      <c r="C919" s="14">
        <f>Hoja2!P926</f>
        <v>0</v>
      </c>
      <c r="D919" s="16">
        <f>Hoja2!C926</f>
        <v>0</v>
      </c>
      <c r="E919" s="15">
        <f>Hoja4!J926</f>
        <v>0</v>
      </c>
      <c r="F919" s="15">
        <f>ROUND(Hoja2!AA926,2)</f>
        <v>0</v>
      </c>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row>
    <row r="920" spans="1:52" ht="35.1" customHeight="1" x14ac:dyDescent="0.2">
      <c r="A920" s="41">
        <f t="shared" si="14"/>
        <v>918</v>
      </c>
      <c r="B920" s="42">
        <f>Hoja2!B927</f>
        <v>0</v>
      </c>
      <c r="C920" s="14">
        <f>Hoja2!P927</f>
        <v>0</v>
      </c>
      <c r="D920" s="16">
        <f>Hoja2!C927</f>
        <v>0</v>
      </c>
      <c r="E920" s="15">
        <f>Hoja4!J927</f>
        <v>0</v>
      </c>
      <c r="F920" s="15">
        <f>ROUND(Hoja2!AA927,2)</f>
        <v>0</v>
      </c>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row>
    <row r="921" spans="1:52" ht="35.1" customHeight="1" x14ac:dyDescent="0.2">
      <c r="A921" s="41">
        <f t="shared" si="14"/>
        <v>919</v>
      </c>
      <c r="B921" s="42">
        <f>Hoja2!B928</f>
        <v>0</v>
      </c>
      <c r="C921" s="14">
        <f>Hoja2!P928</f>
        <v>0</v>
      </c>
      <c r="D921" s="16">
        <f>Hoja2!C928</f>
        <v>0</v>
      </c>
      <c r="E921" s="15">
        <f>Hoja4!J928</f>
        <v>0</v>
      </c>
      <c r="F921" s="15">
        <f>ROUND(Hoja2!AA928,2)</f>
        <v>0</v>
      </c>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row>
    <row r="922" spans="1:52" ht="35.1" customHeight="1" x14ac:dyDescent="0.2">
      <c r="A922" s="22">
        <f t="shared" si="14"/>
        <v>920</v>
      </c>
      <c r="B922" s="43">
        <f>Hoja2!B929</f>
        <v>0</v>
      </c>
      <c r="C922" s="38">
        <f>Hoja2!P929</f>
        <v>0</v>
      </c>
      <c r="D922" s="39">
        <f>Hoja2!C929</f>
        <v>0</v>
      </c>
      <c r="E922" s="40">
        <f>Hoja4!J929</f>
        <v>0</v>
      </c>
      <c r="F922" s="40">
        <f>ROUND(Hoja2!AA929,2)</f>
        <v>0</v>
      </c>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row>
    <row r="923" spans="1:52" ht="35.1" customHeight="1" x14ac:dyDescent="0.2">
      <c r="A923" s="41">
        <f t="shared" si="14"/>
        <v>921</v>
      </c>
      <c r="B923" s="42">
        <f>Hoja2!B930</f>
        <v>0</v>
      </c>
      <c r="C923" s="14">
        <f>Hoja2!P930</f>
        <v>0</v>
      </c>
      <c r="D923" s="16">
        <f>Hoja2!C930</f>
        <v>0</v>
      </c>
      <c r="E923" s="15">
        <f>Hoja4!J930</f>
        <v>0</v>
      </c>
      <c r="F923" s="15">
        <f>ROUND(Hoja2!AA930,2)</f>
        <v>0</v>
      </c>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row>
    <row r="924" spans="1:52" ht="35.1" customHeight="1" x14ac:dyDescent="0.2">
      <c r="A924" s="41">
        <f t="shared" si="14"/>
        <v>922</v>
      </c>
      <c r="B924" s="42">
        <f>Hoja2!B931</f>
        <v>0</v>
      </c>
      <c r="C924" s="14">
        <f>Hoja2!P931</f>
        <v>0</v>
      </c>
      <c r="D924" s="16">
        <f>Hoja2!C931</f>
        <v>0</v>
      </c>
      <c r="E924" s="15">
        <f>Hoja4!J931</f>
        <v>0</v>
      </c>
      <c r="F924" s="15">
        <f>ROUND(Hoja2!AA931,2)</f>
        <v>0</v>
      </c>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row>
    <row r="925" spans="1:52" ht="35.1" customHeight="1" x14ac:dyDescent="0.2">
      <c r="A925" s="41">
        <f t="shared" si="14"/>
        <v>923</v>
      </c>
      <c r="B925" s="42">
        <f>Hoja2!B932</f>
        <v>0</v>
      </c>
      <c r="C925" s="14">
        <f>Hoja2!P932</f>
        <v>0</v>
      </c>
      <c r="D925" s="16">
        <f>Hoja2!C932</f>
        <v>0</v>
      </c>
      <c r="E925" s="15">
        <f>Hoja4!J932</f>
        <v>0</v>
      </c>
      <c r="F925" s="15">
        <f>ROUND(Hoja2!AA932,2)</f>
        <v>0</v>
      </c>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row>
    <row r="926" spans="1:52" ht="35.1" customHeight="1" x14ac:dyDescent="0.2">
      <c r="A926" s="41">
        <f t="shared" si="14"/>
        <v>924</v>
      </c>
      <c r="B926" s="42">
        <f>Hoja2!B933</f>
        <v>0</v>
      </c>
      <c r="C926" s="14">
        <f>Hoja2!P933</f>
        <v>0</v>
      </c>
      <c r="D926" s="16">
        <f>Hoja2!C933</f>
        <v>0</v>
      </c>
      <c r="E926" s="15">
        <f>Hoja4!J933</f>
        <v>0</v>
      </c>
      <c r="F926" s="15">
        <f>ROUND(Hoja2!AA933,2)</f>
        <v>0</v>
      </c>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row>
    <row r="927" spans="1:52" ht="35.1" customHeight="1" x14ac:dyDescent="0.2">
      <c r="A927" s="22">
        <f t="shared" si="14"/>
        <v>925</v>
      </c>
      <c r="B927" s="43">
        <f>Hoja2!B934</f>
        <v>0</v>
      </c>
      <c r="C927" s="38">
        <f>Hoja2!P934</f>
        <v>0</v>
      </c>
      <c r="D927" s="39">
        <f>Hoja2!C934</f>
        <v>0</v>
      </c>
      <c r="E927" s="40">
        <f>Hoja4!J934</f>
        <v>0</v>
      </c>
      <c r="F927" s="40">
        <f>ROUND(Hoja2!AA934,2)</f>
        <v>0</v>
      </c>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row>
    <row r="928" spans="1:52" ht="35.1" customHeight="1" x14ac:dyDescent="0.2">
      <c r="A928" s="41">
        <f t="shared" si="14"/>
        <v>926</v>
      </c>
      <c r="B928" s="42">
        <f>Hoja2!B935</f>
        <v>0</v>
      </c>
      <c r="C928" s="14">
        <f>Hoja2!P935</f>
        <v>0</v>
      </c>
      <c r="D928" s="16">
        <f>Hoja2!C935</f>
        <v>0</v>
      </c>
      <c r="E928" s="15">
        <f>Hoja4!J935</f>
        <v>0</v>
      </c>
      <c r="F928" s="15">
        <f>ROUND(Hoja2!AA935,2)</f>
        <v>0</v>
      </c>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row>
    <row r="929" spans="1:52" ht="35.1" customHeight="1" x14ac:dyDescent="0.2">
      <c r="A929" s="41">
        <f t="shared" si="14"/>
        <v>927</v>
      </c>
      <c r="B929" s="42">
        <f>Hoja2!B936</f>
        <v>0</v>
      </c>
      <c r="C929" s="14">
        <f>Hoja2!P936</f>
        <v>0</v>
      </c>
      <c r="D929" s="16">
        <f>Hoja2!C936</f>
        <v>0</v>
      </c>
      <c r="E929" s="15">
        <f>Hoja4!J936</f>
        <v>0</v>
      </c>
      <c r="F929" s="15">
        <f>ROUND(Hoja2!AA936,2)</f>
        <v>0</v>
      </c>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row>
    <row r="930" spans="1:52" ht="35.1" customHeight="1" x14ac:dyDescent="0.2">
      <c r="A930" s="41">
        <f t="shared" si="14"/>
        <v>928</v>
      </c>
      <c r="B930" s="42">
        <f>Hoja2!B937</f>
        <v>0</v>
      </c>
      <c r="C930" s="14">
        <f>Hoja2!P937</f>
        <v>0</v>
      </c>
      <c r="D930" s="16">
        <f>Hoja2!C937</f>
        <v>0</v>
      </c>
      <c r="E930" s="15">
        <f>Hoja4!J937</f>
        <v>0</v>
      </c>
      <c r="F930" s="15">
        <f>ROUND(Hoja2!AA937,2)</f>
        <v>0</v>
      </c>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row>
    <row r="931" spans="1:52" ht="35.1" customHeight="1" x14ac:dyDescent="0.2">
      <c r="A931" s="41">
        <f t="shared" si="14"/>
        <v>929</v>
      </c>
      <c r="B931" s="42">
        <f>Hoja2!B938</f>
        <v>0</v>
      </c>
      <c r="C931" s="14">
        <f>Hoja2!P938</f>
        <v>0</v>
      </c>
      <c r="D931" s="16">
        <f>Hoja2!C938</f>
        <v>0</v>
      </c>
      <c r="E931" s="15">
        <f>Hoja4!J938</f>
        <v>0</v>
      </c>
      <c r="F931" s="15">
        <f>ROUND(Hoja2!AA938,2)</f>
        <v>0</v>
      </c>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row>
    <row r="932" spans="1:52" ht="35.1" customHeight="1" x14ac:dyDescent="0.2">
      <c r="A932" s="22">
        <f t="shared" si="14"/>
        <v>930</v>
      </c>
      <c r="B932" s="43">
        <f>Hoja2!B939</f>
        <v>0</v>
      </c>
      <c r="C932" s="38">
        <f>Hoja2!P939</f>
        <v>0</v>
      </c>
      <c r="D932" s="39">
        <f>Hoja2!C939</f>
        <v>0</v>
      </c>
      <c r="E932" s="40">
        <f>Hoja4!J939</f>
        <v>0</v>
      </c>
      <c r="F932" s="40">
        <f>ROUND(Hoja2!AA939,2)</f>
        <v>0</v>
      </c>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row>
    <row r="933" spans="1:52" ht="35.1" customHeight="1" x14ac:dyDescent="0.2">
      <c r="A933" s="41">
        <f t="shared" si="14"/>
        <v>931</v>
      </c>
      <c r="B933" s="42">
        <f>Hoja2!B940</f>
        <v>0</v>
      </c>
      <c r="C933" s="14">
        <f>Hoja2!P940</f>
        <v>0</v>
      </c>
      <c r="D933" s="16">
        <f>Hoja2!C940</f>
        <v>0</v>
      </c>
      <c r="E933" s="15">
        <f>Hoja4!J940</f>
        <v>0</v>
      </c>
      <c r="F933" s="15">
        <f>ROUND(Hoja2!AA940,2)</f>
        <v>0</v>
      </c>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row>
    <row r="934" spans="1:52" ht="35.1" customHeight="1" x14ac:dyDescent="0.2">
      <c r="A934" s="41">
        <f t="shared" si="14"/>
        <v>932</v>
      </c>
      <c r="B934" s="42">
        <f>Hoja2!B941</f>
        <v>0</v>
      </c>
      <c r="C934" s="14">
        <f>Hoja2!P941</f>
        <v>0</v>
      </c>
      <c r="D934" s="16">
        <f>Hoja2!C941</f>
        <v>0</v>
      </c>
      <c r="E934" s="15">
        <f>Hoja4!J941</f>
        <v>0</v>
      </c>
      <c r="F934" s="15">
        <f>ROUND(Hoja2!AA941,2)</f>
        <v>0</v>
      </c>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row>
    <row r="935" spans="1:52" ht="35.1" customHeight="1" x14ac:dyDescent="0.2">
      <c r="A935" s="41">
        <f t="shared" si="14"/>
        <v>933</v>
      </c>
      <c r="B935" s="42">
        <f>Hoja2!B942</f>
        <v>0</v>
      </c>
      <c r="C935" s="14">
        <f>Hoja2!P942</f>
        <v>0</v>
      </c>
      <c r="D935" s="16">
        <f>Hoja2!C942</f>
        <v>0</v>
      </c>
      <c r="E935" s="15">
        <f>Hoja4!J942</f>
        <v>0</v>
      </c>
      <c r="F935" s="15">
        <f>ROUND(Hoja2!AA942,2)</f>
        <v>0</v>
      </c>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row>
    <row r="936" spans="1:52" ht="35.1" customHeight="1" x14ac:dyDescent="0.2">
      <c r="A936" s="41">
        <f t="shared" si="14"/>
        <v>934</v>
      </c>
      <c r="B936" s="42">
        <f>Hoja2!B943</f>
        <v>0</v>
      </c>
      <c r="C936" s="14">
        <f>Hoja2!P943</f>
        <v>0</v>
      </c>
      <c r="D936" s="16">
        <f>Hoja2!C943</f>
        <v>0</v>
      </c>
      <c r="E936" s="15">
        <f>Hoja4!J943</f>
        <v>0</v>
      </c>
      <c r="F936" s="15">
        <f>ROUND(Hoja2!AA943,2)</f>
        <v>0</v>
      </c>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row>
    <row r="937" spans="1:52" ht="35.1" customHeight="1" x14ac:dyDescent="0.2">
      <c r="A937" s="22">
        <f t="shared" si="14"/>
        <v>935</v>
      </c>
      <c r="B937" s="43">
        <f>Hoja2!B944</f>
        <v>0</v>
      </c>
      <c r="C937" s="38">
        <f>Hoja2!P944</f>
        <v>0</v>
      </c>
      <c r="D937" s="39">
        <f>Hoja2!C944</f>
        <v>0</v>
      </c>
      <c r="E937" s="40">
        <f>Hoja4!J944</f>
        <v>0</v>
      </c>
      <c r="F937" s="40">
        <f>ROUND(Hoja2!AA944,2)</f>
        <v>0</v>
      </c>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row>
    <row r="938" spans="1:52" ht="35.1" customHeight="1" x14ac:dyDescent="0.2">
      <c r="A938" s="41">
        <f t="shared" si="14"/>
        <v>936</v>
      </c>
      <c r="B938" s="42">
        <f>Hoja2!B945</f>
        <v>0</v>
      </c>
      <c r="C938" s="14">
        <f>Hoja2!P945</f>
        <v>0</v>
      </c>
      <c r="D938" s="16">
        <f>Hoja2!C945</f>
        <v>0</v>
      </c>
      <c r="E938" s="15">
        <f>Hoja4!J945</f>
        <v>0</v>
      </c>
      <c r="F938" s="15">
        <f>ROUND(Hoja2!AA945,2)</f>
        <v>0</v>
      </c>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row>
    <row r="939" spans="1:52" ht="35.1" customHeight="1" x14ac:dyDescent="0.2">
      <c r="A939" s="41">
        <f t="shared" si="14"/>
        <v>937</v>
      </c>
      <c r="B939" s="42">
        <f>Hoja2!B946</f>
        <v>0</v>
      </c>
      <c r="C939" s="14">
        <f>Hoja2!P946</f>
        <v>0</v>
      </c>
      <c r="D939" s="16">
        <f>Hoja2!C946</f>
        <v>0</v>
      </c>
      <c r="E939" s="15">
        <f>Hoja4!J946</f>
        <v>0</v>
      </c>
      <c r="F939" s="15">
        <f>ROUND(Hoja2!AA946,2)</f>
        <v>0</v>
      </c>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row>
    <row r="940" spans="1:52" ht="35.1" customHeight="1" x14ac:dyDescent="0.2">
      <c r="A940" s="41">
        <f t="shared" si="14"/>
        <v>938</v>
      </c>
      <c r="B940" s="42">
        <f>Hoja2!B947</f>
        <v>0</v>
      </c>
      <c r="C940" s="14">
        <f>Hoja2!P947</f>
        <v>0</v>
      </c>
      <c r="D940" s="16">
        <f>Hoja2!C947</f>
        <v>0</v>
      </c>
      <c r="E940" s="15">
        <f>Hoja4!J947</f>
        <v>0</v>
      </c>
      <c r="F940" s="15">
        <f>ROUND(Hoja2!AA947,2)</f>
        <v>0</v>
      </c>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row>
    <row r="941" spans="1:52" ht="35.1" customHeight="1" x14ac:dyDescent="0.2">
      <c r="A941" s="41">
        <f t="shared" si="14"/>
        <v>939</v>
      </c>
      <c r="B941" s="42">
        <f>Hoja2!B948</f>
        <v>0</v>
      </c>
      <c r="C941" s="14">
        <f>Hoja2!P948</f>
        <v>0</v>
      </c>
      <c r="D941" s="16">
        <f>Hoja2!C948</f>
        <v>0</v>
      </c>
      <c r="E941" s="15">
        <f>Hoja4!J948</f>
        <v>0</v>
      </c>
      <c r="F941" s="15">
        <f>ROUND(Hoja2!AA948,2)</f>
        <v>0</v>
      </c>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row>
    <row r="942" spans="1:52" ht="35.1" customHeight="1" x14ac:dyDescent="0.2">
      <c r="A942" s="22">
        <f t="shared" si="14"/>
        <v>940</v>
      </c>
      <c r="B942" s="43">
        <f>Hoja2!B949</f>
        <v>0</v>
      </c>
      <c r="C942" s="38">
        <f>Hoja2!P949</f>
        <v>0</v>
      </c>
      <c r="D942" s="39">
        <f>Hoja2!C949</f>
        <v>0</v>
      </c>
      <c r="E942" s="40">
        <f>Hoja4!J949</f>
        <v>0</v>
      </c>
      <c r="F942" s="40">
        <f>ROUND(Hoja2!AA949,2)</f>
        <v>0</v>
      </c>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row>
    <row r="943" spans="1:52" ht="35.1" customHeight="1" x14ac:dyDescent="0.2">
      <c r="A943" s="41">
        <f t="shared" si="14"/>
        <v>941</v>
      </c>
      <c r="B943" s="42">
        <f>Hoja2!B950</f>
        <v>0</v>
      </c>
      <c r="C943" s="14">
        <f>Hoja2!P950</f>
        <v>0</v>
      </c>
      <c r="D943" s="16">
        <f>Hoja2!C950</f>
        <v>0</v>
      </c>
      <c r="E943" s="15">
        <f>Hoja4!J950</f>
        <v>0</v>
      </c>
      <c r="F943" s="15">
        <f>ROUND(Hoja2!AA950,2)</f>
        <v>0</v>
      </c>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row>
    <row r="944" spans="1:52" ht="35.1" customHeight="1" x14ac:dyDescent="0.2">
      <c r="A944" s="41">
        <f t="shared" si="14"/>
        <v>942</v>
      </c>
      <c r="B944" s="42">
        <f>Hoja2!B951</f>
        <v>0</v>
      </c>
      <c r="C944" s="14">
        <f>Hoja2!P951</f>
        <v>0</v>
      </c>
      <c r="D944" s="16">
        <f>Hoja2!C951</f>
        <v>0</v>
      </c>
      <c r="E944" s="15">
        <f>Hoja4!J951</f>
        <v>0</v>
      </c>
      <c r="F944" s="15">
        <f>ROUND(Hoja2!AA951,2)</f>
        <v>0</v>
      </c>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row>
    <row r="945" spans="1:52" ht="35.1" customHeight="1" x14ac:dyDescent="0.2">
      <c r="A945" s="41">
        <f t="shared" si="14"/>
        <v>943</v>
      </c>
      <c r="B945" s="42">
        <f>Hoja2!B952</f>
        <v>0</v>
      </c>
      <c r="C945" s="14">
        <f>Hoja2!P952</f>
        <v>0</v>
      </c>
      <c r="D945" s="16">
        <f>Hoja2!C952</f>
        <v>0</v>
      </c>
      <c r="E945" s="15">
        <f>Hoja4!J952</f>
        <v>0</v>
      </c>
      <c r="F945" s="15">
        <f>ROUND(Hoja2!AA952,2)</f>
        <v>0</v>
      </c>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row>
    <row r="946" spans="1:52" ht="35.1" customHeight="1" x14ac:dyDescent="0.2">
      <c r="A946" s="41">
        <f t="shared" si="14"/>
        <v>944</v>
      </c>
      <c r="B946" s="42">
        <f>Hoja2!B953</f>
        <v>0</v>
      </c>
      <c r="C946" s="14">
        <f>Hoja2!P953</f>
        <v>0</v>
      </c>
      <c r="D946" s="16">
        <f>Hoja2!C953</f>
        <v>0</v>
      </c>
      <c r="E946" s="15">
        <f>Hoja4!J953</f>
        <v>0</v>
      </c>
      <c r="F946" s="15">
        <f>ROUND(Hoja2!AA953,2)</f>
        <v>0</v>
      </c>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row>
    <row r="947" spans="1:52" ht="35.1" customHeight="1" x14ac:dyDescent="0.2">
      <c r="A947" s="22">
        <f t="shared" si="14"/>
        <v>945</v>
      </c>
      <c r="B947" s="43">
        <f>Hoja2!B954</f>
        <v>0</v>
      </c>
      <c r="C947" s="38">
        <f>Hoja2!P954</f>
        <v>0</v>
      </c>
      <c r="D947" s="39">
        <f>Hoja2!C954</f>
        <v>0</v>
      </c>
      <c r="E947" s="40">
        <f>Hoja4!J954</f>
        <v>0</v>
      </c>
      <c r="F947" s="40">
        <f>ROUND(Hoja2!AA954,2)</f>
        <v>0</v>
      </c>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row>
    <row r="948" spans="1:52" ht="35.1" customHeight="1" x14ac:dyDescent="0.2">
      <c r="A948" s="41">
        <f t="shared" si="14"/>
        <v>946</v>
      </c>
      <c r="B948" s="42">
        <f>Hoja2!B955</f>
        <v>0</v>
      </c>
      <c r="C948" s="14">
        <f>Hoja2!P955</f>
        <v>0</v>
      </c>
      <c r="D948" s="16">
        <f>Hoja2!C955</f>
        <v>0</v>
      </c>
      <c r="E948" s="15">
        <f>Hoja4!J955</f>
        <v>0</v>
      </c>
      <c r="F948" s="15">
        <f>ROUND(Hoja2!AA955,2)</f>
        <v>0</v>
      </c>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row>
    <row r="949" spans="1:52" ht="35.1" customHeight="1" x14ac:dyDescent="0.2">
      <c r="A949" s="41">
        <f t="shared" si="14"/>
        <v>947</v>
      </c>
      <c r="B949" s="42">
        <f>Hoja2!B956</f>
        <v>0</v>
      </c>
      <c r="C949" s="14">
        <f>Hoja2!P956</f>
        <v>0</v>
      </c>
      <c r="D949" s="16">
        <f>Hoja2!C956</f>
        <v>0</v>
      </c>
      <c r="E949" s="15">
        <f>Hoja4!J956</f>
        <v>0</v>
      </c>
      <c r="F949" s="15">
        <f>ROUND(Hoja2!AA956,2)</f>
        <v>0</v>
      </c>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row>
    <row r="950" spans="1:52" ht="35.1" customHeight="1" x14ac:dyDescent="0.2">
      <c r="A950" s="41">
        <f t="shared" si="14"/>
        <v>948</v>
      </c>
      <c r="B950" s="42">
        <f>Hoja2!B957</f>
        <v>0</v>
      </c>
      <c r="C950" s="14">
        <f>Hoja2!P957</f>
        <v>0</v>
      </c>
      <c r="D950" s="16">
        <f>Hoja2!C957</f>
        <v>0</v>
      </c>
      <c r="E950" s="15">
        <f>Hoja4!J957</f>
        <v>0</v>
      </c>
      <c r="F950" s="15">
        <f>ROUND(Hoja2!AA957,2)</f>
        <v>0</v>
      </c>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row>
    <row r="951" spans="1:52" ht="35.1" customHeight="1" x14ac:dyDescent="0.2">
      <c r="A951" s="41">
        <f t="shared" si="14"/>
        <v>949</v>
      </c>
      <c r="B951" s="42">
        <f>Hoja2!B958</f>
        <v>0</v>
      </c>
      <c r="C951" s="14">
        <f>Hoja2!P958</f>
        <v>0</v>
      </c>
      <c r="D951" s="16">
        <f>Hoja2!C958</f>
        <v>0</v>
      </c>
      <c r="E951" s="15">
        <f>Hoja4!J958</f>
        <v>0</v>
      </c>
      <c r="F951" s="15">
        <f>ROUND(Hoja2!AA958,2)</f>
        <v>0</v>
      </c>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row>
    <row r="952" spans="1:52" ht="35.1" customHeight="1" x14ac:dyDescent="0.2">
      <c r="A952" s="22">
        <f t="shared" si="14"/>
        <v>950</v>
      </c>
      <c r="B952" s="43">
        <f>Hoja2!B959</f>
        <v>0</v>
      </c>
      <c r="C952" s="38">
        <f>Hoja2!P959</f>
        <v>0</v>
      </c>
      <c r="D952" s="39">
        <f>Hoja2!C959</f>
        <v>0</v>
      </c>
      <c r="E952" s="40">
        <f>Hoja4!J959</f>
        <v>0</v>
      </c>
      <c r="F952" s="40">
        <f>ROUND(Hoja2!AA959,2)</f>
        <v>0</v>
      </c>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row>
    <row r="953" spans="1:52" ht="35.1" customHeight="1" x14ac:dyDescent="0.2">
      <c r="A953" s="41">
        <f t="shared" si="14"/>
        <v>951</v>
      </c>
      <c r="B953" s="42">
        <f>Hoja2!B960</f>
        <v>0</v>
      </c>
      <c r="C953" s="14">
        <f>Hoja2!P960</f>
        <v>0</v>
      </c>
      <c r="D953" s="16">
        <f>Hoja2!C960</f>
        <v>0</v>
      </c>
      <c r="E953" s="15">
        <f>Hoja4!J960</f>
        <v>0</v>
      </c>
      <c r="F953" s="15">
        <f>ROUND(Hoja2!AA960,2)</f>
        <v>0</v>
      </c>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row>
    <row r="954" spans="1:52" ht="35.1" customHeight="1" x14ac:dyDescent="0.2">
      <c r="A954" s="41">
        <f t="shared" si="14"/>
        <v>952</v>
      </c>
      <c r="B954" s="42">
        <f>Hoja2!B961</f>
        <v>0</v>
      </c>
      <c r="C954" s="14">
        <f>Hoja2!P961</f>
        <v>0</v>
      </c>
      <c r="D954" s="16">
        <f>Hoja2!C961</f>
        <v>0</v>
      </c>
      <c r="E954" s="15">
        <f>Hoja4!J961</f>
        <v>0</v>
      </c>
      <c r="F954" s="15">
        <f>ROUND(Hoja2!AA961,2)</f>
        <v>0</v>
      </c>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row>
    <row r="955" spans="1:52" ht="35.1" customHeight="1" x14ac:dyDescent="0.2">
      <c r="A955" s="41">
        <f t="shared" si="14"/>
        <v>953</v>
      </c>
      <c r="B955" s="42">
        <f>Hoja2!B962</f>
        <v>0</v>
      </c>
      <c r="C955" s="14">
        <f>Hoja2!P962</f>
        <v>0</v>
      </c>
      <c r="D955" s="16">
        <f>Hoja2!C962</f>
        <v>0</v>
      </c>
      <c r="E955" s="15">
        <f>Hoja4!J962</f>
        <v>0</v>
      </c>
      <c r="F955" s="15">
        <f>ROUND(Hoja2!AA962,2)</f>
        <v>0</v>
      </c>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row>
    <row r="956" spans="1:52" ht="35.1" customHeight="1" x14ac:dyDescent="0.2">
      <c r="A956" s="41">
        <f t="shared" si="14"/>
        <v>954</v>
      </c>
      <c r="B956" s="42">
        <f>Hoja2!B963</f>
        <v>0</v>
      </c>
      <c r="C956" s="14">
        <f>Hoja2!P963</f>
        <v>0</v>
      </c>
      <c r="D956" s="16">
        <f>Hoja2!C963</f>
        <v>0</v>
      </c>
      <c r="E956" s="15">
        <f>Hoja4!J963</f>
        <v>0</v>
      </c>
      <c r="F956" s="15">
        <f>ROUND(Hoja2!AA963,2)</f>
        <v>0</v>
      </c>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row>
    <row r="957" spans="1:52" ht="35.1" customHeight="1" x14ac:dyDescent="0.2">
      <c r="A957" s="22">
        <f t="shared" si="14"/>
        <v>955</v>
      </c>
      <c r="B957" s="43">
        <f>Hoja2!B964</f>
        <v>0</v>
      </c>
      <c r="C957" s="38">
        <f>Hoja2!P964</f>
        <v>0</v>
      </c>
      <c r="D957" s="39">
        <f>Hoja2!C964</f>
        <v>0</v>
      </c>
      <c r="E957" s="40">
        <f>Hoja4!J964</f>
        <v>0</v>
      </c>
      <c r="F957" s="40">
        <f>ROUND(Hoja2!AA964,2)</f>
        <v>0</v>
      </c>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row>
    <row r="958" spans="1:52" ht="35.1" customHeight="1" x14ac:dyDescent="0.2">
      <c r="A958" s="41">
        <f t="shared" si="14"/>
        <v>956</v>
      </c>
      <c r="B958" s="42">
        <f>Hoja2!B965</f>
        <v>0</v>
      </c>
      <c r="C958" s="14">
        <f>Hoja2!P965</f>
        <v>0</v>
      </c>
      <c r="D958" s="16">
        <f>Hoja2!C965</f>
        <v>0</v>
      </c>
      <c r="E958" s="15">
        <f>Hoja4!J965</f>
        <v>0</v>
      </c>
      <c r="F958" s="15">
        <f>ROUND(Hoja2!AA965,2)</f>
        <v>0</v>
      </c>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row>
    <row r="959" spans="1:52" ht="35.1" customHeight="1" x14ac:dyDescent="0.2">
      <c r="A959" s="41">
        <f t="shared" si="14"/>
        <v>957</v>
      </c>
      <c r="B959" s="42">
        <f>Hoja2!B966</f>
        <v>0</v>
      </c>
      <c r="C959" s="14">
        <f>Hoja2!P966</f>
        <v>0</v>
      </c>
      <c r="D959" s="16">
        <f>Hoja2!C966</f>
        <v>0</v>
      </c>
      <c r="E959" s="15">
        <f>Hoja4!J966</f>
        <v>0</v>
      </c>
      <c r="F959" s="15">
        <f>ROUND(Hoja2!AA966,2)</f>
        <v>0</v>
      </c>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row>
    <row r="960" spans="1:52" ht="35.1" customHeight="1" x14ac:dyDescent="0.2">
      <c r="A960" s="41">
        <f t="shared" si="14"/>
        <v>958</v>
      </c>
      <c r="B960" s="42">
        <f>Hoja2!B967</f>
        <v>0</v>
      </c>
      <c r="C960" s="14">
        <f>Hoja2!P967</f>
        <v>0</v>
      </c>
      <c r="D960" s="16">
        <f>Hoja2!C967</f>
        <v>0</v>
      </c>
      <c r="E960" s="15">
        <f>Hoja4!J967</f>
        <v>0</v>
      </c>
      <c r="F960" s="15">
        <f>ROUND(Hoja2!AA967,2)</f>
        <v>0</v>
      </c>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row>
    <row r="961" spans="1:52" ht="35.1" customHeight="1" x14ac:dyDescent="0.2">
      <c r="A961" s="41">
        <f t="shared" si="14"/>
        <v>959</v>
      </c>
      <c r="B961" s="42">
        <f>Hoja2!B968</f>
        <v>0</v>
      </c>
      <c r="C961" s="14">
        <f>Hoja2!P968</f>
        <v>0</v>
      </c>
      <c r="D961" s="16">
        <f>Hoja2!C968</f>
        <v>0</v>
      </c>
      <c r="E961" s="15">
        <f>Hoja4!J968</f>
        <v>0</v>
      </c>
      <c r="F961" s="15">
        <f>ROUND(Hoja2!AA968,2)</f>
        <v>0</v>
      </c>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row>
    <row r="962" spans="1:52" ht="35.1" customHeight="1" x14ac:dyDescent="0.2">
      <c r="A962" s="22">
        <f t="shared" si="14"/>
        <v>960</v>
      </c>
      <c r="B962" s="43">
        <f>Hoja2!B969</f>
        <v>0</v>
      </c>
      <c r="C962" s="38">
        <f>Hoja2!P969</f>
        <v>0</v>
      </c>
      <c r="D962" s="39">
        <f>Hoja2!C969</f>
        <v>0</v>
      </c>
      <c r="E962" s="40">
        <f>Hoja4!J969</f>
        <v>0</v>
      </c>
      <c r="F962" s="40">
        <f>ROUND(Hoja2!AA969,2)</f>
        <v>0</v>
      </c>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row>
    <row r="963" spans="1:52" ht="35.1" customHeight="1" x14ac:dyDescent="0.2">
      <c r="A963" s="41">
        <f t="shared" si="14"/>
        <v>961</v>
      </c>
      <c r="B963" s="42">
        <f>Hoja2!B970</f>
        <v>0</v>
      </c>
      <c r="C963" s="14">
        <f>Hoja2!P970</f>
        <v>0</v>
      </c>
      <c r="D963" s="16">
        <f>Hoja2!C970</f>
        <v>0</v>
      </c>
      <c r="E963" s="15">
        <f>Hoja4!J970</f>
        <v>0</v>
      </c>
      <c r="F963" s="15">
        <f>ROUND(Hoja2!AA970,2)</f>
        <v>0</v>
      </c>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row>
    <row r="964" spans="1:52" ht="35.1" customHeight="1" x14ac:dyDescent="0.2">
      <c r="A964" s="41">
        <f t="shared" si="14"/>
        <v>962</v>
      </c>
      <c r="B964" s="42">
        <f>Hoja2!B971</f>
        <v>0</v>
      </c>
      <c r="C964" s="14">
        <f>Hoja2!P971</f>
        <v>0</v>
      </c>
      <c r="D964" s="16">
        <f>Hoja2!C971</f>
        <v>0</v>
      </c>
      <c r="E964" s="15">
        <f>Hoja4!J971</f>
        <v>0</v>
      </c>
      <c r="F964" s="15">
        <f>ROUND(Hoja2!AA971,2)</f>
        <v>0</v>
      </c>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row>
    <row r="965" spans="1:52" ht="35.1" customHeight="1" x14ac:dyDescent="0.2">
      <c r="A965" s="41">
        <f t="shared" ref="A965:A1002" si="15">A964+1</f>
        <v>963</v>
      </c>
      <c r="B965" s="42">
        <f>Hoja2!B972</f>
        <v>0</v>
      </c>
      <c r="C965" s="14">
        <f>Hoja2!P972</f>
        <v>0</v>
      </c>
      <c r="D965" s="16">
        <f>Hoja2!C972</f>
        <v>0</v>
      </c>
      <c r="E965" s="15">
        <f>Hoja4!J972</f>
        <v>0</v>
      </c>
      <c r="F965" s="15">
        <f>ROUND(Hoja2!AA972,2)</f>
        <v>0</v>
      </c>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row>
    <row r="966" spans="1:52" ht="35.1" customHeight="1" x14ac:dyDescent="0.2">
      <c r="A966" s="41">
        <f t="shared" si="15"/>
        <v>964</v>
      </c>
      <c r="B966" s="42">
        <f>Hoja2!B973</f>
        <v>0</v>
      </c>
      <c r="C966" s="14">
        <f>Hoja2!P973</f>
        <v>0</v>
      </c>
      <c r="D966" s="16">
        <f>Hoja2!C973</f>
        <v>0</v>
      </c>
      <c r="E966" s="15">
        <f>Hoja4!J973</f>
        <v>0</v>
      </c>
      <c r="F966" s="15">
        <f>ROUND(Hoja2!AA973,2)</f>
        <v>0</v>
      </c>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row>
    <row r="967" spans="1:52" ht="35.1" customHeight="1" x14ac:dyDescent="0.2">
      <c r="A967" s="22">
        <f t="shared" si="15"/>
        <v>965</v>
      </c>
      <c r="B967" s="43">
        <f>Hoja2!B974</f>
        <v>0</v>
      </c>
      <c r="C967" s="38">
        <f>Hoja2!P974</f>
        <v>0</v>
      </c>
      <c r="D967" s="39">
        <f>Hoja2!C974</f>
        <v>0</v>
      </c>
      <c r="E967" s="40">
        <f>Hoja4!J974</f>
        <v>0</v>
      </c>
      <c r="F967" s="40">
        <f>ROUND(Hoja2!AA974,2)</f>
        <v>0</v>
      </c>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row>
    <row r="968" spans="1:52" ht="35.1" customHeight="1" x14ac:dyDescent="0.2">
      <c r="A968" s="41">
        <f t="shared" si="15"/>
        <v>966</v>
      </c>
      <c r="B968" s="42">
        <f>Hoja2!B975</f>
        <v>0</v>
      </c>
      <c r="C968" s="14">
        <f>Hoja2!P975</f>
        <v>0</v>
      </c>
      <c r="D968" s="16">
        <f>Hoja2!C975</f>
        <v>0</v>
      </c>
      <c r="E968" s="15">
        <f>Hoja4!J975</f>
        <v>0</v>
      </c>
      <c r="F968" s="15">
        <f>ROUND(Hoja2!AA975,2)</f>
        <v>0</v>
      </c>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row>
    <row r="969" spans="1:52" ht="35.1" customHeight="1" x14ac:dyDescent="0.2">
      <c r="A969" s="41">
        <f t="shared" si="15"/>
        <v>967</v>
      </c>
      <c r="B969" s="42">
        <f>Hoja2!B976</f>
        <v>0</v>
      </c>
      <c r="C969" s="14">
        <f>Hoja2!P976</f>
        <v>0</v>
      </c>
      <c r="D969" s="16">
        <f>Hoja2!C976</f>
        <v>0</v>
      </c>
      <c r="E969" s="15">
        <f>Hoja4!J976</f>
        <v>0</v>
      </c>
      <c r="F969" s="15">
        <f>ROUND(Hoja2!AA976,2)</f>
        <v>0</v>
      </c>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row>
    <row r="970" spans="1:52" ht="35.1" customHeight="1" x14ac:dyDescent="0.2">
      <c r="A970" s="41">
        <f t="shared" si="15"/>
        <v>968</v>
      </c>
      <c r="B970" s="42">
        <f>Hoja2!B977</f>
        <v>0</v>
      </c>
      <c r="C970" s="14">
        <f>Hoja2!P977</f>
        <v>0</v>
      </c>
      <c r="D970" s="16">
        <f>Hoja2!C977</f>
        <v>0</v>
      </c>
      <c r="E970" s="15">
        <f>Hoja4!J977</f>
        <v>0</v>
      </c>
      <c r="F970" s="15">
        <f>ROUND(Hoja2!AA977,2)</f>
        <v>0</v>
      </c>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row>
    <row r="971" spans="1:52" ht="35.1" customHeight="1" x14ac:dyDescent="0.2">
      <c r="A971" s="41">
        <f t="shared" si="15"/>
        <v>969</v>
      </c>
      <c r="B971" s="42">
        <f>Hoja2!B978</f>
        <v>0</v>
      </c>
      <c r="C971" s="14">
        <f>Hoja2!P978</f>
        <v>0</v>
      </c>
      <c r="D971" s="16">
        <f>Hoja2!C978</f>
        <v>0</v>
      </c>
      <c r="E971" s="15">
        <f>Hoja4!J978</f>
        <v>0</v>
      </c>
      <c r="F971" s="15">
        <f>ROUND(Hoja2!AA978,2)</f>
        <v>0</v>
      </c>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row>
    <row r="972" spans="1:52" ht="35.1" customHeight="1" x14ac:dyDescent="0.2">
      <c r="A972" s="22">
        <f t="shared" si="15"/>
        <v>970</v>
      </c>
      <c r="B972" s="43">
        <f>Hoja2!B979</f>
        <v>0</v>
      </c>
      <c r="C972" s="38">
        <f>Hoja2!P979</f>
        <v>0</v>
      </c>
      <c r="D972" s="39">
        <f>Hoja2!C979</f>
        <v>0</v>
      </c>
      <c r="E972" s="40">
        <f>Hoja4!J979</f>
        <v>0</v>
      </c>
      <c r="F972" s="40">
        <f>ROUND(Hoja2!AA979,2)</f>
        <v>0</v>
      </c>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row>
    <row r="973" spans="1:52" ht="35.1" customHeight="1" x14ac:dyDescent="0.2">
      <c r="A973" s="41">
        <f t="shared" si="15"/>
        <v>971</v>
      </c>
      <c r="B973" s="42">
        <f>Hoja2!B980</f>
        <v>0</v>
      </c>
      <c r="C973" s="14">
        <f>Hoja2!P980</f>
        <v>0</v>
      </c>
      <c r="D973" s="16">
        <f>Hoja2!C980</f>
        <v>0</v>
      </c>
      <c r="E973" s="15">
        <f>Hoja4!J980</f>
        <v>0</v>
      </c>
      <c r="F973" s="15">
        <f>ROUND(Hoja2!AA980,2)</f>
        <v>0</v>
      </c>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row>
    <row r="974" spans="1:52" ht="35.1" customHeight="1" x14ac:dyDescent="0.2">
      <c r="A974" s="41">
        <f t="shared" si="15"/>
        <v>972</v>
      </c>
      <c r="B974" s="42">
        <f>Hoja2!B981</f>
        <v>0</v>
      </c>
      <c r="C974" s="14">
        <f>Hoja2!P981</f>
        <v>0</v>
      </c>
      <c r="D974" s="16">
        <f>Hoja2!C981</f>
        <v>0</v>
      </c>
      <c r="E974" s="15">
        <f>Hoja4!J981</f>
        <v>0</v>
      </c>
      <c r="F974" s="15">
        <f>ROUND(Hoja2!AA981,2)</f>
        <v>0</v>
      </c>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row>
    <row r="975" spans="1:52" ht="35.1" customHeight="1" x14ac:dyDescent="0.2">
      <c r="A975" s="41">
        <f t="shared" si="15"/>
        <v>973</v>
      </c>
      <c r="B975" s="42">
        <f>Hoja2!B982</f>
        <v>0</v>
      </c>
      <c r="C975" s="14">
        <f>Hoja2!P982</f>
        <v>0</v>
      </c>
      <c r="D975" s="16">
        <f>Hoja2!C982</f>
        <v>0</v>
      </c>
      <c r="E975" s="15">
        <f>Hoja4!J982</f>
        <v>0</v>
      </c>
      <c r="F975" s="15">
        <f>ROUND(Hoja2!AA982,2)</f>
        <v>0</v>
      </c>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row>
    <row r="976" spans="1:52" ht="35.1" customHeight="1" x14ac:dyDescent="0.2">
      <c r="A976" s="41">
        <f t="shared" si="15"/>
        <v>974</v>
      </c>
      <c r="B976" s="42">
        <f>Hoja2!B983</f>
        <v>0</v>
      </c>
      <c r="C976" s="14">
        <f>Hoja2!P983</f>
        <v>0</v>
      </c>
      <c r="D976" s="16">
        <f>Hoja2!C983</f>
        <v>0</v>
      </c>
      <c r="E976" s="15">
        <f>Hoja4!J983</f>
        <v>0</v>
      </c>
      <c r="F976" s="15">
        <f>ROUND(Hoja2!AA983,2)</f>
        <v>0</v>
      </c>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row>
    <row r="977" spans="1:52" ht="35.1" customHeight="1" x14ac:dyDescent="0.2">
      <c r="A977" s="22">
        <f t="shared" si="15"/>
        <v>975</v>
      </c>
      <c r="B977" s="43">
        <f>Hoja2!B984</f>
        <v>0</v>
      </c>
      <c r="C977" s="38">
        <f>Hoja2!P984</f>
        <v>0</v>
      </c>
      <c r="D977" s="39">
        <f>Hoja2!C984</f>
        <v>0</v>
      </c>
      <c r="E977" s="40">
        <f>Hoja4!J984</f>
        <v>0</v>
      </c>
      <c r="F977" s="40">
        <f>ROUND(Hoja2!AA984,2)</f>
        <v>0</v>
      </c>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row>
    <row r="978" spans="1:52" ht="35.1" customHeight="1" x14ac:dyDescent="0.2">
      <c r="A978" s="41">
        <f t="shared" si="15"/>
        <v>976</v>
      </c>
      <c r="B978" s="42">
        <f>Hoja2!B985</f>
        <v>0</v>
      </c>
      <c r="C978" s="14">
        <f>Hoja2!P985</f>
        <v>0</v>
      </c>
      <c r="D978" s="16">
        <f>Hoja2!C985</f>
        <v>0</v>
      </c>
      <c r="E978" s="15">
        <f>Hoja4!J985</f>
        <v>0</v>
      </c>
      <c r="F978" s="15">
        <f>ROUND(Hoja2!AA985,2)</f>
        <v>0</v>
      </c>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row>
    <row r="979" spans="1:52" ht="35.1" customHeight="1" x14ac:dyDescent="0.2">
      <c r="A979" s="41">
        <f t="shared" si="15"/>
        <v>977</v>
      </c>
      <c r="B979" s="42">
        <f>Hoja2!B986</f>
        <v>0</v>
      </c>
      <c r="C979" s="14">
        <f>Hoja2!P986</f>
        <v>0</v>
      </c>
      <c r="D979" s="16">
        <f>Hoja2!C986</f>
        <v>0</v>
      </c>
      <c r="E979" s="15">
        <f>Hoja4!J986</f>
        <v>0</v>
      </c>
      <c r="F979" s="15">
        <f>ROUND(Hoja2!AA986,2)</f>
        <v>0</v>
      </c>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row>
    <row r="980" spans="1:52" ht="35.1" customHeight="1" x14ac:dyDescent="0.2">
      <c r="A980" s="41">
        <f t="shared" si="15"/>
        <v>978</v>
      </c>
      <c r="B980" s="42">
        <f>Hoja2!B987</f>
        <v>0</v>
      </c>
      <c r="C980" s="14">
        <f>Hoja2!P987</f>
        <v>0</v>
      </c>
      <c r="D980" s="16">
        <f>Hoja2!C987</f>
        <v>0</v>
      </c>
      <c r="E980" s="15">
        <f>Hoja4!J987</f>
        <v>0</v>
      </c>
      <c r="F980" s="15">
        <f>ROUND(Hoja2!AA987,2)</f>
        <v>0</v>
      </c>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row>
    <row r="981" spans="1:52" ht="35.1" customHeight="1" x14ac:dyDescent="0.2">
      <c r="A981" s="41">
        <f t="shared" si="15"/>
        <v>979</v>
      </c>
      <c r="B981" s="42">
        <f>Hoja2!B988</f>
        <v>0</v>
      </c>
      <c r="C981" s="14">
        <f>Hoja2!P988</f>
        <v>0</v>
      </c>
      <c r="D981" s="16">
        <f>Hoja2!C988</f>
        <v>0</v>
      </c>
      <c r="E981" s="15">
        <f>Hoja4!J988</f>
        <v>0</v>
      </c>
      <c r="F981" s="15">
        <f>ROUND(Hoja2!AA988,2)</f>
        <v>0</v>
      </c>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row>
    <row r="982" spans="1:52" ht="35.1" customHeight="1" x14ac:dyDescent="0.2">
      <c r="A982" s="22">
        <f t="shared" si="15"/>
        <v>980</v>
      </c>
      <c r="B982" s="43">
        <f>Hoja2!B989</f>
        <v>0</v>
      </c>
      <c r="C982" s="38">
        <f>Hoja2!P989</f>
        <v>0</v>
      </c>
      <c r="D982" s="39">
        <f>Hoja2!C989</f>
        <v>0</v>
      </c>
      <c r="E982" s="40">
        <f>Hoja4!J989</f>
        <v>0</v>
      </c>
      <c r="F982" s="40">
        <f>ROUND(Hoja2!AA989,2)</f>
        <v>0</v>
      </c>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row>
    <row r="983" spans="1:52" ht="35.1" customHeight="1" x14ac:dyDescent="0.2">
      <c r="A983" s="41">
        <f t="shared" si="15"/>
        <v>981</v>
      </c>
      <c r="B983" s="42">
        <f>Hoja2!B990</f>
        <v>0</v>
      </c>
      <c r="C983" s="14">
        <f>Hoja2!P990</f>
        <v>0</v>
      </c>
      <c r="D983" s="16">
        <f>Hoja2!C990</f>
        <v>0</v>
      </c>
      <c r="E983" s="15">
        <f>Hoja4!J990</f>
        <v>0</v>
      </c>
      <c r="F983" s="15">
        <f>ROUND(Hoja2!AA990,2)</f>
        <v>0</v>
      </c>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row>
    <row r="984" spans="1:52" ht="35.1" customHeight="1" x14ac:dyDescent="0.2">
      <c r="A984" s="41">
        <f t="shared" si="15"/>
        <v>982</v>
      </c>
      <c r="B984" s="42">
        <f>Hoja2!B991</f>
        <v>0</v>
      </c>
      <c r="C984" s="14">
        <f>Hoja2!P991</f>
        <v>0</v>
      </c>
      <c r="D984" s="16">
        <f>Hoja2!C991</f>
        <v>0</v>
      </c>
      <c r="E984" s="15">
        <f>Hoja4!J991</f>
        <v>0</v>
      </c>
      <c r="F984" s="15">
        <f>ROUND(Hoja2!AA991,2)</f>
        <v>0</v>
      </c>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row>
    <row r="985" spans="1:52" ht="35.1" customHeight="1" x14ac:dyDescent="0.2">
      <c r="A985" s="41">
        <f t="shared" si="15"/>
        <v>983</v>
      </c>
      <c r="B985" s="42">
        <f>Hoja2!B992</f>
        <v>0</v>
      </c>
      <c r="C985" s="14">
        <f>Hoja2!P992</f>
        <v>0</v>
      </c>
      <c r="D985" s="16">
        <f>Hoja2!C992</f>
        <v>0</v>
      </c>
      <c r="E985" s="15">
        <f>Hoja4!J992</f>
        <v>0</v>
      </c>
      <c r="F985" s="15">
        <f>ROUND(Hoja2!AA992,2)</f>
        <v>0</v>
      </c>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row>
    <row r="986" spans="1:52" ht="35.1" customHeight="1" x14ac:dyDescent="0.2">
      <c r="A986" s="41">
        <f t="shared" si="15"/>
        <v>984</v>
      </c>
      <c r="B986" s="42">
        <f>Hoja2!B993</f>
        <v>0</v>
      </c>
      <c r="C986" s="14">
        <f>Hoja2!P993</f>
        <v>0</v>
      </c>
      <c r="D986" s="16">
        <f>Hoja2!C993</f>
        <v>0</v>
      </c>
      <c r="E986" s="15">
        <f>Hoja4!J993</f>
        <v>0</v>
      </c>
      <c r="F986" s="15">
        <f>ROUND(Hoja2!AA993,2)</f>
        <v>0</v>
      </c>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row>
    <row r="987" spans="1:52" ht="35.1" customHeight="1" x14ac:dyDescent="0.2">
      <c r="A987" s="22">
        <f t="shared" si="15"/>
        <v>985</v>
      </c>
      <c r="B987" s="43">
        <f>Hoja2!B994</f>
        <v>0</v>
      </c>
      <c r="C987" s="38">
        <f>Hoja2!P994</f>
        <v>0</v>
      </c>
      <c r="D987" s="39">
        <f>Hoja2!C994</f>
        <v>0</v>
      </c>
      <c r="E987" s="40">
        <f>Hoja4!J994</f>
        <v>0</v>
      </c>
      <c r="F987" s="40">
        <f>ROUND(Hoja2!AA994,2)</f>
        <v>0</v>
      </c>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row>
    <row r="988" spans="1:52" ht="35.1" customHeight="1" x14ac:dyDescent="0.2">
      <c r="A988" s="41">
        <f t="shared" si="15"/>
        <v>986</v>
      </c>
      <c r="B988" s="42">
        <f>Hoja2!B995</f>
        <v>0</v>
      </c>
      <c r="C988" s="14">
        <f>Hoja2!P995</f>
        <v>0</v>
      </c>
      <c r="D988" s="16">
        <f>Hoja2!C995</f>
        <v>0</v>
      </c>
      <c r="E988" s="15">
        <f>Hoja4!J995</f>
        <v>0</v>
      </c>
      <c r="F988" s="15">
        <f>ROUND(Hoja2!AA995,2)</f>
        <v>0</v>
      </c>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row>
    <row r="989" spans="1:52" ht="35.1" customHeight="1" x14ac:dyDescent="0.2">
      <c r="A989" s="41">
        <f t="shared" si="15"/>
        <v>987</v>
      </c>
      <c r="B989" s="42">
        <f>Hoja2!B996</f>
        <v>0</v>
      </c>
      <c r="C989" s="14">
        <f>Hoja2!P996</f>
        <v>0</v>
      </c>
      <c r="D989" s="16">
        <f>Hoja2!C996</f>
        <v>0</v>
      </c>
      <c r="E989" s="15">
        <f>Hoja4!J996</f>
        <v>0</v>
      </c>
      <c r="F989" s="15">
        <f>ROUND(Hoja2!AA996,2)</f>
        <v>0</v>
      </c>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row>
    <row r="990" spans="1:52" ht="35.1" customHeight="1" x14ac:dyDescent="0.2">
      <c r="A990" s="41">
        <f t="shared" si="15"/>
        <v>988</v>
      </c>
      <c r="B990" s="42">
        <f>Hoja2!B997</f>
        <v>0</v>
      </c>
      <c r="C990" s="14">
        <f>Hoja2!P997</f>
        <v>0</v>
      </c>
      <c r="D990" s="16">
        <f>Hoja2!C997</f>
        <v>0</v>
      </c>
      <c r="E990" s="15">
        <f>Hoja4!J997</f>
        <v>0</v>
      </c>
      <c r="F990" s="15">
        <f>ROUND(Hoja2!AA997,2)</f>
        <v>0</v>
      </c>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row>
    <row r="991" spans="1:52" ht="35.1" customHeight="1" x14ac:dyDescent="0.2">
      <c r="A991" s="41">
        <f t="shared" si="15"/>
        <v>989</v>
      </c>
      <c r="B991" s="42">
        <f>Hoja2!B998</f>
        <v>0</v>
      </c>
      <c r="C991" s="14">
        <f>Hoja2!P998</f>
        <v>0</v>
      </c>
      <c r="D991" s="16">
        <f>Hoja2!C998</f>
        <v>0</v>
      </c>
      <c r="E991" s="15">
        <f>Hoja4!J998</f>
        <v>0</v>
      </c>
      <c r="F991" s="15">
        <f>ROUND(Hoja2!AA998,2)</f>
        <v>0</v>
      </c>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row>
    <row r="992" spans="1:52" ht="35.1" customHeight="1" x14ac:dyDescent="0.2">
      <c r="A992" s="22">
        <f t="shared" si="15"/>
        <v>990</v>
      </c>
      <c r="B992" s="43">
        <f>Hoja2!B999</f>
        <v>0</v>
      </c>
      <c r="C992" s="38">
        <f>Hoja2!P999</f>
        <v>0</v>
      </c>
      <c r="D992" s="39">
        <f>Hoja2!C999</f>
        <v>0</v>
      </c>
      <c r="E992" s="40">
        <f>Hoja4!J999</f>
        <v>0</v>
      </c>
      <c r="F992" s="40">
        <f>ROUND(Hoja2!AA999,2)</f>
        <v>0</v>
      </c>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row>
    <row r="993" spans="1:52" ht="35.1" customHeight="1" x14ac:dyDescent="0.2">
      <c r="A993" s="41">
        <f t="shared" si="15"/>
        <v>991</v>
      </c>
      <c r="B993" s="42">
        <f>Hoja2!B1000</f>
        <v>0</v>
      </c>
      <c r="C993" s="14">
        <f>Hoja2!P1000</f>
        <v>0</v>
      </c>
      <c r="D993" s="16">
        <f>Hoja2!C1000</f>
        <v>0</v>
      </c>
      <c r="E993" s="15">
        <f>Hoja4!J1000</f>
        <v>0</v>
      </c>
      <c r="F993" s="15">
        <f>ROUND(Hoja2!AA1000,2)</f>
        <v>0</v>
      </c>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row>
    <row r="994" spans="1:52" ht="35.1" customHeight="1" x14ac:dyDescent="0.2">
      <c r="A994" s="41">
        <f t="shared" si="15"/>
        <v>992</v>
      </c>
      <c r="B994" s="42">
        <f>Hoja2!B1001</f>
        <v>0</v>
      </c>
      <c r="C994" s="14">
        <f>Hoja2!P1001</f>
        <v>0</v>
      </c>
      <c r="D994" s="16">
        <f>Hoja2!C1001</f>
        <v>0</v>
      </c>
      <c r="E994" s="15">
        <f>Hoja4!J1001</f>
        <v>0</v>
      </c>
      <c r="F994" s="15">
        <f>ROUND(Hoja2!AA1001,2)</f>
        <v>0</v>
      </c>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row>
    <row r="995" spans="1:52" ht="35.1" customHeight="1" x14ac:dyDescent="0.2">
      <c r="A995" s="41">
        <f t="shared" si="15"/>
        <v>993</v>
      </c>
      <c r="B995" s="42">
        <f>Hoja2!B1002</f>
        <v>0</v>
      </c>
      <c r="C995" s="14">
        <f>Hoja2!P1002</f>
        <v>0</v>
      </c>
      <c r="D995" s="16">
        <f>Hoja2!C1002</f>
        <v>0</v>
      </c>
      <c r="E995" s="15">
        <f>Hoja4!J1002</f>
        <v>0</v>
      </c>
      <c r="F995" s="15">
        <f>ROUND(Hoja2!AA1002,2)</f>
        <v>0</v>
      </c>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row>
    <row r="996" spans="1:52" ht="35.1" customHeight="1" x14ac:dyDescent="0.2">
      <c r="A996" s="41">
        <f t="shared" si="15"/>
        <v>994</v>
      </c>
      <c r="B996" s="42">
        <f>Hoja2!B1003</f>
        <v>0</v>
      </c>
      <c r="C996" s="14">
        <f>Hoja2!P1003</f>
        <v>0</v>
      </c>
      <c r="D996" s="16">
        <f>Hoja2!C1003</f>
        <v>0</v>
      </c>
      <c r="E996" s="15">
        <f>Hoja4!J1003</f>
        <v>0</v>
      </c>
      <c r="F996" s="15">
        <f>ROUND(Hoja2!AA1003,2)</f>
        <v>0</v>
      </c>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row>
    <row r="997" spans="1:52" ht="35.1" customHeight="1" x14ac:dyDescent="0.2">
      <c r="A997" s="22">
        <f t="shared" si="15"/>
        <v>995</v>
      </c>
      <c r="B997" s="43">
        <f>Hoja2!B1004</f>
        <v>0</v>
      </c>
      <c r="C997" s="38">
        <f>Hoja2!P1004</f>
        <v>0</v>
      </c>
      <c r="D997" s="39">
        <f>Hoja2!C1004</f>
        <v>0</v>
      </c>
      <c r="E997" s="40">
        <f>Hoja4!J1004</f>
        <v>0</v>
      </c>
      <c r="F997" s="40">
        <f>ROUND(Hoja2!AA1004,2)</f>
        <v>0</v>
      </c>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row>
    <row r="998" spans="1:52" ht="35.1" customHeight="1" x14ac:dyDescent="0.2">
      <c r="A998" s="41">
        <f t="shared" si="15"/>
        <v>996</v>
      </c>
      <c r="B998" s="42">
        <f>Hoja2!B1005</f>
        <v>0</v>
      </c>
      <c r="C998" s="14">
        <f>Hoja2!P1005</f>
        <v>0</v>
      </c>
      <c r="D998" s="16">
        <f>Hoja2!C1005</f>
        <v>0</v>
      </c>
      <c r="E998" s="15">
        <f>Hoja4!J1005</f>
        <v>0</v>
      </c>
      <c r="F998" s="15">
        <f>ROUND(Hoja2!AA1005,2)</f>
        <v>0</v>
      </c>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row>
    <row r="999" spans="1:52" ht="35.1" customHeight="1" x14ac:dyDescent="0.2">
      <c r="A999" s="41">
        <f t="shared" si="15"/>
        <v>997</v>
      </c>
      <c r="B999" s="42">
        <f>Hoja2!B1006</f>
        <v>0</v>
      </c>
      <c r="C999" s="14">
        <f>Hoja2!P1006</f>
        <v>0</v>
      </c>
      <c r="D999" s="16">
        <f>Hoja2!C1006</f>
        <v>0</v>
      </c>
      <c r="E999" s="15">
        <f>Hoja4!J1006</f>
        <v>0</v>
      </c>
      <c r="F999" s="15">
        <f>ROUND(Hoja2!AA1006,2)</f>
        <v>0</v>
      </c>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row>
    <row r="1000" spans="1:52" ht="35.1" customHeight="1" x14ac:dyDescent="0.2">
      <c r="A1000" s="41">
        <f t="shared" si="15"/>
        <v>998</v>
      </c>
      <c r="B1000" s="42">
        <f>Hoja2!B1007</f>
        <v>0</v>
      </c>
      <c r="C1000" s="14">
        <f>Hoja2!P1007</f>
        <v>0</v>
      </c>
      <c r="D1000" s="16">
        <f>Hoja2!C1007</f>
        <v>0</v>
      </c>
      <c r="E1000" s="15">
        <f>Hoja4!J1007</f>
        <v>0</v>
      </c>
      <c r="F1000" s="15">
        <f>ROUND(Hoja2!AA1007,2)</f>
        <v>0</v>
      </c>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row>
    <row r="1001" spans="1:52" x14ac:dyDescent="0.2">
      <c r="A1001" s="41">
        <f t="shared" si="15"/>
        <v>999</v>
      </c>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row>
    <row r="1002" spans="1:52" x14ac:dyDescent="0.2">
      <c r="A1002" s="22">
        <f t="shared" si="15"/>
        <v>1000</v>
      </c>
      <c r="B1002" s="22"/>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row>
    <row r="1003" spans="1:52" x14ac:dyDescent="0.2">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row>
    <row r="1004" spans="1:52" x14ac:dyDescent="0.2">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row>
    <row r="1005" spans="1:52" x14ac:dyDescent="0.2">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row>
    <row r="1006" spans="1:52" x14ac:dyDescent="0.2">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row>
    <row r="1007" spans="1:52" x14ac:dyDescent="0.2">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row>
    <row r="1008" spans="1:52" x14ac:dyDescent="0.2">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row>
    <row r="1009" spans="8:52" x14ac:dyDescent="0.2">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row>
    <row r="1010" spans="8:52" x14ac:dyDescent="0.2">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row>
    <row r="1011" spans="8:52" x14ac:dyDescent="0.2">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row>
    <row r="1012" spans="8:52" x14ac:dyDescent="0.2">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row>
    <row r="1013" spans="8:52" x14ac:dyDescent="0.2">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row>
    <row r="1014" spans="8:52" x14ac:dyDescent="0.2">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row>
    <row r="1015" spans="8:52" x14ac:dyDescent="0.2">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row>
    <row r="1016" spans="8:52" x14ac:dyDescent="0.2">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row>
    <row r="1017" spans="8:52" x14ac:dyDescent="0.2">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row>
    <row r="1018" spans="8:52" x14ac:dyDescent="0.2">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row>
    <row r="1019" spans="8:52" x14ac:dyDescent="0.2">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row>
    <row r="1020" spans="8:52" x14ac:dyDescent="0.2">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row>
    <row r="1021" spans="8:52" x14ac:dyDescent="0.2">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row>
    <row r="1022" spans="8:52" x14ac:dyDescent="0.2">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row>
    <row r="1023" spans="8:52" x14ac:dyDescent="0.2">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row>
    <row r="1024" spans="8:52" x14ac:dyDescent="0.2">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row>
    <row r="1025" spans="8:52" x14ac:dyDescent="0.2">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row>
    <row r="1026" spans="8:52" x14ac:dyDescent="0.2">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row>
    <row r="1027" spans="8:52" x14ac:dyDescent="0.2">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row>
    <row r="1028" spans="8:52" x14ac:dyDescent="0.2">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row>
    <row r="1029" spans="8:52" x14ac:dyDescent="0.2">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row>
    <row r="1030" spans="8:52" x14ac:dyDescent="0.2">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row>
    <row r="1031" spans="8:52" x14ac:dyDescent="0.2">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row>
    <row r="1032" spans="8:52" x14ac:dyDescent="0.2">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row>
    <row r="1033" spans="8:52" x14ac:dyDescent="0.2">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row>
    <row r="1034" spans="8:52" x14ac:dyDescent="0.2">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row>
    <row r="1035" spans="8:52" x14ac:dyDescent="0.2">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row>
    <row r="1036" spans="8:52" x14ac:dyDescent="0.2">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row>
    <row r="1037" spans="8:52" x14ac:dyDescent="0.2">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row>
    <row r="1038" spans="8:52" x14ac:dyDescent="0.2">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row>
    <row r="1039" spans="8:52" x14ac:dyDescent="0.2">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row>
    <row r="1040" spans="8:52" x14ac:dyDescent="0.2">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row>
    <row r="1041" spans="8:52" x14ac:dyDescent="0.2">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row>
    <row r="1042" spans="8:52" x14ac:dyDescent="0.2">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row>
    <row r="1043" spans="8:52" x14ac:dyDescent="0.2">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row>
    <row r="1044" spans="8:52" x14ac:dyDescent="0.2">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row>
    <row r="1045" spans="8:52" x14ac:dyDescent="0.2">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row>
    <row r="1046" spans="8:52" x14ac:dyDescent="0.2">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row>
    <row r="1047" spans="8:52" x14ac:dyDescent="0.2">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row>
    <row r="1048" spans="8:52" x14ac:dyDescent="0.2">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row>
    <row r="1049" spans="8:52" x14ac:dyDescent="0.2">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row>
    <row r="1050" spans="8:52" x14ac:dyDescent="0.2">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row>
    <row r="1051" spans="8:52" x14ac:dyDescent="0.2">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row>
    <row r="1052" spans="8:52" x14ac:dyDescent="0.2">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row>
    <row r="1053" spans="8:52" x14ac:dyDescent="0.2">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row>
    <row r="1054" spans="8:52" x14ac:dyDescent="0.2">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row>
    <row r="1055" spans="8:52" x14ac:dyDescent="0.2">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row>
    <row r="1056" spans="8:52" x14ac:dyDescent="0.2">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row>
    <row r="1057" spans="8:52" x14ac:dyDescent="0.2">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row>
    <row r="1058" spans="8:52" x14ac:dyDescent="0.2">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row>
    <row r="1059" spans="8:52" x14ac:dyDescent="0.2">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row>
    <row r="1060" spans="8:52" x14ac:dyDescent="0.2">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row>
    <row r="1061" spans="8:52" x14ac:dyDescent="0.2">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row>
    <row r="1062" spans="8:52" x14ac:dyDescent="0.2">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row>
    <row r="1063" spans="8:52" x14ac:dyDescent="0.2">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row>
    <row r="1064" spans="8:52" x14ac:dyDescent="0.2">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row>
    <row r="1065" spans="8:52" x14ac:dyDescent="0.2">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row>
    <row r="1066" spans="8:52" x14ac:dyDescent="0.2">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row>
    <row r="1067" spans="8:52" x14ac:dyDescent="0.2">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row>
    <row r="1068" spans="8:52" x14ac:dyDescent="0.2">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row>
    <row r="1069" spans="8:52" x14ac:dyDescent="0.2">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row>
    <row r="1070" spans="8:52" x14ac:dyDescent="0.2">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row>
    <row r="1071" spans="8:52" x14ac:dyDescent="0.2">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row>
    <row r="1072" spans="8:52" x14ac:dyDescent="0.2">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row>
    <row r="1073" spans="8:52" x14ac:dyDescent="0.2">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row>
    <row r="1074" spans="8:52" x14ac:dyDescent="0.2">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row>
    <row r="1075" spans="8:52" x14ac:dyDescent="0.2">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row>
    <row r="1076" spans="8:52" x14ac:dyDescent="0.2">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row>
    <row r="1077" spans="8:52" x14ac:dyDescent="0.2">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row>
    <row r="1078" spans="8:52" x14ac:dyDescent="0.2">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row>
    <row r="1079" spans="8:52" x14ac:dyDescent="0.2">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row>
    <row r="1080" spans="8:52" x14ac:dyDescent="0.2">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row>
    <row r="1081" spans="8:52" x14ac:dyDescent="0.2">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row>
    <row r="1082" spans="8:52" x14ac:dyDescent="0.2">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row>
    <row r="1083" spans="8:52" x14ac:dyDescent="0.2">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row>
    <row r="1084" spans="8:52" x14ac:dyDescent="0.2">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row>
    <row r="1085" spans="8:52" x14ac:dyDescent="0.2">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row>
    <row r="1086" spans="8:52" x14ac:dyDescent="0.2">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row>
    <row r="1087" spans="8:52" x14ac:dyDescent="0.2">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row>
    <row r="1088" spans="8:52" x14ac:dyDescent="0.2">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row>
    <row r="1089" spans="8:52" x14ac:dyDescent="0.2">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row>
    <row r="1090" spans="8:52" x14ac:dyDescent="0.2">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row>
    <row r="1091" spans="8:52" x14ac:dyDescent="0.2">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row>
    <row r="1092" spans="8:52" x14ac:dyDescent="0.2">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row>
    <row r="1093" spans="8:52" x14ac:dyDescent="0.2">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row>
    <row r="1094" spans="8:52" x14ac:dyDescent="0.2">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row>
    <row r="1095" spans="8:52" x14ac:dyDescent="0.2">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row>
    <row r="1096" spans="8:52" x14ac:dyDescent="0.2">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row>
    <row r="1097" spans="8:52" x14ac:dyDescent="0.2">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row>
    <row r="1098" spans="8:52" x14ac:dyDescent="0.2">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row>
    <row r="1099" spans="8:52" x14ac:dyDescent="0.2">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row>
    <row r="1100" spans="8:52" x14ac:dyDescent="0.2">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row>
    <row r="1101" spans="8:52" x14ac:dyDescent="0.2">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row>
    <row r="1102" spans="8:52" x14ac:dyDescent="0.2">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row>
    <row r="1103" spans="8:52" x14ac:dyDescent="0.2">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row>
    <row r="1104" spans="8:52" x14ac:dyDescent="0.2">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row>
    <row r="1105" spans="8:52" x14ac:dyDescent="0.2">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row>
    <row r="1106" spans="8:52" x14ac:dyDescent="0.2">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row>
    <row r="1107" spans="8:52" x14ac:dyDescent="0.2">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row>
    <row r="1108" spans="8:52" x14ac:dyDescent="0.2">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row>
    <row r="1109" spans="8:52" x14ac:dyDescent="0.2">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row>
    <row r="1110" spans="8:52" x14ac:dyDescent="0.2">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row>
    <row r="1111" spans="8:52" x14ac:dyDescent="0.2">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row>
    <row r="1112" spans="8:52" x14ac:dyDescent="0.2">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row>
    <row r="1113" spans="8:52" x14ac:dyDescent="0.2">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row>
    <row r="1114" spans="8:52" x14ac:dyDescent="0.2">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row>
    <row r="1115" spans="8:52" x14ac:dyDescent="0.2">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row>
    <row r="1116" spans="8:52" x14ac:dyDescent="0.2">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row>
    <row r="1117" spans="8:52" x14ac:dyDescent="0.2">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row>
    <row r="1118" spans="8:52" x14ac:dyDescent="0.2">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row>
    <row r="1119" spans="8:52" x14ac:dyDescent="0.2">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row>
    <row r="1120" spans="8:52" x14ac:dyDescent="0.2">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row>
    <row r="1121" spans="8:52" x14ac:dyDescent="0.2">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row>
    <row r="1122" spans="8:52" x14ac:dyDescent="0.2">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row>
    <row r="1123" spans="8:52" x14ac:dyDescent="0.2">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row>
    <row r="1124" spans="8:52" x14ac:dyDescent="0.2">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row>
    <row r="1125" spans="8:52" x14ac:dyDescent="0.2">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row>
    <row r="1126" spans="8:52" x14ac:dyDescent="0.2">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row>
    <row r="1127" spans="8:52" x14ac:dyDescent="0.2">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row>
    <row r="1128" spans="8:52" x14ac:dyDescent="0.2">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row>
    <row r="1129" spans="8:52" x14ac:dyDescent="0.2">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row>
    <row r="1130" spans="8:52" x14ac:dyDescent="0.2">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row>
    <row r="1131" spans="8:52" x14ac:dyDescent="0.2">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row>
    <row r="1132" spans="8:52" x14ac:dyDescent="0.2">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row>
    <row r="1133" spans="8:52" x14ac:dyDescent="0.2">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row>
    <row r="1134" spans="8:52" x14ac:dyDescent="0.2">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row>
    <row r="1135" spans="8:52" x14ac:dyDescent="0.2">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row>
    <row r="1136" spans="8:52" x14ac:dyDescent="0.2">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row>
    <row r="1137" spans="8:52" x14ac:dyDescent="0.2">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row>
    <row r="1138" spans="8:52" x14ac:dyDescent="0.2">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row>
    <row r="1139" spans="8:52" x14ac:dyDescent="0.2">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row>
    <row r="1140" spans="8:52" x14ac:dyDescent="0.2">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row>
    <row r="1141" spans="8:52" x14ac:dyDescent="0.2">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row>
    <row r="1142" spans="8:52" x14ac:dyDescent="0.2">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row>
    <row r="1143" spans="8:52" x14ac:dyDescent="0.2">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row>
    <row r="1144" spans="8:52" x14ac:dyDescent="0.2">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row>
    <row r="1145" spans="8:52" x14ac:dyDescent="0.2">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row>
    <row r="1146" spans="8:52" x14ac:dyDescent="0.2">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row>
    <row r="1147" spans="8:52" x14ac:dyDescent="0.2">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row>
    <row r="1148" spans="8:52" x14ac:dyDescent="0.2">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row>
    <row r="1149" spans="8:52" x14ac:dyDescent="0.2">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row>
    <row r="1150" spans="8:52" x14ac:dyDescent="0.2">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row>
    <row r="1151" spans="8:52" x14ac:dyDescent="0.2">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row>
    <row r="1152" spans="8:52" x14ac:dyDescent="0.2">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row>
    <row r="1153" spans="8:52" x14ac:dyDescent="0.2">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row>
    <row r="1154" spans="8:52" x14ac:dyDescent="0.2">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row>
    <row r="1155" spans="8:52" x14ac:dyDescent="0.2">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row>
    <row r="1156" spans="8:52" x14ac:dyDescent="0.2">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row>
    <row r="1157" spans="8:52" x14ac:dyDescent="0.2">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row>
    <row r="1158" spans="8:52" x14ac:dyDescent="0.2">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row>
    <row r="1159" spans="8:52" x14ac:dyDescent="0.2">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row>
    <row r="1160" spans="8:52" x14ac:dyDescent="0.2">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row>
    <row r="1161" spans="8:52" x14ac:dyDescent="0.2">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row>
    <row r="1162" spans="8:52" x14ac:dyDescent="0.2">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row>
    <row r="1163" spans="8:52" x14ac:dyDescent="0.2">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row>
    <row r="1164" spans="8:52" x14ac:dyDescent="0.2">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row>
    <row r="1165" spans="8:52" x14ac:dyDescent="0.2">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row>
    <row r="1166" spans="8:52" x14ac:dyDescent="0.2">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row>
    <row r="1167" spans="8:52" x14ac:dyDescent="0.2">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row>
    <row r="1168" spans="8:52" x14ac:dyDescent="0.2">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row>
    <row r="1169" spans="8:52" x14ac:dyDescent="0.2">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row>
    <row r="1170" spans="8:52" x14ac:dyDescent="0.2">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row>
    <row r="1171" spans="8:52" x14ac:dyDescent="0.2">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row>
    <row r="1172" spans="8:52" x14ac:dyDescent="0.2">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row>
    <row r="1173" spans="8:52" x14ac:dyDescent="0.2">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row>
    <row r="1174" spans="8:52" x14ac:dyDescent="0.2">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row>
    <row r="1175" spans="8:52" x14ac:dyDescent="0.2">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row>
    <row r="1176" spans="8:52" x14ac:dyDescent="0.2">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row>
    <row r="1177" spans="8:52" x14ac:dyDescent="0.2">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row>
    <row r="1178" spans="8:52" x14ac:dyDescent="0.2">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row>
    <row r="1179" spans="8:52" x14ac:dyDescent="0.2">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row>
    <row r="1180" spans="8:52" x14ac:dyDescent="0.2">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row>
    <row r="1181" spans="8:52" x14ac:dyDescent="0.2">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row>
    <row r="1182" spans="8:52" x14ac:dyDescent="0.2">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row>
    <row r="1183" spans="8:52" x14ac:dyDescent="0.2">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row>
    <row r="1184" spans="8:52" x14ac:dyDescent="0.2">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row>
    <row r="1185" spans="8:52" x14ac:dyDescent="0.2">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row>
    <row r="1186" spans="8:52" x14ac:dyDescent="0.2">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row>
    <row r="1187" spans="8:52" x14ac:dyDescent="0.2">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row>
    <row r="1188" spans="8:52" x14ac:dyDescent="0.2">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row>
    <row r="1189" spans="8:52" x14ac:dyDescent="0.2">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row>
    <row r="1190" spans="8:52" x14ac:dyDescent="0.2">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row>
    <row r="1191" spans="8:52" x14ac:dyDescent="0.2">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row>
    <row r="1192" spans="8:52" x14ac:dyDescent="0.2">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row>
    <row r="1193" spans="8:52" x14ac:dyDescent="0.2">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row>
    <row r="1194" spans="8:52" x14ac:dyDescent="0.2">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row>
    <row r="1195" spans="8:52" x14ac:dyDescent="0.2">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row>
    <row r="1196" spans="8:52" x14ac:dyDescent="0.2">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row>
    <row r="1197" spans="8:52" x14ac:dyDescent="0.2">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row>
    <row r="1198" spans="8:52" x14ac:dyDescent="0.2">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row>
    <row r="1199" spans="8:52" x14ac:dyDescent="0.2">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row>
    <row r="1200" spans="8:52" x14ac:dyDescent="0.2">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row>
    <row r="1201" spans="8:52" x14ac:dyDescent="0.2">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row>
    <row r="1202" spans="8:52" x14ac:dyDescent="0.2">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row>
    <row r="1203" spans="8:52" x14ac:dyDescent="0.2">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row>
    <row r="1204" spans="8:52" x14ac:dyDescent="0.2">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row>
    <row r="1205" spans="8:52" x14ac:dyDescent="0.2">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row>
    <row r="1206" spans="8:52" x14ac:dyDescent="0.2">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row>
    <row r="1207" spans="8:52" x14ac:dyDescent="0.2">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row>
    <row r="1208" spans="8:52" x14ac:dyDescent="0.2">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row>
    <row r="1209" spans="8:52" x14ac:dyDescent="0.2">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row>
    <row r="1210" spans="8:52" x14ac:dyDescent="0.2">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row>
    <row r="1211" spans="8:52" x14ac:dyDescent="0.2">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row>
    <row r="1212" spans="8:52" x14ac:dyDescent="0.2">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row>
    <row r="1213" spans="8:52" x14ac:dyDescent="0.2">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row>
    <row r="1214" spans="8:52" x14ac:dyDescent="0.2">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row>
    <row r="1215" spans="8:52" x14ac:dyDescent="0.2">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row>
    <row r="1216" spans="8:52" x14ac:dyDescent="0.2">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row>
    <row r="1217" spans="8:52" x14ac:dyDescent="0.2">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row>
    <row r="1218" spans="8:52" x14ac:dyDescent="0.2">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row>
    <row r="1219" spans="8:52" x14ac:dyDescent="0.2">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row>
    <row r="1220" spans="8:52" x14ac:dyDescent="0.2">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row>
    <row r="1221" spans="8:52" x14ac:dyDescent="0.2">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row>
    <row r="1222" spans="8:52" x14ac:dyDescent="0.2">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row>
    <row r="1223" spans="8:52" x14ac:dyDescent="0.2">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row>
    <row r="1224" spans="8:52" x14ac:dyDescent="0.2">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row>
    <row r="1225" spans="8:52" x14ac:dyDescent="0.2">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row>
    <row r="1226" spans="8:52" x14ac:dyDescent="0.2">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row>
    <row r="1227" spans="8:52" x14ac:dyDescent="0.2">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row>
    <row r="1228" spans="8:52" x14ac:dyDescent="0.2">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row>
    <row r="1229" spans="8:52" x14ac:dyDescent="0.2">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row>
    <row r="1230" spans="8:52" x14ac:dyDescent="0.2">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row>
    <row r="1231" spans="8:52" x14ac:dyDescent="0.2">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row>
    <row r="1232" spans="8:52" x14ac:dyDescent="0.2">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row>
    <row r="1233" spans="8:52" x14ac:dyDescent="0.2">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row>
    <row r="1234" spans="8:52" x14ac:dyDescent="0.2">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row>
    <row r="1235" spans="8:52" x14ac:dyDescent="0.2">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row>
    <row r="1236" spans="8:52" x14ac:dyDescent="0.2">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row>
    <row r="1237" spans="8:52" x14ac:dyDescent="0.2">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row>
    <row r="1238" spans="8:52" x14ac:dyDescent="0.2">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row>
    <row r="1239" spans="8:52" x14ac:dyDescent="0.2">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row>
    <row r="1240" spans="8:52" x14ac:dyDescent="0.2">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row>
    <row r="1241" spans="8:52" x14ac:dyDescent="0.2">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row>
    <row r="1242" spans="8:52" x14ac:dyDescent="0.2">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row>
    <row r="1243" spans="8:52" x14ac:dyDescent="0.2">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row>
    <row r="1244" spans="8:52" x14ac:dyDescent="0.2">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row>
    <row r="1245" spans="8:52" x14ac:dyDescent="0.2">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row>
    <row r="1246" spans="8:52" x14ac:dyDescent="0.2">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row>
    <row r="1247" spans="8:52" x14ac:dyDescent="0.2">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row>
    <row r="1248" spans="8:52" x14ac:dyDescent="0.2">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row>
    <row r="1249" spans="8:52" x14ac:dyDescent="0.2">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row>
    <row r="1250" spans="8:52" x14ac:dyDescent="0.2">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row>
    <row r="1251" spans="8:52" x14ac:dyDescent="0.2">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row>
    <row r="1252" spans="8:52" x14ac:dyDescent="0.2">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row>
    <row r="1253" spans="8:52" x14ac:dyDescent="0.2">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row>
    <row r="1254" spans="8:52" x14ac:dyDescent="0.2">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row>
    <row r="1255" spans="8:52" x14ac:dyDescent="0.2">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row>
    <row r="1256" spans="8:52" x14ac:dyDescent="0.2">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row>
    <row r="1257" spans="8:52" x14ac:dyDescent="0.2">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row>
    <row r="1258" spans="8:52" x14ac:dyDescent="0.2">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row>
    <row r="1259" spans="8:52" x14ac:dyDescent="0.2">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row>
    <row r="1260" spans="8:52" x14ac:dyDescent="0.2">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row>
    <row r="1261" spans="8:52" x14ac:dyDescent="0.2">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row>
    <row r="1262" spans="8:52" x14ac:dyDescent="0.2">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row>
    <row r="1263" spans="8:52" x14ac:dyDescent="0.2">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row>
    <row r="1264" spans="8:52" x14ac:dyDescent="0.2">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row>
    <row r="1265" spans="8:52" x14ac:dyDescent="0.2">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row>
    <row r="1266" spans="8:52" x14ac:dyDescent="0.2">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row>
    <row r="1267" spans="8:52" x14ac:dyDescent="0.2">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row>
    <row r="1268" spans="8:52" x14ac:dyDescent="0.2">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row>
    <row r="1269" spans="8:52" x14ac:dyDescent="0.2">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row>
    <row r="1270" spans="8:52" x14ac:dyDescent="0.2">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row>
    <row r="1271" spans="8:52" x14ac:dyDescent="0.2">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row>
    <row r="1272" spans="8:52" x14ac:dyDescent="0.2">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row>
    <row r="1273" spans="8:52" x14ac:dyDescent="0.2">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row>
    <row r="1274" spans="8:52" x14ac:dyDescent="0.2">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row>
    <row r="1275" spans="8:52" x14ac:dyDescent="0.2">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row>
    <row r="1276" spans="8:52" x14ac:dyDescent="0.2">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row>
    <row r="1277" spans="8:52" x14ac:dyDescent="0.2">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row>
    <row r="1278" spans="8:52" x14ac:dyDescent="0.2">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row>
    <row r="1279" spans="8:52" x14ac:dyDescent="0.2">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row>
    <row r="1280" spans="8:52" x14ac:dyDescent="0.2">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row>
    <row r="1281" spans="8:52" x14ac:dyDescent="0.2">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row>
    <row r="1282" spans="8:52" x14ac:dyDescent="0.2">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row>
    <row r="1283" spans="8:52" x14ac:dyDescent="0.2">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row>
    <row r="1284" spans="8:52" x14ac:dyDescent="0.2">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row>
    <row r="1285" spans="8:52" x14ac:dyDescent="0.2">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row>
    <row r="1286" spans="8:52" x14ac:dyDescent="0.2">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row>
    <row r="1287" spans="8:52" x14ac:dyDescent="0.2">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row>
    <row r="1288" spans="8:52" x14ac:dyDescent="0.2">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row>
    <row r="1289" spans="8:52" x14ac:dyDescent="0.2">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row>
    <row r="1290" spans="8:52" x14ac:dyDescent="0.2">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row>
    <row r="1291" spans="8:52" x14ac:dyDescent="0.2">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row>
    <row r="1292" spans="8:52" x14ac:dyDescent="0.2">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row>
    <row r="1293" spans="8:52" x14ac:dyDescent="0.2">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row>
    <row r="1294" spans="8:52" x14ac:dyDescent="0.2">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row>
    <row r="1295" spans="8:52" x14ac:dyDescent="0.2">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row>
    <row r="1296" spans="8:52" x14ac:dyDescent="0.2">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row>
    <row r="1297" spans="8:52" x14ac:dyDescent="0.2">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row>
    <row r="1298" spans="8:52" x14ac:dyDescent="0.2">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row>
    <row r="1299" spans="8:52" x14ac:dyDescent="0.2">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row>
    <row r="1300" spans="8:52" x14ac:dyDescent="0.2">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row>
    <row r="1301" spans="8:52" x14ac:dyDescent="0.2">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row>
    <row r="1302" spans="8:52" x14ac:dyDescent="0.2">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row>
    <row r="1303" spans="8:52" x14ac:dyDescent="0.2">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row>
    <row r="1304" spans="8:52" x14ac:dyDescent="0.2">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row>
    <row r="1305" spans="8:52" x14ac:dyDescent="0.2">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row>
    <row r="1306" spans="8:52" x14ac:dyDescent="0.2">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row>
    <row r="1307" spans="8:52" x14ac:dyDescent="0.2">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row>
    <row r="1308" spans="8:52" x14ac:dyDescent="0.2">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row>
    <row r="1309" spans="8:52" x14ac:dyDescent="0.2">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row>
    <row r="1310" spans="8:52" x14ac:dyDescent="0.2">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row>
    <row r="1311" spans="8:52" x14ac:dyDescent="0.2">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row>
    <row r="1312" spans="8:52" x14ac:dyDescent="0.2">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row>
    <row r="1313" spans="8:52" x14ac:dyDescent="0.2">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row>
    <row r="1314" spans="8:52" x14ac:dyDescent="0.2">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row>
    <row r="1315" spans="8:52" x14ac:dyDescent="0.2">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row>
    <row r="1316" spans="8:52" x14ac:dyDescent="0.2">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row>
    <row r="1317" spans="8:52" x14ac:dyDescent="0.2">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row>
    <row r="1318" spans="8:52" x14ac:dyDescent="0.2">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row>
    <row r="1319" spans="8:52" x14ac:dyDescent="0.2">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row>
    <row r="1320" spans="8:52" x14ac:dyDescent="0.2">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row>
    <row r="1321" spans="8:52" x14ac:dyDescent="0.2">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row>
    <row r="1322" spans="8:52" x14ac:dyDescent="0.2">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row>
    <row r="1323" spans="8:52" x14ac:dyDescent="0.2">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row>
    <row r="1324" spans="8:52" x14ac:dyDescent="0.2">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row>
    <row r="1325" spans="8:52" x14ac:dyDescent="0.2">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row>
    <row r="1326" spans="8:52" x14ac:dyDescent="0.2">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row>
    <row r="1327" spans="8:52" x14ac:dyDescent="0.2">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row>
    <row r="1328" spans="8:52" x14ac:dyDescent="0.2">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row>
    <row r="1329" spans="8:52" x14ac:dyDescent="0.2">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row>
    <row r="1330" spans="8:52" x14ac:dyDescent="0.2">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row>
    <row r="1331" spans="8:52" x14ac:dyDescent="0.2">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row>
    <row r="1332" spans="8:52" x14ac:dyDescent="0.2">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row>
    <row r="1333" spans="8:52" x14ac:dyDescent="0.2">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row>
    <row r="1334" spans="8:52" x14ac:dyDescent="0.2">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row>
    <row r="1335" spans="8:52" x14ac:dyDescent="0.2">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row>
    <row r="1336" spans="8:52" x14ac:dyDescent="0.2">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row>
    <row r="1337" spans="8:52" x14ac:dyDescent="0.2">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row>
    <row r="1338" spans="8:52" x14ac:dyDescent="0.2">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row>
    <row r="1339" spans="8:52" x14ac:dyDescent="0.2">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row>
    <row r="1340" spans="8:52" x14ac:dyDescent="0.2">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row>
    <row r="1341" spans="8:52" x14ac:dyDescent="0.2">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row>
    <row r="1342" spans="8:52" x14ac:dyDescent="0.2">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row>
    <row r="1343" spans="8:52" x14ac:dyDescent="0.2">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row>
    <row r="1344" spans="8:52" x14ac:dyDescent="0.2">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row>
    <row r="1345" spans="8:52" x14ac:dyDescent="0.2">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row>
    <row r="1346" spans="8:52" x14ac:dyDescent="0.2">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row>
    <row r="1347" spans="8:52" x14ac:dyDescent="0.2">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row>
    <row r="1348" spans="8:52" x14ac:dyDescent="0.2">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row>
    <row r="1349" spans="8:52" x14ac:dyDescent="0.2">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row>
    <row r="1350" spans="8:52" x14ac:dyDescent="0.2">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row>
    <row r="1351" spans="8:52" x14ac:dyDescent="0.2">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row>
    <row r="1352" spans="8:52" x14ac:dyDescent="0.2">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row>
    <row r="1353" spans="8:52" x14ac:dyDescent="0.2">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row>
    <row r="1354" spans="8:52" x14ac:dyDescent="0.2">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row>
    <row r="1355" spans="8:52" x14ac:dyDescent="0.2">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row>
    <row r="1356" spans="8:52" x14ac:dyDescent="0.2">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row>
    <row r="1357" spans="8:52" x14ac:dyDescent="0.2">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row>
    <row r="1358" spans="8:52" x14ac:dyDescent="0.2">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row>
    <row r="1359" spans="8:52" x14ac:dyDescent="0.2">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row>
    <row r="1360" spans="8:52" x14ac:dyDescent="0.2">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row>
    <row r="1361" spans="8:52" x14ac:dyDescent="0.2">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row>
    <row r="1362" spans="8:52" x14ac:dyDescent="0.2">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row>
    <row r="1363" spans="8:52" x14ac:dyDescent="0.2">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row>
    <row r="1364" spans="8:52" x14ac:dyDescent="0.2">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row>
    <row r="1365" spans="8:52" x14ac:dyDescent="0.2">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row>
    <row r="1366" spans="8:52" x14ac:dyDescent="0.2">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row>
    <row r="1367" spans="8:52" x14ac:dyDescent="0.2">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row>
    <row r="1368" spans="8:52" x14ac:dyDescent="0.2">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row>
    <row r="1369" spans="8:52" x14ac:dyDescent="0.2">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row>
    <row r="1370" spans="8:52" x14ac:dyDescent="0.2">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row>
    <row r="1371" spans="8:52" x14ac:dyDescent="0.2">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row>
    <row r="1372" spans="8:52" x14ac:dyDescent="0.2">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row>
    <row r="1373" spans="8:52" x14ac:dyDescent="0.2">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row>
    <row r="1374" spans="8:52" x14ac:dyDescent="0.2">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row>
    <row r="1375" spans="8:52" x14ac:dyDescent="0.2">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row>
    <row r="1376" spans="8:52" x14ac:dyDescent="0.2">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row>
    <row r="1377" spans="8:52" x14ac:dyDescent="0.2">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row>
    <row r="1378" spans="8:52" x14ac:dyDescent="0.2">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row>
    <row r="1379" spans="8:52" x14ac:dyDescent="0.2">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row>
    <row r="1380" spans="8:52" x14ac:dyDescent="0.2">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row>
    <row r="1381" spans="8:52" x14ac:dyDescent="0.2">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row>
    <row r="1382" spans="8:52" x14ac:dyDescent="0.2">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row>
    <row r="1383" spans="8:52" x14ac:dyDescent="0.2">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row>
    <row r="1384" spans="8:52" x14ac:dyDescent="0.2">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row>
    <row r="1385" spans="8:52" x14ac:dyDescent="0.2">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row>
    <row r="1386" spans="8:52" x14ac:dyDescent="0.2">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row>
    <row r="1387" spans="8:52" x14ac:dyDescent="0.2">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row>
    <row r="1388" spans="8:52" x14ac:dyDescent="0.2">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row>
    <row r="1389" spans="8:52" x14ac:dyDescent="0.2">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row>
    <row r="1390" spans="8:52" x14ac:dyDescent="0.2">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row>
    <row r="1391" spans="8:52" x14ac:dyDescent="0.2">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row>
    <row r="1392" spans="8:52" x14ac:dyDescent="0.2">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row>
    <row r="1393" spans="8:52" x14ac:dyDescent="0.2">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row>
    <row r="1394" spans="8:52" x14ac:dyDescent="0.2">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row>
    <row r="1395" spans="8:52" x14ac:dyDescent="0.2">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row>
    <row r="1396" spans="8:52" x14ac:dyDescent="0.2">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row>
    <row r="1397" spans="8:52" x14ac:dyDescent="0.2">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row>
    <row r="1398" spans="8:52" x14ac:dyDescent="0.2">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row>
    <row r="1399" spans="8:52" x14ac:dyDescent="0.2">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row>
    <row r="1400" spans="8:52" x14ac:dyDescent="0.2">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row>
    <row r="1401" spans="8:52" x14ac:dyDescent="0.2">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row>
    <row r="1402" spans="8:52" x14ac:dyDescent="0.2">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row>
    <row r="1403" spans="8:52" x14ac:dyDescent="0.2">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row>
    <row r="1404" spans="8:52" x14ac:dyDescent="0.2">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row>
    <row r="1405" spans="8:52" x14ac:dyDescent="0.2">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row>
    <row r="1406" spans="8:52" x14ac:dyDescent="0.2">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row>
    <row r="1407" spans="8:52" x14ac:dyDescent="0.2">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row>
    <row r="1408" spans="8:52" x14ac:dyDescent="0.2">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row>
    <row r="1409" spans="8:52" x14ac:dyDescent="0.2">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row>
    <row r="1410" spans="8:52" x14ac:dyDescent="0.2">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row>
    <row r="1411" spans="8:52" x14ac:dyDescent="0.2">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row>
    <row r="1412" spans="8:52" x14ac:dyDescent="0.2">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row>
    <row r="1413" spans="8:52" x14ac:dyDescent="0.2">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row>
    <row r="1414" spans="8:52" x14ac:dyDescent="0.2">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row>
    <row r="1415" spans="8:52" x14ac:dyDescent="0.2">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row>
    <row r="1416" spans="8:52" x14ac:dyDescent="0.2">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row>
    <row r="1417" spans="8:52" x14ac:dyDescent="0.2">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row>
    <row r="1418" spans="8:52" x14ac:dyDescent="0.2">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row>
    <row r="1419" spans="8:52" x14ac:dyDescent="0.2">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row>
    <row r="1420" spans="8:52" x14ac:dyDescent="0.2">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row>
    <row r="1421" spans="8:52" x14ac:dyDescent="0.2">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row>
    <row r="1422" spans="8:52" x14ac:dyDescent="0.2">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row>
    <row r="1423" spans="8:52" x14ac:dyDescent="0.2">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row>
    <row r="1424" spans="8:52" x14ac:dyDescent="0.2">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row>
    <row r="1425" spans="8:52" x14ac:dyDescent="0.2">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row>
    <row r="1426" spans="8:52" x14ac:dyDescent="0.2">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row>
    <row r="1427" spans="8:52" x14ac:dyDescent="0.2">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row>
    <row r="1428" spans="8:52" x14ac:dyDescent="0.2">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row>
    <row r="1429" spans="8:52" x14ac:dyDescent="0.2">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row>
    <row r="1430" spans="8:52" x14ac:dyDescent="0.2">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row>
    <row r="1431" spans="8:52" x14ac:dyDescent="0.2">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row>
    <row r="1432" spans="8:52" x14ac:dyDescent="0.2">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row>
    <row r="1433" spans="8:52" x14ac:dyDescent="0.2">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row>
    <row r="1434" spans="8:52" x14ac:dyDescent="0.2">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row>
    <row r="1435" spans="8:52" x14ac:dyDescent="0.2">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row>
    <row r="1436" spans="8:52" x14ac:dyDescent="0.2">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row>
    <row r="1437" spans="8:52" x14ac:dyDescent="0.2">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row>
    <row r="1438" spans="8:52" x14ac:dyDescent="0.2">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row>
    <row r="1439" spans="8:52" x14ac:dyDescent="0.2">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row>
    <row r="1440" spans="8:52" x14ac:dyDescent="0.2">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row>
    <row r="1441" spans="8:52" x14ac:dyDescent="0.2">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row>
    <row r="1442" spans="8:52" x14ac:dyDescent="0.2">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row>
    <row r="1443" spans="8:52" x14ac:dyDescent="0.2">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row>
    <row r="1444" spans="8:52" x14ac:dyDescent="0.2">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row>
    <row r="1445" spans="8:52" x14ac:dyDescent="0.2">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row>
    <row r="1446" spans="8:52" x14ac:dyDescent="0.2">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row>
    <row r="1447" spans="8:52" x14ac:dyDescent="0.2">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row>
    <row r="1448" spans="8:52" x14ac:dyDescent="0.2">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row>
    <row r="1449" spans="8:52" x14ac:dyDescent="0.2">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row>
    <row r="1450" spans="8:52" x14ac:dyDescent="0.2">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row>
    <row r="1451" spans="8:52" x14ac:dyDescent="0.2">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row>
    <row r="1452" spans="8:52" x14ac:dyDescent="0.2">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row>
    <row r="1453" spans="8:52" x14ac:dyDescent="0.2">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row>
    <row r="1454" spans="8:52" x14ac:dyDescent="0.2">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row>
    <row r="1455" spans="8:52" x14ac:dyDescent="0.2">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row>
    <row r="1456" spans="8:52" x14ac:dyDescent="0.2">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row>
    <row r="1457" spans="8:52" x14ac:dyDescent="0.2">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row>
    <row r="1458" spans="8:52" x14ac:dyDescent="0.2">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row>
    <row r="1459" spans="8:52" x14ac:dyDescent="0.2">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row>
    <row r="1460" spans="8:52" x14ac:dyDescent="0.2">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row>
    <row r="1461" spans="8:52" x14ac:dyDescent="0.2">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row>
    <row r="1462" spans="8:52" x14ac:dyDescent="0.2">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row>
    <row r="1463" spans="8:52" x14ac:dyDescent="0.2">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row>
    <row r="1464" spans="8:52" x14ac:dyDescent="0.2">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row>
    <row r="1465" spans="8:52" x14ac:dyDescent="0.2">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row>
    <row r="1466" spans="8:52" x14ac:dyDescent="0.2">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row>
    <row r="1467" spans="8:52" x14ac:dyDescent="0.2">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row>
    <row r="1468" spans="8:52" x14ac:dyDescent="0.2">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row>
    <row r="1469" spans="8:52" x14ac:dyDescent="0.2">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row>
    <row r="1470" spans="8:52" x14ac:dyDescent="0.2">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row>
    <row r="1471" spans="8:52" x14ac:dyDescent="0.2">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row>
    <row r="1472" spans="8:52" x14ac:dyDescent="0.2">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row>
    <row r="1473" spans="8:52" x14ac:dyDescent="0.2">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row>
    <row r="1474" spans="8:52" x14ac:dyDescent="0.2">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row>
    <row r="1475" spans="8:52" x14ac:dyDescent="0.2">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row>
    <row r="1476" spans="8:52" x14ac:dyDescent="0.2">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row>
    <row r="1477" spans="8:52" x14ac:dyDescent="0.2">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row>
    <row r="1478" spans="8:52" x14ac:dyDescent="0.2">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row>
    <row r="1479" spans="8:52" x14ac:dyDescent="0.2">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row>
    <row r="1480" spans="8:52" x14ac:dyDescent="0.2">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row>
    <row r="1481" spans="8:52" x14ac:dyDescent="0.2">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row>
    <row r="1482" spans="8:52" x14ac:dyDescent="0.2">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row>
    <row r="1483" spans="8:52" x14ac:dyDescent="0.2">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row>
    <row r="1484" spans="8:52" x14ac:dyDescent="0.2">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row>
    <row r="1485" spans="8:52" x14ac:dyDescent="0.2">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row>
    <row r="1486" spans="8:52" x14ac:dyDescent="0.2">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row>
    <row r="1487" spans="8:52" x14ac:dyDescent="0.2">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row>
    <row r="1488" spans="8:52" x14ac:dyDescent="0.2">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row>
    <row r="1489" spans="8:52" x14ac:dyDescent="0.2">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row>
    <row r="1490" spans="8:52" x14ac:dyDescent="0.2">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row>
    <row r="1491" spans="8:52" x14ac:dyDescent="0.2">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row>
    <row r="1492" spans="8:52" x14ac:dyDescent="0.2">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row>
    <row r="1493" spans="8:52" x14ac:dyDescent="0.2">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row>
    <row r="1494" spans="8:52" x14ac:dyDescent="0.2">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row>
    <row r="1495" spans="8:52" x14ac:dyDescent="0.2">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row>
    <row r="1496" spans="8:52" x14ac:dyDescent="0.2">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row>
    <row r="1497" spans="8:52" x14ac:dyDescent="0.2">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row>
    <row r="1498" spans="8:52" x14ac:dyDescent="0.2">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row>
    <row r="1499" spans="8:52" x14ac:dyDescent="0.2">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row>
    <row r="1500" spans="8:52" x14ac:dyDescent="0.2">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row>
  </sheetData>
  <mergeCells count="2">
    <mergeCell ref="C1:G1"/>
    <mergeCell ref="A1:B2"/>
  </mergeCells>
  <conditionalFormatting sqref="C3:G1000">
    <cfRule type="cellIs" dxfId="90" priority="14" operator="equal">
      <formula>0</formula>
    </cfRule>
  </conditionalFormatting>
  <conditionalFormatting sqref="B3:B1000">
    <cfRule type="cellIs" dxfId="89" priority="13" operator="equal">
      <formula>0</formula>
    </cfRule>
  </conditionalFormatting>
  <conditionalFormatting sqref="A7:G7 A12:G12 A17:G17 A22:G22 A27:G27 A32:G32">
    <cfRule type="cellIs" dxfId="88" priority="12" operator="equal">
      <formula>0</formula>
    </cfRule>
  </conditionalFormatting>
  <conditionalFormatting sqref="A37:G37 A42:G42 A47:G47 A52:G52 A57:G57 A62:G62 A67:G67">
    <cfRule type="cellIs" dxfId="87" priority="11" operator="equal">
      <formula>0</formula>
    </cfRule>
  </conditionalFormatting>
  <conditionalFormatting sqref="A72:G72 A77:G77 A82:G82 A87:G87 A92:G92 A97:G97 A102:G102">
    <cfRule type="cellIs" dxfId="86" priority="10" operator="equal">
      <formula>0</formula>
    </cfRule>
  </conditionalFormatting>
  <conditionalFormatting sqref="A107:G107 A112:G112 A117:G117 A122:G122 A127:G127 A132:G132 A137:G137 A142:G142 A147:G147 A152:G152 A157:G157 A162:G162 A167:G167 A172:G172 A177:G177 A182:G182 A187:G187 A192:G192 A197:G197 A202:G202">
    <cfRule type="cellIs" dxfId="85" priority="9" operator="equal">
      <formula>0</formula>
    </cfRule>
  </conditionalFormatting>
  <conditionalFormatting sqref="A207:G207 A212:G212 A217:G217 A222:G222 A227:G227 A232:G232 A237:G237 A242:G242 A247:G247 A252:G252 A257:G257 A262:G262 A267:G267 A272:G272 A277:G277 A282:G282 A287:G287 A292:G292 A297:G297 A302:G302">
    <cfRule type="cellIs" dxfId="84" priority="8" operator="equal">
      <formula>0</formula>
    </cfRule>
  </conditionalFormatting>
  <conditionalFormatting sqref="A307:G307 A312:G312 A317:G317 A322:G322 A327:G327 A332:G332 A337:G337 A342:G342 A347:G347 A352:G352 A357:G357 A362:G362 A367:G367 A372:G372 A377:G377 A382:G382 A387:G387 A392:G392 A397:G397 A402:G402 A407:G407 A412:G412">
    <cfRule type="cellIs" dxfId="83" priority="7" operator="equal">
      <formula>0</formula>
    </cfRule>
  </conditionalFormatting>
  <conditionalFormatting sqref="A417:G417 A422:G422 A427:G427 A432:G432 A437:G437 A442:G442 A447:G447 A452:G452 A457:G457 A462:G462 A467:G467 A472:G472 A477:G477 A482:G482 A487:G487 A492:G492 A497:G497 A502:G502">
    <cfRule type="cellIs" dxfId="82" priority="6" operator="equal">
      <formula>0</formula>
    </cfRule>
  </conditionalFormatting>
  <conditionalFormatting sqref="A507:G507 A512:G512 A517:G517 A522:G522 A527:G527 A532:G532 A537:G537 A542:G542 A547:G547 A552:G552 A557:G557 A562:G562 A567:G567 A572:G572 A577:G577 A582:G582 A587:G587 A592:G592 A597:G597 A602:G602">
    <cfRule type="cellIs" dxfId="81" priority="5" operator="equal">
      <formula>0</formula>
    </cfRule>
  </conditionalFormatting>
  <conditionalFormatting sqref="A607:G607 A612:G612 A617:G617 A622:G622 A627:G627 A632:G632 A637:G637 A642:G642 A647:G647 A652:G652 A657:G657 A662:G662 A667:G667 A672:G672 A677:G677 A682:G682 A687:G687 A692:G692 A697:G697 A702:G702 A707:G707 A712:G712 A717:G717 A722:G722 A727:G727 A732:G732 A737:G737 A742:G742 A747:G747 A752:G752 A757:G757 A762:G762">
    <cfRule type="cellIs" dxfId="80" priority="4" operator="equal">
      <formula>0</formula>
    </cfRule>
  </conditionalFormatting>
  <conditionalFormatting sqref="A767:G767 A772:G772 A777:G777 A782:G782 A787:G787 A792:G792 A797:G797 A802:G802 A807:G807 A812:G812 A817:G817 A822:G822 A827:G827 A832:G832 A837:G837 A842:G842">
    <cfRule type="cellIs" dxfId="79" priority="3" operator="equal">
      <formula>0</formula>
    </cfRule>
  </conditionalFormatting>
  <conditionalFormatting sqref="A847:G847 A852:G852 A857:G857 A862:G862 A867:G867 A872:G872 A877:G877 A882:G882 A887:G887 A892:G892 A897:G897 A902:G902 A907:G907 A912:G912 A917:G917 A922:G922 A927:G927 A932:G932 A942:G942 A937:G937">
    <cfRule type="cellIs" dxfId="78" priority="2" operator="equal">
      <formula>0</formula>
    </cfRule>
  </conditionalFormatting>
  <conditionalFormatting sqref="A947:G947 A952:G952 A957:G957 A962:G962 A967:G967 A972:G972 A977:G977 A982:G982 A987:G987 A992:G992 A997:G997 B1002:G1002">
    <cfRule type="cellIs" dxfId="77" priority="1" operator="equal">
      <formula>0</formula>
    </cfRule>
  </conditionalFormatting>
  <pageMargins left="0.7" right="0.7" top="0.75" bottom="0.75" header="0.3" footer="0.3"/>
  <pageSetup paperSize="10000"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X1009"/>
  <sheetViews>
    <sheetView workbookViewId="0"/>
  </sheetViews>
  <sheetFormatPr baseColWidth="10" defaultRowHeight="15" x14ac:dyDescent="0.25"/>
  <cols>
    <col min="2" max="2" width="20.42578125" bestFit="1" customWidth="1"/>
    <col min="3" max="3" width="22.5703125" bestFit="1" customWidth="1"/>
    <col min="4" max="4" width="24.7109375" bestFit="1" customWidth="1"/>
    <col min="5" max="5" width="19" bestFit="1" customWidth="1"/>
    <col min="12" max="12" width="12.5703125" bestFit="1" customWidth="1"/>
    <col min="16" max="16" width="26.140625" customWidth="1"/>
    <col min="17" max="17" width="12.85546875" bestFit="1" customWidth="1"/>
    <col min="18" max="21" width="25.7109375" customWidth="1"/>
    <col min="23" max="23" width="15.5703125" style="12" customWidth="1"/>
    <col min="24" max="24" width="13.28515625" bestFit="1" customWidth="1"/>
  </cols>
  <sheetData>
    <row r="1" spans="1:24" x14ac:dyDescent="0.25">
      <c r="A1" t="s">
        <v>47</v>
      </c>
      <c r="B1">
        <f>INICIO!C38/(INICIO!C36+INICIO!C35)</f>
        <v>0.28949556690677003</v>
      </c>
      <c r="H1">
        <f>INICIO!C35</f>
        <v>902.75</v>
      </c>
      <c r="I1">
        <f>INICIO!C36</f>
        <v>23.24</v>
      </c>
      <c r="J1">
        <f>INICIO!C37</f>
        <v>925.99</v>
      </c>
      <c r="K1">
        <f>INICIO!C33</f>
        <v>412.5</v>
      </c>
      <c r="L1">
        <f>INICIO!C38</f>
        <v>268.07</v>
      </c>
      <c r="M1">
        <f>INICIO!C39</f>
        <v>216.98</v>
      </c>
      <c r="N1">
        <f>INICIO!C39+INICIO!C38</f>
        <v>485.04999999999995</v>
      </c>
      <c r="O1">
        <f>INICIO!C34</f>
        <v>1170.82</v>
      </c>
    </row>
    <row r="2" spans="1:24" x14ac:dyDescent="0.25">
      <c r="A2" t="s">
        <v>56</v>
      </c>
      <c r="B2">
        <f>INICIO!C39/(INICIO!C35+INICIO!C36)</f>
        <v>0.23432218490480458</v>
      </c>
      <c r="H2">
        <f t="shared" ref="H2:O2" si="0">SUM(H10:H705)</f>
        <v>902.75</v>
      </c>
      <c r="I2">
        <f t="shared" si="0"/>
        <v>23.24</v>
      </c>
      <c r="J2">
        <f t="shared" si="0"/>
        <v>925.99</v>
      </c>
      <c r="K2">
        <f t="shared" si="0"/>
        <v>412.50000000000006</v>
      </c>
      <c r="L2">
        <f t="shared" si="0"/>
        <v>268.072</v>
      </c>
      <c r="M2">
        <f t="shared" si="0"/>
        <v>216.98099999999999</v>
      </c>
      <c r="N2">
        <f t="shared" si="0"/>
        <v>485.08000000000004</v>
      </c>
      <c r="O2">
        <f t="shared" si="0"/>
        <v>1170.8300000000002</v>
      </c>
    </row>
    <row r="3" spans="1:24" ht="21" customHeight="1" x14ac:dyDescent="0.25">
      <c r="A3" s="296" t="s">
        <v>9</v>
      </c>
      <c r="B3" s="296" t="s">
        <v>32</v>
      </c>
      <c r="C3" s="296" t="s">
        <v>10</v>
      </c>
      <c r="D3" s="296" t="s">
        <v>33</v>
      </c>
      <c r="E3" s="293" t="s">
        <v>11</v>
      </c>
      <c r="F3" s="299" t="s">
        <v>12</v>
      </c>
      <c r="G3" s="299" t="s">
        <v>13</v>
      </c>
      <c r="H3" s="299" t="s">
        <v>14</v>
      </c>
      <c r="I3" s="299" t="s">
        <v>15</v>
      </c>
      <c r="J3" s="299" t="s">
        <v>16</v>
      </c>
      <c r="K3" s="299" t="s">
        <v>17</v>
      </c>
      <c r="L3" s="299" t="s">
        <v>18</v>
      </c>
      <c r="M3" s="299" t="s">
        <v>19</v>
      </c>
      <c r="N3" s="299" t="s">
        <v>20</v>
      </c>
      <c r="O3" s="299" t="s">
        <v>21</v>
      </c>
      <c r="P3" s="319" t="s">
        <v>22</v>
      </c>
      <c r="Q3" s="299" t="s">
        <v>23</v>
      </c>
      <c r="R3" s="293" t="s">
        <v>24</v>
      </c>
      <c r="S3" s="293" t="s">
        <v>25</v>
      </c>
      <c r="T3" s="293" t="s">
        <v>26</v>
      </c>
      <c r="U3" s="293" t="s">
        <v>27</v>
      </c>
      <c r="V3" s="299" t="s">
        <v>28</v>
      </c>
      <c r="W3" s="316" t="s">
        <v>29</v>
      </c>
      <c r="X3" s="313" t="s">
        <v>30</v>
      </c>
    </row>
    <row r="4" spans="1:24" ht="21" customHeight="1" x14ac:dyDescent="0.25">
      <c r="A4" s="297"/>
      <c r="B4" s="297"/>
      <c r="C4" s="297"/>
      <c r="D4" s="297"/>
      <c r="E4" s="294"/>
      <c r="F4" s="300"/>
      <c r="G4" s="300"/>
      <c r="H4" s="300"/>
      <c r="I4" s="300"/>
      <c r="J4" s="300"/>
      <c r="K4" s="300"/>
      <c r="L4" s="300"/>
      <c r="M4" s="300"/>
      <c r="N4" s="300"/>
      <c r="O4" s="300"/>
      <c r="P4" s="320"/>
      <c r="Q4" s="300"/>
      <c r="R4" s="294"/>
      <c r="S4" s="294"/>
      <c r="T4" s="294"/>
      <c r="U4" s="294"/>
      <c r="V4" s="300"/>
      <c r="W4" s="317"/>
      <c r="X4" s="314"/>
    </row>
    <row r="5" spans="1:24" ht="21" customHeight="1" x14ac:dyDescent="0.25">
      <c r="A5" s="298"/>
      <c r="B5" s="297"/>
      <c r="C5" s="297"/>
      <c r="D5" s="297"/>
      <c r="E5" s="294"/>
      <c r="F5" s="300"/>
      <c r="G5" s="300"/>
      <c r="H5" s="300"/>
      <c r="I5" s="300"/>
      <c r="J5" s="300"/>
      <c r="K5" s="300"/>
      <c r="L5" s="300"/>
      <c r="M5" s="300"/>
      <c r="N5" s="300"/>
      <c r="O5" s="300"/>
      <c r="P5" s="320"/>
      <c r="Q5" s="300"/>
      <c r="R5" s="295"/>
      <c r="S5" s="295"/>
      <c r="T5" s="295"/>
      <c r="U5" s="295"/>
      <c r="V5" s="300"/>
      <c r="W5" s="317"/>
      <c r="X5" s="314"/>
    </row>
    <row r="6" spans="1:24" ht="21" customHeight="1" x14ac:dyDescent="0.25">
      <c r="A6" s="296" t="s">
        <v>31</v>
      </c>
      <c r="B6" s="297"/>
      <c r="C6" s="297"/>
      <c r="D6" s="297"/>
      <c r="E6" s="294"/>
      <c r="F6" s="300"/>
      <c r="G6" s="300"/>
      <c r="H6" s="300"/>
      <c r="I6" s="300"/>
      <c r="J6" s="300"/>
      <c r="K6" s="300"/>
      <c r="L6" s="300"/>
      <c r="M6" s="300"/>
      <c r="N6" s="300"/>
      <c r="O6" s="300"/>
      <c r="P6" s="320"/>
      <c r="Q6" s="300"/>
      <c r="R6" s="299" t="s">
        <v>43</v>
      </c>
      <c r="S6" s="299" t="s">
        <v>44</v>
      </c>
      <c r="T6" s="299" t="s">
        <v>45</v>
      </c>
      <c r="U6" s="299" t="s">
        <v>46</v>
      </c>
      <c r="V6" s="300"/>
      <c r="W6" s="317"/>
      <c r="X6" s="314"/>
    </row>
    <row r="7" spans="1:24" ht="21" customHeight="1" x14ac:dyDescent="0.25">
      <c r="A7" s="297"/>
      <c r="B7" s="297"/>
      <c r="C7" s="297"/>
      <c r="D7" s="297"/>
      <c r="E7" s="294"/>
      <c r="F7" s="300"/>
      <c r="G7" s="300"/>
      <c r="H7" s="300"/>
      <c r="I7" s="300"/>
      <c r="J7" s="300"/>
      <c r="K7" s="300"/>
      <c r="L7" s="300"/>
      <c r="M7" s="300"/>
      <c r="N7" s="300"/>
      <c r="O7" s="300"/>
      <c r="P7" s="320"/>
      <c r="Q7" s="300"/>
      <c r="R7" s="300"/>
      <c r="S7" s="300"/>
      <c r="T7" s="300"/>
      <c r="U7" s="300"/>
      <c r="V7" s="300"/>
      <c r="W7" s="317"/>
      <c r="X7" s="314"/>
    </row>
    <row r="8" spans="1:24" ht="21" customHeight="1" x14ac:dyDescent="0.25">
      <c r="A8" s="297"/>
      <c r="B8" s="297"/>
      <c r="C8" s="297"/>
      <c r="D8" s="297"/>
      <c r="E8" s="294"/>
      <c r="F8" s="300"/>
      <c r="G8" s="300"/>
      <c r="H8" s="300"/>
      <c r="I8" s="300"/>
      <c r="J8" s="300"/>
      <c r="K8" s="300"/>
      <c r="L8" s="300"/>
      <c r="M8" s="300"/>
      <c r="N8" s="300"/>
      <c r="O8" s="300"/>
      <c r="P8" s="320"/>
      <c r="Q8" s="300"/>
      <c r="R8" s="300"/>
      <c r="S8" s="300"/>
      <c r="T8" s="300"/>
      <c r="U8" s="300"/>
      <c r="V8" s="300"/>
      <c r="W8" s="317"/>
      <c r="X8" s="314"/>
    </row>
    <row r="9" spans="1:24" ht="21" customHeight="1" x14ac:dyDescent="0.25">
      <c r="A9" s="298"/>
      <c r="B9" s="298"/>
      <c r="C9" s="298"/>
      <c r="D9" s="298"/>
      <c r="E9" s="295"/>
      <c r="F9" s="301"/>
      <c r="G9" s="301"/>
      <c r="H9" s="301"/>
      <c r="I9" s="301"/>
      <c r="J9" s="301"/>
      <c r="K9" s="301"/>
      <c r="L9" s="301"/>
      <c r="M9" s="301"/>
      <c r="N9" s="301"/>
      <c r="O9" s="301"/>
      <c r="P9" s="321"/>
      <c r="Q9" s="301"/>
      <c r="R9" s="301"/>
      <c r="S9" s="301"/>
      <c r="T9" s="301"/>
      <c r="U9" s="301"/>
      <c r="V9" s="301"/>
      <c r="W9" s="318"/>
      <c r="X9" s="315"/>
    </row>
    <row r="10" spans="1:24" ht="30" customHeight="1" x14ac:dyDescent="0.25">
      <c r="A10" s="18">
        <f>Hoja2!N10</f>
        <v>0</v>
      </c>
      <c r="B10" s="18" t="str">
        <f>Hoja2!O10</f>
        <v>PLANTA SEMISOTANO</v>
      </c>
      <c r="C10" s="18">
        <f>Hoja2!P10</f>
        <v>0</v>
      </c>
      <c r="D10" s="18" t="str">
        <f>Hoja2!Q10</f>
        <v>PARQUEO 1</v>
      </c>
      <c r="E10" s="18" t="str">
        <f>Hoja2!R10</f>
        <v>PARQUEO 1</v>
      </c>
      <c r="F10" s="18">
        <f>Hoja2!S10</f>
        <v>0</v>
      </c>
      <c r="G10" s="18" t="str">
        <f>Hoja2!T10</f>
        <v>2026</v>
      </c>
      <c r="H10" s="18">
        <f>Hoja2!U10</f>
        <v>12.5</v>
      </c>
      <c r="I10" s="18">
        <f>Hoja2!V10</f>
        <v>0</v>
      </c>
      <c r="J10" s="18">
        <f>Hoja2!W10</f>
        <v>12.5</v>
      </c>
      <c r="K10" s="18">
        <f>Hoja2!X10</f>
        <v>5.57</v>
      </c>
      <c r="L10" s="5">
        <f>ROUND((Hoja2!W10*Hoja2!$B$1),3)</f>
        <v>3.6190000000000002</v>
      </c>
      <c r="M10" s="5">
        <f>ROUND((Hoja2!W10*Hoja2!$B$2),3)</f>
        <v>2.9289999999999998</v>
      </c>
      <c r="N10" s="5">
        <f>ROUND((L10+M10),2)</f>
        <v>6.55</v>
      </c>
      <c r="O10" s="45">
        <f>ROUND((Hoja2!U10+Hoja2!Y10),2)</f>
        <v>16.12</v>
      </c>
      <c r="P10" s="18" t="str">
        <f>Hoja2!AC10</f>
        <v>PARQUEO 1</v>
      </c>
      <c r="Q10" s="18" t="str">
        <f>Hoja2!AD10</f>
        <v>N</v>
      </c>
      <c r="R10" s="18" t="str">
        <f>Hoja2!AE10</f>
        <v>AREA COMUN</v>
      </c>
      <c r="S10" s="18" t="str">
        <f>Hoja2!AF10</f>
        <v>AREA DE CIRCULACION VEHICULAR</v>
      </c>
      <c r="T10" s="18" t="str">
        <f>Hoja2!AG10</f>
        <v>AREA COMUN</v>
      </c>
      <c r="U10" s="18" t="str">
        <f>Hoja2!AH10</f>
        <v>MURO DE CONTENCION</v>
      </c>
      <c r="V10" s="18" t="str">
        <f>Hoja2!AI10</f>
        <v>A-1</v>
      </c>
      <c r="W10" s="18" t="str">
        <f>Hoja2!AJ10</f>
        <v>3011020110906</v>
      </c>
      <c r="X10" s="18">
        <f>Hoja2!AK10</f>
        <v>0</v>
      </c>
    </row>
    <row r="11" spans="1:24" ht="30" customHeight="1" x14ac:dyDescent="0.25">
      <c r="A11" s="18">
        <f>Hoja2!N11</f>
        <v>0</v>
      </c>
      <c r="B11" s="18" t="str">
        <f>Hoja2!O11</f>
        <v>PLANTA SEMISOTANO</v>
      </c>
      <c r="C11" s="18">
        <f>Hoja2!P11</f>
        <v>0</v>
      </c>
      <c r="D11" s="18" t="str">
        <f>Hoja2!Q11</f>
        <v>PARQUEO 2</v>
      </c>
      <c r="E11" s="18" t="str">
        <f>Hoja2!R11</f>
        <v>PARQUEO 2</v>
      </c>
      <c r="F11" s="18">
        <f>Hoja2!S11</f>
        <v>0</v>
      </c>
      <c r="G11" s="18" t="str">
        <f>Hoja2!T11</f>
        <v>2026</v>
      </c>
      <c r="H11" s="18">
        <f>Hoja2!U11</f>
        <v>12.5</v>
      </c>
      <c r="I11" s="18">
        <f>Hoja2!V11</f>
        <v>0</v>
      </c>
      <c r="J11" s="18">
        <f>Hoja2!W11</f>
        <v>12.5</v>
      </c>
      <c r="K11" s="18">
        <f>Hoja2!X11</f>
        <v>5.57</v>
      </c>
      <c r="L11" s="5">
        <f>ROUND((Hoja2!W11*Hoja2!$B$1),3)</f>
        <v>3.6190000000000002</v>
      </c>
      <c r="M11" s="5">
        <f>ROUND((Hoja2!W11*Hoja2!$B$2),3)</f>
        <v>2.9289999999999998</v>
      </c>
      <c r="N11" s="5">
        <f t="shared" ref="N11:N74" si="1">ROUND((L11+M11),2)</f>
        <v>6.55</v>
      </c>
      <c r="O11" s="45">
        <f>ROUND((Hoja2!U11+Hoja2!Y11),2)</f>
        <v>16.12</v>
      </c>
      <c r="P11" s="18" t="str">
        <f>Hoja2!AC11</f>
        <v>PARQUEO 2</v>
      </c>
      <c r="Q11" s="18" t="str">
        <f>Hoja2!AD11</f>
        <v>N</v>
      </c>
      <c r="R11" s="18" t="str">
        <f>Hoja2!AE11</f>
        <v>AREA COMUN</v>
      </c>
      <c r="S11" s="18" t="str">
        <f>Hoja2!AF11</f>
        <v>AREA DE CIRCULACION VEHICULAR</v>
      </c>
      <c r="T11" s="18" t="str">
        <f>Hoja2!AG11</f>
        <v>AREA COMUN</v>
      </c>
      <c r="U11" s="18" t="str">
        <f>Hoja2!AH11</f>
        <v>MURO DE CONTENCION</v>
      </c>
      <c r="V11" s="18" t="str">
        <f>Hoja2!AI11</f>
        <v>A-1</v>
      </c>
      <c r="W11" s="18" t="str">
        <f>Hoja2!AJ11</f>
        <v>3011020110907</v>
      </c>
      <c r="X11" s="18">
        <f>Hoja2!AK11</f>
        <v>0</v>
      </c>
    </row>
    <row r="12" spans="1:24" ht="30" customHeight="1" x14ac:dyDescent="0.25">
      <c r="A12" s="18">
        <f>Hoja2!N12</f>
        <v>0</v>
      </c>
      <c r="B12" s="18" t="str">
        <f>Hoja2!O12</f>
        <v>PLANTA SEMISOTANO</v>
      </c>
      <c r="C12" s="18">
        <f>Hoja2!P12</f>
        <v>0</v>
      </c>
      <c r="D12" s="18" t="str">
        <f>Hoja2!Q12</f>
        <v>PARQUEO 3</v>
      </c>
      <c r="E12" s="18" t="str">
        <f>Hoja2!R12</f>
        <v>PARQUEO 3</v>
      </c>
      <c r="F12" s="18">
        <f>Hoja2!S12</f>
        <v>0</v>
      </c>
      <c r="G12" s="18" t="str">
        <f>Hoja2!T12</f>
        <v>2026</v>
      </c>
      <c r="H12" s="18">
        <f>Hoja2!U12</f>
        <v>12.5</v>
      </c>
      <c r="I12" s="18">
        <f>Hoja2!V12</f>
        <v>0</v>
      </c>
      <c r="J12" s="18">
        <f>Hoja2!W12</f>
        <v>12.5</v>
      </c>
      <c r="K12" s="18">
        <f>Hoja2!X12</f>
        <v>5.57</v>
      </c>
      <c r="L12" s="5">
        <f>ROUND((Hoja2!W12*Hoja2!$B$1),3)</f>
        <v>3.6190000000000002</v>
      </c>
      <c r="M12" s="5">
        <f>ROUND((Hoja2!W12*Hoja2!$B$2),3)</f>
        <v>2.9289999999999998</v>
      </c>
      <c r="N12" s="5">
        <f t="shared" si="1"/>
        <v>6.55</v>
      </c>
      <c r="O12" s="45">
        <f>ROUND((Hoja2!U12+Hoja2!Y12),2)</f>
        <v>16.12</v>
      </c>
      <c r="P12" s="18" t="str">
        <f>Hoja2!AC12</f>
        <v>PARQUEO 3</v>
      </c>
      <c r="Q12" s="18" t="str">
        <f>Hoja2!AD12</f>
        <v>N</v>
      </c>
      <c r="R12" s="18" t="str">
        <f>Hoja2!AE12</f>
        <v>AREA COMUN</v>
      </c>
      <c r="S12" s="18" t="str">
        <f>Hoja2!AF12</f>
        <v>AREA DE CIRCULACION VEHICULAR</v>
      </c>
      <c r="T12" s="18" t="str">
        <f>Hoja2!AG12</f>
        <v>AREA COMUN</v>
      </c>
      <c r="U12" s="18" t="str">
        <f>Hoja2!AH12</f>
        <v>MURO DE CONTENCION</v>
      </c>
      <c r="V12" s="18" t="str">
        <f>Hoja2!AI12</f>
        <v>A-1</v>
      </c>
      <c r="W12" s="18" t="str">
        <f>Hoja2!AJ12</f>
        <v>3011020110908</v>
      </c>
      <c r="X12" s="18">
        <f>Hoja2!AK12</f>
        <v>0</v>
      </c>
    </row>
    <row r="13" spans="1:24" ht="30" customHeight="1" x14ac:dyDescent="0.25">
      <c r="A13" s="18">
        <f>Hoja2!N13</f>
        <v>0</v>
      </c>
      <c r="B13" s="18">
        <f>Hoja2!O13</f>
        <v>0</v>
      </c>
      <c r="C13" s="18">
        <f>Hoja2!P13</f>
        <v>0</v>
      </c>
      <c r="D13" s="18">
        <f>Hoja2!Q13</f>
        <v>0</v>
      </c>
      <c r="E13" s="18">
        <f>Hoja2!R13</f>
        <v>0</v>
      </c>
      <c r="F13" s="18">
        <f>Hoja2!S13</f>
        <v>0</v>
      </c>
      <c r="G13" s="18">
        <f>Hoja2!T13</f>
        <v>0</v>
      </c>
      <c r="H13" s="18">
        <f>Hoja2!U13</f>
        <v>0</v>
      </c>
      <c r="I13" s="18">
        <f>Hoja2!V13</f>
        <v>0</v>
      </c>
      <c r="J13" s="18">
        <f>Hoja2!W13</f>
        <v>0</v>
      </c>
      <c r="K13" s="18">
        <f>Hoja2!X13</f>
        <v>0</v>
      </c>
      <c r="L13" s="5">
        <f>ROUND((Hoja2!W13*Hoja2!$B$1),3)</f>
        <v>0</v>
      </c>
      <c r="M13" s="5">
        <f>ROUND((Hoja2!W13*Hoja2!$B$2),3)</f>
        <v>0</v>
      </c>
      <c r="N13" s="5">
        <f t="shared" si="1"/>
        <v>0</v>
      </c>
      <c r="O13" s="45">
        <f>ROUND((Hoja2!U13+Hoja2!Y13),2)</f>
        <v>0</v>
      </c>
      <c r="P13" s="18">
        <f>Hoja2!AC13</f>
        <v>0</v>
      </c>
      <c r="Q13" s="18">
        <f>Hoja2!AD13</f>
        <v>0</v>
      </c>
      <c r="R13" s="18">
        <f>Hoja2!AE13</f>
        <v>0</v>
      </c>
      <c r="S13" s="18">
        <f>Hoja2!AF13</f>
        <v>0</v>
      </c>
      <c r="T13" s="18">
        <f>Hoja2!AG13</f>
        <v>0</v>
      </c>
      <c r="U13" s="18">
        <f>Hoja2!AH13</f>
        <v>0</v>
      </c>
      <c r="V13" s="18">
        <f>Hoja2!AI13</f>
        <v>0</v>
      </c>
      <c r="W13" s="18">
        <f>Hoja2!AJ13</f>
        <v>0</v>
      </c>
      <c r="X13" s="18">
        <f>Hoja2!AK13</f>
        <v>0</v>
      </c>
    </row>
    <row r="14" spans="1:24" ht="30" customHeight="1" x14ac:dyDescent="0.25">
      <c r="A14" s="18">
        <f>Hoja2!N14</f>
        <v>0</v>
      </c>
      <c r="B14" s="18">
        <f>Hoja2!O14</f>
        <v>0</v>
      </c>
      <c r="C14" s="18">
        <f>Hoja2!P14</f>
        <v>0</v>
      </c>
      <c r="D14" s="18">
        <f>Hoja2!Q14</f>
        <v>0</v>
      </c>
      <c r="E14" s="18">
        <f>Hoja2!R14</f>
        <v>0</v>
      </c>
      <c r="F14" s="18">
        <f>Hoja2!S14</f>
        <v>0</v>
      </c>
      <c r="G14" s="18">
        <f>Hoja2!T14</f>
        <v>0</v>
      </c>
      <c r="H14" s="18">
        <f>Hoja2!U14</f>
        <v>0</v>
      </c>
      <c r="I14" s="18">
        <f>Hoja2!V14</f>
        <v>0</v>
      </c>
      <c r="J14" s="18">
        <f>Hoja2!W14</f>
        <v>0</v>
      </c>
      <c r="K14" s="18">
        <f>Hoja2!X14</f>
        <v>0</v>
      </c>
      <c r="L14" s="5">
        <f>ROUND((Hoja2!W14*Hoja2!$B$1),3)</f>
        <v>0</v>
      </c>
      <c r="M14" s="5">
        <f>ROUND((Hoja2!W14*Hoja2!$B$2),3)</f>
        <v>0</v>
      </c>
      <c r="N14" s="5">
        <f t="shared" si="1"/>
        <v>0</v>
      </c>
      <c r="O14" s="45">
        <f>ROUND((Hoja2!U14+Hoja2!Y14),2)</f>
        <v>0</v>
      </c>
      <c r="P14" s="18">
        <f>Hoja2!AC14</f>
        <v>0</v>
      </c>
      <c r="Q14" s="18">
        <f>Hoja2!AD14</f>
        <v>0</v>
      </c>
      <c r="R14" s="18">
        <f>Hoja2!AE14</f>
        <v>0</v>
      </c>
      <c r="S14" s="18">
        <f>Hoja2!AF14</f>
        <v>0</v>
      </c>
      <c r="T14" s="18">
        <f>Hoja2!AG14</f>
        <v>0</v>
      </c>
      <c r="U14" s="18">
        <f>Hoja2!AH14</f>
        <v>0</v>
      </c>
      <c r="V14" s="18">
        <f>Hoja2!AI14</f>
        <v>0</v>
      </c>
      <c r="W14" s="18">
        <f>Hoja2!AJ14</f>
        <v>0</v>
      </c>
      <c r="X14" s="18">
        <f>Hoja2!AK14</f>
        <v>0</v>
      </c>
    </row>
    <row r="15" spans="1:24" ht="30" customHeight="1" x14ac:dyDescent="0.25">
      <c r="A15" s="18">
        <f>Hoja2!N15</f>
        <v>0</v>
      </c>
      <c r="B15" s="18">
        <f>Hoja2!O15</f>
        <v>0</v>
      </c>
      <c r="C15" s="18">
        <f>Hoja2!P15</f>
        <v>0</v>
      </c>
      <c r="D15" s="18">
        <f>Hoja2!Q15</f>
        <v>0</v>
      </c>
      <c r="E15" s="18">
        <f>Hoja2!R15</f>
        <v>0</v>
      </c>
      <c r="F15" s="18">
        <f>Hoja2!S15</f>
        <v>0</v>
      </c>
      <c r="G15" s="18">
        <f>Hoja2!T15</f>
        <v>0</v>
      </c>
      <c r="H15" s="18">
        <f>Hoja2!U15</f>
        <v>0</v>
      </c>
      <c r="I15" s="18">
        <f>Hoja2!V15</f>
        <v>0</v>
      </c>
      <c r="J15" s="18">
        <f>Hoja2!W15</f>
        <v>0</v>
      </c>
      <c r="K15" s="18">
        <f>Hoja2!X15</f>
        <v>0</v>
      </c>
      <c r="L15" s="5">
        <f>ROUND((Hoja2!W15*Hoja2!$B$1),3)</f>
        <v>0</v>
      </c>
      <c r="M15" s="5">
        <f>ROUND((Hoja2!W15*Hoja2!$B$2),3)</f>
        <v>0</v>
      </c>
      <c r="N15" s="5">
        <f t="shared" si="1"/>
        <v>0</v>
      </c>
      <c r="O15" s="45">
        <f>ROUND((Hoja2!U15+Hoja2!Y15),2)</f>
        <v>0</v>
      </c>
      <c r="P15" s="18">
        <f>Hoja2!AC15</f>
        <v>0</v>
      </c>
      <c r="Q15" s="18">
        <f>Hoja2!AD15</f>
        <v>0</v>
      </c>
      <c r="R15" s="18">
        <f>Hoja2!AE15</f>
        <v>0</v>
      </c>
      <c r="S15" s="18">
        <f>Hoja2!AF15</f>
        <v>0</v>
      </c>
      <c r="T15" s="18">
        <f>Hoja2!AG15</f>
        <v>0</v>
      </c>
      <c r="U15" s="18">
        <f>Hoja2!AH15</f>
        <v>0</v>
      </c>
      <c r="V15" s="18">
        <f>Hoja2!AI15</f>
        <v>0</v>
      </c>
      <c r="W15" s="18">
        <f>Hoja2!AJ15</f>
        <v>0</v>
      </c>
      <c r="X15" s="18">
        <f>Hoja2!AK15</f>
        <v>0</v>
      </c>
    </row>
    <row r="16" spans="1:24" ht="30" customHeight="1" x14ac:dyDescent="0.25">
      <c r="A16" s="18">
        <f>Hoja2!N16</f>
        <v>0</v>
      </c>
      <c r="B16" s="18">
        <f>Hoja2!O16</f>
        <v>0</v>
      </c>
      <c r="C16" s="18">
        <f>Hoja2!P16</f>
        <v>0</v>
      </c>
      <c r="D16" s="18">
        <f>Hoja2!Q16</f>
        <v>0</v>
      </c>
      <c r="E16" s="18">
        <f>Hoja2!R16</f>
        <v>0</v>
      </c>
      <c r="F16" s="18">
        <f>Hoja2!S16</f>
        <v>0</v>
      </c>
      <c r="G16" s="18">
        <f>Hoja2!T16</f>
        <v>0</v>
      </c>
      <c r="H16" s="18">
        <f>Hoja2!U16</f>
        <v>0</v>
      </c>
      <c r="I16" s="18">
        <f>Hoja2!V16</f>
        <v>0</v>
      </c>
      <c r="J16" s="18">
        <f>Hoja2!W16</f>
        <v>0</v>
      </c>
      <c r="K16" s="18">
        <f>Hoja2!X16</f>
        <v>0</v>
      </c>
      <c r="L16" s="5">
        <f>ROUND((Hoja2!W16*Hoja2!$B$1),3)</f>
        <v>0</v>
      </c>
      <c r="M16" s="5">
        <f>ROUND((Hoja2!W16*Hoja2!$B$2),3)</f>
        <v>0</v>
      </c>
      <c r="N16" s="5">
        <f t="shared" si="1"/>
        <v>0</v>
      </c>
      <c r="O16" s="45">
        <f>ROUND((Hoja2!U16+Hoja2!Y16),2)</f>
        <v>0</v>
      </c>
      <c r="P16" s="18">
        <f>Hoja2!AC16</f>
        <v>0</v>
      </c>
      <c r="Q16" s="18">
        <f>Hoja2!AD16</f>
        <v>0</v>
      </c>
      <c r="R16" s="18">
        <f>Hoja2!AE16</f>
        <v>0</v>
      </c>
      <c r="S16" s="18">
        <f>Hoja2!AF16</f>
        <v>0</v>
      </c>
      <c r="T16" s="18">
        <f>Hoja2!AG16</f>
        <v>0</v>
      </c>
      <c r="U16" s="18">
        <f>Hoja2!AH16</f>
        <v>0</v>
      </c>
      <c r="V16" s="18">
        <f>Hoja2!AI16</f>
        <v>0</v>
      </c>
      <c r="W16" s="18">
        <f>Hoja2!AJ16</f>
        <v>0</v>
      </c>
      <c r="X16" s="18">
        <f>Hoja2!AK16</f>
        <v>0</v>
      </c>
    </row>
    <row r="17" spans="1:24" ht="30" customHeight="1" x14ac:dyDescent="0.25">
      <c r="A17" s="18">
        <f>Hoja2!N17</f>
        <v>0</v>
      </c>
      <c r="B17" s="18" t="str">
        <f>Hoja2!O17</f>
        <v>PLANTA BAJA</v>
      </c>
      <c r="C17" s="18">
        <f>Hoja2!P17</f>
        <v>0</v>
      </c>
      <c r="D17" s="18" t="str">
        <f>Hoja2!Q17</f>
        <v>DEPARTAMENTO 1A</v>
      </c>
      <c r="E17" s="18" t="str">
        <f>Hoja2!R17</f>
        <v>DEPARTAMENTO 1A</v>
      </c>
      <c r="F17" s="18">
        <f>Hoja2!S17</f>
        <v>0</v>
      </c>
      <c r="G17" s="18" t="str">
        <f>Hoja2!T17</f>
        <v>2026</v>
      </c>
      <c r="H17" s="18">
        <f>Hoja2!U17</f>
        <v>87.42</v>
      </c>
      <c r="I17" s="18">
        <f>Hoja2!V17</f>
        <v>0</v>
      </c>
      <c r="J17" s="18">
        <f>Hoja2!W17</f>
        <v>87.42</v>
      </c>
      <c r="K17" s="18">
        <f>Hoja2!X17</f>
        <v>38.93</v>
      </c>
      <c r="L17" s="5">
        <f>ROUND((Hoja2!W17*Hoja2!$B$1),3)</f>
        <v>25.308</v>
      </c>
      <c r="M17" s="5">
        <f>ROUND((Hoja2!W17*Hoja2!$B$2),3)</f>
        <v>20.484000000000002</v>
      </c>
      <c r="N17" s="5">
        <f t="shared" si="1"/>
        <v>45.79</v>
      </c>
      <c r="O17" s="45">
        <f>ROUND((Hoja2!U17+Hoja2!Y17),2)</f>
        <v>112.73</v>
      </c>
      <c r="P17" s="18" t="str">
        <f>Hoja2!AC17</f>
        <v>DEPARTAMENTO 1A</v>
      </c>
      <c r="Q17" s="18" t="str">
        <f>Hoja2!AD17</f>
        <v>N</v>
      </c>
      <c r="R17" s="18" t="str">
        <f>Hoja2!AE17</f>
        <v>LOCAL COMECIAL 1 - AREA COMUN</v>
      </c>
      <c r="S17" s="18" t="str">
        <f>Hoja2!AF17</f>
        <v>VECINO - AREA COMUN</v>
      </c>
      <c r="T17" s="18" t="str">
        <f>Hoja2!AG17</f>
        <v>VECINO</v>
      </c>
      <c r="U17" s="18" t="str">
        <f>Hoja2!AH17</f>
        <v>VECINO - AREA COMUN</v>
      </c>
      <c r="V17" s="18" t="str">
        <f>Hoja2!AI17</f>
        <v>A-1</v>
      </c>
      <c r="W17" s="18" t="str">
        <f>Hoja2!AJ17</f>
        <v>3011020110909</v>
      </c>
      <c r="X17" s="18">
        <f>Hoja2!AK17</f>
        <v>0</v>
      </c>
    </row>
    <row r="18" spans="1:24" ht="30" customHeight="1" x14ac:dyDescent="0.25">
      <c r="A18" s="18">
        <f>Hoja2!N18</f>
        <v>0</v>
      </c>
      <c r="B18" s="18" t="str">
        <f>Hoja2!O18</f>
        <v>PLANTA BAJA</v>
      </c>
      <c r="C18" s="18">
        <f>Hoja2!P18</f>
        <v>0</v>
      </c>
      <c r="D18" s="18" t="str">
        <f>Hoja2!Q18</f>
        <v>LOCAL COMECIAL 1</v>
      </c>
      <c r="E18" s="18" t="str">
        <f>Hoja2!R18</f>
        <v>LOCAL COMECIAL 1</v>
      </c>
      <c r="F18" s="18">
        <f>Hoja2!S18</f>
        <v>0</v>
      </c>
      <c r="G18" s="18" t="str">
        <f>Hoja2!T18</f>
        <v>2026</v>
      </c>
      <c r="H18" s="18">
        <f>Hoja2!U18</f>
        <v>82.95</v>
      </c>
      <c r="I18" s="18">
        <f>Hoja2!V18</f>
        <v>0</v>
      </c>
      <c r="J18" s="18">
        <f>Hoja2!W18</f>
        <v>82.95</v>
      </c>
      <c r="K18" s="18">
        <f>Hoja2!X18</f>
        <v>36.950000000000003</v>
      </c>
      <c r="L18" s="5">
        <f>ROUND((Hoja2!W18*Hoja2!$B$1),3)</f>
        <v>24.013999999999999</v>
      </c>
      <c r="M18" s="5">
        <f>ROUND((Hoja2!W18*Hoja2!$B$2),3)</f>
        <v>19.437000000000001</v>
      </c>
      <c r="N18" s="5">
        <f t="shared" si="1"/>
        <v>43.45</v>
      </c>
      <c r="O18" s="45">
        <f>ROUND((Hoja2!U18+Hoja2!Y18),2)</f>
        <v>106.96</v>
      </c>
      <c r="P18" s="18" t="str">
        <f>Hoja2!AC18</f>
        <v>LOCAL COMECIAL 1</v>
      </c>
      <c r="Q18" s="18" t="str">
        <f>Hoja2!AD18</f>
        <v>N</v>
      </c>
      <c r="R18" s="18" t="str">
        <f>Hoja2!AE18</f>
        <v>AREA COMUN - LOCAL COMECIAL 2</v>
      </c>
      <c r="S18" s="18" t="str">
        <f>Hoja2!AF18</f>
        <v>LOCAL COMECIAL 2 - AREA COMUN</v>
      </c>
      <c r="T18" s="18" t="str">
        <f>Hoja2!AG18</f>
        <v>DEPARTAMENTO 1A - AREA COMUN - LOCAL COMECIAL 2</v>
      </c>
      <c r="U18" s="18" t="str">
        <f>Hoja2!AH18</f>
        <v>VECINO</v>
      </c>
      <c r="V18" s="18" t="str">
        <f>Hoja2!AI18</f>
        <v>A-1</v>
      </c>
      <c r="W18" s="18" t="str">
        <f>Hoja2!AJ18</f>
        <v>3011020110910</v>
      </c>
      <c r="X18" s="18">
        <f>Hoja2!AK18</f>
        <v>0</v>
      </c>
    </row>
    <row r="19" spans="1:24" ht="30" customHeight="1" x14ac:dyDescent="0.25">
      <c r="A19" s="18">
        <f>Hoja2!N19</f>
        <v>0</v>
      </c>
      <c r="B19" s="18" t="str">
        <f>Hoja2!O19</f>
        <v>PLANTA BAJA</v>
      </c>
      <c r="C19" s="18">
        <f>Hoja2!P19</f>
        <v>0</v>
      </c>
      <c r="D19" s="18" t="str">
        <f>Hoja2!Q19</f>
        <v>LOCAL COMECIAL 2</v>
      </c>
      <c r="E19" s="18" t="str">
        <f>Hoja2!R19</f>
        <v>LOCAL COMECIAL 2</v>
      </c>
      <c r="F19" s="18">
        <f>Hoja2!S19</f>
        <v>0</v>
      </c>
      <c r="G19" s="18" t="str">
        <f>Hoja2!T19</f>
        <v>2026</v>
      </c>
      <c r="H19" s="18">
        <f>Hoja2!U19</f>
        <v>68.47</v>
      </c>
      <c r="I19" s="18">
        <f>Hoja2!V19</f>
        <v>0</v>
      </c>
      <c r="J19" s="18">
        <f>Hoja2!W19</f>
        <v>68.47</v>
      </c>
      <c r="K19" s="18">
        <f>Hoja2!X19</f>
        <v>30.5</v>
      </c>
      <c r="L19" s="5">
        <f>ROUND((Hoja2!W19*Hoja2!$B$1),3)</f>
        <v>19.821999999999999</v>
      </c>
      <c r="M19" s="5">
        <f>ROUND((Hoja2!W19*Hoja2!$B$2),3)</f>
        <v>16.044</v>
      </c>
      <c r="N19" s="5">
        <f t="shared" si="1"/>
        <v>35.869999999999997</v>
      </c>
      <c r="O19" s="45">
        <f>ROUND((Hoja2!U19+Hoja2!Y19),2)</f>
        <v>88.29</v>
      </c>
      <c r="P19" s="18" t="str">
        <f>Hoja2!AC19</f>
        <v>LOCAL COMECIAL 2</v>
      </c>
      <c r="Q19" s="18" t="str">
        <f>Hoja2!AD19</f>
        <v>N</v>
      </c>
      <c r="R19" s="18" t="str">
        <f>Hoja2!AE19</f>
        <v>AREA COMUN - LOCAL COMECIAL 1</v>
      </c>
      <c r="S19" s="18" t="str">
        <f>Hoja2!AF19</f>
        <v>AREA COMUN</v>
      </c>
      <c r="T19" s="18" t="str">
        <f>Hoja2!AG19</f>
        <v>LOCAL COMECIAL 1 - AREA COMUN</v>
      </c>
      <c r="U19" s="18" t="str">
        <f>Hoja2!AH19</f>
        <v>LOCAL COMECIAL 1</v>
      </c>
      <c r="V19" s="18" t="str">
        <f>Hoja2!AI19</f>
        <v>A-1</v>
      </c>
      <c r="W19" s="18" t="str">
        <f>Hoja2!AJ19</f>
        <v>3011020110911</v>
      </c>
      <c r="X19" s="18">
        <f>Hoja2!AK19</f>
        <v>0</v>
      </c>
    </row>
    <row r="20" spans="1:24" ht="30" customHeight="1" x14ac:dyDescent="0.25">
      <c r="A20" s="18">
        <f>Hoja2!N20</f>
        <v>0</v>
      </c>
      <c r="B20" s="18">
        <f>Hoja2!O20</f>
        <v>0</v>
      </c>
      <c r="C20" s="18">
        <f>Hoja2!P20</f>
        <v>0</v>
      </c>
      <c r="D20" s="18">
        <f>Hoja2!Q20</f>
        <v>0</v>
      </c>
      <c r="E20" s="18">
        <f>Hoja2!R20</f>
        <v>0</v>
      </c>
      <c r="F20" s="18">
        <f>Hoja2!S20</f>
        <v>0</v>
      </c>
      <c r="G20" s="18">
        <f>Hoja2!T20</f>
        <v>0</v>
      </c>
      <c r="H20" s="18">
        <f>Hoja2!U20</f>
        <v>0</v>
      </c>
      <c r="I20" s="18">
        <f>Hoja2!V20</f>
        <v>0</v>
      </c>
      <c r="J20" s="18">
        <f>Hoja2!W20</f>
        <v>0</v>
      </c>
      <c r="K20" s="18">
        <f>Hoja2!X20</f>
        <v>0</v>
      </c>
      <c r="L20" s="5">
        <f>ROUND((Hoja2!W20*Hoja2!$B$1),3)</f>
        <v>0</v>
      </c>
      <c r="M20" s="5">
        <f>ROUND((Hoja2!W20*Hoja2!$B$2),3)</f>
        <v>0</v>
      </c>
      <c r="N20" s="5">
        <f t="shared" si="1"/>
        <v>0</v>
      </c>
      <c r="O20" s="45">
        <f>ROUND((Hoja2!U20+Hoja2!Y20),2)</f>
        <v>0</v>
      </c>
      <c r="P20" s="18">
        <f>Hoja2!AC20</f>
        <v>0</v>
      </c>
      <c r="Q20" s="18">
        <f>Hoja2!AD20</f>
        <v>0</v>
      </c>
      <c r="R20" s="18">
        <f>Hoja2!AE20</f>
        <v>0</v>
      </c>
      <c r="S20" s="18">
        <f>Hoja2!AF20</f>
        <v>0</v>
      </c>
      <c r="T20" s="18">
        <f>Hoja2!AG20</f>
        <v>0</v>
      </c>
      <c r="U20" s="18">
        <f>Hoja2!AH20</f>
        <v>0</v>
      </c>
      <c r="V20" s="18">
        <f>Hoja2!AI20</f>
        <v>0</v>
      </c>
      <c r="W20" s="18">
        <f>Hoja2!AJ20</f>
        <v>0</v>
      </c>
      <c r="X20" s="18">
        <f>Hoja2!AK20</f>
        <v>0</v>
      </c>
    </row>
    <row r="21" spans="1:24" ht="30" customHeight="1" x14ac:dyDescent="0.25">
      <c r="A21" s="18">
        <f>Hoja2!N21</f>
        <v>0</v>
      </c>
      <c r="B21" s="18">
        <f>Hoja2!O21</f>
        <v>0</v>
      </c>
      <c r="C21" s="18">
        <f>Hoja2!P21</f>
        <v>0</v>
      </c>
      <c r="D21" s="18">
        <f>Hoja2!Q21</f>
        <v>0</v>
      </c>
      <c r="E21" s="18">
        <f>Hoja2!R21</f>
        <v>0</v>
      </c>
      <c r="F21" s="18">
        <f>Hoja2!S21</f>
        <v>0</v>
      </c>
      <c r="G21" s="18">
        <f>Hoja2!T21</f>
        <v>0</v>
      </c>
      <c r="H21" s="18">
        <f>Hoja2!U21</f>
        <v>0</v>
      </c>
      <c r="I21" s="18">
        <f>Hoja2!V21</f>
        <v>0</v>
      </c>
      <c r="J21" s="18">
        <f>Hoja2!W21</f>
        <v>0</v>
      </c>
      <c r="K21" s="18">
        <f>Hoja2!X21</f>
        <v>0</v>
      </c>
      <c r="L21" s="5">
        <f>ROUND((Hoja2!W21*Hoja2!$B$1),3)</f>
        <v>0</v>
      </c>
      <c r="M21" s="5">
        <f>ROUND((Hoja2!W21*Hoja2!$B$2),3)</f>
        <v>0</v>
      </c>
      <c r="N21" s="5">
        <f t="shared" si="1"/>
        <v>0</v>
      </c>
      <c r="O21" s="45">
        <f>ROUND((Hoja2!U21+Hoja2!Y21),2)</f>
        <v>0</v>
      </c>
      <c r="P21" s="18">
        <f>Hoja2!AC21</f>
        <v>0</v>
      </c>
      <c r="Q21" s="18">
        <f>Hoja2!AD21</f>
        <v>0</v>
      </c>
      <c r="R21" s="18">
        <f>Hoja2!AE21</f>
        <v>0</v>
      </c>
      <c r="S21" s="18">
        <f>Hoja2!AF21</f>
        <v>0</v>
      </c>
      <c r="T21" s="18">
        <f>Hoja2!AG21</f>
        <v>0</v>
      </c>
      <c r="U21" s="18">
        <f>Hoja2!AH21</f>
        <v>0</v>
      </c>
      <c r="V21" s="18">
        <f>Hoja2!AI21</f>
        <v>0</v>
      </c>
      <c r="W21" s="18">
        <f>Hoja2!AJ21</f>
        <v>0</v>
      </c>
      <c r="X21" s="18">
        <f>Hoja2!AK21</f>
        <v>0</v>
      </c>
    </row>
    <row r="22" spans="1:24" ht="30" customHeight="1" x14ac:dyDescent="0.25">
      <c r="A22" s="18">
        <f>Hoja2!N22</f>
        <v>0</v>
      </c>
      <c r="B22" s="18">
        <f>Hoja2!O22</f>
        <v>0</v>
      </c>
      <c r="C22" s="18">
        <f>Hoja2!P22</f>
        <v>0</v>
      </c>
      <c r="D22" s="18">
        <f>Hoja2!Q22</f>
        <v>0</v>
      </c>
      <c r="E22" s="18">
        <f>Hoja2!R22</f>
        <v>0</v>
      </c>
      <c r="F22" s="18">
        <f>Hoja2!S22</f>
        <v>0</v>
      </c>
      <c r="G22" s="18">
        <f>Hoja2!T22</f>
        <v>0</v>
      </c>
      <c r="H22" s="18">
        <f>Hoja2!U22</f>
        <v>0</v>
      </c>
      <c r="I22" s="18">
        <f>Hoja2!V22</f>
        <v>0</v>
      </c>
      <c r="J22" s="18">
        <f>Hoja2!W22</f>
        <v>0</v>
      </c>
      <c r="K22" s="18">
        <f>Hoja2!X22</f>
        <v>0</v>
      </c>
      <c r="L22" s="5">
        <f>ROUND((Hoja2!W22*Hoja2!$B$1),3)</f>
        <v>0</v>
      </c>
      <c r="M22" s="5">
        <f>ROUND((Hoja2!W22*Hoja2!$B$2),3)</f>
        <v>0</v>
      </c>
      <c r="N22" s="5">
        <f t="shared" si="1"/>
        <v>0</v>
      </c>
      <c r="O22" s="45">
        <f>ROUND((Hoja2!U22+Hoja2!Y22),2)</f>
        <v>0</v>
      </c>
      <c r="P22" s="18">
        <f>Hoja2!AC22</f>
        <v>0</v>
      </c>
      <c r="Q22" s="18">
        <f>Hoja2!AD22</f>
        <v>0</v>
      </c>
      <c r="R22" s="18">
        <f>Hoja2!AE22</f>
        <v>0</v>
      </c>
      <c r="S22" s="18">
        <f>Hoja2!AF22</f>
        <v>0</v>
      </c>
      <c r="T22" s="18">
        <f>Hoja2!AG22</f>
        <v>0</v>
      </c>
      <c r="U22" s="18">
        <f>Hoja2!AH22</f>
        <v>0</v>
      </c>
      <c r="V22" s="18">
        <f>Hoja2!AI22</f>
        <v>0</v>
      </c>
      <c r="W22" s="18">
        <f>Hoja2!AJ22</f>
        <v>0</v>
      </c>
      <c r="X22" s="18">
        <f>Hoja2!AK22</f>
        <v>0</v>
      </c>
    </row>
    <row r="23" spans="1:24" ht="30" customHeight="1" x14ac:dyDescent="0.25">
      <c r="A23" s="18">
        <f>Hoja2!N23</f>
        <v>0</v>
      </c>
      <c r="B23" s="18">
        <f>Hoja2!O23</f>
        <v>0</v>
      </c>
      <c r="C23" s="18">
        <f>Hoja2!P23</f>
        <v>0</v>
      </c>
      <c r="D23" s="18">
        <f>Hoja2!Q23</f>
        <v>0</v>
      </c>
      <c r="E23" s="18">
        <f>Hoja2!R23</f>
        <v>0</v>
      </c>
      <c r="F23" s="18">
        <f>Hoja2!S23</f>
        <v>0</v>
      </c>
      <c r="G23" s="18">
        <f>Hoja2!T23</f>
        <v>0</v>
      </c>
      <c r="H23" s="18">
        <f>Hoja2!U23</f>
        <v>0</v>
      </c>
      <c r="I23" s="18">
        <f>Hoja2!V23</f>
        <v>0</v>
      </c>
      <c r="J23" s="18">
        <f>Hoja2!W23</f>
        <v>0</v>
      </c>
      <c r="K23" s="18">
        <f>Hoja2!X23</f>
        <v>0</v>
      </c>
      <c r="L23" s="5">
        <f>ROUND((Hoja2!W23*Hoja2!$B$1),3)</f>
        <v>0</v>
      </c>
      <c r="M23" s="5">
        <f>ROUND((Hoja2!W23*Hoja2!$B$2),3)</f>
        <v>0</v>
      </c>
      <c r="N23" s="5">
        <f t="shared" si="1"/>
        <v>0</v>
      </c>
      <c r="O23" s="45">
        <f>ROUND((Hoja2!U23+Hoja2!Y23),2)</f>
        <v>0</v>
      </c>
      <c r="P23" s="18">
        <f>Hoja2!AC23</f>
        <v>0</v>
      </c>
      <c r="Q23" s="18">
        <f>Hoja2!AD23</f>
        <v>0</v>
      </c>
      <c r="R23" s="18">
        <f>Hoja2!AE23</f>
        <v>0</v>
      </c>
      <c r="S23" s="18">
        <f>Hoja2!AF23</f>
        <v>0</v>
      </c>
      <c r="T23" s="18">
        <f>Hoja2!AG23</f>
        <v>0</v>
      </c>
      <c r="U23" s="18">
        <f>Hoja2!AH23</f>
        <v>0</v>
      </c>
      <c r="V23" s="18">
        <f>Hoja2!AI23</f>
        <v>0</v>
      </c>
      <c r="W23" s="18">
        <f>Hoja2!AJ23</f>
        <v>0</v>
      </c>
      <c r="X23" s="18">
        <f>Hoja2!AK23</f>
        <v>0</v>
      </c>
    </row>
    <row r="24" spans="1:24" ht="30" customHeight="1" x14ac:dyDescent="0.25">
      <c r="A24" s="18">
        <f>Hoja2!N24</f>
        <v>0</v>
      </c>
      <c r="B24" s="18" t="str">
        <f>Hoja2!O24</f>
        <v>PLANTA 1º PISO</v>
      </c>
      <c r="C24" s="18">
        <f>Hoja2!P24</f>
        <v>0</v>
      </c>
      <c r="D24" s="18" t="str">
        <f>Hoja2!Q24</f>
        <v>DEPARTAMENTO 2B</v>
      </c>
      <c r="E24" s="18" t="str">
        <f>Hoja2!R24</f>
        <v>DEPARTAMENTO 2B</v>
      </c>
      <c r="F24" s="18">
        <f>Hoja2!S24</f>
        <v>0</v>
      </c>
      <c r="G24" s="18" t="str">
        <f>Hoja2!T24</f>
        <v>2026</v>
      </c>
      <c r="H24" s="18">
        <f>Hoja2!U24</f>
        <v>193.74</v>
      </c>
      <c r="I24" s="18">
        <f>Hoja2!V24</f>
        <v>0</v>
      </c>
      <c r="J24" s="18">
        <f>Hoja2!W24</f>
        <v>193.74</v>
      </c>
      <c r="K24" s="18">
        <f>Hoja2!X24</f>
        <v>86.31</v>
      </c>
      <c r="L24" s="5">
        <f>ROUND((Hoja2!W24*Hoja2!$B$1),3)</f>
        <v>56.087000000000003</v>
      </c>
      <c r="M24" s="5">
        <f>ROUND((Hoja2!W24*Hoja2!$B$2),3)</f>
        <v>45.398000000000003</v>
      </c>
      <c r="N24" s="5">
        <f t="shared" si="1"/>
        <v>101.49</v>
      </c>
      <c r="O24" s="45">
        <f>ROUND((Hoja2!U24+Hoja2!Y24),2)</f>
        <v>249.83</v>
      </c>
      <c r="P24" s="18" t="str">
        <f>Hoja2!AC24</f>
        <v>DEPARTAMENTO 2B</v>
      </c>
      <c r="Q24" s="18" t="str">
        <f>Hoja2!AD24</f>
        <v>N</v>
      </c>
      <c r="R24" s="18" t="str">
        <f>Hoja2!AE24</f>
        <v>VACIO - AREA COMUN</v>
      </c>
      <c r="S24" s="18" t="str">
        <f>Hoja2!AF24</f>
        <v>VECINO - AREA COMUN</v>
      </c>
      <c r="T24" s="18" t="str">
        <f>Hoja2!AG24</f>
        <v>ESPACIO EXTERIOR - AREA COMUN</v>
      </c>
      <c r="U24" s="18" t="str">
        <f>Hoja2!AH24</f>
        <v>VECINO - AREA COMUN</v>
      </c>
      <c r="V24" s="18" t="str">
        <f>Hoja2!AI24</f>
        <v>A-1</v>
      </c>
      <c r="W24" s="18" t="str">
        <f>Hoja2!AJ24</f>
        <v>3011020110912</v>
      </c>
      <c r="X24" s="18">
        <f>Hoja2!AK24</f>
        <v>0</v>
      </c>
    </row>
    <row r="25" spans="1:24" ht="30" customHeight="1" x14ac:dyDescent="0.25">
      <c r="A25" s="18">
        <f>Hoja2!N25</f>
        <v>0</v>
      </c>
      <c r="B25" s="18">
        <f>Hoja2!O25</f>
        <v>0</v>
      </c>
      <c r="C25" s="18">
        <f>Hoja2!P25</f>
        <v>0</v>
      </c>
      <c r="D25" s="18">
        <f>Hoja2!Q25</f>
        <v>0</v>
      </c>
      <c r="E25" s="18">
        <f>Hoja2!R25</f>
        <v>0</v>
      </c>
      <c r="F25" s="18">
        <f>Hoja2!S25</f>
        <v>0</v>
      </c>
      <c r="G25" s="18">
        <f>Hoja2!T25</f>
        <v>0</v>
      </c>
      <c r="H25" s="18">
        <f>Hoja2!U25</f>
        <v>0</v>
      </c>
      <c r="I25" s="18">
        <f>Hoja2!V25</f>
        <v>0</v>
      </c>
      <c r="J25" s="18">
        <f>Hoja2!W25</f>
        <v>0</v>
      </c>
      <c r="K25" s="18">
        <f>Hoja2!X25</f>
        <v>0</v>
      </c>
      <c r="L25" s="5">
        <f>ROUND((Hoja2!W25*Hoja2!$B$1),3)</f>
        <v>0</v>
      </c>
      <c r="M25" s="5">
        <f>ROUND((Hoja2!W25*Hoja2!$B$2),3)</f>
        <v>0</v>
      </c>
      <c r="N25" s="5">
        <f t="shared" si="1"/>
        <v>0</v>
      </c>
      <c r="O25" s="45">
        <f>ROUND((Hoja2!U25+Hoja2!Y25),2)</f>
        <v>0</v>
      </c>
      <c r="P25" s="18">
        <f>Hoja2!AC25</f>
        <v>0</v>
      </c>
      <c r="Q25" s="18">
        <f>Hoja2!AD25</f>
        <v>0</v>
      </c>
      <c r="R25" s="18">
        <f>Hoja2!AE25</f>
        <v>0</v>
      </c>
      <c r="S25" s="18">
        <f>Hoja2!AF25</f>
        <v>0</v>
      </c>
      <c r="T25" s="18">
        <f>Hoja2!AG25</f>
        <v>0</v>
      </c>
      <c r="U25" s="18">
        <f>Hoja2!AH25</f>
        <v>0</v>
      </c>
      <c r="V25" s="18">
        <f>Hoja2!AI25</f>
        <v>0</v>
      </c>
      <c r="W25" s="18">
        <f>Hoja2!AJ25</f>
        <v>0</v>
      </c>
      <c r="X25" s="18">
        <f>Hoja2!AK25</f>
        <v>0</v>
      </c>
    </row>
    <row r="26" spans="1:24" ht="30" customHeight="1" x14ac:dyDescent="0.25">
      <c r="A26" s="18">
        <f>Hoja2!N26</f>
        <v>0</v>
      </c>
      <c r="B26" s="18">
        <f>Hoja2!O26</f>
        <v>0</v>
      </c>
      <c r="C26" s="18">
        <f>Hoja2!P26</f>
        <v>0</v>
      </c>
      <c r="D26" s="18">
        <f>Hoja2!Q26</f>
        <v>0</v>
      </c>
      <c r="E26" s="18">
        <f>Hoja2!R26</f>
        <v>0</v>
      </c>
      <c r="F26" s="18">
        <f>Hoja2!S26</f>
        <v>0</v>
      </c>
      <c r="G26" s="18">
        <f>Hoja2!T26</f>
        <v>0</v>
      </c>
      <c r="H26" s="18">
        <f>Hoja2!U26</f>
        <v>0</v>
      </c>
      <c r="I26" s="18">
        <f>Hoja2!V26</f>
        <v>0</v>
      </c>
      <c r="J26" s="18">
        <f>Hoja2!W26</f>
        <v>0</v>
      </c>
      <c r="K26" s="18">
        <f>Hoja2!X26</f>
        <v>0</v>
      </c>
      <c r="L26" s="5">
        <f>ROUND((Hoja2!W26*Hoja2!$B$1),3)</f>
        <v>0</v>
      </c>
      <c r="M26" s="5">
        <f>ROUND((Hoja2!W26*Hoja2!$B$2),3)</f>
        <v>0</v>
      </c>
      <c r="N26" s="5">
        <f t="shared" si="1"/>
        <v>0</v>
      </c>
      <c r="O26" s="45">
        <f>ROUND((Hoja2!U26+Hoja2!Y26),2)</f>
        <v>0</v>
      </c>
      <c r="P26" s="18">
        <f>Hoja2!AC26</f>
        <v>0</v>
      </c>
      <c r="Q26" s="18">
        <f>Hoja2!AD26</f>
        <v>0</v>
      </c>
      <c r="R26" s="18">
        <f>Hoja2!AE26</f>
        <v>0</v>
      </c>
      <c r="S26" s="18">
        <f>Hoja2!AF26</f>
        <v>0</v>
      </c>
      <c r="T26" s="18">
        <f>Hoja2!AG26</f>
        <v>0</v>
      </c>
      <c r="U26" s="18">
        <f>Hoja2!AH26</f>
        <v>0</v>
      </c>
      <c r="V26" s="18">
        <f>Hoja2!AI26</f>
        <v>0</v>
      </c>
      <c r="W26" s="18">
        <f>Hoja2!AJ26</f>
        <v>0</v>
      </c>
      <c r="X26" s="18">
        <f>Hoja2!AK26</f>
        <v>0</v>
      </c>
    </row>
    <row r="27" spans="1:24" ht="30" customHeight="1" x14ac:dyDescent="0.25">
      <c r="A27" s="18">
        <f>Hoja2!N27</f>
        <v>0</v>
      </c>
      <c r="B27" s="18">
        <f>Hoja2!O27</f>
        <v>0</v>
      </c>
      <c r="C27" s="18">
        <f>Hoja2!P27</f>
        <v>0</v>
      </c>
      <c r="D27" s="18">
        <f>Hoja2!Q27</f>
        <v>0</v>
      </c>
      <c r="E27" s="18">
        <f>Hoja2!R27</f>
        <v>0</v>
      </c>
      <c r="F27" s="18">
        <f>Hoja2!S27</f>
        <v>0</v>
      </c>
      <c r="G27" s="18">
        <f>Hoja2!T27</f>
        <v>0</v>
      </c>
      <c r="H27" s="18">
        <f>Hoja2!U27</f>
        <v>0</v>
      </c>
      <c r="I27" s="18">
        <f>Hoja2!V27</f>
        <v>0</v>
      </c>
      <c r="J27" s="18">
        <f>Hoja2!W27</f>
        <v>0</v>
      </c>
      <c r="K27" s="18">
        <f>Hoja2!X27</f>
        <v>0</v>
      </c>
      <c r="L27" s="5">
        <f>ROUND((Hoja2!W27*Hoja2!$B$1),3)</f>
        <v>0</v>
      </c>
      <c r="M27" s="5">
        <f>ROUND((Hoja2!W27*Hoja2!$B$2),3)</f>
        <v>0</v>
      </c>
      <c r="N27" s="5">
        <f t="shared" si="1"/>
        <v>0</v>
      </c>
      <c r="O27" s="45">
        <f>ROUND((Hoja2!U27+Hoja2!Y27),2)</f>
        <v>0</v>
      </c>
      <c r="P27" s="18">
        <f>Hoja2!AC27</f>
        <v>0</v>
      </c>
      <c r="Q27" s="18">
        <f>Hoja2!AD27</f>
        <v>0</v>
      </c>
      <c r="R27" s="18">
        <f>Hoja2!AE27</f>
        <v>0</v>
      </c>
      <c r="S27" s="18">
        <f>Hoja2!AF27</f>
        <v>0</v>
      </c>
      <c r="T27" s="18">
        <f>Hoja2!AG27</f>
        <v>0</v>
      </c>
      <c r="U27" s="18">
        <f>Hoja2!AH27</f>
        <v>0</v>
      </c>
      <c r="V27" s="18">
        <f>Hoja2!AI27</f>
        <v>0</v>
      </c>
      <c r="W27" s="18">
        <f>Hoja2!AJ27</f>
        <v>0</v>
      </c>
      <c r="X27" s="18">
        <f>Hoja2!AK27</f>
        <v>0</v>
      </c>
    </row>
    <row r="28" spans="1:24" ht="30" customHeight="1" x14ac:dyDescent="0.25">
      <c r="A28" s="18">
        <f>Hoja2!N28</f>
        <v>0</v>
      </c>
      <c r="B28" s="18" t="str">
        <f>Hoja2!O28</f>
        <v>PLANTA 2º PISO</v>
      </c>
      <c r="C28" s="18">
        <f>Hoja2!P28</f>
        <v>0</v>
      </c>
      <c r="D28" s="18" t="str">
        <f>Hoja2!Q28</f>
        <v>DEPARTAMENTO 3C</v>
      </c>
      <c r="E28" s="18" t="str">
        <f>Hoja2!R28</f>
        <v>DEPARTAMENTO 3C</v>
      </c>
      <c r="F28" s="18">
        <f>Hoja2!S28</f>
        <v>0</v>
      </c>
      <c r="G28" s="18" t="str">
        <f>Hoja2!T28</f>
        <v>2026</v>
      </c>
      <c r="H28" s="18">
        <f>Hoja2!U28</f>
        <v>193.74</v>
      </c>
      <c r="I28" s="18">
        <f>Hoja2!V28</f>
        <v>0</v>
      </c>
      <c r="J28" s="18">
        <f>Hoja2!W28</f>
        <v>193.74</v>
      </c>
      <c r="K28" s="18">
        <f>Hoja2!X28</f>
        <v>86.31</v>
      </c>
      <c r="L28" s="5">
        <f>ROUND((Hoja2!W28*Hoja2!$B$1),3)</f>
        <v>56.087000000000003</v>
      </c>
      <c r="M28" s="5">
        <f>ROUND((Hoja2!W28*Hoja2!$B$2),3)</f>
        <v>45.398000000000003</v>
      </c>
      <c r="N28" s="5">
        <f t="shared" si="1"/>
        <v>101.49</v>
      </c>
      <c r="O28" s="45">
        <f>ROUND((Hoja2!U28+Hoja2!Y28),2)</f>
        <v>249.83</v>
      </c>
      <c r="P28" s="18" t="str">
        <f>Hoja2!AC28</f>
        <v>DEPARTAMENTO 3C</v>
      </c>
      <c r="Q28" s="18" t="str">
        <f>Hoja2!AD28</f>
        <v>N</v>
      </c>
      <c r="R28" s="18" t="str">
        <f>Hoja2!AE28</f>
        <v>VACIO - AREA COMUN</v>
      </c>
      <c r="S28" s="18" t="str">
        <f>Hoja2!AF28</f>
        <v>VECINO - AREA COMUN</v>
      </c>
      <c r="T28" s="18" t="str">
        <f>Hoja2!AG28</f>
        <v>ESPACIO EXTERIOR - AREA COMUN</v>
      </c>
      <c r="U28" s="18" t="str">
        <f>Hoja2!AH28</f>
        <v>VECINO - AREA COMUN</v>
      </c>
      <c r="V28" s="18" t="str">
        <f>Hoja2!AI28</f>
        <v>A-1</v>
      </c>
      <c r="W28" s="18" t="str">
        <f>Hoja2!AJ28</f>
        <v>3011020110913</v>
      </c>
      <c r="X28" s="18">
        <f>Hoja2!AK28</f>
        <v>0</v>
      </c>
    </row>
    <row r="29" spans="1:24" ht="30" customHeight="1" x14ac:dyDescent="0.25">
      <c r="A29" s="18">
        <f>Hoja2!N29</f>
        <v>0</v>
      </c>
      <c r="B29" s="18">
        <f>Hoja2!O29</f>
        <v>0</v>
      </c>
      <c r="C29" s="18">
        <f>Hoja2!P29</f>
        <v>0</v>
      </c>
      <c r="D29" s="18">
        <f>Hoja2!Q29</f>
        <v>0</v>
      </c>
      <c r="E29" s="18">
        <f>Hoja2!R29</f>
        <v>0</v>
      </c>
      <c r="F29" s="18">
        <f>Hoja2!S29</f>
        <v>0</v>
      </c>
      <c r="G29" s="18">
        <f>Hoja2!T29</f>
        <v>0</v>
      </c>
      <c r="H29" s="18">
        <f>Hoja2!U29</f>
        <v>0</v>
      </c>
      <c r="I29" s="18">
        <f>Hoja2!V29</f>
        <v>0</v>
      </c>
      <c r="J29" s="18">
        <f>Hoja2!W29</f>
        <v>0</v>
      </c>
      <c r="K29" s="18">
        <f>Hoja2!X29</f>
        <v>0</v>
      </c>
      <c r="L29" s="5">
        <f>ROUND((Hoja2!W29*Hoja2!$B$1),3)</f>
        <v>0</v>
      </c>
      <c r="M29" s="5">
        <f>ROUND((Hoja2!W29*Hoja2!$B$2),3)</f>
        <v>0</v>
      </c>
      <c r="N29" s="5">
        <f t="shared" si="1"/>
        <v>0</v>
      </c>
      <c r="O29" s="45">
        <f>ROUND((Hoja2!U29+Hoja2!Y29),2)</f>
        <v>0</v>
      </c>
      <c r="P29" s="18">
        <f>Hoja2!AC29</f>
        <v>0</v>
      </c>
      <c r="Q29" s="18">
        <f>Hoja2!AD29</f>
        <v>0</v>
      </c>
      <c r="R29" s="18">
        <f>Hoja2!AE29</f>
        <v>0</v>
      </c>
      <c r="S29" s="18">
        <f>Hoja2!AF29</f>
        <v>0</v>
      </c>
      <c r="T29" s="18">
        <f>Hoja2!AG29</f>
        <v>0</v>
      </c>
      <c r="U29" s="18">
        <f>Hoja2!AH29</f>
        <v>0</v>
      </c>
      <c r="V29" s="18">
        <f>Hoja2!AI29</f>
        <v>0</v>
      </c>
      <c r="W29" s="18">
        <f>Hoja2!AJ29</f>
        <v>0</v>
      </c>
      <c r="X29" s="18">
        <f>Hoja2!AK29</f>
        <v>0</v>
      </c>
    </row>
    <row r="30" spans="1:24" ht="30" customHeight="1" x14ac:dyDescent="0.25">
      <c r="A30" s="18">
        <f>Hoja2!N30</f>
        <v>0</v>
      </c>
      <c r="B30" s="18">
        <f>Hoja2!O30</f>
        <v>0</v>
      </c>
      <c r="C30" s="18">
        <f>Hoja2!P30</f>
        <v>0</v>
      </c>
      <c r="D30" s="18">
        <f>Hoja2!Q30</f>
        <v>0</v>
      </c>
      <c r="E30" s="18">
        <f>Hoja2!R30</f>
        <v>0</v>
      </c>
      <c r="F30" s="18">
        <f>Hoja2!S30</f>
        <v>0</v>
      </c>
      <c r="G30" s="18">
        <f>Hoja2!T30</f>
        <v>0</v>
      </c>
      <c r="H30" s="18">
        <f>Hoja2!U30</f>
        <v>0</v>
      </c>
      <c r="I30" s="18">
        <f>Hoja2!V30</f>
        <v>0</v>
      </c>
      <c r="J30" s="18">
        <f>Hoja2!W30</f>
        <v>0</v>
      </c>
      <c r="K30" s="18">
        <f>Hoja2!X30</f>
        <v>0</v>
      </c>
      <c r="L30" s="5">
        <f>ROUND((Hoja2!W30*Hoja2!$B$1),3)</f>
        <v>0</v>
      </c>
      <c r="M30" s="5">
        <f>ROUND((Hoja2!W30*Hoja2!$B$2),3)</f>
        <v>0</v>
      </c>
      <c r="N30" s="5">
        <f t="shared" si="1"/>
        <v>0</v>
      </c>
      <c r="O30" s="45">
        <f>ROUND((Hoja2!U30+Hoja2!Y30),2)</f>
        <v>0</v>
      </c>
      <c r="P30" s="18">
        <f>Hoja2!AC30</f>
        <v>0</v>
      </c>
      <c r="Q30" s="18">
        <f>Hoja2!AD30</f>
        <v>0</v>
      </c>
      <c r="R30" s="18">
        <f>Hoja2!AE30</f>
        <v>0</v>
      </c>
      <c r="S30" s="18">
        <f>Hoja2!AF30</f>
        <v>0</v>
      </c>
      <c r="T30" s="18">
        <f>Hoja2!AG30</f>
        <v>0</v>
      </c>
      <c r="U30" s="18">
        <f>Hoja2!AH30</f>
        <v>0</v>
      </c>
      <c r="V30" s="18">
        <f>Hoja2!AI30</f>
        <v>0</v>
      </c>
      <c r="W30" s="18">
        <f>Hoja2!AJ30</f>
        <v>0</v>
      </c>
      <c r="X30" s="18">
        <f>Hoja2!AK30</f>
        <v>0</v>
      </c>
    </row>
    <row r="31" spans="1:24" ht="30" customHeight="1" x14ac:dyDescent="0.25">
      <c r="A31" s="18">
        <f>Hoja2!N31</f>
        <v>0</v>
      </c>
      <c r="B31" s="18">
        <f>Hoja2!O31</f>
        <v>0</v>
      </c>
      <c r="C31" s="18">
        <f>Hoja2!P31</f>
        <v>0</v>
      </c>
      <c r="D31" s="18">
        <f>Hoja2!Q31</f>
        <v>0</v>
      </c>
      <c r="E31" s="18">
        <f>Hoja2!R31</f>
        <v>0</v>
      </c>
      <c r="F31" s="18">
        <f>Hoja2!S31</f>
        <v>0</v>
      </c>
      <c r="G31" s="18">
        <f>Hoja2!T31</f>
        <v>0</v>
      </c>
      <c r="H31" s="18">
        <f>Hoja2!U31</f>
        <v>0</v>
      </c>
      <c r="I31" s="18">
        <f>Hoja2!V31</f>
        <v>0</v>
      </c>
      <c r="J31" s="18">
        <f>Hoja2!W31</f>
        <v>0</v>
      </c>
      <c r="K31" s="18">
        <f>Hoja2!X31</f>
        <v>0</v>
      </c>
      <c r="L31" s="5">
        <f>ROUND((Hoja2!W31*Hoja2!$B$1),3)</f>
        <v>0</v>
      </c>
      <c r="M31" s="5">
        <f>ROUND((Hoja2!W31*Hoja2!$B$2),3)</f>
        <v>0</v>
      </c>
      <c r="N31" s="5">
        <f t="shared" si="1"/>
        <v>0</v>
      </c>
      <c r="O31" s="45">
        <f>ROUND((Hoja2!U31+Hoja2!Y31),2)</f>
        <v>0</v>
      </c>
      <c r="P31" s="18">
        <f>Hoja2!AC31</f>
        <v>0</v>
      </c>
      <c r="Q31" s="18">
        <f>Hoja2!AD31</f>
        <v>0</v>
      </c>
      <c r="R31" s="18">
        <f>Hoja2!AE31</f>
        <v>0</v>
      </c>
      <c r="S31" s="18">
        <f>Hoja2!AF31</f>
        <v>0</v>
      </c>
      <c r="T31" s="18">
        <f>Hoja2!AG31</f>
        <v>0</v>
      </c>
      <c r="U31" s="18">
        <f>Hoja2!AH31</f>
        <v>0</v>
      </c>
      <c r="V31" s="18">
        <f>Hoja2!AI31</f>
        <v>0</v>
      </c>
      <c r="W31" s="18">
        <f>Hoja2!AJ31</f>
        <v>0</v>
      </c>
      <c r="X31" s="18">
        <f>Hoja2!AK31</f>
        <v>0</v>
      </c>
    </row>
    <row r="32" spans="1:24" ht="30" customHeight="1" x14ac:dyDescent="0.25">
      <c r="A32" s="18">
        <f>Hoja2!N32</f>
        <v>0</v>
      </c>
      <c r="B32" s="18" t="str">
        <f>Hoja2!O32</f>
        <v>PLANTA 3º PISO</v>
      </c>
      <c r="C32" s="18">
        <f>Hoja2!P32</f>
        <v>0</v>
      </c>
      <c r="D32" s="18" t="str">
        <f>Hoja2!Q32</f>
        <v>DEPARTAMENTO 4D + TERRAZA LIBRE</v>
      </c>
      <c r="E32" s="18" t="str">
        <f>Hoja2!R32</f>
        <v>DEPARTAMENTO 4D + TERRAZA LIBRE</v>
      </c>
      <c r="F32" s="18">
        <f>Hoja2!S32</f>
        <v>0</v>
      </c>
      <c r="G32" s="18" t="str">
        <f>Hoja2!T32</f>
        <v>2026</v>
      </c>
      <c r="H32" s="18">
        <f>Hoja2!U32</f>
        <v>170.5</v>
      </c>
      <c r="I32" s="18">
        <f>Hoja2!V32</f>
        <v>23.24</v>
      </c>
      <c r="J32" s="18">
        <f>Hoja2!W32</f>
        <v>193.74</v>
      </c>
      <c r="K32" s="18">
        <f>Hoja2!X32</f>
        <v>86.31</v>
      </c>
      <c r="L32" s="5">
        <f>ROUND((Hoja2!W32*Hoja2!$B$1),3)</f>
        <v>56.087000000000003</v>
      </c>
      <c r="M32" s="5">
        <f>ROUND((Hoja2!W32*Hoja2!$B$2),3)</f>
        <v>45.398000000000003</v>
      </c>
      <c r="N32" s="5">
        <f t="shared" si="1"/>
        <v>101.49</v>
      </c>
      <c r="O32" s="45">
        <f>ROUND((Hoja2!U32+Hoja2!Y32),2)</f>
        <v>226.59</v>
      </c>
      <c r="P32" s="18" t="str">
        <f>Hoja2!AC32</f>
        <v>DEPARTAMENTO 4D + TERRAZA LIBRE</v>
      </c>
      <c r="Q32" s="18" t="str">
        <f>Hoja2!AD32</f>
        <v>N</v>
      </c>
      <c r="R32" s="18" t="str">
        <f>Hoja2!AE32</f>
        <v>VACIO - AREA COMUN</v>
      </c>
      <c r="S32" s="18" t="str">
        <f>Hoja2!AF32</f>
        <v>VECINO - AREA COMUN</v>
      </c>
      <c r="T32" s="18" t="str">
        <f>Hoja2!AG32</f>
        <v>ESPACIO EXTERIOR - AREA COMUN</v>
      </c>
      <c r="U32" s="18" t="str">
        <f>Hoja2!AH32</f>
        <v>VECINO - AREA COMUN</v>
      </c>
      <c r="V32" s="18" t="str">
        <f>Hoja2!AI32</f>
        <v>A-1</v>
      </c>
      <c r="W32" s="18" t="str">
        <f>Hoja2!AJ32</f>
        <v>3011020110914</v>
      </c>
      <c r="X32" s="18">
        <f>Hoja2!AK32</f>
        <v>0</v>
      </c>
    </row>
    <row r="33" spans="1:24" ht="30" customHeight="1" x14ac:dyDescent="0.25">
      <c r="A33" s="18">
        <f>Hoja2!N33</f>
        <v>0</v>
      </c>
      <c r="B33" s="18">
        <f>Hoja2!O33</f>
        <v>0</v>
      </c>
      <c r="C33" s="18">
        <f>Hoja2!P33</f>
        <v>0</v>
      </c>
      <c r="D33" s="18">
        <f>Hoja2!Q33</f>
        <v>0</v>
      </c>
      <c r="E33" s="18">
        <f>Hoja2!R33</f>
        <v>0</v>
      </c>
      <c r="F33" s="18">
        <f>Hoja2!S33</f>
        <v>0</v>
      </c>
      <c r="G33" s="18">
        <f>Hoja2!T33</f>
        <v>0</v>
      </c>
      <c r="H33" s="18">
        <f>Hoja2!U33</f>
        <v>0</v>
      </c>
      <c r="I33" s="18">
        <f>Hoja2!V33</f>
        <v>0</v>
      </c>
      <c r="J33" s="18">
        <f>Hoja2!W33</f>
        <v>0</v>
      </c>
      <c r="K33" s="18">
        <f>Hoja2!X33</f>
        <v>0</v>
      </c>
      <c r="L33" s="5">
        <f>ROUND((Hoja2!W33*Hoja2!$B$1),3)</f>
        <v>0</v>
      </c>
      <c r="M33" s="5">
        <f>ROUND((Hoja2!W33*Hoja2!$B$2),3)</f>
        <v>0</v>
      </c>
      <c r="N33" s="5">
        <f t="shared" si="1"/>
        <v>0</v>
      </c>
      <c r="O33" s="45">
        <f>ROUND((Hoja2!U33+Hoja2!Y33),2)</f>
        <v>0</v>
      </c>
      <c r="P33" s="18">
        <f>Hoja2!AC33</f>
        <v>0</v>
      </c>
      <c r="Q33" s="18">
        <f>Hoja2!AD33</f>
        <v>0</v>
      </c>
      <c r="R33" s="18">
        <f>Hoja2!AE33</f>
        <v>0</v>
      </c>
      <c r="S33" s="18">
        <f>Hoja2!AF33</f>
        <v>0</v>
      </c>
      <c r="T33" s="18">
        <f>Hoja2!AG33</f>
        <v>0</v>
      </c>
      <c r="U33" s="18">
        <f>Hoja2!AH33</f>
        <v>0</v>
      </c>
      <c r="V33" s="18">
        <f>Hoja2!AI33</f>
        <v>0</v>
      </c>
      <c r="W33" s="18">
        <f>Hoja2!AJ33</f>
        <v>0</v>
      </c>
      <c r="X33" s="18">
        <f>Hoja2!AK33</f>
        <v>0</v>
      </c>
    </row>
    <row r="34" spans="1:24" ht="30" customHeight="1" x14ac:dyDescent="0.25">
      <c r="A34" s="18">
        <f>Hoja2!N34</f>
        <v>0</v>
      </c>
      <c r="B34" s="18">
        <f>Hoja2!O34</f>
        <v>0</v>
      </c>
      <c r="C34" s="18">
        <f>Hoja2!P34</f>
        <v>0</v>
      </c>
      <c r="D34" s="18">
        <f>Hoja2!Q34</f>
        <v>0</v>
      </c>
      <c r="E34" s="18">
        <f>Hoja2!R34</f>
        <v>0</v>
      </c>
      <c r="F34" s="18">
        <f>Hoja2!S34</f>
        <v>0</v>
      </c>
      <c r="G34" s="18">
        <f>Hoja2!T34</f>
        <v>0</v>
      </c>
      <c r="H34" s="18">
        <f>Hoja2!U34</f>
        <v>0</v>
      </c>
      <c r="I34" s="18">
        <f>Hoja2!V34</f>
        <v>0</v>
      </c>
      <c r="J34" s="18">
        <f>Hoja2!W34</f>
        <v>0</v>
      </c>
      <c r="K34" s="18">
        <f>Hoja2!X34</f>
        <v>0</v>
      </c>
      <c r="L34" s="5">
        <f>ROUND((Hoja2!W34*Hoja2!$B$1),3)</f>
        <v>0</v>
      </c>
      <c r="M34" s="5">
        <f>ROUND((Hoja2!W34*Hoja2!$B$2),3)</f>
        <v>0</v>
      </c>
      <c r="N34" s="5">
        <f t="shared" si="1"/>
        <v>0</v>
      </c>
      <c r="O34" s="45">
        <f>ROUND((Hoja2!U34+Hoja2!Y34),2)</f>
        <v>0</v>
      </c>
      <c r="P34" s="18">
        <f>Hoja2!AC34</f>
        <v>0</v>
      </c>
      <c r="Q34" s="18">
        <f>Hoja2!AD34</f>
        <v>0</v>
      </c>
      <c r="R34" s="18">
        <f>Hoja2!AE34</f>
        <v>0</v>
      </c>
      <c r="S34" s="18">
        <f>Hoja2!AF34</f>
        <v>0</v>
      </c>
      <c r="T34" s="18">
        <f>Hoja2!AG34</f>
        <v>0</v>
      </c>
      <c r="U34" s="18">
        <f>Hoja2!AH34</f>
        <v>0</v>
      </c>
      <c r="V34" s="18">
        <f>Hoja2!AI34</f>
        <v>0</v>
      </c>
      <c r="W34" s="18">
        <f>Hoja2!AJ34</f>
        <v>0</v>
      </c>
      <c r="X34" s="18">
        <f>Hoja2!AK34</f>
        <v>0</v>
      </c>
    </row>
    <row r="35" spans="1:24" ht="30" customHeight="1" x14ac:dyDescent="0.25">
      <c r="A35" s="18">
        <f>Hoja2!N35</f>
        <v>0</v>
      </c>
      <c r="B35" s="18">
        <f>Hoja2!O35</f>
        <v>0</v>
      </c>
      <c r="C35" s="18">
        <f>Hoja2!P35</f>
        <v>0</v>
      </c>
      <c r="D35" s="18">
        <f>Hoja2!Q35</f>
        <v>0</v>
      </c>
      <c r="E35" s="18">
        <f>Hoja2!R35</f>
        <v>0</v>
      </c>
      <c r="F35" s="18">
        <f>Hoja2!S35</f>
        <v>0</v>
      </c>
      <c r="G35" s="18">
        <f>Hoja2!T35</f>
        <v>0</v>
      </c>
      <c r="H35" s="18">
        <f>Hoja2!U35</f>
        <v>0</v>
      </c>
      <c r="I35" s="18">
        <f>Hoja2!V35</f>
        <v>0</v>
      </c>
      <c r="J35" s="18">
        <f>Hoja2!W35</f>
        <v>0</v>
      </c>
      <c r="K35" s="18">
        <f>Hoja2!X35</f>
        <v>0</v>
      </c>
      <c r="L35" s="5">
        <f>ROUND((Hoja2!W35*Hoja2!$B$1),3)</f>
        <v>0</v>
      </c>
      <c r="M35" s="5">
        <f>ROUND((Hoja2!W35*Hoja2!$B$2),3)</f>
        <v>0</v>
      </c>
      <c r="N35" s="5">
        <f t="shared" si="1"/>
        <v>0</v>
      </c>
      <c r="O35" s="45">
        <f>ROUND((Hoja2!U35+Hoja2!Y35),2)</f>
        <v>0</v>
      </c>
      <c r="P35" s="18">
        <f>Hoja2!AC35</f>
        <v>0</v>
      </c>
      <c r="Q35" s="18">
        <f>Hoja2!AD35</f>
        <v>0</v>
      </c>
      <c r="R35" s="18">
        <f>Hoja2!AE35</f>
        <v>0</v>
      </c>
      <c r="S35" s="18">
        <f>Hoja2!AF35</f>
        <v>0</v>
      </c>
      <c r="T35" s="18">
        <f>Hoja2!AG35</f>
        <v>0</v>
      </c>
      <c r="U35" s="18">
        <f>Hoja2!AH35</f>
        <v>0</v>
      </c>
      <c r="V35" s="18">
        <f>Hoja2!AI35</f>
        <v>0</v>
      </c>
      <c r="W35" s="18">
        <f>Hoja2!AJ35</f>
        <v>0</v>
      </c>
      <c r="X35" s="18">
        <f>Hoja2!AK35</f>
        <v>0</v>
      </c>
    </row>
    <row r="36" spans="1:24" ht="30" customHeight="1" x14ac:dyDescent="0.25">
      <c r="A36" s="18">
        <f>Hoja2!N36</f>
        <v>0</v>
      </c>
      <c r="B36" s="18" t="str">
        <f>Hoja2!O36</f>
        <v>PLANTA 4º PISO</v>
      </c>
      <c r="C36" s="18">
        <f>Hoja2!P36</f>
        <v>0</v>
      </c>
      <c r="D36" s="18" t="str">
        <f>Hoja2!Q36</f>
        <v>DEPARTAMENTO 5E</v>
      </c>
      <c r="E36" s="18" t="str">
        <f>Hoja2!R36</f>
        <v>DEPARTAMENTO 5E</v>
      </c>
      <c r="F36" s="18">
        <f>Hoja2!S36</f>
        <v>0</v>
      </c>
      <c r="G36" s="18" t="str">
        <f>Hoja2!T36</f>
        <v>2026</v>
      </c>
      <c r="H36" s="18">
        <f>Hoja2!U36</f>
        <v>68.430000000000007</v>
      </c>
      <c r="I36" s="18">
        <f>Hoja2!V36</f>
        <v>0</v>
      </c>
      <c r="J36" s="18">
        <f>Hoja2!W36</f>
        <v>68.430000000000007</v>
      </c>
      <c r="K36" s="18">
        <f>Hoja2!X36</f>
        <v>30.48</v>
      </c>
      <c r="L36" s="5">
        <f>ROUND((Hoja2!W36*Hoja2!$B$1),3)</f>
        <v>19.809999999999999</v>
      </c>
      <c r="M36" s="5">
        <f>ROUND((Hoja2!W36*Hoja2!$B$2),3)</f>
        <v>16.035</v>
      </c>
      <c r="N36" s="5">
        <f t="shared" si="1"/>
        <v>35.85</v>
      </c>
      <c r="O36" s="45">
        <f>ROUND((Hoja2!U36+Hoja2!Y36),2)</f>
        <v>88.24</v>
      </c>
      <c r="P36" s="18" t="str">
        <f>Hoja2!AC36</f>
        <v>DEPARTAMENTO 5E</v>
      </c>
      <c r="Q36" s="18" t="str">
        <f>Hoja2!AD36</f>
        <v>N</v>
      </c>
      <c r="R36" s="18" t="str">
        <f>Hoja2!AE36</f>
        <v>AREA COMUN - ESPACIO EXTERIOR</v>
      </c>
      <c r="S36" s="18" t="str">
        <f>Hoja2!AF36</f>
        <v>AREA COMUN - ESPACIO EXTERIOR</v>
      </c>
      <c r="T36" s="18" t="str">
        <f>Hoja2!AG36</f>
        <v>AREA COMUN - ESPACIO EXTERIOR</v>
      </c>
      <c r="U36" s="18" t="str">
        <f>Hoja2!AH36</f>
        <v>VECINO - ESPACIO EXTERIOR</v>
      </c>
      <c r="V36" s="18" t="str">
        <f>Hoja2!AI36</f>
        <v>A-1</v>
      </c>
      <c r="W36" s="18" t="str">
        <f>Hoja2!AJ36</f>
        <v>3011020110915</v>
      </c>
      <c r="X36" s="18">
        <f>Hoja2!AK36</f>
        <v>0</v>
      </c>
    </row>
    <row r="37" spans="1:24" ht="30" customHeight="1" x14ac:dyDescent="0.25">
      <c r="A37" s="18">
        <f>Hoja2!N37</f>
        <v>0</v>
      </c>
      <c r="B37" s="18">
        <f>Hoja2!O37</f>
        <v>0</v>
      </c>
      <c r="C37" s="18">
        <f>Hoja2!P37</f>
        <v>0</v>
      </c>
      <c r="D37" s="18">
        <f>Hoja2!Q37</f>
        <v>0</v>
      </c>
      <c r="E37" s="18">
        <f>Hoja2!R37</f>
        <v>0</v>
      </c>
      <c r="F37" s="18">
        <f>Hoja2!S37</f>
        <v>0</v>
      </c>
      <c r="G37" s="18">
        <f>Hoja2!T37</f>
        <v>0</v>
      </c>
      <c r="H37" s="18">
        <f>Hoja2!U37</f>
        <v>0</v>
      </c>
      <c r="I37" s="18">
        <f>Hoja2!V37</f>
        <v>0</v>
      </c>
      <c r="J37" s="18">
        <f>Hoja2!W37</f>
        <v>0</v>
      </c>
      <c r="K37" s="18">
        <f>Hoja2!X37</f>
        <v>0</v>
      </c>
      <c r="L37" s="5">
        <f>ROUND((Hoja2!W37*Hoja2!$B$1),3)</f>
        <v>0</v>
      </c>
      <c r="M37" s="5">
        <f>ROUND((Hoja2!W37*Hoja2!$B$2),3)</f>
        <v>0</v>
      </c>
      <c r="N37" s="5">
        <f t="shared" si="1"/>
        <v>0</v>
      </c>
      <c r="O37" s="45">
        <f>ROUND((Hoja2!U37+Hoja2!Y37),2)</f>
        <v>0</v>
      </c>
      <c r="P37" s="18">
        <f>Hoja2!AC37</f>
        <v>0</v>
      </c>
      <c r="Q37" s="18">
        <f>Hoja2!AD37</f>
        <v>0</v>
      </c>
      <c r="R37" s="18">
        <f>Hoja2!AE37</f>
        <v>0</v>
      </c>
      <c r="S37" s="18">
        <f>Hoja2!AF37</f>
        <v>0</v>
      </c>
      <c r="T37" s="18">
        <f>Hoja2!AG37</f>
        <v>0</v>
      </c>
      <c r="U37" s="18">
        <f>Hoja2!AH37</f>
        <v>0</v>
      </c>
      <c r="V37" s="18">
        <f>Hoja2!AI37</f>
        <v>0</v>
      </c>
      <c r="W37" s="18">
        <f>Hoja2!AJ37</f>
        <v>0</v>
      </c>
      <c r="X37" s="18">
        <f>Hoja2!AK37</f>
        <v>0</v>
      </c>
    </row>
    <row r="38" spans="1:24" ht="30" customHeight="1" x14ac:dyDescent="0.25">
      <c r="A38" s="18">
        <f>Hoja2!N38</f>
        <v>0</v>
      </c>
      <c r="B38" s="18">
        <f>Hoja2!O38</f>
        <v>0</v>
      </c>
      <c r="C38" s="18">
        <f>Hoja2!P38</f>
        <v>0</v>
      </c>
      <c r="D38" s="18">
        <f>Hoja2!Q38</f>
        <v>0</v>
      </c>
      <c r="E38" s="18">
        <f>Hoja2!R38</f>
        <v>0</v>
      </c>
      <c r="F38" s="18">
        <f>Hoja2!S38</f>
        <v>0</v>
      </c>
      <c r="G38" s="18">
        <f>Hoja2!T38</f>
        <v>0</v>
      </c>
      <c r="H38" s="18">
        <f>Hoja2!U38</f>
        <v>0</v>
      </c>
      <c r="I38" s="18">
        <f>Hoja2!V38</f>
        <v>0</v>
      </c>
      <c r="J38" s="18">
        <f>Hoja2!W38</f>
        <v>0</v>
      </c>
      <c r="K38" s="18">
        <f>Hoja2!X38</f>
        <v>0</v>
      </c>
      <c r="L38" s="5">
        <f>ROUND((Hoja2!W38*Hoja2!$B$1),3)</f>
        <v>0</v>
      </c>
      <c r="M38" s="5">
        <f>ROUND((Hoja2!W38*Hoja2!$B$2),3)</f>
        <v>0</v>
      </c>
      <c r="N38" s="5">
        <f t="shared" si="1"/>
        <v>0</v>
      </c>
      <c r="O38" s="45">
        <f>ROUND((Hoja2!U38+Hoja2!Y38),2)</f>
        <v>0</v>
      </c>
      <c r="P38" s="18">
        <f>Hoja2!AC38</f>
        <v>0</v>
      </c>
      <c r="Q38" s="18">
        <f>Hoja2!AD38</f>
        <v>0</v>
      </c>
      <c r="R38" s="18">
        <f>Hoja2!AE38</f>
        <v>0</v>
      </c>
      <c r="S38" s="18">
        <f>Hoja2!AF38</f>
        <v>0</v>
      </c>
      <c r="T38" s="18">
        <f>Hoja2!AG38</f>
        <v>0</v>
      </c>
      <c r="U38" s="18">
        <f>Hoja2!AH38</f>
        <v>0</v>
      </c>
      <c r="V38" s="18">
        <f>Hoja2!AI38</f>
        <v>0</v>
      </c>
      <c r="W38" s="18">
        <f>Hoja2!AJ38</f>
        <v>0</v>
      </c>
      <c r="X38" s="18">
        <f>Hoja2!AK38</f>
        <v>0</v>
      </c>
    </row>
    <row r="39" spans="1:24" ht="30" customHeight="1" x14ac:dyDescent="0.25">
      <c r="A39" s="18">
        <f>Hoja2!N39</f>
        <v>0</v>
      </c>
      <c r="B39" s="18">
        <f>Hoja2!O39</f>
        <v>0</v>
      </c>
      <c r="C39" s="18">
        <f>Hoja2!P39</f>
        <v>0</v>
      </c>
      <c r="D39" s="18">
        <f>Hoja2!Q39</f>
        <v>0</v>
      </c>
      <c r="E39" s="18">
        <f>Hoja2!R39</f>
        <v>0</v>
      </c>
      <c r="F39" s="18">
        <f>Hoja2!S39</f>
        <v>0</v>
      </c>
      <c r="G39" s="18">
        <f>Hoja2!T39</f>
        <v>0</v>
      </c>
      <c r="H39" s="18">
        <f>Hoja2!U39</f>
        <v>0</v>
      </c>
      <c r="I39" s="18">
        <f>Hoja2!V39</f>
        <v>0</v>
      </c>
      <c r="J39" s="18">
        <f>Hoja2!W39</f>
        <v>0</v>
      </c>
      <c r="K39" s="18">
        <f>Hoja2!X39</f>
        <v>0</v>
      </c>
      <c r="L39" s="5">
        <f>ROUND((Hoja2!W39*Hoja2!$B$1),3)</f>
        <v>0</v>
      </c>
      <c r="M39" s="5">
        <f>ROUND((Hoja2!W39*Hoja2!$B$2),3)</f>
        <v>0</v>
      </c>
      <c r="N39" s="5">
        <f t="shared" si="1"/>
        <v>0</v>
      </c>
      <c r="O39" s="45">
        <f>ROUND((Hoja2!U39+Hoja2!Y39),2)</f>
        <v>0</v>
      </c>
      <c r="P39" s="18">
        <f>Hoja2!AC39</f>
        <v>0</v>
      </c>
      <c r="Q39" s="18">
        <f>Hoja2!AD39</f>
        <v>0</v>
      </c>
      <c r="R39" s="18">
        <f>Hoja2!AE39</f>
        <v>0</v>
      </c>
      <c r="S39" s="18">
        <f>Hoja2!AF39</f>
        <v>0</v>
      </c>
      <c r="T39" s="18">
        <f>Hoja2!AG39</f>
        <v>0</v>
      </c>
      <c r="U39" s="18">
        <f>Hoja2!AH39</f>
        <v>0</v>
      </c>
      <c r="V39" s="18">
        <f>Hoja2!AI39</f>
        <v>0</v>
      </c>
      <c r="W39" s="18">
        <f>Hoja2!AJ39</f>
        <v>0</v>
      </c>
      <c r="X39" s="18">
        <f>Hoja2!AK39</f>
        <v>0</v>
      </c>
    </row>
    <row r="40" spans="1:24" ht="30" customHeight="1" x14ac:dyDescent="0.25">
      <c r="A40" s="18">
        <f>Hoja2!N40</f>
        <v>0</v>
      </c>
      <c r="B40" s="18">
        <f>Hoja2!O40</f>
        <v>0</v>
      </c>
      <c r="C40" s="18">
        <f>Hoja2!P40</f>
        <v>0</v>
      </c>
      <c r="D40" s="18">
        <f>Hoja2!Q40</f>
        <v>0</v>
      </c>
      <c r="E40" s="18">
        <f>Hoja2!R40</f>
        <v>0</v>
      </c>
      <c r="F40" s="18">
        <f>Hoja2!S40</f>
        <v>0</v>
      </c>
      <c r="G40" s="18">
        <f>Hoja2!T40</f>
        <v>0</v>
      </c>
      <c r="H40" s="18">
        <f>Hoja2!U40</f>
        <v>0</v>
      </c>
      <c r="I40" s="18">
        <f>Hoja2!V40</f>
        <v>0</v>
      </c>
      <c r="J40" s="18">
        <f>Hoja2!W40</f>
        <v>0</v>
      </c>
      <c r="K40" s="18">
        <f>Hoja2!X40</f>
        <v>0</v>
      </c>
      <c r="L40" s="5">
        <f>ROUND((Hoja2!W40*Hoja2!$B$1),3)</f>
        <v>0</v>
      </c>
      <c r="M40" s="5">
        <f>ROUND((Hoja2!W40*Hoja2!$B$2),3)</f>
        <v>0</v>
      </c>
      <c r="N40" s="5">
        <f t="shared" si="1"/>
        <v>0</v>
      </c>
      <c r="O40" s="45">
        <f>ROUND((Hoja2!U40+Hoja2!Y40),2)</f>
        <v>0</v>
      </c>
      <c r="P40" s="18">
        <f>Hoja2!AC40</f>
        <v>0</v>
      </c>
      <c r="Q40" s="18">
        <f>Hoja2!AD40</f>
        <v>0</v>
      </c>
      <c r="R40" s="18">
        <f>Hoja2!AE40</f>
        <v>0</v>
      </c>
      <c r="S40" s="18">
        <f>Hoja2!AF40</f>
        <v>0</v>
      </c>
      <c r="T40" s="18">
        <f>Hoja2!AG40</f>
        <v>0</v>
      </c>
      <c r="U40" s="18">
        <f>Hoja2!AH40</f>
        <v>0</v>
      </c>
      <c r="V40" s="18">
        <f>Hoja2!AI40</f>
        <v>0</v>
      </c>
      <c r="W40" s="18">
        <f>Hoja2!AJ40</f>
        <v>0</v>
      </c>
      <c r="X40" s="18">
        <f>Hoja2!AK40</f>
        <v>0</v>
      </c>
    </row>
    <row r="41" spans="1:24" ht="30" customHeight="1" x14ac:dyDescent="0.25">
      <c r="A41" s="18">
        <f>Hoja2!N41</f>
        <v>0</v>
      </c>
      <c r="B41" s="18">
        <f>Hoja2!O41</f>
        <v>0</v>
      </c>
      <c r="C41" s="18">
        <f>Hoja2!P41</f>
        <v>0</v>
      </c>
      <c r="D41" s="18">
        <f>Hoja2!Q41</f>
        <v>0</v>
      </c>
      <c r="E41" s="18">
        <f>Hoja2!R41</f>
        <v>0</v>
      </c>
      <c r="F41" s="18">
        <f>Hoja2!S41</f>
        <v>0</v>
      </c>
      <c r="G41" s="18">
        <f>Hoja2!T41</f>
        <v>0</v>
      </c>
      <c r="H41" s="18">
        <f>Hoja2!U41</f>
        <v>0</v>
      </c>
      <c r="I41" s="18">
        <f>Hoja2!V41</f>
        <v>0</v>
      </c>
      <c r="J41" s="18">
        <f>Hoja2!W41</f>
        <v>0</v>
      </c>
      <c r="K41" s="18">
        <f>Hoja2!X41</f>
        <v>0</v>
      </c>
      <c r="L41" s="5">
        <f>ROUND((Hoja2!W41*Hoja2!$B$1),3)</f>
        <v>0</v>
      </c>
      <c r="M41" s="5">
        <f>ROUND((Hoja2!W41*Hoja2!$B$2),3)</f>
        <v>0</v>
      </c>
      <c r="N41" s="5">
        <f t="shared" si="1"/>
        <v>0</v>
      </c>
      <c r="O41" s="45">
        <f>ROUND((Hoja2!U41+Hoja2!Y41),2)</f>
        <v>0</v>
      </c>
      <c r="P41" s="18">
        <f>Hoja2!AC41</f>
        <v>0</v>
      </c>
      <c r="Q41" s="18">
        <f>Hoja2!AD41</f>
        <v>0</v>
      </c>
      <c r="R41" s="18">
        <f>Hoja2!AE41</f>
        <v>0</v>
      </c>
      <c r="S41" s="18">
        <f>Hoja2!AF41</f>
        <v>0</v>
      </c>
      <c r="T41" s="18">
        <f>Hoja2!AG41</f>
        <v>0</v>
      </c>
      <c r="U41" s="18">
        <f>Hoja2!AH41</f>
        <v>0</v>
      </c>
      <c r="V41" s="18">
        <f>Hoja2!AI41</f>
        <v>0</v>
      </c>
      <c r="W41" s="18">
        <f>Hoja2!AJ41</f>
        <v>0</v>
      </c>
      <c r="X41" s="18">
        <f>Hoja2!AK41</f>
        <v>0</v>
      </c>
    </row>
    <row r="42" spans="1:24" ht="30" customHeight="1" x14ac:dyDescent="0.25">
      <c r="A42" s="18">
        <f>Hoja2!N42</f>
        <v>0</v>
      </c>
      <c r="B42" s="18">
        <f>Hoja2!O42</f>
        <v>0</v>
      </c>
      <c r="C42" s="18">
        <f>Hoja2!P42</f>
        <v>0</v>
      </c>
      <c r="D42" s="18">
        <f>Hoja2!Q42</f>
        <v>0</v>
      </c>
      <c r="E42" s="18">
        <f>Hoja2!R42</f>
        <v>0</v>
      </c>
      <c r="F42" s="18">
        <f>Hoja2!S42</f>
        <v>0</v>
      </c>
      <c r="G42" s="18" t="str">
        <f>Hoja2!T42</f>
        <v>2026</v>
      </c>
      <c r="H42" s="18">
        <f>Hoja2!U42</f>
        <v>0</v>
      </c>
      <c r="I42" s="18">
        <f>Hoja2!V42</f>
        <v>0</v>
      </c>
      <c r="J42" s="18">
        <f>Hoja2!W42</f>
        <v>0</v>
      </c>
      <c r="K42" s="18">
        <f>Hoja2!X42</f>
        <v>0</v>
      </c>
      <c r="L42" s="5">
        <f>ROUND((Hoja2!W42*Hoja2!$B$1),3)</f>
        <v>0</v>
      </c>
      <c r="M42" s="5">
        <f>ROUND((Hoja2!W42*Hoja2!$B$2),3)</f>
        <v>0</v>
      </c>
      <c r="N42" s="5">
        <f t="shared" si="1"/>
        <v>0</v>
      </c>
      <c r="O42" s="45">
        <f>ROUND((Hoja2!U42+Hoja2!Y42),2)</f>
        <v>0</v>
      </c>
      <c r="P42" s="18">
        <f>Hoja2!AC42</f>
        <v>0</v>
      </c>
      <c r="Q42" s="18" t="str">
        <f>Hoja2!AD42</f>
        <v>N</v>
      </c>
      <c r="R42" s="18" t="str">
        <f>Hoja2!AE42</f>
        <v xml:space="preserve"> - </v>
      </c>
      <c r="S42" s="18" t="str">
        <f>Hoja2!AF42</f>
        <v xml:space="preserve"> - </v>
      </c>
      <c r="T42" s="18" t="str">
        <f>Hoja2!AG42</f>
        <v xml:space="preserve"> - </v>
      </c>
      <c r="U42" s="18" t="str">
        <f>Hoja2!AH42</f>
        <v xml:space="preserve"> - </v>
      </c>
      <c r="V42" s="18" t="str">
        <f>Hoja2!AI42</f>
        <v>A-1</v>
      </c>
      <c r="W42" s="18" t="str">
        <f>Hoja2!AJ42</f>
        <v>30110201101</v>
      </c>
      <c r="X42" s="18">
        <f>Hoja2!AK42</f>
        <v>0</v>
      </c>
    </row>
    <row r="43" spans="1:24" ht="30" customHeight="1" x14ac:dyDescent="0.25">
      <c r="A43" s="18">
        <f>Hoja2!N43</f>
        <v>0</v>
      </c>
      <c r="B43" s="18">
        <f>Hoja2!O43</f>
        <v>0</v>
      </c>
      <c r="C43" s="18">
        <f>Hoja2!P43</f>
        <v>0</v>
      </c>
      <c r="D43" s="18">
        <f>Hoja2!Q43</f>
        <v>0</v>
      </c>
      <c r="E43" s="18">
        <f>Hoja2!R43</f>
        <v>0</v>
      </c>
      <c r="F43" s="18">
        <f>Hoja2!S43</f>
        <v>0</v>
      </c>
      <c r="G43" s="18" t="str">
        <f>Hoja2!T43</f>
        <v>2026</v>
      </c>
      <c r="H43" s="18">
        <f>Hoja2!U43</f>
        <v>0</v>
      </c>
      <c r="I43" s="18">
        <f>Hoja2!V43</f>
        <v>0</v>
      </c>
      <c r="J43" s="18">
        <f>Hoja2!W43</f>
        <v>0</v>
      </c>
      <c r="K43" s="18">
        <f>Hoja2!X43</f>
        <v>0</v>
      </c>
      <c r="L43" s="5">
        <f>ROUND((Hoja2!W43*Hoja2!$B$1),3)</f>
        <v>0</v>
      </c>
      <c r="M43" s="5">
        <f>ROUND((Hoja2!W43*Hoja2!$B$2),3)</f>
        <v>0</v>
      </c>
      <c r="N43" s="5">
        <f t="shared" si="1"/>
        <v>0</v>
      </c>
      <c r="O43" s="45">
        <f>ROUND((Hoja2!U43+Hoja2!Y43),2)</f>
        <v>0</v>
      </c>
      <c r="P43" s="18">
        <f>Hoja2!AC43</f>
        <v>0</v>
      </c>
      <c r="Q43" s="18" t="str">
        <f>Hoja2!AD43</f>
        <v>N</v>
      </c>
      <c r="R43" s="18" t="str">
        <f>Hoja2!AE43</f>
        <v xml:space="preserve"> - </v>
      </c>
      <c r="S43" s="18" t="str">
        <f>Hoja2!AF43</f>
        <v xml:space="preserve"> - </v>
      </c>
      <c r="T43" s="18" t="str">
        <f>Hoja2!AG43</f>
        <v xml:space="preserve"> - </v>
      </c>
      <c r="U43" s="18" t="str">
        <f>Hoja2!AH43</f>
        <v xml:space="preserve"> - </v>
      </c>
      <c r="V43" s="18" t="str">
        <f>Hoja2!AI43</f>
        <v>A-1</v>
      </c>
      <c r="W43" s="18" t="str">
        <f>Hoja2!AJ43</f>
        <v>30110201102</v>
      </c>
      <c r="X43" s="18">
        <f>Hoja2!AK43</f>
        <v>0</v>
      </c>
    </row>
    <row r="44" spans="1:24" ht="30" customHeight="1" x14ac:dyDescent="0.25">
      <c r="A44" s="18">
        <f>Hoja2!N44</f>
        <v>0</v>
      </c>
      <c r="B44" s="18">
        <f>Hoja2!O44</f>
        <v>0</v>
      </c>
      <c r="C44" s="18">
        <f>Hoja2!P44</f>
        <v>0</v>
      </c>
      <c r="D44" s="18">
        <f>Hoja2!Q44</f>
        <v>0</v>
      </c>
      <c r="E44" s="18">
        <f>Hoja2!R44</f>
        <v>0</v>
      </c>
      <c r="F44" s="18">
        <f>Hoja2!S44</f>
        <v>0</v>
      </c>
      <c r="G44" s="18" t="str">
        <f>Hoja2!T44</f>
        <v>2026</v>
      </c>
      <c r="H44" s="18">
        <f>Hoja2!U44</f>
        <v>0</v>
      </c>
      <c r="I44" s="18">
        <f>Hoja2!V44</f>
        <v>0</v>
      </c>
      <c r="J44" s="18">
        <f>Hoja2!W44</f>
        <v>0</v>
      </c>
      <c r="K44" s="18">
        <f>Hoja2!X44</f>
        <v>0</v>
      </c>
      <c r="L44" s="5">
        <f>ROUND((Hoja2!W44*Hoja2!$B$1),3)</f>
        <v>0</v>
      </c>
      <c r="M44" s="5">
        <f>ROUND((Hoja2!W44*Hoja2!$B$2),3)</f>
        <v>0</v>
      </c>
      <c r="N44" s="5">
        <f t="shared" si="1"/>
        <v>0</v>
      </c>
      <c r="O44" s="45">
        <f>ROUND((Hoja2!U44+Hoja2!Y44),2)</f>
        <v>0</v>
      </c>
      <c r="P44" s="18">
        <f>Hoja2!AC44</f>
        <v>0</v>
      </c>
      <c r="Q44" s="18" t="str">
        <f>Hoja2!AD44</f>
        <v>N</v>
      </c>
      <c r="R44" s="18" t="str">
        <f>Hoja2!AE44</f>
        <v xml:space="preserve"> - </v>
      </c>
      <c r="S44" s="18" t="str">
        <f>Hoja2!AF44</f>
        <v xml:space="preserve"> - </v>
      </c>
      <c r="T44" s="18" t="str">
        <f>Hoja2!AG44</f>
        <v xml:space="preserve"> - </v>
      </c>
      <c r="U44" s="18" t="str">
        <f>Hoja2!AH44</f>
        <v xml:space="preserve"> - </v>
      </c>
      <c r="V44" s="18" t="str">
        <f>Hoja2!AI44</f>
        <v>A-1</v>
      </c>
      <c r="W44" s="18" t="str">
        <f>Hoja2!AJ44</f>
        <v>30110201103</v>
      </c>
      <c r="X44" s="18">
        <f>Hoja2!AK44</f>
        <v>0</v>
      </c>
    </row>
    <row r="45" spans="1:24" ht="30" customHeight="1" x14ac:dyDescent="0.25">
      <c r="A45" s="18">
        <f>Hoja2!N45</f>
        <v>0</v>
      </c>
      <c r="B45" s="18">
        <f>Hoja2!O45</f>
        <v>0</v>
      </c>
      <c r="C45" s="18">
        <f>Hoja2!P45</f>
        <v>0</v>
      </c>
      <c r="D45" s="18">
        <f>Hoja2!Q45</f>
        <v>0</v>
      </c>
      <c r="E45" s="18">
        <f>Hoja2!R45</f>
        <v>0</v>
      </c>
      <c r="F45" s="18">
        <f>Hoja2!S45</f>
        <v>0</v>
      </c>
      <c r="G45" s="18" t="str">
        <f>Hoja2!T45</f>
        <v>2026</v>
      </c>
      <c r="H45" s="18">
        <f>Hoja2!U45</f>
        <v>0</v>
      </c>
      <c r="I45" s="18">
        <f>Hoja2!V45</f>
        <v>0</v>
      </c>
      <c r="J45" s="18">
        <f>Hoja2!W45</f>
        <v>0</v>
      </c>
      <c r="K45" s="18">
        <f>Hoja2!X45</f>
        <v>0</v>
      </c>
      <c r="L45" s="5">
        <f>ROUND((Hoja2!W45*Hoja2!$B$1),3)</f>
        <v>0</v>
      </c>
      <c r="M45" s="5">
        <f>ROUND((Hoja2!W45*Hoja2!$B$2),3)</f>
        <v>0</v>
      </c>
      <c r="N45" s="5">
        <f t="shared" si="1"/>
        <v>0</v>
      </c>
      <c r="O45" s="45">
        <f>ROUND((Hoja2!U45+Hoja2!Y45),2)</f>
        <v>0</v>
      </c>
      <c r="P45" s="18">
        <f>Hoja2!AC45</f>
        <v>0</v>
      </c>
      <c r="Q45" s="18" t="str">
        <f>Hoja2!AD45</f>
        <v>N</v>
      </c>
      <c r="R45" s="18" t="str">
        <f>Hoja2!AE45</f>
        <v xml:space="preserve"> - </v>
      </c>
      <c r="S45" s="18" t="str">
        <f>Hoja2!AF45</f>
        <v xml:space="preserve"> - </v>
      </c>
      <c r="T45" s="18" t="str">
        <f>Hoja2!AG45</f>
        <v xml:space="preserve"> - </v>
      </c>
      <c r="U45" s="18" t="str">
        <f>Hoja2!AH45</f>
        <v xml:space="preserve"> - </v>
      </c>
      <c r="V45" s="18" t="str">
        <f>Hoja2!AI45</f>
        <v>A-1</v>
      </c>
      <c r="W45" s="18" t="str">
        <f>Hoja2!AJ45</f>
        <v>30110201104</v>
      </c>
      <c r="X45" s="18">
        <f>Hoja2!AK45</f>
        <v>0</v>
      </c>
    </row>
    <row r="46" spans="1:24" ht="30" customHeight="1" x14ac:dyDescent="0.25">
      <c r="A46" s="18">
        <f>Hoja2!N46</f>
        <v>0</v>
      </c>
      <c r="B46" s="18">
        <f>Hoja2!O46</f>
        <v>0</v>
      </c>
      <c r="C46" s="18">
        <f>Hoja2!P46</f>
        <v>0</v>
      </c>
      <c r="D46" s="18">
        <f>Hoja2!Q46</f>
        <v>0</v>
      </c>
      <c r="E46" s="18">
        <f>Hoja2!R46</f>
        <v>0</v>
      </c>
      <c r="F46" s="18">
        <f>Hoja2!S46</f>
        <v>0</v>
      </c>
      <c r="G46" s="18" t="str">
        <f>Hoja2!T46</f>
        <v>2026</v>
      </c>
      <c r="H46" s="18">
        <f>Hoja2!U46</f>
        <v>0</v>
      </c>
      <c r="I46" s="18">
        <f>Hoja2!V46</f>
        <v>0</v>
      </c>
      <c r="J46" s="18">
        <f>Hoja2!W46</f>
        <v>0</v>
      </c>
      <c r="K46" s="18">
        <f>Hoja2!X46</f>
        <v>0</v>
      </c>
      <c r="L46" s="5">
        <f>ROUND((Hoja2!W46*Hoja2!$B$1),3)</f>
        <v>0</v>
      </c>
      <c r="M46" s="5">
        <f>ROUND((Hoja2!W46*Hoja2!$B$2),3)</f>
        <v>0</v>
      </c>
      <c r="N46" s="5">
        <f t="shared" si="1"/>
        <v>0</v>
      </c>
      <c r="O46" s="45">
        <f>ROUND((Hoja2!U46+Hoja2!Y46),2)</f>
        <v>0</v>
      </c>
      <c r="P46" s="18">
        <f>Hoja2!AC46</f>
        <v>0</v>
      </c>
      <c r="Q46" s="18" t="str">
        <f>Hoja2!AD46</f>
        <v>N</v>
      </c>
      <c r="R46" s="18" t="str">
        <f>Hoja2!AE46</f>
        <v xml:space="preserve"> - </v>
      </c>
      <c r="S46" s="18" t="str">
        <f>Hoja2!AF46</f>
        <v xml:space="preserve"> - </v>
      </c>
      <c r="T46" s="18" t="str">
        <f>Hoja2!AG46</f>
        <v xml:space="preserve"> - </v>
      </c>
      <c r="U46" s="18" t="str">
        <f>Hoja2!AH46</f>
        <v xml:space="preserve"> - </v>
      </c>
      <c r="V46" s="18" t="str">
        <f>Hoja2!AI46</f>
        <v>A-1</v>
      </c>
      <c r="W46" s="18" t="str">
        <f>Hoja2!AJ46</f>
        <v>30110201105</v>
      </c>
      <c r="X46" s="18">
        <f>Hoja2!AK46</f>
        <v>0</v>
      </c>
    </row>
    <row r="47" spans="1:24" ht="30" customHeight="1" x14ac:dyDescent="0.25">
      <c r="A47" s="18">
        <f>Hoja2!N47</f>
        <v>0</v>
      </c>
      <c r="B47" s="18">
        <f>Hoja2!O47</f>
        <v>0</v>
      </c>
      <c r="C47" s="18">
        <f>Hoja2!P47</f>
        <v>0</v>
      </c>
      <c r="D47" s="18">
        <f>Hoja2!Q47</f>
        <v>0</v>
      </c>
      <c r="E47" s="18">
        <f>Hoja2!R47</f>
        <v>0</v>
      </c>
      <c r="F47" s="18">
        <f>Hoja2!S47</f>
        <v>0</v>
      </c>
      <c r="G47" s="18" t="str">
        <f>Hoja2!T47</f>
        <v>2026</v>
      </c>
      <c r="H47" s="18">
        <f>Hoja2!U47</f>
        <v>0</v>
      </c>
      <c r="I47" s="18">
        <f>Hoja2!V47</f>
        <v>0</v>
      </c>
      <c r="J47" s="18">
        <f>Hoja2!W47</f>
        <v>0</v>
      </c>
      <c r="K47" s="18">
        <f>Hoja2!X47</f>
        <v>0</v>
      </c>
      <c r="L47" s="5">
        <f>ROUND((Hoja2!W47*Hoja2!$B$1),3)</f>
        <v>0</v>
      </c>
      <c r="M47" s="5">
        <f>ROUND((Hoja2!W47*Hoja2!$B$2),3)</f>
        <v>0</v>
      </c>
      <c r="N47" s="5">
        <f t="shared" si="1"/>
        <v>0</v>
      </c>
      <c r="O47" s="45">
        <f>ROUND((Hoja2!U47+Hoja2!Y47),2)</f>
        <v>0</v>
      </c>
      <c r="P47" s="18">
        <f>Hoja2!AC47</f>
        <v>0</v>
      </c>
      <c r="Q47" s="18" t="str">
        <f>Hoja2!AD47</f>
        <v>N</v>
      </c>
      <c r="R47" s="18" t="str">
        <f>Hoja2!AE47</f>
        <v xml:space="preserve"> - </v>
      </c>
      <c r="S47" s="18" t="str">
        <f>Hoja2!AF47</f>
        <v xml:space="preserve"> - </v>
      </c>
      <c r="T47" s="18" t="str">
        <f>Hoja2!AG47</f>
        <v xml:space="preserve"> - </v>
      </c>
      <c r="U47" s="18" t="str">
        <f>Hoja2!AH47</f>
        <v xml:space="preserve"> - </v>
      </c>
      <c r="V47" s="18" t="str">
        <f>Hoja2!AI47</f>
        <v>A-1</v>
      </c>
      <c r="W47" s="18" t="str">
        <f>Hoja2!AJ47</f>
        <v>30110201106</v>
      </c>
      <c r="X47" s="18">
        <f>Hoja2!AK47</f>
        <v>0</v>
      </c>
    </row>
    <row r="48" spans="1:24" ht="30" customHeight="1" x14ac:dyDescent="0.25">
      <c r="A48" s="18">
        <f>Hoja2!N48</f>
        <v>0</v>
      </c>
      <c r="B48" s="18">
        <f>Hoja2!O48</f>
        <v>0</v>
      </c>
      <c r="C48" s="18">
        <f>Hoja2!P48</f>
        <v>0</v>
      </c>
      <c r="D48" s="18">
        <f>Hoja2!Q48</f>
        <v>0</v>
      </c>
      <c r="E48" s="18">
        <f>Hoja2!R48</f>
        <v>0</v>
      </c>
      <c r="F48" s="18">
        <f>Hoja2!S48</f>
        <v>0</v>
      </c>
      <c r="G48" s="18" t="str">
        <f>Hoja2!T48</f>
        <v>2026</v>
      </c>
      <c r="H48" s="18">
        <f>Hoja2!U48</f>
        <v>0</v>
      </c>
      <c r="I48" s="18">
        <f>Hoja2!V48</f>
        <v>0</v>
      </c>
      <c r="J48" s="18">
        <f>Hoja2!W48</f>
        <v>0</v>
      </c>
      <c r="K48" s="18">
        <f>Hoja2!X48</f>
        <v>0</v>
      </c>
      <c r="L48" s="5">
        <f>ROUND((Hoja2!W48*Hoja2!$B$1),3)</f>
        <v>0</v>
      </c>
      <c r="M48" s="5">
        <f>ROUND((Hoja2!W48*Hoja2!$B$2),3)</f>
        <v>0</v>
      </c>
      <c r="N48" s="5">
        <f t="shared" si="1"/>
        <v>0</v>
      </c>
      <c r="O48" s="45">
        <f>ROUND((Hoja2!U48+Hoja2!Y48),2)</f>
        <v>0</v>
      </c>
      <c r="P48" s="18">
        <f>Hoja2!AC48</f>
        <v>0</v>
      </c>
      <c r="Q48" s="18" t="str">
        <f>Hoja2!AD48</f>
        <v>N</v>
      </c>
      <c r="R48" s="18" t="str">
        <f>Hoja2!AE48</f>
        <v xml:space="preserve"> - </v>
      </c>
      <c r="S48" s="18" t="str">
        <f>Hoja2!AF48</f>
        <v xml:space="preserve"> - </v>
      </c>
      <c r="T48" s="18" t="str">
        <f>Hoja2!AG48</f>
        <v xml:space="preserve"> - </v>
      </c>
      <c r="U48" s="18" t="str">
        <f>Hoja2!AH48</f>
        <v xml:space="preserve"> - </v>
      </c>
      <c r="V48" s="18" t="str">
        <f>Hoja2!AI48</f>
        <v>A-1</v>
      </c>
      <c r="W48" s="18" t="str">
        <f>Hoja2!AJ48</f>
        <v>30110201107</v>
      </c>
      <c r="X48" s="18">
        <f>Hoja2!AK48</f>
        <v>0</v>
      </c>
    </row>
    <row r="49" spans="1:24" ht="30" customHeight="1" x14ac:dyDescent="0.25">
      <c r="A49" s="18">
        <f>Hoja2!N49</f>
        <v>0</v>
      </c>
      <c r="B49" s="18">
        <f>Hoja2!O49</f>
        <v>0</v>
      </c>
      <c r="C49" s="18">
        <f>Hoja2!P49</f>
        <v>0</v>
      </c>
      <c r="D49" s="18">
        <f>Hoja2!Q49</f>
        <v>0</v>
      </c>
      <c r="E49" s="18">
        <f>Hoja2!R49</f>
        <v>0</v>
      </c>
      <c r="F49" s="18">
        <f>Hoja2!S49</f>
        <v>0</v>
      </c>
      <c r="G49" s="18" t="str">
        <f>Hoja2!T49</f>
        <v>2026</v>
      </c>
      <c r="H49" s="18">
        <f>Hoja2!U49</f>
        <v>0</v>
      </c>
      <c r="I49" s="18">
        <f>Hoja2!V49</f>
        <v>0</v>
      </c>
      <c r="J49" s="18">
        <f>Hoja2!W49</f>
        <v>0</v>
      </c>
      <c r="K49" s="18">
        <f>Hoja2!X49</f>
        <v>0</v>
      </c>
      <c r="L49" s="5">
        <f>ROUND((Hoja2!W49*Hoja2!$B$1),3)</f>
        <v>0</v>
      </c>
      <c r="M49" s="5">
        <f>ROUND((Hoja2!W49*Hoja2!$B$2),3)</f>
        <v>0</v>
      </c>
      <c r="N49" s="5">
        <f t="shared" si="1"/>
        <v>0</v>
      </c>
      <c r="O49" s="45">
        <f>ROUND((Hoja2!U49+Hoja2!Y49),2)</f>
        <v>0</v>
      </c>
      <c r="P49" s="18">
        <f>Hoja2!AC49</f>
        <v>0</v>
      </c>
      <c r="Q49" s="18" t="str">
        <f>Hoja2!AD49</f>
        <v>N</v>
      </c>
      <c r="R49" s="18" t="str">
        <f>Hoja2!AE49</f>
        <v xml:space="preserve"> - </v>
      </c>
      <c r="S49" s="18" t="str">
        <f>Hoja2!AF49</f>
        <v xml:space="preserve"> - </v>
      </c>
      <c r="T49" s="18" t="str">
        <f>Hoja2!AG49</f>
        <v xml:space="preserve"> - </v>
      </c>
      <c r="U49" s="18" t="str">
        <f>Hoja2!AH49</f>
        <v xml:space="preserve"> - </v>
      </c>
      <c r="V49" s="18" t="str">
        <f>Hoja2!AI49</f>
        <v>A-1</v>
      </c>
      <c r="W49" s="18" t="str">
        <f>Hoja2!AJ49</f>
        <v>30110201108</v>
      </c>
      <c r="X49" s="18">
        <f>Hoja2!AK49</f>
        <v>0</v>
      </c>
    </row>
    <row r="50" spans="1:24" ht="30" customHeight="1" x14ac:dyDescent="0.25">
      <c r="A50" s="18">
        <f>Hoja2!N50</f>
        <v>0</v>
      </c>
      <c r="B50" s="18">
        <f>Hoja2!O50</f>
        <v>0</v>
      </c>
      <c r="C50" s="18">
        <f>Hoja2!P50</f>
        <v>0</v>
      </c>
      <c r="D50" s="18">
        <f>Hoja2!Q50</f>
        <v>0</v>
      </c>
      <c r="E50" s="18">
        <f>Hoja2!R50</f>
        <v>0</v>
      </c>
      <c r="F50" s="18">
        <f>Hoja2!S50</f>
        <v>0</v>
      </c>
      <c r="G50" s="18" t="str">
        <f>Hoja2!T50</f>
        <v>2026</v>
      </c>
      <c r="H50" s="18">
        <f>Hoja2!U50</f>
        <v>0</v>
      </c>
      <c r="I50" s="18">
        <f>Hoja2!V50</f>
        <v>0</v>
      </c>
      <c r="J50" s="18">
        <f>Hoja2!W50</f>
        <v>0</v>
      </c>
      <c r="K50" s="18">
        <f>Hoja2!X50</f>
        <v>0</v>
      </c>
      <c r="L50" s="5">
        <f>ROUND((Hoja2!W50*Hoja2!$B$1),3)</f>
        <v>0</v>
      </c>
      <c r="M50" s="5">
        <f>ROUND((Hoja2!W50*Hoja2!$B$2),3)</f>
        <v>0</v>
      </c>
      <c r="N50" s="5">
        <f t="shared" si="1"/>
        <v>0</v>
      </c>
      <c r="O50" s="45">
        <f>ROUND((Hoja2!U50+Hoja2!Y50),2)</f>
        <v>0</v>
      </c>
      <c r="P50" s="18">
        <f>Hoja2!AC50</f>
        <v>0</v>
      </c>
      <c r="Q50" s="18" t="str">
        <f>Hoja2!AD50</f>
        <v>N</v>
      </c>
      <c r="R50" s="18" t="str">
        <f>Hoja2!AE50</f>
        <v xml:space="preserve"> - </v>
      </c>
      <c r="S50" s="18" t="str">
        <f>Hoja2!AF50</f>
        <v xml:space="preserve"> - </v>
      </c>
      <c r="T50" s="18" t="str">
        <f>Hoja2!AG50</f>
        <v xml:space="preserve"> - </v>
      </c>
      <c r="U50" s="18" t="str">
        <f>Hoja2!AH50</f>
        <v xml:space="preserve"> - </v>
      </c>
      <c r="V50" s="18" t="str">
        <f>Hoja2!AI50</f>
        <v>A-1</v>
      </c>
      <c r="W50" s="18" t="str">
        <f>Hoja2!AJ50</f>
        <v>30110201109</v>
      </c>
      <c r="X50" s="18">
        <f>Hoja2!AK50</f>
        <v>0</v>
      </c>
    </row>
    <row r="51" spans="1:24" ht="30" customHeight="1" x14ac:dyDescent="0.25">
      <c r="A51" s="18">
        <f>Hoja2!N51</f>
        <v>0</v>
      </c>
      <c r="B51" s="18">
        <f>Hoja2!O51</f>
        <v>0</v>
      </c>
      <c r="C51" s="18">
        <f>Hoja2!P51</f>
        <v>0</v>
      </c>
      <c r="D51" s="18">
        <f>Hoja2!Q51</f>
        <v>0</v>
      </c>
      <c r="E51" s="18">
        <f>Hoja2!R51</f>
        <v>0</v>
      </c>
      <c r="F51" s="18">
        <f>Hoja2!S51</f>
        <v>0</v>
      </c>
      <c r="G51" s="18" t="str">
        <f>Hoja2!T51</f>
        <v>2026</v>
      </c>
      <c r="H51" s="18">
        <f>Hoja2!U51</f>
        <v>0</v>
      </c>
      <c r="I51" s="18">
        <f>Hoja2!V51</f>
        <v>0</v>
      </c>
      <c r="J51" s="18">
        <f>Hoja2!W51</f>
        <v>0</v>
      </c>
      <c r="K51" s="18">
        <f>Hoja2!X51</f>
        <v>0</v>
      </c>
      <c r="L51" s="5">
        <f>ROUND((Hoja2!W51*Hoja2!$B$1),3)</f>
        <v>0</v>
      </c>
      <c r="M51" s="5">
        <f>ROUND((Hoja2!W51*Hoja2!$B$2),3)</f>
        <v>0</v>
      </c>
      <c r="N51" s="5">
        <f t="shared" si="1"/>
        <v>0</v>
      </c>
      <c r="O51" s="45">
        <f>ROUND((Hoja2!U51+Hoja2!Y51),2)</f>
        <v>0</v>
      </c>
      <c r="P51" s="18">
        <f>Hoja2!AC51</f>
        <v>0</v>
      </c>
      <c r="Q51" s="18" t="str">
        <f>Hoja2!AD51</f>
        <v>N</v>
      </c>
      <c r="R51" s="18" t="str">
        <f>Hoja2!AE51</f>
        <v xml:space="preserve"> - </v>
      </c>
      <c r="S51" s="18" t="str">
        <f>Hoja2!AF51</f>
        <v xml:space="preserve"> - </v>
      </c>
      <c r="T51" s="18" t="str">
        <f>Hoja2!AG51</f>
        <v xml:space="preserve"> - </v>
      </c>
      <c r="U51" s="18" t="str">
        <f>Hoja2!AH51</f>
        <v xml:space="preserve"> - </v>
      </c>
      <c r="V51" s="18" t="str">
        <f>Hoja2!AI51</f>
        <v>A-1</v>
      </c>
      <c r="W51" s="18" t="str">
        <f>Hoja2!AJ51</f>
        <v>301102011010</v>
      </c>
      <c r="X51" s="18">
        <f>Hoja2!AK51</f>
        <v>0</v>
      </c>
    </row>
    <row r="52" spans="1:24" ht="30" customHeight="1" x14ac:dyDescent="0.25">
      <c r="A52" s="18">
        <f>Hoja2!N52</f>
        <v>0</v>
      </c>
      <c r="B52" s="18">
        <f>Hoja2!O52</f>
        <v>0</v>
      </c>
      <c r="C52" s="18">
        <f>Hoja2!P52</f>
        <v>0</v>
      </c>
      <c r="D52" s="18">
        <f>Hoja2!Q52</f>
        <v>0</v>
      </c>
      <c r="E52" s="18">
        <f>Hoja2!R52</f>
        <v>0</v>
      </c>
      <c r="F52" s="18">
        <f>Hoja2!S52</f>
        <v>0</v>
      </c>
      <c r="G52" s="18" t="str">
        <f>Hoja2!T52</f>
        <v>2026</v>
      </c>
      <c r="H52" s="18">
        <f>Hoja2!U52</f>
        <v>0</v>
      </c>
      <c r="I52" s="18">
        <f>Hoja2!V52</f>
        <v>0</v>
      </c>
      <c r="J52" s="18">
        <f>Hoja2!W52</f>
        <v>0</v>
      </c>
      <c r="K52" s="18">
        <f>Hoja2!X52</f>
        <v>0</v>
      </c>
      <c r="L52" s="5">
        <f>ROUND((Hoja2!W52*Hoja2!$B$1),3)</f>
        <v>0</v>
      </c>
      <c r="M52" s="5">
        <f>ROUND((Hoja2!W52*Hoja2!$B$2),3)</f>
        <v>0</v>
      </c>
      <c r="N52" s="5">
        <f t="shared" si="1"/>
        <v>0</v>
      </c>
      <c r="O52" s="45">
        <f>ROUND((Hoja2!U52+Hoja2!Y52),2)</f>
        <v>0</v>
      </c>
      <c r="P52" s="18">
        <f>Hoja2!AC52</f>
        <v>0</v>
      </c>
      <c r="Q52" s="18" t="str">
        <f>Hoja2!AD52</f>
        <v>N</v>
      </c>
      <c r="R52" s="18" t="str">
        <f>Hoja2!AE52</f>
        <v xml:space="preserve"> - </v>
      </c>
      <c r="S52" s="18" t="str">
        <f>Hoja2!AF52</f>
        <v xml:space="preserve"> - </v>
      </c>
      <c r="T52" s="18" t="str">
        <f>Hoja2!AG52</f>
        <v xml:space="preserve"> - </v>
      </c>
      <c r="U52" s="18" t="str">
        <f>Hoja2!AH52</f>
        <v xml:space="preserve"> - </v>
      </c>
      <c r="V52" s="18" t="str">
        <f>Hoja2!AI52</f>
        <v>A-1</v>
      </c>
      <c r="W52" s="18" t="str">
        <f>Hoja2!AJ52</f>
        <v>301102011011</v>
      </c>
      <c r="X52" s="18">
        <f>Hoja2!AK52</f>
        <v>0</v>
      </c>
    </row>
    <row r="53" spans="1:24" ht="30" customHeight="1" x14ac:dyDescent="0.25">
      <c r="A53" s="18">
        <f>Hoja2!N53</f>
        <v>0</v>
      </c>
      <c r="B53" s="18">
        <f>Hoja2!O53</f>
        <v>0</v>
      </c>
      <c r="C53" s="18">
        <f>Hoja2!P53</f>
        <v>0</v>
      </c>
      <c r="D53" s="18">
        <f>Hoja2!Q53</f>
        <v>0</v>
      </c>
      <c r="E53" s="18">
        <f>Hoja2!R53</f>
        <v>0</v>
      </c>
      <c r="F53" s="18">
        <f>Hoja2!S53</f>
        <v>0</v>
      </c>
      <c r="G53" s="18" t="str">
        <f>Hoja2!T53</f>
        <v>2026</v>
      </c>
      <c r="H53" s="18">
        <f>Hoja2!U53</f>
        <v>0</v>
      </c>
      <c r="I53" s="18">
        <f>Hoja2!V53</f>
        <v>0</v>
      </c>
      <c r="J53" s="18">
        <f>Hoja2!W53</f>
        <v>0</v>
      </c>
      <c r="K53" s="18">
        <f>Hoja2!X53</f>
        <v>0</v>
      </c>
      <c r="L53" s="5">
        <f>ROUND((Hoja2!W53*Hoja2!$B$1),3)</f>
        <v>0</v>
      </c>
      <c r="M53" s="5">
        <f>ROUND((Hoja2!W53*Hoja2!$B$2),3)</f>
        <v>0</v>
      </c>
      <c r="N53" s="5">
        <f t="shared" si="1"/>
        <v>0</v>
      </c>
      <c r="O53" s="45">
        <f>ROUND((Hoja2!U53+Hoja2!Y53),2)</f>
        <v>0</v>
      </c>
      <c r="P53" s="18">
        <f>Hoja2!AC53</f>
        <v>0</v>
      </c>
      <c r="Q53" s="18" t="str">
        <f>Hoja2!AD53</f>
        <v>N</v>
      </c>
      <c r="R53" s="18" t="str">
        <f>Hoja2!AE53</f>
        <v xml:space="preserve"> - </v>
      </c>
      <c r="S53" s="18" t="str">
        <f>Hoja2!AF53</f>
        <v xml:space="preserve"> - </v>
      </c>
      <c r="T53" s="18" t="str">
        <f>Hoja2!AG53</f>
        <v xml:space="preserve"> - </v>
      </c>
      <c r="U53" s="18" t="str">
        <f>Hoja2!AH53</f>
        <v xml:space="preserve"> - </v>
      </c>
      <c r="V53" s="18" t="str">
        <f>Hoja2!AI53</f>
        <v>A-1</v>
      </c>
      <c r="W53" s="18" t="str">
        <f>Hoja2!AJ53</f>
        <v>301102011012</v>
      </c>
      <c r="X53" s="18">
        <f>Hoja2!AK53</f>
        <v>0</v>
      </c>
    </row>
    <row r="54" spans="1:24" ht="30" customHeight="1" x14ac:dyDescent="0.25">
      <c r="A54" s="18">
        <f>Hoja2!N54</f>
        <v>0</v>
      </c>
      <c r="B54" s="18">
        <f>Hoja2!O54</f>
        <v>0</v>
      </c>
      <c r="C54" s="18">
        <f>Hoja2!P54</f>
        <v>0</v>
      </c>
      <c r="D54" s="18">
        <f>Hoja2!Q54</f>
        <v>0</v>
      </c>
      <c r="E54" s="18">
        <f>Hoja2!R54</f>
        <v>0</v>
      </c>
      <c r="F54" s="18">
        <f>Hoja2!S54</f>
        <v>0</v>
      </c>
      <c r="G54" s="18" t="str">
        <f>Hoja2!T54</f>
        <v>2026</v>
      </c>
      <c r="H54" s="18">
        <f>Hoja2!U54</f>
        <v>0</v>
      </c>
      <c r="I54" s="18">
        <f>Hoja2!V54</f>
        <v>0</v>
      </c>
      <c r="J54" s="18">
        <f>Hoja2!W54</f>
        <v>0</v>
      </c>
      <c r="K54" s="18">
        <f>Hoja2!X54</f>
        <v>0</v>
      </c>
      <c r="L54" s="5">
        <f>ROUND((Hoja2!W54*Hoja2!$B$1),3)</f>
        <v>0</v>
      </c>
      <c r="M54" s="5">
        <f>ROUND((Hoja2!W54*Hoja2!$B$2),3)</f>
        <v>0</v>
      </c>
      <c r="N54" s="5">
        <f t="shared" si="1"/>
        <v>0</v>
      </c>
      <c r="O54" s="45">
        <f>ROUND((Hoja2!U54+Hoja2!Y54),2)</f>
        <v>0</v>
      </c>
      <c r="P54" s="18">
        <f>Hoja2!AC54</f>
        <v>0</v>
      </c>
      <c r="Q54" s="18" t="str">
        <f>Hoja2!AD54</f>
        <v>N</v>
      </c>
      <c r="R54" s="18" t="str">
        <f>Hoja2!AE54</f>
        <v xml:space="preserve"> - </v>
      </c>
      <c r="S54" s="18" t="str">
        <f>Hoja2!AF54</f>
        <v xml:space="preserve"> - </v>
      </c>
      <c r="T54" s="18" t="str">
        <f>Hoja2!AG54</f>
        <v xml:space="preserve"> - </v>
      </c>
      <c r="U54" s="18" t="str">
        <f>Hoja2!AH54</f>
        <v xml:space="preserve"> - </v>
      </c>
      <c r="V54" s="18" t="str">
        <f>Hoja2!AI54</f>
        <v>A-1</v>
      </c>
      <c r="W54" s="18" t="str">
        <f>Hoja2!AJ54</f>
        <v>301102011013</v>
      </c>
      <c r="X54" s="18">
        <f>Hoja2!AK54</f>
        <v>0</v>
      </c>
    </row>
    <row r="55" spans="1:24" ht="30" customHeight="1" x14ac:dyDescent="0.25">
      <c r="A55" s="18">
        <f>Hoja2!N55</f>
        <v>0</v>
      </c>
      <c r="B55" s="18">
        <f>Hoja2!O55</f>
        <v>0</v>
      </c>
      <c r="C55" s="18">
        <f>Hoja2!P55</f>
        <v>0</v>
      </c>
      <c r="D55" s="18">
        <f>Hoja2!Q55</f>
        <v>0</v>
      </c>
      <c r="E55" s="18">
        <f>Hoja2!R55</f>
        <v>0</v>
      </c>
      <c r="F55" s="18">
        <f>Hoja2!S55</f>
        <v>0</v>
      </c>
      <c r="G55" s="18" t="str">
        <f>Hoja2!T55</f>
        <v>2026</v>
      </c>
      <c r="H55" s="18">
        <f>Hoja2!U55</f>
        <v>0</v>
      </c>
      <c r="I55" s="18">
        <f>Hoja2!V55</f>
        <v>0</v>
      </c>
      <c r="J55" s="18">
        <f>Hoja2!W55</f>
        <v>0</v>
      </c>
      <c r="K55" s="18">
        <f>Hoja2!X55</f>
        <v>0</v>
      </c>
      <c r="L55" s="5">
        <f>ROUND((Hoja2!W55*Hoja2!$B$1),3)</f>
        <v>0</v>
      </c>
      <c r="M55" s="5">
        <f>ROUND((Hoja2!W55*Hoja2!$B$2),3)</f>
        <v>0</v>
      </c>
      <c r="N55" s="5">
        <f t="shared" si="1"/>
        <v>0</v>
      </c>
      <c r="O55" s="45">
        <f>ROUND((Hoja2!U55+Hoja2!Y55),2)</f>
        <v>0</v>
      </c>
      <c r="P55" s="18">
        <f>Hoja2!AC55</f>
        <v>0</v>
      </c>
      <c r="Q55" s="18" t="str">
        <f>Hoja2!AD55</f>
        <v>N</v>
      </c>
      <c r="R55" s="18" t="str">
        <f>Hoja2!AE55</f>
        <v xml:space="preserve"> - </v>
      </c>
      <c r="S55" s="18" t="str">
        <f>Hoja2!AF55</f>
        <v xml:space="preserve"> - </v>
      </c>
      <c r="T55" s="18" t="str">
        <f>Hoja2!AG55</f>
        <v xml:space="preserve"> - </v>
      </c>
      <c r="U55" s="18" t="str">
        <f>Hoja2!AH55</f>
        <v xml:space="preserve"> - </v>
      </c>
      <c r="V55" s="18" t="str">
        <f>Hoja2!AI55</f>
        <v>A-1</v>
      </c>
      <c r="W55" s="18" t="str">
        <f>Hoja2!AJ55</f>
        <v>301102011014</v>
      </c>
      <c r="X55" s="18">
        <f>Hoja2!AK55</f>
        <v>0</v>
      </c>
    </row>
    <row r="56" spans="1:24" ht="30" customHeight="1" x14ac:dyDescent="0.25">
      <c r="A56" s="18">
        <f>Hoja2!N56</f>
        <v>0</v>
      </c>
      <c r="B56" s="18">
        <f>Hoja2!O56</f>
        <v>0</v>
      </c>
      <c r="C56" s="18">
        <f>Hoja2!P56</f>
        <v>0</v>
      </c>
      <c r="D56" s="18">
        <f>Hoja2!Q56</f>
        <v>0</v>
      </c>
      <c r="E56" s="18">
        <f>Hoja2!R56</f>
        <v>0</v>
      </c>
      <c r="F56" s="18">
        <f>Hoja2!S56</f>
        <v>0</v>
      </c>
      <c r="G56" s="18" t="str">
        <f>Hoja2!T56</f>
        <v>2026</v>
      </c>
      <c r="H56" s="18">
        <f>Hoja2!U56</f>
        <v>0</v>
      </c>
      <c r="I56" s="18">
        <f>Hoja2!V56</f>
        <v>0</v>
      </c>
      <c r="J56" s="18">
        <f>Hoja2!W56</f>
        <v>0</v>
      </c>
      <c r="K56" s="18">
        <f>Hoja2!X56</f>
        <v>0</v>
      </c>
      <c r="L56" s="5">
        <f>ROUND((Hoja2!W56*Hoja2!$B$1),3)</f>
        <v>0</v>
      </c>
      <c r="M56" s="5">
        <f>ROUND((Hoja2!W56*Hoja2!$B$2),3)</f>
        <v>0</v>
      </c>
      <c r="N56" s="5">
        <f t="shared" si="1"/>
        <v>0</v>
      </c>
      <c r="O56" s="45">
        <f>ROUND((Hoja2!U56+Hoja2!Y56),2)</f>
        <v>0</v>
      </c>
      <c r="P56" s="18">
        <f>Hoja2!AC56</f>
        <v>0</v>
      </c>
      <c r="Q56" s="18" t="str">
        <f>Hoja2!AD56</f>
        <v>N</v>
      </c>
      <c r="R56" s="18" t="str">
        <f>Hoja2!AE56</f>
        <v xml:space="preserve"> - </v>
      </c>
      <c r="S56" s="18" t="str">
        <f>Hoja2!AF56</f>
        <v xml:space="preserve"> - </v>
      </c>
      <c r="T56" s="18" t="str">
        <f>Hoja2!AG56</f>
        <v xml:space="preserve"> - </v>
      </c>
      <c r="U56" s="18" t="str">
        <f>Hoja2!AH56</f>
        <v xml:space="preserve"> - </v>
      </c>
      <c r="V56" s="18" t="str">
        <f>Hoja2!AI56</f>
        <v>A-1</v>
      </c>
      <c r="W56" s="18" t="str">
        <f>Hoja2!AJ56</f>
        <v>301102011015</v>
      </c>
      <c r="X56" s="18">
        <f>Hoja2!AK56</f>
        <v>0</v>
      </c>
    </row>
    <row r="57" spans="1:24" ht="30" customHeight="1" x14ac:dyDescent="0.25">
      <c r="A57" s="18">
        <f>Hoja2!N57</f>
        <v>0</v>
      </c>
      <c r="B57" s="18">
        <f>Hoja2!O57</f>
        <v>0</v>
      </c>
      <c r="C57" s="18">
        <f>Hoja2!P57</f>
        <v>0</v>
      </c>
      <c r="D57" s="18">
        <f>Hoja2!Q57</f>
        <v>0</v>
      </c>
      <c r="E57" s="18">
        <f>Hoja2!R57</f>
        <v>0</v>
      </c>
      <c r="F57" s="18">
        <f>Hoja2!S57</f>
        <v>0</v>
      </c>
      <c r="G57" s="18" t="str">
        <f>Hoja2!T57</f>
        <v>2026</v>
      </c>
      <c r="H57" s="18">
        <f>Hoja2!U57</f>
        <v>0</v>
      </c>
      <c r="I57" s="18">
        <f>Hoja2!V57</f>
        <v>0</v>
      </c>
      <c r="J57" s="18">
        <f>Hoja2!W57</f>
        <v>0</v>
      </c>
      <c r="K57" s="18">
        <f>Hoja2!X57</f>
        <v>0</v>
      </c>
      <c r="L57" s="5">
        <f>ROUND((Hoja2!W57*Hoja2!$B$1),3)</f>
        <v>0</v>
      </c>
      <c r="M57" s="5">
        <f>ROUND((Hoja2!W57*Hoja2!$B$2),3)</f>
        <v>0</v>
      </c>
      <c r="N57" s="5">
        <f t="shared" si="1"/>
        <v>0</v>
      </c>
      <c r="O57" s="45">
        <f>ROUND((Hoja2!U57+Hoja2!Y57),2)</f>
        <v>0</v>
      </c>
      <c r="P57" s="18">
        <f>Hoja2!AC57</f>
        <v>0</v>
      </c>
      <c r="Q57" s="18" t="str">
        <f>Hoja2!AD57</f>
        <v>N</v>
      </c>
      <c r="R57" s="18" t="str">
        <f>Hoja2!AE57</f>
        <v xml:space="preserve"> - </v>
      </c>
      <c r="S57" s="18" t="str">
        <f>Hoja2!AF57</f>
        <v xml:space="preserve"> - </v>
      </c>
      <c r="T57" s="18" t="str">
        <f>Hoja2!AG57</f>
        <v xml:space="preserve"> - </v>
      </c>
      <c r="U57" s="18" t="str">
        <f>Hoja2!AH57</f>
        <v xml:space="preserve"> - </v>
      </c>
      <c r="V57" s="18" t="str">
        <f>Hoja2!AI57</f>
        <v>A-1</v>
      </c>
      <c r="W57" s="18" t="str">
        <f>Hoja2!AJ57</f>
        <v>301102011016</v>
      </c>
      <c r="X57" s="18">
        <f>Hoja2!AK57</f>
        <v>0</v>
      </c>
    </row>
    <row r="58" spans="1:24" ht="30" customHeight="1" x14ac:dyDescent="0.25">
      <c r="A58" s="18">
        <f>Hoja2!N58</f>
        <v>0</v>
      </c>
      <c r="B58" s="18">
        <f>Hoja2!O58</f>
        <v>0</v>
      </c>
      <c r="C58" s="18">
        <f>Hoja2!P58</f>
        <v>0</v>
      </c>
      <c r="D58" s="18">
        <f>Hoja2!Q58</f>
        <v>0</v>
      </c>
      <c r="E58" s="18">
        <f>Hoja2!R58</f>
        <v>0</v>
      </c>
      <c r="F58" s="18">
        <f>Hoja2!S58</f>
        <v>0</v>
      </c>
      <c r="G58" s="18" t="str">
        <f>Hoja2!T58</f>
        <v>2026</v>
      </c>
      <c r="H58" s="18">
        <f>Hoja2!U58</f>
        <v>0</v>
      </c>
      <c r="I58" s="18">
        <f>Hoja2!V58</f>
        <v>0</v>
      </c>
      <c r="J58" s="18">
        <f>Hoja2!W58</f>
        <v>0</v>
      </c>
      <c r="K58" s="18">
        <f>Hoja2!X58</f>
        <v>0</v>
      </c>
      <c r="L58" s="5">
        <f>ROUND((Hoja2!W58*Hoja2!$B$1),3)</f>
        <v>0</v>
      </c>
      <c r="M58" s="5">
        <f>ROUND((Hoja2!W58*Hoja2!$B$2),3)</f>
        <v>0</v>
      </c>
      <c r="N58" s="5">
        <f t="shared" si="1"/>
        <v>0</v>
      </c>
      <c r="O58" s="45">
        <f>ROUND((Hoja2!U58+Hoja2!Y58),2)</f>
        <v>0</v>
      </c>
      <c r="P58" s="18">
        <f>Hoja2!AC58</f>
        <v>0</v>
      </c>
      <c r="Q58" s="18" t="str">
        <f>Hoja2!AD58</f>
        <v>N</v>
      </c>
      <c r="R58" s="18" t="str">
        <f>Hoja2!AE58</f>
        <v xml:space="preserve"> - </v>
      </c>
      <c r="S58" s="18" t="str">
        <f>Hoja2!AF58</f>
        <v xml:space="preserve"> - </v>
      </c>
      <c r="T58" s="18" t="str">
        <f>Hoja2!AG58</f>
        <v xml:space="preserve"> - </v>
      </c>
      <c r="U58" s="18" t="str">
        <f>Hoja2!AH58</f>
        <v xml:space="preserve"> - </v>
      </c>
      <c r="V58" s="18" t="str">
        <f>Hoja2!AI58</f>
        <v>A-1</v>
      </c>
      <c r="W58" s="18" t="str">
        <f>Hoja2!AJ58</f>
        <v>301102011017</v>
      </c>
      <c r="X58" s="18">
        <f>Hoja2!AK58</f>
        <v>0</v>
      </c>
    </row>
    <row r="59" spans="1:24" ht="30" customHeight="1" x14ac:dyDescent="0.25">
      <c r="A59" s="18">
        <f>Hoja2!N59</f>
        <v>0</v>
      </c>
      <c r="B59" s="18">
        <f>Hoja2!O59</f>
        <v>0</v>
      </c>
      <c r="C59" s="18">
        <f>Hoja2!P59</f>
        <v>0</v>
      </c>
      <c r="D59" s="18">
        <f>Hoja2!Q59</f>
        <v>0</v>
      </c>
      <c r="E59" s="18">
        <f>Hoja2!R59</f>
        <v>0</v>
      </c>
      <c r="F59" s="18">
        <f>Hoja2!S59</f>
        <v>0</v>
      </c>
      <c r="G59" s="18" t="str">
        <f>Hoja2!T59</f>
        <v>2026</v>
      </c>
      <c r="H59" s="18">
        <f>Hoja2!U59</f>
        <v>0</v>
      </c>
      <c r="I59" s="18">
        <f>Hoja2!V59</f>
        <v>0</v>
      </c>
      <c r="J59" s="18">
        <f>Hoja2!W59</f>
        <v>0</v>
      </c>
      <c r="K59" s="18">
        <f>Hoja2!X59</f>
        <v>0</v>
      </c>
      <c r="L59" s="5">
        <f>ROUND((Hoja2!W59*Hoja2!$B$1),3)</f>
        <v>0</v>
      </c>
      <c r="M59" s="5">
        <f>ROUND((Hoja2!W59*Hoja2!$B$2),3)</f>
        <v>0</v>
      </c>
      <c r="N59" s="5">
        <f t="shared" si="1"/>
        <v>0</v>
      </c>
      <c r="O59" s="45">
        <f>ROUND((Hoja2!U59+Hoja2!Y59),2)</f>
        <v>0</v>
      </c>
      <c r="P59" s="18">
        <f>Hoja2!AC59</f>
        <v>0</v>
      </c>
      <c r="Q59" s="18" t="str">
        <f>Hoja2!AD59</f>
        <v>N</v>
      </c>
      <c r="R59" s="18" t="str">
        <f>Hoja2!AE59</f>
        <v xml:space="preserve"> - </v>
      </c>
      <c r="S59" s="18" t="str">
        <f>Hoja2!AF59</f>
        <v xml:space="preserve"> - </v>
      </c>
      <c r="T59" s="18" t="str">
        <f>Hoja2!AG59</f>
        <v xml:space="preserve"> - </v>
      </c>
      <c r="U59" s="18" t="str">
        <f>Hoja2!AH59</f>
        <v xml:space="preserve"> - </v>
      </c>
      <c r="V59" s="18" t="str">
        <f>Hoja2!AI59</f>
        <v>A-1</v>
      </c>
      <c r="W59" s="18" t="str">
        <f>Hoja2!AJ59</f>
        <v>301102011018</v>
      </c>
      <c r="X59" s="18">
        <f>Hoja2!AK59</f>
        <v>0</v>
      </c>
    </row>
    <row r="60" spans="1:24" ht="30" customHeight="1" x14ac:dyDescent="0.25">
      <c r="A60" s="18">
        <f>Hoja2!N60</f>
        <v>0</v>
      </c>
      <c r="B60" s="18">
        <f>Hoja2!O60</f>
        <v>0</v>
      </c>
      <c r="C60" s="18">
        <f>Hoja2!P60</f>
        <v>0</v>
      </c>
      <c r="D60" s="18">
        <f>Hoja2!Q60</f>
        <v>0</v>
      </c>
      <c r="E60" s="18">
        <f>Hoja2!R60</f>
        <v>0</v>
      </c>
      <c r="F60" s="18">
        <f>Hoja2!S60</f>
        <v>0</v>
      </c>
      <c r="G60" s="18" t="str">
        <f>Hoja2!T60</f>
        <v>2026</v>
      </c>
      <c r="H60" s="18">
        <f>Hoja2!U60</f>
        <v>0</v>
      </c>
      <c r="I60" s="18">
        <f>Hoja2!V60</f>
        <v>0</v>
      </c>
      <c r="J60" s="18">
        <f>Hoja2!W60</f>
        <v>0</v>
      </c>
      <c r="K60" s="18">
        <f>Hoja2!X60</f>
        <v>0</v>
      </c>
      <c r="L60" s="5">
        <f>ROUND((Hoja2!W60*Hoja2!$B$1),3)</f>
        <v>0</v>
      </c>
      <c r="M60" s="5">
        <f>ROUND((Hoja2!W60*Hoja2!$B$2),3)</f>
        <v>0</v>
      </c>
      <c r="N60" s="5">
        <f t="shared" si="1"/>
        <v>0</v>
      </c>
      <c r="O60" s="45">
        <f>ROUND((Hoja2!U60+Hoja2!Y60),2)</f>
        <v>0</v>
      </c>
      <c r="P60" s="18">
        <f>Hoja2!AC60</f>
        <v>0</v>
      </c>
      <c r="Q60" s="18" t="str">
        <f>Hoja2!AD60</f>
        <v>N</v>
      </c>
      <c r="R60" s="18" t="str">
        <f>Hoja2!AE60</f>
        <v xml:space="preserve"> - </v>
      </c>
      <c r="S60" s="18" t="str">
        <f>Hoja2!AF60</f>
        <v xml:space="preserve"> - </v>
      </c>
      <c r="T60" s="18" t="str">
        <f>Hoja2!AG60</f>
        <v xml:space="preserve"> - </v>
      </c>
      <c r="U60" s="18" t="str">
        <f>Hoja2!AH60</f>
        <v xml:space="preserve"> - </v>
      </c>
      <c r="V60" s="18" t="str">
        <f>Hoja2!AI60</f>
        <v>A-1</v>
      </c>
      <c r="W60" s="18" t="str">
        <f>Hoja2!AJ60</f>
        <v>301102011019</v>
      </c>
      <c r="X60" s="18">
        <f>Hoja2!AK60</f>
        <v>0</v>
      </c>
    </row>
    <row r="61" spans="1:24" ht="30" customHeight="1" x14ac:dyDescent="0.25">
      <c r="A61" s="18">
        <f>Hoja2!N61</f>
        <v>0</v>
      </c>
      <c r="B61" s="18">
        <f>Hoja2!O61</f>
        <v>0</v>
      </c>
      <c r="C61" s="18">
        <f>Hoja2!P61</f>
        <v>0</v>
      </c>
      <c r="D61" s="18">
        <f>Hoja2!Q61</f>
        <v>0</v>
      </c>
      <c r="E61" s="18">
        <f>Hoja2!R61</f>
        <v>0</v>
      </c>
      <c r="F61" s="18">
        <f>Hoja2!S61</f>
        <v>0</v>
      </c>
      <c r="G61" s="18" t="str">
        <f>Hoja2!T61</f>
        <v>2026</v>
      </c>
      <c r="H61" s="18">
        <f>Hoja2!U61</f>
        <v>0</v>
      </c>
      <c r="I61" s="18">
        <f>Hoja2!V61</f>
        <v>0</v>
      </c>
      <c r="J61" s="18">
        <f>Hoja2!W61</f>
        <v>0</v>
      </c>
      <c r="K61" s="18">
        <f>Hoja2!X61</f>
        <v>0</v>
      </c>
      <c r="L61" s="5">
        <f>ROUND((Hoja2!W61*Hoja2!$B$1),3)</f>
        <v>0</v>
      </c>
      <c r="M61" s="5">
        <f>ROUND((Hoja2!W61*Hoja2!$B$2),3)</f>
        <v>0</v>
      </c>
      <c r="N61" s="5">
        <f t="shared" si="1"/>
        <v>0</v>
      </c>
      <c r="O61" s="45">
        <f>ROUND((Hoja2!U61+Hoja2!Y61),2)</f>
        <v>0</v>
      </c>
      <c r="P61" s="18">
        <f>Hoja2!AC61</f>
        <v>0</v>
      </c>
      <c r="Q61" s="18" t="str">
        <f>Hoja2!AD61</f>
        <v>N</v>
      </c>
      <c r="R61" s="18" t="str">
        <f>Hoja2!AE61</f>
        <v xml:space="preserve"> - </v>
      </c>
      <c r="S61" s="18" t="str">
        <f>Hoja2!AF61</f>
        <v xml:space="preserve"> - </v>
      </c>
      <c r="T61" s="18" t="str">
        <f>Hoja2!AG61</f>
        <v xml:space="preserve"> - </v>
      </c>
      <c r="U61" s="18" t="str">
        <f>Hoja2!AH61</f>
        <v xml:space="preserve"> - </v>
      </c>
      <c r="V61" s="18" t="str">
        <f>Hoja2!AI61</f>
        <v>A-1</v>
      </c>
      <c r="W61" s="18" t="str">
        <f>Hoja2!AJ61</f>
        <v>301102011020</v>
      </c>
      <c r="X61" s="18">
        <f>Hoja2!AK61</f>
        <v>0</v>
      </c>
    </row>
    <row r="62" spans="1:24" ht="30" customHeight="1" x14ac:dyDescent="0.25">
      <c r="A62" s="18">
        <f>Hoja2!N62</f>
        <v>0</v>
      </c>
      <c r="B62" s="18">
        <f>Hoja2!O62</f>
        <v>0</v>
      </c>
      <c r="C62" s="18">
        <f>Hoja2!P62</f>
        <v>0</v>
      </c>
      <c r="D62" s="18">
        <f>Hoja2!Q62</f>
        <v>0</v>
      </c>
      <c r="E62" s="18">
        <f>Hoja2!R62</f>
        <v>0</v>
      </c>
      <c r="F62" s="18">
        <f>Hoja2!S62</f>
        <v>0</v>
      </c>
      <c r="G62" s="18" t="str">
        <f>Hoja2!T62</f>
        <v>2026</v>
      </c>
      <c r="H62" s="18">
        <f>Hoja2!U62</f>
        <v>0</v>
      </c>
      <c r="I62" s="18">
        <f>Hoja2!V62</f>
        <v>0</v>
      </c>
      <c r="J62" s="18">
        <f>Hoja2!W62</f>
        <v>0</v>
      </c>
      <c r="K62" s="18">
        <f>Hoja2!X62</f>
        <v>0</v>
      </c>
      <c r="L62" s="5">
        <f>ROUND((Hoja2!W62*Hoja2!$B$1),3)</f>
        <v>0</v>
      </c>
      <c r="M62" s="5">
        <f>ROUND((Hoja2!W62*Hoja2!$B$2),3)</f>
        <v>0</v>
      </c>
      <c r="N62" s="5">
        <f t="shared" si="1"/>
        <v>0</v>
      </c>
      <c r="O62" s="45">
        <f>ROUND((Hoja2!U62+Hoja2!Y62),2)</f>
        <v>0</v>
      </c>
      <c r="P62" s="18">
        <f>Hoja2!AC62</f>
        <v>0</v>
      </c>
      <c r="Q62" s="18" t="str">
        <f>Hoja2!AD62</f>
        <v>N</v>
      </c>
      <c r="R62" s="18" t="str">
        <f>Hoja2!AE62</f>
        <v xml:space="preserve"> - </v>
      </c>
      <c r="S62" s="18" t="str">
        <f>Hoja2!AF62</f>
        <v xml:space="preserve"> - </v>
      </c>
      <c r="T62" s="18" t="str">
        <f>Hoja2!AG62</f>
        <v xml:space="preserve"> - </v>
      </c>
      <c r="U62" s="18" t="str">
        <f>Hoja2!AH62</f>
        <v xml:space="preserve"> - </v>
      </c>
      <c r="V62" s="18" t="str">
        <f>Hoja2!AI62</f>
        <v>A-1</v>
      </c>
      <c r="W62" s="18" t="str">
        <f>Hoja2!AJ62</f>
        <v>301102011021</v>
      </c>
      <c r="X62" s="18">
        <f>Hoja2!AK62</f>
        <v>0</v>
      </c>
    </row>
    <row r="63" spans="1:24" ht="30" customHeight="1" x14ac:dyDescent="0.25">
      <c r="A63" s="18">
        <f>Hoja2!N63</f>
        <v>0</v>
      </c>
      <c r="B63" s="18">
        <f>Hoja2!O63</f>
        <v>0</v>
      </c>
      <c r="C63" s="18">
        <f>Hoja2!P63</f>
        <v>0</v>
      </c>
      <c r="D63" s="18">
        <f>Hoja2!Q63</f>
        <v>0</v>
      </c>
      <c r="E63" s="18">
        <f>Hoja2!R63</f>
        <v>0</v>
      </c>
      <c r="F63" s="18">
        <f>Hoja2!S63</f>
        <v>0</v>
      </c>
      <c r="G63" s="18" t="str">
        <f>Hoja2!T63</f>
        <v>2026</v>
      </c>
      <c r="H63" s="18">
        <f>Hoja2!U63</f>
        <v>0</v>
      </c>
      <c r="I63" s="18">
        <f>Hoja2!V63</f>
        <v>0</v>
      </c>
      <c r="J63" s="18">
        <f>Hoja2!W63</f>
        <v>0</v>
      </c>
      <c r="K63" s="18">
        <f>Hoja2!X63</f>
        <v>0</v>
      </c>
      <c r="L63" s="5">
        <f>ROUND((Hoja2!W63*Hoja2!$B$1),3)</f>
        <v>0</v>
      </c>
      <c r="M63" s="5">
        <f>ROUND((Hoja2!W63*Hoja2!$B$2),3)</f>
        <v>0</v>
      </c>
      <c r="N63" s="5">
        <f t="shared" si="1"/>
        <v>0</v>
      </c>
      <c r="O63" s="45">
        <f>ROUND((Hoja2!U63+Hoja2!Y63),2)</f>
        <v>0</v>
      </c>
      <c r="P63" s="18">
        <f>Hoja2!AC63</f>
        <v>0</v>
      </c>
      <c r="Q63" s="18" t="str">
        <f>Hoja2!AD63</f>
        <v>N</v>
      </c>
      <c r="R63" s="18" t="str">
        <f>Hoja2!AE63</f>
        <v xml:space="preserve"> - </v>
      </c>
      <c r="S63" s="18" t="str">
        <f>Hoja2!AF63</f>
        <v xml:space="preserve"> - </v>
      </c>
      <c r="T63" s="18" t="str">
        <f>Hoja2!AG63</f>
        <v xml:space="preserve"> - </v>
      </c>
      <c r="U63" s="18" t="str">
        <f>Hoja2!AH63</f>
        <v xml:space="preserve"> - </v>
      </c>
      <c r="V63" s="18" t="str">
        <f>Hoja2!AI63</f>
        <v>A-1</v>
      </c>
      <c r="W63" s="18" t="str">
        <f>Hoja2!AJ63</f>
        <v>301102011022</v>
      </c>
      <c r="X63" s="18">
        <f>Hoja2!AK63</f>
        <v>0</v>
      </c>
    </row>
    <row r="64" spans="1:24" ht="30" customHeight="1" x14ac:dyDescent="0.25">
      <c r="A64" s="18">
        <f>Hoja2!N64</f>
        <v>0</v>
      </c>
      <c r="B64" s="18">
        <f>Hoja2!O64</f>
        <v>0</v>
      </c>
      <c r="C64" s="18">
        <f>Hoja2!P64</f>
        <v>0</v>
      </c>
      <c r="D64" s="18">
        <f>Hoja2!Q64</f>
        <v>0</v>
      </c>
      <c r="E64" s="18">
        <f>Hoja2!R64</f>
        <v>0</v>
      </c>
      <c r="F64" s="18">
        <f>Hoja2!S64</f>
        <v>0</v>
      </c>
      <c r="G64" s="18" t="str">
        <f>Hoja2!T64</f>
        <v>2026</v>
      </c>
      <c r="H64" s="18">
        <f>Hoja2!U64</f>
        <v>0</v>
      </c>
      <c r="I64" s="18">
        <f>Hoja2!V64</f>
        <v>0</v>
      </c>
      <c r="J64" s="18">
        <f>Hoja2!W64</f>
        <v>0</v>
      </c>
      <c r="K64" s="18">
        <f>Hoja2!X64</f>
        <v>0</v>
      </c>
      <c r="L64" s="5">
        <f>ROUND((Hoja2!W64*Hoja2!$B$1),3)</f>
        <v>0</v>
      </c>
      <c r="M64" s="5">
        <f>ROUND((Hoja2!W64*Hoja2!$B$2),3)</f>
        <v>0</v>
      </c>
      <c r="N64" s="5">
        <f t="shared" si="1"/>
        <v>0</v>
      </c>
      <c r="O64" s="45">
        <f>ROUND((Hoja2!U64+Hoja2!Y64),2)</f>
        <v>0</v>
      </c>
      <c r="P64" s="18">
        <f>Hoja2!AC64</f>
        <v>0</v>
      </c>
      <c r="Q64" s="18" t="str">
        <f>Hoja2!AD64</f>
        <v>N</v>
      </c>
      <c r="R64" s="18" t="str">
        <f>Hoja2!AE64</f>
        <v xml:space="preserve"> - </v>
      </c>
      <c r="S64" s="18" t="str">
        <f>Hoja2!AF64</f>
        <v xml:space="preserve"> - </v>
      </c>
      <c r="T64" s="18" t="str">
        <f>Hoja2!AG64</f>
        <v xml:space="preserve"> - </v>
      </c>
      <c r="U64" s="18" t="str">
        <f>Hoja2!AH64</f>
        <v xml:space="preserve"> - </v>
      </c>
      <c r="V64" s="18" t="str">
        <f>Hoja2!AI64</f>
        <v>A-1</v>
      </c>
      <c r="W64" s="18" t="str">
        <f>Hoja2!AJ64</f>
        <v>301102011023</v>
      </c>
      <c r="X64" s="18">
        <f>Hoja2!AK64</f>
        <v>0</v>
      </c>
    </row>
    <row r="65" spans="1:24" ht="30" customHeight="1" x14ac:dyDescent="0.25">
      <c r="A65" s="18">
        <f>Hoja2!N65</f>
        <v>0</v>
      </c>
      <c r="B65" s="18">
        <f>Hoja2!O65</f>
        <v>0</v>
      </c>
      <c r="C65" s="18">
        <f>Hoja2!P65</f>
        <v>0</v>
      </c>
      <c r="D65" s="18">
        <f>Hoja2!Q65</f>
        <v>0</v>
      </c>
      <c r="E65" s="18">
        <f>Hoja2!R65</f>
        <v>0</v>
      </c>
      <c r="F65" s="18">
        <f>Hoja2!S65</f>
        <v>0</v>
      </c>
      <c r="G65" s="18" t="str">
        <f>Hoja2!T65</f>
        <v>2026</v>
      </c>
      <c r="H65" s="18">
        <f>Hoja2!U65</f>
        <v>0</v>
      </c>
      <c r="I65" s="18">
        <f>Hoja2!V65</f>
        <v>0</v>
      </c>
      <c r="J65" s="18">
        <f>Hoja2!W65</f>
        <v>0</v>
      </c>
      <c r="K65" s="18">
        <f>Hoja2!X65</f>
        <v>0</v>
      </c>
      <c r="L65" s="5">
        <f>ROUND((Hoja2!W65*Hoja2!$B$1),3)</f>
        <v>0</v>
      </c>
      <c r="M65" s="5">
        <f>ROUND((Hoja2!W65*Hoja2!$B$2),3)</f>
        <v>0</v>
      </c>
      <c r="N65" s="5">
        <f t="shared" si="1"/>
        <v>0</v>
      </c>
      <c r="O65" s="45">
        <f>ROUND((Hoja2!U65+Hoja2!Y65),2)</f>
        <v>0</v>
      </c>
      <c r="P65" s="18">
        <f>Hoja2!AC65</f>
        <v>0</v>
      </c>
      <c r="Q65" s="18" t="str">
        <f>Hoja2!AD65</f>
        <v>N</v>
      </c>
      <c r="R65" s="18" t="str">
        <f>Hoja2!AE65</f>
        <v xml:space="preserve"> - </v>
      </c>
      <c r="S65" s="18" t="str">
        <f>Hoja2!AF65</f>
        <v xml:space="preserve"> - </v>
      </c>
      <c r="T65" s="18" t="str">
        <f>Hoja2!AG65</f>
        <v xml:space="preserve"> - </v>
      </c>
      <c r="U65" s="18" t="str">
        <f>Hoja2!AH65</f>
        <v xml:space="preserve"> - </v>
      </c>
      <c r="V65" s="18" t="str">
        <f>Hoja2!AI65</f>
        <v>A-1</v>
      </c>
      <c r="W65" s="18" t="str">
        <f>Hoja2!AJ65</f>
        <v>301102011024</v>
      </c>
      <c r="X65" s="18">
        <f>Hoja2!AK65</f>
        <v>0</v>
      </c>
    </row>
    <row r="66" spans="1:24" ht="30" customHeight="1" x14ac:dyDescent="0.25">
      <c r="A66" s="18">
        <f>Hoja2!N66</f>
        <v>0</v>
      </c>
      <c r="B66" s="18">
        <f>Hoja2!O66</f>
        <v>0</v>
      </c>
      <c r="C66" s="18">
        <f>Hoja2!P66</f>
        <v>0</v>
      </c>
      <c r="D66" s="18">
        <f>Hoja2!Q66</f>
        <v>0</v>
      </c>
      <c r="E66" s="18">
        <f>Hoja2!R66</f>
        <v>0</v>
      </c>
      <c r="F66" s="18">
        <f>Hoja2!S66</f>
        <v>0</v>
      </c>
      <c r="G66" s="18" t="str">
        <f>Hoja2!T66</f>
        <v>2026</v>
      </c>
      <c r="H66" s="18">
        <f>Hoja2!U66</f>
        <v>0</v>
      </c>
      <c r="I66" s="18">
        <f>Hoja2!V66</f>
        <v>0</v>
      </c>
      <c r="J66" s="18">
        <f>Hoja2!W66</f>
        <v>0</v>
      </c>
      <c r="K66" s="18">
        <f>Hoja2!X66</f>
        <v>0</v>
      </c>
      <c r="L66" s="5">
        <f>ROUND((Hoja2!W66*Hoja2!$B$1),3)</f>
        <v>0</v>
      </c>
      <c r="M66" s="5">
        <f>ROUND((Hoja2!W66*Hoja2!$B$2),3)</f>
        <v>0</v>
      </c>
      <c r="N66" s="5">
        <f t="shared" si="1"/>
        <v>0</v>
      </c>
      <c r="O66" s="45">
        <f>ROUND((Hoja2!U66+Hoja2!Y66),2)</f>
        <v>0</v>
      </c>
      <c r="P66" s="18">
        <f>Hoja2!AC66</f>
        <v>0</v>
      </c>
      <c r="Q66" s="18" t="str">
        <f>Hoja2!AD66</f>
        <v>N</v>
      </c>
      <c r="R66" s="18" t="str">
        <f>Hoja2!AE66</f>
        <v xml:space="preserve"> - </v>
      </c>
      <c r="S66" s="18" t="str">
        <f>Hoja2!AF66</f>
        <v xml:space="preserve"> - </v>
      </c>
      <c r="T66" s="18" t="str">
        <f>Hoja2!AG66</f>
        <v xml:space="preserve"> - </v>
      </c>
      <c r="U66" s="18" t="str">
        <f>Hoja2!AH66</f>
        <v xml:space="preserve"> - </v>
      </c>
      <c r="V66" s="18" t="str">
        <f>Hoja2!AI66</f>
        <v>A-1</v>
      </c>
      <c r="W66" s="18" t="str">
        <f>Hoja2!AJ66</f>
        <v>301102011025</v>
      </c>
      <c r="X66" s="18">
        <f>Hoja2!AK66</f>
        <v>0</v>
      </c>
    </row>
    <row r="67" spans="1:24" ht="30" customHeight="1" x14ac:dyDescent="0.25">
      <c r="A67" s="18">
        <f>Hoja2!N67</f>
        <v>0</v>
      </c>
      <c r="B67" s="18">
        <f>Hoja2!O67</f>
        <v>0</v>
      </c>
      <c r="C67" s="18">
        <f>Hoja2!P67</f>
        <v>0</v>
      </c>
      <c r="D67" s="18">
        <f>Hoja2!Q67</f>
        <v>0</v>
      </c>
      <c r="E67" s="18">
        <f>Hoja2!R67</f>
        <v>0</v>
      </c>
      <c r="F67" s="18">
        <f>Hoja2!S67</f>
        <v>0</v>
      </c>
      <c r="G67" s="18" t="str">
        <f>Hoja2!T67</f>
        <v>2026</v>
      </c>
      <c r="H67" s="18">
        <f>Hoja2!U67</f>
        <v>0</v>
      </c>
      <c r="I67" s="18">
        <f>Hoja2!V67</f>
        <v>0</v>
      </c>
      <c r="J67" s="18">
        <f>Hoja2!W67</f>
        <v>0</v>
      </c>
      <c r="K67" s="18">
        <f>Hoja2!X67</f>
        <v>0</v>
      </c>
      <c r="L67" s="5">
        <f>ROUND((Hoja2!W67*Hoja2!$B$1),3)</f>
        <v>0</v>
      </c>
      <c r="M67" s="5">
        <f>ROUND((Hoja2!W67*Hoja2!$B$2),3)</f>
        <v>0</v>
      </c>
      <c r="N67" s="5">
        <f t="shared" si="1"/>
        <v>0</v>
      </c>
      <c r="O67" s="45">
        <f>ROUND((Hoja2!U67+Hoja2!Y67),2)</f>
        <v>0</v>
      </c>
      <c r="P67" s="18">
        <f>Hoja2!AC67</f>
        <v>0</v>
      </c>
      <c r="Q67" s="18" t="str">
        <f>Hoja2!AD67</f>
        <v>N</v>
      </c>
      <c r="R67" s="18" t="str">
        <f>Hoja2!AE67</f>
        <v xml:space="preserve"> - </v>
      </c>
      <c r="S67" s="18" t="str">
        <f>Hoja2!AF67</f>
        <v xml:space="preserve"> - </v>
      </c>
      <c r="T67" s="18" t="str">
        <f>Hoja2!AG67</f>
        <v xml:space="preserve"> - </v>
      </c>
      <c r="U67" s="18" t="str">
        <f>Hoja2!AH67</f>
        <v xml:space="preserve"> - </v>
      </c>
      <c r="V67" s="18" t="str">
        <f>Hoja2!AI67</f>
        <v>A-1</v>
      </c>
      <c r="W67" s="18" t="str">
        <f>Hoja2!AJ67</f>
        <v>301102011026</v>
      </c>
      <c r="X67" s="18">
        <f>Hoja2!AK67</f>
        <v>0</v>
      </c>
    </row>
    <row r="68" spans="1:24" ht="30" customHeight="1" x14ac:dyDescent="0.25">
      <c r="A68" s="18">
        <f>Hoja2!N68</f>
        <v>0</v>
      </c>
      <c r="B68" s="18">
        <f>Hoja2!O68</f>
        <v>0</v>
      </c>
      <c r="C68" s="18">
        <f>Hoja2!P68</f>
        <v>0</v>
      </c>
      <c r="D68" s="18">
        <f>Hoja2!Q68</f>
        <v>0</v>
      </c>
      <c r="E68" s="18">
        <f>Hoja2!R68</f>
        <v>0</v>
      </c>
      <c r="F68" s="18">
        <f>Hoja2!S68</f>
        <v>0</v>
      </c>
      <c r="G68" s="18" t="str">
        <f>Hoja2!T68</f>
        <v>2026</v>
      </c>
      <c r="H68" s="18">
        <f>Hoja2!U68</f>
        <v>0</v>
      </c>
      <c r="I68" s="18">
        <f>Hoja2!V68</f>
        <v>0</v>
      </c>
      <c r="J68" s="18">
        <f>Hoja2!W68</f>
        <v>0</v>
      </c>
      <c r="K68" s="18">
        <f>Hoja2!X68</f>
        <v>0</v>
      </c>
      <c r="L68" s="5">
        <f>ROUND((Hoja2!W68*Hoja2!$B$1),3)</f>
        <v>0</v>
      </c>
      <c r="M68" s="5">
        <f>ROUND((Hoja2!W68*Hoja2!$B$2),3)</f>
        <v>0</v>
      </c>
      <c r="N68" s="5">
        <f t="shared" si="1"/>
        <v>0</v>
      </c>
      <c r="O68" s="45">
        <f>ROUND((Hoja2!U68+Hoja2!Y68),2)</f>
        <v>0</v>
      </c>
      <c r="P68" s="18">
        <f>Hoja2!AC68</f>
        <v>0</v>
      </c>
      <c r="Q68" s="18" t="str">
        <f>Hoja2!AD68</f>
        <v>N</v>
      </c>
      <c r="R68" s="18" t="str">
        <f>Hoja2!AE68</f>
        <v xml:space="preserve"> - </v>
      </c>
      <c r="S68" s="18" t="str">
        <f>Hoja2!AF68</f>
        <v xml:space="preserve"> - </v>
      </c>
      <c r="T68" s="18" t="str">
        <f>Hoja2!AG68</f>
        <v xml:space="preserve"> - </v>
      </c>
      <c r="U68" s="18" t="str">
        <f>Hoja2!AH68</f>
        <v xml:space="preserve"> - </v>
      </c>
      <c r="V68" s="18" t="str">
        <f>Hoja2!AI68</f>
        <v>A-1</v>
      </c>
      <c r="W68" s="18" t="str">
        <f>Hoja2!AJ68</f>
        <v>301102011027</v>
      </c>
      <c r="X68" s="18">
        <f>Hoja2!AK68</f>
        <v>0</v>
      </c>
    </row>
    <row r="69" spans="1:24" ht="30" customHeight="1" x14ac:dyDescent="0.25">
      <c r="A69" s="18">
        <f>Hoja2!N69</f>
        <v>0</v>
      </c>
      <c r="B69" s="18">
        <f>Hoja2!O69</f>
        <v>0</v>
      </c>
      <c r="C69" s="18">
        <f>Hoja2!P69</f>
        <v>0</v>
      </c>
      <c r="D69" s="18">
        <f>Hoja2!Q69</f>
        <v>0</v>
      </c>
      <c r="E69" s="18">
        <f>Hoja2!R69</f>
        <v>0</v>
      </c>
      <c r="F69" s="18">
        <f>Hoja2!S69</f>
        <v>0</v>
      </c>
      <c r="G69" s="18" t="str">
        <f>Hoja2!T69</f>
        <v>2026</v>
      </c>
      <c r="H69" s="18">
        <f>Hoja2!U69</f>
        <v>0</v>
      </c>
      <c r="I69" s="18">
        <f>Hoja2!V69</f>
        <v>0</v>
      </c>
      <c r="J69" s="18">
        <f>Hoja2!W69</f>
        <v>0</v>
      </c>
      <c r="K69" s="18">
        <f>Hoja2!X69</f>
        <v>0</v>
      </c>
      <c r="L69" s="5">
        <f>ROUND((Hoja2!W69*Hoja2!$B$1),3)</f>
        <v>0</v>
      </c>
      <c r="M69" s="5">
        <f>ROUND((Hoja2!W69*Hoja2!$B$2),3)</f>
        <v>0</v>
      </c>
      <c r="N69" s="5">
        <f t="shared" si="1"/>
        <v>0</v>
      </c>
      <c r="O69" s="45">
        <f>ROUND((Hoja2!U69+Hoja2!Y69),2)</f>
        <v>0</v>
      </c>
      <c r="P69" s="18">
        <f>Hoja2!AC69</f>
        <v>0</v>
      </c>
      <c r="Q69" s="18" t="str">
        <f>Hoja2!AD69</f>
        <v>N</v>
      </c>
      <c r="R69" s="18" t="str">
        <f>Hoja2!AE69</f>
        <v xml:space="preserve"> - </v>
      </c>
      <c r="S69" s="18" t="str">
        <f>Hoja2!AF69</f>
        <v xml:space="preserve"> - </v>
      </c>
      <c r="T69" s="18" t="str">
        <f>Hoja2!AG69</f>
        <v xml:space="preserve"> - </v>
      </c>
      <c r="U69" s="18" t="str">
        <f>Hoja2!AH69</f>
        <v xml:space="preserve"> - </v>
      </c>
      <c r="V69" s="18" t="str">
        <f>Hoja2!AI69</f>
        <v>A-1</v>
      </c>
      <c r="W69" s="18" t="str">
        <f>Hoja2!AJ69</f>
        <v>301102011028</v>
      </c>
      <c r="X69" s="18">
        <f>Hoja2!AK69</f>
        <v>0</v>
      </c>
    </row>
    <row r="70" spans="1:24" ht="30" customHeight="1" x14ac:dyDescent="0.25">
      <c r="A70" s="18">
        <f>Hoja2!N70</f>
        <v>0</v>
      </c>
      <c r="B70" s="18">
        <f>Hoja2!O70</f>
        <v>0</v>
      </c>
      <c r="C70" s="18">
        <f>Hoja2!P70</f>
        <v>0</v>
      </c>
      <c r="D70" s="18">
        <f>Hoja2!Q70</f>
        <v>0</v>
      </c>
      <c r="E70" s="18">
        <f>Hoja2!R70</f>
        <v>0</v>
      </c>
      <c r="F70" s="18">
        <f>Hoja2!S70</f>
        <v>0</v>
      </c>
      <c r="G70" s="18" t="str">
        <f>Hoja2!T70</f>
        <v>2026</v>
      </c>
      <c r="H70" s="18">
        <f>Hoja2!U70</f>
        <v>0</v>
      </c>
      <c r="I70" s="18">
        <f>Hoja2!V70</f>
        <v>0</v>
      </c>
      <c r="J70" s="18">
        <f>Hoja2!W70</f>
        <v>0</v>
      </c>
      <c r="K70" s="18">
        <f>Hoja2!X70</f>
        <v>0</v>
      </c>
      <c r="L70" s="5">
        <f>ROUND((Hoja2!W70*Hoja2!$B$1),3)</f>
        <v>0</v>
      </c>
      <c r="M70" s="5">
        <f>ROUND((Hoja2!W70*Hoja2!$B$2),3)</f>
        <v>0</v>
      </c>
      <c r="N70" s="5">
        <f t="shared" si="1"/>
        <v>0</v>
      </c>
      <c r="O70" s="45">
        <f>ROUND((Hoja2!U70+Hoja2!Y70),2)</f>
        <v>0</v>
      </c>
      <c r="P70" s="18">
        <f>Hoja2!AC70</f>
        <v>0</v>
      </c>
      <c r="Q70" s="18" t="str">
        <f>Hoja2!AD70</f>
        <v>N</v>
      </c>
      <c r="R70" s="18" t="str">
        <f>Hoja2!AE70</f>
        <v xml:space="preserve"> - </v>
      </c>
      <c r="S70" s="18" t="str">
        <f>Hoja2!AF70</f>
        <v xml:space="preserve"> - </v>
      </c>
      <c r="T70" s="18" t="str">
        <f>Hoja2!AG70</f>
        <v xml:space="preserve"> - </v>
      </c>
      <c r="U70" s="18" t="str">
        <f>Hoja2!AH70</f>
        <v xml:space="preserve"> - </v>
      </c>
      <c r="V70" s="18" t="str">
        <f>Hoja2!AI70</f>
        <v>A-1</v>
      </c>
      <c r="W70" s="18" t="str">
        <f>Hoja2!AJ70</f>
        <v>301102011029</v>
      </c>
      <c r="X70" s="18">
        <f>Hoja2!AK70</f>
        <v>0</v>
      </c>
    </row>
    <row r="71" spans="1:24" ht="30" customHeight="1" x14ac:dyDescent="0.25">
      <c r="A71" s="18">
        <f>Hoja2!N71</f>
        <v>0</v>
      </c>
      <c r="B71" s="18">
        <f>Hoja2!O71</f>
        <v>0</v>
      </c>
      <c r="C71" s="18">
        <f>Hoja2!P71</f>
        <v>0</v>
      </c>
      <c r="D71" s="18">
        <f>Hoja2!Q71</f>
        <v>0</v>
      </c>
      <c r="E71" s="18">
        <f>Hoja2!R71</f>
        <v>0</v>
      </c>
      <c r="F71" s="18">
        <f>Hoja2!S71</f>
        <v>0</v>
      </c>
      <c r="G71" s="18" t="str">
        <f>Hoja2!T71</f>
        <v>2026</v>
      </c>
      <c r="H71" s="18">
        <f>Hoja2!U71</f>
        <v>0</v>
      </c>
      <c r="I71" s="18">
        <f>Hoja2!V71</f>
        <v>0</v>
      </c>
      <c r="J71" s="18">
        <f>Hoja2!W71</f>
        <v>0</v>
      </c>
      <c r="K71" s="18">
        <f>Hoja2!X71</f>
        <v>0</v>
      </c>
      <c r="L71" s="5">
        <f>ROUND((Hoja2!W71*Hoja2!$B$1),3)</f>
        <v>0</v>
      </c>
      <c r="M71" s="5">
        <f>ROUND((Hoja2!W71*Hoja2!$B$2),3)</f>
        <v>0</v>
      </c>
      <c r="N71" s="5">
        <f t="shared" si="1"/>
        <v>0</v>
      </c>
      <c r="O71" s="45">
        <f>ROUND((Hoja2!U71+Hoja2!Y71),2)</f>
        <v>0</v>
      </c>
      <c r="P71" s="18">
        <f>Hoja2!AC71</f>
        <v>0</v>
      </c>
      <c r="Q71" s="18" t="str">
        <f>Hoja2!AD71</f>
        <v>N</v>
      </c>
      <c r="R71" s="18" t="str">
        <f>Hoja2!AE71</f>
        <v xml:space="preserve"> - </v>
      </c>
      <c r="S71" s="18" t="str">
        <f>Hoja2!AF71</f>
        <v xml:space="preserve"> - </v>
      </c>
      <c r="T71" s="18" t="str">
        <f>Hoja2!AG71</f>
        <v xml:space="preserve"> - </v>
      </c>
      <c r="U71" s="18" t="str">
        <f>Hoja2!AH71</f>
        <v xml:space="preserve"> - </v>
      </c>
      <c r="V71" s="18" t="str">
        <f>Hoja2!AI71</f>
        <v>A-1</v>
      </c>
      <c r="W71" s="18" t="str">
        <f>Hoja2!AJ71</f>
        <v>301102011030</v>
      </c>
      <c r="X71" s="18">
        <f>Hoja2!AK71</f>
        <v>0</v>
      </c>
    </row>
    <row r="72" spans="1:24" ht="30" customHeight="1" x14ac:dyDescent="0.25">
      <c r="A72" s="18">
        <f>Hoja2!N72</f>
        <v>0</v>
      </c>
      <c r="B72" s="18">
        <f>Hoja2!O72</f>
        <v>0</v>
      </c>
      <c r="C72" s="18">
        <f>Hoja2!P72</f>
        <v>0</v>
      </c>
      <c r="D72" s="18">
        <f>Hoja2!Q72</f>
        <v>0</v>
      </c>
      <c r="E72" s="18">
        <f>Hoja2!R72</f>
        <v>0</v>
      </c>
      <c r="F72" s="18">
        <f>Hoja2!S72</f>
        <v>0</v>
      </c>
      <c r="G72" s="18" t="str">
        <f>Hoja2!T72</f>
        <v>2026</v>
      </c>
      <c r="H72" s="18">
        <f>Hoja2!U72</f>
        <v>0</v>
      </c>
      <c r="I72" s="18">
        <f>Hoja2!V72</f>
        <v>0</v>
      </c>
      <c r="J72" s="18">
        <f>Hoja2!W72</f>
        <v>0</v>
      </c>
      <c r="K72" s="18">
        <f>Hoja2!X72</f>
        <v>0</v>
      </c>
      <c r="L72" s="5">
        <f>ROUND((Hoja2!W72*Hoja2!$B$1),3)</f>
        <v>0</v>
      </c>
      <c r="M72" s="5">
        <f>ROUND((Hoja2!W72*Hoja2!$B$2),3)</f>
        <v>0</v>
      </c>
      <c r="N72" s="5">
        <f t="shared" si="1"/>
        <v>0</v>
      </c>
      <c r="O72" s="45">
        <f>ROUND((Hoja2!U72+Hoja2!Y72),2)</f>
        <v>0</v>
      </c>
      <c r="P72" s="18">
        <f>Hoja2!AC72</f>
        <v>0</v>
      </c>
      <c r="Q72" s="18" t="str">
        <f>Hoja2!AD72</f>
        <v>N</v>
      </c>
      <c r="R72" s="18" t="str">
        <f>Hoja2!AE72</f>
        <v xml:space="preserve"> - </v>
      </c>
      <c r="S72" s="18" t="str">
        <f>Hoja2!AF72</f>
        <v xml:space="preserve"> - </v>
      </c>
      <c r="T72" s="18" t="str">
        <f>Hoja2!AG72</f>
        <v xml:space="preserve"> - </v>
      </c>
      <c r="U72" s="18" t="str">
        <f>Hoja2!AH72</f>
        <v xml:space="preserve"> - </v>
      </c>
      <c r="V72" s="18" t="str">
        <f>Hoja2!AI72</f>
        <v>A-1</v>
      </c>
      <c r="W72" s="18" t="str">
        <f>Hoja2!AJ72</f>
        <v>301102011031</v>
      </c>
      <c r="X72" s="18">
        <f>Hoja2!AK72</f>
        <v>0</v>
      </c>
    </row>
    <row r="73" spans="1:24" ht="30" customHeight="1" x14ac:dyDescent="0.25">
      <c r="A73" s="18">
        <f>Hoja2!N73</f>
        <v>0</v>
      </c>
      <c r="B73" s="18">
        <f>Hoja2!O73</f>
        <v>0</v>
      </c>
      <c r="C73" s="18">
        <f>Hoja2!P73</f>
        <v>0</v>
      </c>
      <c r="D73" s="18">
        <f>Hoja2!Q73</f>
        <v>0</v>
      </c>
      <c r="E73" s="18">
        <f>Hoja2!R73</f>
        <v>0</v>
      </c>
      <c r="F73" s="18">
        <f>Hoja2!S73</f>
        <v>0</v>
      </c>
      <c r="G73" s="18" t="str">
        <f>Hoja2!T73</f>
        <v>2026</v>
      </c>
      <c r="H73" s="18">
        <f>Hoja2!U73</f>
        <v>0</v>
      </c>
      <c r="I73" s="18">
        <f>Hoja2!V73</f>
        <v>0</v>
      </c>
      <c r="J73" s="18">
        <f>Hoja2!W73</f>
        <v>0</v>
      </c>
      <c r="K73" s="18">
        <f>Hoja2!X73</f>
        <v>0</v>
      </c>
      <c r="L73" s="5">
        <f>ROUND((Hoja2!W73*Hoja2!$B$1),3)</f>
        <v>0</v>
      </c>
      <c r="M73" s="5">
        <f>ROUND((Hoja2!W73*Hoja2!$B$2),3)</f>
        <v>0</v>
      </c>
      <c r="N73" s="5">
        <f t="shared" si="1"/>
        <v>0</v>
      </c>
      <c r="O73" s="45">
        <f>ROUND((Hoja2!U73+Hoja2!Y73),2)</f>
        <v>0</v>
      </c>
      <c r="P73" s="18">
        <f>Hoja2!AC73</f>
        <v>0</v>
      </c>
      <c r="Q73" s="18" t="str">
        <f>Hoja2!AD73</f>
        <v>N</v>
      </c>
      <c r="R73" s="18" t="str">
        <f>Hoja2!AE73</f>
        <v xml:space="preserve"> - </v>
      </c>
      <c r="S73" s="18" t="str">
        <f>Hoja2!AF73</f>
        <v xml:space="preserve"> - </v>
      </c>
      <c r="T73" s="18" t="str">
        <f>Hoja2!AG73</f>
        <v xml:space="preserve"> - </v>
      </c>
      <c r="U73" s="18" t="str">
        <f>Hoja2!AH73</f>
        <v xml:space="preserve"> - </v>
      </c>
      <c r="V73" s="18" t="str">
        <f>Hoja2!AI73</f>
        <v>A-1</v>
      </c>
      <c r="W73" s="18" t="str">
        <f>Hoja2!AJ73</f>
        <v>301102011032</v>
      </c>
      <c r="X73" s="18">
        <f>Hoja2!AK73</f>
        <v>0</v>
      </c>
    </row>
    <row r="74" spans="1:24" ht="30" customHeight="1" x14ac:dyDescent="0.25">
      <c r="A74" s="18">
        <f>Hoja2!N74</f>
        <v>0</v>
      </c>
      <c r="B74" s="18">
        <f>Hoja2!O74</f>
        <v>0</v>
      </c>
      <c r="C74" s="18">
        <f>Hoja2!P74</f>
        <v>0</v>
      </c>
      <c r="D74" s="18">
        <f>Hoja2!Q74</f>
        <v>0</v>
      </c>
      <c r="E74" s="18">
        <f>Hoja2!R74</f>
        <v>0</v>
      </c>
      <c r="F74" s="18">
        <f>Hoja2!S74</f>
        <v>0</v>
      </c>
      <c r="G74" s="18" t="str">
        <f>Hoja2!T74</f>
        <v>2026</v>
      </c>
      <c r="H74" s="18">
        <f>Hoja2!U74</f>
        <v>0</v>
      </c>
      <c r="I74" s="18">
        <f>Hoja2!V74</f>
        <v>0</v>
      </c>
      <c r="J74" s="18">
        <f>Hoja2!W74</f>
        <v>0</v>
      </c>
      <c r="K74" s="18">
        <f>Hoja2!X74</f>
        <v>0</v>
      </c>
      <c r="L74" s="5">
        <f>ROUND((Hoja2!W74*Hoja2!$B$1),3)</f>
        <v>0</v>
      </c>
      <c r="M74" s="5">
        <f>ROUND((Hoja2!W74*Hoja2!$B$2),3)</f>
        <v>0</v>
      </c>
      <c r="N74" s="5">
        <f t="shared" si="1"/>
        <v>0</v>
      </c>
      <c r="O74" s="45">
        <f>ROUND((Hoja2!U74+Hoja2!Y74),2)</f>
        <v>0</v>
      </c>
      <c r="P74" s="18">
        <f>Hoja2!AC74</f>
        <v>0</v>
      </c>
      <c r="Q74" s="18" t="str">
        <f>Hoja2!AD74</f>
        <v>N</v>
      </c>
      <c r="R74" s="18" t="str">
        <f>Hoja2!AE74</f>
        <v xml:space="preserve"> - </v>
      </c>
      <c r="S74" s="18" t="str">
        <f>Hoja2!AF74</f>
        <v xml:space="preserve"> - </v>
      </c>
      <c r="T74" s="18" t="str">
        <f>Hoja2!AG74</f>
        <v xml:space="preserve"> - </v>
      </c>
      <c r="U74" s="18" t="str">
        <f>Hoja2!AH74</f>
        <v xml:space="preserve"> - </v>
      </c>
      <c r="V74" s="18" t="str">
        <f>Hoja2!AI74</f>
        <v>A-1</v>
      </c>
      <c r="W74" s="18" t="str">
        <f>Hoja2!AJ74</f>
        <v>301102011033</v>
      </c>
      <c r="X74" s="18">
        <f>Hoja2!AK74</f>
        <v>0</v>
      </c>
    </row>
    <row r="75" spans="1:24" ht="30" customHeight="1" x14ac:dyDescent="0.25">
      <c r="A75" s="18">
        <f>Hoja2!N75</f>
        <v>0</v>
      </c>
      <c r="B75" s="18">
        <f>Hoja2!O75</f>
        <v>0</v>
      </c>
      <c r="C75" s="18">
        <f>Hoja2!P75</f>
        <v>0</v>
      </c>
      <c r="D75" s="18">
        <f>Hoja2!Q75</f>
        <v>0</v>
      </c>
      <c r="E75" s="18">
        <f>Hoja2!R75</f>
        <v>0</v>
      </c>
      <c r="F75" s="18">
        <f>Hoja2!S75</f>
        <v>0</v>
      </c>
      <c r="G75" s="18" t="str">
        <f>Hoja2!T75</f>
        <v>2026</v>
      </c>
      <c r="H75" s="18">
        <f>Hoja2!U75</f>
        <v>0</v>
      </c>
      <c r="I75" s="18">
        <f>Hoja2!V75</f>
        <v>0</v>
      </c>
      <c r="J75" s="18">
        <f>Hoja2!W75</f>
        <v>0</v>
      </c>
      <c r="K75" s="18">
        <f>Hoja2!X75</f>
        <v>0</v>
      </c>
      <c r="L75" s="5">
        <f>ROUND((Hoja2!W75*Hoja2!$B$1),3)</f>
        <v>0</v>
      </c>
      <c r="M75" s="5">
        <f>ROUND((Hoja2!W75*Hoja2!$B$2),3)</f>
        <v>0</v>
      </c>
      <c r="N75" s="5">
        <f t="shared" ref="N75:N138" si="2">ROUND((L75+M75),2)</f>
        <v>0</v>
      </c>
      <c r="O75" s="45">
        <f>ROUND((Hoja2!U75+Hoja2!Y75),2)</f>
        <v>0</v>
      </c>
      <c r="P75" s="18">
        <f>Hoja2!AC75</f>
        <v>0</v>
      </c>
      <c r="Q75" s="18" t="str">
        <f>Hoja2!AD75</f>
        <v>N</v>
      </c>
      <c r="R75" s="18" t="str">
        <f>Hoja2!AE75</f>
        <v xml:space="preserve"> - </v>
      </c>
      <c r="S75" s="18" t="str">
        <f>Hoja2!AF75</f>
        <v xml:space="preserve"> - </v>
      </c>
      <c r="T75" s="18" t="str">
        <f>Hoja2!AG75</f>
        <v xml:space="preserve"> - </v>
      </c>
      <c r="U75" s="18" t="str">
        <f>Hoja2!AH75</f>
        <v xml:space="preserve"> - </v>
      </c>
      <c r="V75" s="18" t="str">
        <f>Hoja2!AI75</f>
        <v>A-1</v>
      </c>
      <c r="W75" s="18" t="str">
        <f>Hoja2!AJ75</f>
        <v>301102011034</v>
      </c>
      <c r="X75" s="18">
        <f>Hoja2!AK75</f>
        <v>0</v>
      </c>
    </row>
    <row r="76" spans="1:24" ht="30" customHeight="1" x14ac:dyDescent="0.25">
      <c r="A76" s="18">
        <f>Hoja2!N76</f>
        <v>0</v>
      </c>
      <c r="B76" s="18">
        <f>Hoja2!O76</f>
        <v>0</v>
      </c>
      <c r="C76" s="18">
        <f>Hoja2!P76</f>
        <v>0</v>
      </c>
      <c r="D76" s="18">
        <f>Hoja2!Q76</f>
        <v>0</v>
      </c>
      <c r="E76" s="18">
        <f>Hoja2!R76</f>
        <v>0</v>
      </c>
      <c r="F76" s="18">
        <f>Hoja2!S76</f>
        <v>0</v>
      </c>
      <c r="G76" s="18" t="str">
        <f>Hoja2!T76</f>
        <v>2026</v>
      </c>
      <c r="H76" s="18">
        <f>Hoja2!U76</f>
        <v>0</v>
      </c>
      <c r="I76" s="18">
        <f>Hoja2!V76</f>
        <v>0</v>
      </c>
      <c r="J76" s="18">
        <f>Hoja2!W76</f>
        <v>0</v>
      </c>
      <c r="K76" s="18">
        <f>Hoja2!X76</f>
        <v>0</v>
      </c>
      <c r="L76" s="5">
        <f>ROUND((Hoja2!W76*Hoja2!$B$1),3)</f>
        <v>0</v>
      </c>
      <c r="M76" s="5">
        <f>ROUND((Hoja2!W76*Hoja2!$B$2),3)</f>
        <v>0</v>
      </c>
      <c r="N76" s="5">
        <f t="shared" si="2"/>
        <v>0</v>
      </c>
      <c r="O76" s="45">
        <f>ROUND((Hoja2!U76+Hoja2!Y76),2)</f>
        <v>0</v>
      </c>
      <c r="P76" s="18">
        <f>Hoja2!AC76</f>
        <v>0</v>
      </c>
      <c r="Q76" s="18" t="str">
        <f>Hoja2!AD76</f>
        <v>N</v>
      </c>
      <c r="R76" s="18" t="str">
        <f>Hoja2!AE76</f>
        <v xml:space="preserve"> - </v>
      </c>
      <c r="S76" s="18" t="str">
        <f>Hoja2!AF76</f>
        <v xml:space="preserve"> - </v>
      </c>
      <c r="T76" s="18" t="str">
        <f>Hoja2!AG76</f>
        <v xml:space="preserve"> - </v>
      </c>
      <c r="U76" s="18" t="str">
        <f>Hoja2!AH76</f>
        <v xml:space="preserve"> - </v>
      </c>
      <c r="V76" s="18" t="str">
        <f>Hoja2!AI76</f>
        <v>A-1</v>
      </c>
      <c r="W76" s="18" t="str">
        <f>Hoja2!AJ76</f>
        <v>301102011035</v>
      </c>
      <c r="X76" s="18">
        <f>Hoja2!AK76</f>
        <v>0</v>
      </c>
    </row>
    <row r="77" spans="1:24" ht="30" customHeight="1" x14ac:dyDescent="0.25">
      <c r="A77" s="18">
        <f>Hoja2!N77</f>
        <v>0</v>
      </c>
      <c r="B77" s="18">
        <f>Hoja2!O77</f>
        <v>0</v>
      </c>
      <c r="C77" s="18">
        <f>Hoja2!P77</f>
        <v>0</v>
      </c>
      <c r="D77" s="18">
        <f>Hoja2!Q77</f>
        <v>0</v>
      </c>
      <c r="E77" s="18">
        <f>Hoja2!R77</f>
        <v>0</v>
      </c>
      <c r="F77" s="18">
        <f>Hoja2!S77</f>
        <v>0</v>
      </c>
      <c r="G77" s="18" t="str">
        <f>Hoja2!T77</f>
        <v>2026</v>
      </c>
      <c r="H77" s="18">
        <f>Hoja2!U77</f>
        <v>0</v>
      </c>
      <c r="I77" s="18">
        <f>Hoja2!V77</f>
        <v>0</v>
      </c>
      <c r="J77" s="18">
        <f>Hoja2!W77</f>
        <v>0</v>
      </c>
      <c r="K77" s="18">
        <f>Hoja2!X77</f>
        <v>0</v>
      </c>
      <c r="L77" s="5">
        <f>ROUND((Hoja2!W77*Hoja2!$B$1),3)</f>
        <v>0</v>
      </c>
      <c r="M77" s="5">
        <f>ROUND((Hoja2!W77*Hoja2!$B$2),3)</f>
        <v>0</v>
      </c>
      <c r="N77" s="5">
        <f t="shared" si="2"/>
        <v>0</v>
      </c>
      <c r="O77" s="45">
        <f>ROUND((Hoja2!U77+Hoja2!Y77),2)</f>
        <v>0</v>
      </c>
      <c r="P77" s="18">
        <f>Hoja2!AC77</f>
        <v>0</v>
      </c>
      <c r="Q77" s="18" t="str">
        <f>Hoja2!AD77</f>
        <v>N</v>
      </c>
      <c r="R77" s="18" t="str">
        <f>Hoja2!AE77</f>
        <v xml:space="preserve"> - </v>
      </c>
      <c r="S77" s="18" t="str">
        <f>Hoja2!AF77</f>
        <v xml:space="preserve"> - </v>
      </c>
      <c r="T77" s="18" t="str">
        <f>Hoja2!AG77</f>
        <v xml:space="preserve"> - </v>
      </c>
      <c r="U77" s="18" t="str">
        <f>Hoja2!AH77</f>
        <v xml:space="preserve"> - </v>
      </c>
      <c r="V77" s="18" t="str">
        <f>Hoja2!AI77</f>
        <v>A-1</v>
      </c>
      <c r="W77" s="18" t="str">
        <f>Hoja2!AJ77</f>
        <v>301102011036</v>
      </c>
      <c r="X77" s="18">
        <f>Hoja2!AK77</f>
        <v>0</v>
      </c>
    </row>
    <row r="78" spans="1:24" ht="30" customHeight="1" x14ac:dyDescent="0.25">
      <c r="A78" s="18">
        <f>Hoja2!N78</f>
        <v>0</v>
      </c>
      <c r="B78" s="18">
        <f>Hoja2!O78</f>
        <v>0</v>
      </c>
      <c r="C78" s="18">
        <f>Hoja2!P78</f>
        <v>0</v>
      </c>
      <c r="D78" s="18">
        <f>Hoja2!Q78</f>
        <v>0</v>
      </c>
      <c r="E78" s="18">
        <f>Hoja2!R78</f>
        <v>0</v>
      </c>
      <c r="F78" s="18">
        <f>Hoja2!S78</f>
        <v>0</v>
      </c>
      <c r="G78" s="18" t="str">
        <f>Hoja2!T78</f>
        <v>2026</v>
      </c>
      <c r="H78" s="18">
        <f>Hoja2!U78</f>
        <v>0</v>
      </c>
      <c r="I78" s="18">
        <f>Hoja2!V78</f>
        <v>0</v>
      </c>
      <c r="J78" s="18">
        <f>Hoja2!W78</f>
        <v>0</v>
      </c>
      <c r="K78" s="18">
        <f>Hoja2!X78</f>
        <v>0</v>
      </c>
      <c r="L78" s="5">
        <f>ROUND((Hoja2!W78*Hoja2!$B$1),3)</f>
        <v>0</v>
      </c>
      <c r="M78" s="5">
        <f>ROUND((Hoja2!W78*Hoja2!$B$2),3)</f>
        <v>0</v>
      </c>
      <c r="N78" s="5">
        <f t="shared" si="2"/>
        <v>0</v>
      </c>
      <c r="O78" s="45">
        <f>ROUND((Hoja2!U78+Hoja2!Y78),2)</f>
        <v>0</v>
      </c>
      <c r="P78" s="18">
        <f>Hoja2!AC78</f>
        <v>0</v>
      </c>
      <c r="Q78" s="18" t="str">
        <f>Hoja2!AD78</f>
        <v>N</v>
      </c>
      <c r="R78" s="18" t="str">
        <f>Hoja2!AE78</f>
        <v xml:space="preserve"> - </v>
      </c>
      <c r="S78" s="18" t="str">
        <f>Hoja2!AF78</f>
        <v xml:space="preserve"> - </v>
      </c>
      <c r="T78" s="18" t="str">
        <f>Hoja2!AG78</f>
        <v xml:space="preserve"> - </v>
      </c>
      <c r="U78" s="18" t="str">
        <f>Hoja2!AH78</f>
        <v xml:space="preserve"> - </v>
      </c>
      <c r="V78" s="18" t="str">
        <f>Hoja2!AI78</f>
        <v>A-1</v>
      </c>
      <c r="W78" s="18" t="str">
        <f>Hoja2!AJ78</f>
        <v>301102011037</v>
      </c>
      <c r="X78" s="18">
        <f>Hoja2!AK78</f>
        <v>0</v>
      </c>
    </row>
    <row r="79" spans="1:24" ht="30" customHeight="1" x14ac:dyDescent="0.25">
      <c r="A79" s="18">
        <f>Hoja2!N79</f>
        <v>0</v>
      </c>
      <c r="B79" s="18">
        <f>Hoja2!O79</f>
        <v>0</v>
      </c>
      <c r="C79" s="18">
        <f>Hoja2!P79</f>
        <v>0</v>
      </c>
      <c r="D79" s="18">
        <f>Hoja2!Q79</f>
        <v>0</v>
      </c>
      <c r="E79" s="18">
        <f>Hoja2!R79</f>
        <v>0</v>
      </c>
      <c r="F79" s="18">
        <f>Hoja2!S79</f>
        <v>0</v>
      </c>
      <c r="G79" s="18" t="str">
        <f>Hoja2!T79</f>
        <v>2026</v>
      </c>
      <c r="H79" s="18">
        <f>Hoja2!U79</f>
        <v>0</v>
      </c>
      <c r="I79" s="18">
        <f>Hoja2!V79</f>
        <v>0</v>
      </c>
      <c r="J79" s="18">
        <f>Hoja2!W79</f>
        <v>0</v>
      </c>
      <c r="K79" s="18">
        <f>Hoja2!X79</f>
        <v>0</v>
      </c>
      <c r="L79" s="5">
        <f>ROUND((Hoja2!W79*Hoja2!$B$1),3)</f>
        <v>0</v>
      </c>
      <c r="M79" s="5">
        <f>ROUND((Hoja2!W79*Hoja2!$B$2),3)</f>
        <v>0</v>
      </c>
      <c r="N79" s="5">
        <f t="shared" si="2"/>
        <v>0</v>
      </c>
      <c r="O79" s="45">
        <f>ROUND((Hoja2!U79+Hoja2!Y79),2)</f>
        <v>0</v>
      </c>
      <c r="P79" s="18">
        <f>Hoja2!AC79</f>
        <v>0</v>
      </c>
      <c r="Q79" s="18" t="str">
        <f>Hoja2!AD79</f>
        <v>N</v>
      </c>
      <c r="R79" s="18" t="str">
        <f>Hoja2!AE79</f>
        <v xml:space="preserve"> - </v>
      </c>
      <c r="S79" s="18" t="str">
        <f>Hoja2!AF79</f>
        <v xml:space="preserve"> - </v>
      </c>
      <c r="T79" s="18" t="str">
        <f>Hoja2!AG79</f>
        <v xml:space="preserve"> - </v>
      </c>
      <c r="U79" s="18" t="str">
        <f>Hoja2!AH79</f>
        <v xml:space="preserve"> - </v>
      </c>
      <c r="V79" s="18" t="str">
        <f>Hoja2!AI79</f>
        <v>A-1</v>
      </c>
      <c r="W79" s="18" t="str">
        <f>Hoja2!AJ79</f>
        <v>301102011038</v>
      </c>
      <c r="X79" s="18">
        <f>Hoja2!AK79</f>
        <v>0</v>
      </c>
    </row>
    <row r="80" spans="1:24" ht="30" customHeight="1" x14ac:dyDescent="0.25">
      <c r="A80" s="18">
        <f>Hoja2!N80</f>
        <v>0</v>
      </c>
      <c r="B80" s="18">
        <f>Hoja2!O80</f>
        <v>0</v>
      </c>
      <c r="C80" s="18">
        <f>Hoja2!P80</f>
        <v>0</v>
      </c>
      <c r="D80" s="18">
        <f>Hoja2!Q80</f>
        <v>0</v>
      </c>
      <c r="E80" s="18">
        <f>Hoja2!R80</f>
        <v>0</v>
      </c>
      <c r="F80" s="18">
        <f>Hoja2!S80</f>
        <v>0</v>
      </c>
      <c r="G80" s="18" t="str">
        <f>Hoja2!T80</f>
        <v>2026</v>
      </c>
      <c r="H80" s="18">
        <f>Hoja2!U80</f>
        <v>0</v>
      </c>
      <c r="I80" s="18">
        <f>Hoja2!V80</f>
        <v>0</v>
      </c>
      <c r="J80" s="18">
        <f>Hoja2!W80</f>
        <v>0</v>
      </c>
      <c r="K80" s="18">
        <f>Hoja2!X80</f>
        <v>0</v>
      </c>
      <c r="L80" s="5">
        <f>ROUND((Hoja2!W80*Hoja2!$B$1),3)</f>
        <v>0</v>
      </c>
      <c r="M80" s="5">
        <f>ROUND((Hoja2!W80*Hoja2!$B$2),3)</f>
        <v>0</v>
      </c>
      <c r="N80" s="5">
        <f t="shared" si="2"/>
        <v>0</v>
      </c>
      <c r="O80" s="45">
        <f>ROUND((Hoja2!U80+Hoja2!Y80),2)</f>
        <v>0</v>
      </c>
      <c r="P80" s="18">
        <f>Hoja2!AC80</f>
        <v>0</v>
      </c>
      <c r="Q80" s="18" t="str">
        <f>Hoja2!AD80</f>
        <v>N</v>
      </c>
      <c r="R80" s="18" t="str">
        <f>Hoja2!AE80</f>
        <v xml:space="preserve"> - </v>
      </c>
      <c r="S80" s="18" t="str">
        <f>Hoja2!AF80</f>
        <v xml:space="preserve"> - </v>
      </c>
      <c r="T80" s="18" t="str">
        <f>Hoja2!AG80</f>
        <v xml:space="preserve"> - </v>
      </c>
      <c r="U80" s="18" t="str">
        <f>Hoja2!AH80</f>
        <v xml:space="preserve"> - </v>
      </c>
      <c r="V80" s="18" t="str">
        <f>Hoja2!AI80</f>
        <v>A-1</v>
      </c>
      <c r="W80" s="18" t="str">
        <f>Hoja2!AJ80</f>
        <v>301102011039</v>
      </c>
      <c r="X80" s="18">
        <f>Hoja2!AK80</f>
        <v>0</v>
      </c>
    </row>
    <row r="81" spans="1:24" ht="30" customHeight="1" x14ac:dyDescent="0.25">
      <c r="A81" s="18">
        <f>Hoja2!N81</f>
        <v>0</v>
      </c>
      <c r="B81" s="18">
        <f>Hoja2!O81</f>
        <v>0</v>
      </c>
      <c r="C81" s="18">
        <f>Hoja2!P81</f>
        <v>0</v>
      </c>
      <c r="D81" s="18">
        <f>Hoja2!Q81</f>
        <v>0</v>
      </c>
      <c r="E81" s="18">
        <f>Hoja2!R81</f>
        <v>0</v>
      </c>
      <c r="F81" s="18">
        <f>Hoja2!S81</f>
        <v>0</v>
      </c>
      <c r="G81" s="18" t="str">
        <f>Hoja2!T81</f>
        <v>2026</v>
      </c>
      <c r="H81" s="18">
        <f>Hoja2!U81</f>
        <v>0</v>
      </c>
      <c r="I81" s="18">
        <f>Hoja2!V81</f>
        <v>0</v>
      </c>
      <c r="J81" s="18">
        <f>Hoja2!W81</f>
        <v>0</v>
      </c>
      <c r="K81" s="18">
        <f>Hoja2!X81</f>
        <v>0</v>
      </c>
      <c r="L81" s="5">
        <f>ROUND((Hoja2!W81*Hoja2!$B$1),3)</f>
        <v>0</v>
      </c>
      <c r="M81" s="5">
        <f>ROUND((Hoja2!W81*Hoja2!$B$2),3)</f>
        <v>0</v>
      </c>
      <c r="N81" s="5">
        <f t="shared" si="2"/>
        <v>0</v>
      </c>
      <c r="O81" s="45">
        <f>ROUND((Hoja2!U81+Hoja2!Y81),2)</f>
        <v>0</v>
      </c>
      <c r="P81" s="18">
        <f>Hoja2!AC81</f>
        <v>0</v>
      </c>
      <c r="Q81" s="18" t="str">
        <f>Hoja2!AD81</f>
        <v>N</v>
      </c>
      <c r="R81" s="18" t="str">
        <f>Hoja2!AE81</f>
        <v xml:space="preserve"> - </v>
      </c>
      <c r="S81" s="18" t="str">
        <f>Hoja2!AF81</f>
        <v xml:space="preserve"> - </v>
      </c>
      <c r="T81" s="18" t="str">
        <f>Hoja2!AG81</f>
        <v xml:space="preserve"> - </v>
      </c>
      <c r="U81" s="18" t="str">
        <f>Hoja2!AH81</f>
        <v xml:space="preserve"> - </v>
      </c>
      <c r="V81" s="18" t="str">
        <f>Hoja2!AI81</f>
        <v>A-1</v>
      </c>
      <c r="W81" s="18" t="str">
        <f>Hoja2!AJ81</f>
        <v>301102011040</v>
      </c>
      <c r="X81" s="18">
        <f>Hoja2!AK81</f>
        <v>0</v>
      </c>
    </row>
    <row r="82" spans="1:24" ht="30" customHeight="1" x14ac:dyDescent="0.25">
      <c r="A82" s="18">
        <f>Hoja2!N82</f>
        <v>0</v>
      </c>
      <c r="B82" s="18">
        <f>Hoja2!O82</f>
        <v>0</v>
      </c>
      <c r="C82" s="18">
        <f>Hoja2!P82</f>
        <v>0</v>
      </c>
      <c r="D82" s="18">
        <f>Hoja2!Q82</f>
        <v>0</v>
      </c>
      <c r="E82" s="18">
        <f>Hoja2!R82</f>
        <v>0</v>
      </c>
      <c r="F82" s="18">
        <f>Hoja2!S82</f>
        <v>0</v>
      </c>
      <c r="G82" s="18" t="str">
        <f>Hoja2!T82</f>
        <v>2026</v>
      </c>
      <c r="H82" s="18">
        <f>Hoja2!U82</f>
        <v>0</v>
      </c>
      <c r="I82" s="18">
        <f>Hoja2!V82</f>
        <v>0</v>
      </c>
      <c r="J82" s="18">
        <f>Hoja2!W82</f>
        <v>0</v>
      </c>
      <c r="K82" s="18">
        <f>Hoja2!X82</f>
        <v>0</v>
      </c>
      <c r="L82" s="5">
        <f>ROUND((Hoja2!W82*Hoja2!$B$1),3)</f>
        <v>0</v>
      </c>
      <c r="M82" s="5">
        <f>ROUND((Hoja2!W82*Hoja2!$B$2),3)</f>
        <v>0</v>
      </c>
      <c r="N82" s="5">
        <f t="shared" si="2"/>
        <v>0</v>
      </c>
      <c r="O82" s="45">
        <f>ROUND((Hoja2!U82+Hoja2!Y82),2)</f>
        <v>0</v>
      </c>
      <c r="P82" s="18">
        <f>Hoja2!AC82</f>
        <v>0</v>
      </c>
      <c r="Q82" s="18" t="str">
        <f>Hoja2!AD82</f>
        <v>N</v>
      </c>
      <c r="R82" s="18" t="str">
        <f>Hoja2!AE82</f>
        <v xml:space="preserve"> - </v>
      </c>
      <c r="S82" s="18" t="str">
        <f>Hoja2!AF82</f>
        <v xml:space="preserve"> - </v>
      </c>
      <c r="T82" s="18" t="str">
        <f>Hoja2!AG82</f>
        <v xml:space="preserve"> - </v>
      </c>
      <c r="U82" s="18" t="str">
        <f>Hoja2!AH82</f>
        <v xml:space="preserve"> - </v>
      </c>
      <c r="V82" s="18" t="str">
        <f>Hoja2!AI82</f>
        <v>A-1</v>
      </c>
      <c r="W82" s="18" t="str">
        <f>Hoja2!AJ82</f>
        <v>301102011041</v>
      </c>
      <c r="X82" s="18">
        <f>Hoja2!AK82</f>
        <v>0</v>
      </c>
    </row>
    <row r="83" spans="1:24" ht="30" customHeight="1" x14ac:dyDescent="0.25">
      <c r="A83" s="18">
        <f>Hoja2!N83</f>
        <v>0</v>
      </c>
      <c r="B83" s="18">
        <f>Hoja2!O83</f>
        <v>0</v>
      </c>
      <c r="C83" s="18">
        <f>Hoja2!P83</f>
        <v>0</v>
      </c>
      <c r="D83" s="18">
        <f>Hoja2!Q83</f>
        <v>0</v>
      </c>
      <c r="E83" s="18">
        <f>Hoja2!R83</f>
        <v>0</v>
      </c>
      <c r="F83" s="18">
        <f>Hoja2!S83</f>
        <v>0</v>
      </c>
      <c r="G83" s="18" t="str">
        <f>Hoja2!T83</f>
        <v>2026</v>
      </c>
      <c r="H83" s="18">
        <f>Hoja2!U83</f>
        <v>0</v>
      </c>
      <c r="I83" s="18">
        <f>Hoja2!V83</f>
        <v>0</v>
      </c>
      <c r="J83" s="18">
        <f>Hoja2!W83</f>
        <v>0</v>
      </c>
      <c r="K83" s="18">
        <f>Hoja2!X83</f>
        <v>0</v>
      </c>
      <c r="L83" s="5">
        <f>ROUND((Hoja2!W83*Hoja2!$B$1),3)</f>
        <v>0</v>
      </c>
      <c r="M83" s="5">
        <f>ROUND((Hoja2!W83*Hoja2!$B$2),3)</f>
        <v>0</v>
      </c>
      <c r="N83" s="5">
        <f t="shared" si="2"/>
        <v>0</v>
      </c>
      <c r="O83" s="45">
        <f>ROUND((Hoja2!U83+Hoja2!Y83),2)</f>
        <v>0</v>
      </c>
      <c r="P83" s="18">
        <f>Hoja2!AC83</f>
        <v>0</v>
      </c>
      <c r="Q83" s="18" t="str">
        <f>Hoja2!AD83</f>
        <v>N</v>
      </c>
      <c r="R83" s="18" t="str">
        <f>Hoja2!AE83</f>
        <v xml:space="preserve"> - </v>
      </c>
      <c r="S83" s="18" t="str">
        <f>Hoja2!AF83</f>
        <v xml:space="preserve"> - </v>
      </c>
      <c r="T83" s="18" t="str">
        <f>Hoja2!AG83</f>
        <v xml:space="preserve"> - </v>
      </c>
      <c r="U83" s="18" t="str">
        <f>Hoja2!AH83</f>
        <v xml:space="preserve"> - </v>
      </c>
      <c r="V83" s="18" t="str">
        <f>Hoja2!AI83</f>
        <v>A-1</v>
      </c>
      <c r="W83" s="18" t="str">
        <f>Hoja2!AJ83</f>
        <v>301102011042</v>
      </c>
      <c r="X83" s="18">
        <f>Hoja2!AK83</f>
        <v>0</v>
      </c>
    </row>
    <row r="84" spans="1:24" ht="30" customHeight="1" x14ac:dyDescent="0.25">
      <c r="A84" s="18">
        <f>Hoja2!N84</f>
        <v>0</v>
      </c>
      <c r="B84" s="18">
        <f>Hoja2!O84</f>
        <v>0</v>
      </c>
      <c r="C84" s="18">
        <f>Hoja2!P84</f>
        <v>0</v>
      </c>
      <c r="D84" s="18">
        <f>Hoja2!Q84</f>
        <v>0</v>
      </c>
      <c r="E84" s="18">
        <f>Hoja2!R84</f>
        <v>0</v>
      </c>
      <c r="F84" s="18">
        <f>Hoja2!S84</f>
        <v>0</v>
      </c>
      <c r="G84" s="18" t="str">
        <f>Hoja2!T84</f>
        <v>2026</v>
      </c>
      <c r="H84" s="18">
        <f>Hoja2!U84</f>
        <v>0</v>
      </c>
      <c r="I84" s="18">
        <f>Hoja2!V84</f>
        <v>0</v>
      </c>
      <c r="J84" s="18">
        <f>Hoja2!W84</f>
        <v>0</v>
      </c>
      <c r="K84" s="18">
        <f>Hoja2!X84</f>
        <v>0</v>
      </c>
      <c r="L84" s="5">
        <f>ROUND((Hoja2!W84*Hoja2!$B$1),3)</f>
        <v>0</v>
      </c>
      <c r="M84" s="5">
        <f>ROUND((Hoja2!W84*Hoja2!$B$2),3)</f>
        <v>0</v>
      </c>
      <c r="N84" s="5">
        <f t="shared" si="2"/>
        <v>0</v>
      </c>
      <c r="O84" s="45">
        <f>ROUND((Hoja2!U84+Hoja2!Y84),2)</f>
        <v>0</v>
      </c>
      <c r="P84" s="18">
        <f>Hoja2!AC84</f>
        <v>0</v>
      </c>
      <c r="Q84" s="18" t="str">
        <f>Hoja2!AD84</f>
        <v>N</v>
      </c>
      <c r="R84" s="18" t="str">
        <f>Hoja2!AE84</f>
        <v xml:space="preserve"> - </v>
      </c>
      <c r="S84" s="18" t="str">
        <f>Hoja2!AF84</f>
        <v xml:space="preserve"> - </v>
      </c>
      <c r="T84" s="18" t="str">
        <f>Hoja2!AG84</f>
        <v xml:space="preserve"> - </v>
      </c>
      <c r="U84" s="18" t="str">
        <f>Hoja2!AH84</f>
        <v xml:space="preserve"> - </v>
      </c>
      <c r="V84" s="18" t="str">
        <f>Hoja2!AI84</f>
        <v>A-1</v>
      </c>
      <c r="W84" s="18" t="str">
        <f>Hoja2!AJ84</f>
        <v>301102011043</v>
      </c>
      <c r="X84" s="18">
        <f>Hoja2!AK84</f>
        <v>0</v>
      </c>
    </row>
    <row r="85" spans="1:24" ht="30" customHeight="1" x14ac:dyDescent="0.25">
      <c r="A85" s="18">
        <f>Hoja2!N85</f>
        <v>0</v>
      </c>
      <c r="B85" s="18">
        <f>Hoja2!O85</f>
        <v>0</v>
      </c>
      <c r="C85" s="18">
        <f>Hoja2!P85</f>
        <v>0</v>
      </c>
      <c r="D85" s="18">
        <f>Hoja2!Q85</f>
        <v>0</v>
      </c>
      <c r="E85" s="18">
        <f>Hoja2!R85</f>
        <v>0</v>
      </c>
      <c r="F85" s="18">
        <f>Hoja2!S85</f>
        <v>0</v>
      </c>
      <c r="G85" s="18" t="str">
        <f>Hoja2!T85</f>
        <v>2026</v>
      </c>
      <c r="H85" s="18">
        <f>Hoja2!U85</f>
        <v>0</v>
      </c>
      <c r="I85" s="18">
        <f>Hoja2!V85</f>
        <v>0</v>
      </c>
      <c r="J85" s="18">
        <f>Hoja2!W85</f>
        <v>0</v>
      </c>
      <c r="K85" s="18">
        <f>Hoja2!X85</f>
        <v>0</v>
      </c>
      <c r="L85" s="5">
        <f>ROUND((Hoja2!W85*Hoja2!$B$1),3)</f>
        <v>0</v>
      </c>
      <c r="M85" s="5">
        <f>ROUND((Hoja2!W85*Hoja2!$B$2),3)</f>
        <v>0</v>
      </c>
      <c r="N85" s="5">
        <f t="shared" si="2"/>
        <v>0</v>
      </c>
      <c r="O85" s="45">
        <f>ROUND((Hoja2!U85+Hoja2!Y85),2)</f>
        <v>0</v>
      </c>
      <c r="P85" s="18">
        <f>Hoja2!AC85</f>
        <v>0</v>
      </c>
      <c r="Q85" s="18" t="str">
        <f>Hoja2!AD85</f>
        <v>N</v>
      </c>
      <c r="R85" s="18" t="str">
        <f>Hoja2!AE85</f>
        <v xml:space="preserve"> - </v>
      </c>
      <c r="S85" s="18" t="str">
        <f>Hoja2!AF85</f>
        <v xml:space="preserve"> - </v>
      </c>
      <c r="T85" s="18" t="str">
        <f>Hoja2!AG85</f>
        <v xml:space="preserve"> - </v>
      </c>
      <c r="U85" s="18" t="str">
        <f>Hoja2!AH85</f>
        <v xml:space="preserve"> - </v>
      </c>
      <c r="V85" s="18" t="str">
        <f>Hoja2!AI85</f>
        <v>A-1</v>
      </c>
      <c r="W85" s="18" t="str">
        <f>Hoja2!AJ85</f>
        <v>301102011044</v>
      </c>
      <c r="X85" s="18">
        <f>Hoja2!AK85</f>
        <v>0</v>
      </c>
    </row>
    <row r="86" spans="1:24" ht="30" customHeight="1" x14ac:dyDescent="0.25">
      <c r="A86" s="18">
        <f>Hoja2!N86</f>
        <v>0</v>
      </c>
      <c r="B86" s="18">
        <f>Hoja2!O86</f>
        <v>0</v>
      </c>
      <c r="C86" s="18">
        <f>Hoja2!P86</f>
        <v>0</v>
      </c>
      <c r="D86" s="18">
        <f>Hoja2!Q86</f>
        <v>0</v>
      </c>
      <c r="E86" s="18">
        <f>Hoja2!R86</f>
        <v>0</v>
      </c>
      <c r="F86" s="18">
        <f>Hoja2!S86</f>
        <v>0</v>
      </c>
      <c r="G86" s="18" t="str">
        <f>Hoja2!T86</f>
        <v>2026</v>
      </c>
      <c r="H86" s="18">
        <f>Hoja2!U86</f>
        <v>0</v>
      </c>
      <c r="I86" s="18">
        <f>Hoja2!V86</f>
        <v>0</v>
      </c>
      <c r="J86" s="18">
        <f>Hoja2!W86</f>
        <v>0</v>
      </c>
      <c r="K86" s="18">
        <f>Hoja2!X86</f>
        <v>0</v>
      </c>
      <c r="L86" s="5">
        <f>ROUND((Hoja2!W86*Hoja2!$B$1),3)</f>
        <v>0</v>
      </c>
      <c r="M86" s="5">
        <f>ROUND((Hoja2!W86*Hoja2!$B$2),3)</f>
        <v>0</v>
      </c>
      <c r="N86" s="5">
        <f t="shared" si="2"/>
        <v>0</v>
      </c>
      <c r="O86" s="45">
        <f>ROUND((Hoja2!U86+Hoja2!Y86),2)</f>
        <v>0</v>
      </c>
      <c r="P86" s="18">
        <f>Hoja2!AC86</f>
        <v>0</v>
      </c>
      <c r="Q86" s="18" t="str">
        <f>Hoja2!AD86</f>
        <v>N</v>
      </c>
      <c r="R86" s="18" t="str">
        <f>Hoja2!AE86</f>
        <v xml:space="preserve"> - </v>
      </c>
      <c r="S86" s="18" t="str">
        <f>Hoja2!AF86</f>
        <v xml:space="preserve"> - </v>
      </c>
      <c r="T86" s="18" t="str">
        <f>Hoja2!AG86</f>
        <v xml:space="preserve"> - </v>
      </c>
      <c r="U86" s="18" t="str">
        <f>Hoja2!AH86</f>
        <v xml:space="preserve"> - </v>
      </c>
      <c r="V86" s="18" t="str">
        <f>Hoja2!AI86</f>
        <v>A-1</v>
      </c>
      <c r="W86" s="18" t="str">
        <f>Hoja2!AJ86</f>
        <v>301102011045</v>
      </c>
      <c r="X86" s="18">
        <f>Hoja2!AK86</f>
        <v>0</v>
      </c>
    </row>
    <row r="87" spans="1:24" ht="30" customHeight="1" x14ac:dyDescent="0.25">
      <c r="A87" s="18">
        <f>Hoja2!N87</f>
        <v>0</v>
      </c>
      <c r="B87" s="18">
        <f>Hoja2!O87</f>
        <v>0</v>
      </c>
      <c r="C87" s="18">
        <f>Hoja2!P87</f>
        <v>0</v>
      </c>
      <c r="D87" s="18">
        <f>Hoja2!Q87</f>
        <v>0</v>
      </c>
      <c r="E87" s="18">
        <f>Hoja2!R87</f>
        <v>0</v>
      </c>
      <c r="F87" s="18">
        <f>Hoja2!S87</f>
        <v>0</v>
      </c>
      <c r="G87" s="18" t="str">
        <f>Hoja2!T87</f>
        <v>2026</v>
      </c>
      <c r="H87" s="18">
        <f>Hoja2!U87</f>
        <v>0</v>
      </c>
      <c r="I87" s="18">
        <f>Hoja2!V87</f>
        <v>0</v>
      </c>
      <c r="J87" s="18">
        <f>Hoja2!W87</f>
        <v>0</v>
      </c>
      <c r="K87" s="18">
        <f>Hoja2!X87</f>
        <v>0</v>
      </c>
      <c r="L87" s="5">
        <f>ROUND((Hoja2!W87*Hoja2!$B$1),3)</f>
        <v>0</v>
      </c>
      <c r="M87" s="5">
        <f>ROUND((Hoja2!W87*Hoja2!$B$2),3)</f>
        <v>0</v>
      </c>
      <c r="N87" s="5">
        <f t="shared" si="2"/>
        <v>0</v>
      </c>
      <c r="O87" s="45">
        <f>ROUND((Hoja2!U87+Hoja2!Y87),2)</f>
        <v>0</v>
      </c>
      <c r="P87" s="18">
        <f>Hoja2!AC87</f>
        <v>0</v>
      </c>
      <c r="Q87" s="18" t="str">
        <f>Hoja2!AD87</f>
        <v>N</v>
      </c>
      <c r="R87" s="18" t="str">
        <f>Hoja2!AE87</f>
        <v xml:space="preserve"> - </v>
      </c>
      <c r="S87" s="18" t="str">
        <f>Hoja2!AF87</f>
        <v xml:space="preserve"> - </v>
      </c>
      <c r="T87" s="18" t="str">
        <f>Hoja2!AG87</f>
        <v xml:space="preserve"> - </v>
      </c>
      <c r="U87" s="18" t="str">
        <f>Hoja2!AH87</f>
        <v xml:space="preserve"> - </v>
      </c>
      <c r="V87" s="18" t="str">
        <f>Hoja2!AI87</f>
        <v>A-1</v>
      </c>
      <c r="W87" s="18" t="str">
        <f>Hoja2!AJ87</f>
        <v>301102011046</v>
      </c>
      <c r="X87" s="18">
        <f>Hoja2!AK87</f>
        <v>0</v>
      </c>
    </row>
    <row r="88" spans="1:24" ht="30" customHeight="1" x14ac:dyDescent="0.25">
      <c r="A88" s="18">
        <f>Hoja2!N88</f>
        <v>0</v>
      </c>
      <c r="B88" s="18">
        <f>Hoja2!O88</f>
        <v>0</v>
      </c>
      <c r="C88" s="18">
        <f>Hoja2!P88</f>
        <v>0</v>
      </c>
      <c r="D88" s="18">
        <f>Hoja2!Q88</f>
        <v>0</v>
      </c>
      <c r="E88" s="18">
        <f>Hoja2!R88</f>
        <v>0</v>
      </c>
      <c r="F88" s="18">
        <f>Hoja2!S88</f>
        <v>0</v>
      </c>
      <c r="G88" s="18" t="str">
        <f>Hoja2!T88</f>
        <v>2026</v>
      </c>
      <c r="H88" s="18">
        <f>Hoja2!U88</f>
        <v>0</v>
      </c>
      <c r="I88" s="18">
        <f>Hoja2!V88</f>
        <v>0</v>
      </c>
      <c r="J88" s="18">
        <f>Hoja2!W88</f>
        <v>0</v>
      </c>
      <c r="K88" s="18">
        <f>Hoja2!X88</f>
        <v>0</v>
      </c>
      <c r="L88" s="5">
        <f>ROUND((Hoja2!W88*Hoja2!$B$1),3)</f>
        <v>0</v>
      </c>
      <c r="M88" s="5">
        <f>ROUND((Hoja2!W88*Hoja2!$B$2),3)</f>
        <v>0</v>
      </c>
      <c r="N88" s="5">
        <f t="shared" si="2"/>
        <v>0</v>
      </c>
      <c r="O88" s="45">
        <f>ROUND((Hoja2!U88+Hoja2!Y88),2)</f>
        <v>0</v>
      </c>
      <c r="P88" s="18">
        <f>Hoja2!AC88</f>
        <v>0</v>
      </c>
      <c r="Q88" s="18" t="str">
        <f>Hoja2!AD88</f>
        <v>N</v>
      </c>
      <c r="R88" s="18" t="str">
        <f>Hoja2!AE88</f>
        <v xml:space="preserve"> - </v>
      </c>
      <c r="S88" s="18" t="str">
        <f>Hoja2!AF88</f>
        <v xml:space="preserve"> - </v>
      </c>
      <c r="T88" s="18" t="str">
        <f>Hoja2!AG88</f>
        <v xml:space="preserve"> - </v>
      </c>
      <c r="U88" s="18" t="str">
        <f>Hoja2!AH88</f>
        <v xml:space="preserve"> - </v>
      </c>
      <c r="V88" s="18" t="str">
        <f>Hoja2!AI88</f>
        <v>A-1</v>
      </c>
      <c r="W88" s="18" t="str">
        <f>Hoja2!AJ88</f>
        <v>301102011047</v>
      </c>
      <c r="X88" s="18">
        <f>Hoja2!AK88</f>
        <v>0</v>
      </c>
    </row>
    <row r="89" spans="1:24" ht="30" customHeight="1" x14ac:dyDescent="0.25">
      <c r="A89" s="18">
        <f>Hoja2!N89</f>
        <v>0</v>
      </c>
      <c r="B89" s="18">
        <f>Hoja2!O89</f>
        <v>0</v>
      </c>
      <c r="C89" s="18">
        <f>Hoja2!P89</f>
        <v>0</v>
      </c>
      <c r="D89" s="18">
        <f>Hoja2!Q89</f>
        <v>0</v>
      </c>
      <c r="E89" s="18">
        <f>Hoja2!R89</f>
        <v>0</v>
      </c>
      <c r="F89" s="18">
        <f>Hoja2!S89</f>
        <v>0</v>
      </c>
      <c r="G89" s="18" t="str">
        <f>Hoja2!T89</f>
        <v>2026</v>
      </c>
      <c r="H89" s="18">
        <f>Hoja2!U89</f>
        <v>0</v>
      </c>
      <c r="I89" s="18">
        <f>Hoja2!V89</f>
        <v>0</v>
      </c>
      <c r="J89" s="18">
        <f>Hoja2!W89</f>
        <v>0</v>
      </c>
      <c r="K89" s="18">
        <f>Hoja2!X89</f>
        <v>0</v>
      </c>
      <c r="L89" s="5">
        <f>ROUND((Hoja2!W89*Hoja2!$B$1),3)</f>
        <v>0</v>
      </c>
      <c r="M89" s="5">
        <f>ROUND((Hoja2!W89*Hoja2!$B$2),3)</f>
        <v>0</v>
      </c>
      <c r="N89" s="5">
        <f t="shared" si="2"/>
        <v>0</v>
      </c>
      <c r="O89" s="45">
        <f>ROUND((Hoja2!U89+Hoja2!Y89),2)</f>
        <v>0</v>
      </c>
      <c r="P89" s="18">
        <f>Hoja2!AC89</f>
        <v>0</v>
      </c>
      <c r="Q89" s="18" t="str">
        <f>Hoja2!AD89</f>
        <v>N</v>
      </c>
      <c r="R89" s="18" t="str">
        <f>Hoja2!AE89</f>
        <v xml:space="preserve"> - </v>
      </c>
      <c r="S89" s="18" t="str">
        <f>Hoja2!AF89</f>
        <v xml:space="preserve"> - </v>
      </c>
      <c r="T89" s="18" t="str">
        <f>Hoja2!AG89</f>
        <v xml:space="preserve"> - </v>
      </c>
      <c r="U89" s="18" t="str">
        <f>Hoja2!AH89</f>
        <v xml:space="preserve"> - </v>
      </c>
      <c r="V89" s="18" t="str">
        <f>Hoja2!AI89</f>
        <v>A-1</v>
      </c>
      <c r="W89" s="18" t="str">
        <f>Hoja2!AJ89</f>
        <v>301102011048</v>
      </c>
      <c r="X89" s="18">
        <f>Hoja2!AK89</f>
        <v>0</v>
      </c>
    </row>
    <row r="90" spans="1:24" ht="30" customHeight="1" x14ac:dyDescent="0.25">
      <c r="A90" s="18">
        <f>Hoja2!N90</f>
        <v>0</v>
      </c>
      <c r="B90" s="18">
        <f>Hoja2!O90</f>
        <v>0</v>
      </c>
      <c r="C90" s="18">
        <f>Hoja2!P90</f>
        <v>0</v>
      </c>
      <c r="D90" s="18">
        <f>Hoja2!Q90</f>
        <v>0</v>
      </c>
      <c r="E90" s="18">
        <f>Hoja2!R90</f>
        <v>0</v>
      </c>
      <c r="F90" s="18">
        <f>Hoja2!S90</f>
        <v>0</v>
      </c>
      <c r="G90" s="18" t="str">
        <f>Hoja2!T90</f>
        <v>2026</v>
      </c>
      <c r="H90" s="18">
        <f>Hoja2!U90</f>
        <v>0</v>
      </c>
      <c r="I90" s="18">
        <f>Hoja2!V90</f>
        <v>0</v>
      </c>
      <c r="J90" s="18">
        <f>Hoja2!W90</f>
        <v>0</v>
      </c>
      <c r="K90" s="18">
        <f>Hoja2!X90</f>
        <v>0</v>
      </c>
      <c r="L90" s="5">
        <f>ROUND((Hoja2!W90*Hoja2!$B$1),3)</f>
        <v>0</v>
      </c>
      <c r="M90" s="5">
        <f>ROUND((Hoja2!W90*Hoja2!$B$2),3)</f>
        <v>0</v>
      </c>
      <c r="N90" s="5">
        <f t="shared" si="2"/>
        <v>0</v>
      </c>
      <c r="O90" s="45">
        <f>ROUND((Hoja2!U90+Hoja2!Y90),2)</f>
        <v>0</v>
      </c>
      <c r="P90" s="18">
        <f>Hoja2!AC90</f>
        <v>0</v>
      </c>
      <c r="Q90" s="18" t="str">
        <f>Hoja2!AD90</f>
        <v>N</v>
      </c>
      <c r="R90" s="18" t="str">
        <f>Hoja2!AE90</f>
        <v xml:space="preserve"> - </v>
      </c>
      <c r="S90" s="18" t="str">
        <f>Hoja2!AF90</f>
        <v xml:space="preserve"> - </v>
      </c>
      <c r="T90" s="18" t="str">
        <f>Hoja2!AG90</f>
        <v xml:space="preserve"> - </v>
      </c>
      <c r="U90" s="18" t="str">
        <f>Hoja2!AH90</f>
        <v xml:space="preserve"> - </v>
      </c>
      <c r="V90" s="18" t="str">
        <f>Hoja2!AI90</f>
        <v>A-1</v>
      </c>
      <c r="W90" s="18" t="str">
        <f>Hoja2!AJ90</f>
        <v>301102011049</v>
      </c>
      <c r="X90" s="18">
        <f>Hoja2!AK90</f>
        <v>0</v>
      </c>
    </row>
    <row r="91" spans="1:24" ht="30" customHeight="1" x14ac:dyDescent="0.25">
      <c r="A91" s="18">
        <f>Hoja2!N91</f>
        <v>0</v>
      </c>
      <c r="B91" s="18">
        <f>Hoja2!O91</f>
        <v>0</v>
      </c>
      <c r="C91" s="18">
        <f>Hoja2!P91</f>
        <v>0</v>
      </c>
      <c r="D91" s="18">
        <f>Hoja2!Q91</f>
        <v>0</v>
      </c>
      <c r="E91" s="18">
        <f>Hoja2!R91</f>
        <v>0</v>
      </c>
      <c r="F91" s="18">
        <f>Hoja2!S91</f>
        <v>0</v>
      </c>
      <c r="G91" s="18" t="str">
        <f>Hoja2!T91</f>
        <v>2026</v>
      </c>
      <c r="H91" s="18">
        <f>Hoja2!U91</f>
        <v>0</v>
      </c>
      <c r="I91" s="18">
        <f>Hoja2!V91</f>
        <v>0</v>
      </c>
      <c r="J91" s="18">
        <f>Hoja2!W91</f>
        <v>0</v>
      </c>
      <c r="K91" s="18">
        <f>Hoja2!X91</f>
        <v>0</v>
      </c>
      <c r="L91" s="5">
        <f>ROUND((Hoja2!W91*Hoja2!$B$1),3)</f>
        <v>0</v>
      </c>
      <c r="M91" s="5">
        <f>ROUND((Hoja2!W91*Hoja2!$B$2),3)</f>
        <v>0</v>
      </c>
      <c r="N91" s="5">
        <f t="shared" si="2"/>
        <v>0</v>
      </c>
      <c r="O91" s="45">
        <f>ROUND((Hoja2!U91+Hoja2!Y91),2)</f>
        <v>0</v>
      </c>
      <c r="P91" s="18">
        <f>Hoja2!AC91</f>
        <v>0</v>
      </c>
      <c r="Q91" s="18" t="str">
        <f>Hoja2!AD91</f>
        <v>N</v>
      </c>
      <c r="R91" s="18" t="str">
        <f>Hoja2!AE91</f>
        <v xml:space="preserve"> - </v>
      </c>
      <c r="S91" s="18" t="str">
        <f>Hoja2!AF91</f>
        <v xml:space="preserve"> - </v>
      </c>
      <c r="T91" s="18" t="str">
        <f>Hoja2!AG91</f>
        <v xml:space="preserve"> - </v>
      </c>
      <c r="U91" s="18" t="str">
        <f>Hoja2!AH91</f>
        <v xml:space="preserve"> - </v>
      </c>
      <c r="V91" s="18" t="str">
        <f>Hoja2!AI91</f>
        <v>A-1</v>
      </c>
      <c r="W91" s="18" t="str">
        <f>Hoja2!AJ91</f>
        <v>301102011050</v>
      </c>
      <c r="X91" s="18">
        <f>Hoja2!AK91</f>
        <v>0</v>
      </c>
    </row>
    <row r="92" spans="1:24" ht="30" customHeight="1" x14ac:dyDescent="0.25">
      <c r="A92" s="18">
        <f>Hoja2!N92</f>
        <v>0</v>
      </c>
      <c r="B92" s="18">
        <f>Hoja2!O92</f>
        <v>0</v>
      </c>
      <c r="C92" s="18">
        <f>Hoja2!P92</f>
        <v>0</v>
      </c>
      <c r="D92" s="18">
        <f>Hoja2!Q92</f>
        <v>0</v>
      </c>
      <c r="E92" s="18">
        <f>Hoja2!R92</f>
        <v>0</v>
      </c>
      <c r="F92" s="18">
        <f>Hoja2!S92</f>
        <v>0</v>
      </c>
      <c r="G92" s="18" t="str">
        <f>Hoja2!T92</f>
        <v>2026</v>
      </c>
      <c r="H92" s="18">
        <f>Hoja2!U92</f>
        <v>0</v>
      </c>
      <c r="I92" s="18">
        <f>Hoja2!V92</f>
        <v>0</v>
      </c>
      <c r="J92" s="18">
        <f>Hoja2!W92</f>
        <v>0</v>
      </c>
      <c r="K92" s="18">
        <f>Hoja2!X92</f>
        <v>0</v>
      </c>
      <c r="L92" s="5">
        <f>ROUND((Hoja2!W92*Hoja2!$B$1),3)</f>
        <v>0</v>
      </c>
      <c r="M92" s="5">
        <f>ROUND((Hoja2!W92*Hoja2!$B$2),3)</f>
        <v>0</v>
      </c>
      <c r="N92" s="5">
        <f t="shared" si="2"/>
        <v>0</v>
      </c>
      <c r="O92" s="45">
        <f>ROUND((Hoja2!U92+Hoja2!Y92),2)</f>
        <v>0</v>
      </c>
      <c r="P92" s="18">
        <f>Hoja2!AC92</f>
        <v>0</v>
      </c>
      <c r="Q92" s="18" t="str">
        <f>Hoja2!AD92</f>
        <v>N</v>
      </c>
      <c r="R92" s="18" t="str">
        <f>Hoja2!AE92</f>
        <v xml:space="preserve"> - </v>
      </c>
      <c r="S92" s="18" t="str">
        <f>Hoja2!AF92</f>
        <v xml:space="preserve"> - </v>
      </c>
      <c r="T92" s="18" t="str">
        <f>Hoja2!AG92</f>
        <v xml:space="preserve"> - </v>
      </c>
      <c r="U92" s="18" t="str">
        <f>Hoja2!AH92</f>
        <v xml:space="preserve"> - </v>
      </c>
      <c r="V92" s="18" t="str">
        <f>Hoja2!AI92</f>
        <v>A-1</v>
      </c>
      <c r="W92" s="18" t="str">
        <f>Hoja2!AJ92</f>
        <v>301102011051</v>
      </c>
      <c r="X92" s="18">
        <f>Hoja2!AK92</f>
        <v>0</v>
      </c>
    </row>
    <row r="93" spans="1:24" ht="30" customHeight="1" x14ac:dyDescent="0.25">
      <c r="A93" s="18">
        <f>Hoja2!N93</f>
        <v>0</v>
      </c>
      <c r="B93" s="18">
        <f>Hoja2!O93</f>
        <v>0</v>
      </c>
      <c r="C93" s="18">
        <f>Hoja2!P93</f>
        <v>0</v>
      </c>
      <c r="D93" s="18">
        <f>Hoja2!Q93</f>
        <v>0</v>
      </c>
      <c r="E93" s="18">
        <f>Hoja2!R93</f>
        <v>0</v>
      </c>
      <c r="F93" s="18">
        <f>Hoja2!S93</f>
        <v>0</v>
      </c>
      <c r="G93" s="18" t="str">
        <f>Hoja2!T93</f>
        <v>2026</v>
      </c>
      <c r="H93" s="18">
        <f>Hoja2!U93</f>
        <v>0</v>
      </c>
      <c r="I93" s="18">
        <f>Hoja2!V93</f>
        <v>0</v>
      </c>
      <c r="J93" s="18">
        <f>Hoja2!W93</f>
        <v>0</v>
      </c>
      <c r="K93" s="18">
        <f>Hoja2!X93</f>
        <v>0</v>
      </c>
      <c r="L93" s="5">
        <f>ROUND((Hoja2!W93*Hoja2!$B$1),3)</f>
        <v>0</v>
      </c>
      <c r="M93" s="5">
        <f>ROUND((Hoja2!W93*Hoja2!$B$2),3)</f>
        <v>0</v>
      </c>
      <c r="N93" s="5">
        <f t="shared" si="2"/>
        <v>0</v>
      </c>
      <c r="O93" s="45">
        <f>ROUND((Hoja2!U93+Hoja2!Y93),2)</f>
        <v>0</v>
      </c>
      <c r="P93" s="18">
        <f>Hoja2!AC93</f>
        <v>0</v>
      </c>
      <c r="Q93" s="18" t="str">
        <f>Hoja2!AD93</f>
        <v>N</v>
      </c>
      <c r="R93" s="18" t="str">
        <f>Hoja2!AE93</f>
        <v xml:space="preserve"> - </v>
      </c>
      <c r="S93" s="18" t="str">
        <f>Hoja2!AF93</f>
        <v xml:space="preserve"> - </v>
      </c>
      <c r="T93" s="18" t="str">
        <f>Hoja2!AG93</f>
        <v xml:space="preserve"> - </v>
      </c>
      <c r="U93" s="18" t="str">
        <f>Hoja2!AH93</f>
        <v xml:space="preserve"> - </v>
      </c>
      <c r="V93" s="18" t="str">
        <f>Hoja2!AI93</f>
        <v>A-1</v>
      </c>
      <c r="W93" s="18" t="str">
        <f>Hoja2!AJ93</f>
        <v>301102011052</v>
      </c>
      <c r="X93" s="18">
        <f>Hoja2!AK93</f>
        <v>0</v>
      </c>
    </row>
    <row r="94" spans="1:24" ht="30" customHeight="1" x14ac:dyDescent="0.25">
      <c r="A94" s="18">
        <f>Hoja2!N94</f>
        <v>0</v>
      </c>
      <c r="B94" s="18">
        <f>Hoja2!O94</f>
        <v>0</v>
      </c>
      <c r="C94" s="18">
        <f>Hoja2!P94</f>
        <v>0</v>
      </c>
      <c r="D94" s="18">
        <f>Hoja2!Q94</f>
        <v>0</v>
      </c>
      <c r="E94" s="18">
        <f>Hoja2!R94</f>
        <v>0</v>
      </c>
      <c r="F94" s="18">
        <f>Hoja2!S94</f>
        <v>0</v>
      </c>
      <c r="G94" s="18" t="str">
        <f>Hoja2!T94</f>
        <v>2026</v>
      </c>
      <c r="H94" s="18">
        <f>Hoja2!U94</f>
        <v>0</v>
      </c>
      <c r="I94" s="18">
        <f>Hoja2!V94</f>
        <v>0</v>
      </c>
      <c r="J94" s="18">
        <f>Hoja2!W94</f>
        <v>0</v>
      </c>
      <c r="K94" s="18">
        <f>Hoja2!X94</f>
        <v>0</v>
      </c>
      <c r="L94" s="5">
        <f>ROUND((Hoja2!W94*Hoja2!$B$1),3)</f>
        <v>0</v>
      </c>
      <c r="M94" s="5">
        <f>ROUND((Hoja2!W94*Hoja2!$B$2),3)</f>
        <v>0</v>
      </c>
      <c r="N94" s="5">
        <f t="shared" si="2"/>
        <v>0</v>
      </c>
      <c r="O94" s="45">
        <f>ROUND((Hoja2!U94+Hoja2!Y94),2)</f>
        <v>0</v>
      </c>
      <c r="P94" s="18">
        <f>Hoja2!AC94</f>
        <v>0</v>
      </c>
      <c r="Q94" s="18" t="str">
        <f>Hoja2!AD94</f>
        <v>N</v>
      </c>
      <c r="R94" s="18" t="str">
        <f>Hoja2!AE94</f>
        <v xml:space="preserve"> - </v>
      </c>
      <c r="S94" s="18" t="str">
        <f>Hoja2!AF94</f>
        <v xml:space="preserve"> - </v>
      </c>
      <c r="T94" s="18" t="str">
        <f>Hoja2!AG94</f>
        <v xml:space="preserve"> - </v>
      </c>
      <c r="U94" s="18" t="str">
        <f>Hoja2!AH94</f>
        <v xml:space="preserve"> - </v>
      </c>
      <c r="V94" s="18" t="str">
        <f>Hoja2!AI94</f>
        <v>A-1</v>
      </c>
      <c r="W94" s="18" t="str">
        <f>Hoja2!AJ94</f>
        <v>301102011053</v>
      </c>
      <c r="X94" s="18">
        <f>Hoja2!AK94</f>
        <v>0</v>
      </c>
    </row>
    <row r="95" spans="1:24" ht="30" customHeight="1" x14ac:dyDescent="0.25">
      <c r="A95" s="18">
        <f>Hoja2!N95</f>
        <v>0</v>
      </c>
      <c r="B95" s="18">
        <f>Hoja2!O95</f>
        <v>0</v>
      </c>
      <c r="C95" s="18">
        <f>Hoja2!P95</f>
        <v>0</v>
      </c>
      <c r="D95" s="18">
        <f>Hoja2!Q95</f>
        <v>0</v>
      </c>
      <c r="E95" s="18">
        <f>Hoja2!R95</f>
        <v>0</v>
      </c>
      <c r="F95" s="18">
        <f>Hoja2!S95</f>
        <v>0</v>
      </c>
      <c r="G95" s="18" t="str">
        <f>Hoja2!T95</f>
        <v>2026</v>
      </c>
      <c r="H95" s="18">
        <f>Hoja2!U95</f>
        <v>0</v>
      </c>
      <c r="I95" s="18">
        <f>Hoja2!V95</f>
        <v>0</v>
      </c>
      <c r="J95" s="18">
        <f>Hoja2!W95</f>
        <v>0</v>
      </c>
      <c r="K95" s="18">
        <f>Hoja2!X95</f>
        <v>0</v>
      </c>
      <c r="L95" s="5">
        <f>ROUND((Hoja2!W95*Hoja2!$B$1),3)</f>
        <v>0</v>
      </c>
      <c r="M95" s="5">
        <f>ROUND((Hoja2!W95*Hoja2!$B$2),3)</f>
        <v>0</v>
      </c>
      <c r="N95" s="5">
        <f t="shared" si="2"/>
        <v>0</v>
      </c>
      <c r="O95" s="45">
        <f>ROUND((Hoja2!U95+Hoja2!Y95),2)</f>
        <v>0</v>
      </c>
      <c r="P95" s="18">
        <f>Hoja2!AC95</f>
        <v>0</v>
      </c>
      <c r="Q95" s="18" t="str">
        <f>Hoja2!AD95</f>
        <v>N</v>
      </c>
      <c r="R95" s="18" t="str">
        <f>Hoja2!AE95</f>
        <v xml:space="preserve"> - </v>
      </c>
      <c r="S95" s="18" t="str">
        <f>Hoja2!AF95</f>
        <v xml:space="preserve"> - </v>
      </c>
      <c r="T95" s="18" t="str">
        <f>Hoja2!AG95</f>
        <v xml:space="preserve"> - </v>
      </c>
      <c r="U95" s="18" t="str">
        <f>Hoja2!AH95</f>
        <v xml:space="preserve"> - </v>
      </c>
      <c r="V95" s="18" t="str">
        <f>Hoja2!AI95</f>
        <v>A-1</v>
      </c>
      <c r="W95" s="18" t="str">
        <f>Hoja2!AJ95</f>
        <v>301102011054</v>
      </c>
      <c r="X95" s="18">
        <f>Hoja2!AK95</f>
        <v>0</v>
      </c>
    </row>
    <row r="96" spans="1:24" ht="30" customHeight="1" x14ac:dyDescent="0.25">
      <c r="A96" s="18">
        <f>Hoja2!N96</f>
        <v>0</v>
      </c>
      <c r="B96" s="18">
        <f>Hoja2!O96</f>
        <v>0</v>
      </c>
      <c r="C96" s="18">
        <f>Hoja2!P96</f>
        <v>0</v>
      </c>
      <c r="D96" s="18">
        <f>Hoja2!Q96</f>
        <v>0</v>
      </c>
      <c r="E96" s="18">
        <f>Hoja2!R96</f>
        <v>0</v>
      </c>
      <c r="F96" s="18">
        <f>Hoja2!S96</f>
        <v>0</v>
      </c>
      <c r="G96" s="18" t="str">
        <f>Hoja2!T96</f>
        <v>2026</v>
      </c>
      <c r="H96" s="18">
        <f>Hoja2!U96</f>
        <v>0</v>
      </c>
      <c r="I96" s="18">
        <f>Hoja2!V96</f>
        <v>0</v>
      </c>
      <c r="J96" s="18">
        <f>Hoja2!W96</f>
        <v>0</v>
      </c>
      <c r="K96" s="18">
        <f>Hoja2!X96</f>
        <v>0</v>
      </c>
      <c r="L96" s="5">
        <f>ROUND((Hoja2!W96*Hoja2!$B$1),3)</f>
        <v>0</v>
      </c>
      <c r="M96" s="5">
        <f>ROUND((Hoja2!W96*Hoja2!$B$2),3)</f>
        <v>0</v>
      </c>
      <c r="N96" s="5">
        <f t="shared" si="2"/>
        <v>0</v>
      </c>
      <c r="O96" s="45">
        <f>ROUND((Hoja2!U96+Hoja2!Y96),2)</f>
        <v>0</v>
      </c>
      <c r="P96" s="18">
        <f>Hoja2!AC96</f>
        <v>0</v>
      </c>
      <c r="Q96" s="18" t="str">
        <f>Hoja2!AD96</f>
        <v>N</v>
      </c>
      <c r="R96" s="18" t="str">
        <f>Hoja2!AE96</f>
        <v xml:space="preserve"> - </v>
      </c>
      <c r="S96" s="18" t="str">
        <f>Hoja2!AF96</f>
        <v xml:space="preserve"> - </v>
      </c>
      <c r="T96" s="18" t="str">
        <f>Hoja2!AG96</f>
        <v xml:space="preserve"> - </v>
      </c>
      <c r="U96" s="18" t="str">
        <f>Hoja2!AH96</f>
        <v xml:space="preserve"> - </v>
      </c>
      <c r="V96" s="18" t="str">
        <f>Hoja2!AI96</f>
        <v>A-1</v>
      </c>
      <c r="W96" s="18" t="str">
        <f>Hoja2!AJ96</f>
        <v>301102011055</v>
      </c>
      <c r="X96" s="18">
        <f>Hoja2!AK96</f>
        <v>0</v>
      </c>
    </row>
    <row r="97" spans="1:24" ht="30" customHeight="1" x14ac:dyDescent="0.25">
      <c r="A97" s="18">
        <f>Hoja2!N97</f>
        <v>0</v>
      </c>
      <c r="B97" s="18">
        <f>Hoja2!O97</f>
        <v>0</v>
      </c>
      <c r="C97" s="18">
        <f>Hoja2!P97</f>
        <v>0</v>
      </c>
      <c r="D97" s="18">
        <f>Hoja2!Q97</f>
        <v>0</v>
      </c>
      <c r="E97" s="18">
        <f>Hoja2!R97</f>
        <v>0</v>
      </c>
      <c r="F97" s="18">
        <f>Hoja2!S97</f>
        <v>0</v>
      </c>
      <c r="G97" s="18" t="str">
        <f>Hoja2!T97</f>
        <v>2026</v>
      </c>
      <c r="H97" s="18">
        <f>Hoja2!U97</f>
        <v>0</v>
      </c>
      <c r="I97" s="18">
        <f>Hoja2!V97</f>
        <v>0</v>
      </c>
      <c r="J97" s="18">
        <f>Hoja2!W97</f>
        <v>0</v>
      </c>
      <c r="K97" s="18">
        <f>Hoja2!X97</f>
        <v>0</v>
      </c>
      <c r="L97" s="5">
        <f>ROUND((Hoja2!W97*Hoja2!$B$1),3)</f>
        <v>0</v>
      </c>
      <c r="M97" s="5">
        <f>ROUND((Hoja2!W97*Hoja2!$B$2),3)</f>
        <v>0</v>
      </c>
      <c r="N97" s="5">
        <f t="shared" si="2"/>
        <v>0</v>
      </c>
      <c r="O97" s="45">
        <f>ROUND((Hoja2!U97+Hoja2!Y97),2)</f>
        <v>0</v>
      </c>
      <c r="P97" s="18">
        <f>Hoja2!AC97</f>
        <v>0</v>
      </c>
      <c r="Q97" s="18" t="str">
        <f>Hoja2!AD97</f>
        <v>N</v>
      </c>
      <c r="R97" s="18" t="str">
        <f>Hoja2!AE97</f>
        <v xml:space="preserve"> - </v>
      </c>
      <c r="S97" s="18" t="str">
        <f>Hoja2!AF97</f>
        <v xml:space="preserve"> - </v>
      </c>
      <c r="T97" s="18" t="str">
        <f>Hoja2!AG97</f>
        <v xml:space="preserve"> - </v>
      </c>
      <c r="U97" s="18" t="str">
        <f>Hoja2!AH97</f>
        <v xml:space="preserve"> - </v>
      </c>
      <c r="V97" s="18" t="str">
        <f>Hoja2!AI97</f>
        <v>A-1</v>
      </c>
      <c r="W97" s="18" t="str">
        <f>Hoja2!AJ97</f>
        <v>301102011056</v>
      </c>
      <c r="X97" s="18">
        <f>Hoja2!AK97</f>
        <v>0</v>
      </c>
    </row>
    <row r="98" spans="1:24" ht="30" customHeight="1" x14ac:dyDescent="0.25">
      <c r="A98" s="18">
        <f>Hoja2!N98</f>
        <v>0</v>
      </c>
      <c r="B98" s="18">
        <f>Hoja2!O98</f>
        <v>0</v>
      </c>
      <c r="C98" s="18">
        <f>Hoja2!P98</f>
        <v>0</v>
      </c>
      <c r="D98" s="18">
        <f>Hoja2!Q98</f>
        <v>0</v>
      </c>
      <c r="E98" s="18">
        <f>Hoja2!R98</f>
        <v>0</v>
      </c>
      <c r="F98" s="18">
        <f>Hoja2!S98</f>
        <v>0</v>
      </c>
      <c r="G98" s="18" t="str">
        <f>Hoja2!T98</f>
        <v>2026</v>
      </c>
      <c r="H98" s="18">
        <f>Hoja2!U98</f>
        <v>0</v>
      </c>
      <c r="I98" s="18">
        <f>Hoja2!V98</f>
        <v>0</v>
      </c>
      <c r="J98" s="18">
        <f>Hoja2!W98</f>
        <v>0</v>
      </c>
      <c r="K98" s="18">
        <f>Hoja2!X98</f>
        <v>0</v>
      </c>
      <c r="L98" s="5">
        <f>ROUND((Hoja2!W98*Hoja2!$B$1),3)</f>
        <v>0</v>
      </c>
      <c r="M98" s="5">
        <f>ROUND((Hoja2!W98*Hoja2!$B$2),3)</f>
        <v>0</v>
      </c>
      <c r="N98" s="5">
        <f t="shared" si="2"/>
        <v>0</v>
      </c>
      <c r="O98" s="45">
        <f>ROUND((Hoja2!U98+Hoja2!Y98),2)</f>
        <v>0</v>
      </c>
      <c r="P98" s="18">
        <f>Hoja2!AC98</f>
        <v>0</v>
      </c>
      <c r="Q98" s="18" t="str">
        <f>Hoja2!AD98</f>
        <v>N</v>
      </c>
      <c r="R98" s="18" t="str">
        <f>Hoja2!AE98</f>
        <v xml:space="preserve"> - </v>
      </c>
      <c r="S98" s="18" t="str">
        <f>Hoja2!AF98</f>
        <v xml:space="preserve"> - </v>
      </c>
      <c r="T98" s="18" t="str">
        <f>Hoja2!AG98</f>
        <v xml:space="preserve"> - </v>
      </c>
      <c r="U98" s="18" t="str">
        <f>Hoja2!AH98</f>
        <v xml:space="preserve"> - </v>
      </c>
      <c r="V98" s="18" t="str">
        <f>Hoja2!AI98</f>
        <v>A-1</v>
      </c>
      <c r="W98" s="18" t="str">
        <f>Hoja2!AJ98</f>
        <v>301102011057</v>
      </c>
      <c r="X98" s="18">
        <f>Hoja2!AK98</f>
        <v>0</v>
      </c>
    </row>
    <row r="99" spans="1:24" ht="30" customHeight="1" x14ac:dyDescent="0.25">
      <c r="A99" s="18">
        <f>Hoja2!N99</f>
        <v>0</v>
      </c>
      <c r="B99" s="18">
        <f>Hoja2!O99</f>
        <v>0</v>
      </c>
      <c r="C99" s="18">
        <f>Hoja2!P99</f>
        <v>0</v>
      </c>
      <c r="D99" s="18">
        <f>Hoja2!Q99</f>
        <v>0</v>
      </c>
      <c r="E99" s="18">
        <f>Hoja2!R99</f>
        <v>0</v>
      </c>
      <c r="F99" s="18">
        <f>Hoja2!S99</f>
        <v>0</v>
      </c>
      <c r="G99" s="18" t="str">
        <f>Hoja2!T99</f>
        <v>2026</v>
      </c>
      <c r="H99" s="18">
        <f>Hoja2!U99</f>
        <v>0</v>
      </c>
      <c r="I99" s="18">
        <f>Hoja2!V99</f>
        <v>0</v>
      </c>
      <c r="J99" s="18">
        <f>Hoja2!W99</f>
        <v>0</v>
      </c>
      <c r="K99" s="18">
        <f>Hoja2!X99</f>
        <v>0</v>
      </c>
      <c r="L99" s="5">
        <f>ROUND((Hoja2!W99*Hoja2!$B$1),3)</f>
        <v>0</v>
      </c>
      <c r="M99" s="5">
        <f>ROUND((Hoja2!W99*Hoja2!$B$2),3)</f>
        <v>0</v>
      </c>
      <c r="N99" s="5">
        <f t="shared" si="2"/>
        <v>0</v>
      </c>
      <c r="O99" s="45">
        <f>ROUND((Hoja2!U99+Hoja2!Y99),2)</f>
        <v>0</v>
      </c>
      <c r="P99" s="18">
        <f>Hoja2!AC99</f>
        <v>0</v>
      </c>
      <c r="Q99" s="18" t="str">
        <f>Hoja2!AD99</f>
        <v>N</v>
      </c>
      <c r="R99" s="18" t="str">
        <f>Hoja2!AE99</f>
        <v xml:space="preserve"> - </v>
      </c>
      <c r="S99" s="18" t="str">
        <f>Hoja2!AF99</f>
        <v xml:space="preserve"> - </v>
      </c>
      <c r="T99" s="18" t="str">
        <f>Hoja2!AG99</f>
        <v xml:space="preserve"> - </v>
      </c>
      <c r="U99" s="18" t="str">
        <f>Hoja2!AH99</f>
        <v xml:space="preserve"> - </v>
      </c>
      <c r="V99" s="18" t="str">
        <f>Hoja2!AI99</f>
        <v>A-1</v>
      </c>
      <c r="W99" s="18" t="str">
        <f>Hoja2!AJ99</f>
        <v>301102011058</v>
      </c>
      <c r="X99" s="18">
        <f>Hoja2!AK99</f>
        <v>0</v>
      </c>
    </row>
    <row r="100" spans="1:24" ht="30" customHeight="1" x14ac:dyDescent="0.25">
      <c r="A100" s="18">
        <f>Hoja2!N100</f>
        <v>0</v>
      </c>
      <c r="B100" s="18">
        <f>Hoja2!O100</f>
        <v>0</v>
      </c>
      <c r="C100" s="18">
        <f>Hoja2!P100</f>
        <v>0</v>
      </c>
      <c r="D100" s="18">
        <f>Hoja2!Q100</f>
        <v>0</v>
      </c>
      <c r="E100" s="18">
        <f>Hoja2!R100</f>
        <v>0</v>
      </c>
      <c r="F100" s="18">
        <f>Hoja2!S100</f>
        <v>0</v>
      </c>
      <c r="G100" s="18" t="str">
        <f>Hoja2!T100</f>
        <v>2026</v>
      </c>
      <c r="H100" s="18">
        <f>Hoja2!U100</f>
        <v>0</v>
      </c>
      <c r="I100" s="18">
        <f>Hoja2!V100</f>
        <v>0</v>
      </c>
      <c r="J100" s="18">
        <f>Hoja2!W100</f>
        <v>0</v>
      </c>
      <c r="K100" s="18">
        <f>Hoja2!X100</f>
        <v>0</v>
      </c>
      <c r="L100" s="5">
        <f>ROUND((Hoja2!W100*Hoja2!$B$1),3)</f>
        <v>0</v>
      </c>
      <c r="M100" s="5">
        <f>ROUND((Hoja2!W100*Hoja2!$B$2),3)</f>
        <v>0</v>
      </c>
      <c r="N100" s="5">
        <f t="shared" si="2"/>
        <v>0</v>
      </c>
      <c r="O100" s="45">
        <f>ROUND((Hoja2!U100+Hoja2!Y100),2)</f>
        <v>0</v>
      </c>
      <c r="P100" s="18">
        <f>Hoja2!AC100</f>
        <v>0</v>
      </c>
      <c r="Q100" s="18" t="str">
        <f>Hoja2!AD100</f>
        <v>N</v>
      </c>
      <c r="R100" s="18" t="str">
        <f>Hoja2!AE100</f>
        <v xml:space="preserve"> - </v>
      </c>
      <c r="S100" s="18" t="str">
        <f>Hoja2!AF100</f>
        <v xml:space="preserve"> - </v>
      </c>
      <c r="T100" s="18" t="str">
        <f>Hoja2!AG100</f>
        <v xml:space="preserve"> - </v>
      </c>
      <c r="U100" s="18" t="str">
        <f>Hoja2!AH100</f>
        <v xml:space="preserve"> - </v>
      </c>
      <c r="V100" s="18" t="str">
        <f>Hoja2!AI100</f>
        <v>A-1</v>
      </c>
      <c r="W100" s="18" t="str">
        <f>Hoja2!AJ100</f>
        <v>301102011059</v>
      </c>
      <c r="X100" s="18">
        <f>Hoja2!AK100</f>
        <v>0</v>
      </c>
    </row>
    <row r="101" spans="1:24" ht="30" customHeight="1" x14ac:dyDescent="0.25">
      <c r="A101" s="18">
        <f>Hoja2!N101</f>
        <v>0</v>
      </c>
      <c r="B101" s="18">
        <f>Hoja2!O101</f>
        <v>0</v>
      </c>
      <c r="C101" s="18">
        <f>Hoja2!P101</f>
        <v>0</v>
      </c>
      <c r="D101" s="18">
        <f>Hoja2!Q101</f>
        <v>0</v>
      </c>
      <c r="E101" s="18">
        <f>Hoja2!R101</f>
        <v>0</v>
      </c>
      <c r="F101" s="18">
        <f>Hoja2!S101</f>
        <v>0</v>
      </c>
      <c r="G101" s="18" t="str">
        <f>Hoja2!T101</f>
        <v>2026</v>
      </c>
      <c r="H101" s="18">
        <f>Hoja2!U101</f>
        <v>0</v>
      </c>
      <c r="I101" s="18">
        <f>Hoja2!V101</f>
        <v>0</v>
      </c>
      <c r="J101" s="18">
        <f>Hoja2!W101</f>
        <v>0</v>
      </c>
      <c r="K101" s="18">
        <f>Hoja2!X101</f>
        <v>0</v>
      </c>
      <c r="L101" s="5">
        <f>ROUND((Hoja2!W101*Hoja2!$B$1),3)</f>
        <v>0</v>
      </c>
      <c r="M101" s="5">
        <f>ROUND((Hoja2!W101*Hoja2!$B$2),3)</f>
        <v>0</v>
      </c>
      <c r="N101" s="5">
        <f t="shared" si="2"/>
        <v>0</v>
      </c>
      <c r="O101" s="45">
        <f>ROUND((Hoja2!U101+Hoja2!Y101),2)</f>
        <v>0</v>
      </c>
      <c r="P101" s="18">
        <f>Hoja2!AC101</f>
        <v>0</v>
      </c>
      <c r="Q101" s="18" t="str">
        <f>Hoja2!AD101</f>
        <v>N</v>
      </c>
      <c r="R101" s="18" t="str">
        <f>Hoja2!AE101</f>
        <v xml:space="preserve"> - </v>
      </c>
      <c r="S101" s="18" t="str">
        <f>Hoja2!AF101</f>
        <v xml:space="preserve"> - </v>
      </c>
      <c r="T101" s="18" t="str">
        <f>Hoja2!AG101</f>
        <v xml:space="preserve"> - </v>
      </c>
      <c r="U101" s="18" t="str">
        <f>Hoja2!AH101</f>
        <v xml:space="preserve"> - </v>
      </c>
      <c r="V101" s="18" t="str">
        <f>Hoja2!AI101</f>
        <v>A-1</v>
      </c>
      <c r="W101" s="18" t="str">
        <f>Hoja2!AJ101</f>
        <v>301102011060</v>
      </c>
      <c r="X101" s="18">
        <f>Hoja2!AK101</f>
        <v>0</v>
      </c>
    </row>
    <row r="102" spans="1:24" ht="30" customHeight="1" x14ac:dyDescent="0.25">
      <c r="A102" s="18">
        <f>Hoja2!N102</f>
        <v>0</v>
      </c>
      <c r="B102" s="18">
        <f>Hoja2!O102</f>
        <v>0</v>
      </c>
      <c r="C102" s="18">
        <f>Hoja2!P102</f>
        <v>0</v>
      </c>
      <c r="D102" s="18">
        <f>Hoja2!Q102</f>
        <v>0</v>
      </c>
      <c r="E102" s="18">
        <f>Hoja2!R102</f>
        <v>0</v>
      </c>
      <c r="F102" s="18">
        <f>Hoja2!S102</f>
        <v>0</v>
      </c>
      <c r="G102" s="18" t="str">
        <f>Hoja2!T102</f>
        <v>2026</v>
      </c>
      <c r="H102" s="18">
        <f>Hoja2!U102</f>
        <v>0</v>
      </c>
      <c r="I102" s="18">
        <f>Hoja2!V102</f>
        <v>0</v>
      </c>
      <c r="J102" s="18">
        <f>Hoja2!W102</f>
        <v>0</v>
      </c>
      <c r="K102" s="18">
        <f>Hoja2!X102</f>
        <v>0</v>
      </c>
      <c r="L102" s="5">
        <f>ROUND((Hoja2!W102*Hoja2!$B$1),3)</f>
        <v>0</v>
      </c>
      <c r="M102" s="5">
        <f>ROUND((Hoja2!W102*Hoja2!$B$2),3)</f>
        <v>0</v>
      </c>
      <c r="N102" s="5">
        <f t="shared" si="2"/>
        <v>0</v>
      </c>
      <c r="O102" s="45">
        <f>ROUND((Hoja2!U102+Hoja2!Y102),2)</f>
        <v>0</v>
      </c>
      <c r="P102" s="18">
        <f>Hoja2!AC102</f>
        <v>0</v>
      </c>
      <c r="Q102" s="18" t="str">
        <f>Hoja2!AD102</f>
        <v>N</v>
      </c>
      <c r="R102" s="18" t="str">
        <f>Hoja2!AE102</f>
        <v xml:space="preserve"> - </v>
      </c>
      <c r="S102" s="18" t="str">
        <f>Hoja2!AF102</f>
        <v xml:space="preserve"> - </v>
      </c>
      <c r="T102" s="18" t="str">
        <f>Hoja2!AG102</f>
        <v xml:space="preserve"> - </v>
      </c>
      <c r="U102" s="18" t="str">
        <f>Hoja2!AH102</f>
        <v xml:space="preserve"> - </v>
      </c>
      <c r="V102" s="18" t="str">
        <f>Hoja2!AI102</f>
        <v>A-1</v>
      </c>
      <c r="W102" s="18" t="str">
        <f>Hoja2!AJ102</f>
        <v>301102011061</v>
      </c>
      <c r="X102" s="18">
        <f>Hoja2!AK102</f>
        <v>0</v>
      </c>
    </row>
    <row r="103" spans="1:24" ht="30" customHeight="1" x14ac:dyDescent="0.25">
      <c r="A103" s="18">
        <f>Hoja2!N103</f>
        <v>0</v>
      </c>
      <c r="B103" s="18">
        <f>Hoja2!O103</f>
        <v>0</v>
      </c>
      <c r="C103" s="18">
        <f>Hoja2!P103</f>
        <v>0</v>
      </c>
      <c r="D103" s="18">
        <f>Hoja2!Q103</f>
        <v>0</v>
      </c>
      <c r="E103" s="18">
        <f>Hoja2!R103</f>
        <v>0</v>
      </c>
      <c r="F103" s="18">
        <f>Hoja2!S103</f>
        <v>0</v>
      </c>
      <c r="G103" s="18" t="str">
        <f>Hoja2!T103</f>
        <v>2026</v>
      </c>
      <c r="H103" s="18">
        <f>Hoja2!U103</f>
        <v>0</v>
      </c>
      <c r="I103" s="18">
        <f>Hoja2!V103</f>
        <v>0</v>
      </c>
      <c r="J103" s="18">
        <f>Hoja2!W103</f>
        <v>0</v>
      </c>
      <c r="K103" s="18">
        <f>Hoja2!X103</f>
        <v>0</v>
      </c>
      <c r="L103" s="5">
        <f>ROUND((Hoja2!W103*Hoja2!$B$1),3)</f>
        <v>0</v>
      </c>
      <c r="M103" s="5">
        <f>ROUND((Hoja2!W103*Hoja2!$B$2),3)</f>
        <v>0</v>
      </c>
      <c r="N103" s="5">
        <f t="shared" si="2"/>
        <v>0</v>
      </c>
      <c r="O103" s="45">
        <f>ROUND((Hoja2!U103+Hoja2!Y103),2)</f>
        <v>0</v>
      </c>
      <c r="P103" s="18">
        <f>Hoja2!AC103</f>
        <v>0</v>
      </c>
      <c r="Q103" s="18" t="str">
        <f>Hoja2!AD103</f>
        <v>N</v>
      </c>
      <c r="R103" s="18" t="str">
        <f>Hoja2!AE103</f>
        <v xml:space="preserve"> - </v>
      </c>
      <c r="S103" s="18" t="str">
        <f>Hoja2!AF103</f>
        <v xml:space="preserve"> - </v>
      </c>
      <c r="T103" s="18" t="str">
        <f>Hoja2!AG103</f>
        <v xml:space="preserve"> - </v>
      </c>
      <c r="U103" s="18" t="str">
        <f>Hoja2!AH103</f>
        <v xml:space="preserve"> - </v>
      </c>
      <c r="V103" s="18" t="str">
        <f>Hoja2!AI103</f>
        <v>A-1</v>
      </c>
      <c r="W103" s="18" t="str">
        <f>Hoja2!AJ103</f>
        <v>301102011062</v>
      </c>
      <c r="X103" s="18">
        <f>Hoja2!AK103</f>
        <v>0</v>
      </c>
    </row>
    <row r="104" spans="1:24" ht="30" customHeight="1" x14ac:dyDescent="0.25">
      <c r="A104" s="18">
        <f>Hoja2!N104</f>
        <v>0</v>
      </c>
      <c r="B104" s="18">
        <f>Hoja2!O104</f>
        <v>0</v>
      </c>
      <c r="C104" s="18">
        <f>Hoja2!P104</f>
        <v>0</v>
      </c>
      <c r="D104" s="18">
        <f>Hoja2!Q104</f>
        <v>0</v>
      </c>
      <c r="E104" s="18">
        <f>Hoja2!R104</f>
        <v>0</v>
      </c>
      <c r="F104" s="18">
        <f>Hoja2!S104</f>
        <v>0</v>
      </c>
      <c r="G104" s="18" t="str">
        <f>Hoja2!T104</f>
        <v>2026</v>
      </c>
      <c r="H104" s="18">
        <f>Hoja2!U104</f>
        <v>0</v>
      </c>
      <c r="I104" s="18">
        <f>Hoja2!V104</f>
        <v>0</v>
      </c>
      <c r="J104" s="18">
        <f>Hoja2!W104</f>
        <v>0</v>
      </c>
      <c r="K104" s="18">
        <f>Hoja2!X104</f>
        <v>0</v>
      </c>
      <c r="L104" s="5">
        <f>ROUND((Hoja2!W104*Hoja2!$B$1),3)</f>
        <v>0</v>
      </c>
      <c r="M104" s="5">
        <f>ROUND((Hoja2!W104*Hoja2!$B$2),3)</f>
        <v>0</v>
      </c>
      <c r="N104" s="5">
        <f t="shared" si="2"/>
        <v>0</v>
      </c>
      <c r="O104" s="45">
        <f>ROUND((Hoja2!U104+Hoja2!Y104),2)</f>
        <v>0</v>
      </c>
      <c r="P104" s="18">
        <f>Hoja2!AC104</f>
        <v>0</v>
      </c>
      <c r="Q104" s="18" t="str">
        <f>Hoja2!AD104</f>
        <v>N</v>
      </c>
      <c r="R104" s="18" t="str">
        <f>Hoja2!AE104</f>
        <v xml:space="preserve"> - </v>
      </c>
      <c r="S104" s="18" t="str">
        <f>Hoja2!AF104</f>
        <v xml:space="preserve"> - </v>
      </c>
      <c r="T104" s="18" t="str">
        <f>Hoja2!AG104</f>
        <v xml:space="preserve"> - </v>
      </c>
      <c r="U104" s="18" t="str">
        <f>Hoja2!AH104</f>
        <v xml:space="preserve"> - </v>
      </c>
      <c r="V104" s="18" t="str">
        <f>Hoja2!AI104</f>
        <v>A-1</v>
      </c>
      <c r="W104" s="18" t="str">
        <f>Hoja2!AJ104</f>
        <v>301102011063</v>
      </c>
      <c r="X104" s="18">
        <f>Hoja2!AK104</f>
        <v>0</v>
      </c>
    </row>
    <row r="105" spans="1:24" ht="30" customHeight="1" x14ac:dyDescent="0.25">
      <c r="A105" s="18">
        <f>Hoja2!N105</f>
        <v>0</v>
      </c>
      <c r="B105" s="18">
        <f>Hoja2!O105</f>
        <v>0</v>
      </c>
      <c r="C105" s="18">
        <f>Hoja2!P105</f>
        <v>0</v>
      </c>
      <c r="D105" s="18">
        <f>Hoja2!Q105</f>
        <v>0</v>
      </c>
      <c r="E105" s="18">
        <f>Hoja2!R105</f>
        <v>0</v>
      </c>
      <c r="F105" s="18">
        <f>Hoja2!S105</f>
        <v>0</v>
      </c>
      <c r="G105" s="18" t="str">
        <f>Hoja2!T105</f>
        <v>2026</v>
      </c>
      <c r="H105" s="18">
        <f>Hoja2!U105</f>
        <v>0</v>
      </c>
      <c r="I105" s="18">
        <f>Hoja2!V105</f>
        <v>0</v>
      </c>
      <c r="J105" s="18">
        <f>Hoja2!W105</f>
        <v>0</v>
      </c>
      <c r="K105" s="18">
        <f>Hoja2!X105</f>
        <v>0</v>
      </c>
      <c r="L105" s="5">
        <f>ROUND((Hoja2!W105*Hoja2!$B$1),3)</f>
        <v>0</v>
      </c>
      <c r="M105" s="5">
        <f>ROUND((Hoja2!W105*Hoja2!$B$2),3)</f>
        <v>0</v>
      </c>
      <c r="N105" s="5">
        <f t="shared" si="2"/>
        <v>0</v>
      </c>
      <c r="O105" s="45">
        <f>ROUND((Hoja2!U105+Hoja2!Y105),2)</f>
        <v>0</v>
      </c>
      <c r="P105" s="18">
        <f>Hoja2!AC105</f>
        <v>0</v>
      </c>
      <c r="Q105" s="18" t="str">
        <f>Hoja2!AD105</f>
        <v>N</v>
      </c>
      <c r="R105" s="18" t="str">
        <f>Hoja2!AE105</f>
        <v xml:space="preserve"> - </v>
      </c>
      <c r="S105" s="18" t="str">
        <f>Hoja2!AF105</f>
        <v xml:space="preserve"> - </v>
      </c>
      <c r="T105" s="18" t="str">
        <f>Hoja2!AG105</f>
        <v xml:space="preserve"> - </v>
      </c>
      <c r="U105" s="18" t="str">
        <f>Hoja2!AH105</f>
        <v xml:space="preserve"> - </v>
      </c>
      <c r="V105" s="18" t="str">
        <f>Hoja2!AI105</f>
        <v>A-1</v>
      </c>
      <c r="W105" s="18" t="str">
        <f>Hoja2!AJ105</f>
        <v>301102011064</v>
      </c>
      <c r="X105" s="18">
        <f>Hoja2!AK105</f>
        <v>0</v>
      </c>
    </row>
    <row r="106" spans="1:24" ht="30" customHeight="1" x14ac:dyDescent="0.25">
      <c r="A106" s="18">
        <f>Hoja2!N106</f>
        <v>0</v>
      </c>
      <c r="B106" s="18">
        <f>Hoja2!O106</f>
        <v>0</v>
      </c>
      <c r="C106" s="18">
        <f>Hoja2!P106</f>
        <v>0</v>
      </c>
      <c r="D106" s="18">
        <f>Hoja2!Q106</f>
        <v>0</v>
      </c>
      <c r="E106" s="18">
        <f>Hoja2!R106</f>
        <v>0</v>
      </c>
      <c r="F106" s="18">
        <f>Hoja2!S106</f>
        <v>0</v>
      </c>
      <c r="G106" s="18" t="str">
        <f>Hoja2!T106</f>
        <v>2026</v>
      </c>
      <c r="H106" s="18">
        <f>Hoja2!U106</f>
        <v>0</v>
      </c>
      <c r="I106" s="18">
        <f>Hoja2!V106</f>
        <v>0</v>
      </c>
      <c r="J106" s="18">
        <f>Hoja2!W106</f>
        <v>0</v>
      </c>
      <c r="K106" s="18">
        <f>Hoja2!X106</f>
        <v>0</v>
      </c>
      <c r="L106" s="5">
        <f>ROUND((Hoja2!W106*Hoja2!$B$1),3)</f>
        <v>0</v>
      </c>
      <c r="M106" s="5">
        <f>ROUND((Hoja2!W106*Hoja2!$B$2),3)</f>
        <v>0</v>
      </c>
      <c r="N106" s="5">
        <f t="shared" si="2"/>
        <v>0</v>
      </c>
      <c r="O106" s="45">
        <f>ROUND((Hoja2!U106+Hoja2!Y106),2)</f>
        <v>0</v>
      </c>
      <c r="P106" s="18">
        <f>Hoja2!AC106</f>
        <v>0</v>
      </c>
      <c r="Q106" s="18" t="str">
        <f>Hoja2!AD106</f>
        <v>N</v>
      </c>
      <c r="R106" s="18" t="str">
        <f>Hoja2!AE106</f>
        <v xml:space="preserve"> - </v>
      </c>
      <c r="S106" s="18" t="str">
        <f>Hoja2!AF106</f>
        <v xml:space="preserve"> - </v>
      </c>
      <c r="T106" s="18" t="str">
        <f>Hoja2!AG106</f>
        <v xml:space="preserve"> - </v>
      </c>
      <c r="U106" s="18" t="str">
        <f>Hoja2!AH106</f>
        <v xml:space="preserve"> - </v>
      </c>
      <c r="V106" s="18" t="str">
        <f>Hoja2!AI106</f>
        <v>A-1</v>
      </c>
      <c r="W106" s="18" t="str">
        <f>Hoja2!AJ106</f>
        <v>301102011065</v>
      </c>
      <c r="X106" s="18">
        <f>Hoja2!AK106</f>
        <v>0</v>
      </c>
    </row>
    <row r="107" spans="1:24" ht="30" customHeight="1" x14ac:dyDescent="0.25">
      <c r="A107" s="18">
        <f>Hoja2!N107</f>
        <v>0</v>
      </c>
      <c r="B107" s="18">
        <f>Hoja2!O107</f>
        <v>0</v>
      </c>
      <c r="C107" s="18">
        <f>Hoja2!P107</f>
        <v>0</v>
      </c>
      <c r="D107" s="18">
        <f>Hoja2!Q107</f>
        <v>0</v>
      </c>
      <c r="E107" s="18">
        <f>Hoja2!R107</f>
        <v>0</v>
      </c>
      <c r="F107" s="18">
        <f>Hoja2!S107</f>
        <v>0</v>
      </c>
      <c r="G107" s="18" t="str">
        <f>Hoja2!T107</f>
        <v>2026</v>
      </c>
      <c r="H107" s="18">
        <f>Hoja2!U107</f>
        <v>0</v>
      </c>
      <c r="I107" s="18">
        <f>Hoja2!V107</f>
        <v>0</v>
      </c>
      <c r="J107" s="18">
        <f>Hoja2!W107</f>
        <v>0</v>
      </c>
      <c r="K107" s="18">
        <f>Hoja2!X107</f>
        <v>0</v>
      </c>
      <c r="L107" s="5">
        <f>ROUND((Hoja2!W107*Hoja2!$B$1),3)</f>
        <v>0</v>
      </c>
      <c r="M107" s="5">
        <f>ROUND((Hoja2!W107*Hoja2!$B$2),3)</f>
        <v>0</v>
      </c>
      <c r="N107" s="5">
        <f t="shared" si="2"/>
        <v>0</v>
      </c>
      <c r="O107" s="45">
        <f>ROUND((Hoja2!U107+Hoja2!Y107),2)</f>
        <v>0</v>
      </c>
      <c r="P107" s="18">
        <f>Hoja2!AC107</f>
        <v>0</v>
      </c>
      <c r="Q107" s="18" t="str">
        <f>Hoja2!AD107</f>
        <v>N</v>
      </c>
      <c r="R107" s="18" t="str">
        <f>Hoja2!AE107</f>
        <v xml:space="preserve"> - </v>
      </c>
      <c r="S107" s="18" t="str">
        <f>Hoja2!AF107</f>
        <v xml:space="preserve"> - </v>
      </c>
      <c r="T107" s="18" t="str">
        <f>Hoja2!AG107</f>
        <v xml:space="preserve"> - </v>
      </c>
      <c r="U107" s="18" t="str">
        <f>Hoja2!AH107</f>
        <v xml:space="preserve"> - </v>
      </c>
      <c r="V107" s="18" t="str">
        <f>Hoja2!AI107</f>
        <v>A-1</v>
      </c>
      <c r="W107" s="18" t="str">
        <f>Hoja2!AJ107</f>
        <v>301102011066</v>
      </c>
      <c r="X107" s="18">
        <f>Hoja2!AK107</f>
        <v>0</v>
      </c>
    </row>
    <row r="108" spans="1:24" ht="30" customHeight="1" x14ac:dyDescent="0.25">
      <c r="A108" s="18">
        <f>Hoja2!N108</f>
        <v>0</v>
      </c>
      <c r="B108" s="18">
        <f>Hoja2!O108</f>
        <v>0</v>
      </c>
      <c r="C108" s="18">
        <f>Hoja2!P108</f>
        <v>0</v>
      </c>
      <c r="D108" s="18">
        <f>Hoja2!Q108</f>
        <v>0</v>
      </c>
      <c r="E108" s="18">
        <f>Hoja2!R108</f>
        <v>0</v>
      </c>
      <c r="F108" s="18">
        <f>Hoja2!S108</f>
        <v>0</v>
      </c>
      <c r="G108" s="18" t="str">
        <f>Hoja2!T108</f>
        <v>2026</v>
      </c>
      <c r="H108" s="18">
        <f>Hoja2!U108</f>
        <v>0</v>
      </c>
      <c r="I108" s="18">
        <f>Hoja2!V108</f>
        <v>0</v>
      </c>
      <c r="J108" s="18">
        <f>Hoja2!W108</f>
        <v>0</v>
      </c>
      <c r="K108" s="18">
        <f>Hoja2!X108</f>
        <v>0</v>
      </c>
      <c r="L108" s="5">
        <f>ROUND((Hoja2!W108*Hoja2!$B$1),3)</f>
        <v>0</v>
      </c>
      <c r="M108" s="5">
        <f>ROUND((Hoja2!W108*Hoja2!$B$2),3)</f>
        <v>0</v>
      </c>
      <c r="N108" s="5">
        <f t="shared" si="2"/>
        <v>0</v>
      </c>
      <c r="O108" s="45">
        <f>ROUND((Hoja2!U108+Hoja2!Y108),2)</f>
        <v>0</v>
      </c>
      <c r="P108" s="18">
        <f>Hoja2!AC108</f>
        <v>0</v>
      </c>
      <c r="Q108" s="18" t="str">
        <f>Hoja2!AD108</f>
        <v>N</v>
      </c>
      <c r="R108" s="18" t="str">
        <f>Hoja2!AE108</f>
        <v xml:space="preserve"> - </v>
      </c>
      <c r="S108" s="18" t="str">
        <f>Hoja2!AF108</f>
        <v xml:space="preserve"> - </v>
      </c>
      <c r="T108" s="18" t="str">
        <f>Hoja2!AG108</f>
        <v xml:space="preserve"> - </v>
      </c>
      <c r="U108" s="18" t="str">
        <f>Hoja2!AH108</f>
        <v xml:space="preserve"> - </v>
      </c>
      <c r="V108" s="18" t="str">
        <f>Hoja2!AI108</f>
        <v>A-1</v>
      </c>
      <c r="W108" s="18" t="str">
        <f>Hoja2!AJ108</f>
        <v>301102011067</v>
      </c>
      <c r="X108" s="18">
        <f>Hoja2!AK108</f>
        <v>0</v>
      </c>
    </row>
    <row r="109" spans="1:24" ht="30" customHeight="1" x14ac:dyDescent="0.25">
      <c r="A109" s="18">
        <f>Hoja2!N109</f>
        <v>0</v>
      </c>
      <c r="B109" s="18">
        <f>Hoja2!O109</f>
        <v>0</v>
      </c>
      <c r="C109" s="18">
        <f>Hoja2!P109</f>
        <v>0</v>
      </c>
      <c r="D109" s="18">
        <f>Hoja2!Q109</f>
        <v>0</v>
      </c>
      <c r="E109" s="18">
        <f>Hoja2!R109</f>
        <v>0</v>
      </c>
      <c r="F109" s="18">
        <f>Hoja2!S109</f>
        <v>0</v>
      </c>
      <c r="G109" s="18" t="str">
        <f>Hoja2!T109</f>
        <v>2026</v>
      </c>
      <c r="H109" s="18">
        <f>Hoja2!U109</f>
        <v>0</v>
      </c>
      <c r="I109" s="18">
        <f>Hoja2!V109</f>
        <v>0</v>
      </c>
      <c r="J109" s="18">
        <f>Hoja2!W109</f>
        <v>0</v>
      </c>
      <c r="K109" s="18">
        <f>Hoja2!X109</f>
        <v>0</v>
      </c>
      <c r="L109" s="5">
        <f>ROUND((Hoja2!W109*Hoja2!$B$1),3)</f>
        <v>0</v>
      </c>
      <c r="M109" s="5">
        <f>ROUND((Hoja2!W109*Hoja2!$B$2),3)</f>
        <v>0</v>
      </c>
      <c r="N109" s="5">
        <f t="shared" si="2"/>
        <v>0</v>
      </c>
      <c r="O109" s="45">
        <f>ROUND((Hoja2!U109+Hoja2!Y109),2)</f>
        <v>0</v>
      </c>
      <c r="P109" s="18">
        <f>Hoja2!AC109</f>
        <v>0</v>
      </c>
      <c r="Q109" s="18" t="str">
        <f>Hoja2!AD109</f>
        <v>N</v>
      </c>
      <c r="R109" s="18" t="str">
        <f>Hoja2!AE109</f>
        <v xml:space="preserve"> - </v>
      </c>
      <c r="S109" s="18" t="str">
        <f>Hoja2!AF109</f>
        <v xml:space="preserve"> - </v>
      </c>
      <c r="T109" s="18" t="str">
        <f>Hoja2!AG109</f>
        <v xml:space="preserve"> - </v>
      </c>
      <c r="U109" s="18" t="str">
        <f>Hoja2!AH109</f>
        <v xml:space="preserve"> - </v>
      </c>
      <c r="V109" s="18" t="str">
        <f>Hoja2!AI109</f>
        <v>A-1</v>
      </c>
      <c r="W109" s="18" t="str">
        <f>Hoja2!AJ109</f>
        <v>301102011068</v>
      </c>
      <c r="X109" s="18">
        <f>Hoja2!AK109</f>
        <v>0</v>
      </c>
    </row>
    <row r="110" spans="1:24" ht="30" customHeight="1" x14ac:dyDescent="0.25">
      <c r="A110" s="18">
        <f>Hoja2!N110</f>
        <v>0</v>
      </c>
      <c r="B110" s="18">
        <f>Hoja2!O110</f>
        <v>0</v>
      </c>
      <c r="C110" s="18">
        <f>Hoja2!P110</f>
        <v>0</v>
      </c>
      <c r="D110" s="18">
        <f>Hoja2!Q110</f>
        <v>0</v>
      </c>
      <c r="E110" s="18">
        <f>Hoja2!R110</f>
        <v>0</v>
      </c>
      <c r="F110" s="18">
        <f>Hoja2!S110</f>
        <v>0</v>
      </c>
      <c r="G110" s="18" t="str">
        <f>Hoja2!T110</f>
        <v>2026</v>
      </c>
      <c r="H110" s="18">
        <f>Hoja2!U110</f>
        <v>0</v>
      </c>
      <c r="I110" s="18">
        <f>Hoja2!V110</f>
        <v>0</v>
      </c>
      <c r="J110" s="18">
        <f>Hoja2!W110</f>
        <v>0</v>
      </c>
      <c r="K110" s="18">
        <f>Hoja2!X110</f>
        <v>0</v>
      </c>
      <c r="L110" s="5">
        <f>ROUND((Hoja2!W110*Hoja2!$B$1),3)</f>
        <v>0</v>
      </c>
      <c r="M110" s="5">
        <f>ROUND((Hoja2!W110*Hoja2!$B$2),3)</f>
        <v>0</v>
      </c>
      <c r="N110" s="5">
        <f t="shared" si="2"/>
        <v>0</v>
      </c>
      <c r="O110" s="45">
        <f>ROUND((Hoja2!U110+Hoja2!Y110),2)</f>
        <v>0</v>
      </c>
      <c r="P110" s="18">
        <f>Hoja2!AC110</f>
        <v>0</v>
      </c>
      <c r="Q110" s="18" t="str">
        <f>Hoja2!AD110</f>
        <v>N</v>
      </c>
      <c r="R110" s="18" t="str">
        <f>Hoja2!AE110</f>
        <v xml:space="preserve"> - </v>
      </c>
      <c r="S110" s="18" t="str">
        <f>Hoja2!AF110</f>
        <v xml:space="preserve"> - </v>
      </c>
      <c r="T110" s="18" t="str">
        <f>Hoja2!AG110</f>
        <v xml:space="preserve"> - </v>
      </c>
      <c r="U110" s="18" t="str">
        <f>Hoja2!AH110</f>
        <v xml:space="preserve"> - </v>
      </c>
      <c r="V110" s="18" t="str">
        <f>Hoja2!AI110</f>
        <v>A-1</v>
      </c>
      <c r="W110" s="18" t="str">
        <f>Hoja2!AJ110</f>
        <v>301102011069</v>
      </c>
      <c r="X110" s="18">
        <f>Hoja2!AK110</f>
        <v>0</v>
      </c>
    </row>
    <row r="111" spans="1:24" ht="30" customHeight="1" x14ac:dyDescent="0.25">
      <c r="A111" s="18">
        <f>Hoja2!N111</f>
        <v>0</v>
      </c>
      <c r="B111" s="18">
        <f>Hoja2!O111</f>
        <v>0</v>
      </c>
      <c r="C111" s="18">
        <f>Hoja2!P111</f>
        <v>0</v>
      </c>
      <c r="D111" s="18">
        <f>Hoja2!Q111</f>
        <v>0</v>
      </c>
      <c r="E111" s="18">
        <f>Hoja2!R111</f>
        <v>0</v>
      </c>
      <c r="F111" s="18">
        <f>Hoja2!S111</f>
        <v>0</v>
      </c>
      <c r="G111" s="18" t="str">
        <f>Hoja2!T111</f>
        <v>2026</v>
      </c>
      <c r="H111" s="18">
        <f>Hoja2!U111</f>
        <v>0</v>
      </c>
      <c r="I111" s="18">
        <f>Hoja2!V111</f>
        <v>0</v>
      </c>
      <c r="J111" s="18">
        <f>Hoja2!W111</f>
        <v>0</v>
      </c>
      <c r="K111" s="18">
        <f>Hoja2!X111</f>
        <v>0</v>
      </c>
      <c r="L111" s="5">
        <f>ROUND((Hoja2!W111*Hoja2!$B$1),3)</f>
        <v>0</v>
      </c>
      <c r="M111" s="5">
        <f>ROUND((Hoja2!W111*Hoja2!$B$2),3)</f>
        <v>0</v>
      </c>
      <c r="N111" s="5">
        <f t="shared" si="2"/>
        <v>0</v>
      </c>
      <c r="O111" s="45">
        <f>ROUND((Hoja2!U111+Hoja2!Y111),2)</f>
        <v>0</v>
      </c>
      <c r="P111" s="18">
        <f>Hoja2!AC111</f>
        <v>0</v>
      </c>
      <c r="Q111" s="18" t="str">
        <f>Hoja2!AD111</f>
        <v>N</v>
      </c>
      <c r="R111" s="18" t="str">
        <f>Hoja2!AE111</f>
        <v xml:space="preserve"> - </v>
      </c>
      <c r="S111" s="18" t="str">
        <f>Hoja2!AF111</f>
        <v xml:space="preserve"> - </v>
      </c>
      <c r="T111" s="18" t="str">
        <f>Hoja2!AG111</f>
        <v xml:space="preserve"> - </v>
      </c>
      <c r="U111" s="18" t="str">
        <f>Hoja2!AH111</f>
        <v xml:space="preserve"> - </v>
      </c>
      <c r="V111" s="18" t="str">
        <f>Hoja2!AI111</f>
        <v>A-1</v>
      </c>
      <c r="W111" s="18" t="str">
        <f>Hoja2!AJ111</f>
        <v>301102011070</v>
      </c>
      <c r="X111" s="18">
        <f>Hoja2!AK111</f>
        <v>0</v>
      </c>
    </row>
    <row r="112" spans="1:24" ht="30" customHeight="1" x14ac:dyDescent="0.25">
      <c r="A112" s="18">
        <f>Hoja2!N112</f>
        <v>0</v>
      </c>
      <c r="B112" s="18">
        <f>Hoja2!O112</f>
        <v>0</v>
      </c>
      <c r="C112" s="18">
        <f>Hoja2!P112</f>
        <v>0</v>
      </c>
      <c r="D112" s="18">
        <f>Hoja2!Q112</f>
        <v>0</v>
      </c>
      <c r="E112" s="18">
        <f>Hoja2!R112</f>
        <v>0</v>
      </c>
      <c r="F112" s="18">
        <f>Hoja2!S112</f>
        <v>0</v>
      </c>
      <c r="G112" s="18" t="str">
        <f>Hoja2!T112</f>
        <v>2026</v>
      </c>
      <c r="H112" s="18">
        <f>Hoja2!U112</f>
        <v>0</v>
      </c>
      <c r="I112" s="18">
        <f>Hoja2!V112</f>
        <v>0</v>
      </c>
      <c r="J112" s="18">
        <f>Hoja2!W112</f>
        <v>0</v>
      </c>
      <c r="K112" s="18">
        <f>Hoja2!X112</f>
        <v>0</v>
      </c>
      <c r="L112" s="5">
        <f>ROUND((Hoja2!W112*Hoja2!$B$1),3)</f>
        <v>0</v>
      </c>
      <c r="M112" s="5">
        <f>ROUND((Hoja2!W112*Hoja2!$B$2),3)</f>
        <v>0</v>
      </c>
      <c r="N112" s="5">
        <f t="shared" si="2"/>
        <v>0</v>
      </c>
      <c r="O112" s="45">
        <f>ROUND((Hoja2!U112+Hoja2!Y112),2)</f>
        <v>0</v>
      </c>
      <c r="P112" s="18">
        <f>Hoja2!AC112</f>
        <v>0</v>
      </c>
      <c r="Q112" s="18" t="str">
        <f>Hoja2!AD112</f>
        <v>N</v>
      </c>
      <c r="R112" s="18" t="str">
        <f>Hoja2!AE112</f>
        <v xml:space="preserve"> - </v>
      </c>
      <c r="S112" s="18" t="str">
        <f>Hoja2!AF112</f>
        <v xml:space="preserve"> - </v>
      </c>
      <c r="T112" s="18" t="str">
        <f>Hoja2!AG112</f>
        <v xml:space="preserve"> - </v>
      </c>
      <c r="U112" s="18" t="str">
        <f>Hoja2!AH112</f>
        <v xml:space="preserve"> - </v>
      </c>
      <c r="V112" s="18" t="str">
        <f>Hoja2!AI112</f>
        <v>A-1</v>
      </c>
      <c r="W112" s="18" t="str">
        <f>Hoja2!AJ112</f>
        <v>301102011071</v>
      </c>
      <c r="X112" s="18">
        <f>Hoja2!AK112</f>
        <v>0</v>
      </c>
    </row>
    <row r="113" spans="1:24" ht="30" customHeight="1" x14ac:dyDescent="0.25">
      <c r="A113" s="18">
        <f>Hoja2!N113</f>
        <v>0</v>
      </c>
      <c r="B113" s="18">
        <f>Hoja2!O113</f>
        <v>0</v>
      </c>
      <c r="C113" s="18">
        <f>Hoja2!P113</f>
        <v>0</v>
      </c>
      <c r="D113" s="18">
        <f>Hoja2!Q113</f>
        <v>0</v>
      </c>
      <c r="E113" s="18">
        <f>Hoja2!R113</f>
        <v>0</v>
      </c>
      <c r="F113" s="18">
        <f>Hoja2!S113</f>
        <v>0</v>
      </c>
      <c r="G113" s="18" t="str">
        <f>Hoja2!T113</f>
        <v>2026</v>
      </c>
      <c r="H113" s="18">
        <f>Hoja2!U113</f>
        <v>0</v>
      </c>
      <c r="I113" s="18">
        <f>Hoja2!V113</f>
        <v>0</v>
      </c>
      <c r="J113" s="18">
        <f>Hoja2!W113</f>
        <v>0</v>
      </c>
      <c r="K113" s="18">
        <f>Hoja2!X113</f>
        <v>0</v>
      </c>
      <c r="L113" s="5">
        <f>ROUND((Hoja2!W113*Hoja2!$B$1),3)</f>
        <v>0</v>
      </c>
      <c r="M113" s="5">
        <f>ROUND((Hoja2!W113*Hoja2!$B$2),3)</f>
        <v>0</v>
      </c>
      <c r="N113" s="5">
        <f t="shared" si="2"/>
        <v>0</v>
      </c>
      <c r="O113" s="45">
        <f>ROUND((Hoja2!U113+Hoja2!Y113),2)</f>
        <v>0</v>
      </c>
      <c r="P113" s="18">
        <f>Hoja2!AC113</f>
        <v>0</v>
      </c>
      <c r="Q113" s="18" t="str">
        <f>Hoja2!AD113</f>
        <v>N</v>
      </c>
      <c r="R113" s="18" t="str">
        <f>Hoja2!AE113</f>
        <v xml:space="preserve"> - </v>
      </c>
      <c r="S113" s="18" t="str">
        <f>Hoja2!AF113</f>
        <v xml:space="preserve"> - </v>
      </c>
      <c r="T113" s="18" t="str">
        <f>Hoja2!AG113</f>
        <v xml:space="preserve"> - </v>
      </c>
      <c r="U113" s="18" t="str">
        <f>Hoja2!AH113</f>
        <v xml:space="preserve"> - </v>
      </c>
      <c r="V113" s="18" t="str">
        <f>Hoja2!AI113</f>
        <v>A-1</v>
      </c>
      <c r="W113" s="18" t="str">
        <f>Hoja2!AJ113</f>
        <v>301102011072</v>
      </c>
      <c r="X113" s="18">
        <f>Hoja2!AK113</f>
        <v>0</v>
      </c>
    </row>
    <row r="114" spans="1:24" ht="30" customHeight="1" x14ac:dyDescent="0.25">
      <c r="A114" s="18">
        <f>Hoja2!N114</f>
        <v>0</v>
      </c>
      <c r="B114" s="18">
        <f>Hoja2!O114</f>
        <v>0</v>
      </c>
      <c r="C114" s="18">
        <f>Hoja2!P114</f>
        <v>0</v>
      </c>
      <c r="D114" s="18">
        <f>Hoja2!Q114</f>
        <v>0</v>
      </c>
      <c r="E114" s="18">
        <f>Hoja2!R114</f>
        <v>0</v>
      </c>
      <c r="F114" s="18">
        <f>Hoja2!S114</f>
        <v>0</v>
      </c>
      <c r="G114" s="18" t="str">
        <f>Hoja2!T114</f>
        <v>2026</v>
      </c>
      <c r="H114" s="18">
        <f>Hoja2!U114</f>
        <v>0</v>
      </c>
      <c r="I114" s="18">
        <f>Hoja2!V114</f>
        <v>0</v>
      </c>
      <c r="J114" s="18">
        <f>Hoja2!W114</f>
        <v>0</v>
      </c>
      <c r="K114" s="18">
        <f>Hoja2!X114</f>
        <v>0</v>
      </c>
      <c r="L114" s="5">
        <f>ROUND((Hoja2!W114*Hoja2!$B$1),3)</f>
        <v>0</v>
      </c>
      <c r="M114" s="5">
        <f>ROUND((Hoja2!W114*Hoja2!$B$2),3)</f>
        <v>0</v>
      </c>
      <c r="N114" s="5">
        <f t="shared" si="2"/>
        <v>0</v>
      </c>
      <c r="O114" s="45">
        <f>ROUND((Hoja2!U114+Hoja2!Y114),2)</f>
        <v>0</v>
      </c>
      <c r="P114" s="18">
        <f>Hoja2!AC114</f>
        <v>0</v>
      </c>
      <c r="Q114" s="18" t="str">
        <f>Hoja2!AD114</f>
        <v>N</v>
      </c>
      <c r="R114" s="18" t="str">
        <f>Hoja2!AE114</f>
        <v xml:space="preserve"> - </v>
      </c>
      <c r="S114" s="18" t="str">
        <f>Hoja2!AF114</f>
        <v xml:space="preserve"> - </v>
      </c>
      <c r="T114" s="18" t="str">
        <f>Hoja2!AG114</f>
        <v xml:space="preserve"> - </v>
      </c>
      <c r="U114" s="18" t="str">
        <f>Hoja2!AH114</f>
        <v xml:space="preserve"> - </v>
      </c>
      <c r="V114" s="18" t="str">
        <f>Hoja2!AI114</f>
        <v>A-1</v>
      </c>
      <c r="W114" s="18" t="str">
        <f>Hoja2!AJ114</f>
        <v>301102011073</v>
      </c>
      <c r="X114" s="18">
        <f>Hoja2!AK114</f>
        <v>0</v>
      </c>
    </row>
    <row r="115" spans="1:24" ht="30" customHeight="1" x14ac:dyDescent="0.25">
      <c r="A115" s="18">
        <f>Hoja2!N115</f>
        <v>0</v>
      </c>
      <c r="B115" s="18">
        <f>Hoja2!O115</f>
        <v>0</v>
      </c>
      <c r="C115" s="18">
        <f>Hoja2!P115</f>
        <v>0</v>
      </c>
      <c r="D115" s="18">
        <f>Hoja2!Q115</f>
        <v>0</v>
      </c>
      <c r="E115" s="18">
        <f>Hoja2!R115</f>
        <v>0</v>
      </c>
      <c r="F115" s="18">
        <f>Hoja2!S115</f>
        <v>0</v>
      </c>
      <c r="G115" s="18" t="str">
        <f>Hoja2!T115</f>
        <v>2026</v>
      </c>
      <c r="H115" s="18">
        <f>Hoja2!U115</f>
        <v>0</v>
      </c>
      <c r="I115" s="18">
        <f>Hoja2!V115</f>
        <v>0</v>
      </c>
      <c r="J115" s="18">
        <f>Hoja2!W115</f>
        <v>0</v>
      </c>
      <c r="K115" s="18">
        <f>Hoja2!X115</f>
        <v>0</v>
      </c>
      <c r="L115" s="5">
        <f>ROUND((Hoja2!W115*Hoja2!$B$1),3)</f>
        <v>0</v>
      </c>
      <c r="M115" s="5">
        <f>ROUND((Hoja2!W115*Hoja2!$B$2),3)</f>
        <v>0</v>
      </c>
      <c r="N115" s="5">
        <f t="shared" si="2"/>
        <v>0</v>
      </c>
      <c r="O115" s="45">
        <f>ROUND((Hoja2!U115+Hoja2!Y115),2)</f>
        <v>0</v>
      </c>
      <c r="P115" s="18">
        <f>Hoja2!AC115</f>
        <v>0</v>
      </c>
      <c r="Q115" s="18" t="str">
        <f>Hoja2!AD115</f>
        <v>N</v>
      </c>
      <c r="R115" s="18" t="str">
        <f>Hoja2!AE115</f>
        <v xml:space="preserve"> - </v>
      </c>
      <c r="S115" s="18" t="str">
        <f>Hoja2!AF115</f>
        <v xml:space="preserve"> - </v>
      </c>
      <c r="T115" s="18" t="str">
        <f>Hoja2!AG115</f>
        <v xml:space="preserve"> - </v>
      </c>
      <c r="U115" s="18" t="str">
        <f>Hoja2!AH115</f>
        <v xml:space="preserve"> - </v>
      </c>
      <c r="V115" s="18" t="str">
        <f>Hoja2!AI115</f>
        <v>A-1</v>
      </c>
      <c r="W115" s="18" t="str">
        <f>Hoja2!AJ115</f>
        <v>301102011074</v>
      </c>
      <c r="X115" s="18">
        <f>Hoja2!AK115</f>
        <v>0</v>
      </c>
    </row>
    <row r="116" spans="1:24" ht="30" customHeight="1" x14ac:dyDescent="0.25">
      <c r="A116" s="18">
        <f>Hoja2!N116</f>
        <v>0</v>
      </c>
      <c r="B116" s="18">
        <f>Hoja2!O116</f>
        <v>0</v>
      </c>
      <c r="C116" s="18">
        <f>Hoja2!P116</f>
        <v>0</v>
      </c>
      <c r="D116" s="18">
        <f>Hoja2!Q116</f>
        <v>0</v>
      </c>
      <c r="E116" s="18">
        <f>Hoja2!R116</f>
        <v>0</v>
      </c>
      <c r="F116" s="18">
        <f>Hoja2!S116</f>
        <v>0</v>
      </c>
      <c r="G116" s="18" t="str">
        <f>Hoja2!T116</f>
        <v>2026</v>
      </c>
      <c r="H116" s="18">
        <f>Hoja2!U116</f>
        <v>0</v>
      </c>
      <c r="I116" s="18">
        <f>Hoja2!V116</f>
        <v>0</v>
      </c>
      <c r="J116" s="18">
        <f>Hoja2!W116</f>
        <v>0</v>
      </c>
      <c r="K116" s="18">
        <f>Hoja2!X116</f>
        <v>0</v>
      </c>
      <c r="L116" s="5">
        <f>ROUND((Hoja2!W116*Hoja2!$B$1),3)</f>
        <v>0</v>
      </c>
      <c r="M116" s="5">
        <f>ROUND((Hoja2!W116*Hoja2!$B$2),3)</f>
        <v>0</v>
      </c>
      <c r="N116" s="5">
        <f t="shared" si="2"/>
        <v>0</v>
      </c>
      <c r="O116" s="45">
        <f>ROUND((Hoja2!U116+Hoja2!Y116),2)</f>
        <v>0</v>
      </c>
      <c r="P116" s="18">
        <f>Hoja2!AC116</f>
        <v>0</v>
      </c>
      <c r="Q116" s="18" t="str">
        <f>Hoja2!AD116</f>
        <v>N</v>
      </c>
      <c r="R116" s="18" t="str">
        <f>Hoja2!AE116</f>
        <v xml:space="preserve"> - </v>
      </c>
      <c r="S116" s="18" t="str">
        <f>Hoja2!AF116</f>
        <v xml:space="preserve"> - </v>
      </c>
      <c r="T116" s="18" t="str">
        <f>Hoja2!AG116</f>
        <v xml:space="preserve"> - </v>
      </c>
      <c r="U116" s="18" t="str">
        <f>Hoja2!AH116</f>
        <v xml:space="preserve"> - </v>
      </c>
      <c r="V116" s="18" t="str">
        <f>Hoja2!AI116</f>
        <v>A-1</v>
      </c>
      <c r="W116" s="18" t="str">
        <f>Hoja2!AJ116</f>
        <v>301102011075</v>
      </c>
      <c r="X116" s="18">
        <f>Hoja2!AK116</f>
        <v>0</v>
      </c>
    </row>
    <row r="117" spans="1:24" ht="30" customHeight="1" x14ac:dyDescent="0.25">
      <c r="A117" s="18">
        <f>Hoja2!N117</f>
        <v>0</v>
      </c>
      <c r="B117" s="18">
        <f>Hoja2!O117</f>
        <v>0</v>
      </c>
      <c r="C117" s="18">
        <f>Hoja2!P117</f>
        <v>0</v>
      </c>
      <c r="D117" s="18">
        <f>Hoja2!Q117</f>
        <v>0</v>
      </c>
      <c r="E117" s="18">
        <f>Hoja2!R117</f>
        <v>0</v>
      </c>
      <c r="F117" s="18">
        <f>Hoja2!S117</f>
        <v>0</v>
      </c>
      <c r="G117" s="18" t="str">
        <f>Hoja2!T117</f>
        <v>2026</v>
      </c>
      <c r="H117" s="18">
        <f>Hoja2!U117</f>
        <v>0</v>
      </c>
      <c r="I117" s="18">
        <f>Hoja2!V117</f>
        <v>0</v>
      </c>
      <c r="J117" s="18">
        <f>Hoja2!W117</f>
        <v>0</v>
      </c>
      <c r="K117" s="18">
        <f>Hoja2!X117</f>
        <v>0</v>
      </c>
      <c r="L117" s="5">
        <f>ROUND((Hoja2!W117*Hoja2!$B$1),3)</f>
        <v>0</v>
      </c>
      <c r="M117" s="5">
        <f>ROUND((Hoja2!W117*Hoja2!$B$2),3)</f>
        <v>0</v>
      </c>
      <c r="N117" s="5">
        <f t="shared" si="2"/>
        <v>0</v>
      </c>
      <c r="O117" s="45">
        <f>ROUND((Hoja2!U117+Hoja2!Y117),2)</f>
        <v>0</v>
      </c>
      <c r="P117" s="18">
        <f>Hoja2!AC117</f>
        <v>0</v>
      </c>
      <c r="Q117" s="18" t="str">
        <f>Hoja2!AD117</f>
        <v>N</v>
      </c>
      <c r="R117" s="18" t="str">
        <f>Hoja2!AE117</f>
        <v xml:space="preserve"> - </v>
      </c>
      <c r="S117" s="18" t="str">
        <f>Hoja2!AF117</f>
        <v xml:space="preserve"> - </v>
      </c>
      <c r="T117" s="18" t="str">
        <f>Hoja2!AG117</f>
        <v xml:space="preserve"> - </v>
      </c>
      <c r="U117" s="18" t="str">
        <f>Hoja2!AH117</f>
        <v xml:space="preserve"> - </v>
      </c>
      <c r="V117" s="18" t="str">
        <f>Hoja2!AI117</f>
        <v>A-1</v>
      </c>
      <c r="W117" s="18" t="str">
        <f>Hoja2!AJ117</f>
        <v>301102011076</v>
      </c>
      <c r="X117" s="18">
        <f>Hoja2!AK117</f>
        <v>0</v>
      </c>
    </row>
    <row r="118" spans="1:24" ht="30" customHeight="1" x14ac:dyDescent="0.25">
      <c r="A118" s="18">
        <f>Hoja2!N118</f>
        <v>0</v>
      </c>
      <c r="B118" s="18">
        <f>Hoja2!O118</f>
        <v>0</v>
      </c>
      <c r="C118" s="18">
        <f>Hoja2!P118</f>
        <v>0</v>
      </c>
      <c r="D118" s="18">
        <f>Hoja2!Q118</f>
        <v>0</v>
      </c>
      <c r="E118" s="18">
        <f>Hoja2!R118</f>
        <v>0</v>
      </c>
      <c r="F118" s="18">
        <f>Hoja2!S118</f>
        <v>0</v>
      </c>
      <c r="G118" s="18" t="str">
        <f>Hoja2!T118</f>
        <v>2026</v>
      </c>
      <c r="H118" s="18">
        <f>Hoja2!U118</f>
        <v>0</v>
      </c>
      <c r="I118" s="18">
        <f>Hoja2!V118</f>
        <v>0</v>
      </c>
      <c r="J118" s="18">
        <f>Hoja2!W118</f>
        <v>0</v>
      </c>
      <c r="K118" s="18">
        <f>Hoja2!X118</f>
        <v>0</v>
      </c>
      <c r="L118" s="5">
        <f>ROUND((Hoja2!W118*Hoja2!$B$1),3)</f>
        <v>0</v>
      </c>
      <c r="M118" s="5">
        <f>ROUND((Hoja2!W118*Hoja2!$B$2),3)</f>
        <v>0</v>
      </c>
      <c r="N118" s="5">
        <f t="shared" si="2"/>
        <v>0</v>
      </c>
      <c r="O118" s="45">
        <f>ROUND((Hoja2!U118+Hoja2!Y118),2)</f>
        <v>0</v>
      </c>
      <c r="P118" s="18">
        <f>Hoja2!AC118</f>
        <v>0</v>
      </c>
      <c r="Q118" s="18" t="str">
        <f>Hoja2!AD118</f>
        <v>N</v>
      </c>
      <c r="R118" s="18" t="str">
        <f>Hoja2!AE118</f>
        <v xml:space="preserve"> - </v>
      </c>
      <c r="S118" s="18" t="str">
        <f>Hoja2!AF118</f>
        <v xml:space="preserve"> - </v>
      </c>
      <c r="T118" s="18" t="str">
        <f>Hoja2!AG118</f>
        <v xml:space="preserve"> - </v>
      </c>
      <c r="U118" s="18" t="str">
        <f>Hoja2!AH118</f>
        <v xml:space="preserve"> - </v>
      </c>
      <c r="V118" s="18" t="str">
        <f>Hoja2!AI118</f>
        <v>A-1</v>
      </c>
      <c r="W118" s="18" t="str">
        <f>Hoja2!AJ118</f>
        <v>301102011077</v>
      </c>
      <c r="X118" s="18">
        <f>Hoja2!AK118</f>
        <v>0</v>
      </c>
    </row>
    <row r="119" spans="1:24" ht="30" customHeight="1" x14ac:dyDescent="0.25">
      <c r="A119" s="18">
        <f>Hoja2!N119</f>
        <v>0</v>
      </c>
      <c r="B119" s="18">
        <f>Hoja2!O119</f>
        <v>0</v>
      </c>
      <c r="C119" s="18">
        <f>Hoja2!P119</f>
        <v>0</v>
      </c>
      <c r="D119" s="18">
        <f>Hoja2!Q119</f>
        <v>0</v>
      </c>
      <c r="E119" s="18">
        <f>Hoja2!R119</f>
        <v>0</v>
      </c>
      <c r="F119" s="18">
        <f>Hoja2!S119</f>
        <v>0</v>
      </c>
      <c r="G119" s="18" t="str">
        <f>Hoja2!T119</f>
        <v>2026</v>
      </c>
      <c r="H119" s="18">
        <f>Hoja2!U119</f>
        <v>0</v>
      </c>
      <c r="I119" s="18">
        <f>Hoja2!V119</f>
        <v>0</v>
      </c>
      <c r="J119" s="18">
        <f>Hoja2!W119</f>
        <v>0</v>
      </c>
      <c r="K119" s="18">
        <f>Hoja2!X119</f>
        <v>0</v>
      </c>
      <c r="L119" s="5">
        <f>ROUND((Hoja2!W119*Hoja2!$B$1),3)</f>
        <v>0</v>
      </c>
      <c r="M119" s="5">
        <f>ROUND((Hoja2!W119*Hoja2!$B$2),3)</f>
        <v>0</v>
      </c>
      <c r="N119" s="5">
        <f t="shared" si="2"/>
        <v>0</v>
      </c>
      <c r="O119" s="45">
        <f>ROUND((Hoja2!U119+Hoja2!Y119),2)</f>
        <v>0</v>
      </c>
      <c r="P119" s="18">
        <f>Hoja2!AC119</f>
        <v>0</v>
      </c>
      <c r="Q119" s="18" t="str">
        <f>Hoja2!AD119</f>
        <v>N</v>
      </c>
      <c r="R119" s="18" t="str">
        <f>Hoja2!AE119</f>
        <v xml:space="preserve"> - </v>
      </c>
      <c r="S119" s="18" t="str">
        <f>Hoja2!AF119</f>
        <v xml:space="preserve"> - </v>
      </c>
      <c r="T119" s="18" t="str">
        <f>Hoja2!AG119</f>
        <v xml:space="preserve"> - </v>
      </c>
      <c r="U119" s="18" t="str">
        <f>Hoja2!AH119</f>
        <v xml:space="preserve"> - </v>
      </c>
      <c r="V119" s="18" t="str">
        <f>Hoja2!AI119</f>
        <v>A-1</v>
      </c>
      <c r="W119" s="18" t="str">
        <f>Hoja2!AJ119</f>
        <v>301102011078</v>
      </c>
      <c r="X119" s="18">
        <f>Hoja2!AK119</f>
        <v>0</v>
      </c>
    </row>
    <row r="120" spans="1:24" ht="30" customHeight="1" x14ac:dyDescent="0.25">
      <c r="A120" s="18">
        <f>Hoja2!N120</f>
        <v>0</v>
      </c>
      <c r="B120" s="18">
        <f>Hoja2!O120</f>
        <v>0</v>
      </c>
      <c r="C120" s="18">
        <f>Hoja2!P120</f>
        <v>0</v>
      </c>
      <c r="D120" s="18">
        <f>Hoja2!Q120</f>
        <v>0</v>
      </c>
      <c r="E120" s="18">
        <f>Hoja2!R120</f>
        <v>0</v>
      </c>
      <c r="F120" s="18">
        <f>Hoja2!S120</f>
        <v>0</v>
      </c>
      <c r="G120" s="18" t="str">
        <f>Hoja2!T120</f>
        <v>2026</v>
      </c>
      <c r="H120" s="18">
        <f>Hoja2!U120</f>
        <v>0</v>
      </c>
      <c r="I120" s="18">
        <f>Hoja2!V120</f>
        <v>0</v>
      </c>
      <c r="J120" s="18">
        <f>Hoja2!W120</f>
        <v>0</v>
      </c>
      <c r="K120" s="18">
        <f>Hoja2!X120</f>
        <v>0</v>
      </c>
      <c r="L120" s="5">
        <f>ROUND((Hoja2!W120*Hoja2!$B$1),3)</f>
        <v>0</v>
      </c>
      <c r="M120" s="5">
        <f>ROUND((Hoja2!W120*Hoja2!$B$2),3)</f>
        <v>0</v>
      </c>
      <c r="N120" s="5">
        <f t="shared" si="2"/>
        <v>0</v>
      </c>
      <c r="O120" s="45">
        <f>ROUND((Hoja2!U120+Hoja2!Y120),2)</f>
        <v>0</v>
      </c>
      <c r="P120" s="18">
        <f>Hoja2!AC120</f>
        <v>0</v>
      </c>
      <c r="Q120" s="18" t="str">
        <f>Hoja2!AD120</f>
        <v>N</v>
      </c>
      <c r="R120" s="18" t="str">
        <f>Hoja2!AE120</f>
        <v xml:space="preserve"> - </v>
      </c>
      <c r="S120" s="18" t="str">
        <f>Hoja2!AF120</f>
        <v xml:space="preserve"> - </v>
      </c>
      <c r="T120" s="18" t="str">
        <f>Hoja2!AG120</f>
        <v xml:space="preserve"> - </v>
      </c>
      <c r="U120" s="18" t="str">
        <f>Hoja2!AH120</f>
        <v xml:space="preserve"> - </v>
      </c>
      <c r="V120" s="18" t="str">
        <f>Hoja2!AI120</f>
        <v>A-1</v>
      </c>
      <c r="W120" s="18" t="str">
        <f>Hoja2!AJ120</f>
        <v>301102011079</v>
      </c>
      <c r="X120" s="18">
        <f>Hoja2!AK120</f>
        <v>0</v>
      </c>
    </row>
    <row r="121" spans="1:24" ht="30" customHeight="1" x14ac:dyDescent="0.25">
      <c r="A121" s="18">
        <f>Hoja2!N121</f>
        <v>0</v>
      </c>
      <c r="B121" s="18">
        <f>Hoja2!O121</f>
        <v>0</v>
      </c>
      <c r="C121" s="18">
        <f>Hoja2!P121</f>
        <v>0</v>
      </c>
      <c r="D121" s="18">
        <f>Hoja2!Q121</f>
        <v>0</v>
      </c>
      <c r="E121" s="18">
        <f>Hoja2!R121</f>
        <v>0</v>
      </c>
      <c r="F121" s="18">
        <f>Hoja2!S121</f>
        <v>0</v>
      </c>
      <c r="G121" s="18" t="str">
        <f>Hoja2!T121</f>
        <v>2026</v>
      </c>
      <c r="H121" s="18">
        <f>Hoja2!U121</f>
        <v>0</v>
      </c>
      <c r="I121" s="18">
        <f>Hoja2!V121</f>
        <v>0</v>
      </c>
      <c r="J121" s="18">
        <f>Hoja2!W121</f>
        <v>0</v>
      </c>
      <c r="K121" s="18">
        <f>Hoja2!X121</f>
        <v>0</v>
      </c>
      <c r="L121" s="5">
        <f>ROUND((Hoja2!W121*Hoja2!$B$1),3)</f>
        <v>0</v>
      </c>
      <c r="M121" s="5">
        <f>ROUND((Hoja2!W121*Hoja2!$B$2),3)</f>
        <v>0</v>
      </c>
      <c r="N121" s="5">
        <f t="shared" si="2"/>
        <v>0</v>
      </c>
      <c r="O121" s="45">
        <f>ROUND((Hoja2!U121+Hoja2!Y121),2)</f>
        <v>0</v>
      </c>
      <c r="P121" s="18">
        <f>Hoja2!AC121</f>
        <v>0</v>
      </c>
      <c r="Q121" s="18" t="str">
        <f>Hoja2!AD121</f>
        <v>N</v>
      </c>
      <c r="R121" s="18" t="str">
        <f>Hoja2!AE121</f>
        <v xml:space="preserve"> - </v>
      </c>
      <c r="S121" s="18" t="str">
        <f>Hoja2!AF121</f>
        <v xml:space="preserve"> - </v>
      </c>
      <c r="T121" s="18" t="str">
        <f>Hoja2!AG121</f>
        <v xml:space="preserve"> - </v>
      </c>
      <c r="U121" s="18" t="str">
        <f>Hoja2!AH121</f>
        <v xml:space="preserve"> - </v>
      </c>
      <c r="V121" s="18" t="str">
        <f>Hoja2!AI121</f>
        <v>A-1</v>
      </c>
      <c r="W121" s="18" t="str">
        <f>Hoja2!AJ121</f>
        <v>301102011080</v>
      </c>
      <c r="X121" s="18">
        <f>Hoja2!AK121</f>
        <v>0</v>
      </c>
    </row>
    <row r="122" spans="1:24" ht="30" customHeight="1" x14ac:dyDescent="0.25">
      <c r="A122" s="18">
        <f>Hoja2!N122</f>
        <v>0</v>
      </c>
      <c r="B122" s="18">
        <f>Hoja2!O122</f>
        <v>0</v>
      </c>
      <c r="C122" s="18">
        <f>Hoja2!P122</f>
        <v>0</v>
      </c>
      <c r="D122" s="18">
        <f>Hoja2!Q122</f>
        <v>0</v>
      </c>
      <c r="E122" s="18">
        <f>Hoja2!R122</f>
        <v>0</v>
      </c>
      <c r="F122" s="18">
        <f>Hoja2!S122</f>
        <v>0</v>
      </c>
      <c r="G122" s="18" t="str">
        <f>Hoja2!T122</f>
        <v>2026</v>
      </c>
      <c r="H122" s="18">
        <f>Hoja2!U122</f>
        <v>0</v>
      </c>
      <c r="I122" s="18">
        <f>Hoja2!V122</f>
        <v>0</v>
      </c>
      <c r="J122" s="18">
        <f>Hoja2!W122</f>
        <v>0</v>
      </c>
      <c r="K122" s="18">
        <f>Hoja2!X122</f>
        <v>0</v>
      </c>
      <c r="L122" s="5">
        <f>ROUND((Hoja2!W122*Hoja2!$B$1),3)</f>
        <v>0</v>
      </c>
      <c r="M122" s="5">
        <f>ROUND((Hoja2!W122*Hoja2!$B$2),3)</f>
        <v>0</v>
      </c>
      <c r="N122" s="5">
        <f t="shared" si="2"/>
        <v>0</v>
      </c>
      <c r="O122" s="45">
        <f>ROUND((Hoja2!U122+Hoja2!Y122),2)</f>
        <v>0</v>
      </c>
      <c r="P122" s="18">
        <f>Hoja2!AC122</f>
        <v>0</v>
      </c>
      <c r="Q122" s="18" t="str">
        <f>Hoja2!AD122</f>
        <v>N</v>
      </c>
      <c r="R122" s="18" t="str">
        <f>Hoja2!AE122</f>
        <v xml:space="preserve"> - </v>
      </c>
      <c r="S122" s="18" t="str">
        <f>Hoja2!AF122</f>
        <v xml:space="preserve"> - </v>
      </c>
      <c r="T122" s="18" t="str">
        <f>Hoja2!AG122</f>
        <v xml:space="preserve"> - </v>
      </c>
      <c r="U122" s="18" t="str">
        <f>Hoja2!AH122</f>
        <v xml:space="preserve"> - </v>
      </c>
      <c r="V122" s="18" t="str">
        <f>Hoja2!AI122</f>
        <v>A-1</v>
      </c>
      <c r="W122" s="18" t="str">
        <f>Hoja2!AJ122</f>
        <v>301102011081</v>
      </c>
      <c r="X122" s="18">
        <f>Hoja2!AK122</f>
        <v>0</v>
      </c>
    </row>
    <row r="123" spans="1:24" ht="30" customHeight="1" x14ac:dyDescent="0.25">
      <c r="A123" s="18">
        <f>Hoja2!N123</f>
        <v>0</v>
      </c>
      <c r="B123" s="18">
        <f>Hoja2!O123</f>
        <v>0</v>
      </c>
      <c r="C123" s="18">
        <f>Hoja2!P123</f>
        <v>0</v>
      </c>
      <c r="D123" s="18">
        <f>Hoja2!Q123</f>
        <v>0</v>
      </c>
      <c r="E123" s="18">
        <f>Hoja2!R123</f>
        <v>0</v>
      </c>
      <c r="F123" s="18">
        <f>Hoja2!S123</f>
        <v>0</v>
      </c>
      <c r="G123" s="18" t="str">
        <f>Hoja2!T123</f>
        <v>2026</v>
      </c>
      <c r="H123" s="18">
        <f>Hoja2!U123</f>
        <v>0</v>
      </c>
      <c r="I123" s="18">
        <f>Hoja2!V123</f>
        <v>0</v>
      </c>
      <c r="J123" s="18">
        <f>Hoja2!W123</f>
        <v>0</v>
      </c>
      <c r="K123" s="18">
        <f>Hoja2!X123</f>
        <v>0</v>
      </c>
      <c r="L123" s="5">
        <f>ROUND((Hoja2!W123*Hoja2!$B$1),3)</f>
        <v>0</v>
      </c>
      <c r="M123" s="5">
        <f>ROUND((Hoja2!W123*Hoja2!$B$2),3)</f>
        <v>0</v>
      </c>
      <c r="N123" s="5">
        <f t="shared" si="2"/>
        <v>0</v>
      </c>
      <c r="O123" s="45">
        <f>ROUND((Hoja2!U123+Hoja2!Y123),2)</f>
        <v>0</v>
      </c>
      <c r="P123" s="18">
        <f>Hoja2!AC123</f>
        <v>0</v>
      </c>
      <c r="Q123" s="18" t="str">
        <f>Hoja2!AD123</f>
        <v>N</v>
      </c>
      <c r="R123" s="18" t="str">
        <f>Hoja2!AE123</f>
        <v xml:space="preserve"> - </v>
      </c>
      <c r="S123" s="18" t="str">
        <f>Hoja2!AF123</f>
        <v xml:space="preserve"> - </v>
      </c>
      <c r="T123" s="18" t="str">
        <f>Hoja2!AG123</f>
        <v xml:space="preserve"> - </v>
      </c>
      <c r="U123" s="18" t="str">
        <f>Hoja2!AH123</f>
        <v xml:space="preserve"> - </v>
      </c>
      <c r="V123" s="18" t="str">
        <f>Hoja2!AI123</f>
        <v>A-1</v>
      </c>
      <c r="W123" s="18" t="str">
        <f>Hoja2!AJ123</f>
        <v>301102011082</v>
      </c>
      <c r="X123" s="18">
        <f>Hoja2!AK123</f>
        <v>0</v>
      </c>
    </row>
    <row r="124" spans="1:24" ht="30" customHeight="1" x14ac:dyDescent="0.25">
      <c r="A124" s="18">
        <f>Hoja2!N124</f>
        <v>0</v>
      </c>
      <c r="B124" s="18">
        <f>Hoja2!O124</f>
        <v>0</v>
      </c>
      <c r="C124" s="18">
        <f>Hoja2!P124</f>
        <v>0</v>
      </c>
      <c r="D124" s="18">
        <f>Hoja2!Q124</f>
        <v>0</v>
      </c>
      <c r="E124" s="18">
        <f>Hoja2!R124</f>
        <v>0</v>
      </c>
      <c r="F124" s="18">
        <f>Hoja2!S124</f>
        <v>0</v>
      </c>
      <c r="G124" s="18" t="str">
        <f>Hoja2!T124</f>
        <v>2026</v>
      </c>
      <c r="H124" s="18">
        <f>Hoja2!U124</f>
        <v>0</v>
      </c>
      <c r="I124" s="18">
        <f>Hoja2!V124</f>
        <v>0</v>
      </c>
      <c r="J124" s="18">
        <f>Hoja2!W124</f>
        <v>0</v>
      </c>
      <c r="K124" s="18">
        <f>Hoja2!X124</f>
        <v>0</v>
      </c>
      <c r="L124" s="5">
        <f>ROUND((Hoja2!W124*Hoja2!$B$1),3)</f>
        <v>0</v>
      </c>
      <c r="M124" s="5">
        <f>ROUND((Hoja2!W124*Hoja2!$B$2),3)</f>
        <v>0</v>
      </c>
      <c r="N124" s="5">
        <f t="shared" si="2"/>
        <v>0</v>
      </c>
      <c r="O124" s="45">
        <f>ROUND((Hoja2!U124+Hoja2!Y124),2)</f>
        <v>0</v>
      </c>
      <c r="P124" s="18">
        <f>Hoja2!AC124</f>
        <v>0</v>
      </c>
      <c r="Q124" s="18" t="str">
        <f>Hoja2!AD124</f>
        <v>N</v>
      </c>
      <c r="R124" s="18" t="str">
        <f>Hoja2!AE124</f>
        <v xml:space="preserve"> - </v>
      </c>
      <c r="S124" s="18" t="str">
        <f>Hoja2!AF124</f>
        <v xml:space="preserve"> - </v>
      </c>
      <c r="T124" s="18" t="str">
        <f>Hoja2!AG124</f>
        <v xml:space="preserve"> - </v>
      </c>
      <c r="U124" s="18" t="str">
        <f>Hoja2!AH124</f>
        <v xml:space="preserve"> - </v>
      </c>
      <c r="V124" s="18" t="str">
        <f>Hoja2!AI124</f>
        <v>A-1</v>
      </c>
      <c r="W124" s="18" t="str">
        <f>Hoja2!AJ124</f>
        <v>301102011083</v>
      </c>
      <c r="X124" s="18">
        <f>Hoja2!AK124</f>
        <v>0</v>
      </c>
    </row>
    <row r="125" spans="1:24" ht="30" customHeight="1" x14ac:dyDescent="0.25">
      <c r="A125" s="18">
        <f>Hoja2!N125</f>
        <v>0</v>
      </c>
      <c r="B125" s="18">
        <f>Hoja2!O125</f>
        <v>0</v>
      </c>
      <c r="C125" s="18">
        <f>Hoja2!P125</f>
        <v>0</v>
      </c>
      <c r="D125" s="18">
        <f>Hoja2!Q125</f>
        <v>0</v>
      </c>
      <c r="E125" s="18">
        <f>Hoja2!R125</f>
        <v>0</v>
      </c>
      <c r="F125" s="18">
        <f>Hoja2!S125</f>
        <v>0</v>
      </c>
      <c r="G125" s="18" t="str">
        <f>Hoja2!T125</f>
        <v>2026</v>
      </c>
      <c r="H125" s="18">
        <f>Hoja2!U125</f>
        <v>0</v>
      </c>
      <c r="I125" s="18">
        <f>Hoja2!V125</f>
        <v>0</v>
      </c>
      <c r="J125" s="18">
        <f>Hoja2!W125</f>
        <v>0</v>
      </c>
      <c r="K125" s="18">
        <f>Hoja2!X125</f>
        <v>0</v>
      </c>
      <c r="L125" s="5">
        <f>ROUND((Hoja2!W125*Hoja2!$B$1),3)</f>
        <v>0</v>
      </c>
      <c r="M125" s="5">
        <f>ROUND((Hoja2!W125*Hoja2!$B$2),3)</f>
        <v>0</v>
      </c>
      <c r="N125" s="5">
        <f t="shared" si="2"/>
        <v>0</v>
      </c>
      <c r="O125" s="45">
        <f>ROUND((Hoja2!U125+Hoja2!Y125),2)</f>
        <v>0</v>
      </c>
      <c r="P125" s="18">
        <f>Hoja2!AC125</f>
        <v>0</v>
      </c>
      <c r="Q125" s="18" t="str">
        <f>Hoja2!AD125</f>
        <v>N</v>
      </c>
      <c r="R125" s="18" t="str">
        <f>Hoja2!AE125</f>
        <v xml:space="preserve"> - </v>
      </c>
      <c r="S125" s="18" t="str">
        <f>Hoja2!AF125</f>
        <v xml:space="preserve"> - </v>
      </c>
      <c r="T125" s="18" t="str">
        <f>Hoja2!AG125</f>
        <v xml:space="preserve"> - </v>
      </c>
      <c r="U125" s="18" t="str">
        <f>Hoja2!AH125</f>
        <v xml:space="preserve"> - </v>
      </c>
      <c r="V125" s="18" t="str">
        <f>Hoja2!AI125</f>
        <v>A-1</v>
      </c>
      <c r="W125" s="18" t="str">
        <f>Hoja2!AJ125</f>
        <v>301102011084</v>
      </c>
      <c r="X125" s="18">
        <f>Hoja2!AK125</f>
        <v>0</v>
      </c>
    </row>
    <row r="126" spans="1:24" ht="30" customHeight="1" x14ac:dyDescent="0.25">
      <c r="A126" s="18">
        <f>Hoja2!N126</f>
        <v>0</v>
      </c>
      <c r="B126" s="18">
        <f>Hoja2!O126</f>
        <v>0</v>
      </c>
      <c r="C126" s="18">
        <f>Hoja2!P126</f>
        <v>0</v>
      </c>
      <c r="D126" s="18">
        <f>Hoja2!Q126</f>
        <v>0</v>
      </c>
      <c r="E126" s="18">
        <f>Hoja2!R126</f>
        <v>0</v>
      </c>
      <c r="F126" s="18">
        <f>Hoja2!S126</f>
        <v>0</v>
      </c>
      <c r="G126" s="18" t="str">
        <f>Hoja2!T126</f>
        <v>2026</v>
      </c>
      <c r="H126" s="18">
        <f>Hoja2!U126</f>
        <v>0</v>
      </c>
      <c r="I126" s="18">
        <f>Hoja2!V126</f>
        <v>0</v>
      </c>
      <c r="J126" s="18">
        <f>Hoja2!W126</f>
        <v>0</v>
      </c>
      <c r="K126" s="18">
        <f>Hoja2!X126</f>
        <v>0</v>
      </c>
      <c r="L126" s="5">
        <f>ROUND((Hoja2!W126*Hoja2!$B$1),3)</f>
        <v>0</v>
      </c>
      <c r="M126" s="5">
        <f>ROUND((Hoja2!W126*Hoja2!$B$2),3)</f>
        <v>0</v>
      </c>
      <c r="N126" s="5">
        <f t="shared" si="2"/>
        <v>0</v>
      </c>
      <c r="O126" s="45">
        <f>ROUND((Hoja2!U126+Hoja2!Y126),2)</f>
        <v>0</v>
      </c>
      <c r="P126" s="18">
        <f>Hoja2!AC126</f>
        <v>0</v>
      </c>
      <c r="Q126" s="18" t="str">
        <f>Hoja2!AD126</f>
        <v>N</v>
      </c>
      <c r="R126" s="18" t="str">
        <f>Hoja2!AE126</f>
        <v xml:space="preserve"> - </v>
      </c>
      <c r="S126" s="18" t="str">
        <f>Hoja2!AF126</f>
        <v xml:space="preserve"> - </v>
      </c>
      <c r="T126" s="18" t="str">
        <f>Hoja2!AG126</f>
        <v xml:space="preserve"> - </v>
      </c>
      <c r="U126" s="18" t="str">
        <f>Hoja2!AH126</f>
        <v xml:space="preserve"> - </v>
      </c>
      <c r="V126" s="18" t="str">
        <f>Hoja2!AI126</f>
        <v>A-1</v>
      </c>
      <c r="W126" s="18" t="str">
        <f>Hoja2!AJ126</f>
        <v>301102011085</v>
      </c>
      <c r="X126" s="18">
        <f>Hoja2!AK126</f>
        <v>0</v>
      </c>
    </row>
    <row r="127" spans="1:24" ht="30" customHeight="1" x14ac:dyDescent="0.25">
      <c r="A127" s="18">
        <f>Hoja2!N127</f>
        <v>0</v>
      </c>
      <c r="B127" s="18">
        <f>Hoja2!O127</f>
        <v>0</v>
      </c>
      <c r="C127" s="18">
        <f>Hoja2!P127</f>
        <v>0</v>
      </c>
      <c r="D127" s="18">
        <f>Hoja2!Q127</f>
        <v>0</v>
      </c>
      <c r="E127" s="18">
        <f>Hoja2!R127</f>
        <v>0</v>
      </c>
      <c r="F127" s="18">
        <f>Hoja2!S127</f>
        <v>0</v>
      </c>
      <c r="G127" s="18" t="str">
        <f>Hoja2!T127</f>
        <v>2026</v>
      </c>
      <c r="H127" s="18">
        <f>Hoja2!U127</f>
        <v>0</v>
      </c>
      <c r="I127" s="18">
        <f>Hoja2!V127</f>
        <v>0</v>
      </c>
      <c r="J127" s="18">
        <f>Hoja2!W127</f>
        <v>0</v>
      </c>
      <c r="K127" s="18">
        <f>Hoja2!X127</f>
        <v>0</v>
      </c>
      <c r="L127" s="5">
        <f>ROUND((Hoja2!W127*Hoja2!$B$1),3)</f>
        <v>0</v>
      </c>
      <c r="M127" s="5">
        <f>ROUND((Hoja2!W127*Hoja2!$B$2),3)</f>
        <v>0</v>
      </c>
      <c r="N127" s="5">
        <f t="shared" si="2"/>
        <v>0</v>
      </c>
      <c r="O127" s="45">
        <f>ROUND((Hoja2!U127+Hoja2!Y127),2)</f>
        <v>0</v>
      </c>
      <c r="P127" s="18">
        <f>Hoja2!AC127</f>
        <v>0</v>
      </c>
      <c r="Q127" s="18" t="str">
        <f>Hoja2!AD127</f>
        <v>N</v>
      </c>
      <c r="R127" s="18" t="str">
        <f>Hoja2!AE127</f>
        <v xml:space="preserve"> - </v>
      </c>
      <c r="S127" s="18" t="str">
        <f>Hoja2!AF127</f>
        <v xml:space="preserve"> - </v>
      </c>
      <c r="T127" s="18" t="str">
        <f>Hoja2!AG127</f>
        <v xml:space="preserve"> - </v>
      </c>
      <c r="U127" s="18" t="str">
        <f>Hoja2!AH127</f>
        <v xml:space="preserve"> - </v>
      </c>
      <c r="V127" s="18" t="str">
        <f>Hoja2!AI127</f>
        <v>A-1</v>
      </c>
      <c r="W127" s="18" t="str">
        <f>Hoja2!AJ127</f>
        <v>301102011086</v>
      </c>
      <c r="X127" s="18">
        <f>Hoja2!AK127</f>
        <v>0</v>
      </c>
    </row>
    <row r="128" spans="1:24" ht="30" customHeight="1" x14ac:dyDescent="0.25">
      <c r="A128" s="18">
        <f>Hoja2!N128</f>
        <v>0</v>
      </c>
      <c r="B128" s="18">
        <f>Hoja2!O128</f>
        <v>0</v>
      </c>
      <c r="C128" s="18">
        <f>Hoja2!P128</f>
        <v>0</v>
      </c>
      <c r="D128" s="18">
        <f>Hoja2!Q128</f>
        <v>0</v>
      </c>
      <c r="E128" s="18">
        <f>Hoja2!R128</f>
        <v>0</v>
      </c>
      <c r="F128" s="18">
        <f>Hoja2!S128</f>
        <v>0</v>
      </c>
      <c r="G128" s="18" t="str">
        <f>Hoja2!T128</f>
        <v>2026</v>
      </c>
      <c r="H128" s="18">
        <f>Hoja2!U128</f>
        <v>0</v>
      </c>
      <c r="I128" s="18">
        <f>Hoja2!V128</f>
        <v>0</v>
      </c>
      <c r="J128" s="18">
        <f>Hoja2!W128</f>
        <v>0</v>
      </c>
      <c r="K128" s="18">
        <f>Hoja2!X128</f>
        <v>0</v>
      </c>
      <c r="L128" s="5">
        <f>ROUND((Hoja2!W128*Hoja2!$B$1),3)</f>
        <v>0</v>
      </c>
      <c r="M128" s="5">
        <f>ROUND((Hoja2!W128*Hoja2!$B$2),3)</f>
        <v>0</v>
      </c>
      <c r="N128" s="5">
        <f t="shared" si="2"/>
        <v>0</v>
      </c>
      <c r="O128" s="45">
        <f>ROUND((Hoja2!U128+Hoja2!Y128),2)</f>
        <v>0</v>
      </c>
      <c r="P128" s="18">
        <f>Hoja2!AC128</f>
        <v>0</v>
      </c>
      <c r="Q128" s="18" t="str">
        <f>Hoja2!AD128</f>
        <v>N</v>
      </c>
      <c r="R128" s="18" t="str">
        <f>Hoja2!AE128</f>
        <v xml:space="preserve"> - </v>
      </c>
      <c r="S128" s="18" t="str">
        <f>Hoja2!AF128</f>
        <v xml:space="preserve"> - </v>
      </c>
      <c r="T128" s="18" t="str">
        <f>Hoja2!AG128</f>
        <v xml:space="preserve"> - </v>
      </c>
      <c r="U128" s="18" t="str">
        <f>Hoja2!AH128</f>
        <v xml:space="preserve"> - </v>
      </c>
      <c r="V128" s="18" t="str">
        <f>Hoja2!AI128</f>
        <v>A-1</v>
      </c>
      <c r="W128" s="18" t="str">
        <f>Hoja2!AJ128</f>
        <v>301102011087</v>
      </c>
      <c r="X128" s="18">
        <f>Hoja2!AK128</f>
        <v>0</v>
      </c>
    </row>
    <row r="129" spans="1:24" ht="30" customHeight="1" x14ac:dyDescent="0.25">
      <c r="A129" s="18">
        <f>Hoja2!N129</f>
        <v>0</v>
      </c>
      <c r="B129" s="18">
        <f>Hoja2!O129</f>
        <v>0</v>
      </c>
      <c r="C129" s="18">
        <f>Hoja2!P129</f>
        <v>0</v>
      </c>
      <c r="D129" s="18">
        <f>Hoja2!Q129</f>
        <v>0</v>
      </c>
      <c r="E129" s="18">
        <f>Hoja2!R129</f>
        <v>0</v>
      </c>
      <c r="F129" s="18">
        <f>Hoja2!S129</f>
        <v>0</v>
      </c>
      <c r="G129" s="18" t="str">
        <f>Hoja2!T129</f>
        <v>2026</v>
      </c>
      <c r="H129" s="18">
        <f>Hoja2!U129</f>
        <v>0</v>
      </c>
      <c r="I129" s="18">
        <f>Hoja2!V129</f>
        <v>0</v>
      </c>
      <c r="J129" s="18">
        <f>Hoja2!W129</f>
        <v>0</v>
      </c>
      <c r="K129" s="18">
        <f>Hoja2!X129</f>
        <v>0</v>
      </c>
      <c r="L129" s="5">
        <f>ROUND((Hoja2!W129*Hoja2!$B$1),3)</f>
        <v>0</v>
      </c>
      <c r="M129" s="5">
        <f>ROUND((Hoja2!W129*Hoja2!$B$2),3)</f>
        <v>0</v>
      </c>
      <c r="N129" s="5">
        <f t="shared" si="2"/>
        <v>0</v>
      </c>
      <c r="O129" s="45">
        <f>ROUND((Hoja2!U129+Hoja2!Y129),2)</f>
        <v>0</v>
      </c>
      <c r="P129" s="18">
        <f>Hoja2!AC129</f>
        <v>0</v>
      </c>
      <c r="Q129" s="18" t="str">
        <f>Hoja2!AD129</f>
        <v>N</v>
      </c>
      <c r="R129" s="18" t="str">
        <f>Hoja2!AE129</f>
        <v xml:space="preserve"> - </v>
      </c>
      <c r="S129" s="18" t="str">
        <f>Hoja2!AF129</f>
        <v xml:space="preserve"> - </v>
      </c>
      <c r="T129" s="18" t="str">
        <f>Hoja2!AG129</f>
        <v xml:space="preserve"> - </v>
      </c>
      <c r="U129" s="18" t="str">
        <f>Hoja2!AH129</f>
        <v xml:space="preserve"> - </v>
      </c>
      <c r="V129" s="18" t="str">
        <f>Hoja2!AI129</f>
        <v>A-1</v>
      </c>
      <c r="W129" s="18" t="str">
        <f>Hoja2!AJ129</f>
        <v>301102011088</v>
      </c>
      <c r="X129" s="18">
        <f>Hoja2!AK129</f>
        <v>0</v>
      </c>
    </row>
    <row r="130" spans="1:24" ht="30" customHeight="1" x14ac:dyDescent="0.25">
      <c r="A130" s="18">
        <f>Hoja2!N130</f>
        <v>0</v>
      </c>
      <c r="B130" s="18">
        <f>Hoja2!O130</f>
        <v>0</v>
      </c>
      <c r="C130" s="18">
        <f>Hoja2!P130</f>
        <v>0</v>
      </c>
      <c r="D130" s="18">
        <f>Hoja2!Q130</f>
        <v>0</v>
      </c>
      <c r="E130" s="18">
        <f>Hoja2!R130</f>
        <v>0</v>
      </c>
      <c r="F130" s="18">
        <f>Hoja2!S130</f>
        <v>0</v>
      </c>
      <c r="G130" s="18" t="str">
        <f>Hoja2!T130</f>
        <v>2026</v>
      </c>
      <c r="H130" s="18">
        <f>Hoja2!U130</f>
        <v>0</v>
      </c>
      <c r="I130" s="18">
        <f>Hoja2!V130</f>
        <v>0</v>
      </c>
      <c r="J130" s="18">
        <f>Hoja2!W130</f>
        <v>0</v>
      </c>
      <c r="K130" s="18">
        <f>Hoja2!X130</f>
        <v>0</v>
      </c>
      <c r="L130" s="5">
        <f>ROUND((Hoja2!W130*Hoja2!$B$1),3)</f>
        <v>0</v>
      </c>
      <c r="M130" s="5">
        <f>ROUND((Hoja2!W130*Hoja2!$B$2),3)</f>
        <v>0</v>
      </c>
      <c r="N130" s="5">
        <f t="shared" si="2"/>
        <v>0</v>
      </c>
      <c r="O130" s="45">
        <f>ROUND((Hoja2!U130+Hoja2!Y130),2)</f>
        <v>0</v>
      </c>
      <c r="P130" s="18">
        <f>Hoja2!AC130</f>
        <v>0</v>
      </c>
      <c r="Q130" s="18" t="str">
        <f>Hoja2!AD130</f>
        <v>N</v>
      </c>
      <c r="R130" s="18" t="str">
        <f>Hoja2!AE130</f>
        <v xml:space="preserve"> - </v>
      </c>
      <c r="S130" s="18" t="str">
        <f>Hoja2!AF130</f>
        <v xml:space="preserve"> - </v>
      </c>
      <c r="T130" s="18" t="str">
        <f>Hoja2!AG130</f>
        <v xml:space="preserve"> - </v>
      </c>
      <c r="U130" s="18" t="str">
        <f>Hoja2!AH130</f>
        <v xml:space="preserve"> - </v>
      </c>
      <c r="V130" s="18" t="str">
        <f>Hoja2!AI130</f>
        <v>A-1</v>
      </c>
      <c r="W130" s="18" t="str">
        <f>Hoja2!AJ130</f>
        <v>301102011089</v>
      </c>
      <c r="X130" s="18">
        <f>Hoja2!AK130</f>
        <v>0</v>
      </c>
    </row>
    <row r="131" spans="1:24" ht="30" customHeight="1" x14ac:dyDescent="0.25">
      <c r="A131" s="18">
        <f>Hoja2!N131</f>
        <v>0</v>
      </c>
      <c r="B131" s="18">
        <f>Hoja2!O131</f>
        <v>0</v>
      </c>
      <c r="C131" s="18">
        <f>Hoja2!P131</f>
        <v>0</v>
      </c>
      <c r="D131" s="18">
        <f>Hoja2!Q131</f>
        <v>0</v>
      </c>
      <c r="E131" s="18">
        <f>Hoja2!R131</f>
        <v>0</v>
      </c>
      <c r="F131" s="18">
        <f>Hoja2!S131</f>
        <v>0</v>
      </c>
      <c r="G131" s="18" t="str">
        <f>Hoja2!T131</f>
        <v>2026</v>
      </c>
      <c r="H131" s="18">
        <f>Hoja2!U131</f>
        <v>0</v>
      </c>
      <c r="I131" s="18">
        <f>Hoja2!V131</f>
        <v>0</v>
      </c>
      <c r="J131" s="18">
        <f>Hoja2!W131</f>
        <v>0</v>
      </c>
      <c r="K131" s="18">
        <f>Hoja2!X131</f>
        <v>0</v>
      </c>
      <c r="L131" s="5">
        <f>ROUND((Hoja2!W131*Hoja2!$B$1),3)</f>
        <v>0</v>
      </c>
      <c r="M131" s="5">
        <f>ROUND((Hoja2!W131*Hoja2!$B$2),3)</f>
        <v>0</v>
      </c>
      <c r="N131" s="5">
        <f t="shared" si="2"/>
        <v>0</v>
      </c>
      <c r="O131" s="45">
        <f>ROUND((Hoja2!U131+Hoja2!Y131),2)</f>
        <v>0</v>
      </c>
      <c r="P131" s="18">
        <f>Hoja2!AC131</f>
        <v>0</v>
      </c>
      <c r="Q131" s="18" t="str">
        <f>Hoja2!AD131</f>
        <v>N</v>
      </c>
      <c r="R131" s="18" t="str">
        <f>Hoja2!AE131</f>
        <v xml:space="preserve"> - </v>
      </c>
      <c r="S131" s="18" t="str">
        <f>Hoja2!AF131</f>
        <v xml:space="preserve"> - </v>
      </c>
      <c r="T131" s="18" t="str">
        <f>Hoja2!AG131</f>
        <v xml:space="preserve"> - </v>
      </c>
      <c r="U131" s="18" t="str">
        <f>Hoja2!AH131</f>
        <v xml:space="preserve"> - </v>
      </c>
      <c r="V131" s="18" t="str">
        <f>Hoja2!AI131</f>
        <v>A-1</v>
      </c>
      <c r="W131" s="18" t="str">
        <f>Hoja2!AJ131</f>
        <v>301102011090</v>
      </c>
      <c r="X131" s="18">
        <f>Hoja2!AK131</f>
        <v>0</v>
      </c>
    </row>
    <row r="132" spans="1:24" ht="30" customHeight="1" x14ac:dyDescent="0.25">
      <c r="A132" s="18">
        <f>Hoja2!N132</f>
        <v>0</v>
      </c>
      <c r="B132" s="18">
        <f>Hoja2!O132</f>
        <v>0</v>
      </c>
      <c r="C132" s="18">
        <f>Hoja2!P132</f>
        <v>0</v>
      </c>
      <c r="D132" s="18">
        <f>Hoja2!Q132</f>
        <v>0</v>
      </c>
      <c r="E132" s="18">
        <f>Hoja2!R132</f>
        <v>0</v>
      </c>
      <c r="F132" s="18">
        <f>Hoja2!S132</f>
        <v>0</v>
      </c>
      <c r="G132" s="18" t="str">
        <f>Hoja2!T132</f>
        <v>2026</v>
      </c>
      <c r="H132" s="18">
        <f>Hoja2!U132</f>
        <v>0</v>
      </c>
      <c r="I132" s="18">
        <f>Hoja2!V132</f>
        <v>0</v>
      </c>
      <c r="J132" s="18">
        <f>Hoja2!W132</f>
        <v>0</v>
      </c>
      <c r="K132" s="18">
        <f>Hoja2!X132</f>
        <v>0</v>
      </c>
      <c r="L132" s="5">
        <f>ROUND((Hoja2!W132*Hoja2!$B$1),3)</f>
        <v>0</v>
      </c>
      <c r="M132" s="5">
        <f>ROUND((Hoja2!W132*Hoja2!$B$2),3)</f>
        <v>0</v>
      </c>
      <c r="N132" s="5">
        <f t="shared" si="2"/>
        <v>0</v>
      </c>
      <c r="O132" s="45">
        <f>ROUND((Hoja2!U132+Hoja2!Y132),2)</f>
        <v>0</v>
      </c>
      <c r="P132" s="18">
        <f>Hoja2!AC132</f>
        <v>0</v>
      </c>
      <c r="Q132" s="18" t="str">
        <f>Hoja2!AD132</f>
        <v>N</v>
      </c>
      <c r="R132" s="18" t="str">
        <f>Hoja2!AE132</f>
        <v xml:space="preserve"> - </v>
      </c>
      <c r="S132" s="18" t="str">
        <f>Hoja2!AF132</f>
        <v xml:space="preserve"> - </v>
      </c>
      <c r="T132" s="18" t="str">
        <f>Hoja2!AG132</f>
        <v xml:space="preserve"> - </v>
      </c>
      <c r="U132" s="18" t="str">
        <f>Hoja2!AH132</f>
        <v xml:space="preserve"> - </v>
      </c>
      <c r="V132" s="18" t="str">
        <f>Hoja2!AI132</f>
        <v>A-1</v>
      </c>
      <c r="W132" s="18" t="str">
        <f>Hoja2!AJ132</f>
        <v>301102011091</v>
      </c>
      <c r="X132" s="18">
        <f>Hoja2!AK132</f>
        <v>0</v>
      </c>
    </row>
    <row r="133" spans="1:24" ht="30" customHeight="1" x14ac:dyDescent="0.25">
      <c r="A133" s="18">
        <f>Hoja2!N133</f>
        <v>0</v>
      </c>
      <c r="B133" s="18">
        <f>Hoja2!O133</f>
        <v>0</v>
      </c>
      <c r="C133" s="18">
        <f>Hoja2!P133</f>
        <v>0</v>
      </c>
      <c r="D133" s="18">
        <f>Hoja2!Q133</f>
        <v>0</v>
      </c>
      <c r="E133" s="18">
        <f>Hoja2!R133</f>
        <v>0</v>
      </c>
      <c r="F133" s="18">
        <f>Hoja2!S133</f>
        <v>0</v>
      </c>
      <c r="G133" s="18" t="str">
        <f>Hoja2!T133</f>
        <v>2026</v>
      </c>
      <c r="H133" s="18">
        <f>Hoja2!U133</f>
        <v>0</v>
      </c>
      <c r="I133" s="18">
        <f>Hoja2!V133</f>
        <v>0</v>
      </c>
      <c r="J133" s="18">
        <f>Hoja2!W133</f>
        <v>0</v>
      </c>
      <c r="K133" s="18">
        <f>Hoja2!X133</f>
        <v>0</v>
      </c>
      <c r="L133" s="5">
        <f>ROUND((Hoja2!W133*Hoja2!$B$1),3)</f>
        <v>0</v>
      </c>
      <c r="M133" s="5">
        <f>ROUND((Hoja2!W133*Hoja2!$B$2),3)</f>
        <v>0</v>
      </c>
      <c r="N133" s="5">
        <f t="shared" si="2"/>
        <v>0</v>
      </c>
      <c r="O133" s="45">
        <f>ROUND((Hoja2!U133+Hoja2!Y133),2)</f>
        <v>0</v>
      </c>
      <c r="P133" s="18">
        <f>Hoja2!AC133</f>
        <v>0</v>
      </c>
      <c r="Q133" s="18" t="str">
        <f>Hoja2!AD133</f>
        <v>N</v>
      </c>
      <c r="R133" s="18" t="str">
        <f>Hoja2!AE133</f>
        <v xml:space="preserve"> - </v>
      </c>
      <c r="S133" s="18" t="str">
        <f>Hoja2!AF133</f>
        <v xml:space="preserve"> - </v>
      </c>
      <c r="T133" s="18" t="str">
        <f>Hoja2!AG133</f>
        <v xml:space="preserve"> - </v>
      </c>
      <c r="U133" s="18" t="str">
        <f>Hoja2!AH133</f>
        <v xml:space="preserve"> - </v>
      </c>
      <c r="V133" s="18" t="str">
        <f>Hoja2!AI133</f>
        <v>A-1</v>
      </c>
      <c r="W133" s="18" t="str">
        <f>Hoja2!AJ133</f>
        <v>301102011092</v>
      </c>
      <c r="X133" s="18">
        <f>Hoja2!AK133</f>
        <v>0</v>
      </c>
    </row>
    <row r="134" spans="1:24" ht="30" customHeight="1" x14ac:dyDescent="0.25">
      <c r="A134" s="18">
        <f>Hoja2!N134</f>
        <v>0</v>
      </c>
      <c r="B134" s="18">
        <f>Hoja2!O134</f>
        <v>0</v>
      </c>
      <c r="C134" s="18">
        <f>Hoja2!P134</f>
        <v>0</v>
      </c>
      <c r="D134" s="18">
        <f>Hoja2!Q134</f>
        <v>0</v>
      </c>
      <c r="E134" s="18">
        <f>Hoja2!R134</f>
        <v>0</v>
      </c>
      <c r="F134" s="18">
        <f>Hoja2!S134</f>
        <v>0</v>
      </c>
      <c r="G134" s="18" t="str">
        <f>Hoja2!T134</f>
        <v>2026</v>
      </c>
      <c r="H134" s="18">
        <f>Hoja2!U134</f>
        <v>0</v>
      </c>
      <c r="I134" s="18">
        <f>Hoja2!V134</f>
        <v>0</v>
      </c>
      <c r="J134" s="18">
        <f>Hoja2!W134</f>
        <v>0</v>
      </c>
      <c r="K134" s="18">
        <f>Hoja2!X134</f>
        <v>0</v>
      </c>
      <c r="L134" s="5">
        <f>ROUND((Hoja2!W134*Hoja2!$B$1),3)</f>
        <v>0</v>
      </c>
      <c r="M134" s="5">
        <f>ROUND((Hoja2!W134*Hoja2!$B$2),3)</f>
        <v>0</v>
      </c>
      <c r="N134" s="5">
        <f t="shared" si="2"/>
        <v>0</v>
      </c>
      <c r="O134" s="45">
        <f>ROUND((Hoja2!U134+Hoja2!Y134),2)</f>
        <v>0</v>
      </c>
      <c r="P134" s="18">
        <f>Hoja2!AC134</f>
        <v>0</v>
      </c>
      <c r="Q134" s="18" t="str">
        <f>Hoja2!AD134</f>
        <v>N</v>
      </c>
      <c r="R134" s="18" t="str">
        <f>Hoja2!AE134</f>
        <v xml:space="preserve"> - </v>
      </c>
      <c r="S134" s="18" t="str">
        <f>Hoja2!AF134</f>
        <v xml:space="preserve"> - </v>
      </c>
      <c r="T134" s="18" t="str">
        <f>Hoja2!AG134</f>
        <v xml:space="preserve"> - </v>
      </c>
      <c r="U134" s="18" t="str">
        <f>Hoja2!AH134</f>
        <v xml:space="preserve"> - </v>
      </c>
      <c r="V134" s="18" t="str">
        <f>Hoja2!AI134</f>
        <v>A-1</v>
      </c>
      <c r="W134" s="18" t="str">
        <f>Hoja2!AJ134</f>
        <v>301102011093</v>
      </c>
      <c r="X134" s="18">
        <f>Hoja2!AK134</f>
        <v>0</v>
      </c>
    </row>
    <row r="135" spans="1:24" ht="30" customHeight="1" x14ac:dyDescent="0.25">
      <c r="A135" s="18">
        <f>Hoja2!N135</f>
        <v>0</v>
      </c>
      <c r="B135" s="18">
        <f>Hoja2!O135</f>
        <v>0</v>
      </c>
      <c r="C135" s="18">
        <f>Hoja2!P135</f>
        <v>0</v>
      </c>
      <c r="D135" s="18">
        <f>Hoja2!Q135</f>
        <v>0</v>
      </c>
      <c r="E135" s="18">
        <f>Hoja2!R135</f>
        <v>0</v>
      </c>
      <c r="F135" s="18">
        <f>Hoja2!S135</f>
        <v>0</v>
      </c>
      <c r="G135" s="18" t="str">
        <f>Hoja2!T135</f>
        <v>2026</v>
      </c>
      <c r="H135" s="18">
        <f>Hoja2!U135</f>
        <v>0</v>
      </c>
      <c r="I135" s="18">
        <f>Hoja2!V135</f>
        <v>0</v>
      </c>
      <c r="J135" s="18">
        <f>Hoja2!W135</f>
        <v>0</v>
      </c>
      <c r="K135" s="18">
        <f>Hoja2!X135</f>
        <v>0</v>
      </c>
      <c r="L135" s="5">
        <f>ROUND((Hoja2!W135*Hoja2!$B$1),3)</f>
        <v>0</v>
      </c>
      <c r="M135" s="5">
        <f>ROUND((Hoja2!W135*Hoja2!$B$2),3)</f>
        <v>0</v>
      </c>
      <c r="N135" s="5">
        <f t="shared" si="2"/>
        <v>0</v>
      </c>
      <c r="O135" s="45">
        <f>ROUND((Hoja2!U135+Hoja2!Y135),2)</f>
        <v>0</v>
      </c>
      <c r="P135" s="18">
        <f>Hoja2!AC135</f>
        <v>0</v>
      </c>
      <c r="Q135" s="18" t="str">
        <f>Hoja2!AD135</f>
        <v>N</v>
      </c>
      <c r="R135" s="18" t="str">
        <f>Hoja2!AE135</f>
        <v xml:space="preserve"> - </v>
      </c>
      <c r="S135" s="18" t="str">
        <f>Hoja2!AF135</f>
        <v xml:space="preserve"> - </v>
      </c>
      <c r="T135" s="18" t="str">
        <f>Hoja2!AG135</f>
        <v xml:space="preserve"> - </v>
      </c>
      <c r="U135" s="18" t="str">
        <f>Hoja2!AH135</f>
        <v xml:space="preserve"> - </v>
      </c>
      <c r="V135" s="18" t="str">
        <f>Hoja2!AI135</f>
        <v>A-1</v>
      </c>
      <c r="W135" s="18" t="str">
        <f>Hoja2!AJ135</f>
        <v>301102011094</v>
      </c>
      <c r="X135" s="18">
        <f>Hoja2!AK135</f>
        <v>0</v>
      </c>
    </row>
    <row r="136" spans="1:24" ht="30" customHeight="1" x14ac:dyDescent="0.25">
      <c r="A136" s="18">
        <f>Hoja2!N136</f>
        <v>0</v>
      </c>
      <c r="B136" s="18">
        <f>Hoja2!O136</f>
        <v>0</v>
      </c>
      <c r="C136" s="18">
        <f>Hoja2!P136</f>
        <v>0</v>
      </c>
      <c r="D136" s="18">
        <f>Hoja2!Q136</f>
        <v>0</v>
      </c>
      <c r="E136" s="18">
        <f>Hoja2!R136</f>
        <v>0</v>
      </c>
      <c r="F136" s="18">
        <f>Hoja2!S136</f>
        <v>0</v>
      </c>
      <c r="G136" s="18" t="str">
        <f>Hoja2!T136</f>
        <v>2026</v>
      </c>
      <c r="H136" s="18">
        <f>Hoja2!U136</f>
        <v>0</v>
      </c>
      <c r="I136" s="18">
        <f>Hoja2!V136</f>
        <v>0</v>
      </c>
      <c r="J136" s="18">
        <f>Hoja2!W136</f>
        <v>0</v>
      </c>
      <c r="K136" s="18">
        <f>Hoja2!X136</f>
        <v>0</v>
      </c>
      <c r="L136" s="5">
        <f>ROUND((Hoja2!W136*Hoja2!$B$1),3)</f>
        <v>0</v>
      </c>
      <c r="M136" s="5">
        <f>ROUND((Hoja2!W136*Hoja2!$B$2),3)</f>
        <v>0</v>
      </c>
      <c r="N136" s="5">
        <f t="shared" si="2"/>
        <v>0</v>
      </c>
      <c r="O136" s="45">
        <f>ROUND((Hoja2!U136+Hoja2!Y136),2)</f>
        <v>0</v>
      </c>
      <c r="P136" s="18">
        <f>Hoja2!AC136</f>
        <v>0</v>
      </c>
      <c r="Q136" s="18" t="str">
        <f>Hoja2!AD136</f>
        <v>N</v>
      </c>
      <c r="R136" s="18" t="str">
        <f>Hoja2!AE136</f>
        <v xml:space="preserve"> - </v>
      </c>
      <c r="S136" s="18" t="str">
        <f>Hoja2!AF136</f>
        <v xml:space="preserve"> - </v>
      </c>
      <c r="T136" s="18" t="str">
        <f>Hoja2!AG136</f>
        <v xml:space="preserve"> - </v>
      </c>
      <c r="U136" s="18" t="str">
        <f>Hoja2!AH136</f>
        <v xml:space="preserve"> - </v>
      </c>
      <c r="V136" s="18" t="str">
        <f>Hoja2!AI136</f>
        <v>A-1</v>
      </c>
      <c r="W136" s="18" t="str">
        <f>Hoja2!AJ136</f>
        <v>301102011095</v>
      </c>
      <c r="X136" s="18">
        <f>Hoja2!AK136</f>
        <v>0</v>
      </c>
    </row>
    <row r="137" spans="1:24" ht="30" customHeight="1" x14ac:dyDescent="0.25">
      <c r="A137" s="18">
        <f>Hoja2!N137</f>
        <v>0</v>
      </c>
      <c r="B137" s="18">
        <f>Hoja2!O137</f>
        <v>0</v>
      </c>
      <c r="C137" s="18">
        <f>Hoja2!P137</f>
        <v>0</v>
      </c>
      <c r="D137" s="18">
        <f>Hoja2!Q137</f>
        <v>0</v>
      </c>
      <c r="E137" s="18">
        <f>Hoja2!R137</f>
        <v>0</v>
      </c>
      <c r="F137" s="18">
        <f>Hoja2!S137</f>
        <v>0</v>
      </c>
      <c r="G137" s="18" t="str">
        <f>Hoja2!T137</f>
        <v>2026</v>
      </c>
      <c r="H137" s="18">
        <f>Hoja2!U137</f>
        <v>0</v>
      </c>
      <c r="I137" s="18">
        <f>Hoja2!V137</f>
        <v>0</v>
      </c>
      <c r="J137" s="18">
        <f>Hoja2!W137</f>
        <v>0</v>
      </c>
      <c r="K137" s="18">
        <f>Hoja2!X137</f>
        <v>0</v>
      </c>
      <c r="L137" s="5">
        <f>ROUND((Hoja2!W137*Hoja2!$B$1),3)</f>
        <v>0</v>
      </c>
      <c r="M137" s="5">
        <f>ROUND((Hoja2!W137*Hoja2!$B$2),3)</f>
        <v>0</v>
      </c>
      <c r="N137" s="5">
        <f t="shared" si="2"/>
        <v>0</v>
      </c>
      <c r="O137" s="45">
        <f>ROUND((Hoja2!U137+Hoja2!Y137),2)</f>
        <v>0</v>
      </c>
      <c r="P137" s="18">
        <f>Hoja2!AC137</f>
        <v>0</v>
      </c>
      <c r="Q137" s="18" t="str">
        <f>Hoja2!AD137</f>
        <v>N</v>
      </c>
      <c r="R137" s="18" t="str">
        <f>Hoja2!AE137</f>
        <v xml:space="preserve"> - </v>
      </c>
      <c r="S137" s="18" t="str">
        <f>Hoja2!AF137</f>
        <v xml:space="preserve"> - </v>
      </c>
      <c r="T137" s="18" t="str">
        <f>Hoja2!AG137</f>
        <v xml:space="preserve"> - </v>
      </c>
      <c r="U137" s="18" t="str">
        <f>Hoja2!AH137</f>
        <v xml:space="preserve"> - </v>
      </c>
      <c r="V137" s="18" t="str">
        <f>Hoja2!AI137</f>
        <v>A-1</v>
      </c>
      <c r="W137" s="18" t="str">
        <f>Hoja2!AJ137</f>
        <v>301102011096</v>
      </c>
      <c r="X137" s="18">
        <f>Hoja2!AK137</f>
        <v>0</v>
      </c>
    </row>
    <row r="138" spans="1:24" ht="30" customHeight="1" x14ac:dyDescent="0.25">
      <c r="A138" s="18">
        <f>Hoja2!N138</f>
        <v>0</v>
      </c>
      <c r="B138" s="18">
        <f>Hoja2!O138</f>
        <v>0</v>
      </c>
      <c r="C138" s="18">
        <f>Hoja2!P138</f>
        <v>0</v>
      </c>
      <c r="D138" s="18">
        <f>Hoja2!Q138</f>
        <v>0</v>
      </c>
      <c r="E138" s="18">
        <f>Hoja2!R138</f>
        <v>0</v>
      </c>
      <c r="F138" s="18">
        <f>Hoja2!S138</f>
        <v>0</v>
      </c>
      <c r="G138" s="18" t="str">
        <f>Hoja2!T138</f>
        <v>2026</v>
      </c>
      <c r="H138" s="18">
        <f>Hoja2!U138</f>
        <v>0</v>
      </c>
      <c r="I138" s="18">
        <f>Hoja2!V138</f>
        <v>0</v>
      </c>
      <c r="J138" s="18">
        <f>Hoja2!W138</f>
        <v>0</v>
      </c>
      <c r="K138" s="18">
        <f>Hoja2!X138</f>
        <v>0</v>
      </c>
      <c r="L138" s="5">
        <f>ROUND((Hoja2!W138*Hoja2!$B$1),3)</f>
        <v>0</v>
      </c>
      <c r="M138" s="5">
        <f>ROUND((Hoja2!W138*Hoja2!$B$2),3)</f>
        <v>0</v>
      </c>
      <c r="N138" s="5">
        <f t="shared" si="2"/>
        <v>0</v>
      </c>
      <c r="O138" s="45">
        <f>ROUND((Hoja2!U138+Hoja2!Y138),2)</f>
        <v>0</v>
      </c>
      <c r="P138" s="18">
        <f>Hoja2!AC138</f>
        <v>0</v>
      </c>
      <c r="Q138" s="18" t="str">
        <f>Hoja2!AD138</f>
        <v>N</v>
      </c>
      <c r="R138" s="18" t="str">
        <f>Hoja2!AE138</f>
        <v xml:space="preserve"> - </v>
      </c>
      <c r="S138" s="18" t="str">
        <f>Hoja2!AF138</f>
        <v xml:space="preserve"> - </v>
      </c>
      <c r="T138" s="18" t="str">
        <f>Hoja2!AG138</f>
        <v xml:space="preserve"> - </v>
      </c>
      <c r="U138" s="18" t="str">
        <f>Hoja2!AH138</f>
        <v xml:space="preserve"> - </v>
      </c>
      <c r="V138" s="18" t="str">
        <f>Hoja2!AI138</f>
        <v>A-1</v>
      </c>
      <c r="W138" s="18" t="str">
        <f>Hoja2!AJ138</f>
        <v>301102011097</v>
      </c>
      <c r="X138" s="18">
        <f>Hoja2!AK138</f>
        <v>0</v>
      </c>
    </row>
    <row r="139" spans="1:24" ht="30" customHeight="1" x14ac:dyDescent="0.25">
      <c r="A139" s="18">
        <f>Hoja2!N139</f>
        <v>0</v>
      </c>
      <c r="B139" s="18">
        <f>Hoja2!O139</f>
        <v>0</v>
      </c>
      <c r="C139" s="18">
        <f>Hoja2!P139</f>
        <v>0</v>
      </c>
      <c r="D139" s="18">
        <f>Hoja2!Q139</f>
        <v>0</v>
      </c>
      <c r="E139" s="18">
        <f>Hoja2!R139</f>
        <v>0</v>
      </c>
      <c r="F139" s="18">
        <f>Hoja2!S139</f>
        <v>0</v>
      </c>
      <c r="G139" s="18" t="str">
        <f>Hoja2!T139</f>
        <v>2026</v>
      </c>
      <c r="H139" s="18">
        <f>Hoja2!U139</f>
        <v>0</v>
      </c>
      <c r="I139" s="18">
        <f>Hoja2!V139</f>
        <v>0</v>
      </c>
      <c r="J139" s="18">
        <f>Hoja2!W139</f>
        <v>0</v>
      </c>
      <c r="K139" s="18">
        <f>Hoja2!X139</f>
        <v>0</v>
      </c>
      <c r="L139" s="5">
        <f>ROUND((Hoja2!W139*Hoja2!$B$1),3)</f>
        <v>0</v>
      </c>
      <c r="M139" s="5">
        <f>ROUND((Hoja2!W139*Hoja2!$B$2),3)</f>
        <v>0</v>
      </c>
      <c r="N139" s="5">
        <f t="shared" ref="N139:N202" si="3">ROUND((L139+M139),2)</f>
        <v>0</v>
      </c>
      <c r="O139" s="45">
        <f>ROUND((Hoja2!U139+Hoja2!Y139),2)</f>
        <v>0</v>
      </c>
      <c r="P139" s="18">
        <f>Hoja2!AC139</f>
        <v>0</v>
      </c>
      <c r="Q139" s="18" t="str">
        <f>Hoja2!AD139</f>
        <v>N</v>
      </c>
      <c r="R139" s="18" t="str">
        <f>Hoja2!AE139</f>
        <v xml:space="preserve"> - </v>
      </c>
      <c r="S139" s="18" t="str">
        <f>Hoja2!AF139</f>
        <v xml:space="preserve"> - </v>
      </c>
      <c r="T139" s="18" t="str">
        <f>Hoja2!AG139</f>
        <v xml:space="preserve"> - </v>
      </c>
      <c r="U139" s="18" t="str">
        <f>Hoja2!AH139</f>
        <v xml:space="preserve"> - </v>
      </c>
      <c r="V139" s="18" t="str">
        <f>Hoja2!AI139</f>
        <v>A-1</v>
      </c>
      <c r="W139" s="18" t="str">
        <f>Hoja2!AJ139</f>
        <v>301102011098</v>
      </c>
      <c r="X139" s="18">
        <f>Hoja2!AK139</f>
        <v>0</v>
      </c>
    </row>
    <row r="140" spans="1:24" ht="30" customHeight="1" x14ac:dyDescent="0.25">
      <c r="A140" s="18">
        <f>Hoja2!N140</f>
        <v>0</v>
      </c>
      <c r="B140" s="18">
        <f>Hoja2!O140</f>
        <v>0</v>
      </c>
      <c r="C140" s="18">
        <f>Hoja2!P140</f>
        <v>0</v>
      </c>
      <c r="D140" s="18">
        <f>Hoja2!Q140</f>
        <v>0</v>
      </c>
      <c r="E140" s="18">
        <f>Hoja2!R140</f>
        <v>0</v>
      </c>
      <c r="F140" s="18">
        <f>Hoja2!S140</f>
        <v>0</v>
      </c>
      <c r="G140" s="18" t="str">
        <f>Hoja2!T140</f>
        <v>2026</v>
      </c>
      <c r="H140" s="18">
        <f>Hoja2!U140</f>
        <v>0</v>
      </c>
      <c r="I140" s="18">
        <f>Hoja2!V140</f>
        <v>0</v>
      </c>
      <c r="J140" s="18">
        <f>Hoja2!W140</f>
        <v>0</v>
      </c>
      <c r="K140" s="18">
        <f>Hoja2!X140</f>
        <v>0</v>
      </c>
      <c r="L140" s="5">
        <f>ROUND((Hoja2!W140*Hoja2!$B$1),3)</f>
        <v>0</v>
      </c>
      <c r="M140" s="5">
        <f>ROUND((Hoja2!W140*Hoja2!$B$2),3)</f>
        <v>0</v>
      </c>
      <c r="N140" s="5">
        <f t="shared" si="3"/>
        <v>0</v>
      </c>
      <c r="O140" s="45">
        <f>ROUND((Hoja2!U140+Hoja2!Y140),2)</f>
        <v>0</v>
      </c>
      <c r="P140" s="18">
        <f>Hoja2!AC140</f>
        <v>0</v>
      </c>
      <c r="Q140" s="18" t="str">
        <f>Hoja2!AD140</f>
        <v>N</v>
      </c>
      <c r="R140" s="18" t="str">
        <f>Hoja2!AE140</f>
        <v xml:space="preserve"> - </v>
      </c>
      <c r="S140" s="18" t="str">
        <f>Hoja2!AF140</f>
        <v xml:space="preserve"> - </v>
      </c>
      <c r="T140" s="18" t="str">
        <f>Hoja2!AG140</f>
        <v xml:space="preserve"> - </v>
      </c>
      <c r="U140" s="18" t="str">
        <f>Hoja2!AH140</f>
        <v xml:space="preserve"> - </v>
      </c>
      <c r="V140" s="18" t="str">
        <f>Hoja2!AI140</f>
        <v>A-1</v>
      </c>
      <c r="W140" s="18" t="str">
        <f>Hoja2!AJ140</f>
        <v>301102011099</v>
      </c>
      <c r="X140" s="18">
        <f>Hoja2!AK140</f>
        <v>0</v>
      </c>
    </row>
    <row r="141" spans="1:24" ht="30" customHeight="1" x14ac:dyDescent="0.25">
      <c r="A141" s="18">
        <f>Hoja2!N141</f>
        <v>0</v>
      </c>
      <c r="B141" s="18">
        <f>Hoja2!O141</f>
        <v>0</v>
      </c>
      <c r="C141" s="18">
        <f>Hoja2!P141</f>
        <v>0</v>
      </c>
      <c r="D141" s="18">
        <f>Hoja2!Q141</f>
        <v>0</v>
      </c>
      <c r="E141" s="18">
        <f>Hoja2!R141</f>
        <v>0</v>
      </c>
      <c r="F141" s="18">
        <f>Hoja2!S141</f>
        <v>0</v>
      </c>
      <c r="G141" s="18" t="str">
        <f>Hoja2!T141</f>
        <v>2026</v>
      </c>
      <c r="H141" s="18">
        <f>Hoja2!U141</f>
        <v>0</v>
      </c>
      <c r="I141" s="18">
        <f>Hoja2!V141</f>
        <v>0</v>
      </c>
      <c r="J141" s="18">
        <f>Hoja2!W141</f>
        <v>0</v>
      </c>
      <c r="K141" s="18">
        <f>Hoja2!X141</f>
        <v>0</v>
      </c>
      <c r="L141" s="5">
        <f>ROUND((Hoja2!W141*Hoja2!$B$1),3)</f>
        <v>0</v>
      </c>
      <c r="M141" s="5">
        <f>ROUND((Hoja2!W141*Hoja2!$B$2),3)</f>
        <v>0</v>
      </c>
      <c r="N141" s="5">
        <f t="shared" si="3"/>
        <v>0</v>
      </c>
      <c r="O141" s="45">
        <f>ROUND((Hoja2!U141+Hoja2!Y141),2)</f>
        <v>0</v>
      </c>
      <c r="P141" s="18">
        <f>Hoja2!AC141</f>
        <v>0</v>
      </c>
      <c r="Q141" s="18" t="str">
        <f>Hoja2!AD141</f>
        <v>N</v>
      </c>
      <c r="R141" s="18" t="str">
        <f>Hoja2!AE141</f>
        <v xml:space="preserve"> - </v>
      </c>
      <c r="S141" s="18" t="str">
        <f>Hoja2!AF141</f>
        <v xml:space="preserve"> - </v>
      </c>
      <c r="T141" s="18" t="str">
        <f>Hoja2!AG141</f>
        <v xml:space="preserve"> - </v>
      </c>
      <c r="U141" s="18" t="str">
        <f>Hoja2!AH141</f>
        <v xml:space="preserve"> - </v>
      </c>
      <c r="V141" s="18" t="str">
        <f>Hoja2!AI141</f>
        <v>A-1</v>
      </c>
      <c r="W141" s="18" t="str">
        <f>Hoja2!AJ141</f>
        <v>3011020110100</v>
      </c>
      <c r="X141" s="18">
        <f>Hoja2!AK141</f>
        <v>0</v>
      </c>
    </row>
    <row r="142" spans="1:24" ht="30" customHeight="1" x14ac:dyDescent="0.25">
      <c r="A142" s="18">
        <f>Hoja2!N142</f>
        <v>0</v>
      </c>
      <c r="B142" s="18">
        <f>Hoja2!O142</f>
        <v>0</v>
      </c>
      <c r="C142" s="18">
        <f>Hoja2!P142</f>
        <v>0</v>
      </c>
      <c r="D142" s="18">
        <f>Hoja2!Q142</f>
        <v>0</v>
      </c>
      <c r="E142" s="18">
        <f>Hoja2!R142</f>
        <v>0</v>
      </c>
      <c r="F142" s="18">
        <f>Hoja2!S142</f>
        <v>0</v>
      </c>
      <c r="G142" s="18" t="str">
        <f>Hoja2!T142</f>
        <v>2026</v>
      </c>
      <c r="H142" s="18">
        <f>Hoja2!U142</f>
        <v>0</v>
      </c>
      <c r="I142" s="18">
        <f>Hoja2!V142</f>
        <v>0</v>
      </c>
      <c r="J142" s="18">
        <f>Hoja2!W142</f>
        <v>0</v>
      </c>
      <c r="K142" s="18">
        <f>Hoja2!X142</f>
        <v>0</v>
      </c>
      <c r="L142" s="5">
        <f>ROUND((Hoja2!W142*Hoja2!$B$1),3)</f>
        <v>0</v>
      </c>
      <c r="M142" s="5">
        <f>ROUND((Hoja2!W142*Hoja2!$B$2),3)</f>
        <v>0</v>
      </c>
      <c r="N142" s="5">
        <f t="shared" si="3"/>
        <v>0</v>
      </c>
      <c r="O142" s="45">
        <f>ROUND((Hoja2!U142+Hoja2!Y142),2)</f>
        <v>0</v>
      </c>
      <c r="P142" s="18">
        <f>Hoja2!AC142</f>
        <v>0</v>
      </c>
      <c r="Q142" s="18" t="str">
        <f>Hoja2!AD142</f>
        <v>N</v>
      </c>
      <c r="R142" s="18" t="str">
        <f>Hoja2!AE142</f>
        <v xml:space="preserve"> - </v>
      </c>
      <c r="S142" s="18" t="str">
        <f>Hoja2!AF142</f>
        <v xml:space="preserve"> - </v>
      </c>
      <c r="T142" s="18" t="str">
        <f>Hoja2!AG142</f>
        <v xml:space="preserve"> - </v>
      </c>
      <c r="U142" s="18" t="str">
        <f>Hoja2!AH142</f>
        <v xml:space="preserve"> - </v>
      </c>
      <c r="V142" s="18" t="str">
        <f>Hoja2!AI142</f>
        <v>A-1</v>
      </c>
      <c r="W142" s="18" t="str">
        <f>Hoja2!AJ142</f>
        <v>3011020110101</v>
      </c>
      <c r="X142" s="18">
        <f>Hoja2!AK142</f>
        <v>0</v>
      </c>
    </row>
    <row r="143" spans="1:24" ht="30" customHeight="1" x14ac:dyDescent="0.25">
      <c r="A143" s="18">
        <f>Hoja2!N143</f>
        <v>0</v>
      </c>
      <c r="B143" s="18">
        <f>Hoja2!O143</f>
        <v>0</v>
      </c>
      <c r="C143" s="18">
        <f>Hoja2!P143</f>
        <v>0</v>
      </c>
      <c r="D143" s="18">
        <f>Hoja2!Q143</f>
        <v>0</v>
      </c>
      <c r="E143" s="18">
        <f>Hoja2!R143</f>
        <v>0</v>
      </c>
      <c r="F143" s="18">
        <f>Hoja2!S143</f>
        <v>0</v>
      </c>
      <c r="G143" s="18" t="str">
        <f>Hoja2!T143</f>
        <v>2026</v>
      </c>
      <c r="H143" s="18">
        <f>Hoja2!U143</f>
        <v>0</v>
      </c>
      <c r="I143" s="18">
        <f>Hoja2!V143</f>
        <v>0</v>
      </c>
      <c r="J143" s="18">
        <f>Hoja2!W143</f>
        <v>0</v>
      </c>
      <c r="K143" s="18">
        <f>Hoja2!X143</f>
        <v>0</v>
      </c>
      <c r="L143" s="5">
        <f>ROUND((Hoja2!W143*Hoja2!$B$1),3)</f>
        <v>0</v>
      </c>
      <c r="M143" s="5">
        <f>ROUND((Hoja2!W143*Hoja2!$B$2),3)</f>
        <v>0</v>
      </c>
      <c r="N143" s="5">
        <f t="shared" si="3"/>
        <v>0</v>
      </c>
      <c r="O143" s="45">
        <f>ROUND((Hoja2!U143+Hoja2!Y143),2)</f>
        <v>0</v>
      </c>
      <c r="P143" s="18">
        <f>Hoja2!AC143</f>
        <v>0</v>
      </c>
      <c r="Q143" s="18" t="str">
        <f>Hoja2!AD143</f>
        <v>N</v>
      </c>
      <c r="R143" s="18" t="str">
        <f>Hoja2!AE143</f>
        <v xml:space="preserve"> - </v>
      </c>
      <c r="S143" s="18" t="str">
        <f>Hoja2!AF143</f>
        <v xml:space="preserve"> - </v>
      </c>
      <c r="T143" s="18" t="str">
        <f>Hoja2!AG143</f>
        <v xml:space="preserve"> - </v>
      </c>
      <c r="U143" s="18" t="str">
        <f>Hoja2!AH143</f>
        <v xml:space="preserve"> - </v>
      </c>
      <c r="V143" s="18" t="str">
        <f>Hoja2!AI143</f>
        <v>A-1</v>
      </c>
      <c r="W143" s="18" t="str">
        <f>Hoja2!AJ143</f>
        <v>3011020110102</v>
      </c>
      <c r="X143" s="18">
        <f>Hoja2!AK143</f>
        <v>0</v>
      </c>
    </row>
    <row r="144" spans="1:24" ht="30" customHeight="1" x14ac:dyDescent="0.25">
      <c r="A144" s="18">
        <f>Hoja2!N144</f>
        <v>0</v>
      </c>
      <c r="B144" s="18">
        <f>Hoja2!O144</f>
        <v>0</v>
      </c>
      <c r="C144" s="18">
        <f>Hoja2!P144</f>
        <v>0</v>
      </c>
      <c r="D144" s="18">
        <f>Hoja2!Q144</f>
        <v>0</v>
      </c>
      <c r="E144" s="18">
        <f>Hoja2!R144</f>
        <v>0</v>
      </c>
      <c r="F144" s="18">
        <f>Hoja2!S144</f>
        <v>0</v>
      </c>
      <c r="G144" s="18" t="str">
        <f>Hoja2!T144</f>
        <v>2026</v>
      </c>
      <c r="H144" s="18">
        <f>Hoja2!U144</f>
        <v>0</v>
      </c>
      <c r="I144" s="18">
        <f>Hoja2!V144</f>
        <v>0</v>
      </c>
      <c r="J144" s="18">
        <f>Hoja2!W144</f>
        <v>0</v>
      </c>
      <c r="K144" s="18">
        <f>Hoja2!X144</f>
        <v>0</v>
      </c>
      <c r="L144" s="5">
        <f>ROUND((Hoja2!W144*Hoja2!$B$1),3)</f>
        <v>0</v>
      </c>
      <c r="M144" s="5">
        <f>ROUND((Hoja2!W144*Hoja2!$B$2),3)</f>
        <v>0</v>
      </c>
      <c r="N144" s="5">
        <f t="shared" si="3"/>
        <v>0</v>
      </c>
      <c r="O144" s="45">
        <f>ROUND((Hoja2!U144+Hoja2!Y144),2)</f>
        <v>0</v>
      </c>
      <c r="P144" s="18">
        <f>Hoja2!AC144</f>
        <v>0</v>
      </c>
      <c r="Q144" s="18" t="str">
        <f>Hoja2!AD144</f>
        <v>N</v>
      </c>
      <c r="R144" s="18" t="str">
        <f>Hoja2!AE144</f>
        <v xml:space="preserve"> - </v>
      </c>
      <c r="S144" s="18" t="str">
        <f>Hoja2!AF144</f>
        <v xml:space="preserve"> - </v>
      </c>
      <c r="T144" s="18" t="str">
        <f>Hoja2!AG144</f>
        <v xml:space="preserve"> - </v>
      </c>
      <c r="U144" s="18" t="str">
        <f>Hoja2!AH144</f>
        <v xml:space="preserve"> - </v>
      </c>
      <c r="V144" s="18" t="str">
        <f>Hoja2!AI144</f>
        <v>A-1</v>
      </c>
      <c r="W144" s="18" t="str">
        <f>Hoja2!AJ144</f>
        <v>3011020110103</v>
      </c>
      <c r="X144" s="18">
        <f>Hoja2!AK144</f>
        <v>0</v>
      </c>
    </row>
    <row r="145" spans="1:24" ht="30" customHeight="1" x14ac:dyDescent="0.25">
      <c r="A145" s="18">
        <f>Hoja2!N145</f>
        <v>0</v>
      </c>
      <c r="B145" s="18">
        <f>Hoja2!O145</f>
        <v>0</v>
      </c>
      <c r="C145" s="18">
        <f>Hoja2!P145</f>
        <v>0</v>
      </c>
      <c r="D145" s="18">
        <f>Hoja2!Q145</f>
        <v>0</v>
      </c>
      <c r="E145" s="18">
        <f>Hoja2!R145</f>
        <v>0</v>
      </c>
      <c r="F145" s="18">
        <f>Hoja2!S145</f>
        <v>0</v>
      </c>
      <c r="G145" s="18" t="str">
        <f>Hoja2!T145</f>
        <v>2026</v>
      </c>
      <c r="H145" s="18">
        <f>Hoja2!U145</f>
        <v>0</v>
      </c>
      <c r="I145" s="18">
        <f>Hoja2!V145</f>
        <v>0</v>
      </c>
      <c r="J145" s="18">
        <f>Hoja2!W145</f>
        <v>0</v>
      </c>
      <c r="K145" s="18">
        <f>Hoja2!X145</f>
        <v>0</v>
      </c>
      <c r="L145" s="5">
        <f>ROUND((Hoja2!W145*Hoja2!$B$1),3)</f>
        <v>0</v>
      </c>
      <c r="M145" s="5">
        <f>ROUND((Hoja2!W145*Hoja2!$B$2),3)</f>
        <v>0</v>
      </c>
      <c r="N145" s="5">
        <f t="shared" si="3"/>
        <v>0</v>
      </c>
      <c r="O145" s="45">
        <f>ROUND((Hoja2!U145+Hoja2!Y145),2)</f>
        <v>0</v>
      </c>
      <c r="P145" s="18">
        <f>Hoja2!AC145</f>
        <v>0</v>
      </c>
      <c r="Q145" s="18" t="str">
        <f>Hoja2!AD145</f>
        <v>N</v>
      </c>
      <c r="R145" s="18" t="str">
        <f>Hoja2!AE145</f>
        <v xml:space="preserve"> - </v>
      </c>
      <c r="S145" s="18" t="str">
        <f>Hoja2!AF145</f>
        <v xml:space="preserve"> - </v>
      </c>
      <c r="T145" s="18" t="str">
        <f>Hoja2!AG145</f>
        <v xml:space="preserve"> - </v>
      </c>
      <c r="U145" s="18" t="str">
        <f>Hoja2!AH145</f>
        <v xml:space="preserve"> - </v>
      </c>
      <c r="V145" s="18" t="str">
        <f>Hoja2!AI145</f>
        <v>A-1</v>
      </c>
      <c r="W145" s="18" t="str">
        <f>Hoja2!AJ145</f>
        <v>3011020110104</v>
      </c>
      <c r="X145" s="18">
        <f>Hoja2!AK145</f>
        <v>0</v>
      </c>
    </row>
    <row r="146" spans="1:24" ht="30" customHeight="1" x14ac:dyDescent="0.25">
      <c r="A146" s="18">
        <f>Hoja2!N146</f>
        <v>0</v>
      </c>
      <c r="B146" s="18">
        <f>Hoja2!O146</f>
        <v>0</v>
      </c>
      <c r="C146" s="18">
        <f>Hoja2!P146</f>
        <v>0</v>
      </c>
      <c r="D146" s="18">
        <f>Hoja2!Q146</f>
        <v>0</v>
      </c>
      <c r="E146" s="18">
        <f>Hoja2!R146</f>
        <v>0</v>
      </c>
      <c r="F146" s="18">
        <f>Hoja2!S146</f>
        <v>0</v>
      </c>
      <c r="G146" s="18" t="str">
        <f>Hoja2!T146</f>
        <v>2026</v>
      </c>
      <c r="H146" s="18">
        <f>Hoja2!U146</f>
        <v>0</v>
      </c>
      <c r="I146" s="18">
        <f>Hoja2!V146</f>
        <v>0</v>
      </c>
      <c r="J146" s="18">
        <f>Hoja2!W146</f>
        <v>0</v>
      </c>
      <c r="K146" s="18">
        <f>Hoja2!X146</f>
        <v>0</v>
      </c>
      <c r="L146" s="5">
        <f>ROUND((Hoja2!W146*Hoja2!$B$1),3)</f>
        <v>0</v>
      </c>
      <c r="M146" s="5">
        <f>ROUND((Hoja2!W146*Hoja2!$B$2),3)</f>
        <v>0</v>
      </c>
      <c r="N146" s="5">
        <f t="shared" si="3"/>
        <v>0</v>
      </c>
      <c r="O146" s="45">
        <f>ROUND((Hoja2!U146+Hoja2!Y146),2)</f>
        <v>0</v>
      </c>
      <c r="P146" s="18">
        <f>Hoja2!AC146</f>
        <v>0</v>
      </c>
      <c r="Q146" s="18" t="str">
        <f>Hoja2!AD146</f>
        <v>N</v>
      </c>
      <c r="R146" s="18" t="str">
        <f>Hoja2!AE146</f>
        <v xml:space="preserve"> - </v>
      </c>
      <c r="S146" s="18" t="str">
        <f>Hoja2!AF146</f>
        <v xml:space="preserve"> - </v>
      </c>
      <c r="T146" s="18" t="str">
        <f>Hoja2!AG146</f>
        <v xml:space="preserve"> - </v>
      </c>
      <c r="U146" s="18" t="str">
        <f>Hoja2!AH146</f>
        <v xml:space="preserve"> - </v>
      </c>
      <c r="V146" s="18" t="str">
        <f>Hoja2!AI146</f>
        <v>A-1</v>
      </c>
      <c r="W146" s="18" t="str">
        <f>Hoja2!AJ146</f>
        <v>3011020110105</v>
      </c>
      <c r="X146" s="18">
        <f>Hoja2!AK146</f>
        <v>0</v>
      </c>
    </row>
    <row r="147" spans="1:24" ht="30" customHeight="1" x14ac:dyDescent="0.25">
      <c r="A147" s="18">
        <f>Hoja2!N147</f>
        <v>0</v>
      </c>
      <c r="B147" s="18">
        <f>Hoja2!O147</f>
        <v>0</v>
      </c>
      <c r="C147" s="18">
        <f>Hoja2!P147</f>
        <v>0</v>
      </c>
      <c r="D147" s="18">
        <f>Hoja2!Q147</f>
        <v>0</v>
      </c>
      <c r="E147" s="18">
        <f>Hoja2!R147</f>
        <v>0</v>
      </c>
      <c r="F147" s="18">
        <f>Hoja2!S147</f>
        <v>0</v>
      </c>
      <c r="G147" s="18" t="str">
        <f>Hoja2!T147</f>
        <v>2026</v>
      </c>
      <c r="H147" s="18">
        <f>Hoja2!U147</f>
        <v>0</v>
      </c>
      <c r="I147" s="18">
        <f>Hoja2!V147</f>
        <v>0</v>
      </c>
      <c r="J147" s="18">
        <f>Hoja2!W147</f>
        <v>0</v>
      </c>
      <c r="K147" s="18">
        <f>Hoja2!X147</f>
        <v>0</v>
      </c>
      <c r="L147" s="5">
        <f>ROUND((Hoja2!W147*Hoja2!$B$1),3)</f>
        <v>0</v>
      </c>
      <c r="M147" s="5">
        <f>ROUND((Hoja2!W147*Hoja2!$B$2),3)</f>
        <v>0</v>
      </c>
      <c r="N147" s="5">
        <f t="shared" si="3"/>
        <v>0</v>
      </c>
      <c r="O147" s="45">
        <f>ROUND((Hoja2!U147+Hoja2!Y147),2)</f>
        <v>0</v>
      </c>
      <c r="P147" s="18">
        <f>Hoja2!AC147</f>
        <v>0</v>
      </c>
      <c r="Q147" s="18" t="str">
        <f>Hoja2!AD147</f>
        <v>N</v>
      </c>
      <c r="R147" s="18" t="str">
        <f>Hoja2!AE147</f>
        <v xml:space="preserve"> - </v>
      </c>
      <c r="S147" s="18" t="str">
        <f>Hoja2!AF147</f>
        <v xml:space="preserve"> - </v>
      </c>
      <c r="T147" s="18" t="str">
        <f>Hoja2!AG147</f>
        <v xml:space="preserve"> - </v>
      </c>
      <c r="U147" s="18" t="str">
        <f>Hoja2!AH147</f>
        <v xml:space="preserve"> - </v>
      </c>
      <c r="V147" s="18" t="str">
        <f>Hoja2!AI147</f>
        <v>A-1</v>
      </c>
      <c r="W147" s="18" t="str">
        <f>Hoja2!AJ147</f>
        <v>3011020110106</v>
      </c>
      <c r="X147" s="18">
        <f>Hoja2!AK147</f>
        <v>0</v>
      </c>
    </row>
    <row r="148" spans="1:24" ht="30" customHeight="1" x14ac:dyDescent="0.25">
      <c r="A148" s="18">
        <f>Hoja2!N148</f>
        <v>0</v>
      </c>
      <c r="B148" s="18">
        <f>Hoja2!O148</f>
        <v>0</v>
      </c>
      <c r="C148" s="18">
        <f>Hoja2!P148</f>
        <v>0</v>
      </c>
      <c r="D148" s="18">
        <f>Hoja2!Q148</f>
        <v>0</v>
      </c>
      <c r="E148" s="18">
        <f>Hoja2!R148</f>
        <v>0</v>
      </c>
      <c r="F148" s="18">
        <f>Hoja2!S148</f>
        <v>0</v>
      </c>
      <c r="G148" s="18" t="str">
        <f>Hoja2!T148</f>
        <v>2026</v>
      </c>
      <c r="H148" s="18">
        <f>Hoja2!U148</f>
        <v>0</v>
      </c>
      <c r="I148" s="18">
        <f>Hoja2!V148</f>
        <v>0</v>
      </c>
      <c r="J148" s="18">
        <f>Hoja2!W148</f>
        <v>0</v>
      </c>
      <c r="K148" s="18">
        <f>Hoja2!X148</f>
        <v>0</v>
      </c>
      <c r="L148" s="5">
        <f>ROUND((Hoja2!W148*Hoja2!$B$1),3)</f>
        <v>0</v>
      </c>
      <c r="M148" s="5">
        <f>ROUND((Hoja2!W148*Hoja2!$B$2),3)</f>
        <v>0</v>
      </c>
      <c r="N148" s="5">
        <f t="shared" si="3"/>
        <v>0</v>
      </c>
      <c r="O148" s="45">
        <f>ROUND((Hoja2!U148+Hoja2!Y148),2)</f>
        <v>0</v>
      </c>
      <c r="P148" s="18">
        <f>Hoja2!AC148</f>
        <v>0</v>
      </c>
      <c r="Q148" s="18" t="str">
        <f>Hoja2!AD148</f>
        <v>N</v>
      </c>
      <c r="R148" s="18" t="str">
        <f>Hoja2!AE148</f>
        <v xml:space="preserve"> - </v>
      </c>
      <c r="S148" s="18" t="str">
        <f>Hoja2!AF148</f>
        <v xml:space="preserve"> - </v>
      </c>
      <c r="T148" s="18" t="str">
        <f>Hoja2!AG148</f>
        <v xml:space="preserve"> - </v>
      </c>
      <c r="U148" s="18" t="str">
        <f>Hoja2!AH148</f>
        <v xml:space="preserve"> - </v>
      </c>
      <c r="V148" s="18" t="str">
        <f>Hoja2!AI148</f>
        <v>A-1</v>
      </c>
      <c r="W148" s="18" t="str">
        <f>Hoja2!AJ148</f>
        <v>3011020110107</v>
      </c>
      <c r="X148" s="18">
        <f>Hoja2!AK148</f>
        <v>0</v>
      </c>
    </row>
    <row r="149" spans="1:24" ht="30" customHeight="1" x14ac:dyDescent="0.25">
      <c r="A149" s="18">
        <f>Hoja2!N149</f>
        <v>0</v>
      </c>
      <c r="B149" s="18">
        <f>Hoja2!O149</f>
        <v>0</v>
      </c>
      <c r="C149" s="18">
        <f>Hoja2!P149</f>
        <v>0</v>
      </c>
      <c r="D149" s="18">
        <f>Hoja2!Q149</f>
        <v>0</v>
      </c>
      <c r="E149" s="18">
        <f>Hoja2!R149</f>
        <v>0</v>
      </c>
      <c r="F149" s="18">
        <f>Hoja2!S149</f>
        <v>0</v>
      </c>
      <c r="G149" s="18" t="str">
        <f>Hoja2!T149</f>
        <v>2026</v>
      </c>
      <c r="H149" s="18">
        <f>Hoja2!U149</f>
        <v>0</v>
      </c>
      <c r="I149" s="18">
        <f>Hoja2!V149</f>
        <v>0</v>
      </c>
      <c r="J149" s="18">
        <f>Hoja2!W149</f>
        <v>0</v>
      </c>
      <c r="K149" s="18">
        <f>Hoja2!X149</f>
        <v>0</v>
      </c>
      <c r="L149" s="5">
        <f>ROUND((Hoja2!W149*Hoja2!$B$1),3)</f>
        <v>0</v>
      </c>
      <c r="M149" s="5">
        <f>ROUND((Hoja2!W149*Hoja2!$B$2),3)</f>
        <v>0</v>
      </c>
      <c r="N149" s="5">
        <f t="shared" si="3"/>
        <v>0</v>
      </c>
      <c r="O149" s="45">
        <f>ROUND((Hoja2!U149+Hoja2!Y149),2)</f>
        <v>0</v>
      </c>
      <c r="P149" s="18">
        <f>Hoja2!AC149</f>
        <v>0</v>
      </c>
      <c r="Q149" s="18" t="str">
        <f>Hoja2!AD149</f>
        <v>N</v>
      </c>
      <c r="R149" s="18" t="str">
        <f>Hoja2!AE149</f>
        <v xml:space="preserve"> - </v>
      </c>
      <c r="S149" s="18" t="str">
        <f>Hoja2!AF149</f>
        <v xml:space="preserve"> - </v>
      </c>
      <c r="T149" s="18" t="str">
        <f>Hoja2!AG149</f>
        <v xml:space="preserve"> - </v>
      </c>
      <c r="U149" s="18" t="str">
        <f>Hoja2!AH149</f>
        <v xml:space="preserve"> - </v>
      </c>
      <c r="V149" s="18" t="str">
        <f>Hoja2!AI149</f>
        <v>A-1</v>
      </c>
      <c r="W149" s="18" t="str">
        <f>Hoja2!AJ149</f>
        <v>3011020110108</v>
      </c>
      <c r="X149" s="18">
        <f>Hoja2!AK149</f>
        <v>0</v>
      </c>
    </row>
    <row r="150" spans="1:24" ht="30" customHeight="1" x14ac:dyDescent="0.25">
      <c r="A150" s="18">
        <f>Hoja2!N150</f>
        <v>0</v>
      </c>
      <c r="B150" s="18">
        <f>Hoja2!O150</f>
        <v>0</v>
      </c>
      <c r="C150" s="18">
        <f>Hoja2!P150</f>
        <v>0</v>
      </c>
      <c r="D150" s="18">
        <f>Hoja2!Q150</f>
        <v>0</v>
      </c>
      <c r="E150" s="18">
        <f>Hoja2!R150</f>
        <v>0</v>
      </c>
      <c r="F150" s="18">
        <f>Hoja2!S150</f>
        <v>0</v>
      </c>
      <c r="G150" s="18" t="str">
        <f>Hoja2!T150</f>
        <v>2026</v>
      </c>
      <c r="H150" s="18">
        <f>Hoja2!U150</f>
        <v>0</v>
      </c>
      <c r="I150" s="18">
        <f>Hoja2!V150</f>
        <v>0</v>
      </c>
      <c r="J150" s="18">
        <f>Hoja2!W150</f>
        <v>0</v>
      </c>
      <c r="K150" s="18">
        <f>Hoja2!X150</f>
        <v>0</v>
      </c>
      <c r="L150" s="5">
        <f>ROUND((Hoja2!W150*Hoja2!$B$1),3)</f>
        <v>0</v>
      </c>
      <c r="M150" s="5">
        <f>ROUND((Hoja2!W150*Hoja2!$B$2),3)</f>
        <v>0</v>
      </c>
      <c r="N150" s="5">
        <f t="shared" si="3"/>
        <v>0</v>
      </c>
      <c r="O150" s="45">
        <f>ROUND((Hoja2!U150+Hoja2!Y150),2)</f>
        <v>0</v>
      </c>
      <c r="P150" s="18">
        <f>Hoja2!AC150</f>
        <v>0</v>
      </c>
      <c r="Q150" s="18" t="str">
        <f>Hoja2!AD150</f>
        <v>N</v>
      </c>
      <c r="R150" s="18" t="str">
        <f>Hoja2!AE150</f>
        <v xml:space="preserve"> - </v>
      </c>
      <c r="S150" s="18" t="str">
        <f>Hoja2!AF150</f>
        <v xml:space="preserve"> - </v>
      </c>
      <c r="T150" s="18" t="str">
        <f>Hoja2!AG150</f>
        <v xml:space="preserve"> - </v>
      </c>
      <c r="U150" s="18" t="str">
        <f>Hoja2!AH150</f>
        <v xml:space="preserve"> - </v>
      </c>
      <c r="V150" s="18" t="str">
        <f>Hoja2!AI150</f>
        <v>A-1</v>
      </c>
      <c r="W150" s="18" t="str">
        <f>Hoja2!AJ150</f>
        <v>3011020110109</v>
      </c>
      <c r="X150" s="18">
        <f>Hoja2!AK150</f>
        <v>0</v>
      </c>
    </row>
    <row r="151" spans="1:24" ht="30" customHeight="1" x14ac:dyDescent="0.25">
      <c r="A151" s="18">
        <f>Hoja2!N151</f>
        <v>0</v>
      </c>
      <c r="B151" s="18">
        <f>Hoja2!O151</f>
        <v>0</v>
      </c>
      <c r="C151" s="18">
        <f>Hoja2!P151</f>
        <v>0</v>
      </c>
      <c r="D151" s="18">
        <f>Hoja2!Q151</f>
        <v>0</v>
      </c>
      <c r="E151" s="18">
        <f>Hoja2!R151</f>
        <v>0</v>
      </c>
      <c r="F151" s="18">
        <f>Hoja2!S151</f>
        <v>0</v>
      </c>
      <c r="G151" s="18" t="str">
        <f>Hoja2!T151</f>
        <v>2026</v>
      </c>
      <c r="H151" s="18">
        <f>Hoja2!U151</f>
        <v>0</v>
      </c>
      <c r="I151" s="18">
        <f>Hoja2!V151</f>
        <v>0</v>
      </c>
      <c r="J151" s="18">
        <f>Hoja2!W151</f>
        <v>0</v>
      </c>
      <c r="K151" s="18">
        <f>Hoja2!X151</f>
        <v>0</v>
      </c>
      <c r="L151" s="5">
        <f>ROUND((Hoja2!W151*Hoja2!$B$1),3)</f>
        <v>0</v>
      </c>
      <c r="M151" s="5">
        <f>ROUND((Hoja2!W151*Hoja2!$B$2),3)</f>
        <v>0</v>
      </c>
      <c r="N151" s="5">
        <f t="shared" si="3"/>
        <v>0</v>
      </c>
      <c r="O151" s="45">
        <f>ROUND((Hoja2!U151+Hoja2!Y151),2)</f>
        <v>0</v>
      </c>
      <c r="P151" s="18">
        <f>Hoja2!AC151</f>
        <v>0</v>
      </c>
      <c r="Q151" s="18" t="str">
        <f>Hoja2!AD151</f>
        <v>N</v>
      </c>
      <c r="R151" s="18" t="str">
        <f>Hoja2!AE151</f>
        <v xml:space="preserve"> - </v>
      </c>
      <c r="S151" s="18" t="str">
        <f>Hoja2!AF151</f>
        <v xml:space="preserve"> - </v>
      </c>
      <c r="T151" s="18" t="str">
        <f>Hoja2!AG151</f>
        <v xml:space="preserve"> - </v>
      </c>
      <c r="U151" s="18" t="str">
        <f>Hoja2!AH151</f>
        <v xml:space="preserve"> - </v>
      </c>
      <c r="V151" s="18" t="str">
        <f>Hoja2!AI151</f>
        <v>A-1</v>
      </c>
      <c r="W151" s="18" t="str">
        <f>Hoja2!AJ151</f>
        <v>3011020110110</v>
      </c>
      <c r="X151" s="18">
        <f>Hoja2!AK151</f>
        <v>0</v>
      </c>
    </row>
    <row r="152" spans="1:24" ht="30" customHeight="1" x14ac:dyDescent="0.25">
      <c r="A152" s="18">
        <f>Hoja2!N152</f>
        <v>0</v>
      </c>
      <c r="B152" s="18">
        <f>Hoja2!O152</f>
        <v>0</v>
      </c>
      <c r="C152" s="18">
        <f>Hoja2!P152</f>
        <v>0</v>
      </c>
      <c r="D152" s="18">
        <f>Hoja2!Q152</f>
        <v>0</v>
      </c>
      <c r="E152" s="18">
        <f>Hoja2!R152</f>
        <v>0</v>
      </c>
      <c r="F152" s="18">
        <f>Hoja2!S152</f>
        <v>0</v>
      </c>
      <c r="G152" s="18" t="str">
        <f>Hoja2!T152</f>
        <v>2026</v>
      </c>
      <c r="H152" s="18">
        <f>Hoja2!U152</f>
        <v>0</v>
      </c>
      <c r="I152" s="18">
        <f>Hoja2!V152</f>
        <v>0</v>
      </c>
      <c r="J152" s="18">
        <f>Hoja2!W152</f>
        <v>0</v>
      </c>
      <c r="K152" s="18">
        <f>Hoja2!X152</f>
        <v>0</v>
      </c>
      <c r="L152" s="5">
        <f>ROUND((Hoja2!W152*Hoja2!$B$1),3)</f>
        <v>0</v>
      </c>
      <c r="M152" s="5">
        <f>ROUND((Hoja2!W152*Hoja2!$B$2),3)</f>
        <v>0</v>
      </c>
      <c r="N152" s="5">
        <f t="shared" si="3"/>
        <v>0</v>
      </c>
      <c r="O152" s="45">
        <f>ROUND((Hoja2!U152+Hoja2!Y152),2)</f>
        <v>0</v>
      </c>
      <c r="P152" s="18">
        <f>Hoja2!AC152</f>
        <v>0</v>
      </c>
      <c r="Q152" s="18" t="str">
        <f>Hoja2!AD152</f>
        <v>N</v>
      </c>
      <c r="R152" s="18" t="str">
        <f>Hoja2!AE152</f>
        <v xml:space="preserve"> - </v>
      </c>
      <c r="S152" s="18" t="str">
        <f>Hoja2!AF152</f>
        <v xml:space="preserve"> - </v>
      </c>
      <c r="T152" s="18" t="str">
        <f>Hoja2!AG152</f>
        <v xml:space="preserve"> - </v>
      </c>
      <c r="U152" s="18" t="str">
        <f>Hoja2!AH152</f>
        <v xml:space="preserve"> - </v>
      </c>
      <c r="V152" s="18" t="str">
        <f>Hoja2!AI152</f>
        <v>A-1</v>
      </c>
      <c r="W152" s="18" t="str">
        <f>Hoja2!AJ152</f>
        <v>3011020110111</v>
      </c>
      <c r="X152" s="18">
        <f>Hoja2!AK152</f>
        <v>0</v>
      </c>
    </row>
    <row r="153" spans="1:24" ht="30" customHeight="1" x14ac:dyDescent="0.25">
      <c r="A153" s="18">
        <f>Hoja2!N153</f>
        <v>0</v>
      </c>
      <c r="B153" s="18">
        <f>Hoja2!O153</f>
        <v>0</v>
      </c>
      <c r="C153" s="18">
        <f>Hoja2!P153</f>
        <v>0</v>
      </c>
      <c r="D153" s="18">
        <f>Hoja2!Q153</f>
        <v>0</v>
      </c>
      <c r="E153" s="18">
        <f>Hoja2!R153</f>
        <v>0</v>
      </c>
      <c r="F153" s="18">
        <f>Hoja2!S153</f>
        <v>0</v>
      </c>
      <c r="G153" s="18" t="str">
        <f>Hoja2!T153</f>
        <v>2026</v>
      </c>
      <c r="H153" s="18">
        <f>Hoja2!U153</f>
        <v>0</v>
      </c>
      <c r="I153" s="18">
        <f>Hoja2!V153</f>
        <v>0</v>
      </c>
      <c r="J153" s="18">
        <f>Hoja2!W153</f>
        <v>0</v>
      </c>
      <c r="K153" s="18">
        <f>Hoja2!X153</f>
        <v>0</v>
      </c>
      <c r="L153" s="5">
        <f>ROUND((Hoja2!W153*Hoja2!$B$1),3)</f>
        <v>0</v>
      </c>
      <c r="M153" s="5">
        <f>ROUND((Hoja2!W153*Hoja2!$B$2),3)</f>
        <v>0</v>
      </c>
      <c r="N153" s="5">
        <f t="shared" si="3"/>
        <v>0</v>
      </c>
      <c r="O153" s="45">
        <f>ROUND((Hoja2!U153+Hoja2!Y153),2)</f>
        <v>0</v>
      </c>
      <c r="P153" s="18">
        <f>Hoja2!AC153</f>
        <v>0</v>
      </c>
      <c r="Q153" s="18" t="str">
        <f>Hoja2!AD153</f>
        <v>N</v>
      </c>
      <c r="R153" s="18" t="str">
        <f>Hoja2!AE153</f>
        <v xml:space="preserve"> - </v>
      </c>
      <c r="S153" s="18" t="str">
        <f>Hoja2!AF153</f>
        <v xml:space="preserve"> - </v>
      </c>
      <c r="T153" s="18" t="str">
        <f>Hoja2!AG153</f>
        <v xml:space="preserve"> - </v>
      </c>
      <c r="U153" s="18" t="str">
        <f>Hoja2!AH153</f>
        <v xml:space="preserve"> - </v>
      </c>
      <c r="V153" s="18" t="str">
        <f>Hoja2!AI153</f>
        <v>A-1</v>
      </c>
      <c r="W153" s="18" t="str">
        <f>Hoja2!AJ153</f>
        <v>3011020110112</v>
      </c>
      <c r="X153" s="18">
        <f>Hoja2!AK153</f>
        <v>0</v>
      </c>
    </row>
    <row r="154" spans="1:24" ht="30" customHeight="1" x14ac:dyDescent="0.25">
      <c r="A154" s="18">
        <f>Hoja2!N154</f>
        <v>0</v>
      </c>
      <c r="B154" s="18">
        <f>Hoja2!O154</f>
        <v>0</v>
      </c>
      <c r="C154" s="18">
        <f>Hoja2!P154</f>
        <v>0</v>
      </c>
      <c r="D154" s="18">
        <f>Hoja2!Q154</f>
        <v>0</v>
      </c>
      <c r="E154" s="18">
        <f>Hoja2!R154</f>
        <v>0</v>
      </c>
      <c r="F154" s="18">
        <f>Hoja2!S154</f>
        <v>0</v>
      </c>
      <c r="G154" s="18" t="str">
        <f>Hoja2!T154</f>
        <v>2026</v>
      </c>
      <c r="H154" s="18">
        <f>Hoja2!U154</f>
        <v>0</v>
      </c>
      <c r="I154" s="18">
        <f>Hoja2!V154</f>
        <v>0</v>
      </c>
      <c r="J154" s="18">
        <f>Hoja2!W154</f>
        <v>0</v>
      </c>
      <c r="K154" s="18">
        <f>Hoja2!X154</f>
        <v>0</v>
      </c>
      <c r="L154" s="5">
        <f>ROUND((Hoja2!W154*Hoja2!$B$1),3)</f>
        <v>0</v>
      </c>
      <c r="M154" s="5">
        <f>ROUND((Hoja2!W154*Hoja2!$B$2),3)</f>
        <v>0</v>
      </c>
      <c r="N154" s="5">
        <f t="shared" si="3"/>
        <v>0</v>
      </c>
      <c r="O154" s="45">
        <f>ROUND((Hoja2!U154+Hoja2!Y154),2)</f>
        <v>0</v>
      </c>
      <c r="P154" s="18">
        <f>Hoja2!AC154</f>
        <v>0</v>
      </c>
      <c r="Q154" s="18" t="str">
        <f>Hoja2!AD154</f>
        <v>N</v>
      </c>
      <c r="R154" s="18" t="str">
        <f>Hoja2!AE154</f>
        <v xml:space="preserve"> - </v>
      </c>
      <c r="S154" s="18" t="str">
        <f>Hoja2!AF154</f>
        <v xml:space="preserve"> - </v>
      </c>
      <c r="T154" s="18" t="str">
        <f>Hoja2!AG154</f>
        <v xml:space="preserve"> - </v>
      </c>
      <c r="U154" s="18" t="str">
        <f>Hoja2!AH154</f>
        <v xml:space="preserve"> - </v>
      </c>
      <c r="V154" s="18" t="str">
        <f>Hoja2!AI154</f>
        <v>A-1</v>
      </c>
      <c r="W154" s="18" t="str">
        <f>Hoja2!AJ154</f>
        <v>3011020110113</v>
      </c>
      <c r="X154" s="18">
        <f>Hoja2!AK154</f>
        <v>0</v>
      </c>
    </row>
    <row r="155" spans="1:24" ht="30" customHeight="1" x14ac:dyDescent="0.25">
      <c r="A155" s="18">
        <f>Hoja2!N155</f>
        <v>0</v>
      </c>
      <c r="B155" s="18">
        <f>Hoja2!O155</f>
        <v>0</v>
      </c>
      <c r="C155" s="18">
        <f>Hoja2!P155</f>
        <v>0</v>
      </c>
      <c r="D155" s="18">
        <f>Hoja2!Q155</f>
        <v>0</v>
      </c>
      <c r="E155" s="18">
        <f>Hoja2!R155</f>
        <v>0</v>
      </c>
      <c r="F155" s="18">
        <f>Hoja2!S155</f>
        <v>0</v>
      </c>
      <c r="G155" s="18" t="str">
        <f>Hoja2!T155</f>
        <v>2026</v>
      </c>
      <c r="H155" s="18">
        <f>Hoja2!U155</f>
        <v>0</v>
      </c>
      <c r="I155" s="18">
        <f>Hoja2!V155</f>
        <v>0</v>
      </c>
      <c r="J155" s="18">
        <f>Hoja2!W155</f>
        <v>0</v>
      </c>
      <c r="K155" s="18">
        <f>Hoja2!X155</f>
        <v>0</v>
      </c>
      <c r="L155" s="5">
        <f>ROUND((Hoja2!W155*Hoja2!$B$1),3)</f>
        <v>0</v>
      </c>
      <c r="M155" s="5">
        <f>ROUND((Hoja2!W155*Hoja2!$B$2),3)</f>
        <v>0</v>
      </c>
      <c r="N155" s="5">
        <f t="shared" si="3"/>
        <v>0</v>
      </c>
      <c r="O155" s="45">
        <f>ROUND((Hoja2!U155+Hoja2!Y155),2)</f>
        <v>0</v>
      </c>
      <c r="P155" s="18">
        <f>Hoja2!AC155</f>
        <v>0</v>
      </c>
      <c r="Q155" s="18" t="str">
        <f>Hoja2!AD155</f>
        <v>N</v>
      </c>
      <c r="R155" s="18" t="str">
        <f>Hoja2!AE155</f>
        <v xml:space="preserve"> - </v>
      </c>
      <c r="S155" s="18" t="str">
        <f>Hoja2!AF155</f>
        <v xml:space="preserve"> - </v>
      </c>
      <c r="T155" s="18" t="str">
        <f>Hoja2!AG155</f>
        <v xml:space="preserve"> - </v>
      </c>
      <c r="U155" s="18" t="str">
        <f>Hoja2!AH155</f>
        <v xml:space="preserve"> - </v>
      </c>
      <c r="V155" s="18" t="str">
        <f>Hoja2!AI155</f>
        <v>A-1</v>
      </c>
      <c r="W155" s="18" t="str">
        <f>Hoja2!AJ155</f>
        <v>3011020110114</v>
      </c>
      <c r="X155" s="18">
        <f>Hoja2!AK155</f>
        <v>0</v>
      </c>
    </row>
    <row r="156" spans="1:24" ht="30" customHeight="1" x14ac:dyDescent="0.25">
      <c r="A156" s="18">
        <f>Hoja2!N156</f>
        <v>0</v>
      </c>
      <c r="B156" s="18">
        <f>Hoja2!O156</f>
        <v>0</v>
      </c>
      <c r="C156" s="18">
        <f>Hoja2!P156</f>
        <v>0</v>
      </c>
      <c r="D156" s="18">
        <f>Hoja2!Q156</f>
        <v>0</v>
      </c>
      <c r="E156" s="18">
        <f>Hoja2!R156</f>
        <v>0</v>
      </c>
      <c r="F156" s="18">
        <f>Hoja2!S156</f>
        <v>0</v>
      </c>
      <c r="G156" s="18" t="str">
        <f>Hoja2!T156</f>
        <v>2026</v>
      </c>
      <c r="H156" s="18">
        <f>Hoja2!U156</f>
        <v>0</v>
      </c>
      <c r="I156" s="18">
        <f>Hoja2!V156</f>
        <v>0</v>
      </c>
      <c r="J156" s="18">
        <f>Hoja2!W156</f>
        <v>0</v>
      </c>
      <c r="K156" s="18">
        <f>Hoja2!X156</f>
        <v>0</v>
      </c>
      <c r="L156" s="5">
        <f>ROUND((Hoja2!W156*Hoja2!$B$1),3)</f>
        <v>0</v>
      </c>
      <c r="M156" s="5">
        <f>ROUND((Hoja2!W156*Hoja2!$B$2),3)</f>
        <v>0</v>
      </c>
      <c r="N156" s="5">
        <f t="shared" si="3"/>
        <v>0</v>
      </c>
      <c r="O156" s="45">
        <f>ROUND((Hoja2!U156+Hoja2!Y156),2)</f>
        <v>0</v>
      </c>
      <c r="P156" s="18">
        <f>Hoja2!AC156</f>
        <v>0</v>
      </c>
      <c r="Q156" s="18" t="str">
        <f>Hoja2!AD156</f>
        <v>N</v>
      </c>
      <c r="R156" s="18" t="str">
        <f>Hoja2!AE156</f>
        <v xml:space="preserve"> - </v>
      </c>
      <c r="S156" s="18" t="str">
        <f>Hoja2!AF156</f>
        <v xml:space="preserve"> - </v>
      </c>
      <c r="T156" s="18" t="str">
        <f>Hoja2!AG156</f>
        <v xml:space="preserve"> - </v>
      </c>
      <c r="U156" s="18" t="str">
        <f>Hoja2!AH156</f>
        <v xml:space="preserve"> - </v>
      </c>
      <c r="V156" s="18" t="str">
        <f>Hoja2!AI156</f>
        <v>A-1</v>
      </c>
      <c r="W156" s="18" t="str">
        <f>Hoja2!AJ156</f>
        <v>3011020110115</v>
      </c>
      <c r="X156" s="18">
        <f>Hoja2!AK156</f>
        <v>0</v>
      </c>
    </row>
    <row r="157" spans="1:24" ht="30" customHeight="1" x14ac:dyDescent="0.25">
      <c r="A157" s="18">
        <f>Hoja2!N157</f>
        <v>0</v>
      </c>
      <c r="B157" s="18">
        <f>Hoja2!O157</f>
        <v>0</v>
      </c>
      <c r="C157" s="18">
        <f>Hoja2!P157</f>
        <v>0</v>
      </c>
      <c r="D157" s="18">
        <f>Hoja2!Q157</f>
        <v>0</v>
      </c>
      <c r="E157" s="18">
        <f>Hoja2!R157</f>
        <v>0</v>
      </c>
      <c r="F157" s="18">
        <f>Hoja2!S157</f>
        <v>0</v>
      </c>
      <c r="G157" s="18" t="str">
        <f>Hoja2!T157</f>
        <v>2026</v>
      </c>
      <c r="H157" s="18">
        <f>Hoja2!U157</f>
        <v>0</v>
      </c>
      <c r="I157" s="18">
        <f>Hoja2!V157</f>
        <v>0</v>
      </c>
      <c r="J157" s="18">
        <f>Hoja2!W157</f>
        <v>0</v>
      </c>
      <c r="K157" s="18">
        <f>Hoja2!X157</f>
        <v>0</v>
      </c>
      <c r="L157" s="5">
        <f>ROUND((Hoja2!W157*Hoja2!$B$1),3)</f>
        <v>0</v>
      </c>
      <c r="M157" s="5">
        <f>ROUND((Hoja2!W157*Hoja2!$B$2),3)</f>
        <v>0</v>
      </c>
      <c r="N157" s="5">
        <f t="shared" si="3"/>
        <v>0</v>
      </c>
      <c r="O157" s="45">
        <f>ROUND((Hoja2!U157+Hoja2!Y157),2)</f>
        <v>0</v>
      </c>
      <c r="P157" s="18">
        <f>Hoja2!AC157</f>
        <v>0</v>
      </c>
      <c r="Q157" s="18" t="str">
        <f>Hoja2!AD157</f>
        <v>N</v>
      </c>
      <c r="R157" s="18" t="str">
        <f>Hoja2!AE157</f>
        <v xml:space="preserve"> - </v>
      </c>
      <c r="S157" s="18" t="str">
        <f>Hoja2!AF157</f>
        <v xml:space="preserve"> - </v>
      </c>
      <c r="T157" s="18" t="str">
        <f>Hoja2!AG157</f>
        <v xml:space="preserve"> - </v>
      </c>
      <c r="U157" s="18" t="str">
        <f>Hoja2!AH157</f>
        <v xml:space="preserve"> - </v>
      </c>
      <c r="V157" s="18" t="str">
        <f>Hoja2!AI157</f>
        <v>A-1</v>
      </c>
      <c r="W157" s="18" t="str">
        <f>Hoja2!AJ157</f>
        <v>3011020110116</v>
      </c>
      <c r="X157" s="18">
        <f>Hoja2!AK157</f>
        <v>0</v>
      </c>
    </row>
    <row r="158" spans="1:24" ht="30" customHeight="1" x14ac:dyDescent="0.25">
      <c r="A158" s="18">
        <f>Hoja2!N158</f>
        <v>0</v>
      </c>
      <c r="B158" s="18">
        <f>Hoja2!O158</f>
        <v>0</v>
      </c>
      <c r="C158" s="18">
        <f>Hoja2!P158</f>
        <v>0</v>
      </c>
      <c r="D158" s="18">
        <f>Hoja2!Q158</f>
        <v>0</v>
      </c>
      <c r="E158" s="18">
        <f>Hoja2!R158</f>
        <v>0</v>
      </c>
      <c r="F158" s="18">
        <f>Hoja2!S158</f>
        <v>0</v>
      </c>
      <c r="G158" s="18" t="str">
        <f>Hoja2!T158</f>
        <v>2026</v>
      </c>
      <c r="H158" s="18">
        <f>Hoja2!U158</f>
        <v>0</v>
      </c>
      <c r="I158" s="18">
        <f>Hoja2!V158</f>
        <v>0</v>
      </c>
      <c r="J158" s="18">
        <f>Hoja2!W158</f>
        <v>0</v>
      </c>
      <c r="K158" s="18">
        <f>Hoja2!X158</f>
        <v>0</v>
      </c>
      <c r="L158" s="5">
        <f>ROUND((Hoja2!W158*Hoja2!$B$1),3)</f>
        <v>0</v>
      </c>
      <c r="M158" s="5">
        <f>ROUND((Hoja2!W158*Hoja2!$B$2),3)</f>
        <v>0</v>
      </c>
      <c r="N158" s="5">
        <f t="shared" si="3"/>
        <v>0</v>
      </c>
      <c r="O158" s="45">
        <f>ROUND((Hoja2!U158+Hoja2!Y158),2)</f>
        <v>0</v>
      </c>
      <c r="P158" s="18">
        <f>Hoja2!AC158</f>
        <v>0</v>
      </c>
      <c r="Q158" s="18" t="str">
        <f>Hoja2!AD158</f>
        <v>N</v>
      </c>
      <c r="R158" s="18" t="str">
        <f>Hoja2!AE158</f>
        <v xml:space="preserve"> - </v>
      </c>
      <c r="S158" s="18" t="str">
        <f>Hoja2!AF158</f>
        <v xml:space="preserve"> - </v>
      </c>
      <c r="T158" s="18" t="str">
        <f>Hoja2!AG158</f>
        <v xml:space="preserve"> - </v>
      </c>
      <c r="U158" s="18" t="str">
        <f>Hoja2!AH158</f>
        <v xml:space="preserve"> - </v>
      </c>
      <c r="V158" s="18" t="str">
        <f>Hoja2!AI158</f>
        <v>A-1</v>
      </c>
      <c r="W158" s="18" t="str">
        <f>Hoja2!AJ158</f>
        <v>3011020110117</v>
      </c>
      <c r="X158" s="18">
        <f>Hoja2!AK158</f>
        <v>0</v>
      </c>
    </row>
    <row r="159" spans="1:24" ht="30" customHeight="1" x14ac:dyDescent="0.25">
      <c r="A159" s="18">
        <f>Hoja2!N159</f>
        <v>0</v>
      </c>
      <c r="B159" s="18">
        <f>Hoja2!O159</f>
        <v>0</v>
      </c>
      <c r="C159" s="18">
        <f>Hoja2!P159</f>
        <v>0</v>
      </c>
      <c r="D159" s="18">
        <f>Hoja2!Q159</f>
        <v>0</v>
      </c>
      <c r="E159" s="18">
        <f>Hoja2!R159</f>
        <v>0</v>
      </c>
      <c r="F159" s="18">
        <f>Hoja2!S159</f>
        <v>0</v>
      </c>
      <c r="G159" s="18" t="str">
        <f>Hoja2!T159</f>
        <v>2026</v>
      </c>
      <c r="H159" s="18">
        <f>Hoja2!U159</f>
        <v>0</v>
      </c>
      <c r="I159" s="18">
        <f>Hoja2!V159</f>
        <v>0</v>
      </c>
      <c r="J159" s="18">
        <f>Hoja2!W159</f>
        <v>0</v>
      </c>
      <c r="K159" s="18">
        <f>Hoja2!X159</f>
        <v>0</v>
      </c>
      <c r="L159" s="5">
        <f>ROUND((Hoja2!W159*Hoja2!$B$1),3)</f>
        <v>0</v>
      </c>
      <c r="M159" s="5">
        <f>ROUND((Hoja2!W159*Hoja2!$B$2),3)</f>
        <v>0</v>
      </c>
      <c r="N159" s="5">
        <f t="shared" si="3"/>
        <v>0</v>
      </c>
      <c r="O159" s="45">
        <f>ROUND((Hoja2!U159+Hoja2!Y159),2)</f>
        <v>0</v>
      </c>
      <c r="P159" s="18">
        <f>Hoja2!AC159</f>
        <v>0</v>
      </c>
      <c r="Q159" s="18" t="str">
        <f>Hoja2!AD159</f>
        <v>N</v>
      </c>
      <c r="R159" s="18" t="str">
        <f>Hoja2!AE159</f>
        <v xml:space="preserve"> - </v>
      </c>
      <c r="S159" s="18" t="str">
        <f>Hoja2!AF159</f>
        <v xml:space="preserve"> - </v>
      </c>
      <c r="T159" s="18" t="str">
        <f>Hoja2!AG159</f>
        <v xml:space="preserve"> - </v>
      </c>
      <c r="U159" s="18" t="str">
        <f>Hoja2!AH159</f>
        <v xml:space="preserve"> - </v>
      </c>
      <c r="V159" s="18" t="str">
        <f>Hoja2!AI159</f>
        <v>A-1</v>
      </c>
      <c r="W159" s="18" t="str">
        <f>Hoja2!AJ159</f>
        <v>3011020110118</v>
      </c>
      <c r="X159" s="18">
        <f>Hoja2!AK159</f>
        <v>0</v>
      </c>
    </row>
    <row r="160" spans="1:24" ht="30" customHeight="1" x14ac:dyDescent="0.25">
      <c r="A160" s="18">
        <f>Hoja2!N160</f>
        <v>0</v>
      </c>
      <c r="B160" s="18">
        <f>Hoja2!O160</f>
        <v>0</v>
      </c>
      <c r="C160" s="18">
        <f>Hoja2!P160</f>
        <v>0</v>
      </c>
      <c r="D160" s="18">
        <f>Hoja2!Q160</f>
        <v>0</v>
      </c>
      <c r="E160" s="18">
        <f>Hoja2!R160</f>
        <v>0</v>
      </c>
      <c r="F160" s="18">
        <f>Hoja2!S160</f>
        <v>0</v>
      </c>
      <c r="G160" s="18" t="str">
        <f>Hoja2!T160</f>
        <v>2026</v>
      </c>
      <c r="H160" s="18">
        <f>Hoja2!U160</f>
        <v>0</v>
      </c>
      <c r="I160" s="18">
        <f>Hoja2!V160</f>
        <v>0</v>
      </c>
      <c r="J160" s="18">
        <f>Hoja2!W160</f>
        <v>0</v>
      </c>
      <c r="K160" s="18">
        <f>Hoja2!X160</f>
        <v>0</v>
      </c>
      <c r="L160" s="5">
        <f>ROUND((Hoja2!W160*Hoja2!$B$1),3)</f>
        <v>0</v>
      </c>
      <c r="M160" s="5">
        <f>ROUND((Hoja2!W160*Hoja2!$B$2),3)</f>
        <v>0</v>
      </c>
      <c r="N160" s="5">
        <f t="shared" si="3"/>
        <v>0</v>
      </c>
      <c r="O160" s="45">
        <f>ROUND((Hoja2!U160+Hoja2!Y160),2)</f>
        <v>0</v>
      </c>
      <c r="P160" s="18">
        <f>Hoja2!AC160</f>
        <v>0</v>
      </c>
      <c r="Q160" s="18" t="str">
        <f>Hoja2!AD160</f>
        <v>N</v>
      </c>
      <c r="R160" s="18" t="str">
        <f>Hoja2!AE160</f>
        <v xml:space="preserve"> - </v>
      </c>
      <c r="S160" s="18" t="str">
        <f>Hoja2!AF160</f>
        <v xml:space="preserve"> - </v>
      </c>
      <c r="T160" s="18" t="str">
        <f>Hoja2!AG160</f>
        <v xml:space="preserve"> - </v>
      </c>
      <c r="U160" s="18" t="str">
        <f>Hoja2!AH160</f>
        <v xml:space="preserve"> - </v>
      </c>
      <c r="V160" s="18" t="str">
        <f>Hoja2!AI160</f>
        <v>A-1</v>
      </c>
      <c r="W160" s="18" t="str">
        <f>Hoja2!AJ160</f>
        <v>3011020110119</v>
      </c>
      <c r="X160" s="18">
        <f>Hoja2!AK160</f>
        <v>0</v>
      </c>
    </row>
    <row r="161" spans="1:24" ht="30" customHeight="1" x14ac:dyDescent="0.25">
      <c r="A161" s="18">
        <f>Hoja2!N161</f>
        <v>0</v>
      </c>
      <c r="B161" s="18">
        <f>Hoja2!O161</f>
        <v>0</v>
      </c>
      <c r="C161" s="18">
        <f>Hoja2!P161</f>
        <v>0</v>
      </c>
      <c r="D161" s="18">
        <f>Hoja2!Q161</f>
        <v>0</v>
      </c>
      <c r="E161" s="18">
        <f>Hoja2!R161</f>
        <v>0</v>
      </c>
      <c r="F161" s="18">
        <f>Hoja2!S161</f>
        <v>0</v>
      </c>
      <c r="G161" s="18" t="str">
        <f>Hoja2!T161</f>
        <v>2026</v>
      </c>
      <c r="H161" s="18">
        <f>Hoja2!U161</f>
        <v>0</v>
      </c>
      <c r="I161" s="18">
        <f>Hoja2!V161</f>
        <v>0</v>
      </c>
      <c r="J161" s="18">
        <f>Hoja2!W161</f>
        <v>0</v>
      </c>
      <c r="K161" s="18">
        <f>Hoja2!X161</f>
        <v>0</v>
      </c>
      <c r="L161" s="5">
        <f>ROUND((Hoja2!W161*Hoja2!$B$1),3)</f>
        <v>0</v>
      </c>
      <c r="M161" s="5">
        <f>ROUND((Hoja2!W161*Hoja2!$B$2),3)</f>
        <v>0</v>
      </c>
      <c r="N161" s="5">
        <f t="shared" si="3"/>
        <v>0</v>
      </c>
      <c r="O161" s="45">
        <f>ROUND((Hoja2!U161+Hoja2!Y161),2)</f>
        <v>0</v>
      </c>
      <c r="P161" s="18">
        <f>Hoja2!AC161</f>
        <v>0</v>
      </c>
      <c r="Q161" s="18" t="str">
        <f>Hoja2!AD161</f>
        <v>N</v>
      </c>
      <c r="R161" s="18" t="str">
        <f>Hoja2!AE161</f>
        <v xml:space="preserve"> - </v>
      </c>
      <c r="S161" s="18" t="str">
        <f>Hoja2!AF161</f>
        <v xml:space="preserve"> - </v>
      </c>
      <c r="T161" s="18" t="str">
        <f>Hoja2!AG161</f>
        <v xml:space="preserve"> - </v>
      </c>
      <c r="U161" s="18" t="str">
        <f>Hoja2!AH161</f>
        <v xml:space="preserve"> - </v>
      </c>
      <c r="V161" s="18" t="str">
        <f>Hoja2!AI161</f>
        <v>A-1</v>
      </c>
      <c r="W161" s="18" t="str">
        <f>Hoja2!AJ161</f>
        <v>3011020110120</v>
      </c>
      <c r="X161" s="18">
        <f>Hoja2!AK161</f>
        <v>0</v>
      </c>
    </row>
    <row r="162" spans="1:24" ht="30" customHeight="1" x14ac:dyDescent="0.25">
      <c r="A162" s="18">
        <f>Hoja2!N162</f>
        <v>0</v>
      </c>
      <c r="B162" s="18">
        <f>Hoja2!O162</f>
        <v>0</v>
      </c>
      <c r="C162" s="18">
        <f>Hoja2!P162</f>
        <v>0</v>
      </c>
      <c r="D162" s="18">
        <f>Hoja2!Q162</f>
        <v>0</v>
      </c>
      <c r="E162" s="18">
        <f>Hoja2!R162</f>
        <v>0</v>
      </c>
      <c r="F162" s="18">
        <f>Hoja2!S162</f>
        <v>0</v>
      </c>
      <c r="G162" s="18" t="str">
        <f>Hoja2!T162</f>
        <v>2026</v>
      </c>
      <c r="H162" s="18">
        <f>Hoja2!U162</f>
        <v>0</v>
      </c>
      <c r="I162" s="18">
        <f>Hoja2!V162</f>
        <v>0</v>
      </c>
      <c r="J162" s="18">
        <f>Hoja2!W162</f>
        <v>0</v>
      </c>
      <c r="K162" s="18">
        <f>Hoja2!X162</f>
        <v>0</v>
      </c>
      <c r="L162" s="5">
        <f>ROUND((Hoja2!W162*Hoja2!$B$1),3)</f>
        <v>0</v>
      </c>
      <c r="M162" s="5">
        <f>ROUND((Hoja2!W162*Hoja2!$B$2),3)</f>
        <v>0</v>
      </c>
      <c r="N162" s="5">
        <f t="shared" si="3"/>
        <v>0</v>
      </c>
      <c r="O162" s="45">
        <f>ROUND((Hoja2!U162+Hoja2!Y162),2)</f>
        <v>0</v>
      </c>
      <c r="P162" s="18">
        <f>Hoja2!AC162</f>
        <v>0</v>
      </c>
      <c r="Q162" s="18" t="str">
        <f>Hoja2!AD162</f>
        <v>N</v>
      </c>
      <c r="R162" s="18" t="str">
        <f>Hoja2!AE162</f>
        <v xml:space="preserve"> - </v>
      </c>
      <c r="S162" s="18" t="str">
        <f>Hoja2!AF162</f>
        <v xml:space="preserve"> - </v>
      </c>
      <c r="T162" s="18" t="str">
        <f>Hoja2!AG162</f>
        <v xml:space="preserve"> - </v>
      </c>
      <c r="U162" s="18" t="str">
        <f>Hoja2!AH162</f>
        <v xml:space="preserve"> - </v>
      </c>
      <c r="V162" s="18" t="str">
        <f>Hoja2!AI162</f>
        <v>A-1</v>
      </c>
      <c r="W162" s="18" t="str">
        <f>Hoja2!AJ162</f>
        <v>3011020110121</v>
      </c>
      <c r="X162" s="18">
        <f>Hoja2!AK162</f>
        <v>0</v>
      </c>
    </row>
    <row r="163" spans="1:24" ht="30" customHeight="1" x14ac:dyDescent="0.25">
      <c r="A163" s="18">
        <f>Hoja2!N163</f>
        <v>0</v>
      </c>
      <c r="B163" s="18">
        <f>Hoja2!O163</f>
        <v>0</v>
      </c>
      <c r="C163" s="18">
        <f>Hoja2!P163</f>
        <v>0</v>
      </c>
      <c r="D163" s="18">
        <f>Hoja2!Q163</f>
        <v>0</v>
      </c>
      <c r="E163" s="18">
        <f>Hoja2!R163</f>
        <v>0</v>
      </c>
      <c r="F163" s="18">
        <f>Hoja2!S163</f>
        <v>0</v>
      </c>
      <c r="G163" s="18" t="str">
        <f>Hoja2!T163</f>
        <v>2026</v>
      </c>
      <c r="H163" s="18">
        <f>Hoja2!U163</f>
        <v>0</v>
      </c>
      <c r="I163" s="18">
        <f>Hoja2!V163</f>
        <v>0</v>
      </c>
      <c r="J163" s="18">
        <f>Hoja2!W163</f>
        <v>0</v>
      </c>
      <c r="K163" s="18">
        <f>Hoja2!X163</f>
        <v>0</v>
      </c>
      <c r="L163" s="5">
        <f>ROUND((Hoja2!W163*Hoja2!$B$1),3)</f>
        <v>0</v>
      </c>
      <c r="M163" s="5">
        <f>ROUND((Hoja2!W163*Hoja2!$B$2),3)</f>
        <v>0</v>
      </c>
      <c r="N163" s="5">
        <f t="shared" si="3"/>
        <v>0</v>
      </c>
      <c r="O163" s="45">
        <f>ROUND((Hoja2!U163+Hoja2!Y163),2)</f>
        <v>0</v>
      </c>
      <c r="P163" s="18">
        <f>Hoja2!AC163</f>
        <v>0</v>
      </c>
      <c r="Q163" s="18" t="str">
        <f>Hoja2!AD163</f>
        <v>N</v>
      </c>
      <c r="R163" s="18" t="str">
        <f>Hoja2!AE163</f>
        <v xml:space="preserve"> - </v>
      </c>
      <c r="S163" s="18" t="str">
        <f>Hoja2!AF163</f>
        <v xml:space="preserve"> - </v>
      </c>
      <c r="T163" s="18" t="str">
        <f>Hoja2!AG163</f>
        <v xml:space="preserve"> - </v>
      </c>
      <c r="U163" s="18" t="str">
        <f>Hoja2!AH163</f>
        <v xml:space="preserve"> - </v>
      </c>
      <c r="V163" s="18" t="str">
        <f>Hoja2!AI163</f>
        <v>A-1</v>
      </c>
      <c r="W163" s="18" t="str">
        <f>Hoja2!AJ163</f>
        <v>3011020110122</v>
      </c>
      <c r="X163" s="18">
        <f>Hoja2!AK163</f>
        <v>0</v>
      </c>
    </row>
    <row r="164" spans="1:24" ht="30" customHeight="1" x14ac:dyDescent="0.25">
      <c r="A164" s="18">
        <f>Hoja2!N164</f>
        <v>0</v>
      </c>
      <c r="B164" s="18">
        <f>Hoja2!O164</f>
        <v>0</v>
      </c>
      <c r="C164" s="18">
        <f>Hoja2!P164</f>
        <v>0</v>
      </c>
      <c r="D164" s="18">
        <f>Hoja2!Q164</f>
        <v>0</v>
      </c>
      <c r="E164" s="18">
        <f>Hoja2!R164</f>
        <v>0</v>
      </c>
      <c r="F164" s="18">
        <f>Hoja2!S164</f>
        <v>0</v>
      </c>
      <c r="G164" s="18" t="str">
        <f>Hoja2!T164</f>
        <v>2026</v>
      </c>
      <c r="H164" s="18">
        <f>Hoja2!U164</f>
        <v>0</v>
      </c>
      <c r="I164" s="18">
        <f>Hoja2!V164</f>
        <v>0</v>
      </c>
      <c r="J164" s="18">
        <f>Hoja2!W164</f>
        <v>0</v>
      </c>
      <c r="K164" s="18">
        <f>Hoja2!X164</f>
        <v>0</v>
      </c>
      <c r="L164" s="5">
        <f>ROUND((Hoja2!W164*Hoja2!$B$1),3)</f>
        <v>0</v>
      </c>
      <c r="M164" s="5">
        <f>ROUND((Hoja2!W164*Hoja2!$B$2),3)</f>
        <v>0</v>
      </c>
      <c r="N164" s="5">
        <f t="shared" si="3"/>
        <v>0</v>
      </c>
      <c r="O164" s="45">
        <f>ROUND((Hoja2!U164+Hoja2!Y164),2)</f>
        <v>0</v>
      </c>
      <c r="P164" s="18">
        <f>Hoja2!AC164</f>
        <v>0</v>
      </c>
      <c r="Q164" s="18" t="str">
        <f>Hoja2!AD164</f>
        <v>N</v>
      </c>
      <c r="R164" s="18" t="str">
        <f>Hoja2!AE164</f>
        <v xml:space="preserve"> - </v>
      </c>
      <c r="S164" s="18" t="str">
        <f>Hoja2!AF164</f>
        <v xml:space="preserve"> - </v>
      </c>
      <c r="T164" s="18" t="str">
        <f>Hoja2!AG164</f>
        <v xml:space="preserve"> - </v>
      </c>
      <c r="U164" s="18" t="str">
        <f>Hoja2!AH164</f>
        <v xml:space="preserve"> - </v>
      </c>
      <c r="V164" s="18" t="str">
        <f>Hoja2!AI164</f>
        <v>A-1</v>
      </c>
      <c r="W164" s="18" t="str">
        <f>Hoja2!AJ164</f>
        <v>3011020110123</v>
      </c>
      <c r="X164" s="18">
        <f>Hoja2!AK164</f>
        <v>0</v>
      </c>
    </row>
    <row r="165" spans="1:24" ht="30" customHeight="1" x14ac:dyDescent="0.25">
      <c r="A165" s="18">
        <f>Hoja2!N165</f>
        <v>0</v>
      </c>
      <c r="B165" s="18">
        <f>Hoja2!O165</f>
        <v>0</v>
      </c>
      <c r="C165" s="18">
        <f>Hoja2!P165</f>
        <v>0</v>
      </c>
      <c r="D165" s="18">
        <f>Hoja2!Q165</f>
        <v>0</v>
      </c>
      <c r="E165" s="18">
        <f>Hoja2!R165</f>
        <v>0</v>
      </c>
      <c r="F165" s="18">
        <f>Hoja2!S165</f>
        <v>0</v>
      </c>
      <c r="G165" s="18" t="str">
        <f>Hoja2!T165</f>
        <v>2026</v>
      </c>
      <c r="H165" s="18">
        <f>Hoja2!U165</f>
        <v>0</v>
      </c>
      <c r="I165" s="18">
        <f>Hoja2!V165</f>
        <v>0</v>
      </c>
      <c r="J165" s="18">
        <f>Hoja2!W165</f>
        <v>0</v>
      </c>
      <c r="K165" s="18">
        <f>Hoja2!X165</f>
        <v>0</v>
      </c>
      <c r="L165" s="5">
        <f>ROUND((Hoja2!W165*Hoja2!$B$1),3)</f>
        <v>0</v>
      </c>
      <c r="M165" s="5">
        <f>ROUND((Hoja2!W165*Hoja2!$B$2),3)</f>
        <v>0</v>
      </c>
      <c r="N165" s="5">
        <f t="shared" si="3"/>
        <v>0</v>
      </c>
      <c r="O165" s="45">
        <f>ROUND((Hoja2!U165+Hoja2!Y165),2)</f>
        <v>0</v>
      </c>
      <c r="P165" s="18">
        <f>Hoja2!AC165</f>
        <v>0</v>
      </c>
      <c r="Q165" s="18" t="str">
        <f>Hoja2!AD165</f>
        <v>N</v>
      </c>
      <c r="R165" s="18" t="str">
        <f>Hoja2!AE165</f>
        <v xml:space="preserve"> - </v>
      </c>
      <c r="S165" s="18" t="str">
        <f>Hoja2!AF165</f>
        <v xml:space="preserve"> - </v>
      </c>
      <c r="T165" s="18" t="str">
        <f>Hoja2!AG165</f>
        <v xml:space="preserve"> - </v>
      </c>
      <c r="U165" s="18" t="str">
        <f>Hoja2!AH165</f>
        <v xml:space="preserve"> - </v>
      </c>
      <c r="V165" s="18" t="str">
        <f>Hoja2!AI165</f>
        <v>A-1</v>
      </c>
      <c r="W165" s="18" t="str">
        <f>Hoja2!AJ165</f>
        <v>3011020110124</v>
      </c>
      <c r="X165" s="18">
        <f>Hoja2!AK165</f>
        <v>0</v>
      </c>
    </row>
    <row r="166" spans="1:24" ht="30" customHeight="1" x14ac:dyDescent="0.25">
      <c r="A166" s="18">
        <f>Hoja2!N166</f>
        <v>0</v>
      </c>
      <c r="B166" s="18">
        <f>Hoja2!O166</f>
        <v>0</v>
      </c>
      <c r="C166" s="18">
        <f>Hoja2!P166</f>
        <v>0</v>
      </c>
      <c r="D166" s="18">
        <f>Hoja2!Q166</f>
        <v>0</v>
      </c>
      <c r="E166" s="18">
        <f>Hoja2!R166</f>
        <v>0</v>
      </c>
      <c r="F166" s="18">
        <f>Hoja2!S166</f>
        <v>0</v>
      </c>
      <c r="G166" s="18" t="str">
        <f>Hoja2!T166</f>
        <v>2026</v>
      </c>
      <c r="H166" s="18">
        <f>Hoja2!U166</f>
        <v>0</v>
      </c>
      <c r="I166" s="18">
        <f>Hoja2!V166</f>
        <v>0</v>
      </c>
      <c r="J166" s="18">
        <f>Hoja2!W166</f>
        <v>0</v>
      </c>
      <c r="K166" s="18">
        <f>Hoja2!X166</f>
        <v>0</v>
      </c>
      <c r="L166" s="5">
        <f>ROUND((Hoja2!W166*Hoja2!$B$1),3)</f>
        <v>0</v>
      </c>
      <c r="M166" s="5">
        <f>ROUND((Hoja2!W166*Hoja2!$B$2),3)</f>
        <v>0</v>
      </c>
      <c r="N166" s="5">
        <f t="shared" si="3"/>
        <v>0</v>
      </c>
      <c r="O166" s="45">
        <f>ROUND((Hoja2!U166+Hoja2!Y166),2)</f>
        <v>0</v>
      </c>
      <c r="P166" s="18">
        <f>Hoja2!AC166</f>
        <v>0</v>
      </c>
      <c r="Q166" s="18" t="str">
        <f>Hoja2!AD166</f>
        <v>N</v>
      </c>
      <c r="R166" s="18" t="str">
        <f>Hoja2!AE166</f>
        <v xml:space="preserve"> - </v>
      </c>
      <c r="S166" s="18" t="str">
        <f>Hoja2!AF166</f>
        <v xml:space="preserve"> - </v>
      </c>
      <c r="T166" s="18" t="str">
        <f>Hoja2!AG166</f>
        <v xml:space="preserve"> - </v>
      </c>
      <c r="U166" s="18" t="str">
        <f>Hoja2!AH166</f>
        <v xml:space="preserve"> - </v>
      </c>
      <c r="V166" s="18" t="str">
        <f>Hoja2!AI166</f>
        <v>A-1</v>
      </c>
      <c r="W166" s="18" t="str">
        <f>Hoja2!AJ166</f>
        <v>3011020110125</v>
      </c>
      <c r="X166" s="18">
        <f>Hoja2!AK166</f>
        <v>0</v>
      </c>
    </row>
    <row r="167" spans="1:24" ht="30" customHeight="1" x14ac:dyDescent="0.25">
      <c r="A167" s="18">
        <f>Hoja2!N167</f>
        <v>0</v>
      </c>
      <c r="B167" s="18">
        <f>Hoja2!O167</f>
        <v>0</v>
      </c>
      <c r="C167" s="18">
        <f>Hoja2!P167</f>
        <v>0</v>
      </c>
      <c r="D167" s="18">
        <f>Hoja2!Q167</f>
        <v>0</v>
      </c>
      <c r="E167" s="18">
        <f>Hoja2!R167</f>
        <v>0</v>
      </c>
      <c r="F167" s="18">
        <f>Hoja2!S167</f>
        <v>0</v>
      </c>
      <c r="G167" s="18" t="str">
        <f>Hoja2!T167</f>
        <v>2026</v>
      </c>
      <c r="H167" s="18">
        <f>Hoja2!U167</f>
        <v>0</v>
      </c>
      <c r="I167" s="18">
        <f>Hoja2!V167</f>
        <v>0</v>
      </c>
      <c r="J167" s="18">
        <f>Hoja2!W167</f>
        <v>0</v>
      </c>
      <c r="K167" s="18">
        <f>Hoja2!X167</f>
        <v>0</v>
      </c>
      <c r="L167" s="5">
        <f>ROUND((Hoja2!W167*Hoja2!$B$1),3)</f>
        <v>0</v>
      </c>
      <c r="M167" s="5">
        <f>ROUND((Hoja2!W167*Hoja2!$B$2),3)</f>
        <v>0</v>
      </c>
      <c r="N167" s="5">
        <f t="shared" si="3"/>
        <v>0</v>
      </c>
      <c r="O167" s="45">
        <f>ROUND((Hoja2!U167+Hoja2!Y167),2)</f>
        <v>0</v>
      </c>
      <c r="P167" s="18">
        <f>Hoja2!AC167</f>
        <v>0</v>
      </c>
      <c r="Q167" s="18" t="str">
        <f>Hoja2!AD167</f>
        <v>N</v>
      </c>
      <c r="R167" s="18" t="str">
        <f>Hoja2!AE167</f>
        <v xml:space="preserve"> - </v>
      </c>
      <c r="S167" s="18" t="str">
        <f>Hoja2!AF167</f>
        <v xml:space="preserve"> - </v>
      </c>
      <c r="T167" s="18" t="str">
        <f>Hoja2!AG167</f>
        <v xml:space="preserve"> - </v>
      </c>
      <c r="U167" s="18" t="str">
        <f>Hoja2!AH167</f>
        <v xml:space="preserve"> - </v>
      </c>
      <c r="V167" s="18" t="str">
        <f>Hoja2!AI167</f>
        <v>A-1</v>
      </c>
      <c r="W167" s="18" t="str">
        <f>Hoja2!AJ167</f>
        <v>3011020110126</v>
      </c>
      <c r="X167" s="18">
        <f>Hoja2!AK167</f>
        <v>0</v>
      </c>
    </row>
    <row r="168" spans="1:24" ht="30" customHeight="1" x14ac:dyDescent="0.25">
      <c r="A168" s="18">
        <f>Hoja2!N168</f>
        <v>0</v>
      </c>
      <c r="B168" s="18">
        <f>Hoja2!O168</f>
        <v>0</v>
      </c>
      <c r="C168" s="18">
        <f>Hoja2!P168</f>
        <v>0</v>
      </c>
      <c r="D168" s="18">
        <f>Hoja2!Q168</f>
        <v>0</v>
      </c>
      <c r="E168" s="18">
        <f>Hoja2!R168</f>
        <v>0</v>
      </c>
      <c r="F168" s="18">
        <f>Hoja2!S168</f>
        <v>0</v>
      </c>
      <c r="G168" s="18" t="str">
        <f>Hoja2!T168</f>
        <v>2026</v>
      </c>
      <c r="H168" s="18">
        <f>Hoja2!U168</f>
        <v>0</v>
      </c>
      <c r="I168" s="18">
        <f>Hoja2!V168</f>
        <v>0</v>
      </c>
      <c r="J168" s="18">
        <f>Hoja2!W168</f>
        <v>0</v>
      </c>
      <c r="K168" s="18">
        <f>Hoja2!X168</f>
        <v>0</v>
      </c>
      <c r="L168" s="5">
        <f>ROUND((Hoja2!W168*Hoja2!$B$1),3)</f>
        <v>0</v>
      </c>
      <c r="M168" s="5">
        <f>ROUND((Hoja2!W168*Hoja2!$B$2),3)</f>
        <v>0</v>
      </c>
      <c r="N168" s="5">
        <f t="shared" si="3"/>
        <v>0</v>
      </c>
      <c r="O168" s="45">
        <f>ROUND((Hoja2!U168+Hoja2!Y168),2)</f>
        <v>0</v>
      </c>
      <c r="P168" s="18">
        <f>Hoja2!AC168</f>
        <v>0</v>
      </c>
      <c r="Q168" s="18" t="str">
        <f>Hoja2!AD168</f>
        <v>N</v>
      </c>
      <c r="R168" s="18" t="str">
        <f>Hoja2!AE168</f>
        <v xml:space="preserve"> - </v>
      </c>
      <c r="S168" s="18" t="str">
        <f>Hoja2!AF168</f>
        <v xml:space="preserve"> - </v>
      </c>
      <c r="T168" s="18" t="str">
        <f>Hoja2!AG168</f>
        <v xml:space="preserve"> - </v>
      </c>
      <c r="U168" s="18" t="str">
        <f>Hoja2!AH168</f>
        <v xml:space="preserve"> - </v>
      </c>
      <c r="V168" s="18" t="str">
        <f>Hoja2!AI168</f>
        <v>A-1</v>
      </c>
      <c r="W168" s="18" t="str">
        <f>Hoja2!AJ168</f>
        <v>3011020110127</v>
      </c>
      <c r="X168" s="18">
        <f>Hoja2!AK168</f>
        <v>0</v>
      </c>
    </row>
    <row r="169" spans="1:24" ht="30" customHeight="1" x14ac:dyDescent="0.25">
      <c r="A169" s="18">
        <f>Hoja2!N169</f>
        <v>0</v>
      </c>
      <c r="B169" s="18">
        <f>Hoja2!O169</f>
        <v>0</v>
      </c>
      <c r="C169" s="18">
        <f>Hoja2!P169</f>
        <v>0</v>
      </c>
      <c r="D169" s="18">
        <f>Hoja2!Q169</f>
        <v>0</v>
      </c>
      <c r="E169" s="18">
        <f>Hoja2!R169</f>
        <v>0</v>
      </c>
      <c r="F169" s="18">
        <f>Hoja2!S169</f>
        <v>0</v>
      </c>
      <c r="G169" s="18" t="str">
        <f>Hoja2!T169</f>
        <v>2026</v>
      </c>
      <c r="H169" s="18">
        <f>Hoja2!U169</f>
        <v>0</v>
      </c>
      <c r="I169" s="18">
        <f>Hoja2!V169</f>
        <v>0</v>
      </c>
      <c r="J169" s="18">
        <f>Hoja2!W169</f>
        <v>0</v>
      </c>
      <c r="K169" s="18">
        <f>Hoja2!X169</f>
        <v>0</v>
      </c>
      <c r="L169" s="5">
        <f>ROUND((Hoja2!W169*Hoja2!$B$1),3)</f>
        <v>0</v>
      </c>
      <c r="M169" s="5">
        <f>ROUND((Hoja2!W169*Hoja2!$B$2),3)</f>
        <v>0</v>
      </c>
      <c r="N169" s="5">
        <f t="shared" si="3"/>
        <v>0</v>
      </c>
      <c r="O169" s="45">
        <f>ROUND((Hoja2!U169+Hoja2!Y169),2)</f>
        <v>0</v>
      </c>
      <c r="P169" s="18">
        <f>Hoja2!AC169</f>
        <v>0</v>
      </c>
      <c r="Q169" s="18" t="str">
        <f>Hoja2!AD169</f>
        <v>N</v>
      </c>
      <c r="R169" s="18" t="str">
        <f>Hoja2!AE169</f>
        <v xml:space="preserve"> - </v>
      </c>
      <c r="S169" s="18" t="str">
        <f>Hoja2!AF169</f>
        <v xml:space="preserve"> - </v>
      </c>
      <c r="T169" s="18" t="str">
        <f>Hoja2!AG169</f>
        <v xml:space="preserve"> - </v>
      </c>
      <c r="U169" s="18" t="str">
        <f>Hoja2!AH169</f>
        <v xml:space="preserve"> - </v>
      </c>
      <c r="V169" s="18" t="str">
        <f>Hoja2!AI169</f>
        <v>A-1</v>
      </c>
      <c r="W169" s="18" t="str">
        <f>Hoja2!AJ169</f>
        <v>3011020110128</v>
      </c>
      <c r="X169" s="18">
        <f>Hoja2!AK169</f>
        <v>0</v>
      </c>
    </row>
    <row r="170" spans="1:24" ht="30" customHeight="1" x14ac:dyDescent="0.25">
      <c r="A170" s="18">
        <f>Hoja2!N170</f>
        <v>0</v>
      </c>
      <c r="B170" s="18">
        <f>Hoja2!O170</f>
        <v>0</v>
      </c>
      <c r="C170" s="18">
        <f>Hoja2!P170</f>
        <v>0</v>
      </c>
      <c r="D170" s="18">
        <f>Hoja2!Q170</f>
        <v>0</v>
      </c>
      <c r="E170" s="18">
        <f>Hoja2!R170</f>
        <v>0</v>
      </c>
      <c r="F170" s="18">
        <f>Hoja2!S170</f>
        <v>0</v>
      </c>
      <c r="G170" s="18" t="str">
        <f>Hoja2!T170</f>
        <v>2026</v>
      </c>
      <c r="H170" s="18">
        <f>Hoja2!U170</f>
        <v>0</v>
      </c>
      <c r="I170" s="18">
        <f>Hoja2!V170</f>
        <v>0</v>
      </c>
      <c r="J170" s="18">
        <f>Hoja2!W170</f>
        <v>0</v>
      </c>
      <c r="K170" s="18">
        <f>Hoja2!X170</f>
        <v>0</v>
      </c>
      <c r="L170" s="5">
        <f>ROUND((Hoja2!W170*Hoja2!$B$1),3)</f>
        <v>0</v>
      </c>
      <c r="M170" s="5">
        <f>ROUND((Hoja2!W170*Hoja2!$B$2),3)</f>
        <v>0</v>
      </c>
      <c r="N170" s="5">
        <f t="shared" si="3"/>
        <v>0</v>
      </c>
      <c r="O170" s="45">
        <f>ROUND((Hoja2!U170+Hoja2!Y170),2)</f>
        <v>0</v>
      </c>
      <c r="P170" s="18">
        <f>Hoja2!AC170</f>
        <v>0</v>
      </c>
      <c r="Q170" s="18" t="str">
        <f>Hoja2!AD170</f>
        <v>N</v>
      </c>
      <c r="R170" s="18" t="str">
        <f>Hoja2!AE170</f>
        <v xml:space="preserve"> - </v>
      </c>
      <c r="S170" s="18" t="str">
        <f>Hoja2!AF170</f>
        <v xml:space="preserve"> - </v>
      </c>
      <c r="T170" s="18" t="str">
        <f>Hoja2!AG170</f>
        <v xml:space="preserve"> - </v>
      </c>
      <c r="U170" s="18" t="str">
        <f>Hoja2!AH170</f>
        <v xml:space="preserve"> - </v>
      </c>
      <c r="V170" s="18" t="str">
        <f>Hoja2!AI170</f>
        <v>A-1</v>
      </c>
      <c r="W170" s="18" t="str">
        <f>Hoja2!AJ170</f>
        <v>3011020110129</v>
      </c>
      <c r="X170" s="18">
        <f>Hoja2!AK170</f>
        <v>0</v>
      </c>
    </row>
    <row r="171" spans="1:24" ht="30" customHeight="1" x14ac:dyDescent="0.25">
      <c r="A171" s="18">
        <f>Hoja2!N171</f>
        <v>0</v>
      </c>
      <c r="B171" s="18">
        <f>Hoja2!O171</f>
        <v>0</v>
      </c>
      <c r="C171" s="18">
        <f>Hoja2!P171</f>
        <v>0</v>
      </c>
      <c r="D171" s="18">
        <f>Hoja2!Q171</f>
        <v>0</v>
      </c>
      <c r="E171" s="18">
        <f>Hoja2!R171</f>
        <v>0</v>
      </c>
      <c r="F171" s="18">
        <f>Hoja2!S171</f>
        <v>0</v>
      </c>
      <c r="G171" s="18" t="str">
        <f>Hoja2!T171</f>
        <v>2026</v>
      </c>
      <c r="H171" s="18">
        <f>Hoja2!U171</f>
        <v>0</v>
      </c>
      <c r="I171" s="18">
        <f>Hoja2!V171</f>
        <v>0</v>
      </c>
      <c r="J171" s="18">
        <f>Hoja2!W171</f>
        <v>0</v>
      </c>
      <c r="K171" s="18">
        <f>Hoja2!X171</f>
        <v>0</v>
      </c>
      <c r="L171" s="5">
        <f>ROUND((Hoja2!W171*Hoja2!$B$1),3)</f>
        <v>0</v>
      </c>
      <c r="M171" s="5">
        <f>ROUND((Hoja2!W171*Hoja2!$B$2),3)</f>
        <v>0</v>
      </c>
      <c r="N171" s="5">
        <f t="shared" si="3"/>
        <v>0</v>
      </c>
      <c r="O171" s="45">
        <f>ROUND((Hoja2!U171+Hoja2!Y171),2)</f>
        <v>0</v>
      </c>
      <c r="P171" s="18">
        <f>Hoja2!AC171</f>
        <v>0</v>
      </c>
      <c r="Q171" s="18" t="str">
        <f>Hoja2!AD171</f>
        <v>N</v>
      </c>
      <c r="R171" s="18" t="str">
        <f>Hoja2!AE171</f>
        <v xml:space="preserve"> - </v>
      </c>
      <c r="S171" s="18" t="str">
        <f>Hoja2!AF171</f>
        <v xml:space="preserve"> - </v>
      </c>
      <c r="T171" s="18" t="str">
        <f>Hoja2!AG171</f>
        <v xml:space="preserve"> - </v>
      </c>
      <c r="U171" s="18" t="str">
        <f>Hoja2!AH171</f>
        <v xml:space="preserve"> - </v>
      </c>
      <c r="V171" s="18" t="str">
        <f>Hoja2!AI171</f>
        <v>A-1</v>
      </c>
      <c r="W171" s="18" t="str">
        <f>Hoja2!AJ171</f>
        <v>3011020110130</v>
      </c>
      <c r="X171" s="18">
        <f>Hoja2!AK171</f>
        <v>0</v>
      </c>
    </row>
    <row r="172" spans="1:24" ht="30" customHeight="1" x14ac:dyDescent="0.25">
      <c r="A172" s="18">
        <f>Hoja2!N172</f>
        <v>0</v>
      </c>
      <c r="B172" s="18">
        <f>Hoja2!O172</f>
        <v>0</v>
      </c>
      <c r="C172" s="18">
        <f>Hoja2!P172</f>
        <v>0</v>
      </c>
      <c r="D172" s="18">
        <f>Hoja2!Q172</f>
        <v>0</v>
      </c>
      <c r="E172" s="18">
        <f>Hoja2!R172</f>
        <v>0</v>
      </c>
      <c r="F172" s="18">
        <f>Hoja2!S172</f>
        <v>0</v>
      </c>
      <c r="G172" s="18" t="str">
        <f>Hoja2!T172</f>
        <v>2026</v>
      </c>
      <c r="H172" s="18">
        <f>Hoja2!U172</f>
        <v>0</v>
      </c>
      <c r="I172" s="18">
        <f>Hoja2!V172</f>
        <v>0</v>
      </c>
      <c r="J172" s="18">
        <f>Hoja2!W172</f>
        <v>0</v>
      </c>
      <c r="K172" s="18">
        <f>Hoja2!X172</f>
        <v>0</v>
      </c>
      <c r="L172" s="5">
        <f>ROUND((Hoja2!W172*Hoja2!$B$1),3)</f>
        <v>0</v>
      </c>
      <c r="M172" s="5">
        <f>ROUND((Hoja2!W172*Hoja2!$B$2),3)</f>
        <v>0</v>
      </c>
      <c r="N172" s="5">
        <f t="shared" si="3"/>
        <v>0</v>
      </c>
      <c r="O172" s="45">
        <f>ROUND((Hoja2!U172+Hoja2!Y172),2)</f>
        <v>0</v>
      </c>
      <c r="P172" s="18">
        <f>Hoja2!AC172</f>
        <v>0</v>
      </c>
      <c r="Q172" s="18" t="str">
        <f>Hoja2!AD172</f>
        <v>N</v>
      </c>
      <c r="R172" s="18" t="str">
        <f>Hoja2!AE172</f>
        <v xml:space="preserve"> - </v>
      </c>
      <c r="S172" s="18" t="str">
        <f>Hoja2!AF172</f>
        <v xml:space="preserve"> - </v>
      </c>
      <c r="T172" s="18" t="str">
        <f>Hoja2!AG172</f>
        <v xml:space="preserve"> - </v>
      </c>
      <c r="U172" s="18" t="str">
        <f>Hoja2!AH172</f>
        <v xml:space="preserve"> - </v>
      </c>
      <c r="V172" s="18" t="str">
        <f>Hoja2!AI172</f>
        <v>A-1</v>
      </c>
      <c r="W172" s="18" t="str">
        <f>Hoja2!AJ172</f>
        <v>3011020110131</v>
      </c>
      <c r="X172" s="18">
        <f>Hoja2!AK172</f>
        <v>0</v>
      </c>
    </row>
    <row r="173" spans="1:24" ht="30" customHeight="1" x14ac:dyDescent="0.25">
      <c r="A173" s="18">
        <f>Hoja2!N173</f>
        <v>0</v>
      </c>
      <c r="B173" s="18">
        <f>Hoja2!O173</f>
        <v>0</v>
      </c>
      <c r="C173" s="18">
        <f>Hoja2!P173</f>
        <v>0</v>
      </c>
      <c r="D173" s="18">
        <f>Hoja2!Q173</f>
        <v>0</v>
      </c>
      <c r="E173" s="18">
        <f>Hoja2!R173</f>
        <v>0</v>
      </c>
      <c r="F173" s="18">
        <f>Hoja2!S173</f>
        <v>0</v>
      </c>
      <c r="G173" s="18" t="str">
        <f>Hoja2!T173</f>
        <v>2026</v>
      </c>
      <c r="H173" s="18">
        <f>Hoja2!U173</f>
        <v>0</v>
      </c>
      <c r="I173" s="18">
        <f>Hoja2!V173</f>
        <v>0</v>
      </c>
      <c r="J173" s="18">
        <f>Hoja2!W173</f>
        <v>0</v>
      </c>
      <c r="K173" s="18">
        <f>Hoja2!X173</f>
        <v>0</v>
      </c>
      <c r="L173" s="5">
        <f>ROUND((Hoja2!W173*Hoja2!$B$1),3)</f>
        <v>0</v>
      </c>
      <c r="M173" s="5">
        <f>ROUND((Hoja2!W173*Hoja2!$B$2),3)</f>
        <v>0</v>
      </c>
      <c r="N173" s="5">
        <f t="shared" si="3"/>
        <v>0</v>
      </c>
      <c r="O173" s="45">
        <f>ROUND((Hoja2!U173+Hoja2!Y173),2)</f>
        <v>0</v>
      </c>
      <c r="P173" s="18">
        <f>Hoja2!AC173</f>
        <v>0</v>
      </c>
      <c r="Q173" s="18" t="str">
        <f>Hoja2!AD173</f>
        <v>N</v>
      </c>
      <c r="R173" s="18" t="str">
        <f>Hoja2!AE173</f>
        <v xml:space="preserve"> - </v>
      </c>
      <c r="S173" s="18" t="str">
        <f>Hoja2!AF173</f>
        <v xml:space="preserve"> - </v>
      </c>
      <c r="T173" s="18" t="str">
        <f>Hoja2!AG173</f>
        <v xml:space="preserve"> - </v>
      </c>
      <c r="U173" s="18" t="str">
        <f>Hoja2!AH173</f>
        <v xml:space="preserve"> - </v>
      </c>
      <c r="V173" s="18" t="str">
        <f>Hoja2!AI173</f>
        <v>A-1</v>
      </c>
      <c r="W173" s="18" t="str">
        <f>Hoja2!AJ173</f>
        <v>3011020110132</v>
      </c>
      <c r="X173" s="18">
        <f>Hoja2!AK173</f>
        <v>0</v>
      </c>
    </row>
    <row r="174" spans="1:24" ht="30" customHeight="1" x14ac:dyDescent="0.25">
      <c r="A174" s="18">
        <f>Hoja2!N174</f>
        <v>0</v>
      </c>
      <c r="B174" s="18">
        <f>Hoja2!O174</f>
        <v>0</v>
      </c>
      <c r="C174" s="18">
        <f>Hoja2!P174</f>
        <v>0</v>
      </c>
      <c r="D174" s="18">
        <f>Hoja2!Q174</f>
        <v>0</v>
      </c>
      <c r="E174" s="18">
        <f>Hoja2!R174</f>
        <v>0</v>
      </c>
      <c r="F174" s="18">
        <f>Hoja2!S174</f>
        <v>0</v>
      </c>
      <c r="G174" s="18" t="str">
        <f>Hoja2!T174</f>
        <v>2026</v>
      </c>
      <c r="H174" s="18">
        <f>Hoja2!U174</f>
        <v>0</v>
      </c>
      <c r="I174" s="18">
        <f>Hoja2!V174</f>
        <v>0</v>
      </c>
      <c r="J174" s="18">
        <f>Hoja2!W174</f>
        <v>0</v>
      </c>
      <c r="K174" s="18">
        <f>Hoja2!X174</f>
        <v>0</v>
      </c>
      <c r="L174" s="5">
        <f>ROUND((Hoja2!W174*Hoja2!$B$1),3)</f>
        <v>0</v>
      </c>
      <c r="M174" s="5">
        <f>ROUND((Hoja2!W174*Hoja2!$B$2),3)</f>
        <v>0</v>
      </c>
      <c r="N174" s="5">
        <f t="shared" si="3"/>
        <v>0</v>
      </c>
      <c r="O174" s="45">
        <f>ROUND((Hoja2!U174+Hoja2!Y174),2)</f>
        <v>0</v>
      </c>
      <c r="P174" s="18">
        <f>Hoja2!AC174</f>
        <v>0</v>
      </c>
      <c r="Q174" s="18" t="str">
        <f>Hoja2!AD174</f>
        <v>N</v>
      </c>
      <c r="R174" s="18" t="str">
        <f>Hoja2!AE174</f>
        <v xml:space="preserve"> - </v>
      </c>
      <c r="S174" s="18" t="str">
        <f>Hoja2!AF174</f>
        <v xml:space="preserve"> - </v>
      </c>
      <c r="T174" s="18" t="str">
        <f>Hoja2!AG174</f>
        <v xml:space="preserve"> - </v>
      </c>
      <c r="U174" s="18" t="str">
        <f>Hoja2!AH174</f>
        <v xml:space="preserve"> - </v>
      </c>
      <c r="V174" s="18" t="str">
        <f>Hoja2!AI174</f>
        <v>A-1</v>
      </c>
      <c r="W174" s="18" t="str">
        <f>Hoja2!AJ174</f>
        <v>3011020110133</v>
      </c>
      <c r="X174" s="18">
        <f>Hoja2!AK174</f>
        <v>0</v>
      </c>
    </row>
    <row r="175" spans="1:24" ht="30" customHeight="1" x14ac:dyDescent="0.25">
      <c r="A175" s="18">
        <f>Hoja2!N175</f>
        <v>0</v>
      </c>
      <c r="B175" s="18">
        <f>Hoja2!O175</f>
        <v>0</v>
      </c>
      <c r="C175" s="18">
        <f>Hoja2!P175</f>
        <v>0</v>
      </c>
      <c r="D175" s="18">
        <f>Hoja2!Q175</f>
        <v>0</v>
      </c>
      <c r="E175" s="18">
        <f>Hoja2!R175</f>
        <v>0</v>
      </c>
      <c r="F175" s="18">
        <f>Hoja2!S175</f>
        <v>0</v>
      </c>
      <c r="G175" s="18" t="str">
        <f>Hoja2!T175</f>
        <v>2026</v>
      </c>
      <c r="H175" s="18">
        <f>Hoja2!U175</f>
        <v>0</v>
      </c>
      <c r="I175" s="18">
        <f>Hoja2!V175</f>
        <v>0</v>
      </c>
      <c r="J175" s="18">
        <f>Hoja2!W175</f>
        <v>0</v>
      </c>
      <c r="K175" s="18">
        <f>Hoja2!X175</f>
        <v>0</v>
      </c>
      <c r="L175" s="5">
        <f>ROUND((Hoja2!W175*Hoja2!$B$1),3)</f>
        <v>0</v>
      </c>
      <c r="M175" s="5">
        <f>ROUND((Hoja2!W175*Hoja2!$B$2),3)</f>
        <v>0</v>
      </c>
      <c r="N175" s="5">
        <f t="shared" si="3"/>
        <v>0</v>
      </c>
      <c r="O175" s="45">
        <f>ROUND((Hoja2!U175+Hoja2!Y175),2)</f>
        <v>0</v>
      </c>
      <c r="P175" s="18">
        <f>Hoja2!AC175</f>
        <v>0</v>
      </c>
      <c r="Q175" s="18" t="str">
        <f>Hoja2!AD175</f>
        <v>N</v>
      </c>
      <c r="R175" s="18" t="str">
        <f>Hoja2!AE175</f>
        <v xml:space="preserve"> - </v>
      </c>
      <c r="S175" s="18" t="str">
        <f>Hoja2!AF175</f>
        <v xml:space="preserve"> - </v>
      </c>
      <c r="T175" s="18" t="str">
        <f>Hoja2!AG175</f>
        <v xml:space="preserve"> - </v>
      </c>
      <c r="U175" s="18" t="str">
        <f>Hoja2!AH175</f>
        <v xml:space="preserve"> - </v>
      </c>
      <c r="V175" s="18" t="str">
        <f>Hoja2!AI175</f>
        <v>A-1</v>
      </c>
      <c r="W175" s="18" t="str">
        <f>Hoja2!AJ175</f>
        <v>3011020110134</v>
      </c>
      <c r="X175" s="18">
        <f>Hoja2!AK175</f>
        <v>0</v>
      </c>
    </row>
    <row r="176" spans="1:24" ht="30" customHeight="1" x14ac:dyDescent="0.25">
      <c r="A176" s="18">
        <f>Hoja2!N176</f>
        <v>0</v>
      </c>
      <c r="B176" s="18">
        <f>Hoja2!O176</f>
        <v>0</v>
      </c>
      <c r="C176" s="18">
        <f>Hoja2!P176</f>
        <v>0</v>
      </c>
      <c r="D176" s="18">
        <f>Hoja2!Q176</f>
        <v>0</v>
      </c>
      <c r="E176" s="18">
        <f>Hoja2!R176</f>
        <v>0</v>
      </c>
      <c r="F176" s="18">
        <f>Hoja2!S176</f>
        <v>0</v>
      </c>
      <c r="G176" s="18" t="str">
        <f>Hoja2!T176</f>
        <v>2026</v>
      </c>
      <c r="H176" s="18">
        <f>Hoja2!U176</f>
        <v>0</v>
      </c>
      <c r="I176" s="18">
        <f>Hoja2!V176</f>
        <v>0</v>
      </c>
      <c r="J176" s="18">
        <f>Hoja2!W176</f>
        <v>0</v>
      </c>
      <c r="K176" s="18">
        <f>Hoja2!X176</f>
        <v>0</v>
      </c>
      <c r="L176" s="5">
        <f>ROUND((Hoja2!W176*Hoja2!$B$1),3)</f>
        <v>0</v>
      </c>
      <c r="M176" s="5">
        <f>ROUND((Hoja2!W176*Hoja2!$B$2),3)</f>
        <v>0</v>
      </c>
      <c r="N176" s="5">
        <f t="shared" si="3"/>
        <v>0</v>
      </c>
      <c r="O176" s="45">
        <f>ROUND((Hoja2!U176+Hoja2!Y176),2)</f>
        <v>0</v>
      </c>
      <c r="P176" s="18">
        <f>Hoja2!AC176</f>
        <v>0</v>
      </c>
      <c r="Q176" s="18" t="str">
        <f>Hoja2!AD176</f>
        <v>N</v>
      </c>
      <c r="R176" s="18" t="str">
        <f>Hoja2!AE176</f>
        <v xml:space="preserve"> - </v>
      </c>
      <c r="S176" s="18" t="str">
        <f>Hoja2!AF176</f>
        <v xml:space="preserve"> - </v>
      </c>
      <c r="T176" s="18" t="str">
        <f>Hoja2!AG176</f>
        <v xml:space="preserve"> - </v>
      </c>
      <c r="U176" s="18" t="str">
        <f>Hoja2!AH176</f>
        <v xml:space="preserve"> - </v>
      </c>
      <c r="V176" s="18" t="str">
        <f>Hoja2!AI176</f>
        <v>A-1</v>
      </c>
      <c r="W176" s="18" t="str">
        <f>Hoja2!AJ176</f>
        <v>3011020110135</v>
      </c>
      <c r="X176" s="18">
        <f>Hoja2!AK176</f>
        <v>0</v>
      </c>
    </row>
    <row r="177" spans="1:24" ht="30" customHeight="1" x14ac:dyDescent="0.25">
      <c r="A177" s="18">
        <f>Hoja2!N177</f>
        <v>0</v>
      </c>
      <c r="B177" s="18">
        <f>Hoja2!O177</f>
        <v>0</v>
      </c>
      <c r="C177" s="18">
        <f>Hoja2!P177</f>
        <v>0</v>
      </c>
      <c r="D177" s="18">
        <f>Hoja2!Q177</f>
        <v>0</v>
      </c>
      <c r="E177" s="18">
        <f>Hoja2!R177</f>
        <v>0</v>
      </c>
      <c r="F177" s="18">
        <f>Hoja2!S177</f>
        <v>0</v>
      </c>
      <c r="G177" s="18" t="str">
        <f>Hoja2!T177</f>
        <v>2026</v>
      </c>
      <c r="H177" s="18">
        <f>Hoja2!U177</f>
        <v>0</v>
      </c>
      <c r="I177" s="18">
        <f>Hoja2!V177</f>
        <v>0</v>
      </c>
      <c r="J177" s="18">
        <f>Hoja2!W177</f>
        <v>0</v>
      </c>
      <c r="K177" s="18">
        <f>Hoja2!X177</f>
        <v>0</v>
      </c>
      <c r="L177" s="5">
        <f>ROUND((Hoja2!W177*Hoja2!$B$1),3)</f>
        <v>0</v>
      </c>
      <c r="M177" s="5">
        <f>ROUND((Hoja2!W177*Hoja2!$B$2),3)</f>
        <v>0</v>
      </c>
      <c r="N177" s="5">
        <f t="shared" si="3"/>
        <v>0</v>
      </c>
      <c r="O177" s="45">
        <f>ROUND((Hoja2!U177+Hoja2!Y177),2)</f>
        <v>0</v>
      </c>
      <c r="P177" s="18">
        <f>Hoja2!AC177</f>
        <v>0</v>
      </c>
      <c r="Q177" s="18" t="str">
        <f>Hoja2!AD177</f>
        <v>N</v>
      </c>
      <c r="R177" s="18" t="str">
        <f>Hoja2!AE177</f>
        <v xml:space="preserve"> - </v>
      </c>
      <c r="S177" s="18" t="str">
        <f>Hoja2!AF177</f>
        <v xml:space="preserve"> - </v>
      </c>
      <c r="T177" s="18" t="str">
        <f>Hoja2!AG177</f>
        <v xml:space="preserve"> - </v>
      </c>
      <c r="U177" s="18" t="str">
        <f>Hoja2!AH177</f>
        <v xml:space="preserve"> - </v>
      </c>
      <c r="V177" s="18" t="str">
        <f>Hoja2!AI177</f>
        <v>A-1</v>
      </c>
      <c r="W177" s="18" t="str">
        <f>Hoja2!AJ177</f>
        <v>3011020110136</v>
      </c>
      <c r="X177" s="18">
        <f>Hoja2!AK177</f>
        <v>0</v>
      </c>
    </row>
    <row r="178" spans="1:24" ht="30" customHeight="1" x14ac:dyDescent="0.25">
      <c r="A178" s="18">
        <f>Hoja2!N178</f>
        <v>0</v>
      </c>
      <c r="B178" s="18">
        <f>Hoja2!O178</f>
        <v>0</v>
      </c>
      <c r="C178" s="18">
        <f>Hoja2!P178</f>
        <v>0</v>
      </c>
      <c r="D178" s="18">
        <f>Hoja2!Q178</f>
        <v>0</v>
      </c>
      <c r="E178" s="18">
        <f>Hoja2!R178</f>
        <v>0</v>
      </c>
      <c r="F178" s="18">
        <f>Hoja2!S178</f>
        <v>0</v>
      </c>
      <c r="G178" s="18" t="str">
        <f>Hoja2!T178</f>
        <v>2026</v>
      </c>
      <c r="H178" s="18">
        <f>Hoja2!U178</f>
        <v>0</v>
      </c>
      <c r="I178" s="18">
        <f>Hoja2!V178</f>
        <v>0</v>
      </c>
      <c r="J178" s="18">
        <f>Hoja2!W178</f>
        <v>0</v>
      </c>
      <c r="K178" s="18">
        <f>Hoja2!X178</f>
        <v>0</v>
      </c>
      <c r="L178" s="5">
        <f>ROUND((Hoja2!W178*Hoja2!$B$1),3)</f>
        <v>0</v>
      </c>
      <c r="M178" s="5">
        <f>ROUND((Hoja2!W178*Hoja2!$B$2),3)</f>
        <v>0</v>
      </c>
      <c r="N178" s="5">
        <f t="shared" si="3"/>
        <v>0</v>
      </c>
      <c r="O178" s="45">
        <f>ROUND((Hoja2!U178+Hoja2!Y178),2)</f>
        <v>0</v>
      </c>
      <c r="P178" s="18">
        <f>Hoja2!AC178</f>
        <v>0</v>
      </c>
      <c r="Q178" s="18" t="str">
        <f>Hoja2!AD178</f>
        <v>N</v>
      </c>
      <c r="R178" s="18" t="str">
        <f>Hoja2!AE178</f>
        <v xml:space="preserve"> - </v>
      </c>
      <c r="S178" s="18" t="str">
        <f>Hoja2!AF178</f>
        <v xml:space="preserve"> - </v>
      </c>
      <c r="T178" s="18" t="str">
        <f>Hoja2!AG178</f>
        <v xml:space="preserve"> - </v>
      </c>
      <c r="U178" s="18" t="str">
        <f>Hoja2!AH178</f>
        <v xml:space="preserve"> - </v>
      </c>
      <c r="V178" s="18" t="str">
        <f>Hoja2!AI178</f>
        <v>A-1</v>
      </c>
      <c r="W178" s="18" t="str">
        <f>Hoja2!AJ178</f>
        <v>3011020110137</v>
      </c>
      <c r="X178" s="18">
        <f>Hoja2!AK178</f>
        <v>0</v>
      </c>
    </row>
    <row r="179" spans="1:24" ht="30" customHeight="1" x14ac:dyDescent="0.25">
      <c r="A179" s="18">
        <f>Hoja2!N179</f>
        <v>0</v>
      </c>
      <c r="B179" s="18">
        <f>Hoja2!O179</f>
        <v>0</v>
      </c>
      <c r="C179" s="18">
        <f>Hoja2!P179</f>
        <v>0</v>
      </c>
      <c r="D179" s="18">
        <f>Hoja2!Q179</f>
        <v>0</v>
      </c>
      <c r="E179" s="18">
        <f>Hoja2!R179</f>
        <v>0</v>
      </c>
      <c r="F179" s="18">
        <f>Hoja2!S179</f>
        <v>0</v>
      </c>
      <c r="G179" s="18" t="str">
        <f>Hoja2!T179</f>
        <v>2026</v>
      </c>
      <c r="H179" s="18">
        <f>Hoja2!U179</f>
        <v>0</v>
      </c>
      <c r="I179" s="18">
        <f>Hoja2!V179</f>
        <v>0</v>
      </c>
      <c r="J179" s="18">
        <f>Hoja2!W179</f>
        <v>0</v>
      </c>
      <c r="K179" s="18">
        <f>Hoja2!X179</f>
        <v>0</v>
      </c>
      <c r="L179" s="5">
        <f>ROUND((Hoja2!W179*Hoja2!$B$1),3)</f>
        <v>0</v>
      </c>
      <c r="M179" s="5">
        <f>ROUND((Hoja2!W179*Hoja2!$B$2),3)</f>
        <v>0</v>
      </c>
      <c r="N179" s="5">
        <f t="shared" si="3"/>
        <v>0</v>
      </c>
      <c r="O179" s="45">
        <f>ROUND((Hoja2!U179+Hoja2!Y179),2)</f>
        <v>0</v>
      </c>
      <c r="P179" s="18">
        <f>Hoja2!AC179</f>
        <v>0</v>
      </c>
      <c r="Q179" s="18" t="str">
        <f>Hoja2!AD179</f>
        <v>N</v>
      </c>
      <c r="R179" s="18" t="str">
        <f>Hoja2!AE179</f>
        <v xml:space="preserve"> - </v>
      </c>
      <c r="S179" s="18" t="str">
        <f>Hoja2!AF179</f>
        <v xml:space="preserve"> - </v>
      </c>
      <c r="T179" s="18" t="str">
        <f>Hoja2!AG179</f>
        <v xml:space="preserve"> - </v>
      </c>
      <c r="U179" s="18" t="str">
        <f>Hoja2!AH179</f>
        <v xml:space="preserve"> - </v>
      </c>
      <c r="V179" s="18" t="str">
        <f>Hoja2!AI179</f>
        <v>A-1</v>
      </c>
      <c r="W179" s="18" t="str">
        <f>Hoja2!AJ179</f>
        <v>3011020110138</v>
      </c>
      <c r="X179" s="18">
        <f>Hoja2!AK179</f>
        <v>0</v>
      </c>
    </row>
    <row r="180" spans="1:24" ht="30" customHeight="1" x14ac:dyDescent="0.25">
      <c r="A180" s="18">
        <f>Hoja2!N180</f>
        <v>0</v>
      </c>
      <c r="B180" s="18">
        <f>Hoja2!O180</f>
        <v>0</v>
      </c>
      <c r="C180" s="18">
        <f>Hoja2!P180</f>
        <v>0</v>
      </c>
      <c r="D180" s="18">
        <f>Hoja2!Q180</f>
        <v>0</v>
      </c>
      <c r="E180" s="18">
        <f>Hoja2!R180</f>
        <v>0</v>
      </c>
      <c r="F180" s="18">
        <f>Hoja2!S180</f>
        <v>0</v>
      </c>
      <c r="G180" s="18" t="str">
        <f>Hoja2!T180</f>
        <v>2026</v>
      </c>
      <c r="H180" s="18">
        <f>Hoja2!U180</f>
        <v>0</v>
      </c>
      <c r="I180" s="18">
        <f>Hoja2!V180</f>
        <v>0</v>
      </c>
      <c r="J180" s="18">
        <f>Hoja2!W180</f>
        <v>0</v>
      </c>
      <c r="K180" s="18">
        <f>Hoja2!X180</f>
        <v>0</v>
      </c>
      <c r="L180" s="5">
        <f>ROUND((Hoja2!W180*Hoja2!$B$1),3)</f>
        <v>0</v>
      </c>
      <c r="M180" s="5">
        <f>ROUND((Hoja2!W180*Hoja2!$B$2),3)</f>
        <v>0</v>
      </c>
      <c r="N180" s="5">
        <f t="shared" si="3"/>
        <v>0</v>
      </c>
      <c r="O180" s="45">
        <f>ROUND((Hoja2!U180+Hoja2!Y180),2)</f>
        <v>0</v>
      </c>
      <c r="P180" s="18">
        <f>Hoja2!AC180</f>
        <v>0</v>
      </c>
      <c r="Q180" s="18" t="str">
        <f>Hoja2!AD180</f>
        <v>N</v>
      </c>
      <c r="R180" s="18" t="str">
        <f>Hoja2!AE180</f>
        <v xml:space="preserve"> - </v>
      </c>
      <c r="S180" s="18" t="str">
        <f>Hoja2!AF180</f>
        <v xml:space="preserve"> - </v>
      </c>
      <c r="T180" s="18" t="str">
        <f>Hoja2!AG180</f>
        <v xml:space="preserve"> - </v>
      </c>
      <c r="U180" s="18" t="str">
        <f>Hoja2!AH180</f>
        <v xml:space="preserve"> - </v>
      </c>
      <c r="V180" s="18" t="str">
        <f>Hoja2!AI180</f>
        <v>A-1</v>
      </c>
      <c r="W180" s="18" t="str">
        <f>Hoja2!AJ180</f>
        <v>3011020110139</v>
      </c>
      <c r="X180" s="18">
        <f>Hoja2!AK180</f>
        <v>0</v>
      </c>
    </row>
    <row r="181" spans="1:24" ht="30" customHeight="1" x14ac:dyDescent="0.25">
      <c r="A181" s="18">
        <f>Hoja2!N181</f>
        <v>0</v>
      </c>
      <c r="B181" s="18">
        <f>Hoja2!O181</f>
        <v>0</v>
      </c>
      <c r="C181" s="18">
        <f>Hoja2!P181</f>
        <v>0</v>
      </c>
      <c r="D181" s="18">
        <f>Hoja2!Q181</f>
        <v>0</v>
      </c>
      <c r="E181" s="18">
        <f>Hoja2!R181</f>
        <v>0</v>
      </c>
      <c r="F181" s="18">
        <f>Hoja2!S181</f>
        <v>0</v>
      </c>
      <c r="G181" s="18" t="str">
        <f>Hoja2!T181</f>
        <v>2026</v>
      </c>
      <c r="H181" s="18">
        <f>Hoja2!U181</f>
        <v>0</v>
      </c>
      <c r="I181" s="18">
        <f>Hoja2!V181</f>
        <v>0</v>
      </c>
      <c r="J181" s="18">
        <f>Hoja2!W181</f>
        <v>0</v>
      </c>
      <c r="K181" s="18">
        <f>Hoja2!X181</f>
        <v>0</v>
      </c>
      <c r="L181" s="5">
        <f>ROUND((Hoja2!W181*Hoja2!$B$1),3)</f>
        <v>0</v>
      </c>
      <c r="M181" s="5">
        <f>ROUND((Hoja2!W181*Hoja2!$B$2),3)</f>
        <v>0</v>
      </c>
      <c r="N181" s="5">
        <f t="shared" si="3"/>
        <v>0</v>
      </c>
      <c r="O181" s="45">
        <f>ROUND((Hoja2!U181+Hoja2!Y181),2)</f>
        <v>0</v>
      </c>
      <c r="P181" s="18">
        <f>Hoja2!AC181</f>
        <v>0</v>
      </c>
      <c r="Q181" s="18" t="str">
        <f>Hoja2!AD181</f>
        <v>N</v>
      </c>
      <c r="R181" s="18" t="str">
        <f>Hoja2!AE181</f>
        <v xml:space="preserve"> - </v>
      </c>
      <c r="S181" s="18" t="str">
        <f>Hoja2!AF181</f>
        <v xml:space="preserve"> - </v>
      </c>
      <c r="T181" s="18" t="str">
        <f>Hoja2!AG181</f>
        <v xml:space="preserve"> - </v>
      </c>
      <c r="U181" s="18" t="str">
        <f>Hoja2!AH181</f>
        <v xml:space="preserve"> - </v>
      </c>
      <c r="V181" s="18" t="str">
        <f>Hoja2!AI181</f>
        <v>A-1</v>
      </c>
      <c r="W181" s="18" t="str">
        <f>Hoja2!AJ181</f>
        <v>3011020110140</v>
      </c>
      <c r="X181" s="18">
        <f>Hoja2!AK181</f>
        <v>0</v>
      </c>
    </row>
    <row r="182" spans="1:24" ht="30" customHeight="1" x14ac:dyDescent="0.25">
      <c r="A182" s="18">
        <f>Hoja2!N182</f>
        <v>0</v>
      </c>
      <c r="B182" s="18">
        <f>Hoja2!O182</f>
        <v>0</v>
      </c>
      <c r="C182" s="18">
        <f>Hoja2!P182</f>
        <v>0</v>
      </c>
      <c r="D182" s="18">
        <f>Hoja2!Q182</f>
        <v>0</v>
      </c>
      <c r="E182" s="18">
        <f>Hoja2!R182</f>
        <v>0</v>
      </c>
      <c r="F182" s="18">
        <f>Hoja2!S182</f>
        <v>0</v>
      </c>
      <c r="G182" s="18" t="str">
        <f>Hoja2!T182</f>
        <v>2026</v>
      </c>
      <c r="H182" s="18">
        <f>Hoja2!U182</f>
        <v>0</v>
      </c>
      <c r="I182" s="18">
        <f>Hoja2!V182</f>
        <v>0</v>
      </c>
      <c r="J182" s="18">
        <f>Hoja2!W182</f>
        <v>0</v>
      </c>
      <c r="K182" s="18">
        <f>Hoja2!X182</f>
        <v>0</v>
      </c>
      <c r="L182" s="5">
        <f>ROUND((Hoja2!W182*Hoja2!$B$1),3)</f>
        <v>0</v>
      </c>
      <c r="M182" s="5">
        <f>ROUND((Hoja2!W182*Hoja2!$B$2),3)</f>
        <v>0</v>
      </c>
      <c r="N182" s="5">
        <f t="shared" si="3"/>
        <v>0</v>
      </c>
      <c r="O182" s="45">
        <f>ROUND((Hoja2!U182+Hoja2!Y182),2)</f>
        <v>0</v>
      </c>
      <c r="P182" s="18">
        <f>Hoja2!AC182</f>
        <v>0</v>
      </c>
      <c r="Q182" s="18" t="str">
        <f>Hoja2!AD182</f>
        <v>N</v>
      </c>
      <c r="R182" s="18" t="str">
        <f>Hoja2!AE182</f>
        <v xml:space="preserve"> - </v>
      </c>
      <c r="S182" s="18" t="str">
        <f>Hoja2!AF182</f>
        <v xml:space="preserve"> - </v>
      </c>
      <c r="T182" s="18" t="str">
        <f>Hoja2!AG182</f>
        <v xml:space="preserve"> - </v>
      </c>
      <c r="U182" s="18" t="str">
        <f>Hoja2!AH182</f>
        <v xml:space="preserve"> - </v>
      </c>
      <c r="V182" s="18" t="str">
        <f>Hoja2!AI182</f>
        <v>A-1</v>
      </c>
      <c r="W182" s="18" t="str">
        <f>Hoja2!AJ182</f>
        <v>3011020110141</v>
      </c>
      <c r="X182" s="18">
        <f>Hoja2!AK182</f>
        <v>0</v>
      </c>
    </row>
    <row r="183" spans="1:24" ht="30" customHeight="1" x14ac:dyDescent="0.25">
      <c r="A183" s="18">
        <f>Hoja2!N183</f>
        <v>0</v>
      </c>
      <c r="B183" s="18">
        <f>Hoja2!O183</f>
        <v>0</v>
      </c>
      <c r="C183" s="18">
        <f>Hoja2!P183</f>
        <v>0</v>
      </c>
      <c r="D183" s="18">
        <f>Hoja2!Q183</f>
        <v>0</v>
      </c>
      <c r="E183" s="18">
        <f>Hoja2!R183</f>
        <v>0</v>
      </c>
      <c r="F183" s="18">
        <f>Hoja2!S183</f>
        <v>0</v>
      </c>
      <c r="G183" s="18" t="str">
        <f>Hoja2!T183</f>
        <v>2026</v>
      </c>
      <c r="H183" s="18">
        <f>Hoja2!U183</f>
        <v>0</v>
      </c>
      <c r="I183" s="18">
        <f>Hoja2!V183</f>
        <v>0</v>
      </c>
      <c r="J183" s="18">
        <f>Hoja2!W183</f>
        <v>0</v>
      </c>
      <c r="K183" s="18">
        <f>Hoja2!X183</f>
        <v>0</v>
      </c>
      <c r="L183" s="5">
        <f>ROUND((Hoja2!W183*Hoja2!$B$1),3)</f>
        <v>0</v>
      </c>
      <c r="M183" s="5">
        <f>ROUND((Hoja2!W183*Hoja2!$B$2),3)</f>
        <v>0</v>
      </c>
      <c r="N183" s="5">
        <f t="shared" si="3"/>
        <v>0</v>
      </c>
      <c r="O183" s="45">
        <f>ROUND((Hoja2!U183+Hoja2!Y183),2)</f>
        <v>0</v>
      </c>
      <c r="P183" s="18">
        <f>Hoja2!AC183</f>
        <v>0</v>
      </c>
      <c r="Q183" s="18" t="str">
        <f>Hoja2!AD183</f>
        <v>N</v>
      </c>
      <c r="R183" s="18" t="str">
        <f>Hoja2!AE183</f>
        <v xml:space="preserve"> - </v>
      </c>
      <c r="S183" s="18" t="str">
        <f>Hoja2!AF183</f>
        <v xml:space="preserve"> - </v>
      </c>
      <c r="T183" s="18" t="str">
        <f>Hoja2!AG183</f>
        <v xml:space="preserve"> - </v>
      </c>
      <c r="U183" s="18" t="str">
        <f>Hoja2!AH183</f>
        <v xml:space="preserve"> - </v>
      </c>
      <c r="V183" s="18" t="str">
        <f>Hoja2!AI183</f>
        <v>A-1</v>
      </c>
      <c r="W183" s="18" t="str">
        <f>Hoja2!AJ183</f>
        <v>3011020110142</v>
      </c>
      <c r="X183" s="18">
        <f>Hoja2!AK183</f>
        <v>0</v>
      </c>
    </row>
    <row r="184" spans="1:24" ht="30" customHeight="1" x14ac:dyDescent="0.25">
      <c r="A184" s="18">
        <f>Hoja2!N184</f>
        <v>0</v>
      </c>
      <c r="B184" s="18">
        <f>Hoja2!O184</f>
        <v>0</v>
      </c>
      <c r="C184" s="18">
        <f>Hoja2!P184</f>
        <v>0</v>
      </c>
      <c r="D184" s="18">
        <f>Hoja2!Q184</f>
        <v>0</v>
      </c>
      <c r="E184" s="18">
        <f>Hoja2!R184</f>
        <v>0</v>
      </c>
      <c r="F184" s="18">
        <f>Hoja2!S184</f>
        <v>0</v>
      </c>
      <c r="G184" s="18" t="str">
        <f>Hoja2!T184</f>
        <v>2026</v>
      </c>
      <c r="H184" s="18">
        <f>Hoja2!U184</f>
        <v>0</v>
      </c>
      <c r="I184" s="18">
        <f>Hoja2!V184</f>
        <v>0</v>
      </c>
      <c r="J184" s="18">
        <f>Hoja2!W184</f>
        <v>0</v>
      </c>
      <c r="K184" s="18">
        <f>Hoja2!X184</f>
        <v>0</v>
      </c>
      <c r="L184" s="5">
        <f>ROUND((Hoja2!W184*Hoja2!$B$1),3)</f>
        <v>0</v>
      </c>
      <c r="M184" s="5">
        <f>ROUND((Hoja2!W184*Hoja2!$B$2),3)</f>
        <v>0</v>
      </c>
      <c r="N184" s="5">
        <f t="shared" si="3"/>
        <v>0</v>
      </c>
      <c r="O184" s="45">
        <f>ROUND((Hoja2!U184+Hoja2!Y184),2)</f>
        <v>0</v>
      </c>
      <c r="P184" s="18">
        <f>Hoja2!AC184</f>
        <v>0</v>
      </c>
      <c r="Q184" s="18" t="str">
        <f>Hoja2!AD184</f>
        <v>N</v>
      </c>
      <c r="R184" s="18" t="str">
        <f>Hoja2!AE184</f>
        <v xml:space="preserve"> - </v>
      </c>
      <c r="S184" s="18" t="str">
        <f>Hoja2!AF184</f>
        <v xml:space="preserve"> - </v>
      </c>
      <c r="T184" s="18" t="str">
        <f>Hoja2!AG184</f>
        <v xml:space="preserve"> - </v>
      </c>
      <c r="U184" s="18" t="str">
        <f>Hoja2!AH184</f>
        <v xml:space="preserve"> - </v>
      </c>
      <c r="V184" s="18" t="str">
        <f>Hoja2!AI184</f>
        <v>A-1</v>
      </c>
      <c r="W184" s="18" t="str">
        <f>Hoja2!AJ184</f>
        <v>3011020110143</v>
      </c>
      <c r="X184" s="18">
        <f>Hoja2!AK184</f>
        <v>0</v>
      </c>
    </row>
    <row r="185" spans="1:24" ht="30" customHeight="1" x14ac:dyDescent="0.25">
      <c r="A185" s="18">
        <f>Hoja2!N185</f>
        <v>0</v>
      </c>
      <c r="B185" s="18">
        <f>Hoja2!O185</f>
        <v>0</v>
      </c>
      <c r="C185" s="18">
        <f>Hoja2!P185</f>
        <v>0</v>
      </c>
      <c r="D185" s="18">
        <f>Hoja2!Q185</f>
        <v>0</v>
      </c>
      <c r="E185" s="18">
        <f>Hoja2!R185</f>
        <v>0</v>
      </c>
      <c r="F185" s="18">
        <f>Hoja2!S185</f>
        <v>0</v>
      </c>
      <c r="G185" s="18" t="str">
        <f>Hoja2!T185</f>
        <v>2026</v>
      </c>
      <c r="H185" s="18">
        <f>Hoja2!U185</f>
        <v>0</v>
      </c>
      <c r="I185" s="18">
        <f>Hoja2!V185</f>
        <v>0</v>
      </c>
      <c r="J185" s="18">
        <f>Hoja2!W185</f>
        <v>0</v>
      </c>
      <c r="K185" s="18">
        <f>Hoja2!X185</f>
        <v>0</v>
      </c>
      <c r="L185" s="5">
        <f>ROUND((Hoja2!W185*Hoja2!$B$1),3)</f>
        <v>0</v>
      </c>
      <c r="M185" s="5">
        <f>ROUND((Hoja2!W185*Hoja2!$B$2),3)</f>
        <v>0</v>
      </c>
      <c r="N185" s="5">
        <f t="shared" si="3"/>
        <v>0</v>
      </c>
      <c r="O185" s="45">
        <f>ROUND((Hoja2!U185+Hoja2!Y185),2)</f>
        <v>0</v>
      </c>
      <c r="P185" s="18">
        <f>Hoja2!AC185</f>
        <v>0</v>
      </c>
      <c r="Q185" s="18" t="str">
        <f>Hoja2!AD185</f>
        <v>N</v>
      </c>
      <c r="R185" s="18" t="str">
        <f>Hoja2!AE185</f>
        <v xml:space="preserve"> - </v>
      </c>
      <c r="S185" s="18" t="str">
        <f>Hoja2!AF185</f>
        <v xml:space="preserve"> - </v>
      </c>
      <c r="T185" s="18" t="str">
        <f>Hoja2!AG185</f>
        <v xml:space="preserve"> - </v>
      </c>
      <c r="U185" s="18" t="str">
        <f>Hoja2!AH185</f>
        <v xml:space="preserve"> - </v>
      </c>
      <c r="V185" s="18" t="str">
        <f>Hoja2!AI185</f>
        <v>A-1</v>
      </c>
      <c r="W185" s="18" t="str">
        <f>Hoja2!AJ185</f>
        <v>3011020110144</v>
      </c>
      <c r="X185" s="18">
        <f>Hoja2!AK185</f>
        <v>0</v>
      </c>
    </row>
    <row r="186" spans="1:24" ht="30" customHeight="1" x14ac:dyDescent="0.25">
      <c r="A186" s="18">
        <f>Hoja2!N186</f>
        <v>0</v>
      </c>
      <c r="B186" s="18">
        <f>Hoja2!O186</f>
        <v>0</v>
      </c>
      <c r="C186" s="18">
        <f>Hoja2!P186</f>
        <v>0</v>
      </c>
      <c r="D186" s="18">
        <f>Hoja2!Q186</f>
        <v>0</v>
      </c>
      <c r="E186" s="18">
        <f>Hoja2!R186</f>
        <v>0</v>
      </c>
      <c r="F186" s="18">
        <f>Hoja2!S186</f>
        <v>0</v>
      </c>
      <c r="G186" s="18" t="str">
        <f>Hoja2!T186</f>
        <v>2026</v>
      </c>
      <c r="H186" s="18">
        <f>Hoja2!U186</f>
        <v>0</v>
      </c>
      <c r="I186" s="18">
        <f>Hoja2!V186</f>
        <v>0</v>
      </c>
      <c r="J186" s="18">
        <f>Hoja2!W186</f>
        <v>0</v>
      </c>
      <c r="K186" s="18">
        <f>Hoja2!X186</f>
        <v>0</v>
      </c>
      <c r="L186" s="5">
        <f>ROUND((Hoja2!W186*Hoja2!$B$1),3)</f>
        <v>0</v>
      </c>
      <c r="M186" s="5">
        <f>ROUND((Hoja2!W186*Hoja2!$B$2),3)</f>
        <v>0</v>
      </c>
      <c r="N186" s="5">
        <f t="shared" si="3"/>
        <v>0</v>
      </c>
      <c r="O186" s="45">
        <f>ROUND((Hoja2!U186+Hoja2!Y186),2)</f>
        <v>0</v>
      </c>
      <c r="P186" s="18">
        <f>Hoja2!AC186</f>
        <v>0</v>
      </c>
      <c r="Q186" s="18" t="str">
        <f>Hoja2!AD186</f>
        <v>N</v>
      </c>
      <c r="R186" s="18" t="str">
        <f>Hoja2!AE186</f>
        <v xml:space="preserve"> - </v>
      </c>
      <c r="S186" s="18" t="str">
        <f>Hoja2!AF186</f>
        <v xml:space="preserve"> - </v>
      </c>
      <c r="T186" s="18" t="str">
        <f>Hoja2!AG186</f>
        <v xml:space="preserve"> - </v>
      </c>
      <c r="U186" s="18" t="str">
        <f>Hoja2!AH186</f>
        <v xml:space="preserve"> - </v>
      </c>
      <c r="V186" s="18" t="str">
        <f>Hoja2!AI186</f>
        <v>A-1</v>
      </c>
      <c r="W186" s="18" t="str">
        <f>Hoja2!AJ186</f>
        <v>3011020110145</v>
      </c>
      <c r="X186" s="18">
        <f>Hoja2!AK186</f>
        <v>0</v>
      </c>
    </row>
    <row r="187" spans="1:24" ht="30" customHeight="1" x14ac:dyDescent="0.25">
      <c r="A187" s="18">
        <f>Hoja2!N187</f>
        <v>0</v>
      </c>
      <c r="B187" s="18">
        <f>Hoja2!O187</f>
        <v>0</v>
      </c>
      <c r="C187" s="18">
        <f>Hoja2!P187</f>
        <v>0</v>
      </c>
      <c r="D187" s="18">
        <f>Hoja2!Q187</f>
        <v>0</v>
      </c>
      <c r="E187" s="18">
        <f>Hoja2!R187</f>
        <v>0</v>
      </c>
      <c r="F187" s="18">
        <f>Hoja2!S187</f>
        <v>0</v>
      </c>
      <c r="G187" s="18" t="str">
        <f>Hoja2!T187</f>
        <v>2026</v>
      </c>
      <c r="H187" s="18">
        <f>Hoja2!U187</f>
        <v>0</v>
      </c>
      <c r="I187" s="18">
        <f>Hoja2!V187</f>
        <v>0</v>
      </c>
      <c r="J187" s="18">
        <f>Hoja2!W187</f>
        <v>0</v>
      </c>
      <c r="K187" s="18">
        <f>Hoja2!X187</f>
        <v>0</v>
      </c>
      <c r="L187" s="5">
        <f>ROUND((Hoja2!W187*Hoja2!$B$1),3)</f>
        <v>0</v>
      </c>
      <c r="M187" s="5">
        <f>ROUND((Hoja2!W187*Hoja2!$B$2),3)</f>
        <v>0</v>
      </c>
      <c r="N187" s="5">
        <f t="shared" si="3"/>
        <v>0</v>
      </c>
      <c r="O187" s="45">
        <f>ROUND((Hoja2!U187+Hoja2!Y187),2)</f>
        <v>0</v>
      </c>
      <c r="P187" s="18">
        <f>Hoja2!AC187</f>
        <v>0</v>
      </c>
      <c r="Q187" s="18" t="str">
        <f>Hoja2!AD187</f>
        <v>N</v>
      </c>
      <c r="R187" s="18" t="str">
        <f>Hoja2!AE187</f>
        <v xml:space="preserve"> - </v>
      </c>
      <c r="S187" s="18" t="str">
        <f>Hoja2!AF187</f>
        <v xml:space="preserve"> - </v>
      </c>
      <c r="T187" s="18" t="str">
        <f>Hoja2!AG187</f>
        <v xml:space="preserve"> - </v>
      </c>
      <c r="U187" s="18" t="str">
        <f>Hoja2!AH187</f>
        <v xml:space="preserve"> - </v>
      </c>
      <c r="V187" s="18" t="str">
        <f>Hoja2!AI187</f>
        <v>A-1</v>
      </c>
      <c r="W187" s="18" t="str">
        <f>Hoja2!AJ187</f>
        <v>3011020110146</v>
      </c>
      <c r="X187" s="18">
        <f>Hoja2!AK187</f>
        <v>0</v>
      </c>
    </row>
    <row r="188" spans="1:24" ht="30" customHeight="1" x14ac:dyDescent="0.25">
      <c r="A188" s="18">
        <f>Hoja2!N188</f>
        <v>0</v>
      </c>
      <c r="B188" s="18">
        <f>Hoja2!O188</f>
        <v>0</v>
      </c>
      <c r="C188" s="18">
        <f>Hoja2!P188</f>
        <v>0</v>
      </c>
      <c r="D188" s="18">
        <f>Hoja2!Q188</f>
        <v>0</v>
      </c>
      <c r="E188" s="18">
        <f>Hoja2!R188</f>
        <v>0</v>
      </c>
      <c r="F188" s="18">
        <f>Hoja2!S188</f>
        <v>0</v>
      </c>
      <c r="G188" s="18" t="str">
        <f>Hoja2!T188</f>
        <v>2026</v>
      </c>
      <c r="H188" s="18">
        <f>Hoja2!U188</f>
        <v>0</v>
      </c>
      <c r="I188" s="18">
        <f>Hoja2!V188</f>
        <v>0</v>
      </c>
      <c r="J188" s="18">
        <f>Hoja2!W188</f>
        <v>0</v>
      </c>
      <c r="K188" s="18">
        <f>Hoja2!X188</f>
        <v>0</v>
      </c>
      <c r="L188" s="5">
        <f>ROUND((Hoja2!W188*Hoja2!$B$1),3)</f>
        <v>0</v>
      </c>
      <c r="M188" s="5">
        <f>ROUND((Hoja2!W188*Hoja2!$B$2),3)</f>
        <v>0</v>
      </c>
      <c r="N188" s="5">
        <f t="shared" si="3"/>
        <v>0</v>
      </c>
      <c r="O188" s="45">
        <f>ROUND((Hoja2!U188+Hoja2!Y188),2)</f>
        <v>0</v>
      </c>
      <c r="P188" s="18">
        <f>Hoja2!AC188</f>
        <v>0</v>
      </c>
      <c r="Q188" s="18" t="str">
        <f>Hoja2!AD188</f>
        <v>N</v>
      </c>
      <c r="R188" s="18" t="str">
        <f>Hoja2!AE188</f>
        <v xml:space="preserve"> - </v>
      </c>
      <c r="S188" s="18" t="str">
        <f>Hoja2!AF188</f>
        <v xml:space="preserve"> - </v>
      </c>
      <c r="T188" s="18" t="str">
        <f>Hoja2!AG188</f>
        <v xml:space="preserve"> - </v>
      </c>
      <c r="U188" s="18" t="str">
        <f>Hoja2!AH188</f>
        <v xml:space="preserve"> - </v>
      </c>
      <c r="V188" s="18" t="str">
        <f>Hoja2!AI188</f>
        <v>A-1</v>
      </c>
      <c r="W188" s="18" t="str">
        <f>Hoja2!AJ188</f>
        <v>3011020110147</v>
      </c>
      <c r="X188" s="18">
        <f>Hoja2!AK188</f>
        <v>0</v>
      </c>
    </row>
    <row r="189" spans="1:24" ht="30" customHeight="1" x14ac:dyDescent="0.25">
      <c r="A189" s="18">
        <f>Hoja2!N189</f>
        <v>0</v>
      </c>
      <c r="B189" s="18">
        <f>Hoja2!O189</f>
        <v>0</v>
      </c>
      <c r="C189" s="18">
        <f>Hoja2!P189</f>
        <v>0</v>
      </c>
      <c r="D189" s="18">
        <f>Hoja2!Q189</f>
        <v>0</v>
      </c>
      <c r="E189" s="18">
        <f>Hoja2!R189</f>
        <v>0</v>
      </c>
      <c r="F189" s="18">
        <f>Hoja2!S189</f>
        <v>0</v>
      </c>
      <c r="G189" s="18" t="str">
        <f>Hoja2!T189</f>
        <v>2026</v>
      </c>
      <c r="H189" s="18">
        <f>Hoja2!U189</f>
        <v>0</v>
      </c>
      <c r="I189" s="18">
        <f>Hoja2!V189</f>
        <v>0</v>
      </c>
      <c r="J189" s="18">
        <f>Hoja2!W189</f>
        <v>0</v>
      </c>
      <c r="K189" s="18">
        <f>Hoja2!X189</f>
        <v>0</v>
      </c>
      <c r="L189" s="5">
        <f>ROUND((Hoja2!W189*Hoja2!$B$1),3)</f>
        <v>0</v>
      </c>
      <c r="M189" s="5">
        <f>ROUND((Hoja2!W189*Hoja2!$B$2),3)</f>
        <v>0</v>
      </c>
      <c r="N189" s="5">
        <f t="shared" si="3"/>
        <v>0</v>
      </c>
      <c r="O189" s="45">
        <f>ROUND((Hoja2!U189+Hoja2!Y189),2)</f>
        <v>0</v>
      </c>
      <c r="P189" s="18">
        <f>Hoja2!AC189</f>
        <v>0</v>
      </c>
      <c r="Q189" s="18" t="str">
        <f>Hoja2!AD189</f>
        <v>N</v>
      </c>
      <c r="R189" s="18" t="str">
        <f>Hoja2!AE189</f>
        <v xml:space="preserve"> - </v>
      </c>
      <c r="S189" s="18" t="str">
        <f>Hoja2!AF189</f>
        <v xml:space="preserve"> - </v>
      </c>
      <c r="T189" s="18" t="str">
        <f>Hoja2!AG189</f>
        <v xml:space="preserve"> - </v>
      </c>
      <c r="U189" s="18" t="str">
        <f>Hoja2!AH189</f>
        <v xml:space="preserve"> - </v>
      </c>
      <c r="V189" s="18" t="str">
        <f>Hoja2!AI189</f>
        <v>A-1</v>
      </c>
      <c r="W189" s="18" t="str">
        <f>Hoja2!AJ189</f>
        <v>3011020110148</v>
      </c>
      <c r="X189" s="18">
        <f>Hoja2!AK189</f>
        <v>0</v>
      </c>
    </row>
    <row r="190" spans="1:24" ht="30" customHeight="1" x14ac:dyDescent="0.25">
      <c r="A190" s="18">
        <f>Hoja2!N190</f>
        <v>0</v>
      </c>
      <c r="B190" s="18">
        <f>Hoja2!O190</f>
        <v>0</v>
      </c>
      <c r="C190" s="18">
        <f>Hoja2!P190</f>
        <v>0</v>
      </c>
      <c r="D190" s="18">
        <f>Hoja2!Q190</f>
        <v>0</v>
      </c>
      <c r="E190" s="18">
        <f>Hoja2!R190</f>
        <v>0</v>
      </c>
      <c r="F190" s="18">
        <f>Hoja2!S190</f>
        <v>0</v>
      </c>
      <c r="G190" s="18" t="str">
        <f>Hoja2!T190</f>
        <v>2026</v>
      </c>
      <c r="H190" s="18">
        <f>Hoja2!U190</f>
        <v>0</v>
      </c>
      <c r="I190" s="18">
        <f>Hoja2!V190</f>
        <v>0</v>
      </c>
      <c r="J190" s="18">
        <f>Hoja2!W190</f>
        <v>0</v>
      </c>
      <c r="K190" s="18">
        <f>Hoja2!X190</f>
        <v>0</v>
      </c>
      <c r="L190" s="5">
        <f>ROUND((Hoja2!W190*Hoja2!$B$1),3)</f>
        <v>0</v>
      </c>
      <c r="M190" s="5">
        <f>ROUND((Hoja2!W190*Hoja2!$B$2),3)</f>
        <v>0</v>
      </c>
      <c r="N190" s="5">
        <f t="shared" si="3"/>
        <v>0</v>
      </c>
      <c r="O190" s="45">
        <f>ROUND((Hoja2!U190+Hoja2!Y190),2)</f>
        <v>0</v>
      </c>
      <c r="P190" s="18">
        <f>Hoja2!AC190</f>
        <v>0</v>
      </c>
      <c r="Q190" s="18" t="str">
        <f>Hoja2!AD190</f>
        <v>N</v>
      </c>
      <c r="R190" s="18" t="str">
        <f>Hoja2!AE190</f>
        <v xml:space="preserve"> - </v>
      </c>
      <c r="S190" s="18" t="str">
        <f>Hoja2!AF190</f>
        <v xml:space="preserve"> - </v>
      </c>
      <c r="T190" s="18" t="str">
        <f>Hoja2!AG190</f>
        <v xml:space="preserve"> - </v>
      </c>
      <c r="U190" s="18" t="str">
        <f>Hoja2!AH190</f>
        <v xml:space="preserve"> - </v>
      </c>
      <c r="V190" s="18" t="str">
        <f>Hoja2!AI190</f>
        <v>A-1</v>
      </c>
      <c r="W190" s="18" t="str">
        <f>Hoja2!AJ190</f>
        <v>3011020110149</v>
      </c>
      <c r="X190" s="18">
        <f>Hoja2!AK190</f>
        <v>0</v>
      </c>
    </row>
    <row r="191" spans="1:24" ht="30" customHeight="1" x14ac:dyDescent="0.25">
      <c r="A191" s="18">
        <f>Hoja2!N191</f>
        <v>0</v>
      </c>
      <c r="B191" s="18">
        <f>Hoja2!O191</f>
        <v>0</v>
      </c>
      <c r="C191" s="18">
        <f>Hoja2!P191</f>
        <v>0</v>
      </c>
      <c r="D191" s="18">
        <f>Hoja2!Q191</f>
        <v>0</v>
      </c>
      <c r="E191" s="18">
        <f>Hoja2!R191</f>
        <v>0</v>
      </c>
      <c r="F191" s="18">
        <f>Hoja2!S191</f>
        <v>0</v>
      </c>
      <c r="G191" s="18" t="str">
        <f>Hoja2!T191</f>
        <v>2026</v>
      </c>
      <c r="H191" s="18">
        <f>Hoja2!U191</f>
        <v>0</v>
      </c>
      <c r="I191" s="18">
        <f>Hoja2!V191</f>
        <v>0</v>
      </c>
      <c r="J191" s="18">
        <f>Hoja2!W191</f>
        <v>0</v>
      </c>
      <c r="K191" s="18">
        <f>Hoja2!X191</f>
        <v>0</v>
      </c>
      <c r="L191" s="5">
        <f>ROUND((Hoja2!W191*Hoja2!$B$1),3)</f>
        <v>0</v>
      </c>
      <c r="M191" s="5">
        <f>ROUND((Hoja2!W191*Hoja2!$B$2),3)</f>
        <v>0</v>
      </c>
      <c r="N191" s="5">
        <f t="shared" si="3"/>
        <v>0</v>
      </c>
      <c r="O191" s="45">
        <f>ROUND((Hoja2!U191+Hoja2!Y191),2)</f>
        <v>0</v>
      </c>
      <c r="P191" s="18">
        <f>Hoja2!AC191</f>
        <v>0</v>
      </c>
      <c r="Q191" s="18" t="str">
        <f>Hoja2!AD191</f>
        <v>N</v>
      </c>
      <c r="R191" s="18" t="str">
        <f>Hoja2!AE191</f>
        <v xml:space="preserve"> - </v>
      </c>
      <c r="S191" s="18" t="str">
        <f>Hoja2!AF191</f>
        <v xml:space="preserve"> - </v>
      </c>
      <c r="T191" s="18" t="str">
        <f>Hoja2!AG191</f>
        <v xml:space="preserve"> - </v>
      </c>
      <c r="U191" s="18" t="str">
        <f>Hoja2!AH191</f>
        <v xml:space="preserve"> - </v>
      </c>
      <c r="V191" s="18" t="str">
        <f>Hoja2!AI191</f>
        <v>A-1</v>
      </c>
      <c r="W191" s="18" t="str">
        <f>Hoja2!AJ191</f>
        <v>3011020110150</v>
      </c>
      <c r="X191" s="18">
        <f>Hoja2!AK191</f>
        <v>0</v>
      </c>
    </row>
    <row r="192" spans="1:24" ht="30" customHeight="1" x14ac:dyDescent="0.25">
      <c r="A192" s="18">
        <f>Hoja2!N192</f>
        <v>0</v>
      </c>
      <c r="B192" s="18">
        <f>Hoja2!O192</f>
        <v>0</v>
      </c>
      <c r="C192" s="18">
        <f>Hoja2!P192</f>
        <v>0</v>
      </c>
      <c r="D192" s="18">
        <f>Hoja2!Q192</f>
        <v>0</v>
      </c>
      <c r="E192" s="18">
        <f>Hoja2!R192</f>
        <v>0</v>
      </c>
      <c r="F192" s="18">
        <f>Hoja2!S192</f>
        <v>0</v>
      </c>
      <c r="G192" s="18" t="str">
        <f>Hoja2!T192</f>
        <v>2026</v>
      </c>
      <c r="H192" s="18">
        <f>Hoja2!U192</f>
        <v>0</v>
      </c>
      <c r="I192" s="18">
        <f>Hoja2!V192</f>
        <v>0</v>
      </c>
      <c r="J192" s="18">
        <f>Hoja2!W192</f>
        <v>0</v>
      </c>
      <c r="K192" s="18">
        <f>Hoja2!X192</f>
        <v>0</v>
      </c>
      <c r="L192" s="5">
        <f>ROUND((Hoja2!W192*Hoja2!$B$1),3)</f>
        <v>0</v>
      </c>
      <c r="M192" s="5">
        <f>ROUND((Hoja2!W192*Hoja2!$B$2),3)</f>
        <v>0</v>
      </c>
      <c r="N192" s="5">
        <f t="shared" si="3"/>
        <v>0</v>
      </c>
      <c r="O192" s="45">
        <f>ROUND((Hoja2!U192+Hoja2!Y192),2)</f>
        <v>0</v>
      </c>
      <c r="P192" s="18">
        <f>Hoja2!AC192</f>
        <v>0</v>
      </c>
      <c r="Q192" s="18" t="str">
        <f>Hoja2!AD192</f>
        <v>N</v>
      </c>
      <c r="R192" s="18" t="str">
        <f>Hoja2!AE192</f>
        <v xml:space="preserve"> - </v>
      </c>
      <c r="S192" s="18" t="str">
        <f>Hoja2!AF192</f>
        <v xml:space="preserve"> - </v>
      </c>
      <c r="T192" s="18" t="str">
        <f>Hoja2!AG192</f>
        <v xml:space="preserve"> - </v>
      </c>
      <c r="U192" s="18" t="str">
        <f>Hoja2!AH192</f>
        <v xml:space="preserve"> - </v>
      </c>
      <c r="V192" s="18" t="str">
        <f>Hoja2!AI192</f>
        <v>A-1</v>
      </c>
      <c r="W192" s="18" t="str">
        <f>Hoja2!AJ192</f>
        <v>3011020110151</v>
      </c>
      <c r="X192" s="18">
        <f>Hoja2!AK192</f>
        <v>0</v>
      </c>
    </row>
    <row r="193" spans="1:24" ht="30" customHeight="1" x14ac:dyDescent="0.25">
      <c r="A193" s="18">
        <f>Hoja2!N193</f>
        <v>0</v>
      </c>
      <c r="B193" s="18">
        <f>Hoja2!O193</f>
        <v>0</v>
      </c>
      <c r="C193" s="18">
        <f>Hoja2!P193</f>
        <v>0</v>
      </c>
      <c r="D193" s="18">
        <f>Hoja2!Q193</f>
        <v>0</v>
      </c>
      <c r="E193" s="18">
        <f>Hoja2!R193</f>
        <v>0</v>
      </c>
      <c r="F193" s="18">
        <f>Hoja2!S193</f>
        <v>0</v>
      </c>
      <c r="G193" s="18" t="str">
        <f>Hoja2!T193</f>
        <v>2026</v>
      </c>
      <c r="H193" s="18">
        <f>Hoja2!U193</f>
        <v>0</v>
      </c>
      <c r="I193" s="18">
        <f>Hoja2!V193</f>
        <v>0</v>
      </c>
      <c r="J193" s="18">
        <f>Hoja2!W193</f>
        <v>0</v>
      </c>
      <c r="K193" s="18">
        <f>Hoja2!X193</f>
        <v>0</v>
      </c>
      <c r="L193" s="5">
        <f>ROUND((Hoja2!W193*Hoja2!$B$1),3)</f>
        <v>0</v>
      </c>
      <c r="M193" s="5">
        <f>ROUND((Hoja2!W193*Hoja2!$B$2),3)</f>
        <v>0</v>
      </c>
      <c r="N193" s="5">
        <f t="shared" si="3"/>
        <v>0</v>
      </c>
      <c r="O193" s="45">
        <f>ROUND((Hoja2!U193+Hoja2!Y193),2)</f>
        <v>0</v>
      </c>
      <c r="P193" s="18">
        <f>Hoja2!AC193</f>
        <v>0</v>
      </c>
      <c r="Q193" s="18" t="str">
        <f>Hoja2!AD193</f>
        <v>N</v>
      </c>
      <c r="R193" s="18" t="str">
        <f>Hoja2!AE193</f>
        <v xml:space="preserve"> - </v>
      </c>
      <c r="S193" s="18" t="str">
        <f>Hoja2!AF193</f>
        <v xml:space="preserve"> - </v>
      </c>
      <c r="T193" s="18" t="str">
        <f>Hoja2!AG193</f>
        <v xml:space="preserve"> - </v>
      </c>
      <c r="U193" s="18" t="str">
        <f>Hoja2!AH193</f>
        <v xml:space="preserve"> - </v>
      </c>
      <c r="V193" s="18" t="str">
        <f>Hoja2!AI193</f>
        <v>A-1</v>
      </c>
      <c r="W193" s="18" t="str">
        <f>Hoja2!AJ193</f>
        <v>3011020110152</v>
      </c>
      <c r="X193" s="18">
        <f>Hoja2!AK193</f>
        <v>0</v>
      </c>
    </row>
    <row r="194" spans="1:24" ht="30" customHeight="1" x14ac:dyDescent="0.25">
      <c r="A194" s="18">
        <f>Hoja2!N194</f>
        <v>0</v>
      </c>
      <c r="B194" s="18">
        <f>Hoja2!O194</f>
        <v>0</v>
      </c>
      <c r="C194" s="18">
        <f>Hoja2!P194</f>
        <v>0</v>
      </c>
      <c r="D194" s="18">
        <f>Hoja2!Q194</f>
        <v>0</v>
      </c>
      <c r="E194" s="18">
        <f>Hoja2!R194</f>
        <v>0</v>
      </c>
      <c r="F194" s="18">
        <f>Hoja2!S194</f>
        <v>0</v>
      </c>
      <c r="G194" s="18" t="str">
        <f>Hoja2!T194</f>
        <v>2026</v>
      </c>
      <c r="H194" s="18">
        <f>Hoja2!U194</f>
        <v>0</v>
      </c>
      <c r="I194" s="18">
        <f>Hoja2!V194</f>
        <v>0</v>
      </c>
      <c r="J194" s="18">
        <f>Hoja2!W194</f>
        <v>0</v>
      </c>
      <c r="K194" s="18">
        <f>Hoja2!X194</f>
        <v>0</v>
      </c>
      <c r="L194" s="5">
        <f>ROUND((Hoja2!W194*Hoja2!$B$1),3)</f>
        <v>0</v>
      </c>
      <c r="M194" s="5">
        <f>ROUND((Hoja2!W194*Hoja2!$B$2),3)</f>
        <v>0</v>
      </c>
      <c r="N194" s="5">
        <f t="shared" si="3"/>
        <v>0</v>
      </c>
      <c r="O194" s="45">
        <f>ROUND((Hoja2!U194+Hoja2!Y194),2)</f>
        <v>0</v>
      </c>
      <c r="P194" s="18">
        <f>Hoja2!AC194</f>
        <v>0</v>
      </c>
      <c r="Q194" s="18" t="str">
        <f>Hoja2!AD194</f>
        <v>N</v>
      </c>
      <c r="R194" s="18" t="str">
        <f>Hoja2!AE194</f>
        <v xml:space="preserve"> - </v>
      </c>
      <c r="S194" s="18" t="str">
        <f>Hoja2!AF194</f>
        <v xml:space="preserve"> - </v>
      </c>
      <c r="T194" s="18" t="str">
        <f>Hoja2!AG194</f>
        <v xml:space="preserve"> - </v>
      </c>
      <c r="U194" s="18" t="str">
        <f>Hoja2!AH194</f>
        <v xml:space="preserve"> - </v>
      </c>
      <c r="V194" s="18" t="str">
        <f>Hoja2!AI194</f>
        <v>A-1</v>
      </c>
      <c r="W194" s="18" t="str">
        <f>Hoja2!AJ194</f>
        <v>3011020110153</v>
      </c>
      <c r="X194" s="18">
        <f>Hoja2!AK194</f>
        <v>0</v>
      </c>
    </row>
    <row r="195" spans="1:24" ht="30" customHeight="1" x14ac:dyDescent="0.25">
      <c r="A195" s="18">
        <f>Hoja2!N195</f>
        <v>0</v>
      </c>
      <c r="B195" s="18">
        <f>Hoja2!O195</f>
        <v>0</v>
      </c>
      <c r="C195" s="18">
        <f>Hoja2!P195</f>
        <v>0</v>
      </c>
      <c r="D195" s="18">
        <f>Hoja2!Q195</f>
        <v>0</v>
      </c>
      <c r="E195" s="18">
        <f>Hoja2!R195</f>
        <v>0</v>
      </c>
      <c r="F195" s="18">
        <f>Hoja2!S195</f>
        <v>0</v>
      </c>
      <c r="G195" s="18" t="str">
        <f>Hoja2!T195</f>
        <v>2026</v>
      </c>
      <c r="H195" s="18">
        <f>Hoja2!U195</f>
        <v>0</v>
      </c>
      <c r="I195" s="18">
        <f>Hoja2!V195</f>
        <v>0</v>
      </c>
      <c r="J195" s="18">
        <f>Hoja2!W195</f>
        <v>0</v>
      </c>
      <c r="K195" s="18">
        <f>Hoja2!X195</f>
        <v>0</v>
      </c>
      <c r="L195" s="5">
        <f>ROUND((Hoja2!W195*Hoja2!$B$1),3)</f>
        <v>0</v>
      </c>
      <c r="M195" s="5">
        <f>ROUND((Hoja2!W195*Hoja2!$B$2),3)</f>
        <v>0</v>
      </c>
      <c r="N195" s="5">
        <f t="shared" si="3"/>
        <v>0</v>
      </c>
      <c r="O195" s="45">
        <f>ROUND((Hoja2!U195+Hoja2!Y195),2)</f>
        <v>0</v>
      </c>
      <c r="P195" s="18">
        <f>Hoja2!AC195</f>
        <v>0</v>
      </c>
      <c r="Q195" s="18" t="str">
        <f>Hoja2!AD195</f>
        <v>N</v>
      </c>
      <c r="R195" s="18" t="str">
        <f>Hoja2!AE195</f>
        <v xml:space="preserve"> - </v>
      </c>
      <c r="S195" s="18" t="str">
        <f>Hoja2!AF195</f>
        <v xml:space="preserve"> - </v>
      </c>
      <c r="T195" s="18" t="str">
        <f>Hoja2!AG195</f>
        <v xml:space="preserve"> - </v>
      </c>
      <c r="U195" s="18" t="str">
        <f>Hoja2!AH195</f>
        <v xml:space="preserve"> - </v>
      </c>
      <c r="V195" s="18" t="str">
        <f>Hoja2!AI195</f>
        <v>A-1</v>
      </c>
      <c r="W195" s="18" t="str">
        <f>Hoja2!AJ195</f>
        <v>3011020110154</v>
      </c>
      <c r="X195" s="18">
        <f>Hoja2!AK195</f>
        <v>0</v>
      </c>
    </row>
    <row r="196" spans="1:24" ht="30" customHeight="1" x14ac:dyDescent="0.25">
      <c r="A196" s="18">
        <f>Hoja2!N196</f>
        <v>0</v>
      </c>
      <c r="B196" s="18">
        <f>Hoja2!O196</f>
        <v>0</v>
      </c>
      <c r="C196" s="18">
        <f>Hoja2!P196</f>
        <v>0</v>
      </c>
      <c r="D196" s="18">
        <f>Hoja2!Q196</f>
        <v>0</v>
      </c>
      <c r="E196" s="18">
        <f>Hoja2!R196</f>
        <v>0</v>
      </c>
      <c r="F196" s="18">
        <f>Hoja2!S196</f>
        <v>0</v>
      </c>
      <c r="G196" s="18" t="str">
        <f>Hoja2!T196</f>
        <v>2026</v>
      </c>
      <c r="H196" s="18">
        <f>Hoja2!U196</f>
        <v>0</v>
      </c>
      <c r="I196" s="18">
        <f>Hoja2!V196</f>
        <v>0</v>
      </c>
      <c r="J196" s="18">
        <f>Hoja2!W196</f>
        <v>0</v>
      </c>
      <c r="K196" s="18">
        <f>Hoja2!X196</f>
        <v>0</v>
      </c>
      <c r="L196" s="5">
        <f>ROUND((Hoja2!W196*Hoja2!$B$1),3)</f>
        <v>0</v>
      </c>
      <c r="M196" s="5">
        <f>ROUND((Hoja2!W196*Hoja2!$B$2),3)</f>
        <v>0</v>
      </c>
      <c r="N196" s="5">
        <f t="shared" si="3"/>
        <v>0</v>
      </c>
      <c r="O196" s="45">
        <f>ROUND((Hoja2!U196+Hoja2!Y196),2)</f>
        <v>0</v>
      </c>
      <c r="P196" s="18">
        <f>Hoja2!AC196</f>
        <v>0</v>
      </c>
      <c r="Q196" s="18" t="str">
        <f>Hoja2!AD196</f>
        <v>N</v>
      </c>
      <c r="R196" s="18" t="str">
        <f>Hoja2!AE196</f>
        <v xml:space="preserve"> - </v>
      </c>
      <c r="S196" s="18" t="str">
        <f>Hoja2!AF196</f>
        <v xml:space="preserve"> - </v>
      </c>
      <c r="T196" s="18" t="str">
        <f>Hoja2!AG196</f>
        <v xml:space="preserve"> - </v>
      </c>
      <c r="U196" s="18" t="str">
        <f>Hoja2!AH196</f>
        <v xml:space="preserve"> - </v>
      </c>
      <c r="V196" s="18" t="str">
        <f>Hoja2!AI196</f>
        <v>A-1</v>
      </c>
      <c r="W196" s="18" t="str">
        <f>Hoja2!AJ196</f>
        <v>3011020110155</v>
      </c>
      <c r="X196" s="18">
        <f>Hoja2!AK196</f>
        <v>0</v>
      </c>
    </row>
    <row r="197" spans="1:24" ht="30" customHeight="1" x14ac:dyDescent="0.25">
      <c r="A197" s="18">
        <f>Hoja2!N197</f>
        <v>0</v>
      </c>
      <c r="B197" s="18">
        <f>Hoja2!O197</f>
        <v>0</v>
      </c>
      <c r="C197" s="18">
        <f>Hoja2!P197</f>
        <v>0</v>
      </c>
      <c r="D197" s="18">
        <f>Hoja2!Q197</f>
        <v>0</v>
      </c>
      <c r="E197" s="18">
        <f>Hoja2!R197</f>
        <v>0</v>
      </c>
      <c r="F197" s="18">
        <f>Hoja2!S197</f>
        <v>0</v>
      </c>
      <c r="G197" s="18" t="str">
        <f>Hoja2!T197</f>
        <v>2026</v>
      </c>
      <c r="H197" s="18">
        <f>Hoja2!U197</f>
        <v>0</v>
      </c>
      <c r="I197" s="18">
        <f>Hoja2!V197</f>
        <v>0</v>
      </c>
      <c r="J197" s="18">
        <f>Hoja2!W197</f>
        <v>0</v>
      </c>
      <c r="K197" s="18">
        <f>Hoja2!X197</f>
        <v>0</v>
      </c>
      <c r="L197" s="5">
        <f>ROUND((Hoja2!W197*Hoja2!$B$1),3)</f>
        <v>0</v>
      </c>
      <c r="M197" s="5">
        <f>ROUND((Hoja2!W197*Hoja2!$B$2),3)</f>
        <v>0</v>
      </c>
      <c r="N197" s="5">
        <f t="shared" si="3"/>
        <v>0</v>
      </c>
      <c r="O197" s="45">
        <f>ROUND((Hoja2!U197+Hoja2!Y197),2)</f>
        <v>0</v>
      </c>
      <c r="P197" s="18">
        <f>Hoja2!AC197</f>
        <v>0</v>
      </c>
      <c r="Q197" s="18" t="str">
        <f>Hoja2!AD197</f>
        <v>N</v>
      </c>
      <c r="R197" s="18" t="str">
        <f>Hoja2!AE197</f>
        <v xml:space="preserve"> - </v>
      </c>
      <c r="S197" s="18" t="str">
        <f>Hoja2!AF197</f>
        <v xml:space="preserve"> - </v>
      </c>
      <c r="T197" s="18" t="str">
        <f>Hoja2!AG197</f>
        <v xml:space="preserve"> - </v>
      </c>
      <c r="U197" s="18" t="str">
        <f>Hoja2!AH197</f>
        <v xml:space="preserve"> - </v>
      </c>
      <c r="V197" s="18" t="str">
        <f>Hoja2!AI197</f>
        <v>A-1</v>
      </c>
      <c r="W197" s="18" t="str">
        <f>Hoja2!AJ197</f>
        <v>3011020110156</v>
      </c>
      <c r="X197" s="18">
        <f>Hoja2!AK197</f>
        <v>0</v>
      </c>
    </row>
    <row r="198" spans="1:24" ht="30" customHeight="1" x14ac:dyDescent="0.25">
      <c r="A198" s="18">
        <f>Hoja2!N198</f>
        <v>0</v>
      </c>
      <c r="B198" s="18">
        <f>Hoja2!O198</f>
        <v>0</v>
      </c>
      <c r="C198" s="18">
        <f>Hoja2!P198</f>
        <v>0</v>
      </c>
      <c r="D198" s="18">
        <f>Hoja2!Q198</f>
        <v>0</v>
      </c>
      <c r="E198" s="18">
        <f>Hoja2!R198</f>
        <v>0</v>
      </c>
      <c r="F198" s="18">
        <f>Hoja2!S198</f>
        <v>0</v>
      </c>
      <c r="G198" s="18" t="str">
        <f>Hoja2!T198</f>
        <v>2026</v>
      </c>
      <c r="H198" s="18">
        <f>Hoja2!U198</f>
        <v>0</v>
      </c>
      <c r="I198" s="18">
        <f>Hoja2!V198</f>
        <v>0</v>
      </c>
      <c r="J198" s="18">
        <f>Hoja2!W198</f>
        <v>0</v>
      </c>
      <c r="K198" s="18">
        <f>Hoja2!X198</f>
        <v>0</v>
      </c>
      <c r="L198" s="5">
        <f>ROUND((Hoja2!W198*Hoja2!$B$1),3)</f>
        <v>0</v>
      </c>
      <c r="M198" s="5">
        <f>ROUND((Hoja2!W198*Hoja2!$B$2),3)</f>
        <v>0</v>
      </c>
      <c r="N198" s="5">
        <f t="shared" si="3"/>
        <v>0</v>
      </c>
      <c r="O198" s="45">
        <f>ROUND((Hoja2!U198+Hoja2!Y198),2)</f>
        <v>0</v>
      </c>
      <c r="P198" s="18">
        <f>Hoja2!AC198</f>
        <v>0</v>
      </c>
      <c r="Q198" s="18" t="str">
        <f>Hoja2!AD198</f>
        <v>N</v>
      </c>
      <c r="R198" s="18" t="str">
        <f>Hoja2!AE198</f>
        <v xml:space="preserve"> - </v>
      </c>
      <c r="S198" s="18" t="str">
        <f>Hoja2!AF198</f>
        <v xml:space="preserve"> - </v>
      </c>
      <c r="T198" s="18" t="str">
        <f>Hoja2!AG198</f>
        <v xml:space="preserve"> - </v>
      </c>
      <c r="U198" s="18" t="str">
        <f>Hoja2!AH198</f>
        <v xml:space="preserve"> - </v>
      </c>
      <c r="V198" s="18" t="str">
        <f>Hoja2!AI198</f>
        <v>A-1</v>
      </c>
      <c r="W198" s="18" t="str">
        <f>Hoja2!AJ198</f>
        <v>3011020110157</v>
      </c>
      <c r="X198" s="18">
        <f>Hoja2!AK198</f>
        <v>0</v>
      </c>
    </row>
    <row r="199" spans="1:24" ht="30" customHeight="1" x14ac:dyDescent="0.25">
      <c r="A199" s="18">
        <f>Hoja2!N199</f>
        <v>0</v>
      </c>
      <c r="B199" s="18">
        <f>Hoja2!O199</f>
        <v>0</v>
      </c>
      <c r="C199" s="18">
        <f>Hoja2!P199</f>
        <v>0</v>
      </c>
      <c r="D199" s="18">
        <f>Hoja2!Q199</f>
        <v>0</v>
      </c>
      <c r="E199" s="18">
        <f>Hoja2!R199</f>
        <v>0</v>
      </c>
      <c r="F199" s="18">
        <f>Hoja2!S199</f>
        <v>0</v>
      </c>
      <c r="G199" s="18" t="str">
        <f>Hoja2!T199</f>
        <v>2026</v>
      </c>
      <c r="H199" s="18">
        <f>Hoja2!U199</f>
        <v>0</v>
      </c>
      <c r="I199" s="18">
        <f>Hoja2!V199</f>
        <v>0</v>
      </c>
      <c r="J199" s="18">
        <f>Hoja2!W199</f>
        <v>0</v>
      </c>
      <c r="K199" s="18">
        <f>Hoja2!X199</f>
        <v>0</v>
      </c>
      <c r="L199" s="5">
        <f>ROUND((Hoja2!W199*Hoja2!$B$1),3)</f>
        <v>0</v>
      </c>
      <c r="M199" s="5">
        <f>ROUND((Hoja2!W199*Hoja2!$B$2),3)</f>
        <v>0</v>
      </c>
      <c r="N199" s="5">
        <f t="shared" si="3"/>
        <v>0</v>
      </c>
      <c r="O199" s="45">
        <f>ROUND((Hoja2!U199+Hoja2!Y199),2)</f>
        <v>0</v>
      </c>
      <c r="P199" s="18">
        <f>Hoja2!AC199</f>
        <v>0</v>
      </c>
      <c r="Q199" s="18" t="str">
        <f>Hoja2!AD199</f>
        <v>N</v>
      </c>
      <c r="R199" s="18" t="str">
        <f>Hoja2!AE199</f>
        <v xml:space="preserve"> - </v>
      </c>
      <c r="S199" s="18" t="str">
        <f>Hoja2!AF199</f>
        <v xml:space="preserve"> - </v>
      </c>
      <c r="T199" s="18" t="str">
        <f>Hoja2!AG199</f>
        <v xml:space="preserve"> - </v>
      </c>
      <c r="U199" s="18" t="str">
        <f>Hoja2!AH199</f>
        <v xml:space="preserve"> - </v>
      </c>
      <c r="V199" s="18" t="str">
        <f>Hoja2!AI199</f>
        <v>A-1</v>
      </c>
      <c r="W199" s="18" t="str">
        <f>Hoja2!AJ199</f>
        <v>3011020110158</v>
      </c>
      <c r="X199" s="18">
        <f>Hoja2!AK199</f>
        <v>0</v>
      </c>
    </row>
    <row r="200" spans="1:24" ht="30" customHeight="1" x14ac:dyDescent="0.25">
      <c r="A200" s="18">
        <f>Hoja2!N200</f>
        <v>0</v>
      </c>
      <c r="B200" s="18">
        <f>Hoja2!O200</f>
        <v>0</v>
      </c>
      <c r="C200" s="18">
        <f>Hoja2!P200</f>
        <v>0</v>
      </c>
      <c r="D200" s="18">
        <f>Hoja2!Q200</f>
        <v>0</v>
      </c>
      <c r="E200" s="18">
        <f>Hoja2!R200</f>
        <v>0</v>
      </c>
      <c r="F200" s="18">
        <f>Hoja2!S200</f>
        <v>0</v>
      </c>
      <c r="G200" s="18" t="str">
        <f>Hoja2!T200</f>
        <v>2026</v>
      </c>
      <c r="H200" s="18">
        <f>Hoja2!U200</f>
        <v>0</v>
      </c>
      <c r="I200" s="18">
        <f>Hoja2!V200</f>
        <v>0</v>
      </c>
      <c r="J200" s="18">
        <f>Hoja2!W200</f>
        <v>0</v>
      </c>
      <c r="K200" s="18">
        <f>Hoja2!X200</f>
        <v>0</v>
      </c>
      <c r="L200" s="5">
        <f>ROUND((Hoja2!W200*Hoja2!$B$1),3)</f>
        <v>0</v>
      </c>
      <c r="M200" s="5">
        <f>ROUND((Hoja2!W200*Hoja2!$B$2),3)</f>
        <v>0</v>
      </c>
      <c r="N200" s="5">
        <f t="shared" si="3"/>
        <v>0</v>
      </c>
      <c r="O200" s="45">
        <f>ROUND((Hoja2!U200+Hoja2!Y200),2)</f>
        <v>0</v>
      </c>
      <c r="P200" s="18">
        <f>Hoja2!AC200</f>
        <v>0</v>
      </c>
      <c r="Q200" s="18" t="str">
        <f>Hoja2!AD200</f>
        <v>N</v>
      </c>
      <c r="R200" s="18" t="str">
        <f>Hoja2!AE200</f>
        <v xml:space="preserve"> - </v>
      </c>
      <c r="S200" s="18" t="str">
        <f>Hoja2!AF200</f>
        <v xml:space="preserve"> - </v>
      </c>
      <c r="T200" s="18" t="str">
        <f>Hoja2!AG200</f>
        <v xml:space="preserve"> - </v>
      </c>
      <c r="U200" s="18" t="str">
        <f>Hoja2!AH200</f>
        <v xml:space="preserve"> - </v>
      </c>
      <c r="V200" s="18" t="str">
        <f>Hoja2!AI200</f>
        <v>A-1</v>
      </c>
      <c r="W200" s="18" t="str">
        <f>Hoja2!AJ200</f>
        <v>3011020110159</v>
      </c>
      <c r="X200" s="18">
        <f>Hoja2!AK200</f>
        <v>0</v>
      </c>
    </row>
    <row r="201" spans="1:24" ht="30" customHeight="1" x14ac:dyDescent="0.25">
      <c r="A201" s="18">
        <f>Hoja2!N201</f>
        <v>0</v>
      </c>
      <c r="B201" s="18">
        <f>Hoja2!O201</f>
        <v>0</v>
      </c>
      <c r="C201" s="18">
        <f>Hoja2!P201</f>
        <v>0</v>
      </c>
      <c r="D201" s="18">
        <f>Hoja2!Q201</f>
        <v>0</v>
      </c>
      <c r="E201" s="18">
        <f>Hoja2!R201</f>
        <v>0</v>
      </c>
      <c r="F201" s="18">
        <f>Hoja2!S201</f>
        <v>0</v>
      </c>
      <c r="G201" s="18" t="str">
        <f>Hoja2!T201</f>
        <v>2026</v>
      </c>
      <c r="H201" s="18">
        <f>Hoja2!U201</f>
        <v>0</v>
      </c>
      <c r="I201" s="18">
        <f>Hoja2!V201</f>
        <v>0</v>
      </c>
      <c r="J201" s="18">
        <f>Hoja2!W201</f>
        <v>0</v>
      </c>
      <c r="K201" s="18">
        <f>Hoja2!X201</f>
        <v>0</v>
      </c>
      <c r="L201" s="5">
        <f>ROUND((Hoja2!W201*Hoja2!$B$1),3)</f>
        <v>0</v>
      </c>
      <c r="M201" s="5">
        <f>ROUND((Hoja2!W201*Hoja2!$B$2),3)</f>
        <v>0</v>
      </c>
      <c r="N201" s="5">
        <f t="shared" si="3"/>
        <v>0</v>
      </c>
      <c r="O201" s="45">
        <f>ROUND((Hoja2!U201+Hoja2!Y201),2)</f>
        <v>0</v>
      </c>
      <c r="P201" s="18">
        <f>Hoja2!AC201</f>
        <v>0</v>
      </c>
      <c r="Q201" s="18" t="str">
        <f>Hoja2!AD201</f>
        <v>N</v>
      </c>
      <c r="R201" s="18" t="str">
        <f>Hoja2!AE201</f>
        <v xml:space="preserve"> - </v>
      </c>
      <c r="S201" s="18" t="str">
        <f>Hoja2!AF201</f>
        <v xml:space="preserve"> - </v>
      </c>
      <c r="T201" s="18" t="str">
        <f>Hoja2!AG201</f>
        <v xml:space="preserve"> - </v>
      </c>
      <c r="U201" s="18" t="str">
        <f>Hoja2!AH201</f>
        <v xml:space="preserve"> - </v>
      </c>
      <c r="V201" s="18" t="str">
        <f>Hoja2!AI201</f>
        <v>A-1</v>
      </c>
      <c r="W201" s="18" t="str">
        <f>Hoja2!AJ201</f>
        <v>3011020110160</v>
      </c>
      <c r="X201" s="18">
        <f>Hoja2!AK201</f>
        <v>0</v>
      </c>
    </row>
    <row r="202" spans="1:24" ht="30" customHeight="1" x14ac:dyDescent="0.25">
      <c r="A202" s="18">
        <f>Hoja2!N202</f>
        <v>0</v>
      </c>
      <c r="B202" s="18">
        <f>Hoja2!O202</f>
        <v>0</v>
      </c>
      <c r="C202" s="18">
        <f>Hoja2!P202</f>
        <v>0</v>
      </c>
      <c r="D202" s="18">
        <f>Hoja2!Q202</f>
        <v>0</v>
      </c>
      <c r="E202" s="18">
        <f>Hoja2!R202</f>
        <v>0</v>
      </c>
      <c r="F202" s="18">
        <f>Hoja2!S202</f>
        <v>0</v>
      </c>
      <c r="G202" s="18" t="str">
        <f>Hoja2!T202</f>
        <v>2026</v>
      </c>
      <c r="H202" s="18">
        <f>Hoja2!U202</f>
        <v>0</v>
      </c>
      <c r="I202" s="18">
        <f>Hoja2!V202</f>
        <v>0</v>
      </c>
      <c r="J202" s="18">
        <f>Hoja2!W202</f>
        <v>0</v>
      </c>
      <c r="K202" s="18">
        <f>Hoja2!X202</f>
        <v>0</v>
      </c>
      <c r="L202" s="5">
        <f>ROUND((Hoja2!W202*Hoja2!$B$1),3)</f>
        <v>0</v>
      </c>
      <c r="M202" s="5">
        <f>ROUND((Hoja2!W202*Hoja2!$B$2),3)</f>
        <v>0</v>
      </c>
      <c r="N202" s="5">
        <f t="shared" si="3"/>
        <v>0</v>
      </c>
      <c r="O202" s="45">
        <f>ROUND((Hoja2!U202+Hoja2!Y202),2)</f>
        <v>0</v>
      </c>
      <c r="P202" s="18">
        <f>Hoja2!AC202</f>
        <v>0</v>
      </c>
      <c r="Q202" s="18" t="str">
        <f>Hoja2!AD202</f>
        <v>N</v>
      </c>
      <c r="R202" s="18" t="str">
        <f>Hoja2!AE202</f>
        <v xml:space="preserve"> - </v>
      </c>
      <c r="S202" s="18" t="str">
        <f>Hoja2!AF202</f>
        <v xml:space="preserve"> - </v>
      </c>
      <c r="T202" s="18" t="str">
        <f>Hoja2!AG202</f>
        <v xml:space="preserve"> - </v>
      </c>
      <c r="U202" s="18" t="str">
        <f>Hoja2!AH202</f>
        <v xml:space="preserve"> - </v>
      </c>
      <c r="V202" s="18" t="str">
        <f>Hoja2!AI202</f>
        <v>A-1</v>
      </c>
      <c r="W202" s="18" t="str">
        <f>Hoja2!AJ202</f>
        <v>3011020110161</v>
      </c>
      <c r="X202" s="18">
        <f>Hoja2!AK202</f>
        <v>0</v>
      </c>
    </row>
    <row r="203" spans="1:24" ht="30" customHeight="1" x14ac:dyDescent="0.25">
      <c r="A203" s="18">
        <f>Hoja2!N203</f>
        <v>0</v>
      </c>
      <c r="B203" s="18">
        <f>Hoja2!O203</f>
        <v>0</v>
      </c>
      <c r="C203" s="18">
        <f>Hoja2!P203</f>
        <v>0</v>
      </c>
      <c r="D203" s="18">
        <f>Hoja2!Q203</f>
        <v>0</v>
      </c>
      <c r="E203" s="18">
        <f>Hoja2!R203</f>
        <v>0</v>
      </c>
      <c r="F203" s="18">
        <f>Hoja2!S203</f>
        <v>0</v>
      </c>
      <c r="G203" s="18" t="str">
        <f>Hoja2!T203</f>
        <v>2026</v>
      </c>
      <c r="H203" s="18">
        <f>Hoja2!U203</f>
        <v>0</v>
      </c>
      <c r="I203" s="18">
        <f>Hoja2!V203</f>
        <v>0</v>
      </c>
      <c r="J203" s="18">
        <f>Hoja2!W203</f>
        <v>0</v>
      </c>
      <c r="K203" s="18">
        <f>Hoja2!X203</f>
        <v>0</v>
      </c>
      <c r="L203" s="5">
        <f>ROUND((Hoja2!W203*Hoja2!$B$1),3)</f>
        <v>0</v>
      </c>
      <c r="M203" s="5">
        <f>ROUND((Hoja2!W203*Hoja2!$B$2),3)</f>
        <v>0</v>
      </c>
      <c r="N203" s="5">
        <f t="shared" ref="N203:N266" si="4">ROUND((L203+M203),2)</f>
        <v>0</v>
      </c>
      <c r="O203" s="45">
        <f>ROUND((Hoja2!U203+Hoja2!Y203),2)</f>
        <v>0</v>
      </c>
      <c r="P203" s="18">
        <f>Hoja2!AC203</f>
        <v>0</v>
      </c>
      <c r="Q203" s="18" t="str">
        <f>Hoja2!AD203</f>
        <v>N</v>
      </c>
      <c r="R203" s="18" t="str">
        <f>Hoja2!AE203</f>
        <v xml:space="preserve"> - </v>
      </c>
      <c r="S203" s="18" t="str">
        <f>Hoja2!AF203</f>
        <v xml:space="preserve"> - </v>
      </c>
      <c r="T203" s="18" t="str">
        <f>Hoja2!AG203</f>
        <v xml:space="preserve"> - </v>
      </c>
      <c r="U203" s="18" t="str">
        <f>Hoja2!AH203</f>
        <v xml:space="preserve"> - </v>
      </c>
      <c r="V203" s="18" t="str">
        <f>Hoja2!AI203</f>
        <v>A-1</v>
      </c>
      <c r="W203" s="18" t="str">
        <f>Hoja2!AJ203</f>
        <v>3011020110162</v>
      </c>
      <c r="X203" s="18">
        <f>Hoja2!AK203</f>
        <v>0</v>
      </c>
    </row>
    <row r="204" spans="1:24" ht="30" customHeight="1" x14ac:dyDescent="0.25">
      <c r="A204" s="18">
        <f>Hoja2!N204</f>
        <v>0</v>
      </c>
      <c r="B204" s="18">
        <f>Hoja2!O204</f>
        <v>0</v>
      </c>
      <c r="C204" s="18">
        <f>Hoja2!P204</f>
        <v>0</v>
      </c>
      <c r="D204" s="18">
        <f>Hoja2!Q204</f>
        <v>0</v>
      </c>
      <c r="E204" s="18">
        <f>Hoja2!R204</f>
        <v>0</v>
      </c>
      <c r="F204" s="18">
        <f>Hoja2!S204</f>
        <v>0</v>
      </c>
      <c r="G204" s="18" t="str">
        <f>Hoja2!T204</f>
        <v>2026</v>
      </c>
      <c r="H204" s="18">
        <f>Hoja2!U204</f>
        <v>0</v>
      </c>
      <c r="I204" s="18">
        <f>Hoja2!V204</f>
        <v>0</v>
      </c>
      <c r="J204" s="18">
        <f>Hoja2!W204</f>
        <v>0</v>
      </c>
      <c r="K204" s="18">
        <f>Hoja2!X204</f>
        <v>0</v>
      </c>
      <c r="L204" s="5">
        <f>ROUND((Hoja2!W204*Hoja2!$B$1),3)</f>
        <v>0</v>
      </c>
      <c r="M204" s="5">
        <f>ROUND((Hoja2!W204*Hoja2!$B$2),3)</f>
        <v>0</v>
      </c>
      <c r="N204" s="5">
        <f t="shared" si="4"/>
        <v>0</v>
      </c>
      <c r="O204" s="45">
        <f>ROUND((Hoja2!U204+Hoja2!Y204),2)</f>
        <v>0</v>
      </c>
      <c r="P204" s="18">
        <f>Hoja2!AC204</f>
        <v>0</v>
      </c>
      <c r="Q204" s="18" t="str">
        <f>Hoja2!AD204</f>
        <v>N</v>
      </c>
      <c r="R204" s="18" t="str">
        <f>Hoja2!AE204</f>
        <v xml:space="preserve"> - </v>
      </c>
      <c r="S204" s="18" t="str">
        <f>Hoja2!AF204</f>
        <v xml:space="preserve"> - </v>
      </c>
      <c r="T204" s="18" t="str">
        <f>Hoja2!AG204</f>
        <v xml:space="preserve"> - </v>
      </c>
      <c r="U204" s="18" t="str">
        <f>Hoja2!AH204</f>
        <v xml:space="preserve"> - </v>
      </c>
      <c r="V204" s="18" t="str">
        <f>Hoja2!AI204</f>
        <v>A-1</v>
      </c>
      <c r="W204" s="18" t="str">
        <f>Hoja2!AJ204</f>
        <v>3011020110163</v>
      </c>
      <c r="X204" s="18">
        <f>Hoja2!AK204</f>
        <v>0</v>
      </c>
    </row>
    <row r="205" spans="1:24" ht="30" customHeight="1" x14ac:dyDescent="0.25">
      <c r="A205" s="18">
        <f>Hoja2!N205</f>
        <v>0</v>
      </c>
      <c r="B205" s="18">
        <f>Hoja2!O205</f>
        <v>0</v>
      </c>
      <c r="C205" s="18">
        <f>Hoja2!P205</f>
        <v>0</v>
      </c>
      <c r="D205" s="18">
        <f>Hoja2!Q205</f>
        <v>0</v>
      </c>
      <c r="E205" s="18">
        <f>Hoja2!R205</f>
        <v>0</v>
      </c>
      <c r="F205" s="18">
        <f>Hoja2!S205</f>
        <v>0</v>
      </c>
      <c r="G205" s="18" t="str">
        <f>Hoja2!T205</f>
        <v>2026</v>
      </c>
      <c r="H205" s="18">
        <f>Hoja2!U205</f>
        <v>0</v>
      </c>
      <c r="I205" s="18">
        <f>Hoja2!V205</f>
        <v>0</v>
      </c>
      <c r="J205" s="18">
        <f>Hoja2!W205</f>
        <v>0</v>
      </c>
      <c r="K205" s="18">
        <f>Hoja2!X205</f>
        <v>0</v>
      </c>
      <c r="L205" s="5">
        <f>ROUND((Hoja2!W205*Hoja2!$B$1),3)</f>
        <v>0</v>
      </c>
      <c r="M205" s="5">
        <f>ROUND((Hoja2!W205*Hoja2!$B$2),3)</f>
        <v>0</v>
      </c>
      <c r="N205" s="5">
        <f t="shared" si="4"/>
        <v>0</v>
      </c>
      <c r="O205" s="45">
        <f>ROUND((Hoja2!U205+Hoja2!Y205),2)</f>
        <v>0</v>
      </c>
      <c r="P205" s="18">
        <f>Hoja2!AC205</f>
        <v>0</v>
      </c>
      <c r="Q205" s="18" t="str">
        <f>Hoja2!AD205</f>
        <v>N</v>
      </c>
      <c r="R205" s="18" t="str">
        <f>Hoja2!AE205</f>
        <v xml:space="preserve"> - </v>
      </c>
      <c r="S205" s="18" t="str">
        <f>Hoja2!AF205</f>
        <v xml:space="preserve"> - </v>
      </c>
      <c r="T205" s="18" t="str">
        <f>Hoja2!AG205</f>
        <v xml:space="preserve"> - </v>
      </c>
      <c r="U205" s="18" t="str">
        <f>Hoja2!AH205</f>
        <v xml:space="preserve"> - </v>
      </c>
      <c r="V205" s="18" t="str">
        <f>Hoja2!AI205</f>
        <v>A-1</v>
      </c>
      <c r="W205" s="18" t="str">
        <f>Hoja2!AJ205</f>
        <v>3011020110164</v>
      </c>
      <c r="X205" s="18">
        <f>Hoja2!AK205</f>
        <v>0</v>
      </c>
    </row>
    <row r="206" spans="1:24" ht="30" customHeight="1" x14ac:dyDescent="0.25">
      <c r="A206" s="18">
        <f>Hoja2!N206</f>
        <v>0</v>
      </c>
      <c r="B206" s="18">
        <f>Hoja2!O206</f>
        <v>0</v>
      </c>
      <c r="C206" s="18">
        <f>Hoja2!P206</f>
        <v>0</v>
      </c>
      <c r="D206" s="18">
        <f>Hoja2!Q206</f>
        <v>0</v>
      </c>
      <c r="E206" s="18">
        <f>Hoja2!R206</f>
        <v>0</v>
      </c>
      <c r="F206" s="18">
        <f>Hoja2!S206</f>
        <v>0</v>
      </c>
      <c r="G206" s="18" t="str">
        <f>Hoja2!T206</f>
        <v>2026</v>
      </c>
      <c r="H206" s="18">
        <f>Hoja2!U206</f>
        <v>0</v>
      </c>
      <c r="I206" s="18">
        <f>Hoja2!V206</f>
        <v>0</v>
      </c>
      <c r="J206" s="18">
        <f>Hoja2!W206</f>
        <v>0</v>
      </c>
      <c r="K206" s="18">
        <f>Hoja2!X206</f>
        <v>0</v>
      </c>
      <c r="L206" s="5">
        <f>ROUND((Hoja2!W206*Hoja2!$B$1),3)</f>
        <v>0</v>
      </c>
      <c r="M206" s="5">
        <f>ROUND((Hoja2!W206*Hoja2!$B$2),3)</f>
        <v>0</v>
      </c>
      <c r="N206" s="5">
        <f t="shared" si="4"/>
        <v>0</v>
      </c>
      <c r="O206" s="45">
        <f>ROUND((Hoja2!U206+Hoja2!Y206),2)</f>
        <v>0</v>
      </c>
      <c r="P206" s="18">
        <f>Hoja2!AC206</f>
        <v>0</v>
      </c>
      <c r="Q206" s="18" t="str">
        <f>Hoja2!AD206</f>
        <v>N</v>
      </c>
      <c r="R206" s="18" t="str">
        <f>Hoja2!AE206</f>
        <v xml:space="preserve"> - </v>
      </c>
      <c r="S206" s="18" t="str">
        <f>Hoja2!AF206</f>
        <v xml:space="preserve"> - </v>
      </c>
      <c r="T206" s="18" t="str">
        <f>Hoja2!AG206</f>
        <v xml:space="preserve"> - </v>
      </c>
      <c r="U206" s="18" t="str">
        <f>Hoja2!AH206</f>
        <v xml:space="preserve"> - </v>
      </c>
      <c r="V206" s="18" t="str">
        <f>Hoja2!AI206</f>
        <v>A-1</v>
      </c>
      <c r="W206" s="18" t="str">
        <f>Hoja2!AJ206</f>
        <v>3011020110165</v>
      </c>
      <c r="X206" s="18">
        <f>Hoja2!AK206</f>
        <v>0</v>
      </c>
    </row>
    <row r="207" spans="1:24" ht="30" customHeight="1" x14ac:dyDescent="0.25">
      <c r="A207" s="18">
        <f>Hoja2!N207</f>
        <v>0</v>
      </c>
      <c r="B207" s="18">
        <f>Hoja2!O207</f>
        <v>0</v>
      </c>
      <c r="C207" s="18">
        <f>Hoja2!P207</f>
        <v>0</v>
      </c>
      <c r="D207" s="18">
        <f>Hoja2!Q207</f>
        <v>0</v>
      </c>
      <c r="E207" s="18">
        <f>Hoja2!R207</f>
        <v>0</v>
      </c>
      <c r="F207" s="18">
        <f>Hoja2!S207</f>
        <v>0</v>
      </c>
      <c r="G207" s="18" t="str">
        <f>Hoja2!T207</f>
        <v>2026</v>
      </c>
      <c r="H207" s="18">
        <f>Hoja2!U207</f>
        <v>0</v>
      </c>
      <c r="I207" s="18">
        <f>Hoja2!V207</f>
        <v>0</v>
      </c>
      <c r="J207" s="18">
        <f>Hoja2!W207</f>
        <v>0</v>
      </c>
      <c r="K207" s="18">
        <f>Hoja2!X207</f>
        <v>0</v>
      </c>
      <c r="L207" s="5">
        <f>ROUND((Hoja2!W207*Hoja2!$B$1),3)</f>
        <v>0</v>
      </c>
      <c r="M207" s="5">
        <f>ROUND((Hoja2!W207*Hoja2!$B$2),3)</f>
        <v>0</v>
      </c>
      <c r="N207" s="5">
        <f t="shared" si="4"/>
        <v>0</v>
      </c>
      <c r="O207" s="45">
        <f>ROUND((Hoja2!U207+Hoja2!Y207),2)</f>
        <v>0</v>
      </c>
      <c r="P207" s="18">
        <f>Hoja2!AC207</f>
        <v>0</v>
      </c>
      <c r="Q207" s="18" t="str">
        <f>Hoja2!AD207</f>
        <v>N</v>
      </c>
      <c r="R207" s="18" t="str">
        <f>Hoja2!AE207</f>
        <v xml:space="preserve"> - </v>
      </c>
      <c r="S207" s="18" t="str">
        <f>Hoja2!AF207</f>
        <v xml:space="preserve"> - </v>
      </c>
      <c r="T207" s="18" t="str">
        <f>Hoja2!AG207</f>
        <v xml:space="preserve"> - </v>
      </c>
      <c r="U207" s="18" t="str">
        <f>Hoja2!AH207</f>
        <v xml:space="preserve"> - </v>
      </c>
      <c r="V207" s="18" t="str">
        <f>Hoja2!AI207</f>
        <v>A-1</v>
      </c>
      <c r="W207" s="18" t="str">
        <f>Hoja2!AJ207</f>
        <v>3011020110166</v>
      </c>
      <c r="X207" s="18">
        <f>Hoja2!AK207</f>
        <v>0</v>
      </c>
    </row>
    <row r="208" spans="1:24" ht="30" customHeight="1" x14ac:dyDescent="0.25">
      <c r="A208" s="18">
        <f>Hoja2!N208</f>
        <v>0</v>
      </c>
      <c r="B208" s="18">
        <f>Hoja2!O208</f>
        <v>0</v>
      </c>
      <c r="C208" s="18">
        <f>Hoja2!P208</f>
        <v>0</v>
      </c>
      <c r="D208" s="18">
        <f>Hoja2!Q208</f>
        <v>0</v>
      </c>
      <c r="E208" s="18">
        <f>Hoja2!R208</f>
        <v>0</v>
      </c>
      <c r="F208" s="18">
        <f>Hoja2!S208</f>
        <v>0</v>
      </c>
      <c r="G208" s="18" t="str">
        <f>Hoja2!T208</f>
        <v>2026</v>
      </c>
      <c r="H208" s="18">
        <f>Hoja2!U208</f>
        <v>0</v>
      </c>
      <c r="I208" s="18">
        <f>Hoja2!V208</f>
        <v>0</v>
      </c>
      <c r="J208" s="18">
        <f>Hoja2!W208</f>
        <v>0</v>
      </c>
      <c r="K208" s="18">
        <f>Hoja2!X208</f>
        <v>0</v>
      </c>
      <c r="L208" s="5">
        <f>ROUND((Hoja2!W208*Hoja2!$B$1),3)</f>
        <v>0</v>
      </c>
      <c r="M208" s="5">
        <f>ROUND((Hoja2!W208*Hoja2!$B$2),3)</f>
        <v>0</v>
      </c>
      <c r="N208" s="5">
        <f t="shared" si="4"/>
        <v>0</v>
      </c>
      <c r="O208" s="45">
        <f>ROUND((Hoja2!U208+Hoja2!Y208),2)</f>
        <v>0</v>
      </c>
      <c r="P208" s="18">
        <f>Hoja2!AC208</f>
        <v>0</v>
      </c>
      <c r="Q208" s="18" t="str">
        <f>Hoja2!AD208</f>
        <v>N</v>
      </c>
      <c r="R208" s="18" t="str">
        <f>Hoja2!AE208</f>
        <v xml:space="preserve"> - </v>
      </c>
      <c r="S208" s="18" t="str">
        <f>Hoja2!AF208</f>
        <v xml:space="preserve"> - </v>
      </c>
      <c r="T208" s="18" t="str">
        <f>Hoja2!AG208</f>
        <v xml:space="preserve"> - </v>
      </c>
      <c r="U208" s="18" t="str">
        <f>Hoja2!AH208</f>
        <v xml:space="preserve"> - </v>
      </c>
      <c r="V208" s="18" t="str">
        <f>Hoja2!AI208</f>
        <v>A-1</v>
      </c>
      <c r="W208" s="18" t="str">
        <f>Hoja2!AJ208</f>
        <v>3011020110167</v>
      </c>
      <c r="X208" s="18">
        <f>Hoja2!AK208</f>
        <v>0</v>
      </c>
    </row>
    <row r="209" spans="1:24" ht="30" customHeight="1" x14ac:dyDescent="0.25">
      <c r="A209" s="18">
        <f>Hoja2!N209</f>
        <v>0</v>
      </c>
      <c r="B209" s="18">
        <f>Hoja2!O209</f>
        <v>0</v>
      </c>
      <c r="C209" s="18">
        <f>Hoja2!P209</f>
        <v>0</v>
      </c>
      <c r="D209" s="18">
        <f>Hoja2!Q209</f>
        <v>0</v>
      </c>
      <c r="E209" s="18">
        <f>Hoja2!R209</f>
        <v>0</v>
      </c>
      <c r="F209" s="18">
        <f>Hoja2!S209</f>
        <v>0</v>
      </c>
      <c r="G209" s="18" t="str">
        <f>Hoja2!T209</f>
        <v>2026</v>
      </c>
      <c r="H209" s="18">
        <f>Hoja2!U209</f>
        <v>0</v>
      </c>
      <c r="I209" s="18">
        <f>Hoja2!V209</f>
        <v>0</v>
      </c>
      <c r="J209" s="18">
        <f>Hoja2!W209</f>
        <v>0</v>
      </c>
      <c r="K209" s="18">
        <f>Hoja2!X209</f>
        <v>0</v>
      </c>
      <c r="L209" s="5">
        <f>ROUND((Hoja2!W209*Hoja2!$B$1),3)</f>
        <v>0</v>
      </c>
      <c r="M209" s="5">
        <f>ROUND((Hoja2!W209*Hoja2!$B$2),3)</f>
        <v>0</v>
      </c>
      <c r="N209" s="5">
        <f t="shared" si="4"/>
        <v>0</v>
      </c>
      <c r="O209" s="45">
        <f>ROUND((Hoja2!U209+Hoja2!Y209),2)</f>
        <v>0</v>
      </c>
      <c r="P209" s="18">
        <f>Hoja2!AC209</f>
        <v>0</v>
      </c>
      <c r="Q209" s="18" t="str">
        <f>Hoja2!AD209</f>
        <v>N</v>
      </c>
      <c r="R209" s="18" t="str">
        <f>Hoja2!AE209</f>
        <v xml:space="preserve"> - </v>
      </c>
      <c r="S209" s="18" t="str">
        <f>Hoja2!AF209</f>
        <v xml:space="preserve"> - </v>
      </c>
      <c r="T209" s="18" t="str">
        <f>Hoja2!AG209</f>
        <v xml:space="preserve"> - </v>
      </c>
      <c r="U209" s="18" t="str">
        <f>Hoja2!AH209</f>
        <v xml:space="preserve"> - </v>
      </c>
      <c r="V209" s="18" t="str">
        <f>Hoja2!AI209</f>
        <v>A-1</v>
      </c>
      <c r="W209" s="18" t="str">
        <f>Hoja2!AJ209</f>
        <v>3011020110168</v>
      </c>
      <c r="X209" s="18">
        <f>Hoja2!AK209</f>
        <v>0</v>
      </c>
    </row>
    <row r="210" spans="1:24" ht="30" customHeight="1" x14ac:dyDescent="0.25">
      <c r="A210" s="18">
        <f>Hoja2!N210</f>
        <v>0</v>
      </c>
      <c r="B210" s="18">
        <f>Hoja2!O210</f>
        <v>0</v>
      </c>
      <c r="C210" s="18">
        <f>Hoja2!P210</f>
        <v>0</v>
      </c>
      <c r="D210" s="18">
        <f>Hoja2!Q210</f>
        <v>0</v>
      </c>
      <c r="E210" s="18">
        <f>Hoja2!R210</f>
        <v>0</v>
      </c>
      <c r="F210" s="18">
        <f>Hoja2!S210</f>
        <v>0</v>
      </c>
      <c r="G210" s="18" t="str">
        <f>Hoja2!T210</f>
        <v>2026</v>
      </c>
      <c r="H210" s="18">
        <f>Hoja2!U210</f>
        <v>0</v>
      </c>
      <c r="I210" s="18">
        <f>Hoja2!V210</f>
        <v>0</v>
      </c>
      <c r="J210" s="18">
        <f>Hoja2!W210</f>
        <v>0</v>
      </c>
      <c r="K210" s="18">
        <f>Hoja2!X210</f>
        <v>0</v>
      </c>
      <c r="L210" s="5">
        <f>ROUND((Hoja2!W210*Hoja2!$B$1),3)</f>
        <v>0</v>
      </c>
      <c r="M210" s="5">
        <f>ROUND((Hoja2!W210*Hoja2!$B$2),3)</f>
        <v>0</v>
      </c>
      <c r="N210" s="5">
        <f t="shared" si="4"/>
        <v>0</v>
      </c>
      <c r="O210" s="45">
        <f>ROUND((Hoja2!U210+Hoja2!Y210),2)</f>
        <v>0</v>
      </c>
      <c r="P210" s="18">
        <f>Hoja2!AC210</f>
        <v>0</v>
      </c>
      <c r="Q210" s="18" t="str">
        <f>Hoja2!AD210</f>
        <v>N</v>
      </c>
      <c r="R210" s="18" t="str">
        <f>Hoja2!AE210</f>
        <v xml:space="preserve"> - </v>
      </c>
      <c r="S210" s="18" t="str">
        <f>Hoja2!AF210</f>
        <v xml:space="preserve"> - </v>
      </c>
      <c r="T210" s="18" t="str">
        <f>Hoja2!AG210</f>
        <v xml:space="preserve"> - </v>
      </c>
      <c r="U210" s="18" t="str">
        <f>Hoja2!AH210</f>
        <v xml:space="preserve"> - </v>
      </c>
      <c r="V210" s="18" t="str">
        <f>Hoja2!AI210</f>
        <v>A-1</v>
      </c>
      <c r="W210" s="18" t="str">
        <f>Hoja2!AJ210</f>
        <v>3011020110169</v>
      </c>
      <c r="X210" s="18">
        <f>Hoja2!AK210</f>
        <v>0</v>
      </c>
    </row>
    <row r="211" spans="1:24" ht="30" customHeight="1" x14ac:dyDescent="0.25">
      <c r="A211" s="18">
        <f>Hoja2!N211</f>
        <v>0</v>
      </c>
      <c r="B211" s="18">
        <f>Hoja2!O211</f>
        <v>0</v>
      </c>
      <c r="C211" s="18">
        <f>Hoja2!P211</f>
        <v>0</v>
      </c>
      <c r="D211" s="18">
        <f>Hoja2!Q211</f>
        <v>0</v>
      </c>
      <c r="E211" s="18">
        <f>Hoja2!R211</f>
        <v>0</v>
      </c>
      <c r="F211" s="18">
        <f>Hoja2!S211</f>
        <v>0</v>
      </c>
      <c r="G211" s="18" t="str">
        <f>Hoja2!T211</f>
        <v>2026</v>
      </c>
      <c r="H211" s="18">
        <f>Hoja2!U211</f>
        <v>0</v>
      </c>
      <c r="I211" s="18">
        <f>Hoja2!V211</f>
        <v>0</v>
      </c>
      <c r="J211" s="18">
        <f>Hoja2!W211</f>
        <v>0</v>
      </c>
      <c r="K211" s="18">
        <f>Hoja2!X211</f>
        <v>0</v>
      </c>
      <c r="L211" s="5">
        <f>ROUND((Hoja2!W211*Hoja2!$B$1),3)</f>
        <v>0</v>
      </c>
      <c r="M211" s="5">
        <f>ROUND((Hoja2!W211*Hoja2!$B$2),3)</f>
        <v>0</v>
      </c>
      <c r="N211" s="5">
        <f t="shared" si="4"/>
        <v>0</v>
      </c>
      <c r="O211" s="45">
        <f>ROUND((Hoja2!U211+Hoja2!Y211),2)</f>
        <v>0</v>
      </c>
      <c r="P211" s="18">
        <f>Hoja2!AC211</f>
        <v>0</v>
      </c>
      <c r="Q211" s="18" t="str">
        <f>Hoja2!AD211</f>
        <v>N</v>
      </c>
      <c r="R211" s="18" t="str">
        <f>Hoja2!AE211</f>
        <v xml:space="preserve"> - </v>
      </c>
      <c r="S211" s="18" t="str">
        <f>Hoja2!AF211</f>
        <v xml:space="preserve"> - </v>
      </c>
      <c r="T211" s="18" t="str">
        <f>Hoja2!AG211</f>
        <v xml:space="preserve"> - </v>
      </c>
      <c r="U211" s="18" t="str">
        <f>Hoja2!AH211</f>
        <v xml:space="preserve"> - </v>
      </c>
      <c r="V211" s="18" t="str">
        <f>Hoja2!AI211</f>
        <v>A-1</v>
      </c>
      <c r="W211" s="18" t="str">
        <f>Hoja2!AJ211</f>
        <v>3011020110170</v>
      </c>
      <c r="X211" s="18">
        <f>Hoja2!AK211</f>
        <v>0</v>
      </c>
    </row>
    <row r="212" spans="1:24" ht="30" customHeight="1" x14ac:dyDescent="0.25">
      <c r="A212" s="18">
        <f>Hoja2!N212</f>
        <v>0</v>
      </c>
      <c r="B212" s="18">
        <f>Hoja2!O212</f>
        <v>0</v>
      </c>
      <c r="C212" s="18">
        <f>Hoja2!P212</f>
        <v>0</v>
      </c>
      <c r="D212" s="18">
        <f>Hoja2!Q212</f>
        <v>0</v>
      </c>
      <c r="E212" s="18">
        <f>Hoja2!R212</f>
        <v>0</v>
      </c>
      <c r="F212" s="18">
        <f>Hoja2!S212</f>
        <v>0</v>
      </c>
      <c r="G212" s="18" t="str">
        <f>Hoja2!T212</f>
        <v>2026</v>
      </c>
      <c r="H212" s="18">
        <f>Hoja2!U212</f>
        <v>0</v>
      </c>
      <c r="I212" s="18">
        <f>Hoja2!V212</f>
        <v>0</v>
      </c>
      <c r="J212" s="18">
        <f>Hoja2!W212</f>
        <v>0</v>
      </c>
      <c r="K212" s="18">
        <f>Hoja2!X212</f>
        <v>0</v>
      </c>
      <c r="L212" s="5">
        <f>ROUND((Hoja2!W212*Hoja2!$B$1),3)</f>
        <v>0</v>
      </c>
      <c r="M212" s="5">
        <f>ROUND((Hoja2!W212*Hoja2!$B$2),3)</f>
        <v>0</v>
      </c>
      <c r="N212" s="5">
        <f t="shared" si="4"/>
        <v>0</v>
      </c>
      <c r="O212" s="45">
        <f>ROUND((Hoja2!U212+Hoja2!Y212),2)</f>
        <v>0</v>
      </c>
      <c r="P212" s="18">
        <f>Hoja2!AC212</f>
        <v>0</v>
      </c>
      <c r="Q212" s="18" t="str">
        <f>Hoja2!AD212</f>
        <v>N</v>
      </c>
      <c r="R212" s="18" t="str">
        <f>Hoja2!AE212</f>
        <v xml:space="preserve"> - </v>
      </c>
      <c r="S212" s="18" t="str">
        <f>Hoja2!AF212</f>
        <v xml:space="preserve"> - </v>
      </c>
      <c r="T212" s="18" t="str">
        <f>Hoja2!AG212</f>
        <v xml:space="preserve"> - </v>
      </c>
      <c r="U212" s="18" t="str">
        <f>Hoja2!AH212</f>
        <v xml:space="preserve"> - </v>
      </c>
      <c r="V212" s="18" t="str">
        <f>Hoja2!AI212</f>
        <v>A-1</v>
      </c>
      <c r="W212" s="18" t="str">
        <f>Hoja2!AJ212</f>
        <v>3011020110171</v>
      </c>
      <c r="X212" s="18">
        <f>Hoja2!AK212</f>
        <v>0</v>
      </c>
    </row>
    <row r="213" spans="1:24" ht="30" customHeight="1" x14ac:dyDescent="0.25">
      <c r="A213" s="18">
        <f>Hoja2!N213</f>
        <v>0</v>
      </c>
      <c r="B213" s="18">
        <f>Hoja2!O213</f>
        <v>0</v>
      </c>
      <c r="C213" s="18">
        <f>Hoja2!P213</f>
        <v>0</v>
      </c>
      <c r="D213" s="18">
        <f>Hoja2!Q213</f>
        <v>0</v>
      </c>
      <c r="E213" s="18">
        <f>Hoja2!R213</f>
        <v>0</v>
      </c>
      <c r="F213" s="18">
        <f>Hoja2!S213</f>
        <v>0</v>
      </c>
      <c r="G213" s="18" t="str">
        <f>Hoja2!T213</f>
        <v>2026</v>
      </c>
      <c r="H213" s="18">
        <f>Hoja2!U213</f>
        <v>0</v>
      </c>
      <c r="I213" s="18">
        <f>Hoja2!V213</f>
        <v>0</v>
      </c>
      <c r="J213" s="18">
        <f>Hoja2!W213</f>
        <v>0</v>
      </c>
      <c r="K213" s="18">
        <f>Hoja2!X213</f>
        <v>0</v>
      </c>
      <c r="L213" s="5">
        <f>ROUND((Hoja2!W213*Hoja2!$B$1),3)</f>
        <v>0</v>
      </c>
      <c r="M213" s="5">
        <f>ROUND((Hoja2!W213*Hoja2!$B$2),3)</f>
        <v>0</v>
      </c>
      <c r="N213" s="5">
        <f t="shared" si="4"/>
        <v>0</v>
      </c>
      <c r="O213" s="45">
        <f>ROUND((Hoja2!U213+Hoja2!Y213),2)</f>
        <v>0</v>
      </c>
      <c r="P213" s="18">
        <f>Hoja2!AC213</f>
        <v>0</v>
      </c>
      <c r="Q213" s="18" t="str">
        <f>Hoja2!AD213</f>
        <v>N</v>
      </c>
      <c r="R213" s="18" t="str">
        <f>Hoja2!AE213</f>
        <v xml:space="preserve"> - </v>
      </c>
      <c r="S213" s="18" t="str">
        <f>Hoja2!AF213</f>
        <v xml:space="preserve"> - </v>
      </c>
      <c r="T213" s="18" t="str">
        <f>Hoja2!AG213</f>
        <v xml:space="preserve"> - </v>
      </c>
      <c r="U213" s="18" t="str">
        <f>Hoja2!AH213</f>
        <v xml:space="preserve"> - </v>
      </c>
      <c r="V213" s="18" t="str">
        <f>Hoja2!AI213</f>
        <v>A-1</v>
      </c>
      <c r="W213" s="18" t="str">
        <f>Hoja2!AJ213</f>
        <v>3011020110172</v>
      </c>
      <c r="X213" s="18">
        <f>Hoja2!AK213</f>
        <v>0</v>
      </c>
    </row>
    <row r="214" spans="1:24" ht="30" customHeight="1" x14ac:dyDescent="0.25">
      <c r="A214" s="18">
        <f>Hoja2!N214</f>
        <v>0</v>
      </c>
      <c r="B214" s="18">
        <f>Hoja2!O214</f>
        <v>0</v>
      </c>
      <c r="C214" s="18">
        <f>Hoja2!P214</f>
        <v>0</v>
      </c>
      <c r="D214" s="18">
        <f>Hoja2!Q214</f>
        <v>0</v>
      </c>
      <c r="E214" s="18">
        <f>Hoja2!R214</f>
        <v>0</v>
      </c>
      <c r="F214" s="18">
        <f>Hoja2!S214</f>
        <v>0</v>
      </c>
      <c r="G214" s="18" t="str">
        <f>Hoja2!T214</f>
        <v>2026</v>
      </c>
      <c r="H214" s="18">
        <f>Hoja2!U214</f>
        <v>0</v>
      </c>
      <c r="I214" s="18">
        <f>Hoja2!V214</f>
        <v>0</v>
      </c>
      <c r="J214" s="18">
        <f>Hoja2!W214</f>
        <v>0</v>
      </c>
      <c r="K214" s="18">
        <f>Hoja2!X214</f>
        <v>0</v>
      </c>
      <c r="L214" s="5">
        <f>ROUND((Hoja2!W214*Hoja2!$B$1),3)</f>
        <v>0</v>
      </c>
      <c r="M214" s="5">
        <f>ROUND((Hoja2!W214*Hoja2!$B$2),3)</f>
        <v>0</v>
      </c>
      <c r="N214" s="5">
        <f t="shared" si="4"/>
        <v>0</v>
      </c>
      <c r="O214" s="45">
        <f>ROUND((Hoja2!U214+Hoja2!Y214),2)</f>
        <v>0</v>
      </c>
      <c r="P214" s="18">
        <f>Hoja2!AC214</f>
        <v>0</v>
      </c>
      <c r="Q214" s="18" t="str">
        <f>Hoja2!AD214</f>
        <v>N</v>
      </c>
      <c r="R214" s="18" t="str">
        <f>Hoja2!AE214</f>
        <v xml:space="preserve"> - </v>
      </c>
      <c r="S214" s="18" t="str">
        <f>Hoja2!AF214</f>
        <v xml:space="preserve"> - </v>
      </c>
      <c r="T214" s="18" t="str">
        <f>Hoja2!AG214</f>
        <v xml:space="preserve"> - </v>
      </c>
      <c r="U214" s="18" t="str">
        <f>Hoja2!AH214</f>
        <v xml:space="preserve"> - </v>
      </c>
      <c r="V214" s="18" t="str">
        <f>Hoja2!AI214</f>
        <v>A-1</v>
      </c>
      <c r="W214" s="18" t="str">
        <f>Hoja2!AJ214</f>
        <v>3011020110173</v>
      </c>
      <c r="X214" s="18">
        <f>Hoja2!AK214</f>
        <v>0</v>
      </c>
    </row>
    <row r="215" spans="1:24" ht="30" customHeight="1" x14ac:dyDescent="0.25">
      <c r="A215" s="18">
        <f>Hoja2!N215</f>
        <v>0</v>
      </c>
      <c r="B215" s="18">
        <f>Hoja2!O215</f>
        <v>0</v>
      </c>
      <c r="C215" s="18">
        <f>Hoja2!P215</f>
        <v>0</v>
      </c>
      <c r="D215" s="18">
        <f>Hoja2!Q215</f>
        <v>0</v>
      </c>
      <c r="E215" s="18">
        <f>Hoja2!R215</f>
        <v>0</v>
      </c>
      <c r="F215" s="18">
        <f>Hoja2!S215</f>
        <v>0</v>
      </c>
      <c r="G215" s="18" t="str">
        <f>Hoja2!T215</f>
        <v>2026</v>
      </c>
      <c r="H215" s="18">
        <f>Hoja2!U215</f>
        <v>0</v>
      </c>
      <c r="I215" s="18">
        <f>Hoja2!V215</f>
        <v>0</v>
      </c>
      <c r="J215" s="18">
        <f>Hoja2!W215</f>
        <v>0</v>
      </c>
      <c r="K215" s="18">
        <f>Hoja2!X215</f>
        <v>0</v>
      </c>
      <c r="L215" s="5">
        <f>ROUND((Hoja2!W215*Hoja2!$B$1),3)</f>
        <v>0</v>
      </c>
      <c r="M215" s="5">
        <f>ROUND((Hoja2!W215*Hoja2!$B$2),3)</f>
        <v>0</v>
      </c>
      <c r="N215" s="5">
        <f t="shared" si="4"/>
        <v>0</v>
      </c>
      <c r="O215" s="45">
        <f>ROUND((Hoja2!U215+Hoja2!Y215),2)</f>
        <v>0</v>
      </c>
      <c r="P215" s="18">
        <f>Hoja2!AC215</f>
        <v>0</v>
      </c>
      <c r="Q215" s="18" t="str">
        <f>Hoja2!AD215</f>
        <v>N</v>
      </c>
      <c r="R215" s="18" t="str">
        <f>Hoja2!AE215</f>
        <v xml:space="preserve"> - </v>
      </c>
      <c r="S215" s="18" t="str">
        <f>Hoja2!AF215</f>
        <v xml:space="preserve"> - </v>
      </c>
      <c r="T215" s="18" t="str">
        <f>Hoja2!AG215</f>
        <v xml:space="preserve"> - </v>
      </c>
      <c r="U215" s="18" t="str">
        <f>Hoja2!AH215</f>
        <v xml:space="preserve"> - </v>
      </c>
      <c r="V215" s="18" t="str">
        <f>Hoja2!AI215</f>
        <v>A-1</v>
      </c>
      <c r="W215" s="18" t="str">
        <f>Hoja2!AJ215</f>
        <v>3011020110174</v>
      </c>
      <c r="X215" s="18">
        <f>Hoja2!AK215</f>
        <v>0</v>
      </c>
    </row>
    <row r="216" spans="1:24" ht="30" customHeight="1" x14ac:dyDescent="0.25">
      <c r="A216" s="18">
        <f>Hoja2!N216</f>
        <v>0</v>
      </c>
      <c r="B216" s="18">
        <f>Hoja2!O216</f>
        <v>0</v>
      </c>
      <c r="C216" s="18">
        <f>Hoja2!P216</f>
        <v>0</v>
      </c>
      <c r="D216" s="18">
        <f>Hoja2!Q216</f>
        <v>0</v>
      </c>
      <c r="E216" s="18">
        <f>Hoja2!R216</f>
        <v>0</v>
      </c>
      <c r="F216" s="18">
        <f>Hoja2!S216</f>
        <v>0</v>
      </c>
      <c r="G216" s="18" t="str">
        <f>Hoja2!T216</f>
        <v>2026</v>
      </c>
      <c r="H216" s="18">
        <f>Hoja2!U216</f>
        <v>0</v>
      </c>
      <c r="I216" s="18">
        <f>Hoja2!V216</f>
        <v>0</v>
      </c>
      <c r="J216" s="18">
        <f>Hoja2!W216</f>
        <v>0</v>
      </c>
      <c r="K216" s="18">
        <f>Hoja2!X216</f>
        <v>0</v>
      </c>
      <c r="L216" s="5">
        <f>ROUND((Hoja2!W216*Hoja2!$B$1),3)</f>
        <v>0</v>
      </c>
      <c r="M216" s="5">
        <f>ROUND((Hoja2!W216*Hoja2!$B$2),3)</f>
        <v>0</v>
      </c>
      <c r="N216" s="5">
        <f t="shared" si="4"/>
        <v>0</v>
      </c>
      <c r="O216" s="45">
        <f>ROUND((Hoja2!U216+Hoja2!Y216),2)</f>
        <v>0</v>
      </c>
      <c r="P216" s="18">
        <f>Hoja2!AC216</f>
        <v>0</v>
      </c>
      <c r="Q216" s="18" t="str">
        <f>Hoja2!AD216</f>
        <v>N</v>
      </c>
      <c r="R216" s="18" t="str">
        <f>Hoja2!AE216</f>
        <v xml:space="preserve"> - </v>
      </c>
      <c r="S216" s="18" t="str">
        <f>Hoja2!AF216</f>
        <v xml:space="preserve"> - </v>
      </c>
      <c r="T216" s="18" t="str">
        <f>Hoja2!AG216</f>
        <v xml:space="preserve"> - </v>
      </c>
      <c r="U216" s="18" t="str">
        <f>Hoja2!AH216</f>
        <v xml:space="preserve"> - </v>
      </c>
      <c r="V216" s="18" t="str">
        <f>Hoja2!AI216</f>
        <v>A-1</v>
      </c>
      <c r="W216" s="18" t="str">
        <f>Hoja2!AJ216</f>
        <v>3011020110175</v>
      </c>
      <c r="X216" s="18">
        <f>Hoja2!AK216</f>
        <v>0</v>
      </c>
    </row>
    <row r="217" spans="1:24" ht="30" customHeight="1" x14ac:dyDescent="0.25">
      <c r="A217" s="18">
        <f>Hoja2!N217</f>
        <v>0</v>
      </c>
      <c r="B217" s="18">
        <f>Hoja2!O217</f>
        <v>0</v>
      </c>
      <c r="C217" s="18">
        <f>Hoja2!P217</f>
        <v>0</v>
      </c>
      <c r="D217" s="18">
        <f>Hoja2!Q217</f>
        <v>0</v>
      </c>
      <c r="E217" s="18">
        <f>Hoja2!R217</f>
        <v>0</v>
      </c>
      <c r="F217" s="18">
        <f>Hoja2!S217</f>
        <v>0</v>
      </c>
      <c r="G217" s="18" t="str">
        <f>Hoja2!T217</f>
        <v>2026</v>
      </c>
      <c r="H217" s="18">
        <f>Hoja2!U217</f>
        <v>0</v>
      </c>
      <c r="I217" s="18">
        <f>Hoja2!V217</f>
        <v>0</v>
      </c>
      <c r="J217" s="18">
        <f>Hoja2!W217</f>
        <v>0</v>
      </c>
      <c r="K217" s="18">
        <f>Hoja2!X217</f>
        <v>0</v>
      </c>
      <c r="L217" s="5">
        <f>ROUND((Hoja2!W217*Hoja2!$B$1),3)</f>
        <v>0</v>
      </c>
      <c r="M217" s="5">
        <f>ROUND((Hoja2!W217*Hoja2!$B$2),3)</f>
        <v>0</v>
      </c>
      <c r="N217" s="5">
        <f t="shared" si="4"/>
        <v>0</v>
      </c>
      <c r="O217" s="45">
        <f>ROUND((Hoja2!U217+Hoja2!Y217),2)</f>
        <v>0</v>
      </c>
      <c r="P217" s="18">
        <f>Hoja2!AC217</f>
        <v>0</v>
      </c>
      <c r="Q217" s="18" t="str">
        <f>Hoja2!AD217</f>
        <v>N</v>
      </c>
      <c r="R217" s="18" t="str">
        <f>Hoja2!AE217</f>
        <v xml:space="preserve"> - </v>
      </c>
      <c r="S217" s="18" t="str">
        <f>Hoja2!AF217</f>
        <v xml:space="preserve"> - </v>
      </c>
      <c r="T217" s="18" t="str">
        <f>Hoja2!AG217</f>
        <v xml:space="preserve"> - </v>
      </c>
      <c r="U217" s="18" t="str">
        <f>Hoja2!AH217</f>
        <v xml:space="preserve"> - </v>
      </c>
      <c r="V217" s="18" t="str">
        <f>Hoja2!AI217</f>
        <v>A-1</v>
      </c>
      <c r="W217" s="18" t="str">
        <f>Hoja2!AJ217</f>
        <v>3011020110176</v>
      </c>
      <c r="X217" s="18">
        <f>Hoja2!AK217</f>
        <v>0</v>
      </c>
    </row>
    <row r="218" spans="1:24" ht="30" customHeight="1" x14ac:dyDescent="0.25">
      <c r="A218" s="18">
        <f>Hoja2!N218</f>
        <v>0</v>
      </c>
      <c r="B218" s="18">
        <f>Hoja2!O218</f>
        <v>0</v>
      </c>
      <c r="C218" s="18">
        <f>Hoja2!P218</f>
        <v>0</v>
      </c>
      <c r="D218" s="18">
        <f>Hoja2!Q218</f>
        <v>0</v>
      </c>
      <c r="E218" s="18">
        <f>Hoja2!R218</f>
        <v>0</v>
      </c>
      <c r="F218" s="18">
        <f>Hoja2!S218</f>
        <v>0</v>
      </c>
      <c r="G218" s="18" t="str">
        <f>Hoja2!T218</f>
        <v>2026</v>
      </c>
      <c r="H218" s="18">
        <f>Hoja2!U218</f>
        <v>0</v>
      </c>
      <c r="I218" s="18">
        <f>Hoja2!V218</f>
        <v>0</v>
      </c>
      <c r="J218" s="18">
        <f>Hoja2!W218</f>
        <v>0</v>
      </c>
      <c r="K218" s="18">
        <f>Hoja2!X218</f>
        <v>0</v>
      </c>
      <c r="L218" s="5">
        <f>ROUND((Hoja2!W218*Hoja2!$B$1),3)</f>
        <v>0</v>
      </c>
      <c r="M218" s="5">
        <f>ROUND((Hoja2!W218*Hoja2!$B$2),3)</f>
        <v>0</v>
      </c>
      <c r="N218" s="5">
        <f t="shared" si="4"/>
        <v>0</v>
      </c>
      <c r="O218" s="45">
        <f>ROUND((Hoja2!U218+Hoja2!Y218),2)</f>
        <v>0</v>
      </c>
      <c r="P218" s="18">
        <f>Hoja2!AC218</f>
        <v>0</v>
      </c>
      <c r="Q218" s="18" t="str">
        <f>Hoja2!AD218</f>
        <v>N</v>
      </c>
      <c r="R218" s="18" t="str">
        <f>Hoja2!AE218</f>
        <v xml:space="preserve"> - </v>
      </c>
      <c r="S218" s="18" t="str">
        <f>Hoja2!AF218</f>
        <v xml:space="preserve"> - </v>
      </c>
      <c r="T218" s="18" t="str">
        <f>Hoja2!AG218</f>
        <v xml:space="preserve"> - </v>
      </c>
      <c r="U218" s="18" t="str">
        <f>Hoja2!AH218</f>
        <v xml:space="preserve"> - </v>
      </c>
      <c r="V218" s="18" t="str">
        <f>Hoja2!AI218</f>
        <v>A-1</v>
      </c>
      <c r="W218" s="18" t="str">
        <f>Hoja2!AJ218</f>
        <v>3011020110177</v>
      </c>
      <c r="X218" s="18">
        <f>Hoja2!AK218</f>
        <v>0</v>
      </c>
    </row>
    <row r="219" spans="1:24" ht="30" customHeight="1" x14ac:dyDescent="0.25">
      <c r="A219" s="18">
        <f>Hoja2!N219</f>
        <v>0</v>
      </c>
      <c r="B219" s="18">
        <f>Hoja2!O219</f>
        <v>0</v>
      </c>
      <c r="C219" s="18">
        <f>Hoja2!P219</f>
        <v>0</v>
      </c>
      <c r="D219" s="18">
        <f>Hoja2!Q219</f>
        <v>0</v>
      </c>
      <c r="E219" s="18">
        <f>Hoja2!R219</f>
        <v>0</v>
      </c>
      <c r="F219" s="18">
        <f>Hoja2!S219</f>
        <v>0</v>
      </c>
      <c r="G219" s="18" t="str">
        <f>Hoja2!T219</f>
        <v>2026</v>
      </c>
      <c r="H219" s="18">
        <f>Hoja2!U219</f>
        <v>0</v>
      </c>
      <c r="I219" s="18">
        <f>Hoja2!V219</f>
        <v>0</v>
      </c>
      <c r="J219" s="18">
        <f>Hoja2!W219</f>
        <v>0</v>
      </c>
      <c r="K219" s="18">
        <f>Hoja2!X219</f>
        <v>0</v>
      </c>
      <c r="L219" s="5">
        <f>ROUND((Hoja2!W219*Hoja2!$B$1),3)</f>
        <v>0</v>
      </c>
      <c r="M219" s="5">
        <f>ROUND((Hoja2!W219*Hoja2!$B$2),3)</f>
        <v>0</v>
      </c>
      <c r="N219" s="5">
        <f t="shared" si="4"/>
        <v>0</v>
      </c>
      <c r="O219" s="45">
        <f>ROUND((Hoja2!U219+Hoja2!Y219),2)</f>
        <v>0</v>
      </c>
      <c r="P219" s="18">
        <f>Hoja2!AC219</f>
        <v>0</v>
      </c>
      <c r="Q219" s="18" t="str">
        <f>Hoja2!AD219</f>
        <v>N</v>
      </c>
      <c r="R219" s="18" t="str">
        <f>Hoja2!AE219</f>
        <v xml:space="preserve"> - </v>
      </c>
      <c r="S219" s="18" t="str">
        <f>Hoja2!AF219</f>
        <v xml:space="preserve"> - </v>
      </c>
      <c r="T219" s="18" t="str">
        <f>Hoja2!AG219</f>
        <v xml:space="preserve"> - </v>
      </c>
      <c r="U219" s="18" t="str">
        <f>Hoja2!AH219</f>
        <v xml:space="preserve"> - </v>
      </c>
      <c r="V219" s="18" t="str">
        <f>Hoja2!AI219</f>
        <v>A-1</v>
      </c>
      <c r="W219" s="18" t="str">
        <f>Hoja2!AJ219</f>
        <v>3011020110178</v>
      </c>
      <c r="X219" s="18">
        <f>Hoja2!AK219</f>
        <v>0</v>
      </c>
    </row>
    <row r="220" spans="1:24" ht="30" customHeight="1" x14ac:dyDescent="0.25">
      <c r="A220" s="18">
        <f>Hoja2!N220</f>
        <v>0</v>
      </c>
      <c r="B220" s="18">
        <f>Hoja2!O220</f>
        <v>0</v>
      </c>
      <c r="C220" s="18">
        <f>Hoja2!P220</f>
        <v>0</v>
      </c>
      <c r="D220" s="18">
        <f>Hoja2!Q220</f>
        <v>0</v>
      </c>
      <c r="E220" s="18">
        <f>Hoja2!R220</f>
        <v>0</v>
      </c>
      <c r="F220" s="18">
        <f>Hoja2!S220</f>
        <v>0</v>
      </c>
      <c r="G220" s="18" t="str">
        <f>Hoja2!T220</f>
        <v>2026</v>
      </c>
      <c r="H220" s="18">
        <f>Hoja2!U220</f>
        <v>0</v>
      </c>
      <c r="I220" s="18">
        <f>Hoja2!V220</f>
        <v>0</v>
      </c>
      <c r="J220" s="18">
        <f>Hoja2!W220</f>
        <v>0</v>
      </c>
      <c r="K220" s="18">
        <f>Hoja2!X220</f>
        <v>0</v>
      </c>
      <c r="L220" s="5">
        <f>ROUND((Hoja2!W220*Hoja2!$B$1),3)</f>
        <v>0</v>
      </c>
      <c r="M220" s="5">
        <f>ROUND((Hoja2!W220*Hoja2!$B$2),3)</f>
        <v>0</v>
      </c>
      <c r="N220" s="5">
        <f t="shared" si="4"/>
        <v>0</v>
      </c>
      <c r="O220" s="45">
        <f>ROUND((Hoja2!U220+Hoja2!Y220),2)</f>
        <v>0</v>
      </c>
      <c r="P220" s="18">
        <f>Hoja2!AC220</f>
        <v>0</v>
      </c>
      <c r="Q220" s="18" t="str">
        <f>Hoja2!AD220</f>
        <v>N</v>
      </c>
      <c r="R220" s="18" t="str">
        <f>Hoja2!AE220</f>
        <v xml:space="preserve"> - </v>
      </c>
      <c r="S220" s="18" t="str">
        <f>Hoja2!AF220</f>
        <v xml:space="preserve"> - </v>
      </c>
      <c r="T220" s="18" t="str">
        <f>Hoja2!AG220</f>
        <v xml:space="preserve"> - </v>
      </c>
      <c r="U220" s="18" t="str">
        <f>Hoja2!AH220</f>
        <v xml:space="preserve"> - </v>
      </c>
      <c r="V220" s="18" t="str">
        <f>Hoja2!AI220</f>
        <v>A-1</v>
      </c>
      <c r="W220" s="18" t="str">
        <f>Hoja2!AJ220</f>
        <v>3011020110179</v>
      </c>
      <c r="X220" s="18">
        <f>Hoja2!AK220</f>
        <v>0</v>
      </c>
    </row>
    <row r="221" spans="1:24" ht="30" customHeight="1" x14ac:dyDescent="0.25">
      <c r="A221" s="18">
        <f>Hoja2!N221</f>
        <v>0</v>
      </c>
      <c r="B221" s="18">
        <f>Hoja2!O221</f>
        <v>0</v>
      </c>
      <c r="C221" s="18">
        <f>Hoja2!P221</f>
        <v>0</v>
      </c>
      <c r="D221" s="18">
        <f>Hoja2!Q221</f>
        <v>0</v>
      </c>
      <c r="E221" s="18">
        <f>Hoja2!R221</f>
        <v>0</v>
      </c>
      <c r="F221" s="18">
        <f>Hoja2!S221</f>
        <v>0</v>
      </c>
      <c r="G221" s="18" t="str">
        <f>Hoja2!T221</f>
        <v>2026</v>
      </c>
      <c r="H221" s="18">
        <f>Hoja2!U221</f>
        <v>0</v>
      </c>
      <c r="I221" s="18">
        <f>Hoja2!V221</f>
        <v>0</v>
      </c>
      <c r="J221" s="18">
        <f>Hoja2!W221</f>
        <v>0</v>
      </c>
      <c r="K221" s="18">
        <f>Hoja2!X221</f>
        <v>0</v>
      </c>
      <c r="L221" s="5">
        <f>ROUND((Hoja2!W221*Hoja2!$B$1),3)</f>
        <v>0</v>
      </c>
      <c r="M221" s="5">
        <f>ROUND((Hoja2!W221*Hoja2!$B$2),3)</f>
        <v>0</v>
      </c>
      <c r="N221" s="5">
        <f t="shared" si="4"/>
        <v>0</v>
      </c>
      <c r="O221" s="45">
        <f>ROUND((Hoja2!U221+Hoja2!Y221),2)</f>
        <v>0</v>
      </c>
      <c r="P221" s="18">
        <f>Hoja2!AC221</f>
        <v>0</v>
      </c>
      <c r="Q221" s="18" t="str">
        <f>Hoja2!AD221</f>
        <v>N</v>
      </c>
      <c r="R221" s="18" t="str">
        <f>Hoja2!AE221</f>
        <v xml:space="preserve"> - </v>
      </c>
      <c r="S221" s="18" t="str">
        <f>Hoja2!AF221</f>
        <v xml:space="preserve"> - </v>
      </c>
      <c r="T221" s="18" t="str">
        <f>Hoja2!AG221</f>
        <v xml:space="preserve"> - </v>
      </c>
      <c r="U221" s="18" t="str">
        <f>Hoja2!AH221</f>
        <v xml:space="preserve"> - </v>
      </c>
      <c r="V221" s="18" t="str">
        <f>Hoja2!AI221</f>
        <v>A-1</v>
      </c>
      <c r="W221" s="18" t="str">
        <f>Hoja2!AJ221</f>
        <v>3011020110180</v>
      </c>
      <c r="X221" s="18">
        <f>Hoja2!AK221</f>
        <v>0</v>
      </c>
    </row>
    <row r="222" spans="1:24" ht="30" customHeight="1" x14ac:dyDescent="0.25">
      <c r="A222" s="18">
        <f>Hoja2!N222</f>
        <v>0</v>
      </c>
      <c r="B222" s="18">
        <f>Hoja2!O222</f>
        <v>0</v>
      </c>
      <c r="C222" s="18">
        <f>Hoja2!P222</f>
        <v>0</v>
      </c>
      <c r="D222" s="18">
        <f>Hoja2!Q222</f>
        <v>0</v>
      </c>
      <c r="E222" s="18">
        <f>Hoja2!R222</f>
        <v>0</v>
      </c>
      <c r="F222" s="18">
        <f>Hoja2!S222</f>
        <v>0</v>
      </c>
      <c r="G222" s="18" t="str">
        <f>Hoja2!T222</f>
        <v>2026</v>
      </c>
      <c r="H222" s="18">
        <f>Hoja2!U222</f>
        <v>0</v>
      </c>
      <c r="I222" s="18">
        <f>Hoja2!V222</f>
        <v>0</v>
      </c>
      <c r="J222" s="18">
        <f>Hoja2!W222</f>
        <v>0</v>
      </c>
      <c r="K222" s="18">
        <f>Hoja2!X222</f>
        <v>0</v>
      </c>
      <c r="L222" s="5">
        <f>ROUND((Hoja2!W222*Hoja2!$B$1),3)</f>
        <v>0</v>
      </c>
      <c r="M222" s="5">
        <f>ROUND((Hoja2!W222*Hoja2!$B$2),3)</f>
        <v>0</v>
      </c>
      <c r="N222" s="5">
        <f t="shared" si="4"/>
        <v>0</v>
      </c>
      <c r="O222" s="45">
        <f>ROUND((Hoja2!U222+Hoja2!Y222),2)</f>
        <v>0</v>
      </c>
      <c r="P222" s="18">
        <f>Hoja2!AC222</f>
        <v>0</v>
      </c>
      <c r="Q222" s="18" t="str">
        <f>Hoja2!AD222</f>
        <v>N</v>
      </c>
      <c r="R222" s="18" t="str">
        <f>Hoja2!AE222</f>
        <v xml:space="preserve"> - </v>
      </c>
      <c r="S222" s="18" t="str">
        <f>Hoja2!AF222</f>
        <v xml:space="preserve"> - </v>
      </c>
      <c r="T222" s="18" t="str">
        <f>Hoja2!AG222</f>
        <v xml:space="preserve"> - </v>
      </c>
      <c r="U222" s="18" t="str">
        <f>Hoja2!AH222</f>
        <v xml:space="preserve"> - </v>
      </c>
      <c r="V222" s="18" t="str">
        <f>Hoja2!AI222</f>
        <v>A-1</v>
      </c>
      <c r="W222" s="18" t="str">
        <f>Hoja2!AJ222</f>
        <v>3011020110181</v>
      </c>
      <c r="X222" s="18">
        <f>Hoja2!AK222</f>
        <v>0</v>
      </c>
    </row>
    <row r="223" spans="1:24" ht="30" customHeight="1" x14ac:dyDescent="0.25">
      <c r="A223" s="18">
        <f>Hoja2!N223</f>
        <v>0</v>
      </c>
      <c r="B223" s="18">
        <f>Hoja2!O223</f>
        <v>0</v>
      </c>
      <c r="C223" s="18">
        <f>Hoja2!P223</f>
        <v>0</v>
      </c>
      <c r="D223" s="18">
        <f>Hoja2!Q223</f>
        <v>0</v>
      </c>
      <c r="E223" s="18">
        <f>Hoja2!R223</f>
        <v>0</v>
      </c>
      <c r="F223" s="18">
        <f>Hoja2!S223</f>
        <v>0</v>
      </c>
      <c r="G223" s="18" t="str">
        <f>Hoja2!T223</f>
        <v>2026</v>
      </c>
      <c r="H223" s="18">
        <f>Hoja2!U223</f>
        <v>0</v>
      </c>
      <c r="I223" s="18">
        <f>Hoja2!V223</f>
        <v>0</v>
      </c>
      <c r="J223" s="18">
        <f>Hoja2!W223</f>
        <v>0</v>
      </c>
      <c r="K223" s="18">
        <f>Hoja2!X223</f>
        <v>0</v>
      </c>
      <c r="L223" s="5">
        <f>ROUND((Hoja2!W223*Hoja2!$B$1),3)</f>
        <v>0</v>
      </c>
      <c r="M223" s="5">
        <f>ROUND((Hoja2!W223*Hoja2!$B$2),3)</f>
        <v>0</v>
      </c>
      <c r="N223" s="5">
        <f t="shared" si="4"/>
        <v>0</v>
      </c>
      <c r="O223" s="45">
        <f>ROUND((Hoja2!U223+Hoja2!Y223),2)</f>
        <v>0</v>
      </c>
      <c r="P223" s="18">
        <f>Hoja2!AC223</f>
        <v>0</v>
      </c>
      <c r="Q223" s="18" t="str">
        <f>Hoja2!AD223</f>
        <v>N</v>
      </c>
      <c r="R223" s="18" t="str">
        <f>Hoja2!AE223</f>
        <v xml:space="preserve"> - </v>
      </c>
      <c r="S223" s="18" t="str">
        <f>Hoja2!AF223</f>
        <v xml:space="preserve"> - </v>
      </c>
      <c r="T223" s="18" t="str">
        <f>Hoja2!AG223</f>
        <v xml:space="preserve"> - </v>
      </c>
      <c r="U223" s="18" t="str">
        <f>Hoja2!AH223</f>
        <v xml:space="preserve"> - </v>
      </c>
      <c r="V223" s="18" t="str">
        <f>Hoja2!AI223</f>
        <v>A-1</v>
      </c>
      <c r="W223" s="18" t="str">
        <f>Hoja2!AJ223</f>
        <v>3011020110182</v>
      </c>
      <c r="X223" s="18">
        <f>Hoja2!AK223</f>
        <v>0</v>
      </c>
    </row>
    <row r="224" spans="1:24" ht="30" customHeight="1" x14ac:dyDescent="0.25">
      <c r="A224" s="18">
        <f>Hoja2!N224</f>
        <v>0</v>
      </c>
      <c r="B224" s="18">
        <f>Hoja2!O224</f>
        <v>0</v>
      </c>
      <c r="C224" s="18">
        <f>Hoja2!P224</f>
        <v>0</v>
      </c>
      <c r="D224" s="18">
        <f>Hoja2!Q224</f>
        <v>0</v>
      </c>
      <c r="E224" s="18">
        <f>Hoja2!R224</f>
        <v>0</v>
      </c>
      <c r="F224" s="18">
        <f>Hoja2!S224</f>
        <v>0</v>
      </c>
      <c r="G224" s="18" t="str">
        <f>Hoja2!T224</f>
        <v>2026</v>
      </c>
      <c r="H224" s="18">
        <f>Hoja2!U224</f>
        <v>0</v>
      </c>
      <c r="I224" s="18">
        <f>Hoja2!V224</f>
        <v>0</v>
      </c>
      <c r="J224" s="18">
        <f>Hoja2!W224</f>
        <v>0</v>
      </c>
      <c r="K224" s="18">
        <f>Hoja2!X224</f>
        <v>0</v>
      </c>
      <c r="L224" s="5">
        <f>ROUND((Hoja2!W224*Hoja2!$B$1),3)</f>
        <v>0</v>
      </c>
      <c r="M224" s="5">
        <f>ROUND((Hoja2!W224*Hoja2!$B$2),3)</f>
        <v>0</v>
      </c>
      <c r="N224" s="5">
        <f t="shared" si="4"/>
        <v>0</v>
      </c>
      <c r="O224" s="45">
        <f>ROUND((Hoja2!U224+Hoja2!Y224),2)</f>
        <v>0</v>
      </c>
      <c r="P224" s="18">
        <f>Hoja2!AC224</f>
        <v>0</v>
      </c>
      <c r="Q224" s="18" t="str">
        <f>Hoja2!AD224</f>
        <v>N</v>
      </c>
      <c r="R224" s="18" t="str">
        <f>Hoja2!AE224</f>
        <v xml:space="preserve"> - </v>
      </c>
      <c r="S224" s="18" t="str">
        <f>Hoja2!AF224</f>
        <v xml:space="preserve"> - </v>
      </c>
      <c r="T224" s="18" t="str">
        <f>Hoja2!AG224</f>
        <v xml:space="preserve"> - </v>
      </c>
      <c r="U224" s="18" t="str">
        <f>Hoja2!AH224</f>
        <v xml:space="preserve"> - </v>
      </c>
      <c r="V224" s="18" t="str">
        <f>Hoja2!AI224</f>
        <v>A-1</v>
      </c>
      <c r="W224" s="18" t="str">
        <f>Hoja2!AJ224</f>
        <v>3011020110183</v>
      </c>
      <c r="X224" s="18">
        <f>Hoja2!AK224</f>
        <v>0</v>
      </c>
    </row>
    <row r="225" spans="1:24" ht="30" customHeight="1" x14ac:dyDescent="0.25">
      <c r="A225" s="18">
        <f>Hoja2!N225</f>
        <v>0</v>
      </c>
      <c r="B225" s="18">
        <f>Hoja2!O225</f>
        <v>0</v>
      </c>
      <c r="C225" s="18">
        <f>Hoja2!P225</f>
        <v>0</v>
      </c>
      <c r="D225" s="18">
        <f>Hoja2!Q225</f>
        <v>0</v>
      </c>
      <c r="E225" s="18">
        <f>Hoja2!R225</f>
        <v>0</v>
      </c>
      <c r="F225" s="18">
        <f>Hoja2!S225</f>
        <v>0</v>
      </c>
      <c r="G225" s="18" t="str">
        <f>Hoja2!T225</f>
        <v>2026</v>
      </c>
      <c r="H225" s="18">
        <f>Hoja2!U225</f>
        <v>0</v>
      </c>
      <c r="I225" s="18">
        <f>Hoja2!V225</f>
        <v>0</v>
      </c>
      <c r="J225" s="18">
        <f>Hoja2!W225</f>
        <v>0</v>
      </c>
      <c r="K225" s="18">
        <f>Hoja2!X225</f>
        <v>0</v>
      </c>
      <c r="L225" s="5">
        <f>ROUND((Hoja2!W225*Hoja2!$B$1),3)</f>
        <v>0</v>
      </c>
      <c r="M225" s="5">
        <f>ROUND((Hoja2!W225*Hoja2!$B$2),3)</f>
        <v>0</v>
      </c>
      <c r="N225" s="5">
        <f t="shared" si="4"/>
        <v>0</v>
      </c>
      <c r="O225" s="45">
        <f>ROUND((Hoja2!U225+Hoja2!Y225),2)</f>
        <v>0</v>
      </c>
      <c r="P225" s="18">
        <f>Hoja2!AC225</f>
        <v>0</v>
      </c>
      <c r="Q225" s="18" t="str">
        <f>Hoja2!AD225</f>
        <v>N</v>
      </c>
      <c r="R225" s="18" t="str">
        <f>Hoja2!AE225</f>
        <v xml:space="preserve"> - </v>
      </c>
      <c r="S225" s="18" t="str">
        <f>Hoja2!AF225</f>
        <v xml:space="preserve"> - </v>
      </c>
      <c r="T225" s="18" t="str">
        <f>Hoja2!AG225</f>
        <v xml:space="preserve"> - </v>
      </c>
      <c r="U225" s="18" t="str">
        <f>Hoja2!AH225</f>
        <v xml:space="preserve"> - </v>
      </c>
      <c r="V225" s="18" t="str">
        <f>Hoja2!AI225</f>
        <v>A-1</v>
      </c>
      <c r="W225" s="18" t="str">
        <f>Hoja2!AJ225</f>
        <v>3011020110184</v>
      </c>
      <c r="X225" s="18">
        <f>Hoja2!AK225</f>
        <v>0</v>
      </c>
    </row>
    <row r="226" spans="1:24" ht="30" customHeight="1" x14ac:dyDescent="0.25">
      <c r="A226" s="18">
        <f>Hoja2!N226</f>
        <v>0</v>
      </c>
      <c r="B226" s="18">
        <f>Hoja2!O226</f>
        <v>0</v>
      </c>
      <c r="C226" s="18">
        <f>Hoja2!P226</f>
        <v>0</v>
      </c>
      <c r="D226" s="18">
        <f>Hoja2!Q226</f>
        <v>0</v>
      </c>
      <c r="E226" s="18">
        <f>Hoja2!R226</f>
        <v>0</v>
      </c>
      <c r="F226" s="18">
        <f>Hoja2!S226</f>
        <v>0</v>
      </c>
      <c r="G226" s="18" t="str">
        <f>Hoja2!T226</f>
        <v>2026</v>
      </c>
      <c r="H226" s="18">
        <f>Hoja2!U226</f>
        <v>0</v>
      </c>
      <c r="I226" s="18">
        <f>Hoja2!V226</f>
        <v>0</v>
      </c>
      <c r="J226" s="18">
        <f>Hoja2!W226</f>
        <v>0</v>
      </c>
      <c r="K226" s="18">
        <f>Hoja2!X226</f>
        <v>0</v>
      </c>
      <c r="L226" s="5">
        <f>ROUND((Hoja2!W226*Hoja2!$B$1),3)</f>
        <v>0</v>
      </c>
      <c r="M226" s="5">
        <f>ROUND((Hoja2!W226*Hoja2!$B$2),3)</f>
        <v>0</v>
      </c>
      <c r="N226" s="5">
        <f t="shared" si="4"/>
        <v>0</v>
      </c>
      <c r="O226" s="45">
        <f>ROUND((Hoja2!U226+Hoja2!Y226),2)</f>
        <v>0</v>
      </c>
      <c r="P226" s="18">
        <f>Hoja2!AC226</f>
        <v>0</v>
      </c>
      <c r="Q226" s="18" t="str">
        <f>Hoja2!AD226</f>
        <v>N</v>
      </c>
      <c r="R226" s="18" t="str">
        <f>Hoja2!AE226</f>
        <v xml:space="preserve"> - </v>
      </c>
      <c r="S226" s="18" t="str">
        <f>Hoja2!AF226</f>
        <v xml:space="preserve"> - </v>
      </c>
      <c r="T226" s="18" t="str">
        <f>Hoja2!AG226</f>
        <v xml:space="preserve"> - </v>
      </c>
      <c r="U226" s="18" t="str">
        <f>Hoja2!AH226</f>
        <v xml:space="preserve"> - </v>
      </c>
      <c r="V226" s="18" t="str">
        <f>Hoja2!AI226</f>
        <v>A-1</v>
      </c>
      <c r="W226" s="18" t="str">
        <f>Hoja2!AJ226</f>
        <v>3011020110185</v>
      </c>
      <c r="X226" s="18">
        <f>Hoja2!AK226</f>
        <v>0</v>
      </c>
    </row>
    <row r="227" spans="1:24" ht="30" customHeight="1" x14ac:dyDescent="0.25">
      <c r="A227" s="18">
        <f>Hoja2!N227</f>
        <v>0</v>
      </c>
      <c r="B227" s="18">
        <f>Hoja2!O227</f>
        <v>0</v>
      </c>
      <c r="C227" s="18">
        <f>Hoja2!P227</f>
        <v>0</v>
      </c>
      <c r="D227" s="18">
        <f>Hoja2!Q227</f>
        <v>0</v>
      </c>
      <c r="E227" s="18">
        <f>Hoja2!R227</f>
        <v>0</v>
      </c>
      <c r="F227" s="18">
        <f>Hoja2!S227</f>
        <v>0</v>
      </c>
      <c r="G227" s="18" t="str">
        <f>Hoja2!T227</f>
        <v>2026</v>
      </c>
      <c r="H227" s="18">
        <f>Hoja2!U227</f>
        <v>0</v>
      </c>
      <c r="I227" s="18">
        <f>Hoja2!V227</f>
        <v>0</v>
      </c>
      <c r="J227" s="18">
        <f>Hoja2!W227</f>
        <v>0</v>
      </c>
      <c r="K227" s="18">
        <f>Hoja2!X227</f>
        <v>0</v>
      </c>
      <c r="L227" s="5">
        <f>ROUND((Hoja2!W227*Hoja2!$B$1),3)</f>
        <v>0</v>
      </c>
      <c r="M227" s="5">
        <f>ROUND((Hoja2!W227*Hoja2!$B$2),3)</f>
        <v>0</v>
      </c>
      <c r="N227" s="5">
        <f t="shared" si="4"/>
        <v>0</v>
      </c>
      <c r="O227" s="45">
        <f>ROUND((Hoja2!U227+Hoja2!Y227),2)</f>
        <v>0</v>
      </c>
      <c r="P227" s="18">
        <f>Hoja2!AC227</f>
        <v>0</v>
      </c>
      <c r="Q227" s="18" t="str">
        <f>Hoja2!AD227</f>
        <v>N</v>
      </c>
      <c r="R227" s="18" t="str">
        <f>Hoja2!AE227</f>
        <v xml:space="preserve"> - </v>
      </c>
      <c r="S227" s="18" t="str">
        <f>Hoja2!AF227</f>
        <v xml:space="preserve"> - </v>
      </c>
      <c r="T227" s="18" t="str">
        <f>Hoja2!AG227</f>
        <v xml:space="preserve"> - </v>
      </c>
      <c r="U227" s="18" t="str">
        <f>Hoja2!AH227</f>
        <v xml:space="preserve"> - </v>
      </c>
      <c r="V227" s="18" t="str">
        <f>Hoja2!AI227</f>
        <v>A-1</v>
      </c>
      <c r="W227" s="18" t="str">
        <f>Hoja2!AJ227</f>
        <v>3011020110186</v>
      </c>
      <c r="X227" s="18">
        <f>Hoja2!AK227</f>
        <v>0</v>
      </c>
    </row>
    <row r="228" spans="1:24" ht="30" customHeight="1" x14ac:dyDescent="0.25">
      <c r="A228" s="18">
        <f>Hoja2!N228</f>
        <v>0</v>
      </c>
      <c r="B228" s="18">
        <f>Hoja2!O228</f>
        <v>0</v>
      </c>
      <c r="C228" s="18">
        <f>Hoja2!P228</f>
        <v>0</v>
      </c>
      <c r="D228" s="18">
        <f>Hoja2!Q228</f>
        <v>0</v>
      </c>
      <c r="E228" s="18">
        <f>Hoja2!R228</f>
        <v>0</v>
      </c>
      <c r="F228" s="18">
        <f>Hoja2!S228</f>
        <v>0</v>
      </c>
      <c r="G228" s="18" t="str">
        <f>Hoja2!T228</f>
        <v>2026</v>
      </c>
      <c r="H228" s="18">
        <f>Hoja2!U228</f>
        <v>0</v>
      </c>
      <c r="I228" s="18">
        <f>Hoja2!V228</f>
        <v>0</v>
      </c>
      <c r="J228" s="18">
        <f>Hoja2!W228</f>
        <v>0</v>
      </c>
      <c r="K228" s="18">
        <f>Hoja2!X228</f>
        <v>0</v>
      </c>
      <c r="L228" s="5">
        <f>ROUND((Hoja2!W228*Hoja2!$B$1),3)</f>
        <v>0</v>
      </c>
      <c r="M228" s="5">
        <f>ROUND((Hoja2!W228*Hoja2!$B$2),3)</f>
        <v>0</v>
      </c>
      <c r="N228" s="5">
        <f t="shared" si="4"/>
        <v>0</v>
      </c>
      <c r="O228" s="45">
        <f>ROUND((Hoja2!U228+Hoja2!Y228),2)</f>
        <v>0</v>
      </c>
      <c r="P228" s="18">
        <f>Hoja2!AC228</f>
        <v>0</v>
      </c>
      <c r="Q228" s="18" t="str">
        <f>Hoja2!AD228</f>
        <v>N</v>
      </c>
      <c r="R228" s="18" t="str">
        <f>Hoja2!AE228</f>
        <v xml:space="preserve"> - </v>
      </c>
      <c r="S228" s="18" t="str">
        <f>Hoja2!AF228</f>
        <v xml:space="preserve"> - </v>
      </c>
      <c r="T228" s="18" t="str">
        <f>Hoja2!AG228</f>
        <v xml:space="preserve"> - </v>
      </c>
      <c r="U228" s="18" t="str">
        <f>Hoja2!AH228</f>
        <v xml:space="preserve"> - </v>
      </c>
      <c r="V228" s="18" t="str">
        <f>Hoja2!AI228</f>
        <v>A-1</v>
      </c>
      <c r="W228" s="18" t="str">
        <f>Hoja2!AJ228</f>
        <v>3011020110187</v>
      </c>
      <c r="X228" s="18">
        <f>Hoja2!AK228</f>
        <v>0</v>
      </c>
    </row>
    <row r="229" spans="1:24" ht="30" customHeight="1" x14ac:dyDescent="0.25">
      <c r="A229" s="18">
        <f>Hoja2!N229</f>
        <v>0</v>
      </c>
      <c r="B229" s="18">
        <f>Hoja2!O229</f>
        <v>0</v>
      </c>
      <c r="C229" s="18">
        <f>Hoja2!P229</f>
        <v>0</v>
      </c>
      <c r="D229" s="18">
        <f>Hoja2!Q229</f>
        <v>0</v>
      </c>
      <c r="E229" s="18">
        <f>Hoja2!R229</f>
        <v>0</v>
      </c>
      <c r="F229" s="18">
        <f>Hoja2!S229</f>
        <v>0</v>
      </c>
      <c r="G229" s="18" t="str">
        <f>Hoja2!T229</f>
        <v>2026</v>
      </c>
      <c r="H229" s="18">
        <f>Hoja2!U229</f>
        <v>0</v>
      </c>
      <c r="I229" s="18">
        <f>Hoja2!V229</f>
        <v>0</v>
      </c>
      <c r="J229" s="18">
        <f>Hoja2!W229</f>
        <v>0</v>
      </c>
      <c r="K229" s="18">
        <f>Hoja2!X229</f>
        <v>0</v>
      </c>
      <c r="L229" s="5">
        <f>ROUND((Hoja2!W229*Hoja2!$B$1),3)</f>
        <v>0</v>
      </c>
      <c r="M229" s="5">
        <f>ROUND((Hoja2!W229*Hoja2!$B$2),3)</f>
        <v>0</v>
      </c>
      <c r="N229" s="5">
        <f t="shared" si="4"/>
        <v>0</v>
      </c>
      <c r="O229" s="45">
        <f>ROUND((Hoja2!U229+Hoja2!Y229),2)</f>
        <v>0</v>
      </c>
      <c r="P229" s="18">
        <f>Hoja2!AC229</f>
        <v>0</v>
      </c>
      <c r="Q229" s="18" t="str">
        <f>Hoja2!AD229</f>
        <v>N</v>
      </c>
      <c r="R229" s="18" t="str">
        <f>Hoja2!AE229</f>
        <v xml:space="preserve"> - </v>
      </c>
      <c r="S229" s="18" t="str">
        <f>Hoja2!AF229</f>
        <v xml:space="preserve"> - </v>
      </c>
      <c r="T229" s="18" t="str">
        <f>Hoja2!AG229</f>
        <v xml:space="preserve"> - </v>
      </c>
      <c r="U229" s="18" t="str">
        <f>Hoja2!AH229</f>
        <v xml:space="preserve"> - </v>
      </c>
      <c r="V229" s="18" t="str">
        <f>Hoja2!AI229</f>
        <v>A-1</v>
      </c>
      <c r="W229" s="18" t="str">
        <f>Hoja2!AJ229</f>
        <v>3011020110188</v>
      </c>
      <c r="X229" s="18">
        <f>Hoja2!AK229</f>
        <v>0</v>
      </c>
    </row>
    <row r="230" spans="1:24" ht="30" customHeight="1" x14ac:dyDescent="0.25">
      <c r="A230" s="18">
        <f>Hoja2!N230</f>
        <v>0</v>
      </c>
      <c r="B230" s="18">
        <f>Hoja2!O230</f>
        <v>0</v>
      </c>
      <c r="C230" s="18">
        <f>Hoja2!P230</f>
        <v>0</v>
      </c>
      <c r="D230" s="18">
        <f>Hoja2!Q230</f>
        <v>0</v>
      </c>
      <c r="E230" s="18">
        <f>Hoja2!R230</f>
        <v>0</v>
      </c>
      <c r="F230" s="18">
        <f>Hoja2!S230</f>
        <v>0</v>
      </c>
      <c r="G230" s="18" t="str">
        <f>Hoja2!T230</f>
        <v>2026</v>
      </c>
      <c r="H230" s="18">
        <f>Hoja2!U230</f>
        <v>0</v>
      </c>
      <c r="I230" s="18">
        <f>Hoja2!V230</f>
        <v>0</v>
      </c>
      <c r="J230" s="18">
        <f>Hoja2!W230</f>
        <v>0</v>
      </c>
      <c r="K230" s="18">
        <f>Hoja2!X230</f>
        <v>0</v>
      </c>
      <c r="L230" s="5">
        <f>ROUND((Hoja2!W230*Hoja2!$B$1),3)</f>
        <v>0</v>
      </c>
      <c r="M230" s="5">
        <f>ROUND((Hoja2!W230*Hoja2!$B$2),3)</f>
        <v>0</v>
      </c>
      <c r="N230" s="5">
        <f t="shared" si="4"/>
        <v>0</v>
      </c>
      <c r="O230" s="45">
        <f>ROUND((Hoja2!U230+Hoja2!Y230),2)</f>
        <v>0</v>
      </c>
      <c r="P230" s="18">
        <f>Hoja2!AC230</f>
        <v>0</v>
      </c>
      <c r="Q230" s="18" t="str">
        <f>Hoja2!AD230</f>
        <v>N</v>
      </c>
      <c r="R230" s="18" t="str">
        <f>Hoja2!AE230</f>
        <v xml:space="preserve"> - </v>
      </c>
      <c r="S230" s="18" t="str">
        <f>Hoja2!AF230</f>
        <v xml:space="preserve"> - </v>
      </c>
      <c r="T230" s="18" t="str">
        <f>Hoja2!AG230</f>
        <v xml:space="preserve"> - </v>
      </c>
      <c r="U230" s="18" t="str">
        <f>Hoja2!AH230</f>
        <v xml:space="preserve"> - </v>
      </c>
      <c r="V230" s="18" t="str">
        <f>Hoja2!AI230</f>
        <v>A-1</v>
      </c>
      <c r="W230" s="18" t="str">
        <f>Hoja2!AJ230</f>
        <v>3011020110189</v>
      </c>
      <c r="X230" s="18">
        <f>Hoja2!AK230</f>
        <v>0</v>
      </c>
    </row>
    <row r="231" spans="1:24" ht="30" customHeight="1" x14ac:dyDescent="0.25">
      <c r="A231" s="18">
        <f>Hoja2!N231</f>
        <v>0</v>
      </c>
      <c r="B231" s="18">
        <f>Hoja2!O231</f>
        <v>0</v>
      </c>
      <c r="C231" s="18">
        <f>Hoja2!P231</f>
        <v>0</v>
      </c>
      <c r="D231" s="18">
        <f>Hoja2!Q231</f>
        <v>0</v>
      </c>
      <c r="E231" s="18">
        <f>Hoja2!R231</f>
        <v>0</v>
      </c>
      <c r="F231" s="18">
        <f>Hoja2!S231</f>
        <v>0</v>
      </c>
      <c r="G231" s="18" t="str">
        <f>Hoja2!T231</f>
        <v>2026</v>
      </c>
      <c r="H231" s="18">
        <f>Hoja2!U231</f>
        <v>0</v>
      </c>
      <c r="I231" s="18">
        <f>Hoja2!V231</f>
        <v>0</v>
      </c>
      <c r="J231" s="18">
        <f>Hoja2!W231</f>
        <v>0</v>
      </c>
      <c r="K231" s="18">
        <f>Hoja2!X231</f>
        <v>0</v>
      </c>
      <c r="L231" s="5">
        <f>ROUND((Hoja2!W231*Hoja2!$B$1),3)</f>
        <v>0</v>
      </c>
      <c r="M231" s="5">
        <f>ROUND((Hoja2!W231*Hoja2!$B$2),3)</f>
        <v>0</v>
      </c>
      <c r="N231" s="5">
        <f t="shared" si="4"/>
        <v>0</v>
      </c>
      <c r="O231" s="45">
        <f>ROUND((Hoja2!U231+Hoja2!Y231),2)</f>
        <v>0</v>
      </c>
      <c r="P231" s="18">
        <f>Hoja2!AC231</f>
        <v>0</v>
      </c>
      <c r="Q231" s="18" t="str">
        <f>Hoja2!AD231</f>
        <v>N</v>
      </c>
      <c r="R231" s="18" t="str">
        <f>Hoja2!AE231</f>
        <v xml:space="preserve"> - </v>
      </c>
      <c r="S231" s="18" t="str">
        <f>Hoja2!AF231</f>
        <v xml:space="preserve"> - </v>
      </c>
      <c r="T231" s="18" t="str">
        <f>Hoja2!AG231</f>
        <v xml:space="preserve"> - </v>
      </c>
      <c r="U231" s="18" t="str">
        <f>Hoja2!AH231</f>
        <v xml:space="preserve"> - </v>
      </c>
      <c r="V231" s="18" t="str">
        <f>Hoja2!AI231</f>
        <v>A-1</v>
      </c>
      <c r="W231" s="18" t="str">
        <f>Hoja2!AJ231</f>
        <v>3011020110190</v>
      </c>
      <c r="X231" s="18">
        <f>Hoja2!AK231</f>
        <v>0</v>
      </c>
    </row>
    <row r="232" spans="1:24" ht="30" customHeight="1" x14ac:dyDescent="0.25">
      <c r="A232" s="18">
        <f>Hoja2!N232</f>
        <v>0</v>
      </c>
      <c r="B232" s="18">
        <f>Hoja2!O232</f>
        <v>0</v>
      </c>
      <c r="C232" s="18">
        <f>Hoja2!P232</f>
        <v>0</v>
      </c>
      <c r="D232" s="18">
        <f>Hoja2!Q232</f>
        <v>0</v>
      </c>
      <c r="E232" s="18">
        <f>Hoja2!R232</f>
        <v>0</v>
      </c>
      <c r="F232" s="18">
        <f>Hoja2!S232</f>
        <v>0</v>
      </c>
      <c r="G232" s="18" t="str">
        <f>Hoja2!T232</f>
        <v>2026</v>
      </c>
      <c r="H232" s="18">
        <f>Hoja2!U232</f>
        <v>0</v>
      </c>
      <c r="I232" s="18">
        <f>Hoja2!V232</f>
        <v>0</v>
      </c>
      <c r="J232" s="18">
        <f>Hoja2!W232</f>
        <v>0</v>
      </c>
      <c r="K232" s="18">
        <f>Hoja2!X232</f>
        <v>0</v>
      </c>
      <c r="L232" s="5">
        <f>ROUND((Hoja2!W232*Hoja2!$B$1),3)</f>
        <v>0</v>
      </c>
      <c r="M232" s="5">
        <f>ROUND((Hoja2!W232*Hoja2!$B$2),3)</f>
        <v>0</v>
      </c>
      <c r="N232" s="5">
        <f t="shared" si="4"/>
        <v>0</v>
      </c>
      <c r="O232" s="45">
        <f>ROUND((Hoja2!U232+Hoja2!Y232),2)</f>
        <v>0</v>
      </c>
      <c r="P232" s="18">
        <f>Hoja2!AC232</f>
        <v>0</v>
      </c>
      <c r="Q232" s="18" t="str">
        <f>Hoja2!AD232</f>
        <v>N</v>
      </c>
      <c r="R232" s="18" t="str">
        <f>Hoja2!AE232</f>
        <v xml:space="preserve"> - </v>
      </c>
      <c r="S232" s="18" t="str">
        <f>Hoja2!AF232</f>
        <v xml:space="preserve"> - </v>
      </c>
      <c r="T232" s="18" t="str">
        <f>Hoja2!AG232</f>
        <v xml:space="preserve"> - </v>
      </c>
      <c r="U232" s="18" t="str">
        <f>Hoja2!AH232</f>
        <v xml:space="preserve"> - </v>
      </c>
      <c r="V232" s="18" t="str">
        <f>Hoja2!AI232</f>
        <v>A-1</v>
      </c>
      <c r="W232" s="18" t="str">
        <f>Hoja2!AJ232</f>
        <v>3011020110191</v>
      </c>
      <c r="X232" s="18">
        <f>Hoja2!AK232</f>
        <v>0</v>
      </c>
    </row>
    <row r="233" spans="1:24" ht="30" customHeight="1" x14ac:dyDescent="0.25">
      <c r="A233" s="18">
        <f>Hoja2!N233</f>
        <v>0</v>
      </c>
      <c r="B233" s="18">
        <f>Hoja2!O233</f>
        <v>0</v>
      </c>
      <c r="C233" s="18">
        <f>Hoja2!P233</f>
        <v>0</v>
      </c>
      <c r="D233" s="18">
        <f>Hoja2!Q233</f>
        <v>0</v>
      </c>
      <c r="E233" s="18">
        <f>Hoja2!R233</f>
        <v>0</v>
      </c>
      <c r="F233" s="18">
        <f>Hoja2!S233</f>
        <v>0</v>
      </c>
      <c r="G233" s="18" t="str">
        <f>Hoja2!T233</f>
        <v>2026</v>
      </c>
      <c r="H233" s="18">
        <f>Hoja2!U233</f>
        <v>0</v>
      </c>
      <c r="I233" s="18">
        <f>Hoja2!V233</f>
        <v>0</v>
      </c>
      <c r="J233" s="18">
        <f>Hoja2!W233</f>
        <v>0</v>
      </c>
      <c r="K233" s="18">
        <f>Hoja2!X233</f>
        <v>0</v>
      </c>
      <c r="L233" s="5">
        <f>ROUND((Hoja2!W233*Hoja2!$B$1),3)</f>
        <v>0</v>
      </c>
      <c r="M233" s="5">
        <f>ROUND((Hoja2!W233*Hoja2!$B$2),3)</f>
        <v>0</v>
      </c>
      <c r="N233" s="5">
        <f t="shared" si="4"/>
        <v>0</v>
      </c>
      <c r="O233" s="45">
        <f>ROUND((Hoja2!U233+Hoja2!Y233),2)</f>
        <v>0</v>
      </c>
      <c r="P233" s="18">
        <f>Hoja2!AC233</f>
        <v>0</v>
      </c>
      <c r="Q233" s="18" t="str">
        <f>Hoja2!AD233</f>
        <v>N</v>
      </c>
      <c r="R233" s="18" t="str">
        <f>Hoja2!AE233</f>
        <v xml:space="preserve"> - </v>
      </c>
      <c r="S233" s="18" t="str">
        <f>Hoja2!AF233</f>
        <v xml:space="preserve"> - </v>
      </c>
      <c r="T233" s="18" t="str">
        <f>Hoja2!AG233</f>
        <v xml:space="preserve"> - </v>
      </c>
      <c r="U233" s="18" t="str">
        <f>Hoja2!AH233</f>
        <v xml:space="preserve"> - </v>
      </c>
      <c r="V233" s="18" t="str">
        <f>Hoja2!AI233</f>
        <v>A-1</v>
      </c>
      <c r="W233" s="18" t="str">
        <f>Hoja2!AJ233</f>
        <v>3011020110192</v>
      </c>
      <c r="X233" s="18">
        <f>Hoja2!AK233</f>
        <v>0</v>
      </c>
    </row>
    <row r="234" spans="1:24" ht="30" customHeight="1" x14ac:dyDescent="0.25">
      <c r="A234" s="18">
        <f>Hoja2!N234</f>
        <v>0</v>
      </c>
      <c r="B234" s="18">
        <f>Hoja2!O234</f>
        <v>0</v>
      </c>
      <c r="C234" s="18">
        <f>Hoja2!P234</f>
        <v>0</v>
      </c>
      <c r="D234" s="18">
        <f>Hoja2!Q234</f>
        <v>0</v>
      </c>
      <c r="E234" s="18">
        <f>Hoja2!R234</f>
        <v>0</v>
      </c>
      <c r="F234" s="18">
        <f>Hoja2!S234</f>
        <v>0</v>
      </c>
      <c r="G234" s="18" t="str">
        <f>Hoja2!T234</f>
        <v>2026</v>
      </c>
      <c r="H234" s="18">
        <f>Hoja2!U234</f>
        <v>0</v>
      </c>
      <c r="I234" s="18">
        <f>Hoja2!V234</f>
        <v>0</v>
      </c>
      <c r="J234" s="18">
        <f>Hoja2!W234</f>
        <v>0</v>
      </c>
      <c r="K234" s="18">
        <f>Hoja2!X234</f>
        <v>0</v>
      </c>
      <c r="L234" s="5">
        <f>ROUND((Hoja2!W234*Hoja2!$B$1),3)</f>
        <v>0</v>
      </c>
      <c r="M234" s="5">
        <f>ROUND((Hoja2!W234*Hoja2!$B$2),3)</f>
        <v>0</v>
      </c>
      <c r="N234" s="5">
        <f t="shared" si="4"/>
        <v>0</v>
      </c>
      <c r="O234" s="45">
        <f>ROUND((Hoja2!U234+Hoja2!Y234),2)</f>
        <v>0</v>
      </c>
      <c r="P234" s="18">
        <f>Hoja2!AC234</f>
        <v>0</v>
      </c>
      <c r="Q234" s="18" t="str">
        <f>Hoja2!AD234</f>
        <v>N</v>
      </c>
      <c r="R234" s="18" t="str">
        <f>Hoja2!AE234</f>
        <v xml:space="preserve"> - </v>
      </c>
      <c r="S234" s="18" t="str">
        <f>Hoja2!AF234</f>
        <v xml:space="preserve"> - </v>
      </c>
      <c r="T234" s="18" t="str">
        <f>Hoja2!AG234</f>
        <v xml:space="preserve"> - </v>
      </c>
      <c r="U234" s="18" t="str">
        <f>Hoja2!AH234</f>
        <v xml:space="preserve"> - </v>
      </c>
      <c r="V234" s="18" t="str">
        <f>Hoja2!AI234</f>
        <v>A-1</v>
      </c>
      <c r="W234" s="18" t="str">
        <f>Hoja2!AJ234</f>
        <v>3011020110193</v>
      </c>
      <c r="X234" s="18">
        <f>Hoja2!AK234</f>
        <v>0</v>
      </c>
    </row>
    <row r="235" spans="1:24" ht="30" customHeight="1" x14ac:dyDescent="0.25">
      <c r="A235" s="18">
        <f>Hoja2!N235</f>
        <v>0</v>
      </c>
      <c r="B235" s="18">
        <f>Hoja2!O235</f>
        <v>0</v>
      </c>
      <c r="C235" s="18">
        <f>Hoja2!P235</f>
        <v>0</v>
      </c>
      <c r="D235" s="18">
        <f>Hoja2!Q235</f>
        <v>0</v>
      </c>
      <c r="E235" s="18">
        <f>Hoja2!R235</f>
        <v>0</v>
      </c>
      <c r="F235" s="18">
        <f>Hoja2!S235</f>
        <v>0</v>
      </c>
      <c r="G235" s="18" t="str">
        <f>Hoja2!T235</f>
        <v>2026</v>
      </c>
      <c r="H235" s="18">
        <f>Hoja2!U235</f>
        <v>0</v>
      </c>
      <c r="I235" s="18">
        <f>Hoja2!V235</f>
        <v>0</v>
      </c>
      <c r="J235" s="18">
        <f>Hoja2!W235</f>
        <v>0</v>
      </c>
      <c r="K235" s="18">
        <f>Hoja2!X235</f>
        <v>0</v>
      </c>
      <c r="L235" s="5">
        <f>ROUND((Hoja2!W235*Hoja2!$B$1),3)</f>
        <v>0</v>
      </c>
      <c r="M235" s="5">
        <f>ROUND((Hoja2!W235*Hoja2!$B$2),3)</f>
        <v>0</v>
      </c>
      <c r="N235" s="5">
        <f t="shared" si="4"/>
        <v>0</v>
      </c>
      <c r="O235" s="45">
        <f>ROUND((Hoja2!U235+Hoja2!Y235),2)</f>
        <v>0</v>
      </c>
      <c r="P235" s="18">
        <f>Hoja2!AC235</f>
        <v>0</v>
      </c>
      <c r="Q235" s="18" t="str">
        <f>Hoja2!AD235</f>
        <v>N</v>
      </c>
      <c r="R235" s="18" t="str">
        <f>Hoja2!AE235</f>
        <v xml:space="preserve"> - </v>
      </c>
      <c r="S235" s="18" t="str">
        <f>Hoja2!AF235</f>
        <v xml:space="preserve"> - </v>
      </c>
      <c r="T235" s="18" t="str">
        <f>Hoja2!AG235</f>
        <v xml:space="preserve"> - </v>
      </c>
      <c r="U235" s="18" t="str">
        <f>Hoja2!AH235</f>
        <v xml:space="preserve"> - </v>
      </c>
      <c r="V235" s="18" t="str">
        <f>Hoja2!AI235</f>
        <v>A-1</v>
      </c>
      <c r="W235" s="18" t="str">
        <f>Hoja2!AJ235</f>
        <v>3011020110194</v>
      </c>
      <c r="X235" s="18">
        <f>Hoja2!AK235</f>
        <v>0</v>
      </c>
    </row>
    <row r="236" spans="1:24" ht="30" customHeight="1" x14ac:dyDescent="0.25">
      <c r="A236" s="18">
        <f>Hoja2!N236</f>
        <v>0</v>
      </c>
      <c r="B236" s="18">
        <f>Hoja2!O236</f>
        <v>0</v>
      </c>
      <c r="C236" s="18">
        <f>Hoja2!P236</f>
        <v>0</v>
      </c>
      <c r="D236" s="18">
        <f>Hoja2!Q236</f>
        <v>0</v>
      </c>
      <c r="E236" s="18">
        <f>Hoja2!R236</f>
        <v>0</v>
      </c>
      <c r="F236" s="18">
        <f>Hoja2!S236</f>
        <v>0</v>
      </c>
      <c r="G236" s="18" t="str">
        <f>Hoja2!T236</f>
        <v>2026</v>
      </c>
      <c r="H236" s="18">
        <f>Hoja2!U236</f>
        <v>0</v>
      </c>
      <c r="I236" s="18">
        <f>Hoja2!V236</f>
        <v>0</v>
      </c>
      <c r="J236" s="18">
        <f>Hoja2!W236</f>
        <v>0</v>
      </c>
      <c r="K236" s="18">
        <f>Hoja2!X236</f>
        <v>0</v>
      </c>
      <c r="L236" s="5">
        <f>ROUND((Hoja2!W236*Hoja2!$B$1),3)</f>
        <v>0</v>
      </c>
      <c r="M236" s="5">
        <f>ROUND((Hoja2!W236*Hoja2!$B$2),3)</f>
        <v>0</v>
      </c>
      <c r="N236" s="5">
        <f t="shared" si="4"/>
        <v>0</v>
      </c>
      <c r="O236" s="45">
        <f>ROUND((Hoja2!U236+Hoja2!Y236),2)</f>
        <v>0</v>
      </c>
      <c r="P236" s="18">
        <f>Hoja2!AC236</f>
        <v>0</v>
      </c>
      <c r="Q236" s="18" t="str">
        <f>Hoja2!AD236</f>
        <v>N</v>
      </c>
      <c r="R236" s="18" t="str">
        <f>Hoja2!AE236</f>
        <v xml:space="preserve"> - </v>
      </c>
      <c r="S236" s="18" t="str">
        <f>Hoja2!AF236</f>
        <v xml:space="preserve"> - </v>
      </c>
      <c r="T236" s="18" t="str">
        <f>Hoja2!AG236</f>
        <v xml:space="preserve"> - </v>
      </c>
      <c r="U236" s="18" t="str">
        <f>Hoja2!AH236</f>
        <v xml:space="preserve"> - </v>
      </c>
      <c r="V236" s="18" t="str">
        <f>Hoja2!AI236</f>
        <v>A-1</v>
      </c>
      <c r="W236" s="18" t="str">
        <f>Hoja2!AJ236</f>
        <v>3011020110195</v>
      </c>
      <c r="X236" s="18">
        <f>Hoja2!AK236</f>
        <v>0</v>
      </c>
    </row>
    <row r="237" spans="1:24" ht="30" customHeight="1" x14ac:dyDescent="0.25">
      <c r="A237" s="18">
        <f>Hoja2!N237</f>
        <v>0</v>
      </c>
      <c r="B237" s="18">
        <f>Hoja2!O237</f>
        <v>0</v>
      </c>
      <c r="C237" s="18">
        <f>Hoja2!P237</f>
        <v>0</v>
      </c>
      <c r="D237" s="18">
        <f>Hoja2!Q237</f>
        <v>0</v>
      </c>
      <c r="E237" s="18">
        <f>Hoja2!R237</f>
        <v>0</v>
      </c>
      <c r="F237" s="18">
        <f>Hoja2!S237</f>
        <v>0</v>
      </c>
      <c r="G237" s="18" t="str">
        <f>Hoja2!T237</f>
        <v>2026</v>
      </c>
      <c r="H237" s="18">
        <f>Hoja2!U237</f>
        <v>0</v>
      </c>
      <c r="I237" s="18">
        <f>Hoja2!V237</f>
        <v>0</v>
      </c>
      <c r="J237" s="18">
        <f>Hoja2!W237</f>
        <v>0</v>
      </c>
      <c r="K237" s="18">
        <f>Hoja2!X237</f>
        <v>0</v>
      </c>
      <c r="L237" s="5">
        <f>ROUND((Hoja2!W237*Hoja2!$B$1),3)</f>
        <v>0</v>
      </c>
      <c r="M237" s="5">
        <f>ROUND((Hoja2!W237*Hoja2!$B$2),3)</f>
        <v>0</v>
      </c>
      <c r="N237" s="5">
        <f t="shared" si="4"/>
        <v>0</v>
      </c>
      <c r="O237" s="45">
        <f>ROUND((Hoja2!U237+Hoja2!Y237),2)</f>
        <v>0</v>
      </c>
      <c r="P237" s="18">
        <f>Hoja2!AC237</f>
        <v>0</v>
      </c>
      <c r="Q237" s="18" t="str">
        <f>Hoja2!AD237</f>
        <v>N</v>
      </c>
      <c r="R237" s="18" t="str">
        <f>Hoja2!AE237</f>
        <v xml:space="preserve"> - </v>
      </c>
      <c r="S237" s="18" t="str">
        <f>Hoja2!AF237</f>
        <v xml:space="preserve"> - </v>
      </c>
      <c r="T237" s="18" t="str">
        <f>Hoja2!AG237</f>
        <v xml:space="preserve"> - </v>
      </c>
      <c r="U237" s="18" t="str">
        <f>Hoja2!AH237</f>
        <v xml:space="preserve"> - </v>
      </c>
      <c r="V237" s="18" t="str">
        <f>Hoja2!AI237</f>
        <v>A-1</v>
      </c>
      <c r="W237" s="18" t="str">
        <f>Hoja2!AJ237</f>
        <v>3011020110196</v>
      </c>
      <c r="X237" s="18">
        <f>Hoja2!AK237</f>
        <v>0</v>
      </c>
    </row>
    <row r="238" spans="1:24" ht="30" customHeight="1" x14ac:dyDescent="0.25">
      <c r="A238" s="18">
        <f>Hoja2!N238</f>
        <v>0</v>
      </c>
      <c r="B238" s="18">
        <f>Hoja2!O238</f>
        <v>0</v>
      </c>
      <c r="C238" s="18">
        <f>Hoja2!P238</f>
        <v>0</v>
      </c>
      <c r="D238" s="18">
        <f>Hoja2!Q238</f>
        <v>0</v>
      </c>
      <c r="E238" s="18">
        <f>Hoja2!R238</f>
        <v>0</v>
      </c>
      <c r="F238" s="18">
        <f>Hoja2!S238</f>
        <v>0</v>
      </c>
      <c r="G238" s="18" t="str">
        <f>Hoja2!T238</f>
        <v>2026</v>
      </c>
      <c r="H238" s="18">
        <f>Hoja2!U238</f>
        <v>0</v>
      </c>
      <c r="I238" s="18">
        <f>Hoja2!V238</f>
        <v>0</v>
      </c>
      <c r="J238" s="18">
        <f>Hoja2!W238</f>
        <v>0</v>
      </c>
      <c r="K238" s="18">
        <f>Hoja2!X238</f>
        <v>0</v>
      </c>
      <c r="L238" s="5">
        <f>ROUND((Hoja2!W238*Hoja2!$B$1),3)</f>
        <v>0</v>
      </c>
      <c r="M238" s="5">
        <f>ROUND((Hoja2!W238*Hoja2!$B$2),3)</f>
        <v>0</v>
      </c>
      <c r="N238" s="5">
        <f t="shared" si="4"/>
        <v>0</v>
      </c>
      <c r="O238" s="45">
        <f>ROUND((Hoja2!U238+Hoja2!Y238),2)</f>
        <v>0</v>
      </c>
      <c r="P238" s="18">
        <f>Hoja2!AC238</f>
        <v>0</v>
      </c>
      <c r="Q238" s="18" t="str">
        <f>Hoja2!AD238</f>
        <v>N</v>
      </c>
      <c r="R238" s="18" t="str">
        <f>Hoja2!AE238</f>
        <v xml:space="preserve"> - </v>
      </c>
      <c r="S238" s="18" t="str">
        <f>Hoja2!AF238</f>
        <v xml:space="preserve"> - </v>
      </c>
      <c r="T238" s="18" t="str">
        <f>Hoja2!AG238</f>
        <v xml:space="preserve"> - </v>
      </c>
      <c r="U238" s="18" t="str">
        <f>Hoja2!AH238</f>
        <v xml:space="preserve"> - </v>
      </c>
      <c r="V238" s="18" t="str">
        <f>Hoja2!AI238</f>
        <v>A-1</v>
      </c>
      <c r="W238" s="18" t="str">
        <f>Hoja2!AJ238</f>
        <v>3011020110197</v>
      </c>
      <c r="X238" s="18">
        <f>Hoja2!AK238</f>
        <v>0</v>
      </c>
    </row>
    <row r="239" spans="1:24" ht="30" customHeight="1" x14ac:dyDescent="0.25">
      <c r="A239" s="18">
        <f>Hoja2!N239</f>
        <v>0</v>
      </c>
      <c r="B239" s="18">
        <f>Hoja2!O239</f>
        <v>0</v>
      </c>
      <c r="C239" s="18">
        <f>Hoja2!P239</f>
        <v>0</v>
      </c>
      <c r="D239" s="18">
        <f>Hoja2!Q239</f>
        <v>0</v>
      </c>
      <c r="E239" s="18">
        <f>Hoja2!R239</f>
        <v>0</v>
      </c>
      <c r="F239" s="18">
        <f>Hoja2!S239</f>
        <v>0</v>
      </c>
      <c r="G239" s="18" t="str">
        <f>Hoja2!T239</f>
        <v>2026</v>
      </c>
      <c r="H239" s="18">
        <f>Hoja2!U239</f>
        <v>0</v>
      </c>
      <c r="I239" s="18">
        <f>Hoja2!V239</f>
        <v>0</v>
      </c>
      <c r="J239" s="18">
        <f>Hoja2!W239</f>
        <v>0</v>
      </c>
      <c r="K239" s="18">
        <f>Hoja2!X239</f>
        <v>0</v>
      </c>
      <c r="L239" s="5">
        <f>ROUND((Hoja2!W239*Hoja2!$B$1),3)</f>
        <v>0</v>
      </c>
      <c r="M239" s="5">
        <f>ROUND((Hoja2!W239*Hoja2!$B$2),3)</f>
        <v>0</v>
      </c>
      <c r="N239" s="5">
        <f t="shared" si="4"/>
        <v>0</v>
      </c>
      <c r="O239" s="45">
        <f>ROUND((Hoja2!U239+Hoja2!Y239),2)</f>
        <v>0</v>
      </c>
      <c r="P239" s="18">
        <f>Hoja2!AC239</f>
        <v>0</v>
      </c>
      <c r="Q239" s="18" t="str">
        <f>Hoja2!AD239</f>
        <v>N</v>
      </c>
      <c r="R239" s="18" t="str">
        <f>Hoja2!AE239</f>
        <v xml:space="preserve"> - </v>
      </c>
      <c r="S239" s="18" t="str">
        <f>Hoja2!AF239</f>
        <v xml:space="preserve"> - </v>
      </c>
      <c r="T239" s="18" t="str">
        <f>Hoja2!AG239</f>
        <v xml:space="preserve"> - </v>
      </c>
      <c r="U239" s="18" t="str">
        <f>Hoja2!AH239</f>
        <v xml:space="preserve"> - </v>
      </c>
      <c r="V239" s="18" t="str">
        <f>Hoja2!AI239</f>
        <v>A-1</v>
      </c>
      <c r="W239" s="18" t="str">
        <f>Hoja2!AJ239</f>
        <v>3011020110198</v>
      </c>
      <c r="X239" s="18">
        <f>Hoja2!AK239</f>
        <v>0</v>
      </c>
    </row>
    <row r="240" spans="1:24" ht="30" customHeight="1" x14ac:dyDescent="0.25">
      <c r="A240" s="18">
        <f>Hoja2!N240</f>
        <v>0</v>
      </c>
      <c r="B240" s="18">
        <f>Hoja2!O240</f>
        <v>0</v>
      </c>
      <c r="C240" s="18">
        <f>Hoja2!P240</f>
        <v>0</v>
      </c>
      <c r="D240" s="18">
        <f>Hoja2!Q240</f>
        <v>0</v>
      </c>
      <c r="E240" s="18">
        <f>Hoja2!R240</f>
        <v>0</v>
      </c>
      <c r="F240" s="18">
        <f>Hoja2!S240</f>
        <v>0</v>
      </c>
      <c r="G240" s="18" t="str">
        <f>Hoja2!T240</f>
        <v>2026</v>
      </c>
      <c r="H240" s="18">
        <f>Hoja2!U240</f>
        <v>0</v>
      </c>
      <c r="I240" s="18">
        <f>Hoja2!V240</f>
        <v>0</v>
      </c>
      <c r="J240" s="18">
        <f>Hoja2!W240</f>
        <v>0</v>
      </c>
      <c r="K240" s="18">
        <f>Hoja2!X240</f>
        <v>0</v>
      </c>
      <c r="L240" s="5">
        <f>ROUND((Hoja2!W240*Hoja2!$B$1),3)</f>
        <v>0</v>
      </c>
      <c r="M240" s="5">
        <f>ROUND((Hoja2!W240*Hoja2!$B$2),3)</f>
        <v>0</v>
      </c>
      <c r="N240" s="5">
        <f t="shared" si="4"/>
        <v>0</v>
      </c>
      <c r="O240" s="45">
        <f>ROUND((Hoja2!U240+Hoja2!Y240),2)</f>
        <v>0</v>
      </c>
      <c r="P240" s="18">
        <f>Hoja2!AC240</f>
        <v>0</v>
      </c>
      <c r="Q240" s="18" t="str">
        <f>Hoja2!AD240</f>
        <v>N</v>
      </c>
      <c r="R240" s="18" t="str">
        <f>Hoja2!AE240</f>
        <v xml:space="preserve"> - </v>
      </c>
      <c r="S240" s="18" t="str">
        <f>Hoja2!AF240</f>
        <v xml:space="preserve"> - </v>
      </c>
      <c r="T240" s="18" t="str">
        <f>Hoja2!AG240</f>
        <v xml:space="preserve"> - </v>
      </c>
      <c r="U240" s="18" t="str">
        <f>Hoja2!AH240</f>
        <v xml:space="preserve"> - </v>
      </c>
      <c r="V240" s="18" t="str">
        <f>Hoja2!AI240</f>
        <v>A-1</v>
      </c>
      <c r="W240" s="18" t="str">
        <f>Hoja2!AJ240</f>
        <v>3011020110199</v>
      </c>
      <c r="X240" s="18">
        <f>Hoja2!AK240</f>
        <v>0</v>
      </c>
    </row>
    <row r="241" spans="1:24" ht="30" customHeight="1" x14ac:dyDescent="0.25">
      <c r="A241" s="18">
        <f>Hoja2!N241</f>
        <v>0</v>
      </c>
      <c r="B241" s="18">
        <f>Hoja2!O241</f>
        <v>0</v>
      </c>
      <c r="C241" s="18">
        <f>Hoja2!P241</f>
        <v>0</v>
      </c>
      <c r="D241" s="18">
        <f>Hoja2!Q241</f>
        <v>0</v>
      </c>
      <c r="E241" s="18">
        <f>Hoja2!R241</f>
        <v>0</v>
      </c>
      <c r="F241" s="18">
        <f>Hoja2!S241</f>
        <v>0</v>
      </c>
      <c r="G241" s="18" t="str">
        <f>Hoja2!T241</f>
        <v>2026</v>
      </c>
      <c r="H241" s="18">
        <f>Hoja2!U241</f>
        <v>0</v>
      </c>
      <c r="I241" s="18">
        <f>Hoja2!V241</f>
        <v>0</v>
      </c>
      <c r="J241" s="18">
        <f>Hoja2!W241</f>
        <v>0</v>
      </c>
      <c r="K241" s="18">
        <f>Hoja2!X241</f>
        <v>0</v>
      </c>
      <c r="L241" s="5">
        <f>ROUND((Hoja2!W241*Hoja2!$B$1),3)</f>
        <v>0</v>
      </c>
      <c r="M241" s="5">
        <f>ROUND((Hoja2!W241*Hoja2!$B$2),3)</f>
        <v>0</v>
      </c>
      <c r="N241" s="5">
        <f t="shared" si="4"/>
        <v>0</v>
      </c>
      <c r="O241" s="45">
        <f>ROUND((Hoja2!U241+Hoja2!Y241),2)</f>
        <v>0</v>
      </c>
      <c r="P241" s="18">
        <f>Hoja2!AC241</f>
        <v>0</v>
      </c>
      <c r="Q241" s="18" t="str">
        <f>Hoja2!AD241</f>
        <v>N</v>
      </c>
      <c r="R241" s="18" t="str">
        <f>Hoja2!AE241</f>
        <v xml:space="preserve"> - </v>
      </c>
      <c r="S241" s="18" t="str">
        <f>Hoja2!AF241</f>
        <v xml:space="preserve"> - </v>
      </c>
      <c r="T241" s="18" t="str">
        <f>Hoja2!AG241</f>
        <v xml:space="preserve"> - </v>
      </c>
      <c r="U241" s="18" t="str">
        <f>Hoja2!AH241</f>
        <v xml:space="preserve"> - </v>
      </c>
      <c r="V241" s="18" t="str">
        <f>Hoja2!AI241</f>
        <v>A-1</v>
      </c>
      <c r="W241" s="18" t="str">
        <f>Hoja2!AJ241</f>
        <v>3011020110200</v>
      </c>
      <c r="X241" s="18">
        <f>Hoja2!AK241</f>
        <v>0</v>
      </c>
    </row>
    <row r="242" spans="1:24" ht="30" customHeight="1" x14ac:dyDescent="0.25">
      <c r="A242" s="18">
        <f>Hoja2!N242</f>
        <v>0</v>
      </c>
      <c r="B242" s="18">
        <f>Hoja2!O242</f>
        <v>0</v>
      </c>
      <c r="C242" s="18">
        <f>Hoja2!P242</f>
        <v>0</v>
      </c>
      <c r="D242" s="18">
        <f>Hoja2!Q242</f>
        <v>0</v>
      </c>
      <c r="E242" s="18">
        <f>Hoja2!R242</f>
        <v>0</v>
      </c>
      <c r="F242" s="18">
        <f>Hoja2!S242</f>
        <v>0</v>
      </c>
      <c r="G242" s="18" t="str">
        <f>Hoja2!T242</f>
        <v>2026</v>
      </c>
      <c r="H242" s="18">
        <f>Hoja2!U242</f>
        <v>0</v>
      </c>
      <c r="I242" s="18">
        <f>Hoja2!V242</f>
        <v>0</v>
      </c>
      <c r="J242" s="18">
        <f>Hoja2!W242</f>
        <v>0</v>
      </c>
      <c r="K242" s="18">
        <f>Hoja2!X242</f>
        <v>0</v>
      </c>
      <c r="L242" s="5">
        <f>ROUND((Hoja2!W242*Hoja2!$B$1),3)</f>
        <v>0</v>
      </c>
      <c r="M242" s="5">
        <f>ROUND((Hoja2!W242*Hoja2!$B$2),3)</f>
        <v>0</v>
      </c>
      <c r="N242" s="5">
        <f t="shared" si="4"/>
        <v>0</v>
      </c>
      <c r="O242" s="45">
        <f>ROUND((Hoja2!U242+Hoja2!Y242),2)</f>
        <v>0</v>
      </c>
      <c r="P242" s="18">
        <f>Hoja2!AC242</f>
        <v>0</v>
      </c>
      <c r="Q242" s="18" t="str">
        <f>Hoja2!AD242</f>
        <v>N</v>
      </c>
      <c r="R242" s="18" t="str">
        <f>Hoja2!AE242</f>
        <v xml:space="preserve"> - </v>
      </c>
      <c r="S242" s="18" t="str">
        <f>Hoja2!AF242</f>
        <v xml:space="preserve"> - </v>
      </c>
      <c r="T242" s="18" t="str">
        <f>Hoja2!AG242</f>
        <v xml:space="preserve"> - </v>
      </c>
      <c r="U242" s="18" t="str">
        <f>Hoja2!AH242</f>
        <v xml:space="preserve"> - </v>
      </c>
      <c r="V242" s="18" t="str">
        <f>Hoja2!AI242</f>
        <v>A-1</v>
      </c>
      <c r="W242" s="18" t="str">
        <f>Hoja2!AJ242</f>
        <v>3011020110201</v>
      </c>
      <c r="X242" s="18">
        <f>Hoja2!AK242</f>
        <v>0</v>
      </c>
    </row>
    <row r="243" spans="1:24" ht="30" customHeight="1" x14ac:dyDescent="0.25">
      <c r="A243" s="18">
        <f>Hoja2!N243</f>
        <v>0</v>
      </c>
      <c r="B243" s="18">
        <f>Hoja2!O243</f>
        <v>0</v>
      </c>
      <c r="C243" s="18">
        <f>Hoja2!P243</f>
        <v>0</v>
      </c>
      <c r="D243" s="18">
        <f>Hoja2!Q243</f>
        <v>0</v>
      </c>
      <c r="E243" s="18">
        <f>Hoja2!R243</f>
        <v>0</v>
      </c>
      <c r="F243" s="18">
        <f>Hoja2!S243</f>
        <v>0</v>
      </c>
      <c r="G243" s="18" t="str">
        <f>Hoja2!T243</f>
        <v>2026</v>
      </c>
      <c r="H243" s="18">
        <f>Hoja2!U243</f>
        <v>0</v>
      </c>
      <c r="I243" s="18">
        <f>Hoja2!V243</f>
        <v>0</v>
      </c>
      <c r="J243" s="18">
        <f>Hoja2!W243</f>
        <v>0</v>
      </c>
      <c r="K243" s="18">
        <f>Hoja2!X243</f>
        <v>0</v>
      </c>
      <c r="L243" s="5">
        <f>ROUND((Hoja2!W243*Hoja2!$B$1),3)</f>
        <v>0</v>
      </c>
      <c r="M243" s="5">
        <f>ROUND((Hoja2!W243*Hoja2!$B$2),3)</f>
        <v>0</v>
      </c>
      <c r="N243" s="5">
        <f t="shared" si="4"/>
        <v>0</v>
      </c>
      <c r="O243" s="45">
        <f>ROUND((Hoja2!U243+Hoja2!Y243),2)</f>
        <v>0</v>
      </c>
      <c r="P243" s="18">
        <f>Hoja2!AC243</f>
        <v>0</v>
      </c>
      <c r="Q243" s="18" t="str">
        <f>Hoja2!AD243</f>
        <v>N</v>
      </c>
      <c r="R243" s="18" t="str">
        <f>Hoja2!AE243</f>
        <v xml:space="preserve"> - </v>
      </c>
      <c r="S243" s="18" t="str">
        <f>Hoja2!AF243</f>
        <v xml:space="preserve"> - </v>
      </c>
      <c r="T243" s="18" t="str">
        <f>Hoja2!AG243</f>
        <v xml:space="preserve"> - </v>
      </c>
      <c r="U243" s="18" t="str">
        <f>Hoja2!AH243</f>
        <v xml:space="preserve"> - </v>
      </c>
      <c r="V243" s="18" t="str">
        <f>Hoja2!AI243</f>
        <v>A-1</v>
      </c>
      <c r="W243" s="18" t="str">
        <f>Hoja2!AJ243</f>
        <v>3011020110202</v>
      </c>
      <c r="X243" s="18">
        <f>Hoja2!AK243</f>
        <v>0</v>
      </c>
    </row>
    <row r="244" spans="1:24" ht="30" customHeight="1" x14ac:dyDescent="0.25">
      <c r="A244" s="18">
        <f>Hoja2!N244</f>
        <v>0</v>
      </c>
      <c r="B244" s="18">
        <f>Hoja2!O244</f>
        <v>0</v>
      </c>
      <c r="C244" s="18">
        <f>Hoja2!P244</f>
        <v>0</v>
      </c>
      <c r="D244" s="18">
        <f>Hoja2!Q244</f>
        <v>0</v>
      </c>
      <c r="E244" s="18">
        <f>Hoja2!R244</f>
        <v>0</v>
      </c>
      <c r="F244" s="18">
        <f>Hoja2!S244</f>
        <v>0</v>
      </c>
      <c r="G244" s="18" t="str">
        <f>Hoja2!T244</f>
        <v>2026</v>
      </c>
      <c r="H244" s="18">
        <f>Hoja2!U244</f>
        <v>0</v>
      </c>
      <c r="I244" s="18">
        <f>Hoja2!V244</f>
        <v>0</v>
      </c>
      <c r="J244" s="18">
        <f>Hoja2!W244</f>
        <v>0</v>
      </c>
      <c r="K244" s="18">
        <f>Hoja2!X244</f>
        <v>0</v>
      </c>
      <c r="L244" s="5">
        <f>ROUND((Hoja2!W244*Hoja2!$B$1),3)</f>
        <v>0</v>
      </c>
      <c r="M244" s="5">
        <f>ROUND((Hoja2!W244*Hoja2!$B$2),3)</f>
        <v>0</v>
      </c>
      <c r="N244" s="5">
        <f t="shared" si="4"/>
        <v>0</v>
      </c>
      <c r="O244" s="45">
        <f>ROUND((Hoja2!U244+Hoja2!Y244),2)</f>
        <v>0</v>
      </c>
      <c r="P244" s="18">
        <f>Hoja2!AC244</f>
        <v>0</v>
      </c>
      <c r="Q244" s="18" t="str">
        <f>Hoja2!AD244</f>
        <v>N</v>
      </c>
      <c r="R244" s="18" t="str">
        <f>Hoja2!AE244</f>
        <v xml:space="preserve"> - </v>
      </c>
      <c r="S244" s="18" t="str">
        <f>Hoja2!AF244</f>
        <v xml:space="preserve"> - </v>
      </c>
      <c r="T244" s="18" t="str">
        <f>Hoja2!AG244</f>
        <v xml:space="preserve"> - </v>
      </c>
      <c r="U244" s="18" t="str">
        <f>Hoja2!AH244</f>
        <v xml:space="preserve"> - </v>
      </c>
      <c r="V244" s="18" t="str">
        <f>Hoja2!AI244</f>
        <v>A-1</v>
      </c>
      <c r="W244" s="18" t="str">
        <f>Hoja2!AJ244</f>
        <v>3011020110203</v>
      </c>
      <c r="X244" s="18">
        <f>Hoja2!AK244</f>
        <v>0</v>
      </c>
    </row>
    <row r="245" spans="1:24" ht="30" customHeight="1" x14ac:dyDescent="0.25">
      <c r="A245" s="18">
        <f>Hoja2!N245</f>
        <v>0</v>
      </c>
      <c r="B245" s="18">
        <f>Hoja2!O245</f>
        <v>0</v>
      </c>
      <c r="C245" s="18">
        <f>Hoja2!P245</f>
        <v>0</v>
      </c>
      <c r="D245" s="18">
        <f>Hoja2!Q245</f>
        <v>0</v>
      </c>
      <c r="E245" s="18">
        <f>Hoja2!R245</f>
        <v>0</v>
      </c>
      <c r="F245" s="18">
        <f>Hoja2!S245</f>
        <v>0</v>
      </c>
      <c r="G245" s="18" t="str">
        <f>Hoja2!T245</f>
        <v>2026</v>
      </c>
      <c r="H245" s="18">
        <f>Hoja2!U245</f>
        <v>0</v>
      </c>
      <c r="I245" s="18">
        <f>Hoja2!V245</f>
        <v>0</v>
      </c>
      <c r="J245" s="18">
        <f>Hoja2!W245</f>
        <v>0</v>
      </c>
      <c r="K245" s="18">
        <f>Hoja2!X245</f>
        <v>0</v>
      </c>
      <c r="L245" s="5">
        <f>ROUND((Hoja2!W245*Hoja2!$B$1),3)</f>
        <v>0</v>
      </c>
      <c r="M245" s="5">
        <f>ROUND((Hoja2!W245*Hoja2!$B$2),3)</f>
        <v>0</v>
      </c>
      <c r="N245" s="5">
        <f t="shared" si="4"/>
        <v>0</v>
      </c>
      <c r="O245" s="45">
        <f>ROUND((Hoja2!U245+Hoja2!Y245),2)</f>
        <v>0</v>
      </c>
      <c r="P245" s="18">
        <f>Hoja2!AC245</f>
        <v>0</v>
      </c>
      <c r="Q245" s="18" t="str">
        <f>Hoja2!AD245</f>
        <v>N</v>
      </c>
      <c r="R245" s="18" t="str">
        <f>Hoja2!AE245</f>
        <v xml:space="preserve"> - </v>
      </c>
      <c r="S245" s="18" t="str">
        <f>Hoja2!AF245</f>
        <v xml:space="preserve"> - </v>
      </c>
      <c r="T245" s="18" t="str">
        <f>Hoja2!AG245</f>
        <v xml:space="preserve"> - </v>
      </c>
      <c r="U245" s="18" t="str">
        <f>Hoja2!AH245</f>
        <v xml:space="preserve"> - </v>
      </c>
      <c r="V245" s="18" t="str">
        <f>Hoja2!AI245</f>
        <v>A-1</v>
      </c>
      <c r="W245" s="18" t="str">
        <f>Hoja2!AJ245</f>
        <v>3011020110204</v>
      </c>
      <c r="X245" s="18">
        <f>Hoja2!AK245</f>
        <v>0</v>
      </c>
    </row>
    <row r="246" spans="1:24" ht="30" customHeight="1" x14ac:dyDescent="0.25">
      <c r="A246" s="18">
        <f>Hoja2!N246</f>
        <v>0</v>
      </c>
      <c r="B246" s="18">
        <f>Hoja2!O246</f>
        <v>0</v>
      </c>
      <c r="C246" s="18">
        <f>Hoja2!P246</f>
        <v>0</v>
      </c>
      <c r="D246" s="18">
        <f>Hoja2!Q246</f>
        <v>0</v>
      </c>
      <c r="E246" s="18">
        <f>Hoja2!R246</f>
        <v>0</v>
      </c>
      <c r="F246" s="18">
        <f>Hoja2!S246</f>
        <v>0</v>
      </c>
      <c r="G246" s="18" t="str">
        <f>Hoja2!T246</f>
        <v>2026</v>
      </c>
      <c r="H246" s="18">
        <f>Hoja2!U246</f>
        <v>0</v>
      </c>
      <c r="I246" s="18">
        <f>Hoja2!V246</f>
        <v>0</v>
      </c>
      <c r="J246" s="18">
        <f>Hoja2!W246</f>
        <v>0</v>
      </c>
      <c r="K246" s="18">
        <f>Hoja2!X246</f>
        <v>0</v>
      </c>
      <c r="L246" s="5">
        <f>ROUND((Hoja2!W246*Hoja2!$B$1),3)</f>
        <v>0</v>
      </c>
      <c r="M246" s="5">
        <f>ROUND((Hoja2!W246*Hoja2!$B$2),3)</f>
        <v>0</v>
      </c>
      <c r="N246" s="5">
        <f t="shared" si="4"/>
        <v>0</v>
      </c>
      <c r="O246" s="45">
        <f>ROUND((Hoja2!U246+Hoja2!Y246),2)</f>
        <v>0</v>
      </c>
      <c r="P246" s="18">
        <f>Hoja2!AC246</f>
        <v>0</v>
      </c>
      <c r="Q246" s="18" t="str">
        <f>Hoja2!AD246</f>
        <v>N</v>
      </c>
      <c r="R246" s="18" t="str">
        <f>Hoja2!AE246</f>
        <v xml:space="preserve"> - </v>
      </c>
      <c r="S246" s="18" t="str">
        <f>Hoja2!AF246</f>
        <v xml:space="preserve"> - </v>
      </c>
      <c r="T246" s="18" t="str">
        <f>Hoja2!AG246</f>
        <v xml:space="preserve"> - </v>
      </c>
      <c r="U246" s="18" t="str">
        <f>Hoja2!AH246</f>
        <v xml:space="preserve"> - </v>
      </c>
      <c r="V246" s="18" t="str">
        <f>Hoja2!AI246</f>
        <v>A-1</v>
      </c>
      <c r="W246" s="18" t="str">
        <f>Hoja2!AJ246</f>
        <v>3011020110205</v>
      </c>
      <c r="X246" s="18">
        <f>Hoja2!AK246</f>
        <v>0</v>
      </c>
    </row>
    <row r="247" spans="1:24" ht="30" customHeight="1" x14ac:dyDescent="0.25">
      <c r="A247" s="18">
        <f>Hoja2!N247</f>
        <v>0</v>
      </c>
      <c r="B247" s="18">
        <f>Hoja2!O247</f>
        <v>0</v>
      </c>
      <c r="C247" s="18">
        <f>Hoja2!P247</f>
        <v>0</v>
      </c>
      <c r="D247" s="18">
        <f>Hoja2!Q247</f>
        <v>0</v>
      </c>
      <c r="E247" s="18">
        <f>Hoja2!R247</f>
        <v>0</v>
      </c>
      <c r="F247" s="18">
        <f>Hoja2!S247</f>
        <v>0</v>
      </c>
      <c r="G247" s="18" t="str">
        <f>Hoja2!T247</f>
        <v>2026</v>
      </c>
      <c r="H247" s="18">
        <f>Hoja2!U247</f>
        <v>0</v>
      </c>
      <c r="I247" s="18">
        <f>Hoja2!V247</f>
        <v>0</v>
      </c>
      <c r="J247" s="18">
        <f>Hoja2!W247</f>
        <v>0</v>
      </c>
      <c r="K247" s="18">
        <f>Hoja2!X247</f>
        <v>0</v>
      </c>
      <c r="L247" s="5">
        <f>ROUND((Hoja2!W247*Hoja2!$B$1),3)</f>
        <v>0</v>
      </c>
      <c r="M247" s="5">
        <f>ROUND((Hoja2!W247*Hoja2!$B$2),3)</f>
        <v>0</v>
      </c>
      <c r="N247" s="5">
        <f t="shared" si="4"/>
        <v>0</v>
      </c>
      <c r="O247" s="45">
        <f>ROUND((Hoja2!U247+Hoja2!Y247),2)</f>
        <v>0</v>
      </c>
      <c r="P247" s="18">
        <f>Hoja2!AC247</f>
        <v>0</v>
      </c>
      <c r="Q247" s="18" t="str">
        <f>Hoja2!AD247</f>
        <v>N</v>
      </c>
      <c r="R247" s="18" t="str">
        <f>Hoja2!AE247</f>
        <v xml:space="preserve"> - </v>
      </c>
      <c r="S247" s="18" t="str">
        <f>Hoja2!AF247</f>
        <v xml:space="preserve"> - </v>
      </c>
      <c r="T247" s="18" t="str">
        <f>Hoja2!AG247</f>
        <v xml:space="preserve"> - </v>
      </c>
      <c r="U247" s="18" t="str">
        <f>Hoja2!AH247</f>
        <v xml:space="preserve"> - </v>
      </c>
      <c r="V247" s="18" t="str">
        <f>Hoja2!AI247</f>
        <v>A-1</v>
      </c>
      <c r="W247" s="18" t="str">
        <f>Hoja2!AJ247</f>
        <v>3011020110206</v>
      </c>
      <c r="X247" s="18">
        <f>Hoja2!AK247</f>
        <v>0</v>
      </c>
    </row>
    <row r="248" spans="1:24" ht="30" customHeight="1" x14ac:dyDescent="0.25">
      <c r="A248" s="18">
        <f>Hoja2!N248</f>
        <v>0</v>
      </c>
      <c r="B248" s="18">
        <f>Hoja2!O248</f>
        <v>0</v>
      </c>
      <c r="C248" s="18">
        <f>Hoja2!P248</f>
        <v>0</v>
      </c>
      <c r="D248" s="18">
        <f>Hoja2!Q248</f>
        <v>0</v>
      </c>
      <c r="E248" s="18">
        <f>Hoja2!R248</f>
        <v>0</v>
      </c>
      <c r="F248" s="18">
        <f>Hoja2!S248</f>
        <v>0</v>
      </c>
      <c r="G248" s="18" t="str">
        <f>Hoja2!T248</f>
        <v>2026</v>
      </c>
      <c r="H248" s="18">
        <f>Hoja2!U248</f>
        <v>0</v>
      </c>
      <c r="I248" s="18">
        <f>Hoja2!V248</f>
        <v>0</v>
      </c>
      <c r="J248" s="18">
        <f>Hoja2!W248</f>
        <v>0</v>
      </c>
      <c r="K248" s="18">
        <f>Hoja2!X248</f>
        <v>0</v>
      </c>
      <c r="L248" s="5">
        <f>ROUND((Hoja2!W248*Hoja2!$B$1),3)</f>
        <v>0</v>
      </c>
      <c r="M248" s="5">
        <f>ROUND((Hoja2!W248*Hoja2!$B$2),3)</f>
        <v>0</v>
      </c>
      <c r="N248" s="5">
        <f t="shared" si="4"/>
        <v>0</v>
      </c>
      <c r="O248" s="45">
        <f>ROUND((Hoja2!U248+Hoja2!Y248),2)</f>
        <v>0</v>
      </c>
      <c r="P248" s="18">
        <f>Hoja2!AC248</f>
        <v>0</v>
      </c>
      <c r="Q248" s="18" t="str">
        <f>Hoja2!AD248</f>
        <v>N</v>
      </c>
      <c r="R248" s="18" t="str">
        <f>Hoja2!AE248</f>
        <v xml:space="preserve"> - </v>
      </c>
      <c r="S248" s="18" t="str">
        <f>Hoja2!AF248</f>
        <v xml:space="preserve"> - </v>
      </c>
      <c r="T248" s="18" t="str">
        <f>Hoja2!AG248</f>
        <v xml:space="preserve"> - </v>
      </c>
      <c r="U248" s="18" t="str">
        <f>Hoja2!AH248</f>
        <v xml:space="preserve"> - </v>
      </c>
      <c r="V248" s="18" t="str">
        <f>Hoja2!AI248</f>
        <v>A-1</v>
      </c>
      <c r="W248" s="18" t="str">
        <f>Hoja2!AJ248</f>
        <v>3011020110207</v>
      </c>
      <c r="X248" s="18">
        <f>Hoja2!AK248</f>
        <v>0</v>
      </c>
    </row>
    <row r="249" spans="1:24" ht="30" customHeight="1" x14ac:dyDescent="0.25">
      <c r="A249" s="18">
        <f>Hoja2!N249</f>
        <v>0</v>
      </c>
      <c r="B249" s="18">
        <f>Hoja2!O249</f>
        <v>0</v>
      </c>
      <c r="C249" s="18">
        <f>Hoja2!P249</f>
        <v>0</v>
      </c>
      <c r="D249" s="18">
        <f>Hoja2!Q249</f>
        <v>0</v>
      </c>
      <c r="E249" s="18">
        <f>Hoja2!R249</f>
        <v>0</v>
      </c>
      <c r="F249" s="18">
        <f>Hoja2!S249</f>
        <v>0</v>
      </c>
      <c r="G249" s="18" t="str">
        <f>Hoja2!T249</f>
        <v>2026</v>
      </c>
      <c r="H249" s="18">
        <f>Hoja2!U249</f>
        <v>0</v>
      </c>
      <c r="I249" s="18">
        <f>Hoja2!V249</f>
        <v>0</v>
      </c>
      <c r="J249" s="18">
        <f>Hoja2!W249</f>
        <v>0</v>
      </c>
      <c r="K249" s="18">
        <f>Hoja2!X249</f>
        <v>0</v>
      </c>
      <c r="L249" s="5">
        <f>ROUND((Hoja2!W249*Hoja2!$B$1),3)</f>
        <v>0</v>
      </c>
      <c r="M249" s="5">
        <f>ROUND((Hoja2!W249*Hoja2!$B$2),3)</f>
        <v>0</v>
      </c>
      <c r="N249" s="5">
        <f t="shared" si="4"/>
        <v>0</v>
      </c>
      <c r="O249" s="45">
        <f>ROUND((Hoja2!U249+Hoja2!Y249),2)</f>
        <v>0</v>
      </c>
      <c r="P249" s="18">
        <f>Hoja2!AC249</f>
        <v>0</v>
      </c>
      <c r="Q249" s="18" t="str">
        <f>Hoja2!AD249</f>
        <v>N</v>
      </c>
      <c r="R249" s="18" t="str">
        <f>Hoja2!AE249</f>
        <v xml:space="preserve"> - </v>
      </c>
      <c r="S249" s="18" t="str">
        <f>Hoja2!AF249</f>
        <v xml:space="preserve"> - </v>
      </c>
      <c r="T249" s="18" t="str">
        <f>Hoja2!AG249</f>
        <v xml:space="preserve"> - </v>
      </c>
      <c r="U249" s="18" t="str">
        <f>Hoja2!AH249</f>
        <v xml:space="preserve"> - </v>
      </c>
      <c r="V249" s="18" t="str">
        <f>Hoja2!AI249</f>
        <v>A-1</v>
      </c>
      <c r="W249" s="18" t="str">
        <f>Hoja2!AJ249</f>
        <v>3011020110208</v>
      </c>
      <c r="X249" s="18">
        <f>Hoja2!AK249</f>
        <v>0</v>
      </c>
    </row>
    <row r="250" spans="1:24" ht="30" customHeight="1" x14ac:dyDescent="0.25">
      <c r="A250" s="18">
        <f>Hoja2!N250</f>
        <v>0</v>
      </c>
      <c r="B250" s="18">
        <f>Hoja2!O250</f>
        <v>0</v>
      </c>
      <c r="C250" s="18">
        <f>Hoja2!P250</f>
        <v>0</v>
      </c>
      <c r="D250" s="18">
        <f>Hoja2!Q250</f>
        <v>0</v>
      </c>
      <c r="E250" s="18">
        <f>Hoja2!R250</f>
        <v>0</v>
      </c>
      <c r="F250" s="18">
        <f>Hoja2!S250</f>
        <v>0</v>
      </c>
      <c r="G250" s="18" t="str">
        <f>Hoja2!T250</f>
        <v>2026</v>
      </c>
      <c r="H250" s="18">
        <f>Hoja2!U250</f>
        <v>0</v>
      </c>
      <c r="I250" s="18">
        <f>Hoja2!V250</f>
        <v>0</v>
      </c>
      <c r="J250" s="18">
        <f>Hoja2!W250</f>
        <v>0</v>
      </c>
      <c r="K250" s="18">
        <f>Hoja2!X250</f>
        <v>0</v>
      </c>
      <c r="L250" s="5">
        <f>ROUND((Hoja2!W250*Hoja2!$B$1),3)</f>
        <v>0</v>
      </c>
      <c r="M250" s="5">
        <f>ROUND((Hoja2!W250*Hoja2!$B$2),3)</f>
        <v>0</v>
      </c>
      <c r="N250" s="5">
        <f t="shared" si="4"/>
        <v>0</v>
      </c>
      <c r="O250" s="45">
        <f>ROUND((Hoja2!U250+Hoja2!Y250),2)</f>
        <v>0</v>
      </c>
      <c r="P250" s="18">
        <f>Hoja2!AC250</f>
        <v>0</v>
      </c>
      <c r="Q250" s="18" t="str">
        <f>Hoja2!AD250</f>
        <v>N</v>
      </c>
      <c r="R250" s="18" t="str">
        <f>Hoja2!AE250</f>
        <v xml:space="preserve"> - </v>
      </c>
      <c r="S250" s="18" t="str">
        <f>Hoja2!AF250</f>
        <v xml:space="preserve"> - </v>
      </c>
      <c r="T250" s="18" t="str">
        <f>Hoja2!AG250</f>
        <v xml:space="preserve"> - </v>
      </c>
      <c r="U250" s="18" t="str">
        <f>Hoja2!AH250</f>
        <v xml:space="preserve"> - </v>
      </c>
      <c r="V250" s="18" t="str">
        <f>Hoja2!AI250</f>
        <v>A-1</v>
      </c>
      <c r="W250" s="18" t="str">
        <f>Hoja2!AJ250</f>
        <v>3011020110209</v>
      </c>
      <c r="X250" s="18">
        <f>Hoja2!AK250</f>
        <v>0</v>
      </c>
    </row>
    <row r="251" spans="1:24" ht="30" customHeight="1" x14ac:dyDescent="0.25">
      <c r="A251" s="18">
        <f>Hoja2!N251</f>
        <v>0</v>
      </c>
      <c r="B251" s="18">
        <f>Hoja2!O251</f>
        <v>0</v>
      </c>
      <c r="C251" s="18">
        <f>Hoja2!P251</f>
        <v>0</v>
      </c>
      <c r="D251" s="18">
        <f>Hoja2!Q251</f>
        <v>0</v>
      </c>
      <c r="E251" s="18">
        <f>Hoja2!R251</f>
        <v>0</v>
      </c>
      <c r="F251" s="18">
        <f>Hoja2!S251</f>
        <v>0</v>
      </c>
      <c r="G251" s="18" t="str">
        <f>Hoja2!T251</f>
        <v>2026</v>
      </c>
      <c r="H251" s="18">
        <f>Hoja2!U251</f>
        <v>0</v>
      </c>
      <c r="I251" s="18">
        <f>Hoja2!V251</f>
        <v>0</v>
      </c>
      <c r="J251" s="18">
        <f>Hoja2!W251</f>
        <v>0</v>
      </c>
      <c r="K251" s="18">
        <f>Hoja2!X251</f>
        <v>0</v>
      </c>
      <c r="L251" s="5">
        <f>ROUND((Hoja2!W251*Hoja2!$B$1),3)</f>
        <v>0</v>
      </c>
      <c r="M251" s="5">
        <f>ROUND((Hoja2!W251*Hoja2!$B$2),3)</f>
        <v>0</v>
      </c>
      <c r="N251" s="5">
        <f t="shared" si="4"/>
        <v>0</v>
      </c>
      <c r="O251" s="45">
        <f>ROUND((Hoja2!U251+Hoja2!Y251),2)</f>
        <v>0</v>
      </c>
      <c r="P251" s="18">
        <f>Hoja2!AC251</f>
        <v>0</v>
      </c>
      <c r="Q251" s="18" t="str">
        <f>Hoja2!AD251</f>
        <v>N</v>
      </c>
      <c r="R251" s="18" t="str">
        <f>Hoja2!AE251</f>
        <v xml:space="preserve"> - </v>
      </c>
      <c r="S251" s="18" t="str">
        <f>Hoja2!AF251</f>
        <v xml:space="preserve"> - </v>
      </c>
      <c r="T251" s="18" t="str">
        <f>Hoja2!AG251</f>
        <v xml:space="preserve"> - </v>
      </c>
      <c r="U251" s="18" t="str">
        <f>Hoja2!AH251</f>
        <v xml:space="preserve"> - </v>
      </c>
      <c r="V251" s="18" t="str">
        <f>Hoja2!AI251</f>
        <v>A-1</v>
      </c>
      <c r="W251" s="18" t="str">
        <f>Hoja2!AJ251</f>
        <v>3011020110210</v>
      </c>
      <c r="X251" s="18">
        <f>Hoja2!AK251</f>
        <v>0</v>
      </c>
    </row>
    <row r="252" spans="1:24" ht="30" customHeight="1" x14ac:dyDescent="0.25">
      <c r="A252" s="18">
        <f>Hoja2!N252</f>
        <v>0</v>
      </c>
      <c r="B252" s="18">
        <f>Hoja2!O252</f>
        <v>0</v>
      </c>
      <c r="C252" s="18">
        <f>Hoja2!P252</f>
        <v>0</v>
      </c>
      <c r="D252" s="18">
        <f>Hoja2!Q252</f>
        <v>0</v>
      </c>
      <c r="E252" s="18">
        <f>Hoja2!R252</f>
        <v>0</v>
      </c>
      <c r="F252" s="18">
        <f>Hoja2!S252</f>
        <v>0</v>
      </c>
      <c r="G252" s="18" t="str">
        <f>Hoja2!T252</f>
        <v>2026</v>
      </c>
      <c r="H252" s="18">
        <f>Hoja2!U252</f>
        <v>0</v>
      </c>
      <c r="I252" s="18">
        <f>Hoja2!V252</f>
        <v>0</v>
      </c>
      <c r="J252" s="18">
        <f>Hoja2!W252</f>
        <v>0</v>
      </c>
      <c r="K252" s="18">
        <f>Hoja2!X252</f>
        <v>0</v>
      </c>
      <c r="L252" s="5">
        <f>ROUND((Hoja2!W252*Hoja2!$B$1),3)</f>
        <v>0</v>
      </c>
      <c r="M252" s="5">
        <f>ROUND((Hoja2!W252*Hoja2!$B$2),3)</f>
        <v>0</v>
      </c>
      <c r="N252" s="5">
        <f t="shared" si="4"/>
        <v>0</v>
      </c>
      <c r="O252" s="45">
        <f>ROUND((Hoja2!U252+Hoja2!Y252),2)</f>
        <v>0</v>
      </c>
      <c r="P252" s="18">
        <f>Hoja2!AC252</f>
        <v>0</v>
      </c>
      <c r="Q252" s="18" t="str">
        <f>Hoja2!AD252</f>
        <v>N</v>
      </c>
      <c r="R252" s="18" t="str">
        <f>Hoja2!AE252</f>
        <v xml:space="preserve"> - </v>
      </c>
      <c r="S252" s="18" t="str">
        <f>Hoja2!AF252</f>
        <v xml:space="preserve"> - </v>
      </c>
      <c r="T252" s="18" t="str">
        <f>Hoja2!AG252</f>
        <v xml:space="preserve"> - </v>
      </c>
      <c r="U252" s="18" t="str">
        <f>Hoja2!AH252</f>
        <v xml:space="preserve"> - </v>
      </c>
      <c r="V252" s="18" t="str">
        <f>Hoja2!AI252</f>
        <v>A-1</v>
      </c>
      <c r="W252" s="18" t="str">
        <f>Hoja2!AJ252</f>
        <v>3011020110211</v>
      </c>
      <c r="X252" s="18">
        <f>Hoja2!AK252</f>
        <v>0</v>
      </c>
    </row>
    <row r="253" spans="1:24" ht="30" customHeight="1" x14ac:dyDescent="0.25">
      <c r="A253" s="18">
        <f>Hoja2!N253</f>
        <v>0</v>
      </c>
      <c r="B253" s="18">
        <f>Hoja2!O253</f>
        <v>0</v>
      </c>
      <c r="C253" s="18">
        <f>Hoja2!P253</f>
        <v>0</v>
      </c>
      <c r="D253" s="18">
        <f>Hoja2!Q253</f>
        <v>0</v>
      </c>
      <c r="E253" s="18">
        <f>Hoja2!R253</f>
        <v>0</v>
      </c>
      <c r="F253" s="18">
        <f>Hoja2!S253</f>
        <v>0</v>
      </c>
      <c r="G253" s="18" t="str">
        <f>Hoja2!T253</f>
        <v>2026</v>
      </c>
      <c r="H253" s="18">
        <f>Hoja2!U253</f>
        <v>0</v>
      </c>
      <c r="I253" s="18">
        <f>Hoja2!V253</f>
        <v>0</v>
      </c>
      <c r="J253" s="18">
        <f>Hoja2!W253</f>
        <v>0</v>
      </c>
      <c r="K253" s="18">
        <f>Hoja2!X253</f>
        <v>0</v>
      </c>
      <c r="L253" s="5">
        <f>ROUND((Hoja2!W253*Hoja2!$B$1),3)</f>
        <v>0</v>
      </c>
      <c r="M253" s="5">
        <f>ROUND((Hoja2!W253*Hoja2!$B$2),3)</f>
        <v>0</v>
      </c>
      <c r="N253" s="5">
        <f t="shared" si="4"/>
        <v>0</v>
      </c>
      <c r="O253" s="45">
        <f>ROUND((Hoja2!U253+Hoja2!Y253),2)</f>
        <v>0</v>
      </c>
      <c r="P253" s="18">
        <f>Hoja2!AC253</f>
        <v>0</v>
      </c>
      <c r="Q253" s="18" t="str">
        <f>Hoja2!AD253</f>
        <v>N</v>
      </c>
      <c r="R253" s="18" t="str">
        <f>Hoja2!AE253</f>
        <v xml:space="preserve"> - </v>
      </c>
      <c r="S253" s="18" t="str">
        <f>Hoja2!AF253</f>
        <v xml:space="preserve"> - </v>
      </c>
      <c r="T253" s="18" t="str">
        <f>Hoja2!AG253</f>
        <v xml:space="preserve"> - </v>
      </c>
      <c r="U253" s="18" t="str">
        <f>Hoja2!AH253</f>
        <v xml:space="preserve"> - </v>
      </c>
      <c r="V253" s="18" t="str">
        <f>Hoja2!AI253</f>
        <v>A-1</v>
      </c>
      <c r="W253" s="18" t="str">
        <f>Hoja2!AJ253</f>
        <v>3011020110212</v>
      </c>
      <c r="X253" s="18">
        <f>Hoja2!AK253</f>
        <v>0</v>
      </c>
    </row>
    <row r="254" spans="1:24" ht="30" customHeight="1" x14ac:dyDescent="0.25">
      <c r="A254" s="18">
        <f>Hoja2!N254</f>
        <v>0</v>
      </c>
      <c r="B254" s="18">
        <f>Hoja2!O254</f>
        <v>0</v>
      </c>
      <c r="C254" s="18">
        <f>Hoja2!P254</f>
        <v>0</v>
      </c>
      <c r="D254" s="18">
        <f>Hoja2!Q254</f>
        <v>0</v>
      </c>
      <c r="E254" s="18">
        <f>Hoja2!R254</f>
        <v>0</v>
      </c>
      <c r="F254" s="18">
        <f>Hoja2!S254</f>
        <v>0</v>
      </c>
      <c r="G254" s="18" t="str">
        <f>Hoja2!T254</f>
        <v>2026</v>
      </c>
      <c r="H254" s="18">
        <f>Hoja2!U254</f>
        <v>0</v>
      </c>
      <c r="I254" s="18">
        <f>Hoja2!V254</f>
        <v>0</v>
      </c>
      <c r="J254" s="18">
        <f>Hoja2!W254</f>
        <v>0</v>
      </c>
      <c r="K254" s="18">
        <f>Hoja2!X254</f>
        <v>0</v>
      </c>
      <c r="L254" s="5">
        <f>ROUND((Hoja2!W254*Hoja2!$B$1),3)</f>
        <v>0</v>
      </c>
      <c r="M254" s="5">
        <f>ROUND((Hoja2!W254*Hoja2!$B$2),3)</f>
        <v>0</v>
      </c>
      <c r="N254" s="5">
        <f t="shared" si="4"/>
        <v>0</v>
      </c>
      <c r="O254" s="45">
        <f>ROUND((Hoja2!U254+Hoja2!Y254),2)</f>
        <v>0</v>
      </c>
      <c r="P254" s="18">
        <f>Hoja2!AC254</f>
        <v>0</v>
      </c>
      <c r="Q254" s="18" t="str">
        <f>Hoja2!AD254</f>
        <v>N</v>
      </c>
      <c r="R254" s="18" t="str">
        <f>Hoja2!AE254</f>
        <v xml:space="preserve"> - </v>
      </c>
      <c r="S254" s="18" t="str">
        <f>Hoja2!AF254</f>
        <v xml:space="preserve"> - </v>
      </c>
      <c r="T254" s="18" t="str">
        <f>Hoja2!AG254</f>
        <v xml:space="preserve"> - </v>
      </c>
      <c r="U254" s="18" t="str">
        <f>Hoja2!AH254</f>
        <v xml:space="preserve"> - </v>
      </c>
      <c r="V254" s="18" t="str">
        <f>Hoja2!AI254</f>
        <v>A-1</v>
      </c>
      <c r="W254" s="18" t="str">
        <f>Hoja2!AJ254</f>
        <v>3011020110213</v>
      </c>
      <c r="X254" s="18">
        <f>Hoja2!AK254</f>
        <v>0</v>
      </c>
    </row>
    <row r="255" spans="1:24" ht="30" customHeight="1" x14ac:dyDescent="0.25">
      <c r="A255" s="18">
        <f>Hoja2!N255</f>
        <v>0</v>
      </c>
      <c r="B255" s="18">
        <f>Hoja2!O255</f>
        <v>0</v>
      </c>
      <c r="C255" s="18">
        <f>Hoja2!P255</f>
        <v>0</v>
      </c>
      <c r="D255" s="18">
        <f>Hoja2!Q255</f>
        <v>0</v>
      </c>
      <c r="E255" s="18">
        <f>Hoja2!R255</f>
        <v>0</v>
      </c>
      <c r="F255" s="18">
        <f>Hoja2!S255</f>
        <v>0</v>
      </c>
      <c r="G255" s="18" t="str">
        <f>Hoja2!T255</f>
        <v>2026</v>
      </c>
      <c r="H255" s="18">
        <f>Hoja2!U255</f>
        <v>0</v>
      </c>
      <c r="I255" s="18">
        <f>Hoja2!V255</f>
        <v>0</v>
      </c>
      <c r="J255" s="18">
        <f>Hoja2!W255</f>
        <v>0</v>
      </c>
      <c r="K255" s="18">
        <f>Hoja2!X255</f>
        <v>0</v>
      </c>
      <c r="L255" s="5">
        <f>ROUND((Hoja2!W255*Hoja2!$B$1),3)</f>
        <v>0</v>
      </c>
      <c r="M255" s="5">
        <f>ROUND((Hoja2!W255*Hoja2!$B$2),3)</f>
        <v>0</v>
      </c>
      <c r="N255" s="5">
        <f t="shared" si="4"/>
        <v>0</v>
      </c>
      <c r="O255" s="45">
        <f>ROUND((Hoja2!U255+Hoja2!Y255),2)</f>
        <v>0</v>
      </c>
      <c r="P255" s="18">
        <f>Hoja2!AC255</f>
        <v>0</v>
      </c>
      <c r="Q255" s="18" t="str">
        <f>Hoja2!AD255</f>
        <v>N</v>
      </c>
      <c r="R255" s="18" t="str">
        <f>Hoja2!AE255</f>
        <v xml:space="preserve"> - </v>
      </c>
      <c r="S255" s="18" t="str">
        <f>Hoja2!AF255</f>
        <v xml:space="preserve"> - </v>
      </c>
      <c r="T255" s="18" t="str">
        <f>Hoja2!AG255</f>
        <v xml:space="preserve"> - </v>
      </c>
      <c r="U255" s="18" t="str">
        <f>Hoja2!AH255</f>
        <v xml:space="preserve"> - </v>
      </c>
      <c r="V255" s="18" t="str">
        <f>Hoja2!AI255</f>
        <v>A-1</v>
      </c>
      <c r="W255" s="18" t="str">
        <f>Hoja2!AJ255</f>
        <v>3011020110214</v>
      </c>
      <c r="X255" s="18">
        <f>Hoja2!AK255</f>
        <v>0</v>
      </c>
    </row>
    <row r="256" spans="1:24" ht="30" customHeight="1" x14ac:dyDescent="0.25">
      <c r="A256" s="18">
        <f>Hoja2!N256</f>
        <v>0</v>
      </c>
      <c r="B256" s="18">
        <f>Hoja2!O256</f>
        <v>0</v>
      </c>
      <c r="C256" s="18">
        <f>Hoja2!P256</f>
        <v>0</v>
      </c>
      <c r="D256" s="18">
        <f>Hoja2!Q256</f>
        <v>0</v>
      </c>
      <c r="E256" s="18">
        <f>Hoja2!R256</f>
        <v>0</v>
      </c>
      <c r="F256" s="18">
        <f>Hoja2!S256</f>
        <v>0</v>
      </c>
      <c r="G256" s="18" t="str">
        <f>Hoja2!T256</f>
        <v>2026</v>
      </c>
      <c r="H256" s="18">
        <f>Hoja2!U256</f>
        <v>0</v>
      </c>
      <c r="I256" s="18">
        <f>Hoja2!V256</f>
        <v>0</v>
      </c>
      <c r="J256" s="18">
        <f>Hoja2!W256</f>
        <v>0</v>
      </c>
      <c r="K256" s="18">
        <f>Hoja2!X256</f>
        <v>0</v>
      </c>
      <c r="L256" s="5">
        <f>ROUND((Hoja2!W256*Hoja2!$B$1),3)</f>
        <v>0</v>
      </c>
      <c r="M256" s="5">
        <f>ROUND((Hoja2!W256*Hoja2!$B$2),3)</f>
        <v>0</v>
      </c>
      <c r="N256" s="5">
        <f t="shared" si="4"/>
        <v>0</v>
      </c>
      <c r="O256" s="45">
        <f>ROUND((Hoja2!U256+Hoja2!Y256),2)</f>
        <v>0</v>
      </c>
      <c r="P256" s="18">
        <f>Hoja2!AC256</f>
        <v>0</v>
      </c>
      <c r="Q256" s="18" t="str">
        <f>Hoja2!AD256</f>
        <v>N</v>
      </c>
      <c r="R256" s="18" t="str">
        <f>Hoja2!AE256</f>
        <v xml:space="preserve"> - </v>
      </c>
      <c r="S256" s="18" t="str">
        <f>Hoja2!AF256</f>
        <v xml:space="preserve"> - </v>
      </c>
      <c r="T256" s="18" t="str">
        <f>Hoja2!AG256</f>
        <v xml:space="preserve"> - </v>
      </c>
      <c r="U256" s="18" t="str">
        <f>Hoja2!AH256</f>
        <v xml:space="preserve"> - </v>
      </c>
      <c r="V256" s="18" t="str">
        <f>Hoja2!AI256</f>
        <v>A-1</v>
      </c>
      <c r="W256" s="18" t="str">
        <f>Hoja2!AJ256</f>
        <v>3011020110215</v>
      </c>
      <c r="X256" s="18">
        <f>Hoja2!AK256</f>
        <v>0</v>
      </c>
    </row>
    <row r="257" spans="1:24" ht="30" customHeight="1" x14ac:dyDescent="0.25">
      <c r="A257" s="18">
        <f>Hoja2!N257</f>
        <v>0</v>
      </c>
      <c r="B257" s="18">
        <f>Hoja2!O257</f>
        <v>0</v>
      </c>
      <c r="C257" s="18">
        <f>Hoja2!P257</f>
        <v>0</v>
      </c>
      <c r="D257" s="18">
        <f>Hoja2!Q257</f>
        <v>0</v>
      </c>
      <c r="E257" s="18">
        <f>Hoja2!R257</f>
        <v>0</v>
      </c>
      <c r="F257" s="18">
        <f>Hoja2!S257</f>
        <v>0</v>
      </c>
      <c r="G257" s="18" t="str">
        <f>Hoja2!T257</f>
        <v>2026</v>
      </c>
      <c r="H257" s="18">
        <f>Hoja2!U257</f>
        <v>0</v>
      </c>
      <c r="I257" s="18">
        <f>Hoja2!V257</f>
        <v>0</v>
      </c>
      <c r="J257" s="18">
        <f>Hoja2!W257</f>
        <v>0</v>
      </c>
      <c r="K257" s="18">
        <f>Hoja2!X257</f>
        <v>0</v>
      </c>
      <c r="L257" s="5">
        <f>ROUND((Hoja2!W257*Hoja2!$B$1),3)</f>
        <v>0</v>
      </c>
      <c r="M257" s="5">
        <f>ROUND((Hoja2!W257*Hoja2!$B$2),3)</f>
        <v>0</v>
      </c>
      <c r="N257" s="5">
        <f t="shared" si="4"/>
        <v>0</v>
      </c>
      <c r="O257" s="45">
        <f>ROUND((Hoja2!U257+Hoja2!Y257),2)</f>
        <v>0</v>
      </c>
      <c r="P257" s="18">
        <f>Hoja2!AC257</f>
        <v>0</v>
      </c>
      <c r="Q257" s="18" t="str">
        <f>Hoja2!AD257</f>
        <v>N</v>
      </c>
      <c r="R257" s="18" t="str">
        <f>Hoja2!AE257</f>
        <v xml:space="preserve"> - </v>
      </c>
      <c r="S257" s="18" t="str">
        <f>Hoja2!AF257</f>
        <v xml:space="preserve"> - </v>
      </c>
      <c r="T257" s="18" t="str">
        <f>Hoja2!AG257</f>
        <v xml:space="preserve"> - </v>
      </c>
      <c r="U257" s="18" t="str">
        <f>Hoja2!AH257</f>
        <v xml:space="preserve"> - </v>
      </c>
      <c r="V257" s="18" t="str">
        <f>Hoja2!AI257</f>
        <v>A-1</v>
      </c>
      <c r="W257" s="18" t="str">
        <f>Hoja2!AJ257</f>
        <v>3011020110216</v>
      </c>
      <c r="X257" s="18">
        <f>Hoja2!AK257</f>
        <v>0</v>
      </c>
    </row>
    <row r="258" spans="1:24" ht="30" customHeight="1" x14ac:dyDescent="0.25">
      <c r="A258" s="18">
        <f>Hoja2!N258</f>
        <v>0</v>
      </c>
      <c r="B258" s="18">
        <f>Hoja2!O258</f>
        <v>0</v>
      </c>
      <c r="C258" s="18">
        <f>Hoja2!P258</f>
        <v>0</v>
      </c>
      <c r="D258" s="18">
        <f>Hoja2!Q258</f>
        <v>0</v>
      </c>
      <c r="E258" s="18">
        <f>Hoja2!R258</f>
        <v>0</v>
      </c>
      <c r="F258" s="18">
        <f>Hoja2!S258</f>
        <v>0</v>
      </c>
      <c r="G258" s="18" t="str">
        <f>Hoja2!T258</f>
        <v>2026</v>
      </c>
      <c r="H258" s="18">
        <f>Hoja2!U258</f>
        <v>0</v>
      </c>
      <c r="I258" s="18">
        <f>Hoja2!V258</f>
        <v>0</v>
      </c>
      <c r="J258" s="18">
        <f>Hoja2!W258</f>
        <v>0</v>
      </c>
      <c r="K258" s="18">
        <f>Hoja2!X258</f>
        <v>0</v>
      </c>
      <c r="L258" s="5">
        <f>ROUND((Hoja2!W258*Hoja2!$B$1),3)</f>
        <v>0</v>
      </c>
      <c r="M258" s="5">
        <f>ROUND((Hoja2!W258*Hoja2!$B$2),3)</f>
        <v>0</v>
      </c>
      <c r="N258" s="5">
        <f t="shared" si="4"/>
        <v>0</v>
      </c>
      <c r="O258" s="45">
        <f>ROUND((Hoja2!U258+Hoja2!Y258),2)</f>
        <v>0</v>
      </c>
      <c r="P258" s="18">
        <f>Hoja2!AC258</f>
        <v>0</v>
      </c>
      <c r="Q258" s="18" t="str">
        <f>Hoja2!AD258</f>
        <v>N</v>
      </c>
      <c r="R258" s="18" t="str">
        <f>Hoja2!AE258</f>
        <v xml:space="preserve"> - </v>
      </c>
      <c r="S258" s="18" t="str">
        <f>Hoja2!AF258</f>
        <v xml:space="preserve"> - </v>
      </c>
      <c r="T258" s="18" t="str">
        <f>Hoja2!AG258</f>
        <v xml:space="preserve"> - </v>
      </c>
      <c r="U258" s="18" t="str">
        <f>Hoja2!AH258</f>
        <v xml:space="preserve"> - </v>
      </c>
      <c r="V258" s="18" t="str">
        <f>Hoja2!AI258</f>
        <v>A-1</v>
      </c>
      <c r="W258" s="18" t="str">
        <f>Hoja2!AJ258</f>
        <v>3011020110217</v>
      </c>
      <c r="X258" s="18">
        <f>Hoja2!AK258</f>
        <v>0</v>
      </c>
    </row>
    <row r="259" spans="1:24" ht="30" customHeight="1" x14ac:dyDescent="0.25">
      <c r="A259" s="18">
        <f>Hoja2!N259</f>
        <v>0</v>
      </c>
      <c r="B259" s="18">
        <f>Hoja2!O259</f>
        <v>0</v>
      </c>
      <c r="C259" s="18">
        <f>Hoja2!P259</f>
        <v>0</v>
      </c>
      <c r="D259" s="18">
        <f>Hoja2!Q259</f>
        <v>0</v>
      </c>
      <c r="E259" s="18">
        <f>Hoja2!R259</f>
        <v>0</v>
      </c>
      <c r="F259" s="18">
        <f>Hoja2!S259</f>
        <v>0</v>
      </c>
      <c r="G259" s="18" t="str">
        <f>Hoja2!T259</f>
        <v>2026</v>
      </c>
      <c r="H259" s="18">
        <f>Hoja2!U259</f>
        <v>0</v>
      </c>
      <c r="I259" s="18">
        <f>Hoja2!V259</f>
        <v>0</v>
      </c>
      <c r="J259" s="18">
        <f>Hoja2!W259</f>
        <v>0</v>
      </c>
      <c r="K259" s="18">
        <f>Hoja2!X259</f>
        <v>0</v>
      </c>
      <c r="L259" s="5">
        <f>ROUND((Hoja2!W259*Hoja2!$B$1),3)</f>
        <v>0</v>
      </c>
      <c r="M259" s="5">
        <f>ROUND((Hoja2!W259*Hoja2!$B$2),3)</f>
        <v>0</v>
      </c>
      <c r="N259" s="5">
        <f t="shared" si="4"/>
        <v>0</v>
      </c>
      <c r="O259" s="45">
        <f>ROUND((Hoja2!U259+Hoja2!Y259),2)</f>
        <v>0</v>
      </c>
      <c r="P259" s="18">
        <f>Hoja2!AC259</f>
        <v>0</v>
      </c>
      <c r="Q259" s="18" t="str">
        <f>Hoja2!AD259</f>
        <v>N</v>
      </c>
      <c r="R259" s="18" t="str">
        <f>Hoja2!AE259</f>
        <v xml:space="preserve"> - </v>
      </c>
      <c r="S259" s="18" t="str">
        <f>Hoja2!AF259</f>
        <v xml:space="preserve"> - </v>
      </c>
      <c r="T259" s="18" t="str">
        <f>Hoja2!AG259</f>
        <v xml:space="preserve"> - </v>
      </c>
      <c r="U259" s="18" t="str">
        <f>Hoja2!AH259</f>
        <v xml:space="preserve"> - </v>
      </c>
      <c r="V259" s="18" t="str">
        <f>Hoja2!AI259</f>
        <v>A-1</v>
      </c>
      <c r="W259" s="18" t="str">
        <f>Hoja2!AJ259</f>
        <v>3011020110218</v>
      </c>
      <c r="X259" s="18">
        <f>Hoja2!AK259</f>
        <v>0</v>
      </c>
    </row>
    <row r="260" spans="1:24" ht="30" customHeight="1" x14ac:dyDescent="0.25">
      <c r="A260" s="18">
        <f>Hoja2!N260</f>
        <v>0</v>
      </c>
      <c r="B260" s="18">
        <f>Hoja2!O260</f>
        <v>0</v>
      </c>
      <c r="C260" s="18">
        <f>Hoja2!P260</f>
        <v>0</v>
      </c>
      <c r="D260" s="18">
        <f>Hoja2!Q260</f>
        <v>0</v>
      </c>
      <c r="E260" s="18">
        <f>Hoja2!R260</f>
        <v>0</v>
      </c>
      <c r="F260" s="18">
        <f>Hoja2!S260</f>
        <v>0</v>
      </c>
      <c r="G260" s="18" t="str">
        <f>Hoja2!T260</f>
        <v>2026</v>
      </c>
      <c r="H260" s="18">
        <f>Hoja2!U260</f>
        <v>0</v>
      </c>
      <c r="I260" s="18">
        <f>Hoja2!V260</f>
        <v>0</v>
      </c>
      <c r="J260" s="18">
        <f>Hoja2!W260</f>
        <v>0</v>
      </c>
      <c r="K260" s="18">
        <f>Hoja2!X260</f>
        <v>0</v>
      </c>
      <c r="L260" s="5">
        <f>ROUND((Hoja2!W260*Hoja2!$B$1),3)</f>
        <v>0</v>
      </c>
      <c r="M260" s="5">
        <f>ROUND((Hoja2!W260*Hoja2!$B$2),3)</f>
        <v>0</v>
      </c>
      <c r="N260" s="5">
        <f t="shared" si="4"/>
        <v>0</v>
      </c>
      <c r="O260" s="45">
        <f>ROUND((Hoja2!U260+Hoja2!Y260),2)</f>
        <v>0</v>
      </c>
      <c r="P260" s="18">
        <f>Hoja2!AC260</f>
        <v>0</v>
      </c>
      <c r="Q260" s="18" t="str">
        <f>Hoja2!AD260</f>
        <v>N</v>
      </c>
      <c r="R260" s="18" t="str">
        <f>Hoja2!AE260</f>
        <v xml:space="preserve"> - </v>
      </c>
      <c r="S260" s="18" t="str">
        <f>Hoja2!AF260</f>
        <v xml:space="preserve"> - </v>
      </c>
      <c r="T260" s="18" t="str">
        <f>Hoja2!AG260</f>
        <v xml:space="preserve"> - </v>
      </c>
      <c r="U260" s="18" t="str">
        <f>Hoja2!AH260</f>
        <v xml:space="preserve"> - </v>
      </c>
      <c r="V260" s="18" t="str">
        <f>Hoja2!AI260</f>
        <v>A-1</v>
      </c>
      <c r="W260" s="18" t="str">
        <f>Hoja2!AJ260</f>
        <v>3011020110219</v>
      </c>
      <c r="X260" s="18">
        <f>Hoja2!AK260</f>
        <v>0</v>
      </c>
    </row>
    <row r="261" spans="1:24" ht="30" customHeight="1" x14ac:dyDescent="0.25">
      <c r="A261" s="18">
        <f>Hoja2!N261</f>
        <v>0</v>
      </c>
      <c r="B261" s="18">
        <f>Hoja2!O261</f>
        <v>0</v>
      </c>
      <c r="C261" s="18">
        <f>Hoja2!P261</f>
        <v>0</v>
      </c>
      <c r="D261" s="18">
        <f>Hoja2!Q261</f>
        <v>0</v>
      </c>
      <c r="E261" s="18">
        <f>Hoja2!R261</f>
        <v>0</v>
      </c>
      <c r="F261" s="18">
        <f>Hoja2!S261</f>
        <v>0</v>
      </c>
      <c r="G261" s="18" t="str">
        <f>Hoja2!T261</f>
        <v>2026</v>
      </c>
      <c r="H261" s="18">
        <f>Hoja2!U261</f>
        <v>0</v>
      </c>
      <c r="I261" s="18">
        <f>Hoja2!V261</f>
        <v>0</v>
      </c>
      <c r="J261" s="18">
        <f>Hoja2!W261</f>
        <v>0</v>
      </c>
      <c r="K261" s="18">
        <f>Hoja2!X261</f>
        <v>0</v>
      </c>
      <c r="L261" s="5">
        <f>ROUND((Hoja2!W261*Hoja2!$B$1),3)</f>
        <v>0</v>
      </c>
      <c r="M261" s="5">
        <f>ROUND((Hoja2!W261*Hoja2!$B$2),3)</f>
        <v>0</v>
      </c>
      <c r="N261" s="5">
        <f t="shared" si="4"/>
        <v>0</v>
      </c>
      <c r="O261" s="45">
        <f>ROUND((Hoja2!U261+Hoja2!Y261),2)</f>
        <v>0</v>
      </c>
      <c r="P261" s="18">
        <f>Hoja2!AC261</f>
        <v>0</v>
      </c>
      <c r="Q261" s="18" t="str">
        <f>Hoja2!AD261</f>
        <v>N</v>
      </c>
      <c r="R261" s="18" t="str">
        <f>Hoja2!AE261</f>
        <v xml:space="preserve"> - </v>
      </c>
      <c r="S261" s="18" t="str">
        <f>Hoja2!AF261</f>
        <v xml:space="preserve"> - </v>
      </c>
      <c r="T261" s="18" t="str">
        <f>Hoja2!AG261</f>
        <v xml:space="preserve"> - </v>
      </c>
      <c r="U261" s="18" t="str">
        <f>Hoja2!AH261</f>
        <v xml:space="preserve"> - </v>
      </c>
      <c r="V261" s="18" t="str">
        <f>Hoja2!AI261</f>
        <v>A-1</v>
      </c>
      <c r="W261" s="18" t="str">
        <f>Hoja2!AJ261</f>
        <v>3011020110220</v>
      </c>
      <c r="X261" s="18">
        <f>Hoja2!AK261</f>
        <v>0</v>
      </c>
    </row>
    <row r="262" spans="1:24" ht="30" customHeight="1" x14ac:dyDescent="0.25">
      <c r="A262" s="18">
        <f>Hoja2!N262</f>
        <v>0</v>
      </c>
      <c r="B262" s="18">
        <f>Hoja2!O262</f>
        <v>0</v>
      </c>
      <c r="C262" s="18">
        <f>Hoja2!P262</f>
        <v>0</v>
      </c>
      <c r="D262" s="18">
        <f>Hoja2!Q262</f>
        <v>0</v>
      </c>
      <c r="E262" s="18">
        <f>Hoja2!R262</f>
        <v>0</v>
      </c>
      <c r="F262" s="18">
        <f>Hoja2!S262</f>
        <v>0</v>
      </c>
      <c r="G262" s="18" t="str">
        <f>Hoja2!T262</f>
        <v>2026</v>
      </c>
      <c r="H262" s="18">
        <f>Hoja2!U262</f>
        <v>0</v>
      </c>
      <c r="I262" s="18">
        <f>Hoja2!V262</f>
        <v>0</v>
      </c>
      <c r="J262" s="18">
        <f>Hoja2!W262</f>
        <v>0</v>
      </c>
      <c r="K262" s="18">
        <f>Hoja2!X262</f>
        <v>0</v>
      </c>
      <c r="L262" s="5">
        <f>ROUND((Hoja2!W262*Hoja2!$B$1),3)</f>
        <v>0</v>
      </c>
      <c r="M262" s="5">
        <f>ROUND((Hoja2!W262*Hoja2!$B$2),3)</f>
        <v>0</v>
      </c>
      <c r="N262" s="5">
        <f t="shared" si="4"/>
        <v>0</v>
      </c>
      <c r="O262" s="45">
        <f>ROUND((Hoja2!U262+Hoja2!Y262),2)</f>
        <v>0</v>
      </c>
      <c r="P262" s="18">
        <f>Hoja2!AC262</f>
        <v>0</v>
      </c>
      <c r="Q262" s="18" t="str">
        <f>Hoja2!AD262</f>
        <v>N</v>
      </c>
      <c r="R262" s="18" t="str">
        <f>Hoja2!AE262</f>
        <v xml:space="preserve"> - </v>
      </c>
      <c r="S262" s="18" t="str">
        <f>Hoja2!AF262</f>
        <v xml:space="preserve"> - </v>
      </c>
      <c r="T262" s="18" t="str">
        <f>Hoja2!AG262</f>
        <v xml:space="preserve"> - </v>
      </c>
      <c r="U262" s="18" t="str">
        <f>Hoja2!AH262</f>
        <v xml:space="preserve"> - </v>
      </c>
      <c r="V262" s="18" t="str">
        <f>Hoja2!AI262</f>
        <v>A-1</v>
      </c>
      <c r="W262" s="18" t="str">
        <f>Hoja2!AJ262</f>
        <v>3011020110221</v>
      </c>
      <c r="X262" s="18">
        <f>Hoja2!AK262</f>
        <v>0</v>
      </c>
    </row>
    <row r="263" spans="1:24" ht="30" customHeight="1" x14ac:dyDescent="0.25">
      <c r="A263" s="18">
        <f>Hoja2!N263</f>
        <v>0</v>
      </c>
      <c r="B263" s="18">
        <f>Hoja2!O263</f>
        <v>0</v>
      </c>
      <c r="C263" s="18">
        <f>Hoja2!P263</f>
        <v>0</v>
      </c>
      <c r="D263" s="18">
        <f>Hoja2!Q263</f>
        <v>0</v>
      </c>
      <c r="E263" s="18">
        <f>Hoja2!R263</f>
        <v>0</v>
      </c>
      <c r="F263" s="18">
        <f>Hoja2!S263</f>
        <v>0</v>
      </c>
      <c r="G263" s="18" t="str">
        <f>Hoja2!T263</f>
        <v>2026</v>
      </c>
      <c r="H263" s="18">
        <f>Hoja2!U263</f>
        <v>0</v>
      </c>
      <c r="I263" s="18">
        <f>Hoja2!V263</f>
        <v>0</v>
      </c>
      <c r="J263" s="18">
        <f>Hoja2!W263</f>
        <v>0</v>
      </c>
      <c r="K263" s="18">
        <f>Hoja2!X263</f>
        <v>0</v>
      </c>
      <c r="L263" s="5">
        <f>ROUND((Hoja2!W263*Hoja2!$B$1),3)</f>
        <v>0</v>
      </c>
      <c r="M263" s="5">
        <f>ROUND((Hoja2!W263*Hoja2!$B$2),3)</f>
        <v>0</v>
      </c>
      <c r="N263" s="5">
        <f t="shared" si="4"/>
        <v>0</v>
      </c>
      <c r="O263" s="45">
        <f>ROUND((Hoja2!U263+Hoja2!Y263),2)</f>
        <v>0</v>
      </c>
      <c r="P263" s="18">
        <f>Hoja2!AC263</f>
        <v>0</v>
      </c>
      <c r="Q263" s="18" t="str">
        <f>Hoja2!AD263</f>
        <v>N</v>
      </c>
      <c r="R263" s="18" t="str">
        <f>Hoja2!AE263</f>
        <v xml:space="preserve"> - </v>
      </c>
      <c r="S263" s="18" t="str">
        <f>Hoja2!AF263</f>
        <v xml:space="preserve"> - </v>
      </c>
      <c r="T263" s="18" t="str">
        <f>Hoja2!AG263</f>
        <v xml:space="preserve"> - </v>
      </c>
      <c r="U263" s="18" t="str">
        <f>Hoja2!AH263</f>
        <v xml:space="preserve"> - </v>
      </c>
      <c r="V263" s="18" t="str">
        <f>Hoja2!AI263</f>
        <v>A-1</v>
      </c>
      <c r="W263" s="18" t="str">
        <f>Hoja2!AJ263</f>
        <v>3011020110222</v>
      </c>
      <c r="X263" s="18">
        <f>Hoja2!AK263</f>
        <v>0</v>
      </c>
    </row>
    <row r="264" spans="1:24" ht="30" customHeight="1" x14ac:dyDescent="0.25">
      <c r="A264" s="18">
        <f>Hoja2!N264</f>
        <v>0</v>
      </c>
      <c r="B264" s="18">
        <f>Hoja2!O264</f>
        <v>0</v>
      </c>
      <c r="C264" s="18">
        <f>Hoja2!P264</f>
        <v>0</v>
      </c>
      <c r="D264" s="18">
        <f>Hoja2!Q264</f>
        <v>0</v>
      </c>
      <c r="E264" s="18">
        <f>Hoja2!R264</f>
        <v>0</v>
      </c>
      <c r="F264" s="18">
        <f>Hoja2!S264</f>
        <v>0</v>
      </c>
      <c r="G264" s="18" t="str">
        <f>Hoja2!T264</f>
        <v>2026</v>
      </c>
      <c r="H264" s="18">
        <f>Hoja2!U264</f>
        <v>0</v>
      </c>
      <c r="I264" s="18">
        <f>Hoja2!V264</f>
        <v>0</v>
      </c>
      <c r="J264" s="18">
        <f>Hoja2!W264</f>
        <v>0</v>
      </c>
      <c r="K264" s="18">
        <f>Hoja2!X264</f>
        <v>0</v>
      </c>
      <c r="L264" s="5">
        <f>ROUND((Hoja2!W264*Hoja2!$B$1),3)</f>
        <v>0</v>
      </c>
      <c r="M264" s="5">
        <f>ROUND((Hoja2!W264*Hoja2!$B$2),3)</f>
        <v>0</v>
      </c>
      <c r="N264" s="5">
        <f t="shared" si="4"/>
        <v>0</v>
      </c>
      <c r="O264" s="45">
        <f>ROUND((Hoja2!U264+Hoja2!Y264),2)</f>
        <v>0</v>
      </c>
      <c r="P264" s="18">
        <f>Hoja2!AC264</f>
        <v>0</v>
      </c>
      <c r="Q264" s="18" t="str">
        <f>Hoja2!AD264</f>
        <v>N</v>
      </c>
      <c r="R264" s="18" t="str">
        <f>Hoja2!AE264</f>
        <v xml:space="preserve"> - </v>
      </c>
      <c r="S264" s="18" t="str">
        <f>Hoja2!AF264</f>
        <v xml:space="preserve"> - </v>
      </c>
      <c r="T264" s="18" t="str">
        <f>Hoja2!AG264</f>
        <v xml:space="preserve"> - </v>
      </c>
      <c r="U264" s="18" t="str">
        <f>Hoja2!AH264</f>
        <v xml:space="preserve"> - </v>
      </c>
      <c r="V264" s="18" t="str">
        <f>Hoja2!AI264</f>
        <v>A-1</v>
      </c>
      <c r="W264" s="18" t="str">
        <f>Hoja2!AJ264</f>
        <v>3011020110223</v>
      </c>
      <c r="X264" s="18">
        <f>Hoja2!AK264</f>
        <v>0</v>
      </c>
    </row>
    <row r="265" spans="1:24" ht="30" customHeight="1" x14ac:dyDescent="0.25">
      <c r="A265" s="18">
        <f>Hoja2!N265</f>
        <v>0</v>
      </c>
      <c r="B265" s="18">
        <f>Hoja2!O265</f>
        <v>0</v>
      </c>
      <c r="C265" s="18">
        <f>Hoja2!P265</f>
        <v>0</v>
      </c>
      <c r="D265" s="18">
        <f>Hoja2!Q265</f>
        <v>0</v>
      </c>
      <c r="E265" s="18">
        <f>Hoja2!R265</f>
        <v>0</v>
      </c>
      <c r="F265" s="18">
        <f>Hoja2!S265</f>
        <v>0</v>
      </c>
      <c r="G265" s="18" t="str">
        <f>Hoja2!T265</f>
        <v>2026</v>
      </c>
      <c r="H265" s="18">
        <f>Hoja2!U265</f>
        <v>0</v>
      </c>
      <c r="I265" s="18">
        <f>Hoja2!V265</f>
        <v>0</v>
      </c>
      <c r="J265" s="18">
        <f>Hoja2!W265</f>
        <v>0</v>
      </c>
      <c r="K265" s="18">
        <f>Hoja2!X265</f>
        <v>0</v>
      </c>
      <c r="L265" s="5">
        <f>ROUND((Hoja2!W265*Hoja2!$B$1),3)</f>
        <v>0</v>
      </c>
      <c r="M265" s="5">
        <f>ROUND((Hoja2!W265*Hoja2!$B$2),3)</f>
        <v>0</v>
      </c>
      <c r="N265" s="5">
        <f t="shared" si="4"/>
        <v>0</v>
      </c>
      <c r="O265" s="45">
        <f>ROUND((Hoja2!U265+Hoja2!Y265),2)</f>
        <v>0</v>
      </c>
      <c r="P265" s="18">
        <f>Hoja2!AC265</f>
        <v>0</v>
      </c>
      <c r="Q265" s="18" t="str">
        <f>Hoja2!AD265</f>
        <v>N</v>
      </c>
      <c r="R265" s="18" t="str">
        <f>Hoja2!AE265</f>
        <v xml:space="preserve"> - </v>
      </c>
      <c r="S265" s="18" t="str">
        <f>Hoja2!AF265</f>
        <v xml:space="preserve"> - </v>
      </c>
      <c r="T265" s="18" t="str">
        <f>Hoja2!AG265</f>
        <v xml:space="preserve"> - </v>
      </c>
      <c r="U265" s="18" t="str">
        <f>Hoja2!AH265</f>
        <v xml:space="preserve"> - </v>
      </c>
      <c r="V265" s="18" t="str">
        <f>Hoja2!AI265</f>
        <v>A-1</v>
      </c>
      <c r="W265" s="18" t="str">
        <f>Hoja2!AJ265</f>
        <v>3011020110224</v>
      </c>
      <c r="X265" s="18">
        <f>Hoja2!AK265</f>
        <v>0</v>
      </c>
    </row>
    <row r="266" spans="1:24" ht="30" customHeight="1" x14ac:dyDescent="0.25">
      <c r="A266" s="18">
        <f>Hoja2!N266</f>
        <v>0</v>
      </c>
      <c r="B266" s="18">
        <f>Hoja2!O266</f>
        <v>0</v>
      </c>
      <c r="C266" s="18">
        <f>Hoja2!P266</f>
        <v>0</v>
      </c>
      <c r="D266" s="18">
        <f>Hoja2!Q266</f>
        <v>0</v>
      </c>
      <c r="E266" s="18">
        <f>Hoja2!R266</f>
        <v>0</v>
      </c>
      <c r="F266" s="18">
        <f>Hoja2!S266</f>
        <v>0</v>
      </c>
      <c r="G266" s="18" t="str">
        <f>Hoja2!T266</f>
        <v>2026</v>
      </c>
      <c r="H266" s="18">
        <f>Hoja2!U266</f>
        <v>0</v>
      </c>
      <c r="I266" s="18">
        <f>Hoja2!V266</f>
        <v>0</v>
      </c>
      <c r="J266" s="18">
        <f>Hoja2!W266</f>
        <v>0</v>
      </c>
      <c r="K266" s="18">
        <f>Hoja2!X266</f>
        <v>0</v>
      </c>
      <c r="L266" s="5">
        <f>ROUND((Hoja2!W266*Hoja2!$B$1),3)</f>
        <v>0</v>
      </c>
      <c r="M266" s="5">
        <f>ROUND((Hoja2!W266*Hoja2!$B$2),3)</f>
        <v>0</v>
      </c>
      <c r="N266" s="5">
        <f t="shared" si="4"/>
        <v>0</v>
      </c>
      <c r="O266" s="45">
        <f>ROUND((Hoja2!U266+Hoja2!Y266),2)</f>
        <v>0</v>
      </c>
      <c r="P266" s="18">
        <f>Hoja2!AC266</f>
        <v>0</v>
      </c>
      <c r="Q266" s="18" t="str">
        <f>Hoja2!AD266</f>
        <v>N</v>
      </c>
      <c r="R266" s="18" t="str">
        <f>Hoja2!AE266</f>
        <v xml:space="preserve"> - </v>
      </c>
      <c r="S266" s="18" t="str">
        <f>Hoja2!AF266</f>
        <v xml:space="preserve"> - </v>
      </c>
      <c r="T266" s="18" t="str">
        <f>Hoja2!AG266</f>
        <v xml:space="preserve"> - </v>
      </c>
      <c r="U266" s="18" t="str">
        <f>Hoja2!AH266</f>
        <v xml:space="preserve"> - </v>
      </c>
      <c r="V266" s="18" t="str">
        <f>Hoja2!AI266</f>
        <v>A-1</v>
      </c>
      <c r="W266" s="18" t="str">
        <f>Hoja2!AJ266</f>
        <v>3011020110225</v>
      </c>
      <c r="X266" s="18">
        <f>Hoja2!AK266</f>
        <v>0</v>
      </c>
    </row>
    <row r="267" spans="1:24" ht="30" customHeight="1" x14ac:dyDescent="0.25">
      <c r="A267" s="18">
        <f>Hoja2!N267</f>
        <v>0</v>
      </c>
      <c r="B267" s="18">
        <f>Hoja2!O267</f>
        <v>0</v>
      </c>
      <c r="C267" s="18">
        <f>Hoja2!P267</f>
        <v>0</v>
      </c>
      <c r="D267" s="18">
        <f>Hoja2!Q267</f>
        <v>0</v>
      </c>
      <c r="E267" s="18">
        <f>Hoja2!R267</f>
        <v>0</v>
      </c>
      <c r="F267" s="18">
        <f>Hoja2!S267</f>
        <v>0</v>
      </c>
      <c r="G267" s="18" t="str">
        <f>Hoja2!T267</f>
        <v>2026</v>
      </c>
      <c r="H267" s="18">
        <f>Hoja2!U267</f>
        <v>0</v>
      </c>
      <c r="I267" s="18">
        <f>Hoja2!V267</f>
        <v>0</v>
      </c>
      <c r="J267" s="18">
        <f>Hoja2!W267</f>
        <v>0</v>
      </c>
      <c r="K267" s="18">
        <f>Hoja2!X267</f>
        <v>0</v>
      </c>
      <c r="L267" s="5">
        <f>ROUND((Hoja2!W267*Hoja2!$B$1),3)</f>
        <v>0</v>
      </c>
      <c r="M267" s="5">
        <f>ROUND((Hoja2!W267*Hoja2!$B$2),3)</f>
        <v>0</v>
      </c>
      <c r="N267" s="5">
        <f t="shared" ref="N267:N330" si="5">ROUND((L267+M267),2)</f>
        <v>0</v>
      </c>
      <c r="O267" s="45">
        <f>ROUND((Hoja2!U267+Hoja2!Y267),2)</f>
        <v>0</v>
      </c>
      <c r="P267" s="18">
        <f>Hoja2!AC267</f>
        <v>0</v>
      </c>
      <c r="Q267" s="18" t="str">
        <f>Hoja2!AD267</f>
        <v>N</v>
      </c>
      <c r="R267" s="18" t="str">
        <f>Hoja2!AE267</f>
        <v xml:space="preserve"> - </v>
      </c>
      <c r="S267" s="18" t="str">
        <f>Hoja2!AF267</f>
        <v xml:space="preserve"> - </v>
      </c>
      <c r="T267" s="18" t="str">
        <f>Hoja2!AG267</f>
        <v xml:space="preserve"> - </v>
      </c>
      <c r="U267" s="18" t="str">
        <f>Hoja2!AH267</f>
        <v xml:space="preserve"> - </v>
      </c>
      <c r="V267" s="18" t="str">
        <f>Hoja2!AI267</f>
        <v>A-1</v>
      </c>
      <c r="W267" s="18" t="str">
        <f>Hoja2!AJ267</f>
        <v>3011020110226</v>
      </c>
      <c r="X267" s="18">
        <f>Hoja2!AK267</f>
        <v>0</v>
      </c>
    </row>
    <row r="268" spans="1:24" ht="30" customHeight="1" x14ac:dyDescent="0.25">
      <c r="A268" s="18">
        <f>Hoja2!N268</f>
        <v>0</v>
      </c>
      <c r="B268" s="18">
        <f>Hoja2!O268</f>
        <v>0</v>
      </c>
      <c r="C268" s="18">
        <f>Hoja2!P268</f>
        <v>0</v>
      </c>
      <c r="D268" s="18">
        <f>Hoja2!Q268</f>
        <v>0</v>
      </c>
      <c r="E268" s="18">
        <f>Hoja2!R268</f>
        <v>0</v>
      </c>
      <c r="F268" s="18">
        <f>Hoja2!S268</f>
        <v>0</v>
      </c>
      <c r="G268" s="18" t="str">
        <f>Hoja2!T268</f>
        <v>2026</v>
      </c>
      <c r="H268" s="18">
        <f>Hoja2!U268</f>
        <v>0</v>
      </c>
      <c r="I268" s="18">
        <f>Hoja2!V268</f>
        <v>0</v>
      </c>
      <c r="J268" s="18">
        <f>Hoja2!W268</f>
        <v>0</v>
      </c>
      <c r="K268" s="18">
        <f>Hoja2!X268</f>
        <v>0</v>
      </c>
      <c r="L268" s="5">
        <f>ROUND((Hoja2!W268*Hoja2!$B$1),3)</f>
        <v>0</v>
      </c>
      <c r="M268" s="5">
        <f>ROUND((Hoja2!W268*Hoja2!$B$2),3)</f>
        <v>0</v>
      </c>
      <c r="N268" s="5">
        <f t="shared" si="5"/>
        <v>0</v>
      </c>
      <c r="O268" s="45">
        <f>ROUND((Hoja2!U268+Hoja2!Y268),2)</f>
        <v>0</v>
      </c>
      <c r="P268" s="18">
        <f>Hoja2!AC268</f>
        <v>0</v>
      </c>
      <c r="Q268" s="18" t="str">
        <f>Hoja2!AD268</f>
        <v>N</v>
      </c>
      <c r="R268" s="18" t="str">
        <f>Hoja2!AE268</f>
        <v xml:space="preserve"> - </v>
      </c>
      <c r="S268" s="18" t="str">
        <f>Hoja2!AF268</f>
        <v xml:space="preserve"> - </v>
      </c>
      <c r="T268" s="18" t="str">
        <f>Hoja2!AG268</f>
        <v xml:space="preserve"> - </v>
      </c>
      <c r="U268" s="18" t="str">
        <f>Hoja2!AH268</f>
        <v xml:space="preserve"> - </v>
      </c>
      <c r="V268" s="18" t="str">
        <f>Hoja2!AI268</f>
        <v>A-1</v>
      </c>
      <c r="W268" s="18" t="str">
        <f>Hoja2!AJ268</f>
        <v>3011020110227</v>
      </c>
      <c r="X268" s="18">
        <f>Hoja2!AK268</f>
        <v>0</v>
      </c>
    </row>
    <row r="269" spans="1:24" ht="30" customHeight="1" x14ac:dyDescent="0.25">
      <c r="A269" s="18">
        <f>Hoja2!N269</f>
        <v>0</v>
      </c>
      <c r="B269" s="18">
        <f>Hoja2!O269</f>
        <v>0</v>
      </c>
      <c r="C269" s="18">
        <f>Hoja2!P269</f>
        <v>0</v>
      </c>
      <c r="D269" s="18">
        <f>Hoja2!Q269</f>
        <v>0</v>
      </c>
      <c r="E269" s="18">
        <f>Hoja2!R269</f>
        <v>0</v>
      </c>
      <c r="F269" s="18">
        <f>Hoja2!S269</f>
        <v>0</v>
      </c>
      <c r="G269" s="18" t="str">
        <f>Hoja2!T269</f>
        <v>2026</v>
      </c>
      <c r="H269" s="18">
        <f>Hoja2!U269</f>
        <v>0</v>
      </c>
      <c r="I269" s="18">
        <f>Hoja2!V269</f>
        <v>0</v>
      </c>
      <c r="J269" s="18">
        <f>Hoja2!W269</f>
        <v>0</v>
      </c>
      <c r="K269" s="18">
        <f>Hoja2!X269</f>
        <v>0</v>
      </c>
      <c r="L269" s="5">
        <f>ROUND((Hoja2!W269*Hoja2!$B$1),3)</f>
        <v>0</v>
      </c>
      <c r="M269" s="5">
        <f>ROUND((Hoja2!W269*Hoja2!$B$2),3)</f>
        <v>0</v>
      </c>
      <c r="N269" s="5">
        <f t="shared" si="5"/>
        <v>0</v>
      </c>
      <c r="O269" s="45">
        <f>ROUND((Hoja2!U269+Hoja2!Y269),2)</f>
        <v>0</v>
      </c>
      <c r="P269" s="18">
        <f>Hoja2!AC269</f>
        <v>0</v>
      </c>
      <c r="Q269" s="18" t="str">
        <f>Hoja2!AD269</f>
        <v>N</v>
      </c>
      <c r="R269" s="18" t="str">
        <f>Hoja2!AE269</f>
        <v xml:space="preserve"> - </v>
      </c>
      <c r="S269" s="18" t="str">
        <f>Hoja2!AF269</f>
        <v xml:space="preserve"> - </v>
      </c>
      <c r="T269" s="18" t="str">
        <f>Hoja2!AG269</f>
        <v xml:space="preserve"> - </v>
      </c>
      <c r="U269" s="18" t="str">
        <f>Hoja2!AH269</f>
        <v xml:space="preserve"> - </v>
      </c>
      <c r="V269" s="18" t="str">
        <f>Hoja2!AI269</f>
        <v>A-1</v>
      </c>
      <c r="W269" s="18" t="str">
        <f>Hoja2!AJ269</f>
        <v>3011020110228</v>
      </c>
      <c r="X269" s="18">
        <f>Hoja2!AK269</f>
        <v>0</v>
      </c>
    </row>
    <row r="270" spans="1:24" ht="30" customHeight="1" x14ac:dyDescent="0.25">
      <c r="A270" s="18">
        <f>Hoja2!N270</f>
        <v>0</v>
      </c>
      <c r="B270" s="18">
        <f>Hoja2!O270</f>
        <v>0</v>
      </c>
      <c r="C270" s="18">
        <f>Hoja2!P270</f>
        <v>0</v>
      </c>
      <c r="D270" s="18">
        <f>Hoja2!Q270</f>
        <v>0</v>
      </c>
      <c r="E270" s="18">
        <f>Hoja2!R270</f>
        <v>0</v>
      </c>
      <c r="F270" s="18">
        <f>Hoja2!S270</f>
        <v>0</v>
      </c>
      <c r="G270" s="18" t="str">
        <f>Hoja2!T270</f>
        <v>2026</v>
      </c>
      <c r="H270" s="18">
        <f>Hoja2!U270</f>
        <v>0</v>
      </c>
      <c r="I270" s="18">
        <f>Hoja2!V270</f>
        <v>0</v>
      </c>
      <c r="J270" s="18">
        <f>Hoja2!W270</f>
        <v>0</v>
      </c>
      <c r="K270" s="18">
        <f>Hoja2!X270</f>
        <v>0</v>
      </c>
      <c r="L270" s="5">
        <f>ROUND((Hoja2!W270*Hoja2!$B$1),3)</f>
        <v>0</v>
      </c>
      <c r="M270" s="5">
        <f>ROUND((Hoja2!W270*Hoja2!$B$2),3)</f>
        <v>0</v>
      </c>
      <c r="N270" s="5">
        <f t="shared" si="5"/>
        <v>0</v>
      </c>
      <c r="O270" s="45">
        <f>ROUND((Hoja2!U270+Hoja2!Y270),2)</f>
        <v>0</v>
      </c>
      <c r="P270" s="18">
        <f>Hoja2!AC270</f>
        <v>0</v>
      </c>
      <c r="Q270" s="18" t="str">
        <f>Hoja2!AD270</f>
        <v>N</v>
      </c>
      <c r="R270" s="18" t="str">
        <f>Hoja2!AE270</f>
        <v xml:space="preserve"> - </v>
      </c>
      <c r="S270" s="18" t="str">
        <f>Hoja2!AF270</f>
        <v xml:space="preserve"> - </v>
      </c>
      <c r="T270" s="18" t="str">
        <f>Hoja2!AG270</f>
        <v xml:space="preserve"> - </v>
      </c>
      <c r="U270" s="18" t="str">
        <f>Hoja2!AH270</f>
        <v xml:space="preserve"> - </v>
      </c>
      <c r="V270" s="18" t="str">
        <f>Hoja2!AI270</f>
        <v>A-1</v>
      </c>
      <c r="W270" s="18" t="str">
        <f>Hoja2!AJ270</f>
        <v>3011020110229</v>
      </c>
      <c r="X270" s="18">
        <f>Hoja2!AK270</f>
        <v>0</v>
      </c>
    </row>
    <row r="271" spans="1:24" ht="30" customHeight="1" x14ac:dyDescent="0.25">
      <c r="A271" s="18">
        <f>Hoja2!N271</f>
        <v>0</v>
      </c>
      <c r="B271" s="18">
        <f>Hoja2!O271</f>
        <v>0</v>
      </c>
      <c r="C271" s="18">
        <f>Hoja2!P271</f>
        <v>0</v>
      </c>
      <c r="D271" s="18">
        <f>Hoja2!Q271</f>
        <v>0</v>
      </c>
      <c r="E271" s="18">
        <f>Hoja2!R271</f>
        <v>0</v>
      </c>
      <c r="F271" s="18">
        <f>Hoja2!S271</f>
        <v>0</v>
      </c>
      <c r="G271" s="18" t="str">
        <f>Hoja2!T271</f>
        <v>2026</v>
      </c>
      <c r="H271" s="18">
        <f>Hoja2!U271</f>
        <v>0</v>
      </c>
      <c r="I271" s="18">
        <f>Hoja2!V271</f>
        <v>0</v>
      </c>
      <c r="J271" s="18">
        <f>Hoja2!W271</f>
        <v>0</v>
      </c>
      <c r="K271" s="18">
        <f>Hoja2!X271</f>
        <v>0</v>
      </c>
      <c r="L271" s="5">
        <f>ROUND((Hoja2!W271*Hoja2!$B$1),3)</f>
        <v>0</v>
      </c>
      <c r="M271" s="5">
        <f>ROUND((Hoja2!W271*Hoja2!$B$2),3)</f>
        <v>0</v>
      </c>
      <c r="N271" s="5">
        <f t="shared" si="5"/>
        <v>0</v>
      </c>
      <c r="O271" s="45">
        <f>ROUND((Hoja2!U271+Hoja2!Y271),2)</f>
        <v>0</v>
      </c>
      <c r="P271" s="18">
        <f>Hoja2!AC271</f>
        <v>0</v>
      </c>
      <c r="Q271" s="18" t="str">
        <f>Hoja2!AD271</f>
        <v>N</v>
      </c>
      <c r="R271" s="18" t="str">
        <f>Hoja2!AE271</f>
        <v xml:space="preserve"> - </v>
      </c>
      <c r="S271" s="18" t="str">
        <f>Hoja2!AF271</f>
        <v xml:space="preserve"> - </v>
      </c>
      <c r="T271" s="18" t="str">
        <f>Hoja2!AG271</f>
        <v xml:space="preserve"> - </v>
      </c>
      <c r="U271" s="18" t="str">
        <f>Hoja2!AH271</f>
        <v xml:space="preserve"> - </v>
      </c>
      <c r="V271" s="18" t="str">
        <f>Hoja2!AI271</f>
        <v>A-1</v>
      </c>
      <c r="W271" s="18" t="str">
        <f>Hoja2!AJ271</f>
        <v>3011020110230</v>
      </c>
      <c r="X271" s="18">
        <f>Hoja2!AK271</f>
        <v>0</v>
      </c>
    </row>
    <row r="272" spans="1:24" ht="30" customHeight="1" x14ac:dyDescent="0.25">
      <c r="A272" s="18">
        <f>Hoja2!N272</f>
        <v>0</v>
      </c>
      <c r="B272" s="18">
        <f>Hoja2!O272</f>
        <v>0</v>
      </c>
      <c r="C272" s="18">
        <f>Hoja2!P272</f>
        <v>0</v>
      </c>
      <c r="D272" s="18">
        <f>Hoja2!Q272</f>
        <v>0</v>
      </c>
      <c r="E272" s="18">
        <f>Hoja2!R272</f>
        <v>0</v>
      </c>
      <c r="F272" s="18">
        <f>Hoja2!S272</f>
        <v>0</v>
      </c>
      <c r="G272" s="18" t="str">
        <f>Hoja2!T272</f>
        <v>2026</v>
      </c>
      <c r="H272" s="18">
        <f>Hoja2!U272</f>
        <v>0</v>
      </c>
      <c r="I272" s="18">
        <f>Hoja2!V272</f>
        <v>0</v>
      </c>
      <c r="J272" s="18">
        <f>Hoja2!W272</f>
        <v>0</v>
      </c>
      <c r="K272" s="18">
        <f>Hoja2!X272</f>
        <v>0</v>
      </c>
      <c r="L272" s="5">
        <f>ROUND((Hoja2!W272*Hoja2!$B$1),3)</f>
        <v>0</v>
      </c>
      <c r="M272" s="5">
        <f>ROUND((Hoja2!W272*Hoja2!$B$2),3)</f>
        <v>0</v>
      </c>
      <c r="N272" s="5">
        <f t="shared" si="5"/>
        <v>0</v>
      </c>
      <c r="O272" s="45">
        <f>ROUND((Hoja2!U272+Hoja2!Y272),2)</f>
        <v>0</v>
      </c>
      <c r="P272" s="18">
        <f>Hoja2!AC272</f>
        <v>0</v>
      </c>
      <c r="Q272" s="18" t="str">
        <f>Hoja2!AD272</f>
        <v>N</v>
      </c>
      <c r="R272" s="18" t="str">
        <f>Hoja2!AE272</f>
        <v xml:space="preserve"> - </v>
      </c>
      <c r="S272" s="18" t="str">
        <f>Hoja2!AF272</f>
        <v xml:space="preserve"> - </v>
      </c>
      <c r="T272" s="18" t="str">
        <f>Hoja2!AG272</f>
        <v xml:space="preserve"> - </v>
      </c>
      <c r="U272" s="18" t="str">
        <f>Hoja2!AH272</f>
        <v xml:space="preserve"> - </v>
      </c>
      <c r="V272" s="18" t="str">
        <f>Hoja2!AI272</f>
        <v>A-1</v>
      </c>
      <c r="W272" s="18" t="str">
        <f>Hoja2!AJ272</f>
        <v>3011020110231</v>
      </c>
      <c r="X272" s="18">
        <f>Hoja2!AK272</f>
        <v>0</v>
      </c>
    </row>
    <row r="273" spans="1:24" ht="30" customHeight="1" x14ac:dyDescent="0.25">
      <c r="A273" s="18">
        <f>Hoja2!N273</f>
        <v>0</v>
      </c>
      <c r="B273" s="18">
        <f>Hoja2!O273</f>
        <v>0</v>
      </c>
      <c r="C273" s="18">
        <f>Hoja2!P273</f>
        <v>0</v>
      </c>
      <c r="D273" s="18">
        <f>Hoja2!Q273</f>
        <v>0</v>
      </c>
      <c r="E273" s="18">
        <f>Hoja2!R273</f>
        <v>0</v>
      </c>
      <c r="F273" s="18">
        <f>Hoja2!S273</f>
        <v>0</v>
      </c>
      <c r="G273" s="18" t="str">
        <f>Hoja2!T273</f>
        <v>2026</v>
      </c>
      <c r="H273" s="18">
        <f>Hoja2!U273</f>
        <v>0</v>
      </c>
      <c r="I273" s="18">
        <f>Hoja2!V273</f>
        <v>0</v>
      </c>
      <c r="J273" s="18">
        <f>Hoja2!W273</f>
        <v>0</v>
      </c>
      <c r="K273" s="18">
        <f>Hoja2!X273</f>
        <v>0</v>
      </c>
      <c r="L273" s="5">
        <f>ROUND((Hoja2!W273*Hoja2!$B$1),3)</f>
        <v>0</v>
      </c>
      <c r="M273" s="5">
        <f>ROUND((Hoja2!W273*Hoja2!$B$2),3)</f>
        <v>0</v>
      </c>
      <c r="N273" s="5">
        <f t="shared" si="5"/>
        <v>0</v>
      </c>
      <c r="O273" s="45">
        <f>ROUND((Hoja2!U273+Hoja2!Y273),2)</f>
        <v>0</v>
      </c>
      <c r="P273" s="18">
        <f>Hoja2!AC273</f>
        <v>0</v>
      </c>
      <c r="Q273" s="18" t="str">
        <f>Hoja2!AD273</f>
        <v>N</v>
      </c>
      <c r="R273" s="18" t="str">
        <f>Hoja2!AE273</f>
        <v xml:space="preserve"> - </v>
      </c>
      <c r="S273" s="18" t="str">
        <f>Hoja2!AF273</f>
        <v xml:space="preserve"> - </v>
      </c>
      <c r="T273" s="18" t="str">
        <f>Hoja2!AG273</f>
        <v xml:space="preserve"> - </v>
      </c>
      <c r="U273" s="18" t="str">
        <f>Hoja2!AH273</f>
        <v xml:space="preserve"> - </v>
      </c>
      <c r="V273" s="18" t="str">
        <f>Hoja2!AI273</f>
        <v>A-1</v>
      </c>
      <c r="W273" s="18" t="str">
        <f>Hoja2!AJ273</f>
        <v>3011020110232</v>
      </c>
      <c r="X273" s="18">
        <f>Hoja2!AK273</f>
        <v>0</v>
      </c>
    </row>
    <row r="274" spans="1:24" ht="30" customHeight="1" x14ac:dyDescent="0.25">
      <c r="A274" s="18">
        <f>Hoja2!N274</f>
        <v>0</v>
      </c>
      <c r="B274" s="18">
        <f>Hoja2!O274</f>
        <v>0</v>
      </c>
      <c r="C274" s="18">
        <f>Hoja2!P274</f>
        <v>0</v>
      </c>
      <c r="D274" s="18">
        <f>Hoja2!Q274</f>
        <v>0</v>
      </c>
      <c r="E274" s="18">
        <f>Hoja2!R274</f>
        <v>0</v>
      </c>
      <c r="F274" s="18">
        <f>Hoja2!S274</f>
        <v>0</v>
      </c>
      <c r="G274" s="18" t="str">
        <f>Hoja2!T274</f>
        <v>2026</v>
      </c>
      <c r="H274" s="18">
        <f>Hoja2!U274</f>
        <v>0</v>
      </c>
      <c r="I274" s="18">
        <f>Hoja2!V274</f>
        <v>0</v>
      </c>
      <c r="J274" s="18">
        <f>Hoja2!W274</f>
        <v>0</v>
      </c>
      <c r="K274" s="18">
        <f>Hoja2!X274</f>
        <v>0</v>
      </c>
      <c r="L274" s="5">
        <f>ROUND((Hoja2!W274*Hoja2!$B$1),3)</f>
        <v>0</v>
      </c>
      <c r="M274" s="5">
        <f>ROUND((Hoja2!W274*Hoja2!$B$2),3)</f>
        <v>0</v>
      </c>
      <c r="N274" s="5">
        <f t="shared" si="5"/>
        <v>0</v>
      </c>
      <c r="O274" s="45">
        <f>ROUND((Hoja2!U274+Hoja2!Y274),2)</f>
        <v>0</v>
      </c>
      <c r="P274" s="18">
        <f>Hoja2!AC274</f>
        <v>0</v>
      </c>
      <c r="Q274" s="18" t="str">
        <f>Hoja2!AD274</f>
        <v>N</v>
      </c>
      <c r="R274" s="18" t="str">
        <f>Hoja2!AE274</f>
        <v xml:space="preserve"> - </v>
      </c>
      <c r="S274" s="18" t="str">
        <f>Hoja2!AF274</f>
        <v xml:space="preserve"> - </v>
      </c>
      <c r="T274" s="18" t="str">
        <f>Hoja2!AG274</f>
        <v xml:space="preserve"> - </v>
      </c>
      <c r="U274" s="18" t="str">
        <f>Hoja2!AH274</f>
        <v xml:space="preserve"> - </v>
      </c>
      <c r="V274" s="18" t="str">
        <f>Hoja2!AI274</f>
        <v>A-1</v>
      </c>
      <c r="W274" s="18" t="str">
        <f>Hoja2!AJ274</f>
        <v>3011020110233</v>
      </c>
      <c r="X274" s="18">
        <f>Hoja2!AK274</f>
        <v>0</v>
      </c>
    </row>
    <row r="275" spans="1:24" ht="30" customHeight="1" x14ac:dyDescent="0.25">
      <c r="A275" s="18">
        <f>Hoja2!N275</f>
        <v>0</v>
      </c>
      <c r="B275" s="18">
        <f>Hoja2!O275</f>
        <v>0</v>
      </c>
      <c r="C275" s="18">
        <f>Hoja2!P275</f>
        <v>0</v>
      </c>
      <c r="D275" s="18">
        <f>Hoja2!Q275</f>
        <v>0</v>
      </c>
      <c r="E275" s="18">
        <f>Hoja2!R275</f>
        <v>0</v>
      </c>
      <c r="F275" s="18">
        <f>Hoja2!S275</f>
        <v>0</v>
      </c>
      <c r="G275" s="18" t="str">
        <f>Hoja2!T275</f>
        <v>2026</v>
      </c>
      <c r="H275" s="18">
        <f>Hoja2!U275</f>
        <v>0</v>
      </c>
      <c r="I275" s="18">
        <f>Hoja2!V275</f>
        <v>0</v>
      </c>
      <c r="J275" s="18">
        <f>Hoja2!W275</f>
        <v>0</v>
      </c>
      <c r="K275" s="18">
        <f>Hoja2!X275</f>
        <v>0</v>
      </c>
      <c r="L275" s="5">
        <f>ROUND((Hoja2!W275*Hoja2!$B$1),3)</f>
        <v>0</v>
      </c>
      <c r="M275" s="5">
        <f>ROUND((Hoja2!W275*Hoja2!$B$2),3)</f>
        <v>0</v>
      </c>
      <c r="N275" s="5">
        <f t="shared" si="5"/>
        <v>0</v>
      </c>
      <c r="O275" s="45">
        <f>ROUND((Hoja2!U275+Hoja2!Y275),2)</f>
        <v>0</v>
      </c>
      <c r="P275" s="18">
        <f>Hoja2!AC275</f>
        <v>0</v>
      </c>
      <c r="Q275" s="18" t="str">
        <f>Hoja2!AD275</f>
        <v>N</v>
      </c>
      <c r="R275" s="18" t="str">
        <f>Hoja2!AE275</f>
        <v xml:space="preserve"> - </v>
      </c>
      <c r="S275" s="18" t="str">
        <f>Hoja2!AF275</f>
        <v xml:space="preserve"> - </v>
      </c>
      <c r="T275" s="18" t="str">
        <f>Hoja2!AG275</f>
        <v xml:space="preserve"> - </v>
      </c>
      <c r="U275" s="18" t="str">
        <f>Hoja2!AH275</f>
        <v xml:space="preserve"> - </v>
      </c>
      <c r="V275" s="18" t="str">
        <f>Hoja2!AI275</f>
        <v>A-1</v>
      </c>
      <c r="W275" s="18" t="str">
        <f>Hoja2!AJ275</f>
        <v>3011020110234</v>
      </c>
      <c r="X275" s="18">
        <f>Hoja2!AK275</f>
        <v>0</v>
      </c>
    </row>
    <row r="276" spans="1:24" ht="30" customHeight="1" x14ac:dyDescent="0.25">
      <c r="A276" s="18">
        <f>Hoja2!N276</f>
        <v>0</v>
      </c>
      <c r="B276" s="18">
        <f>Hoja2!O276</f>
        <v>0</v>
      </c>
      <c r="C276" s="18">
        <f>Hoja2!P276</f>
        <v>0</v>
      </c>
      <c r="D276" s="18">
        <f>Hoja2!Q276</f>
        <v>0</v>
      </c>
      <c r="E276" s="18">
        <f>Hoja2!R276</f>
        <v>0</v>
      </c>
      <c r="F276" s="18">
        <f>Hoja2!S276</f>
        <v>0</v>
      </c>
      <c r="G276" s="18" t="str">
        <f>Hoja2!T276</f>
        <v>2026</v>
      </c>
      <c r="H276" s="18">
        <f>Hoja2!U276</f>
        <v>0</v>
      </c>
      <c r="I276" s="18">
        <f>Hoja2!V276</f>
        <v>0</v>
      </c>
      <c r="J276" s="18">
        <f>Hoja2!W276</f>
        <v>0</v>
      </c>
      <c r="K276" s="18">
        <f>Hoja2!X276</f>
        <v>0</v>
      </c>
      <c r="L276" s="5">
        <f>ROUND((Hoja2!W276*Hoja2!$B$1),3)</f>
        <v>0</v>
      </c>
      <c r="M276" s="5">
        <f>ROUND((Hoja2!W276*Hoja2!$B$2),3)</f>
        <v>0</v>
      </c>
      <c r="N276" s="5">
        <f t="shared" si="5"/>
        <v>0</v>
      </c>
      <c r="O276" s="45">
        <f>ROUND((Hoja2!U276+Hoja2!Y276),2)</f>
        <v>0</v>
      </c>
      <c r="P276" s="18">
        <f>Hoja2!AC276</f>
        <v>0</v>
      </c>
      <c r="Q276" s="18" t="str">
        <f>Hoja2!AD276</f>
        <v>N</v>
      </c>
      <c r="R276" s="18" t="str">
        <f>Hoja2!AE276</f>
        <v xml:space="preserve"> - </v>
      </c>
      <c r="S276" s="18" t="str">
        <f>Hoja2!AF276</f>
        <v xml:space="preserve"> - </v>
      </c>
      <c r="T276" s="18" t="str">
        <f>Hoja2!AG276</f>
        <v xml:space="preserve"> - </v>
      </c>
      <c r="U276" s="18" t="str">
        <f>Hoja2!AH276</f>
        <v xml:space="preserve"> - </v>
      </c>
      <c r="V276" s="18" t="str">
        <f>Hoja2!AI276</f>
        <v>A-1</v>
      </c>
      <c r="W276" s="18" t="str">
        <f>Hoja2!AJ276</f>
        <v>3011020110235</v>
      </c>
      <c r="X276" s="18">
        <f>Hoja2!AK276</f>
        <v>0</v>
      </c>
    </row>
    <row r="277" spans="1:24" ht="30" customHeight="1" x14ac:dyDescent="0.25">
      <c r="A277" s="18">
        <f>Hoja2!N277</f>
        <v>0</v>
      </c>
      <c r="B277" s="18">
        <f>Hoja2!O277</f>
        <v>0</v>
      </c>
      <c r="C277" s="18">
        <f>Hoja2!P277</f>
        <v>0</v>
      </c>
      <c r="D277" s="18">
        <f>Hoja2!Q277</f>
        <v>0</v>
      </c>
      <c r="E277" s="18">
        <f>Hoja2!R277</f>
        <v>0</v>
      </c>
      <c r="F277" s="18">
        <f>Hoja2!S277</f>
        <v>0</v>
      </c>
      <c r="G277" s="18" t="str">
        <f>Hoja2!T277</f>
        <v>2026</v>
      </c>
      <c r="H277" s="18">
        <f>Hoja2!U277</f>
        <v>0</v>
      </c>
      <c r="I277" s="18">
        <f>Hoja2!V277</f>
        <v>0</v>
      </c>
      <c r="J277" s="18">
        <f>Hoja2!W277</f>
        <v>0</v>
      </c>
      <c r="K277" s="18">
        <f>Hoja2!X277</f>
        <v>0</v>
      </c>
      <c r="L277" s="5">
        <f>ROUND((Hoja2!W277*Hoja2!$B$1),3)</f>
        <v>0</v>
      </c>
      <c r="M277" s="5">
        <f>ROUND((Hoja2!W277*Hoja2!$B$2),3)</f>
        <v>0</v>
      </c>
      <c r="N277" s="5">
        <f t="shared" si="5"/>
        <v>0</v>
      </c>
      <c r="O277" s="45">
        <f>ROUND((Hoja2!U277+Hoja2!Y277),2)</f>
        <v>0</v>
      </c>
      <c r="P277" s="18">
        <f>Hoja2!AC277</f>
        <v>0</v>
      </c>
      <c r="Q277" s="18" t="str">
        <f>Hoja2!AD277</f>
        <v>N</v>
      </c>
      <c r="R277" s="18" t="str">
        <f>Hoja2!AE277</f>
        <v xml:space="preserve"> - </v>
      </c>
      <c r="S277" s="18" t="str">
        <f>Hoja2!AF277</f>
        <v xml:space="preserve"> - </v>
      </c>
      <c r="T277" s="18" t="str">
        <f>Hoja2!AG277</f>
        <v xml:space="preserve"> - </v>
      </c>
      <c r="U277" s="18" t="str">
        <f>Hoja2!AH277</f>
        <v xml:space="preserve"> - </v>
      </c>
      <c r="V277" s="18" t="str">
        <f>Hoja2!AI277</f>
        <v>A-1</v>
      </c>
      <c r="W277" s="18" t="str">
        <f>Hoja2!AJ277</f>
        <v>3011020110236</v>
      </c>
      <c r="X277" s="18">
        <f>Hoja2!AK277</f>
        <v>0</v>
      </c>
    </row>
    <row r="278" spans="1:24" ht="30" customHeight="1" x14ac:dyDescent="0.25">
      <c r="A278" s="18">
        <f>Hoja2!N278</f>
        <v>0</v>
      </c>
      <c r="B278" s="18">
        <f>Hoja2!O278</f>
        <v>0</v>
      </c>
      <c r="C278" s="18">
        <f>Hoja2!P278</f>
        <v>0</v>
      </c>
      <c r="D278" s="18">
        <f>Hoja2!Q278</f>
        <v>0</v>
      </c>
      <c r="E278" s="18">
        <f>Hoja2!R278</f>
        <v>0</v>
      </c>
      <c r="F278" s="18">
        <f>Hoja2!S278</f>
        <v>0</v>
      </c>
      <c r="G278" s="18" t="str">
        <f>Hoja2!T278</f>
        <v>2026</v>
      </c>
      <c r="H278" s="18">
        <f>Hoja2!U278</f>
        <v>0</v>
      </c>
      <c r="I278" s="18">
        <f>Hoja2!V278</f>
        <v>0</v>
      </c>
      <c r="J278" s="18">
        <f>Hoja2!W278</f>
        <v>0</v>
      </c>
      <c r="K278" s="18">
        <f>Hoja2!X278</f>
        <v>0</v>
      </c>
      <c r="L278" s="5">
        <f>ROUND((Hoja2!W278*Hoja2!$B$1),3)</f>
        <v>0</v>
      </c>
      <c r="M278" s="5">
        <f>ROUND((Hoja2!W278*Hoja2!$B$2),3)</f>
        <v>0</v>
      </c>
      <c r="N278" s="5">
        <f t="shared" si="5"/>
        <v>0</v>
      </c>
      <c r="O278" s="45">
        <f>ROUND((Hoja2!U278+Hoja2!Y278),2)</f>
        <v>0</v>
      </c>
      <c r="P278" s="18">
        <f>Hoja2!AC278</f>
        <v>0</v>
      </c>
      <c r="Q278" s="18" t="str">
        <f>Hoja2!AD278</f>
        <v>N</v>
      </c>
      <c r="R278" s="18" t="str">
        <f>Hoja2!AE278</f>
        <v xml:space="preserve"> - </v>
      </c>
      <c r="S278" s="18" t="str">
        <f>Hoja2!AF278</f>
        <v xml:space="preserve"> - </v>
      </c>
      <c r="T278" s="18" t="str">
        <f>Hoja2!AG278</f>
        <v xml:space="preserve"> - </v>
      </c>
      <c r="U278" s="18" t="str">
        <f>Hoja2!AH278</f>
        <v xml:space="preserve"> - </v>
      </c>
      <c r="V278" s="18" t="str">
        <f>Hoja2!AI278</f>
        <v>A-1</v>
      </c>
      <c r="W278" s="18" t="str">
        <f>Hoja2!AJ278</f>
        <v>3011020110237</v>
      </c>
      <c r="X278" s="18">
        <f>Hoja2!AK278</f>
        <v>0</v>
      </c>
    </row>
    <row r="279" spans="1:24" ht="30" customHeight="1" x14ac:dyDescent="0.25">
      <c r="A279" s="18">
        <f>Hoja2!N279</f>
        <v>0</v>
      </c>
      <c r="B279" s="18">
        <f>Hoja2!O279</f>
        <v>0</v>
      </c>
      <c r="C279" s="18">
        <f>Hoja2!P279</f>
        <v>0</v>
      </c>
      <c r="D279" s="18">
        <f>Hoja2!Q279</f>
        <v>0</v>
      </c>
      <c r="E279" s="18">
        <f>Hoja2!R279</f>
        <v>0</v>
      </c>
      <c r="F279" s="18">
        <f>Hoja2!S279</f>
        <v>0</v>
      </c>
      <c r="G279" s="18" t="str">
        <f>Hoja2!T279</f>
        <v>2026</v>
      </c>
      <c r="H279" s="18">
        <f>Hoja2!U279</f>
        <v>0</v>
      </c>
      <c r="I279" s="18">
        <f>Hoja2!V279</f>
        <v>0</v>
      </c>
      <c r="J279" s="18">
        <f>Hoja2!W279</f>
        <v>0</v>
      </c>
      <c r="K279" s="18">
        <f>Hoja2!X279</f>
        <v>0</v>
      </c>
      <c r="L279" s="5">
        <f>ROUND((Hoja2!W279*Hoja2!$B$1),3)</f>
        <v>0</v>
      </c>
      <c r="M279" s="5">
        <f>ROUND((Hoja2!W279*Hoja2!$B$2),3)</f>
        <v>0</v>
      </c>
      <c r="N279" s="5">
        <f t="shared" si="5"/>
        <v>0</v>
      </c>
      <c r="O279" s="45">
        <f>ROUND((Hoja2!U279+Hoja2!Y279),2)</f>
        <v>0</v>
      </c>
      <c r="P279" s="18">
        <f>Hoja2!AC279</f>
        <v>0</v>
      </c>
      <c r="Q279" s="18" t="str">
        <f>Hoja2!AD279</f>
        <v>N</v>
      </c>
      <c r="R279" s="18" t="str">
        <f>Hoja2!AE279</f>
        <v xml:space="preserve"> - </v>
      </c>
      <c r="S279" s="18" t="str">
        <f>Hoja2!AF279</f>
        <v xml:space="preserve"> - </v>
      </c>
      <c r="T279" s="18" t="str">
        <f>Hoja2!AG279</f>
        <v xml:space="preserve"> - </v>
      </c>
      <c r="U279" s="18" t="str">
        <f>Hoja2!AH279</f>
        <v xml:space="preserve"> - </v>
      </c>
      <c r="V279" s="18" t="str">
        <f>Hoja2!AI279</f>
        <v>A-1</v>
      </c>
      <c r="W279" s="18" t="str">
        <f>Hoja2!AJ279</f>
        <v>3011020110238</v>
      </c>
      <c r="X279" s="18">
        <f>Hoja2!AK279</f>
        <v>0</v>
      </c>
    </row>
    <row r="280" spans="1:24" ht="30" customHeight="1" x14ac:dyDescent="0.25">
      <c r="A280" s="18">
        <f>Hoja2!N280</f>
        <v>0</v>
      </c>
      <c r="B280" s="18">
        <f>Hoja2!O280</f>
        <v>0</v>
      </c>
      <c r="C280" s="18">
        <f>Hoja2!P280</f>
        <v>0</v>
      </c>
      <c r="D280" s="18">
        <f>Hoja2!Q280</f>
        <v>0</v>
      </c>
      <c r="E280" s="18">
        <f>Hoja2!R280</f>
        <v>0</v>
      </c>
      <c r="F280" s="18">
        <f>Hoja2!S280</f>
        <v>0</v>
      </c>
      <c r="G280" s="18" t="str">
        <f>Hoja2!T280</f>
        <v>2026</v>
      </c>
      <c r="H280" s="18">
        <f>Hoja2!U280</f>
        <v>0</v>
      </c>
      <c r="I280" s="18">
        <f>Hoja2!V280</f>
        <v>0</v>
      </c>
      <c r="J280" s="18">
        <f>Hoja2!W280</f>
        <v>0</v>
      </c>
      <c r="K280" s="18">
        <f>Hoja2!X280</f>
        <v>0</v>
      </c>
      <c r="L280" s="5">
        <f>ROUND((Hoja2!W280*Hoja2!$B$1),3)</f>
        <v>0</v>
      </c>
      <c r="M280" s="5">
        <f>ROUND((Hoja2!W280*Hoja2!$B$2),3)</f>
        <v>0</v>
      </c>
      <c r="N280" s="5">
        <f t="shared" si="5"/>
        <v>0</v>
      </c>
      <c r="O280" s="45">
        <f>ROUND((Hoja2!U280+Hoja2!Y280),2)</f>
        <v>0</v>
      </c>
      <c r="P280" s="18">
        <f>Hoja2!AC280</f>
        <v>0</v>
      </c>
      <c r="Q280" s="18" t="str">
        <f>Hoja2!AD280</f>
        <v>N</v>
      </c>
      <c r="R280" s="18" t="str">
        <f>Hoja2!AE280</f>
        <v xml:space="preserve"> - </v>
      </c>
      <c r="S280" s="18" t="str">
        <f>Hoja2!AF280</f>
        <v xml:space="preserve"> - </v>
      </c>
      <c r="T280" s="18" t="str">
        <f>Hoja2!AG280</f>
        <v xml:space="preserve"> - </v>
      </c>
      <c r="U280" s="18" t="str">
        <f>Hoja2!AH280</f>
        <v xml:space="preserve"> - </v>
      </c>
      <c r="V280" s="18" t="str">
        <f>Hoja2!AI280</f>
        <v>A-1</v>
      </c>
      <c r="W280" s="18" t="str">
        <f>Hoja2!AJ280</f>
        <v>3011020110239</v>
      </c>
      <c r="X280" s="18">
        <f>Hoja2!AK280</f>
        <v>0</v>
      </c>
    </row>
    <row r="281" spans="1:24" ht="30" customHeight="1" x14ac:dyDescent="0.25">
      <c r="A281" s="18">
        <f>Hoja2!N281</f>
        <v>0</v>
      </c>
      <c r="B281" s="18">
        <f>Hoja2!O281</f>
        <v>0</v>
      </c>
      <c r="C281" s="18">
        <f>Hoja2!P281</f>
        <v>0</v>
      </c>
      <c r="D281" s="18">
        <f>Hoja2!Q281</f>
        <v>0</v>
      </c>
      <c r="E281" s="18">
        <f>Hoja2!R281</f>
        <v>0</v>
      </c>
      <c r="F281" s="18">
        <f>Hoja2!S281</f>
        <v>0</v>
      </c>
      <c r="G281" s="18" t="str">
        <f>Hoja2!T281</f>
        <v>2026</v>
      </c>
      <c r="H281" s="18">
        <f>Hoja2!U281</f>
        <v>0</v>
      </c>
      <c r="I281" s="18">
        <f>Hoja2!V281</f>
        <v>0</v>
      </c>
      <c r="J281" s="18">
        <f>Hoja2!W281</f>
        <v>0</v>
      </c>
      <c r="K281" s="18">
        <f>Hoja2!X281</f>
        <v>0</v>
      </c>
      <c r="L281" s="5">
        <f>ROUND((Hoja2!W281*Hoja2!$B$1),3)</f>
        <v>0</v>
      </c>
      <c r="M281" s="5">
        <f>ROUND((Hoja2!W281*Hoja2!$B$2),3)</f>
        <v>0</v>
      </c>
      <c r="N281" s="5">
        <f t="shared" si="5"/>
        <v>0</v>
      </c>
      <c r="O281" s="45">
        <f>ROUND((Hoja2!U281+Hoja2!Y281),2)</f>
        <v>0</v>
      </c>
      <c r="P281" s="18">
        <f>Hoja2!AC281</f>
        <v>0</v>
      </c>
      <c r="Q281" s="18" t="str">
        <f>Hoja2!AD281</f>
        <v>N</v>
      </c>
      <c r="R281" s="18" t="str">
        <f>Hoja2!AE281</f>
        <v xml:space="preserve"> - </v>
      </c>
      <c r="S281" s="18" t="str">
        <f>Hoja2!AF281</f>
        <v xml:space="preserve"> - </v>
      </c>
      <c r="T281" s="18" t="str">
        <f>Hoja2!AG281</f>
        <v xml:space="preserve"> - </v>
      </c>
      <c r="U281" s="18" t="str">
        <f>Hoja2!AH281</f>
        <v xml:space="preserve"> - </v>
      </c>
      <c r="V281" s="18" t="str">
        <f>Hoja2!AI281</f>
        <v>A-1</v>
      </c>
      <c r="W281" s="18" t="str">
        <f>Hoja2!AJ281</f>
        <v>3011020110240</v>
      </c>
      <c r="X281" s="18">
        <f>Hoja2!AK281</f>
        <v>0</v>
      </c>
    </row>
    <row r="282" spans="1:24" ht="30" customHeight="1" x14ac:dyDescent="0.25">
      <c r="A282" s="18">
        <f>Hoja2!N282</f>
        <v>0</v>
      </c>
      <c r="B282" s="18">
        <f>Hoja2!O282</f>
        <v>0</v>
      </c>
      <c r="C282" s="18">
        <f>Hoja2!P282</f>
        <v>0</v>
      </c>
      <c r="D282" s="18">
        <f>Hoja2!Q282</f>
        <v>0</v>
      </c>
      <c r="E282" s="18">
        <f>Hoja2!R282</f>
        <v>0</v>
      </c>
      <c r="F282" s="18">
        <f>Hoja2!S282</f>
        <v>0</v>
      </c>
      <c r="G282" s="18" t="str">
        <f>Hoja2!T282</f>
        <v>2026</v>
      </c>
      <c r="H282" s="18">
        <f>Hoja2!U282</f>
        <v>0</v>
      </c>
      <c r="I282" s="18">
        <f>Hoja2!V282</f>
        <v>0</v>
      </c>
      <c r="J282" s="18">
        <f>Hoja2!W282</f>
        <v>0</v>
      </c>
      <c r="K282" s="18">
        <f>Hoja2!X282</f>
        <v>0</v>
      </c>
      <c r="L282" s="5">
        <f>ROUND((Hoja2!W282*Hoja2!$B$1),3)</f>
        <v>0</v>
      </c>
      <c r="M282" s="5">
        <f>ROUND((Hoja2!W282*Hoja2!$B$2),3)</f>
        <v>0</v>
      </c>
      <c r="N282" s="5">
        <f t="shared" si="5"/>
        <v>0</v>
      </c>
      <c r="O282" s="45">
        <f>ROUND((Hoja2!U282+Hoja2!Y282),2)</f>
        <v>0</v>
      </c>
      <c r="P282" s="18">
        <f>Hoja2!AC282</f>
        <v>0</v>
      </c>
      <c r="Q282" s="18" t="str">
        <f>Hoja2!AD282</f>
        <v>N</v>
      </c>
      <c r="R282" s="18" t="str">
        <f>Hoja2!AE282</f>
        <v xml:space="preserve"> - </v>
      </c>
      <c r="S282" s="18" t="str">
        <f>Hoja2!AF282</f>
        <v xml:space="preserve"> - </v>
      </c>
      <c r="T282" s="18" t="str">
        <f>Hoja2!AG282</f>
        <v xml:space="preserve"> - </v>
      </c>
      <c r="U282" s="18" t="str">
        <f>Hoja2!AH282</f>
        <v xml:space="preserve"> - </v>
      </c>
      <c r="V282" s="18" t="str">
        <f>Hoja2!AI282</f>
        <v>A-1</v>
      </c>
      <c r="W282" s="18" t="str">
        <f>Hoja2!AJ282</f>
        <v>3011020110241</v>
      </c>
      <c r="X282" s="18">
        <f>Hoja2!AK282</f>
        <v>0</v>
      </c>
    </row>
    <row r="283" spans="1:24" ht="30" customHeight="1" x14ac:dyDescent="0.25">
      <c r="A283" s="18">
        <f>Hoja2!N283</f>
        <v>0</v>
      </c>
      <c r="B283" s="18">
        <f>Hoja2!O283</f>
        <v>0</v>
      </c>
      <c r="C283" s="18">
        <f>Hoja2!P283</f>
        <v>0</v>
      </c>
      <c r="D283" s="18">
        <f>Hoja2!Q283</f>
        <v>0</v>
      </c>
      <c r="E283" s="18">
        <f>Hoja2!R283</f>
        <v>0</v>
      </c>
      <c r="F283" s="18">
        <f>Hoja2!S283</f>
        <v>0</v>
      </c>
      <c r="G283" s="18" t="str">
        <f>Hoja2!T283</f>
        <v>2026</v>
      </c>
      <c r="H283" s="18">
        <f>Hoja2!U283</f>
        <v>0</v>
      </c>
      <c r="I283" s="18">
        <f>Hoja2!V283</f>
        <v>0</v>
      </c>
      <c r="J283" s="18">
        <f>Hoja2!W283</f>
        <v>0</v>
      </c>
      <c r="K283" s="18">
        <f>Hoja2!X283</f>
        <v>0</v>
      </c>
      <c r="L283" s="5">
        <f>ROUND((Hoja2!W283*Hoja2!$B$1),3)</f>
        <v>0</v>
      </c>
      <c r="M283" s="5">
        <f>ROUND((Hoja2!W283*Hoja2!$B$2),3)</f>
        <v>0</v>
      </c>
      <c r="N283" s="5">
        <f t="shared" si="5"/>
        <v>0</v>
      </c>
      <c r="O283" s="45">
        <f>ROUND((Hoja2!U283+Hoja2!Y283),2)</f>
        <v>0</v>
      </c>
      <c r="P283" s="18">
        <f>Hoja2!AC283</f>
        <v>0</v>
      </c>
      <c r="Q283" s="18" t="str">
        <f>Hoja2!AD283</f>
        <v>N</v>
      </c>
      <c r="R283" s="18" t="str">
        <f>Hoja2!AE283</f>
        <v xml:space="preserve"> - </v>
      </c>
      <c r="S283" s="18" t="str">
        <f>Hoja2!AF283</f>
        <v xml:space="preserve"> - </v>
      </c>
      <c r="T283" s="18" t="str">
        <f>Hoja2!AG283</f>
        <v xml:space="preserve"> - </v>
      </c>
      <c r="U283" s="18" t="str">
        <f>Hoja2!AH283</f>
        <v xml:space="preserve"> - </v>
      </c>
      <c r="V283" s="18" t="str">
        <f>Hoja2!AI283</f>
        <v>A-1</v>
      </c>
      <c r="W283" s="18" t="str">
        <f>Hoja2!AJ283</f>
        <v>3011020110242</v>
      </c>
      <c r="X283" s="18">
        <f>Hoja2!AK283</f>
        <v>0</v>
      </c>
    </row>
    <row r="284" spans="1:24" ht="30" customHeight="1" x14ac:dyDescent="0.25">
      <c r="A284" s="18">
        <f>Hoja2!N284</f>
        <v>0</v>
      </c>
      <c r="B284" s="18">
        <f>Hoja2!O284</f>
        <v>0</v>
      </c>
      <c r="C284" s="18">
        <f>Hoja2!P284</f>
        <v>0</v>
      </c>
      <c r="D284" s="18">
        <f>Hoja2!Q284</f>
        <v>0</v>
      </c>
      <c r="E284" s="18">
        <f>Hoja2!R284</f>
        <v>0</v>
      </c>
      <c r="F284" s="18">
        <f>Hoja2!S284</f>
        <v>0</v>
      </c>
      <c r="G284" s="18" t="str">
        <f>Hoja2!T284</f>
        <v>2026</v>
      </c>
      <c r="H284" s="18">
        <f>Hoja2!U284</f>
        <v>0</v>
      </c>
      <c r="I284" s="18">
        <f>Hoja2!V284</f>
        <v>0</v>
      </c>
      <c r="J284" s="18">
        <f>Hoja2!W284</f>
        <v>0</v>
      </c>
      <c r="K284" s="18">
        <f>Hoja2!X284</f>
        <v>0</v>
      </c>
      <c r="L284" s="5">
        <f>ROUND((Hoja2!W284*Hoja2!$B$1),3)</f>
        <v>0</v>
      </c>
      <c r="M284" s="5">
        <f>ROUND((Hoja2!W284*Hoja2!$B$2),3)</f>
        <v>0</v>
      </c>
      <c r="N284" s="5">
        <f t="shared" si="5"/>
        <v>0</v>
      </c>
      <c r="O284" s="45">
        <f>ROUND((Hoja2!U284+Hoja2!Y284),2)</f>
        <v>0</v>
      </c>
      <c r="P284" s="18">
        <f>Hoja2!AC284</f>
        <v>0</v>
      </c>
      <c r="Q284" s="18" t="str">
        <f>Hoja2!AD284</f>
        <v>N</v>
      </c>
      <c r="R284" s="18" t="str">
        <f>Hoja2!AE284</f>
        <v xml:space="preserve"> - </v>
      </c>
      <c r="S284" s="18" t="str">
        <f>Hoja2!AF284</f>
        <v xml:space="preserve"> - </v>
      </c>
      <c r="T284" s="18" t="str">
        <f>Hoja2!AG284</f>
        <v xml:space="preserve"> - </v>
      </c>
      <c r="U284" s="18" t="str">
        <f>Hoja2!AH284</f>
        <v xml:space="preserve"> - </v>
      </c>
      <c r="V284" s="18" t="str">
        <f>Hoja2!AI284</f>
        <v>A-1</v>
      </c>
      <c r="W284" s="18" t="str">
        <f>Hoja2!AJ284</f>
        <v>3011020110243</v>
      </c>
      <c r="X284" s="18">
        <f>Hoja2!AK284</f>
        <v>0</v>
      </c>
    </row>
    <row r="285" spans="1:24" ht="30" customHeight="1" x14ac:dyDescent="0.25">
      <c r="A285" s="18">
        <f>Hoja2!N285</f>
        <v>0</v>
      </c>
      <c r="B285" s="18">
        <f>Hoja2!O285</f>
        <v>0</v>
      </c>
      <c r="C285" s="18">
        <f>Hoja2!P285</f>
        <v>0</v>
      </c>
      <c r="D285" s="18">
        <f>Hoja2!Q285</f>
        <v>0</v>
      </c>
      <c r="E285" s="18">
        <f>Hoja2!R285</f>
        <v>0</v>
      </c>
      <c r="F285" s="18">
        <f>Hoja2!S285</f>
        <v>0</v>
      </c>
      <c r="G285" s="18" t="str">
        <f>Hoja2!T285</f>
        <v>2026</v>
      </c>
      <c r="H285" s="18">
        <f>Hoja2!U285</f>
        <v>0</v>
      </c>
      <c r="I285" s="18">
        <f>Hoja2!V285</f>
        <v>0</v>
      </c>
      <c r="J285" s="18">
        <f>Hoja2!W285</f>
        <v>0</v>
      </c>
      <c r="K285" s="18">
        <f>Hoja2!X285</f>
        <v>0</v>
      </c>
      <c r="L285" s="5">
        <f>ROUND((Hoja2!W285*Hoja2!$B$1),3)</f>
        <v>0</v>
      </c>
      <c r="M285" s="5">
        <f>ROUND((Hoja2!W285*Hoja2!$B$2),3)</f>
        <v>0</v>
      </c>
      <c r="N285" s="5">
        <f t="shared" si="5"/>
        <v>0</v>
      </c>
      <c r="O285" s="45">
        <f>ROUND((Hoja2!U285+Hoja2!Y285),2)</f>
        <v>0</v>
      </c>
      <c r="P285" s="18">
        <f>Hoja2!AC285</f>
        <v>0</v>
      </c>
      <c r="Q285" s="18" t="str">
        <f>Hoja2!AD285</f>
        <v>N</v>
      </c>
      <c r="R285" s="18" t="str">
        <f>Hoja2!AE285</f>
        <v xml:space="preserve"> - </v>
      </c>
      <c r="S285" s="18" t="str">
        <f>Hoja2!AF285</f>
        <v xml:space="preserve"> - </v>
      </c>
      <c r="T285" s="18" t="str">
        <f>Hoja2!AG285</f>
        <v xml:space="preserve"> - </v>
      </c>
      <c r="U285" s="18" t="str">
        <f>Hoja2!AH285</f>
        <v xml:space="preserve"> - </v>
      </c>
      <c r="V285" s="18" t="str">
        <f>Hoja2!AI285</f>
        <v>A-1</v>
      </c>
      <c r="W285" s="18" t="str">
        <f>Hoja2!AJ285</f>
        <v>3011020110244</v>
      </c>
      <c r="X285" s="18">
        <f>Hoja2!AK285</f>
        <v>0</v>
      </c>
    </row>
    <row r="286" spans="1:24" ht="30" customHeight="1" x14ac:dyDescent="0.25">
      <c r="A286" s="18">
        <f>Hoja2!N286</f>
        <v>0</v>
      </c>
      <c r="B286" s="18">
        <f>Hoja2!O286</f>
        <v>0</v>
      </c>
      <c r="C286" s="18">
        <f>Hoja2!P286</f>
        <v>0</v>
      </c>
      <c r="D286" s="18">
        <f>Hoja2!Q286</f>
        <v>0</v>
      </c>
      <c r="E286" s="18">
        <f>Hoja2!R286</f>
        <v>0</v>
      </c>
      <c r="F286" s="18">
        <f>Hoja2!S286</f>
        <v>0</v>
      </c>
      <c r="G286" s="18" t="str">
        <f>Hoja2!T286</f>
        <v>2026</v>
      </c>
      <c r="H286" s="18">
        <f>Hoja2!U286</f>
        <v>0</v>
      </c>
      <c r="I286" s="18">
        <f>Hoja2!V286</f>
        <v>0</v>
      </c>
      <c r="J286" s="18">
        <f>Hoja2!W286</f>
        <v>0</v>
      </c>
      <c r="K286" s="18">
        <f>Hoja2!X286</f>
        <v>0</v>
      </c>
      <c r="L286" s="5">
        <f>ROUND((Hoja2!W286*Hoja2!$B$1),3)</f>
        <v>0</v>
      </c>
      <c r="M286" s="5">
        <f>ROUND((Hoja2!W286*Hoja2!$B$2),3)</f>
        <v>0</v>
      </c>
      <c r="N286" s="5">
        <f t="shared" si="5"/>
        <v>0</v>
      </c>
      <c r="O286" s="45">
        <f>ROUND((Hoja2!U286+Hoja2!Y286),2)</f>
        <v>0</v>
      </c>
      <c r="P286" s="18">
        <f>Hoja2!AC286</f>
        <v>0</v>
      </c>
      <c r="Q286" s="18" t="str">
        <f>Hoja2!AD286</f>
        <v>N</v>
      </c>
      <c r="R286" s="18" t="str">
        <f>Hoja2!AE286</f>
        <v xml:space="preserve"> - </v>
      </c>
      <c r="S286" s="18" t="str">
        <f>Hoja2!AF286</f>
        <v xml:space="preserve"> - </v>
      </c>
      <c r="T286" s="18" t="str">
        <f>Hoja2!AG286</f>
        <v xml:space="preserve"> - </v>
      </c>
      <c r="U286" s="18" t="str">
        <f>Hoja2!AH286</f>
        <v xml:space="preserve"> - </v>
      </c>
      <c r="V286" s="18" t="str">
        <f>Hoja2!AI286</f>
        <v>A-1</v>
      </c>
      <c r="W286" s="18" t="str">
        <f>Hoja2!AJ286</f>
        <v>3011020110245</v>
      </c>
      <c r="X286" s="18">
        <f>Hoja2!AK286</f>
        <v>0</v>
      </c>
    </row>
    <row r="287" spans="1:24" ht="30" customHeight="1" x14ac:dyDescent="0.25">
      <c r="A287" s="18">
        <f>Hoja2!N287</f>
        <v>0</v>
      </c>
      <c r="B287" s="18">
        <f>Hoja2!O287</f>
        <v>0</v>
      </c>
      <c r="C287" s="18">
        <f>Hoja2!P287</f>
        <v>0</v>
      </c>
      <c r="D287" s="18">
        <f>Hoja2!Q287</f>
        <v>0</v>
      </c>
      <c r="E287" s="18">
        <f>Hoja2!R287</f>
        <v>0</v>
      </c>
      <c r="F287" s="18">
        <f>Hoja2!S287</f>
        <v>0</v>
      </c>
      <c r="G287" s="18" t="str">
        <f>Hoja2!T287</f>
        <v>2026</v>
      </c>
      <c r="H287" s="18">
        <f>Hoja2!U287</f>
        <v>0</v>
      </c>
      <c r="I287" s="18">
        <f>Hoja2!V287</f>
        <v>0</v>
      </c>
      <c r="J287" s="18">
        <f>Hoja2!W287</f>
        <v>0</v>
      </c>
      <c r="K287" s="18">
        <f>Hoja2!X287</f>
        <v>0</v>
      </c>
      <c r="L287" s="5">
        <f>ROUND((Hoja2!W287*Hoja2!$B$1),3)</f>
        <v>0</v>
      </c>
      <c r="M287" s="5">
        <f>ROUND((Hoja2!W287*Hoja2!$B$2),3)</f>
        <v>0</v>
      </c>
      <c r="N287" s="5">
        <f t="shared" si="5"/>
        <v>0</v>
      </c>
      <c r="O287" s="45">
        <f>ROUND((Hoja2!U287+Hoja2!Y287),2)</f>
        <v>0</v>
      </c>
      <c r="P287" s="18">
        <f>Hoja2!AC287</f>
        <v>0</v>
      </c>
      <c r="Q287" s="18" t="str">
        <f>Hoja2!AD287</f>
        <v>N</v>
      </c>
      <c r="R287" s="18" t="str">
        <f>Hoja2!AE287</f>
        <v xml:space="preserve"> - </v>
      </c>
      <c r="S287" s="18" t="str">
        <f>Hoja2!AF287</f>
        <v xml:space="preserve"> - </v>
      </c>
      <c r="T287" s="18" t="str">
        <f>Hoja2!AG287</f>
        <v xml:space="preserve"> - </v>
      </c>
      <c r="U287" s="18" t="str">
        <f>Hoja2!AH287</f>
        <v xml:space="preserve"> - </v>
      </c>
      <c r="V287" s="18" t="str">
        <f>Hoja2!AI287</f>
        <v>A-1</v>
      </c>
      <c r="W287" s="18" t="str">
        <f>Hoja2!AJ287</f>
        <v>3011020110246</v>
      </c>
      <c r="X287" s="18">
        <f>Hoja2!AK287</f>
        <v>0</v>
      </c>
    </row>
    <row r="288" spans="1:24" ht="30" customHeight="1" x14ac:dyDescent="0.25">
      <c r="A288" s="18">
        <f>Hoja2!N288</f>
        <v>0</v>
      </c>
      <c r="B288" s="18">
        <f>Hoja2!O288</f>
        <v>0</v>
      </c>
      <c r="C288" s="18">
        <f>Hoja2!P288</f>
        <v>0</v>
      </c>
      <c r="D288" s="18">
        <f>Hoja2!Q288</f>
        <v>0</v>
      </c>
      <c r="E288" s="18">
        <f>Hoja2!R288</f>
        <v>0</v>
      </c>
      <c r="F288" s="18">
        <f>Hoja2!S288</f>
        <v>0</v>
      </c>
      <c r="G288" s="18" t="str">
        <f>Hoja2!T288</f>
        <v>2026</v>
      </c>
      <c r="H288" s="18">
        <f>Hoja2!U288</f>
        <v>0</v>
      </c>
      <c r="I288" s="18">
        <f>Hoja2!V288</f>
        <v>0</v>
      </c>
      <c r="J288" s="18">
        <f>Hoja2!W288</f>
        <v>0</v>
      </c>
      <c r="K288" s="18">
        <f>Hoja2!X288</f>
        <v>0</v>
      </c>
      <c r="L288" s="5">
        <f>ROUND((Hoja2!W288*Hoja2!$B$1),3)</f>
        <v>0</v>
      </c>
      <c r="M288" s="5">
        <f>ROUND((Hoja2!W288*Hoja2!$B$2),3)</f>
        <v>0</v>
      </c>
      <c r="N288" s="5">
        <f t="shared" si="5"/>
        <v>0</v>
      </c>
      <c r="O288" s="45">
        <f>ROUND((Hoja2!U288+Hoja2!Y288),2)</f>
        <v>0</v>
      </c>
      <c r="P288" s="18">
        <f>Hoja2!AC288</f>
        <v>0</v>
      </c>
      <c r="Q288" s="18" t="str">
        <f>Hoja2!AD288</f>
        <v>N</v>
      </c>
      <c r="R288" s="18" t="str">
        <f>Hoja2!AE288</f>
        <v xml:space="preserve"> - </v>
      </c>
      <c r="S288" s="18" t="str">
        <f>Hoja2!AF288</f>
        <v xml:space="preserve"> - </v>
      </c>
      <c r="T288" s="18" t="str">
        <f>Hoja2!AG288</f>
        <v xml:space="preserve"> - </v>
      </c>
      <c r="U288" s="18" t="str">
        <f>Hoja2!AH288</f>
        <v xml:space="preserve"> - </v>
      </c>
      <c r="V288" s="18" t="str">
        <f>Hoja2!AI288</f>
        <v>A-1</v>
      </c>
      <c r="W288" s="18" t="str">
        <f>Hoja2!AJ288</f>
        <v>3011020110247</v>
      </c>
      <c r="X288" s="18">
        <f>Hoja2!AK288</f>
        <v>0</v>
      </c>
    </row>
    <row r="289" spans="1:24" ht="30" customHeight="1" x14ac:dyDescent="0.25">
      <c r="A289" s="18">
        <f>Hoja2!N289</f>
        <v>0</v>
      </c>
      <c r="B289" s="18">
        <f>Hoja2!O289</f>
        <v>0</v>
      </c>
      <c r="C289" s="18">
        <f>Hoja2!P289</f>
        <v>0</v>
      </c>
      <c r="D289" s="18">
        <f>Hoja2!Q289</f>
        <v>0</v>
      </c>
      <c r="E289" s="18">
        <f>Hoja2!R289</f>
        <v>0</v>
      </c>
      <c r="F289" s="18">
        <f>Hoja2!S289</f>
        <v>0</v>
      </c>
      <c r="G289" s="18" t="str">
        <f>Hoja2!T289</f>
        <v>2026</v>
      </c>
      <c r="H289" s="18">
        <f>Hoja2!U289</f>
        <v>0</v>
      </c>
      <c r="I289" s="18">
        <f>Hoja2!V289</f>
        <v>0</v>
      </c>
      <c r="J289" s="18">
        <f>Hoja2!W289</f>
        <v>0</v>
      </c>
      <c r="K289" s="18">
        <f>Hoja2!X289</f>
        <v>0</v>
      </c>
      <c r="L289" s="5">
        <f>ROUND((Hoja2!W289*Hoja2!$B$1),3)</f>
        <v>0</v>
      </c>
      <c r="M289" s="5">
        <f>ROUND((Hoja2!W289*Hoja2!$B$2),3)</f>
        <v>0</v>
      </c>
      <c r="N289" s="5">
        <f t="shared" si="5"/>
        <v>0</v>
      </c>
      <c r="O289" s="45">
        <f>ROUND((Hoja2!U289+Hoja2!Y289),2)</f>
        <v>0</v>
      </c>
      <c r="P289" s="18">
        <f>Hoja2!AC289</f>
        <v>0</v>
      </c>
      <c r="Q289" s="18" t="str">
        <f>Hoja2!AD289</f>
        <v>N</v>
      </c>
      <c r="R289" s="18" t="str">
        <f>Hoja2!AE289</f>
        <v xml:space="preserve"> - </v>
      </c>
      <c r="S289" s="18" t="str">
        <f>Hoja2!AF289</f>
        <v xml:space="preserve"> - </v>
      </c>
      <c r="T289" s="18" t="str">
        <f>Hoja2!AG289</f>
        <v xml:space="preserve"> - </v>
      </c>
      <c r="U289" s="18" t="str">
        <f>Hoja2!AH289</f>
        <v xml:space="preserve"> - </v>
      </c>
      <c r="V289" s="18" t="str">
        <f>Hoja2!AI289</f>
        <v>A-1</v>
      </c>
      <c r="W289" s="18" t="str">
        <f>Hoja2!AJ289</f>
        <v>3011020110248</v>
      </c>
      <c r="X289" s="18">
        <f>Hoja2!AK289</f>
        <v>0</v>
      </c>
    </row>
    <row r="290" spans="1:24" ht="30" customHeight="1" x14ac:dyDescent="0.25">
      <c r="A290" s="18">
        <f>Hoja2!N290</f>
        <v>0</v>
      </c>
      <c r="B290" s="18">
        <f>Hoja2!O290</f>
        <v>0</v>
      </c>
      <c r="C290" s="18">
        <f>Hoja2!P290</f>
        <v>0</v>
      </c>
      <c r="D290" s="18">
        <f>Hoja2!Q290</f>
        <v>0</v>
      </c>
      <c r="E290" s="18">
        <f>Hoja2!R290</f>
        <v>0</v>
      </c>
      <c r="F290" s="18">
        <f>Hoja2!S290</f>
        <v>0</v>
      </c>
      <c r="G290" s="18" t="str">
        <f>Hoja2!T290</f>
        <v>2026</v>
      </c>
      <c r="H290" s="18">
        <f>Hoja2!U290</f>
        <v>0</v>
      </c>
      <c r="I290" s="18">
        <f>Hoja2!V290</f>
        <v>0</v>
      </c>
      <c r="J290" s="18">
        <f>Hoja2!W290</f>
        <v>0</v>
      </c>
      <c r="K290" s="18">
        <f>Hoja2!X290</f>
        <v>0</v>
      </c>
      <c r="L290" s="5">
        <f>ROUND((Hoja2!W290*Hoja2!$B$1),3)</f>
        <v>0</v>
      </c>
      <c r="M290" s="5">
        <f>ROUND((Hoja2!W290*Hoja2!$B$2),3)</f>
        <v>0</v>
      </c>
      <c r="N290" s="5">
        <f t="shared" si="5"/>
        <v>0</v>
      </c>
      <c r="O290" s="45">
        <f>ROUND((Hoja2!U290+Hoja2!Y290),2)</f>
        <v>0</v>
      </c>
      <c r="P290" s="18">
        <f>Hoja2!AC290</f>
        <v>0</v>
      </c>
      <c r="Q290" s="18" t="str">
        <f>Hoja2!AD290</f>
        <v>N</v>
      </c>
      <c r="R290" s="18" t="str">
        <f>Hoja2!AE290</f>
        <v xml:space="preserve"> - </v>
      </c>
      <c r="S290" s="18" t="str">
        <f>Hoja2!AF290</f>
        <v xml:space="preserve"> - </v>
      </c>
      <c r="T290" s="18" t="str">
        <f>Hoja2!AG290</f>
        <v xml:space="preserve"> - </v>
      </c>
      <c r="U290" s="18" t="str">
        <f>Hoja2!AH290</f>
        <v xml:space="preserve"> - </v>
      </c>
      <c r="V290" s="18" t="str">
        <f>Hoja2!AI290</f>
        <v>A-1</v>
      </c>
      <c r="W290" s="18" t="str">
        <f>Hoja2!AJ290</f>
        <v>3011020110249</v>
      </c>
      <c r="X290" s="18">
        <f>Hoja2!AK290</f>
        <v>0</v>
      </c>
    </row>
    <row r="291" spans="1:24" ht="30" customHeight="1" x14ac:dyDescent="0.25">
      <c r="A291" s="18">
        <f>Hoja2!N291</f>
        <v>0</v>
      </c>
      <c r="B291" s="18">
        <f>Hoja2!O291</f>
        <v>0</v>
      </c>
      <c r="C291" s="18">
        <f>Hoja2!P291</f>
        <v>0</v>
      </c>
      <c r="D291" s="18">
        <f>Hoja2!Q291</f>
        <v>0</v>
      </c>
      <c r="E291" s="18">
        <f>Hoja2!R291</f>
        <v>0</v>
      </c>
      <c r="F291" s="18">
        <f>Hoja2!S291</f>
        <v>0</v>
      </c>
      <c r="G291" s="18" t="str">
        <f>Hoja2!T291</f>
        <v>2026</v>
      </c>
      <c r="H291" s="18">
        <f>Hoja2!U291</f>
        <v>0</v>
      </c>
      <c r="I291" s="18">
        <f>Hoja2!V291</f>
        <v>0</v>
      </c>
      <c r="J291" s="18">
        <f>Hoja2!W291</f>
        <v>0</v>
      </c>
      <c r="K291" s="18">
        <f>Hoja2!X291</f>
        <v>0</v>
      </c>
      <c r="L291" s="5">
        <f>ROUND((Hoja2!W291*Hoja2!$B$1),3)</f>
        <v>0</v>
      </c>
      <c r="M291" s="5">
        <f>ROUND((Hoja2!W291*Hoja2!$B$2),3)</f>
        <v>0</v>
      </c>
      <c r="N291" s="5">
        <f t="shared" si="5"/>
        <v>0</v>
      </c>
      <c r="O291" s="45">
        <f>ROUND((Hoja2!U291+Hoja2!Y291),2)</f>
        <v>0</v>
      </c>
      <c r="P291" s="18">
        <f>Hoja2!AC291</f>
        <v>0</v>
      </c>
      <c r="Q291" s="18" t="str">
        <f>Hoja2!AD291</f>
        <v>N</v>
      </c>
      <c r="R291" s="18" t="str">
        <f>Hoja2!AE291</f>
        <v xml:space="preserve"> - </v>
      </c>
      <c r="S291" s="18" t="str">
        <f>Hoja2!AF291</f>
        <v xml:space="preserve"> - </v>
      </c>
      <c r="T291" s="18" t="str">
        <f>Hoja2!AG291</f>
        <v xml:space="preserve"> - </v>
      </c>
      <c r="U291" s="18" t="str">
        <f>Hoja2!AH291</f>
        <v xml:space="preserve"> - </v>
      </c>
      <c r="V291" s="18" t="str">
        <f>Hoja2!AI291</f>
        <v>A-1</v>
      </c>
      <c r="W291" s="18" t="str">
        <f>Hoja2!AJ291</f>
        <v>3011020110250</v>
      </c>
      <c r="X291" s="18">
        <f>Hoja2!AK291</f>
        <v>0</v>
      </c>
    </row>
    <row r="292" spans="1:24" ht="30" customHeight="1" x14ac:dyDescent="0.25">
      <c r="A292" s="18">
        <f>Hoja2!N292</f>
        <v>0</v>
      </c>
      <c r="B292" s="18">
        <f>Hoja2!O292</f>
        <v>0</v>
      </c>
      <c r="C292" s="18">
        <f>Hoja2!P292</f>
        <v>0</v>
      </c>
      <c r="D292" s="18">
        <f>Hoja2!Q292</f>
        <v>0</v>
      </c>
      <c r="E292" s="18">
        <f>Hoja2!R292</f>
        <v>0</v>
      </c>
      <c r="F292" s="18">
        <f>Hoja2!S292</f>
        <v>0</v>
      </c>
      <c r="G292" s="18" t="str">
        <f>Hoja2!T292</f>
        <v>2026</v>
      </c>
      <c r="H292" s="18">
        <f>Hoja2!U292</f>
        <v>0</v>
      </c>
      <c r="I292" s="18">
        <f>Hoja2!V292</f>
        <v>0</v>
      </c>
      <c r="J292" s="18">
        <f>Hoja2!W292</f>
        <v>0</v>
      </c>
      <c r="K292" s="18">
        <f>Hoja2!X292</f>
        <v>0</v>
      </c>
      <c r="L292" s="5">
        <f>ROUND((Hoja2!W292*Hoja2!$B$1),3)</f>
        <v>0</v>
      </c>
      <c r="M292" s="5">
        <f>ROUND((Hoja2!W292*Hoja2!$B$2),3)</f>
        <v>0</v>
      </c>
      <c r="N292" s="5">
        <f t="shared" si="5"/>
        <v>0</v>
      </c>
      <c r="O292" s="45">
        <f>ROUND((Hoja2!U292+Hoja2!Y292),2)</f>
        <v>0</v>
      </c>
      <c r="P292" s="18">
        <f>Hoja2!AC292</f>
        <v>0</v>
      </c>
      <c r="Q292" s="18" t="str">
        <f>Hoja2!AD292</f>
        <v>N</v>
      </c>
      <c r="R292" s="18" t="str">
        <f>Hoja2!AE292</f>
        <v xml:space="preserve"> - </v>
      </c>
      <c r="S292" s="18" t="str">
        <f>Hoja2!AF292</f>
        <v xml:space="preserve"> - </v>
      </c>
      <c r="T292" s="18" t="str">
        <f>Hoja2!AG292</f>
        <v xml:space="preserve"> - </v>
      </c>
      <c r="U292" s="18" t="str">
        <f>Hoja2!AH292</f>
        <v xml:space="preserve"> - </v>
      </c>
      <c r="V292" s="18" t="str">
        <f>Hoja2!AI292</f>
        <v>A-1</v>
      </c>
      <c r="W292" s="18" t="str">
        <f>Hoja2!AJ292</f>
        <v>3011020110251</v>
      </c>
      <c r="X292" s="18">
        <f>Hoja2!AK292</f>
        <v>0</v>
      </c>
    </row>
    <row r="293" spans="1:24" ht="30" customHeight="1" x14ac:dyDescent="0.25">
      <c r="A293" s="18">
        <f>Hoja2!N293</f>
        <v>0</v>
      </c>
      <c r="B293" s="18">
        <f>Hoja2!O293</f>
        <v>0</v>
      </c>
      <c r="C293" s="18">
        <f>Hoja2!P293</f>
        <v>0</v>
      </c>
      <c r="D293" s="18">
        <f>Hoja2!Q293</f>
        <v>0</v>
      </c>
      <c r="E293" s="18">
        <f>Hoja2!R293</f>
        <v>0</v>
      </c>
      <c r="F293" s="18">
        <f>Hoja2!S293</f>
        <v>0</v>
      </c>
      <c r="G293" s="18" t="str">
        <f>Hoja2!T293</f>
        <v>2026</v>
      </c>
      <c r="H293" s="18">
        <f>Hoja2!U293</f>
        <v>0</v>
      </c>
      <c r="I293" s="18">
        <f>Hoja2!V293</f>
        <v>0</v>
      </c>
      <c r="J293" s="18">
        <f>Hoja2!W293</f>
        <v>0</v>
      </c>
      <c r="K293" s="18">
        <f>Hoja2!X293</f>
        <v>0</v>
      </c>
      <c r="L293" s="5">
        <f>ROUND((Hoja2!W293*Hoja2!$B$1),3)</f>
        <v>0</v>
      </c>
      <c r="M293" s="5">
        <f>ROUND((Hoja2!W293*Hoja2!$B$2),3)</f>
        <v>0</v>
      </c>
      <c r="N293" s="5">
        <f t="shared" si="5"/>
        <v>0</v>
      </c>
      <c r="O293" s="45">
        <f>ROUND((Hoja2!U293+Hoja2!Y293),2)</f>
        <v>0</v>
      </c>
      <c r="P293" s="18">
        <f>Hoja2!AC293</f>
        <v>0</v>
      </c>
      <c r="Q293" s="18" t="str">
        <f>Hoja2!AD293</f>
        <v>N</v>
      </c>
      <c r="R293" s="18" t="str">
        <f>Hoja2!AE293</f>
        <v xml:space="preserve"> - </v>
      </c>
      <c r="S293" s="18" t="str">
        <f>Hoja2!AF293</f>
        <v xml:space="preserve"> - </v>
      </c>
      <c r="T293" s="18" t="str">
        <f>Hoja2!AG293</f>
        <v xml:space="preserve"> - </v>
      </c>
      <c r="U293" s="18" t="str">
        <f>Hoja2!AH293</f>
        <v xml:space="preserve"> - </v>
      </c>
      <c r="V293" s="18" t="str">
        <f>Hoja2!AI293</f>
        <v>A-1</v>
      </c>
      <c r="W293" s="18" t="str">
        <f>Hoja2!AJ293</f>
        <v>3011020110252</v>
      </c>
      <c r="X293" s="18">
        <f>Hoja2!AK293</f>
        <v>0</v>
      </c>
    </row>
    <row r="294" spans="1:24" ht="30" customHeight="1" x14ac:dyDescent="0.25">
      <c r="A294" s="18">
        <f>Hoja2!N294</f>
        <v>0</v>
      </c>
      <c r="B294" s="18">
        <f>Hoja2!O294</f>
        <v>0</v>
      </c>
      <c r="C294" s="18">
        <f>Hoja2!P294</f>
        <v>0</v>
      </c>
      <c r="D294" s="18">
        <f>Hoja2!Q294</f>
        <v>0</v>
      </c>
      <c r="E294" s="18">
        <f>Hoja2!R294</f>
        <v>0</v>
      </c>
      <c r="F294" s="18">
        <f>Hoja2!S294</f>
        <v>0</v>
      </c>
      <c r="G294" s="18" t="str">
        <f>Hoja2!T294</f>
        <v>2026</v>
      </c>
      <c r="H294" s="18">
        <f>Hoja2!U294</f>
        <v>0</v>
      </c>
      <c r="I294" s="18">
        <f>Hoja2!V294</f>
        <v>0</v>
      </c>
      <c r="J294" s="18">
        <f>Hoja2!W294</f>
        <v>0</v>
      </c>
      <c r="K294" s="18">
        <f>Hoja2!X294</f>
        <v>0</v>
      </c>
      <c r="L294" s="5">
        <f>ROUND((Hoja2!W294*Hoja2!$B$1),3)</f>
        <v>0</v>
      </c>
      <c r="M294" s="5">
        <f>ROUND((Hoja2!W294*Hoja2!$B$2),3)</f>
        <v>0</v>
      </c>
      <c r="N294" s="5">
        <f t="shared" si="5"/>
        <v>0</v>
      </c>
      <c r="O294" s="45">
        <f>ROUND((Hoja2!U294+Hoja2!Y294),2)</f>
        <v>0</v>
      </c>
      <c r="P294" s="18">
        <f>Hoja2!AC294</f>
        <v>0</v>
      </c>
      <c r="Q294" s="18" t="str">
        <f>Hoja2!AD294</f>
        <v>N</v>
      </c>
      <c r="R294" s="18" t="str">
        <f>Hoja2!AE294</f>
        <v xml:space="preserve"> - </v>
      </c>
      <c r="S294" s="18" t="str">
        <f>Hoja2!AF294</f>
        <v xml:space="preserve"> - </v>
      </c>
      <c r="T294" s="18" t="str">
        <f>Hoja2!AG294</f>
        <v xml:space="preserve"> - </v>
      </c>
      <c r="U294" s="18" t="str">
        <f>Hoja2!AH294</f>
        <v xml:space="preserve"> - </v>
      </c>
      <c r="V294" s="18" t="str">
        <f>Hoja2!AI294</f>
        <v>A-1</v>
      </c>
      <c r="W294" s="18" t="str">
        <f>Hoja2!AJ294</f>
        <v>3011020110253</v>
      </c>
      <c r="X294" s="18">
        <f>Hoja2!AK294</f>
        <v>0</v>
      </c>
    </row>
    <row r="295" spans="1:24" ht="30" customHeight="1" x14ac:dyDescent="0.25">
      <c r="A295" s="18">
        <f>Hoja2!N295</f>
        <v>0</v>
      </c>
      <c r="B295" s="18">
        <f>Hoja2!O295</f>
        <v>0</v>
      </c>
      <c r="C295" s="18">
        <f>Hoja2!P295</f>
        <v>0</v>
      </c>
      <c r="D295" s="18">
        <f>Hoja2!Q295</f>
        <v>0</v>
      </c>
      <c r="E295" s="18">
        <f>Hoja2!R295</f>
        <v>0</v>
      </c>
      <c r="F295" s="18">
        <f>Hoja2!S295</f>
        <v>0</v>
      </c>
      <c r="G295" s="18" t="str">
        <f>Hoja2!T295</f>
        <v>2026</v>
      </c>
      <c r="H295" s="18">
        <f>Hoja2!U295</f>
        <v>0</v>
      </c>
      <c r="I295" s="18">
        <f>Hoja2!V295</f>
        <v>0</v>
      </c>
      <c r="J295" s="18">
        <f>Hoja2!W295</f>
        <v>0</v>
      </c>
      <c r="K295" s="18">
        <f>Hoja2!X295</f>
        <v>0</v>
      </c>
      <c r="L295" s="5">
        <f>ROUND((Hoja2!W295*Hoja2!$B$1),3)</f>
        <v>0</v>
      </c>
      <c r="M295" s="5">
        <f>ROUND((Hoja2!W295*Hoja2!$B$2),3)</f>
        <v>0</v>
      </c>
      <c r="N295" s="5">
        <f t="shared" si="5"/>
        <v>0</v>
      </c>
      <c r="O295" s="45">
        <f>ROUND((Hoja2!U295+Hoja2!Y295),2)</f>
        <v>0</v>
      </c>
      <c r="P295" s="18">
        <f>Hoja2!AC295</f>
        <v>0</v>
      </c>
      <c r="Q295" s="18" t="str">
        <f>Hoja2!AD295</f>
        <v>N</v>
      </c>
      <c r="R295" s="18" t="str">
        <f>Hoja2!AE295</f>
        <v xml:space="preserve"> - </v>
      </c>
      <c r="S295" s="18" t="str">
        <f>Hoja2!AF295</f>
        <v xml:space="preserve"> - </v>
      </c>
      <c r="T295" s="18" t="str">
        <f>Hoja2!AG295</f>
        <v xml:space="preserve"> - </v>
      </c>
      <c r="U295" s="18" t="str">
        <f>Hoja2!AH295</f>
        <v xml:space="preserve"> - </v>
      </c>
      <c r="V295" s="18" t="str">
        <f>Hoja2!AI295</f>
        <v>A-1</v>
      </c>
      <c r="W295" s="18" t="str">
        <f>Hoja2!AJ295</f>
        <v>3011020110254</v>
      </c>
      <c r="X295" s="18">
        <f>Hoja2!AK295</f>
        <v>0</v>
      </c>
    </row>
    <row r="296" spans="1:24" ht="30" customHeight="1" x14ac:dyDescent="0.25">
      <c r="A296" s="18">
        <f>Hoja2!N296</f>
        <v>0</v>
      </c>
      <c r="B296" s="18">
        <f>Hoja2!O296</f>
        <v>0</v>
      </c>
      <c r="C296" s="18">
        <f>Hoja2!P296</f>
        <v>0</v>
      </c>
      <c r="D296" s="18">
        <f>Hoja2!Q296</f>
        <v>0</v>
      </c>
      <c r="E296" s="18">
        <f>Hoja2!R296</f>
        <v>0</v>
      </c>
      <c r="F296" s="18">
        <f>Hoja2!S296</f>
        <v>0</v>
      </c>
      <c r="G296" s="18" t="str">
        <f>Hoja2!T296</f>
        <v>2026</v>
      </c>
      <c r="H296" s="18">
        <f>Hoja2!U296</f>
        <v>0</v>
      </c>
      <c r="I296" s="18">
        <f>Hoja2!V296</f>
        <v>0</v>
      </c>
      <c r="J296" s="18">
        <f>Hoja2!W296</f>
        <v>0</v>
      </c>
      <c r="K296" s="18">
        <f>Hoja2!X296</f>
        <v>0</v>
      </c>
      <c r="L296" s="5">
        <f>ROUND((Hoja2!W296*Hoja2!$B$1),3)</f>
        <v>0</v>
      </c>
      <c r="M296" s="5">
        <f>ROUND((Hoja2!W296*Hoja2!$B$2),3)</f>
        <v>0</v>
      </c>
      <c r="N296" s="5">
        <f t="shared" si="5"/>
        <v>0</v>
      </c>
      <c r="O296" s="45">
        <f>ROUND((Hoja2!U296+Hoja2!Y296),2)</f>
        <v>0</v>
      </c>
      <c r="P296" s="18">
        <f>Hoja2!AC296</f>
        <v>0</v>
      </c>
      <c r="Q296" s="18" t="str">
        <f>Hoja2!AD296</f>
        <v>N</v>
      </c>
      <c r="R296" s="18" t="str">
        <f>Hoja2!AE296</f>
        <v xml:space="preserve"> - </v>
      </c>
      <c r="S296" s="18" t="str">
        <f>Hoja2!AF296</f>
        <v xml:space="preserve"> - </v>
      </c>
      <c r="T296" s="18" t="str">
        <f>Hoja2!AG296</f>
        <v xml:space="preserve"> - </v>
      </c>
      <c r="U296" s="18" t="str">
        <f>Hoja2!AH296</f>
        <v xml:space="preserve"> - </v>
      </c>
      <c r="V296" s="18" t="str">
        <f>Hoja2!AI296</f>
        <v>A-1</v>
      </c>
      <c r="W296" s="18" t="str">
        <f>Hoja2!AJ296</f>
        <v>3011020110255</v>
      </c>
      <c r="X296" s="18">
        <f>Hoja2!AK296</f>
        <v>0</v>
      </c>
    </row>
    <row r="297" spans="1:24" ht="30" customHeight="1" x14ac:dyDescent="0.25">
      <c r="A297" s="18">
        <f>Hoja2!N297</f>
        <v>0</v>
      </c>
      <c r="B297" s="18">
        <f>Hoja2!O297</f>
        <v>0</v>
      </c>
      <c r="C297" s="18">
        <f>Hoja2!P297</f>
        <v>0</v>
      </c>
      <c r="D297" s="18">
        <f>Hoja2!Q297</f>
        <v>0</v>
      </c>
      <c r="E297" s="18">
        <f>Hoja2!R297</f>
        <v>0</v>
      </c>
      <c r="F297" s="18">
        <f>Hoja2!S297</f>
        <v>0</v>
      </c>
      <c r="G297" s="18" t="str">
        <f>Hoja2!T297</f>
        <v>2026</v>
      </c>
      <c r="H297" s="18">
        <f>Hoja2!U297</f>
        <v>0</v>
      </c>
      <c r="I297" s="18">
        <f>Hoja2!V297</f>
        <v>0</v>
      </c>
      <c r="J297" s="18">
        <f>Hoja2!W297</f>
        <v>0</v>
      </c>
      <c r="K297" s="18">
        <f>Hoja2!X297</f>
        <v>0</v>
      </c>
      <c r="L297" s="5">
        <f>ROUND((Hoja2!W297*Hoja2!$B$1),3)</f>
        <v>0</v>
      </c>
      <c r="M297" s="5">
        <f>ROUND((Hoja2!W297*Hoja2!$B$2),3)</f>
        <v>0</v>
      </c>
      <c r="N297" s="5">
        <f t="shared" si="5"/>
        <v>0</v>
      </c>
      <c r="O297" s="45">
        <f>ROUND((Hoja2!U297+Hoja2!Y297),2)</f>
        <v>0</v>
      </c>
      <c r="P297" s="18">
        <f>Hoja2!AC297</f>
        <v>0</v>
      </c>
      <c r="Q297" s="18" t="str">
        <f>Hoja2!AD297</f>
        <v>N</v>
      </c>
      <c r="R297" s="18" t="str">
        <f>Hoja2!AE297</f>
        <v xml:space="preserve"> - </v>
      </c>
      <c r="S297" s="18" t="str">
        <f>Hoja2!AF297</f>
        <v xml:space="preserve"> - </v>
      </c>
      <c r="T297" s="18" t="str">
        <f>Hoja2!AG297</f>
        <v xml:space="preserve"> - </v>
      </c>
      <c r="U297" s="18" t="str">
        <f>Hoja2!AH297</f>
        <v xml:space="preserve"> - </v>
      </c>
      <c r="V297" s="18" t="str">
        <f>Hoja2!AI297</f>
        <v>A-1</v>
      </c>
      <c r="W297" s="18" t="str">
        <f>Hoja2!AJ297</f>
        <v>3011020110256</v>
      </c>
      <c r="X297" s="18">
        <f>Hoja2!AK297</f>
        <v>0</v>
      </c>
    </row>
    <row r="298" spans="1:24" ht="30" customHeight="1" x14ac:dyDescent="0.25">
      <c r="A298" s="18">
        <f>Hoja2!N298</f>
        <v>0</v>
      </c>
      <c r="B298" s="18">
        <f>Hoja2!O298</f>
        <v>0</v>
      </c>
      <c r="C298" s="18">
        <f>Hoja2!P298</f>
        <v>0</v>
      </c>
      <c r="D298" s="18">
        <f>Hoja2!Q298</f>
        <v>0</v>
      </c>
      <c r="E298" s="18">
        <f>Hoja2!R298</f>
        <v>0</v>
      </c>
      <c r="F298" s="18">
        <f>Hoja2!S298</f>
        <v>0</v>
      </c>
      <c r="G298" s="18" t="str">
        <f>Hoja2!T298</f>
        <v>2026</v>
      </c>
      <c r="H298" s="18">
        <f>Hoja2!U298</f>
        <v>0</v>
      </c>
      <c r="I298" s="18">
        <f>Hoja2!V298</f>
        <v>0</v>
      </c>
      <c r="J298" s="18">
        <f>Hoja2!W298</f>
        <v>0</v>
      </c>
      <c r="K298" s="18">
        <f>Hoja2!X298</f>
        <v>0</v>
      </c>
      <c r="L298" s="5">
        <f>ROUND((Hoja2!W298*Hoja2!$B$1),3)</f>
        <v>0</v>
      </c>
      <c r="M298" s="5">
        <f>ROUND((Hoja2!W298*Hoja2!$B$2),3)</f>
        <v>0</v>
      </c>
      <c r="N298" s="5">
        <f t="shared" si="5"/>
        <v>0</v>
      </c>
      <c r="O298" s="45">
        <f>ROUND((Hoja2!U298+Hoja2!Y298),2)</f>
        <v>0</v>
      </c>
      <c r="P298" s="18">
        <f>Hoja2!AC298</f>
        <v>0</v>
      </c>
      <c r="Q298" s="18" t="str">
        <f>Hoja2!AD298</f>
        <v>N</v>
      </c>
      <c r="R298" s="18" t="str">
        <f>Hoja2!AE298</f>
        <v xml:space="preserve"> - </v>
      </c>
      <c r="S298" s="18" t="str">
        <f>Hoja2!AF298</f>
        <v xml:space="preserve"> - </v>
      </c>
      <c r="T298" s="18" t="str">
        <f>Hoja2!AG298</f>
        <v xml:space="preserve"> - </v>
      </c>
      <c r="U298" s="18" t="str">
        <f>Hoja2!AH298</f>
        <v xml:space="preserve"> - </v>
      </c>
      <c r="V298" s="18" t="str">
        <f>Hoja2!AI298</f>
        <v>A-1</v>
      </c>
      <c r="W298" s="18" t="str">
        <f>Hoja2!AJ298</f>
        <v>3011020110257</v>
      </c>
      <c r="X298" s="18">
        <f>Hoja2!AK298</f>
        <v>0</v>
      </c>
    </row>
    <row r="299" spans="1:24" ht="30" customHeight="1" x14ac:dyDescent="0.25">
      <c r="A299" s="18">
        <f>Hoja2!N299</f>
        <v>0</v>
      </c>
      <c r="B299" s="18">
        <f>Hoja2!O299</f>
        <v>0</v>
      </c>
      <c r="C299" s="18">
        <f>Hoja2!P299</f>
        <v>0</v>
      </c>
      <c r="D299" s="18">
        <f>Hoja2!Q299</f>
        <v>0</v>
      </c>
      <c r="E299" s="18">
        <f>Hoja2!R299</f>
        <v>0</v>
      </c>
      <c r="F299" s="18">
        <f>Hoja2!S299</f>
        <v>0</v>
      </c>
      <c r="G299" s="18" t="str">
        <f>Hoja2!T299</f>
        <v>2026</v>
      </c>
      <c r="H299" s="18">
        <f>Hoja2!U299</f>
        <v>0</v>
      </c>
      <c r="I299" s="18">
        <f>Hoja2!V299</f>
        <v>0</v>
      </c>
      <c r="J299" s="18">
        <f>Hoja2!W299</f>
        <v>0</v>
      </c>
      <c r="K299" s="18">
        <f>Hoja2!X299</f>
        <v>0</v>
      </c>
      <c r="L299" s="5">
        <f>ROUND((Hoja2!W299*Hoja2!$B$1),3)</f>
        <v>0</v>
      </c>
      <c r="M299" s="5">
        <f>ROUND((Hoja2!W299*Hoja2!$B$2),3)</f>
        <v>0</v>
      </c>
      <c r="N299" s="5">
        <f t="shared" si="5"/>
        <v>0</v>
      </c>
      <c r="O299" s="45">
        <f>ROUND((Hoja2!U299+Hoja2!Y299),2)</f>
        <v>0</v>
      </c>
      <c r="P299" s="18">
        <f>Hoja2!AC299</f>
        <v>0</v>
      </c>
      <c r="Q299" s="18" t="str">
        <f>Hoja2!AD299</f>
        <v>N</v>
      </c>
      <c r="R299" s="18" t="str">
        <f>Hoja2!AE299</f>
        <v xml:space="preserve"> - </v>
      </c>
      <c r="S299" s="18" t="str">
        <f>Hoja2!AF299</f>
        <v xml:space="preserve"> - </v>
      </c>
      <c r="T299" s="18" t="str">
        <f>Hoja2!AG299</f>
        <v xml:space="preserve"> - </v>
      </c>
      <c r="U299" s="18" t="str">
        <f>Hoja2!AH299</f>
        <v xml:space="preserve"> - </v>
      </c>
      <c r="V299" s="18" t="str">
        <f>Hoja2!AI299</f>
        <v>A-1</v>
      </c>
      <c r="W299" s="18" t="str">
        <f>Hoja2!AJ299</f>
        <v>3011020110258</v>
      </c>
      <c r="X299" s="18">
        <f>Hoja2!AK299</f>
        <v>0</v>
      </c>
    </row>
    <row r="300" spans="1:24" ht="30" customHeight="1" x14ac:dyDescent="0.25">
      <c r="A300" s="18">
        <f>Hoja2!N300</f>
        <v>0</v>
      </c>
      <c r="B300" s="18">
        <f>Hoja2!O300</f>
        <v>0</v>
      </c>
      <c r="C300" s="18">
        <f>Hoja2!P300</f>
        <v>0</v>
      </c>
      <c r="D300" s="18">
        <f>Hoja2!Q300</f>
        <v>0</v>
      </c>
      <c r="E300" s="18">
        <f>Hoja2!R300</f>
        <v>0</v>
      </c>
      <c r="F300" s="18">
        <f>Hoja2!S300</f>
        <v>0</v>
      </c>
      <c r="G300" s="18" t="str">
        <f>Hoja2!T300</f>
        <v>2026</v>
      </c>
      <c r="H300" s="18">
        <f>Hoja2!U300</f>
        <v>0</v>
      </c>
      <c r="I300" s="18">
        <f>Hoja2!V300</f>
        <v>0</v>
      </c>
      <c r="J300" s="18">
        <f>Hoja2!W300</f>
        <v>0</v>
      </c>
      <c r="K300" s="18">
        <f>Hoja2!X300</f>
        <v>0</v>
      </c>
      <c r="L300" s="5">
        <f>ROUND((Hoja2!W300*Hoja2!$B$1),3)</f>
        <v>0</v>
      </c>
      <c r="M300" s="5">
        <f>ROUND((Hoja2!W300*Hoja2!$B$2),3)</f>
        <v>0</v>
      </c>
      <c r="N300" s="5">
        <f t="shared" si="5"/>
        <v>0</v>
      </c>
      <c r="O300" s="45">
        <f>ROUND((Hoja2!U300+Hoja2!Y300),2)</f>
        <v>0</v>
      </c>
      <c r="P300" s="18">
        <f>Hoja2!AC300</f>
        <v>0</v>
      </c>
      <c r="Q300" s="18" t="str">
        <f>Hoja2!AD300</f>
        <v>N</v>
      </c>
      <c r="R300" s="18" t="str">
        <f>Hoja2!AE300</f>
        <v xml:space="preserve"> - </v>
      </c>
      <c r="S300" s="18" t="str">
        <f>Hoja2!AF300</f>
        <v xml:space="preserve"> - </v>
      </c>
      <c r="T300" s="18" t="str">
        <f>Hoja2!AG300</f>
        <v xml:space="preserve"> - </v>
      </c>
      <c r="U300" s="18" t="str">
        <f>Hoja2!AH300</f>
        <v xml:space="preserve"> - </v>
      </c>
      <c r="V300" s="18" t="str">
        <f>Hoja2!AI300</f>
        <v>A-1</v>
      </c>
      <c r="W300" s="18" t="str">
        <f>Hoja2!AJ300</f>
        <v>3011020110259</v>
      </c>
      <c r="X300" s="18">
        <f>Hoja2!AK300</f>
        <v>0</v>
      </c>
    </row>
    <row r="301" spans="1:24" ht="30" customHeight="1" x14ac:dyDescent="0.25">
      <c r="A301" s="18">
        <f>Hoja2!N301</f>
        <v>0</v>
      </c>
      <c r="B301" s="18">
        <f>Hoja2!O301</f>
        <v>0</v>
      </c>
      <c r="C301" s="18">
        <f>Hoja2!P301</f>
        <v>0</v>
      </c>
      <c r="D301" s="18">
        <f>Hoja2!Q301</f>
        <v>0</v>
      </c>
      <c r="E301" s="18">
        <f>Hoja2!R301</f>
        <v>0</v>
      </c>
      <c r="F301" s="18">
        <f>Hoja2!S301</f>
        <v>0</v>
      </c>
      <c r="G301" s="18" t="str">
        <f>Hoja2!T301</f>
        <v>2026</v>
      </c>
      <c r="H301" s="18">
        <f>Hoja2!U301</f>
        <v>0</v>
      </c>
      <c r="I301" s="18">
        <f>Hoja2!V301</f>
        <v>0</v>
      </c>
      <c r="J301" s="18">
        <f>Hoja2!W301</f>
        <v>0</v>
      </c>
      <c r="K301" s="18">
        <f>Hoja2!X301</f>
        <v>0</v>
      </c>
      <c r="L301" s="5">
        <f>ROUND((Hoja2!W301*Hoja2!$B$1),3)</f>
        <v>0</v>
      </c>
      <c r="M301" s="5">
        <f>ROUND((Hoja2!W301*Hoja2!$B$2),3)</f>
        <v>0</v>
      </c>
      <c r="N301" s="5">
        <f t="shared" si="5"/>
        <v>0</v>
      </c>
      <c r="O301" s="45">
        <f>ROUND((Hoja2!U301+Hoja2!Y301),2)</f>
        <v>0</v>
      </c>
      <c r="P301" s="18">
        <f>Hoja2!AC301</f>
        <v>0</v>
      </c>
      <c r="Q301" s="18" t="str">
        <f>Hoja2!AD301</f>
        <v>N</v>
      </c>
      <c r="R301" s="18" t="str">
        <f>Hoja2!AE301</f>
        <v xml:space="preserve"> - </v>
      </c>
      <c r="S301" s="18" t="str">
        <f>Hoja2!AF301</f>
        <v xml:space="preserve"> - </v>
      </c>
      <c r="T301" s="18" t="str">
        <f>Hoja2!AG301</f>
        <v xml:space="preserve"> - </v>
      </c>
      <c r="U301" s="18" t="str">
        <f>Hoja2!AH301</f>
        <v xml:space="preserve"> - </v>
      </c>
      <c r="V301" s="18" t="str">
        <f>Hoja2!AI301</f>
        <v>A-1</v>
      </c>
      <c r="W301" s="18" t="str">
        <f>Hoja2!AJ301</f>
        <v>3011020110260</v>
      </c>
      <c r="X301" s="18">
        <f>Hoja2!AK301</f>
        <v>0</v>
      </c>
    </row>
    <row r="302" spans="1:24" ht="30" customHeight="1" x14ac:dyDescent="0.25">
      <c r="A302" s="18">
        <f>Hoja2!N302</f>
        <v>0</v>
      </c>
      <c r="B302" s="18">
        <f>Hoja2!O302</f>
        <v>0</v>
      </c>
      <c r="C302" s="18">
        <f>Hoja2!P302</f>
        <v>0</v>
      </c>
      <c r="D302" s="18">
        <f>Hoja2!Q302</f>
        <v>0</v>
      </c>
      <c r="E302" s="18">
        <f>Hoja2!R302</f>
        <v>0</v>
      </c>
      <c r="F302" s="18">
        <f>Hoja2!S302</f>
        <v>0</v>
      </c>
      <c r="G302" s="18" t="str">
        <f>Hoja2!T302</f>
        <v>2026</v>
      </c>
      <c r="H302" s="18">
        <f>Hoja2!U302</f>
        <v>0</v>
      </c>
      <c r="I302" s="18">
        <f>Hoja2!V302</f>
        <v>0</v>
      </c>
      <c r="J302" s="18">
        <f>Hoja2!W302</f>
        <v>0</v>
      </c>
      <c r="K302" s="18">
        <f>Hoja2!X302</f>
        <v>0</v>
      </c>
      <c r="L302" s="5">
        <f>ROUND((Hoja2!W302*Hoja2!$B$1),3)</f>
        <v>0</v>
      </c>
      <c r="M302" s="5">
        <f>ROUND((Hoja2!W302*Hoja2!$B$2),3)</f>
        <v>0</v>
      </c>
      <c r="N302" s="5">
        <f t="shared" si="5"/>
        <v>0</v>
      </c>
      <c r="O302" s="45">
        <f>ROUND((Hoja2!U302+Hoja2!Y302),2)</f>
        <v>0</v>
      </c>
      <c r="P302" s="18">
        <f>Hoja2!AC302</f>
        <v>0</v>
      </c>
      <c r="Q302" s="18" t="str">
        <f>Hoja2!AD302</f>
        <v>N</v>
      </c>
      <c r="R302" s="18" t="str">
        <f>Hoja2!AE302</f>
        <v xml:space="preserve"> - </v>
      </c>
      <c r="S302" s="18" t="str">
        <f>Hoja2!AF302</f>
        <v xml:space="preserve"> - </v>
      </c>
      <c r="T302" s="18" t="str">
        <f>Hoja2!AG302</f>
        <v xml:space="preserve"> - </v>
      </c>
      <c r="U302" s="18" t="str">
        <f>Hoja2!AH302</f>
        <v xml:space="preserve"> - </v>
      </c>
      <c r="V302" s="18" t="str">
        <f>Hoja2!AI302</f>
        <v>A-1</v>
      </c>
      <c r="W302" s="18" t="str">
        <f>Hoja2!AJ302</f>
        <v>3011020110261</v>
      </c>
      <c r="X302" s="18">
        <f>Hoja2!AK302</f>
        <v>0</v>
      </c>
    </row>
    <row r="303" spans="1:24" ht="30" customHeight="1" x14ac:dyDescent="0.25">
      <c r="A303" s="18">
        <f>Hoja2!N303</f>
        <v>0</v>
      </c>
      <c r="B303" s="18">
        <f>Hoja2!O303</f>
        <v>0</v>
      </c>
      <c r="C303" s="18">
        <f>Hoja2!P303</f>
        <v>0</v>
      </c>
      <c r="D303" s="18">
        <f>Hoja2!Q303</f>
        <v>0</v>
      </c>
      <c r="E303" s="18">
        <f>Hoja2!R303</f>
        <v>0</v>
      </c>
      <c r="F303" s="18">
        <f>Hoja2!S303</f>
        <v>0</v>
      </c>
      <c r="G303" s="18" t="str">
        <f>Hoja2!T303</f>
        <v>2026</v>
      </c>
      <c r="H303" s="18">
        <f>Hoja2!U303</f>
        <v>0</v>
      </c>
      <c r="I303" s="18">
        <f>Hoja2!V303</f>
        <v>0</v>
      </c>
      <c r="J303" s="18">
        <f>Hoja2!W303</f>
        <v>0</v>
      </c>
      <c r="K303" s="18">
        <f>Hoja2!X303</f>
        <v>0</v>
      </c>
      <c r="L303" s="5">
        <f>ROUND((Hoja2!W303*Hoja2!$B$1),3)</f>
        <v>0</v>
      </c>
      <c r="M303" s="5">
        <f>ROUND((Hoja2!W303*Hoja2!$B$2),3)</f>
        <v>0</v>
      </c>
      <c r="N303" s="5">
        <f t="shared" si="5"/>
        <v>0</v>
      </c>
      <c r="O303" s="45">
        <f>ROUND((Hoja2!U303+Hoja2!Y303),2)</f>
        <v>0</v>
      </c>
      <c r="P303" s="18">
        <f>Hoja2!AC303</f>
        <v>0</v>
      </c>
      <c r="Q303" s="18" t="str">
        <f>Hoja2!AD303</f>
        <v>N</v>
      </c>
      <c r="R303" s="18" t="str">
        <f>Hoja2!AE303</f>
        <v xml:space="preserve"> - </v>
      </c>
      <c r="S303" s="18" t="str">
        <f>Hoja2!AF303</f>
        <v xml:space="preserve"> - </v>
      </c>
      <c r="T303" s="18" t="str">
        <f>Hoja2!AG303</f>
        <v xml:space="preserve"> - </v>
      </c>
      <c r="U303" s="18" t="str">
        <f>Hoja2!AH303</f>
        <v xml:space="preserve"> - </v>
      </c>
      <c r="V303" s="18" t="str">
        <f>Hoja2!AI303</f>
        <v>A-1</v>
      </c>
      <c r="W303" s="18" t="str">
        <f>Hoja2!AJ303</f>
        <v>3011020110262</v>
      </c>
      <c r="X303" s="18">
        <f>Hoja2!AK303</f>
        <v>0</v>
      </c>
    </row>
    <row r="304" spans="1:24" ht="30" customHeight="1" x14ac:dyDescent="0.25">
      <c r="A304" s="18">
        <f>Hoja2!N304</f>
        <v>0</v>
      </c>
      <c r="B304" s="18">
        <f>Hoja2!O304</f>
        <v>0</v>
      </c>
      <c r="C304" s="18">
        <f>Hoja2!P304</f>
        <v>0</v>
      </c>
      <c r="D304" s="18">
        <f>Hoja2!Q304</f>
        <v>0</v>
      </c>
      <c r="E304" s="18">
        <f>Hoja2!R304</f>
        <v>0</v>
      </c>
      <c r="F304" s="18">
        <f>Hoja2!S304</f>
        <v>0</v>
      </c>
      <c r="G304" s="18" t="str">
        <f>Hoja2!T304</f>
        <v>2026</v>
      </c>
      <c r="H304" s="18">
        <f>Hoja2!U304</f>
        <v>0</v>
      </c>
      <c r="I304" s="18">
        <f>Hoja2!V304</f>
        <v>0</v>
      </c>
      <c r="J304" s="18">
        <f>Hoja2!W304</f>
        <v>0</v>
      </c>
      <c r="K304" s="18">
        <f>Hoja2!X304</f>
        <v>0</v>
      </c>
      <c r="L304" s="5">
        <f>ROUND((Hoja2!W304*Hoja2!$B$1),3)</f>
        <v>0</v>
      </c>
      <c r="M304" s="5">
        <f>ROUND((Hoja2!W304*Hoja2!$B$2),3)</f>
        <v>0</v>
      </c>
      <c r="N304" s="5">
        <f t="shared" si="5"/>
        <v>0</v>
      </c>
      <c r="O304" s="45">
        <f>ROUND((Hoja2!U304+Hoja2!Y304),2)</f>
        <v>0</v>
      </c>
      <c r="P304" s="18">
        <f>Hoja2!AC304</f>
        <v>0</v>
      </c>
      <c r="Q304" s="18" t="str">
        <f>Hoja2!AD304</f>
        <v>N</v>
      </c>
      <c r="R304" s="18" t="str">
        <f>Hoja2!AE304</f>
        <v xml:space="preserve"> - </v>
      </c>
      <c r="S304" s="18" t="str">
        <f>Hoja2!AF304</f>
        <v xml:space="preserve"> - </v>
      </c>
      <c r="T304" s="18" t="str">
        <f>Hoja2!AG304</f>
        <v xml:space="preserve"> - </v>
      </c>
      <c r="U304" s="18" t="str">
        <f>Hoja2!AH304</f>
        <v xml:space="preserve"> - </v>
      </c>
      <c r="V304" s="18" t="str">
        <f>Hoja2!AI304</f>
        <v>A-1</v>
      </c>
      <c r="W304" s="18" t="str">
        <f>Hoja2!AJ304</f>
        <v>3011020110263</v>
      </c>
      <c r="X304" s="18">
        <f>Hoja2!AK304</f>
        <v>0</v>
      </c>
    </row>
    <row r="305" spans="1:24" ht="30" customHeight="1" x14ac:dyDescent="0.25">
      <c r="A305" s="18">
        <f>Hoja2!N305</f>
        <v>0</v>
      </c>
      <c r="B305" s="18">
        <f>Hoja2!O305</f>
        <v>0</v>
      </c>
      <c r="C305" s="18">
        <f>Hoja2!P305</f>
        <v>0</v>
      </c>
      <c r="D305" s="18">
        <f>Hoja2!Q305</f>
        <v>0</v>
      </c>
      <c r="E305" s="18">
        <f>Hoja2!R305</f>
        <v>0</v>
      </c>
      <c r="F305" s="18">
        <f>Hoja2!S305</f>
        <v>0</v>
      </c>
      <c r="G305" s="18" t="str">
        <f>Hoja2!T305</f>
        <v>2026</v>
      </c>
      <c r="H305" s="18">
        <f>Hoja2!U305</f>
        <v>0</v>
      </c>
      <c r="I305" s="18">
        <f>Hoja2!V305</f>
        <v>0</v>
      </c>
      <c r="J305" s="18">
        <f>Hoja2!W305</f>
        <v>0</v>
      </c>
      <c r="K305" s="18">
        <f>Hoja2!X305</f>
        <v>0</v>
      </c>
      <c r="L305" s="5">
        <f>ROUND((Hoja2!W305*Hoja2!$B$1),3)</f>
        <v>0</v>
      </c>
      <c r="M305" s="5">
        <f>ROUND((Hoja2!W305*Hoja2!$B$2),3)</f>
        <v>0</v>
      </c>
      <c r="N305" s="5">
        <f t="shared" si="5"/>
        <v>0</v>
      </c>
      <c r="O305" s="45">
        <f>ROUND((Hoja2!U305+Hoja2!Y305),2)</f>
        <v>0</v>
      </c>
      <c r="P305" s="18">
        <f>Hoja2!AC305</f>
        <v>0</v>
      </c>
      <c r="Q305" s="18" t="str">
        <f>Hoja2!AD305</f>
        <v>N</v>
      </c>
      <c r="R305" s="18" t="str">
        <f>Hoja2!AE305</f>
        <v xml:space="preserve"> - </v>
      </c>
      <c r="S305" s="18" t="str">
        <f>Hoja2!AF305</f>
        <v xml:space="preserve"> - </v>
      </c>
      <c r="T305" s="18" t="str">
        <f>Hoja2!AG305</f>
        <v xml:space="preserve"> - </v>
      </c>
      <c r="U305" s="18" t="str">
        <f>Hoja2!AH305</f>
        <v xml:space="preserve"> - </v>
      </c>
      <c r="V305" s="18" t="str">
        <f>Hoja2!AI305</f>
        <v>A-1</v>
      </c>
      <c r="W305" s="18" t="str">
        <f>Hoja2!AJ305</f>
        <v>3011020110264</v>
      </c>
      <c r="X305" s="18">
        <f>Hoja2!AK305</f>
        <v>0</v>
      </c>
    </row>
    <row r="306" spans="1:24" ht="30" customHeight="1" x14ac:dyDescent="0.25">
      <c r="A306" s="18">
        <f>Hoja2!N306</f>
        <v>0</v>
      </c>
      <c r="B306" s="18">
        <f>Hoja2!O306</f>
        <v>0</v>
      </c>
      <c r="C306" s="18">
        <f>Hoja2!P306</f>
        <v>0</v>
      </c>
      <c r="D306" s="18">
        <f>Hoja2!Q306</f>
        <v>0</v>
      </c>
      <c r="E306" s="18">
        <f>Hoja2!R306</f>
        <v>0</v>
      </c>
      <c r="F306" s="18">
        <f>Hoja2!S306</f>
        <v>0</v>
      </c>
      <c r="G306" s="18" t="str">
        <f>Hoja2!T306</f>
        <v>2026</v>
      </c>
      <c r="H306" s="18">
        <f>Hoja2!U306</f>
        <v>0</v>
      </c>
      <c r="I306" s="18">
        <f>Hoja2!V306</f>
        <v>0</v>
      </c>
      <c r="J306" s="18">
        <f>Hoja2!W306</f>
        <v>0</v>
      </c>
      <c r="K306" s="18">
        <f>Hoja2!X306</f>
        <v>0</v>
      </c>
      <c r="L306" s="5">
        <f>ROUND((Hoja2!W306*Hoja2!$B$1),3)</f>
        <v>0</v>
      </c>
      <c r="M306" s="5">
        <f>ROUND((Hoja2!W306*Hoja2!$B$2),3)</f>
        <v>0</v>
      </c>
      <c r="N306" s="5">
        <f t="shared" si="5"/>
        <v>0</v>
      </c>
      <c r="O306" s="45">
        <f>ROUND((Hoja2!U306+Hoja2!Y306),2)</f>
        <v>0</v>
      </c>
      <c r="P306" s="18">
        <f>Hoja2!AC306</f>
        <v>0</v>
      </c>
      <c r="Q306" s="18" t="str">
        <f>Hoja2!AD306</f>
        <v>N</v>
      </c>
      <c r="R306" s="18" t="str">
        <f>Hoja2!AE306</f>
        <v xml:space="preserve"> - </v>
      </c>
      <c r="S306" s="18" t="str">
        <f>Hoja2!AF306</f>
        <v xml:space="preserve"> - </v>
      </c>
      <c r="T306" s="18" t="str">
        <f>Hoja2!AG306</f>
        <v xml:space="preserve"> - </v>
      </c>
      <c r="U306" s="18" t="str">
        <f>Hoja2!AH306</f>
        <v xml:space="preserve"> - </v>
      </c>
      <c r="V306" s="18" t="str">
        <f>Hoja2!AI306</f>
        <v>A-1</v>
      </c>
      <c r="W306" s="18" t="str">
        <f>Hoja2!AJ306</f>
        <v>3011020110265</v>
      </c>
      <c r="X306" s="18">
        <f>Hoja2!AK306</f>
        <v>0</v>
      </c>
    </row>
    <row r="307" spans="1:24" ht="30" customHeight="1" x14ac:dyDescent="0.25">
      <c r="A307" s="18">
        <f>Hoja2!N307</f>
        <v>0</v>
      </c>
      <c r="B307" s="18">
        <f>Hoja2!O307</f>
        <v>0</v>
      </c>
      <c r="C307" s="18">
        <f>Hoja2!P307</f>
        <v>0</v>
      </c>
      <c r="D307" s="18">
        <f>Hoja2!Q307</f>
        <v>0</v>
      </c>
      <c r="E307" s="18">
        <f>Hoja2!R307</f>
        <v>0</v>
      </c>
      <c r="F307" s="18">
        <f>Hoja2!S307</f>
        <v>0</v>
      </c>
      <c r="G307" s="18" t="str">
        <f>Hoja2!T307</f>
        <v>2026</v>
      </c>
      <c r="H307" s="18">
        <f>Hoja2!U307</f>
        <v>0</v>
      </c>
      <c r="I307" s="18">
        <f>Hoja2!V307</f>
        <v>0</v>
      </c>
      <c r="J307" s="18">
        <f>Hoja2!W307</f>
        <v>0</v>
      </c>
      <c r="K307" s="18">
        <f>Hoja2!X307</f>
        <v>0</v>
      </c>
      <c r="L307" s="5">
        <f>ROUND((Hoja2!W307*Hoja2!$B$1),3)</f>
        <v>0</v>
      </c>
      <c r="M307" s="5">
        <f>ROUND((Hoja2!W307*Hoja2!$B$2),3)</f>
        <v>0</v>
      </c>
      <c r="N307" s="5">
        <f t="shared" si="5"/>
        <v>0</v>
      </c>
      <c r="O307" s="45">
        <f>ROUND((Hoja2!U307+Hoja2!Y307),2)</f>
        <v>0</v>
      </c>
      <c r="P307" s="18">
        <f>Hoja2!AC307</f>
        <v>0</v>
      </c>
      <c r="Q307" s="18" t="str">
        <f>Hoja2!AD307</f>
        <v>N</v>
      </c>
      <c r="R307" s="18" t="str">
        <f>Hoja2!AE307</f>
        <v xml:space="preserve"> - </v>
      </c>
      <c r="S307" s="18" t="str">
        <f>Hoja2!AF307</f>
        <v xml:space="preserve"> - </v>
      </c>
      <c r="T307" s="18" t="str">
        <f>Hoja2!AG307</f>
        <v xml:space="preserve"> - </v>
      </c>
      <c r="U307" s="18" t="str">
        <f>Hoja2!AH307</f>
        <v xml:space="preserve"> - </v>
      </c>
      <c r="V307" s="18" t="str">
        <f>Hoja2!AI307</f>
        <v>A-1</v>
      </c>
      <c r="W307" s="18" t="str">
        <f>Hoja2!AJ307</f>
        <v>3011020110266</v>
      </c>
      <c r="X307" s="18">
        <f>Hoja2!AK307</f>
        <v>0</v>
      </c>
    </row>
    <row r="308" spans="1:24" ht="30" customHeight="1" x14ac:dyDescent="0.25">
      <c r="A308" s="18">
        <f>Hoja2!N308</f>
        <v>0</v>
      </c>
      <c r="B308" s="18">
        <f>Hoja2!O308</f>
        <v>0</v>
      </c>
      <c r="C308" s="18">
        <f>Hoja2!P308</f>
        <v>0</v>
      </c>
      <c r="D308" s="18">
        <f>Hoja2!Q308</f>
        <v>0</v>
      </c>
      <c r="E308" s="18">
        <f>Hoja2!R308</f>
        <v>0</v>
      </c>
      <c r="F308" s="18">
        <f>Hoja2!S308</f>
        <v>0</v>
      </c>
      <c r="G308" s="18" t="str">
        <f>Hoja2!T308</f>
        <v>2026</v>
      </c>
      <c r="H308" s="18">
        <f>Hoja2!U308</f>
        <v>0</v>
      </c>
      <c r="I308" s="18">
        <f>Hoja2!V308</f>
        <v>0</v>
      </c>
      <c r="J308" s="18">
        <f>Hoja2!W308</f>
        <v>0</v>
      </c>
      <c r="K308" s="18">
        <f>Hoja2!X308</f>
        <v>0</v>
      </c>
      <c r="L308" s="5">
        <f>ROUND((Hoja2!W308*Hoja2!$B$1),3)</f>
        <v>0</v>
      </c>
      <c r="M308" s="5">
        <f>ROUND((Hoja2!W308*Hoja2!$B$2),3)</f>
        <v>0</v>
      </c>
      <c r="N308" s="5">
        <f t="shared" si="5"/>
        <v>0</v>
      </c>
      <c r="O308" s="45">
        <f>ROUND((Hoja2!U308+Hoja2!Y308),2)</f>
        <v>0</v>
      </c>
      <c r="P308" s="18">
        <f>Hoja2!AC308</f>
        <v>0</v>
      </c>
      <c r="Q308" s="18" t="str">
        <f>Hoja2!AD308</f>
        <v>N</v>
      </c>
      <c r="R308" s="18" t="str">
        <f>Hoja2!AE308</f>
        <v xml:space="preserve"> - </v>
      </c>
      <c r="S308" s="18" t="str">
        <f>Hoja2!AF308</f>
        <v xml:space="preserve"> - </v>
      </c>
      <c r="T308" s="18" t="str">
        <f>Hoja2!AG308</f>
        <v xml:space="preserve"> - </v>
      </c>
      <c r="U308" s="18" t="str">
        <f>Hoja2!AH308</f>
        <v xml:space="preserve"> - </v>
      </c>
      <c r="V308" s="18" t="str">
        <f>Hoja2!AI308</f>
        <v>A-1</v>
      </c>
      <c r="W308" s="18" t="str">
        <f>Hoja2!AJ308</f>
        <v>3011020110267</v>
      </c>
      <c r="X308" s="18">
        <f>Hoja2!AK308</f>
        <v>0</v>
      </c>
    </row>
    <row r="309" spans="1:24" ht="30" customHeight="1" x14ac:dyDescent="0.25">
      <c r="A309" s="18">
        <f>Hoja2!N309</f>
        <v>0</v>
      </c>
      <c r="B309" s="18">
        <f>Hoja2!O309</f>
        <v>0</v>
      </c>
      <c r="C309" s="18">
        <f>Hoja2!P309</f>
        <v>0</v>
      </c>
      <c r="D309" s="18">
        <f>Hoja2!Q309</f>
        <v>0</v>
      </c>
      <c r="E309" s="18">
        <f>Hoja2!R309</f>
        <v>0</v>
      </c>
      <c r="F309" s="18">
        <f>Hoja2!S309</f>
        <v>0</v>
      </c>
      <c r="G309" s="18" t="str">
        <f>Hoja2!T309</f>
        <v>2026</v>
      </c>
      <c r="H309" s="18">
        <f>Hoja2!U309</f>
        <v>0</v>
      </c>
      <c r="I309" s="18">
        <f>Hoja2!V309</f>
        <v>0</v>
      </c>
      <c r="J309" s="18">
        <f>Hoja2!W309</f>
        <v>0</v>
      </c>
      <c r="K309" s="18">
        <f>Hoja2!X309</f>
        <v>0</v>
      </c>
      <c r="L309" s="5">
        <f>ROUND((Hoja2!W309*Hoja2!$B$1),3)</f>
        <v>0</v>
      </c>
      <c r="M309" s="5">
        <f>ROUND((Hoja2!W309*Hoja2!$B$2),3)</f>
        <v>0</v>
      </c>
      <c r="N309" s="5">
        <f t="shared" si="5"/>
        <v>0</v>
      </c>
      <c r="O309" s="45">
        <f>ROUND((Hoja2!U309+Hoja2!Y309),2)</f>
        <v>0</v>
      </c>
      <c r="P309" s="18">
        <f>Hoja2!AC309</f>
        <v>0</v>
      </c>
      <c r="Q309" s="18" t="str">
        <f>Hoja2!AD309</f>
        <v>N</v>
      </c>
      <c r="R309" s="18" t="str">
        <f>Hoja2!AE309</f>
        <v xml:space="preserve"> - </v>
      </c>
      <c r="S309" s="18" t="str">
        <f>Hoja2!AF309</f>
        <v xml:space="preserve"> - </v>
      </c>
      <c r="T309" s="18" t="str">
        <f>Hoja2!AG309</f>
        <v xml:space="preserve"> - </v>
      </c>
      <c r="U309" s="18" t="str">
        <f>Hoja2!AH309</f>
        <v xml:space="preserve"> - </v>
      </c>
      <c r="V309" s="18" t="str">
        <f>Hoja2!AI309</f>
        <v>A-1</v>
      </c>
      <c r="W309" s="18" t="str">
        <f>Hoja2!AJ309</f>
        <v>3011020110268</v>
      </c>
      <c r="X309" s="18">
        <f>Hoja2!AK309</f>
        <v>0</v>
      </c>
    </row>
    <row r="310" spans="1:24" ht="30" customHeight="1" x14ac:dyDescent="0.25">
      <c r="A310" s="18">
        <f>Hoja2!N310</f>
        <v>0</v>
      </c>
      <c r="B310" s="18">
        <f>Hoja2!O310</f>
        <v>0</v>
      </c>
      <c r="C310" s="18">
        <f>Hoja2!P310</f>
        <v>0</v>
      </c>
      <c r="D310" s="18">
        <f>Hoja2!Q310</f>
        <v>0</v>
      </c>
      <c r="E310" s="18">
        <f>Hoja2!R310</f>
        <v>0</v>
      </c>
      <c r="F310" s="18">
        <f>Hoja2!S310</f>
        <v>0</v>
      </c>
      <c r="G310" s="18" t="str">
        <f>Hoja2!T310</f>
        <v>2026</v>
      </c>
      <c r="H310" s="18">
        <f>Hoja2!U310</f>
        <v>0</v>
      </c>
      <c r="I310" s="18">
        <f>Hoja2!V310</f>
        <v>0</v>
      </c>
      <c r="J310" s="18">
        <f>Hoja2!W310</f>
        <v>0</v>
      </c>
      <c r="K310" s="18">
        <f>Hoja2!X310</f>
        <v>0</v>
      </c>
      <c r="L310" s="5">
        <f>ROUND((Hoja2!W310*Hoja2!$B$1),3)</f>
        <v>0</v>
      </c>
      <c r="M310" s="5">
        <f>ROUND((Hoja2!W310*Hoja2!$B$2),3)</f>
        <v>0</v>
      </c>
      <c r="N310" s="5">
        <f t="shared" si="5"/>
        <v>0</v>
      </c>
      <c r="O310" s="45">
        <f>ROUND((Hoja2!U310+Hoja2!Y310),2)</f>
        <v>0</v>
      </c>
      <c r="P310" s="18">
        <f>Hoja2!AC310</f>
        <v>0</v>
      </c>
      <c r="Q310" s="18" t="str">
        <f>Hoja2!AD310</f>
        <v>N</v>
      </c>
      <c r="R310" s="18" t="str">
        <f>Hoja2!AE310</f>
        <v xml:space="preserve"> - </v>
      </c>
      <c r="S310" s="18" t="str">
        <f>Hoja2!AF310</f>
        <v xml:space="preserve"> - </v>
      </c>
      <c r="T310" s="18" t="str">
        <f>Hoja2!AG310</f>
        <v xml:space="preserve"> - </v>
      </c>
      <c r="U310" s="18" t="str">
        <f>Hoja2!AH310</f>
        <v xml:space="preserve"> - </v>
      </c>
      <c r="V310" s="18" t="str">
        <f>Hoja2!AI310</f>
        <v>A-1</v>
      </c>
      <c r="W310" s="18" t="str">
        <f>Hoja2!AJ310</f>
        <v>3011020110269</v>
      </c>
      <c r="X310" s="18">
        <f>Hoja2!AK310</f>
        <v>0</v>
      </c>
    </row>
    <row r="311" spans="1:24" ht="30" customHeight="1" x14ac:dyDescent="0.25">
      <c r="A311" s="18">
        <f>Hoja2!N311</f>
        <v>0</v>
      </c>
      <c r="B311" s="18">
        <f>Hoja2!O311</f>
        <v>0</v>
      </c>
      <c r="C311" s="18">
        <f>Hoja2!P311</f>
        <v>0</v>
      </c>
      <c r="D311" s="18">
        <f>Hoja2!Q311</f>
        <v>0</v>
      </c>
      <c r="E311" s="18">
        <f>Hoja2!R311</f>
        <v>0</v>
      </c>
      <c r="F311" s="18">
        <f>Hoja2!S311</f>
        <v>0</v>
      </c>
      <c r="G311" s="18" t="str">
        <f>Hoja2!T311</f>
        <v>2026</v>
      </c>
      <c r="H311" s="18">
        <f>Hoja2!U311</f>
        <v>0</v>
      </c>
      <c r="I311" s="18">
        <f>Hoja2!V311</f>
        <v>0</v>
      </c>
      <c r="J311" s="18">
        <f>Hoja2!W311</f>
        <v>0</v>
      </c>
      <c r="K311" s="18">
        <f>Hoja2!X311</f>
        <v>0</v>
      </c>
      <c r="L311" s="5">
        <f>ROUND((Hoja2!W311*Hoja2!$B$1),3)</f>
        <v>0</v>
      </c>
      <c r="M311" s="5">
        <f>ROUND((Hoja2!W311*Hoja2!$B$2),3)</f>
        <v>0</v>
      </c>
      <c r="N311" s="5">
        <f t="shared" si="5"/>
        <v>0</v>
      </c>
      <c r="O311" s="45">
        <f>ROUND((Hoja2!U311+Hoja2!Y311),2)</f>
        <v>0</v>
      </c>
      <c r="P311" s="18">
        <f>Hoja2!AC311</f>
        <v>0</v>
      </c>
      <c r="Q311" s="18" t="str">
        <f>Hoja2!AD311</f>
        <v>N</v>
      </c>
      <c r="R311" s="18" t="str">
        <f>Hoja2!AE311</f>
        <v xml:space="preserve"> - </v>
      </c>
      <c r="S311" s="18" t="str">
        <f>Hoja2!AF311</f>
        <v xml:space="preserve"> - </v>
      </c>
      <c r="T311" s="18" t="str">
        <f>Hoja2!AG311</f>
        <v xml:space="preserve"> - </v>
      </c>
      <c r="U311" s="18" t="str">
        <f>Hoja2!AH311</f>
        <v xml:space="preserve"> - </v>
      </c>
      <c r="V311" s="18" t="str">
        <f>Hoja2!AI311</f>
        <v>A-1</v>
      </c>
      <c r="W311" s="18" t="str">
        <f>Hoja2!AJ311</f>
        <v>3011020110270</v>
      </c>
      <c r="X311" s="18">
        <f>Hoja2!AK311</f>
        <v>0</v>
      </c>
    </row>
    <row r="312" spans="1:24" ht="30" customHeight="1" x14ac:dyDescent="0.25">
      <c r="A312" s="18">
        <f>Hoja2!N312</f>
        <v>0</v>
      </c>
      <c r="B312" s="18">
        <f>Hoja2!O312</f>
        <v>0</v>
      </c>
      <c r="C312" s="18">
        <f>Hoja2!P312</f>
        <v>0</v>
      </c>
      <c r="D312" s="18">
        <f>Hoja2!Q312</f>
        <v>0</v>
      </c>
      <c r="E312" s="18">
        <f>Hoja2!R312</f>
        <v>0</v>
      </c>
      <c r="F312" s="18">
        <f>Hoja2!S312</f>
        <v>0</v>
      </c>
      <c r="G312" s="18" t="str">
        <f>Hoja2!T312</f>
        <v>2026</v>
      </c>
      <c r="H312" s="18">
        <f>Hoja2!U312</f>
        <v>0</v>
      </c>
      <c r="I312" s="18">
        <f>Hoja2!V312</f>
        <v>0</v>
      </c>
      <c r="J312" s="18">
        <f>Hoja2!W312</f>
        <v>0</v>
      </c>
      <c r="K312" s="18">
        <f>Hoja2!X312</f>
        <v>0</v>
      </c>
      <c r="L312" s="5">
        <f>ROUND((Hoja2!W312*Hoja2!$B$1),3)</f>
        <v>0</v>
      </c>
      <c r="M312" s="5">
        <f>ROUND((Hoja2!W312*Hoja2!$B$2),3)</f>
        <v>0</v>
      </c>
      <c r="N312" s="5">
        <f t="shared" si="5"/>
        <v>0</v>
      </c>
      <c r="O312" s="45">
        <f>ROUND((Hoja2!U312+Hoja2!Y312),2)</f>
        <v>0</v>
      </c>
      <c r="P312" s="18">
        <f>Hoja2!AC312</f>
        <v>0</v>
      </c>
      <c r="Q312" s="18" t="str">
        <f>Hoja2!AD312</f>
        <v>N</v>
      </c>
      <c r="R312" s="18" t="str">
        <f>Hoja2!AE312</f>
        <v xml:space="preserve"> - </v>
      </c>
      <c r="S312" s="18" t="str">
        <f>Hoja2!AF312</f>
        <v xml:space="preserve"> - </v>
      </c>
      <c r="T312" s="18" t="str">
        <f>Hoja2!AG312</f>
        <v xml:space="preserve"> - </v>
      </c>
      <c r="U312" s="18" t="str">
        <f>Hoja2!AH312</f>
        <v xml:space="preserve"> - </v>
      </c>
      <c r="V312" s="18" t="str">
        <f>Hoja2!AI312</f>
        <v>A-1</v>
      </c>
      <c r="W312" s="18" t="str">
        <f>Hoja2!AJ312</f>
        <v>3011020110271</v>
      </c>
      <c r="X312" s="18">
        <f>Hoja2!AK312</f>
        <v>0</v>
      </c>
    </row>
    <row r="313" spans="1:24" ht="30" customHeight="1" x14ac:dyDescent="0.25">
      <c r="A313" s="18">
        <f>Hoja2!N313</f>
        <v>0</v>
      </c>
      <c r="B313" s="18">
        <f>Hoja2!O313</f>
        <v>0</v>
      </c>
      <c r="C313" s="18">
        <f>Hoja2!P313</f>
        <v>0</v>
      </c>
      <c r="D313" s="18">
        <f>Hoja2!Q313</f>
        <v>0</v>
      </c>
      <c r="E313" s="18">
        <f>Hoja2!R313</f>
        <v>0</v>
      </c>
      <c r="F313" s="18">
        <f>Hoja2!S313</f>
        <v>0</v>
      </c>
      <c r="G313" s="18" t="str">
        <f>Hoja2!T313</f>
        <v>2026</v>
      </c>
      <c r="H313" s="18">
        <f>Hoja2!U313</f>
        <v>0</v>
      </c>
      <c r="I313" s="18">
        <f>Hoja2!V313</f>
        <v>0</v>
      </c>
      <c r="J313" s="18">
        <f>Hoja2!W313</f>
        <v>0</v>
      </c>
      <c r="K313" s="18">
        <f>Hoja2!X313</f>
        <v>0</v>
      </c>
      <c r="L313" s="5">
        <f>ROUND((Hoja2!W313*Hoja2!$B$1),3)</f>
        <v>0</v>
      </c>
      <c r="M313" s="5">
        <f>ROUND((Hoja2!W313*Hoja2!$B$2),3)</f>
        <v>0</v>
      </c>
      <c r="N313" s="5">
        <f t="shared" si="5"/>
        <v>0</v>
      </c>
      <c r="O313" s="45">
        <f>ROUND((Hoja2!U313+Hoja2!Y313),2)</f>
        <v>0</v>
      </c>
      <c r="P313" s="18">
        <f>Hoja2!AC313</f>
        <v>0</v>
      </c>
      <c r="Q313" s="18" t="str">
        <f>Hoja2!AD313</f>
        <v>N</v>
      </c>
      <c r="R313" s="18" t="str">
        <f>Hoja2!AE313</f>
        <v xml:space="preserve"> - </v>
      </c>
      <c r="S313" s="18" t="str">
        <f>Hoja2!AF313</f>
        <v xml:space="preserve"> - </v>
      </c>
      <c r="T313" s="18" t="str">
        <f>Hoja2!AG313</f>
        <v xml:space="preserve"> - </v>
      </c>
      <c r="U313" s="18" t="str">
        <f>Hoja2!AH313</f>
        <v xml:space="preserve"> - </v>
      </c>
      <c r="V313" s="18" t="str">
        <f>Hoja2!AI313</f>
        <v>A-1</v>
      </c>
      <c r="W313" s="18" t="str">
        <f>Hoja2!AJ313</f>
        <v>3011020110272</v>
      </c>
      <c r="X313" s="18">
        <f>Hoja2!AK313</f>
        <v>0</v>
      </c>
    </row>
    <row r="314" spans="1:24" ht="30" customHeight="1" x14ac:dyDescent="0.25">
      <c r="A314" s="18">
        <f>Hoja2!N314</f>
        <v>0</v>
      </c>
      <c r="B314" s="18">
        <f>Hoja2!O314</f>
        <v>0</v>
      </c>
      <c r="C314" s="18">
        <f>Hoja2!P314</f>
        <v>0</v>
      </c>
      <c r="D314" s="18">
        <f>Hoja2!Q314</f>
        <v>0</v>
      </c>
      <c r="E314" s="18">
        <f>Hoja2!R314</f>
        <v>0</v>
      </c>
      <c r="F314" s="18">
        <f>Hoja2!S314</f>
        <v>0</v>
      </c>
      <c r="G314" s="18" t="str">
        <f>Hoja2!T314</f>
        <v>2026</v>
      </c>
      <c r="H314" s="18">
        <f>Hoja2!U314</f>
        <v>0</v>
      </c>
      <c r="I314" s="18">
        <f>Hoja2!V314</f>
        <v>0</v>
      </c>
      <c r="J314" s="18">
        <f>Hoja2!W314</f>
        <v>0</v>
      </c>
      <c r="K314" s="18">
        <f>Hoja2!X314</f>
        <v>0</v>
      </c>
      <c r="L314" s="5">
        <f>ROUND((Hoja2!W314*Hoja2!$B$1),3)</f>
        <v>0</v>
      </c>
      <c r="M314" s="5">
        <f>ROUND((Hoja2!W314*Hoja2!$B$2),3)</f>
        <v>0</v>
      </c>
      <c r="N314" s="5">
        <f t="shared" si="5"/>
        <v>0</v>
      </c>
      <c r="O314" s="45">
        <f>ROUND((Hoja2!U314+Hoja2!Y314),2)</f>
        <v>0</v>
      </c>
      <c r="P314" s="18">
        <f>Hoja2!AC314</f>
        <v>0</v>
      </c>
      <c r="Q314" s="18" t="str">
        <f>Hoja2!AD314</f>
        <v>N</v>
      </c>
      <c r="R314" s="18" t="str">
        <f>Hoja2!AE314</f>
        <v xml:space="preserve"> - </v>
      </c>
      <c r="S314" s="18" t="str">
        <f>Hoja2!AF314</f>
        <v xml:space="preserve"> - </v>
      </c>
      <c r="T314" s="18" t="str">
        <f>Hoja2!AG314</f>
        <v xml:space="preserve"> - </v>
      </c>
      <c r="U314" s="18" t="str">
        <f>Hoja2!AH314</f>
        <v xml:space="preserve"> - </v>
      </c>
      <c r="V314" s="18" t="str">
        <f>Hoja2!AI314</f>
        <v>A-1</v>
      </c>
      <c r="W314" s="18" t="str">
        <f>Hoja2!AJ314</f>
        <v>3011020110273</v>
      </c>
      <c r="X314" s="18">
        <f>Hoja2!AK314</f>
        <v>0</v>
      </c>
    </row>
    <row r="315" spans="1:24" ht="30" customHeight="1" x14ac:dyDescent="0.25">
      <c r="A315" s="18">
        <f>Hoja2!N315</f>
        <v>0</v>
      </c>
      <c r="B315" s="18">
        <f>Hoja2!O315</f>
        <v>0</v>
      </c>
      <c r="C315" s="18">
        <f>Hoja2!P315</f>
        <v>0</v>
      </c>
      <c r="D315" s="18">
        <f>Hoja2!Q315</f>
        <v>0</v>
      </c>
      <c r="E315" s="18">
        <f>Hoja2!R315</f>
        <v>0</v>
      </c>
      <c r="F315" s="18">
        <f>Hoja2!S315</f>
        <v>0</v>
      </c>
      <c r="G315" s="18" t="str">
        <f>Hoja2!T315</f>
        <v>2026</v>
      </c>
      <c r="H315" s="18">
        <f>Hoja2!U315</f>
        <v>0</v>
      </c>
      <c r="I315" s="18">
        <f>Hoja2!V315</f>
        <v>0</v>
      </c>
      <c r="J315" s="18">
        <f>Hoja2!W315</f>
        <v>0</v>
      </c>
      <c r="K315" s="18">
        <f>Hoja2!X315</f>
        <v>0</v>
      </c>
      <c r="L315" s="5">
        <f>ROUND((Hoja2!W315*Hoja2!$B$1),3)</f>
        <v>0</v>
      </c>
      <c r="M315" s="5">
        <f>ROUND((Hoja2!W315*Hoja2!$B$2),3)</f>
        <v>0</v>
      </c>
      <c r="N315" s="5">
        <f t="shared" si="5"/>
        <v>0</v>
      </c>
      <c r="O315" s="45">
        <f>ROUND((Hoja2!U315+Hoja2!Y315),2)</f>
        <v>0</v>
      </c>
      <c r="P315" s="18">
        <f>Hoja2!AC315</f>
        <v>0</v>
      </c>
      <c r="Q315" s="18" t="str">
        <f>Hoja2!AD315</f>
        <v>N</v>
      </c>
      <c r="R315" s="18" t="str">
        <f>Hoja2!AE315</f>
        <v xml:space="preserve"> - </v>
      </c>
      <c r="S315" s="18" t="str">
        <f>Hoja2!AF315</f>
        <v xml:space="preserve"> - </v>
      </c>
      <c r="T315" s="18" t="str">
        <f>Hoja2!AG315</f>
        <v xml:space="preserve"> - </v>
      </c>
      <c r="U315" s="18" t="str">
        <f>Hoja2!AH315</f>
        <v xml:space="preserve"> - </v>
      </c>
      <c r="V315" s="18" t="str">
        <f>Hoja2!AI315</f>
        <v>A-1</v>
      </c>
      <c r="W315" s="18" t="str">
        <f>Hoja2!AJ315</f>
        <v>3011020110274</v>
      </c>
      <c r="X315" s="18">
        <f>Hoja2!AK315</f>
        <v>0</v>
      </c>
    </row>
    <row r="316" spans="1:24" ht="30" customHeight="1" x14ac:dyDescent="0.25">
      <c r="A316" s="18">
        <f>Hoja2!N316</f>
        <v>0</v>
      </c>
      <c r="B316" s="18">
        <f>Hoja2!O316</f>
        <v>0</v>
      </c>
      <c r="C316" s="18">
        <f>Hoja2!P316</f>
        <v>0</v>
      </c>
      <c r="D316" s="18">
        <f>Hoja2!Q316</f>
        <v>0</v>
      </c>
      <c r="E316" s="18">
        <f>Hoja2!R316</f>
        <v>0</v>
      </c>
      <c r="F316" s="18">
        <f>Hoja2!S316</f>
        <v>0</v>
      </c>
      <c r="G316" s="18" t="str">
        <f>Hoja2!T316</f>
        <v>2026</v>
      </c>
      <c r="H316" s="18">
        <f>Hoja2!U316</f>
        <v>0</v>
      </c>
      <c r="I316" s="18">
        <f>Hoja2!V316</f>
        <v>0</v>
      </c>
      <c r="J316" s="18">
        <f>Hoja2!W316</f>
        <v>0</v>
      </c>
      <c r="K316" s="18">
        <f>Hoja2!X316</f>
        <v>0</v>
      </c>
      <c r="L316" s="5">
        <f>ROUND((Hoja2!W316*Hoja2!$B$1),3)</f>
        <v>0</v>
      </c>
      <c r="M316" s="5">
        <f>ROUND((Hoja2!W316*Hoja2!$B$2),3)</f>
        <v>0</v>
      </c>
      <c r="N316" s="5">
        <f t="shared" si="5"/>
        <v>0</v>
      </c>
      <c r="O316" s="45">
        <f>ROUND((Hoja2!U316+Hoja2!Y316),2)</f>
        <v>0</v>
      </c>
      <c r="P316" s="18">
        <f>Hoja2!AC316</f>
        <v>0</v>
      </c>
      <c r="Q316" s="18" t="str">
        <f>Hoja2!AD316</f>
        <v>N</v>
      </c>
      <c r="R316" s="18" t="str">
        <f>Hoja2!AE316</f>
        <v xml:space="preserve"> - </v>
      </c>
      <c r="S316" s="18" t="str">
        <f>Hoja2!AF316</f>
        <v xml:space="preserve"> - </v>
      </c>
      <c r="T316" s="18" t="str">
        <f>Hoja2!AG316</f>
        <v xml:space="preserve"> - </v>
      </c>
      <c r="U316" s="18" t="str">
        <f>Hoja2!AH316</f>
        <v xml:space="preserve"> - </v>
      </c>
      <c r="V316" s="18" t="str">
        <f>Hoja2!AI316</f>
        <v>A-1</v>
      </c>
      <c r="W316" s="18" t="str">
        <f>Hoja2!AJ316</f>
        <v>3011020110275</v>
      </c>
      <c r="X316" s="18">
        <f>Hoja2!AK316</f>
        <v>0</v>
      </c>
    </row>
    <row r="317" spans="1:24" ht="30" customHeight="1" x14ac:dyDescent="0.25">
      <c r="A317" s="18">
        <f>Hoja2!N317</f>
        <v>0</v>
      </c>
      <c r="B317" s="18">
        <f>Hoja2!O317</f>
        <v>0</v>
      </c>
      <c r="C317" s="18">
        <f>Hoja2!P317</f>
        <v>0</v>
      </c>
      <c r="D317" s="18">
        <f>Hoja2!Q317</f>
        <v>0</v>
      </c>
      <c r="E317" s="18">
        <f>Hoja2!R317</f>
        <v>0</v>
      </c>
      <c r="F317" s="18">
        <f>Hoja2!S317</f>
        <v>0</v>
      </c>
      <c r="G317" s="18" t="str">
        <f>Hoja2!T317</f>
        <v>2026</v>
      </c>
      <c r="H317" s="18">
        <f>Hoja2!U317</f>
        <v>0</v>
      </c>
      <c r="I317" s="18">
        <f>Hoja2!V317</f>
        <v>0</v>
      </c>
      <c r="J317" s="18">
        <f>Hoja2!W317</f>
        <v>0</v>
      </c>
      <c r="K317" s="18">
        <f>Hoja2!X317</f>
        <v>0</v>
      </c>
      <c r="L317" s="5">
        <f>ROUND((Hoja2!W317*Hoja2!$B$1),3)</f>
        <v>0</v>
      </c>
      <c r="M317" s="5">
        <f>ROUND((Hoja2!W317*Hoja2!$B$2),3)</f>
        <v>0</v>
      </c>
      <c r="N317" s="5">
        <f t="shared" si="5"/>
        <v>0</v>
      </c>
      <c r="O317" s="45">
        <f>ROUND((Hoja2!U317+Hoja2!Y317),2)</f>
        <v>0</v>
      </c>
      <c r="P317" s="18">
        <f>Hoja2!AC317</f>
        <v>0</v>
      </c>
      <c r="Q317" s="18" t="str">
        <f>Hoja2!AD317</f>
        <v>N</v>
      </c>
      <c r="R317" s="18" t="str">
        <f>Hoja2!AE317</f>
        <v xml:space="preserve"> - </v>
      </c>
      <c r="S317" s="18" t="str">
        <f>Hoja2!AF317</f>
        <v xml:space="preserve"> - </v>
      </c>
      <c r="T317" s="18" t="str">
        <f>Hoja2!AG317</f>
        <v xml:space="preserve"> - </v>
      </c>
      <c r="U317" s="18" t="str">
        <f>Hoja2!AH317</f>
        <v xml:space="preserve"> - </v>
      </c>
      <c r="V317" s="18" t="str">
        <f>Hoja2!AI317</f>
        <v>A-1</v>
      </c>
      <c r="W317" s="18" t="str">
        <f>Hoja2!AJ317</f>
        <v>3011020110276</v>
      </c>
      <c r="X317" s="18">
        <f>Hoja2!AK317</f>
        <v>0</v>
      </c>
    </row>
    <row r="318" spans="1:24" ht="30" customHeight="1" x14ac:dyDescent="0.25">
      <c r="A318" s="18">
        <f>Hoja2!N318</f>
        <v>0</v>
      </c>
      <c r="B318" s="18">
        <f>Hoja2!O318</f>
        <v>0</v>
      </c>
      <c r="C318" s="18">
        <f>Hoja2!P318</f>
        <v>0</v>
      </c>
      <c r="D318" s="18">
        <f>Hoja2!Q318</f>
        <v>0</v>
      </c>
      <c r="E318" s="18">
        <f>Hoja2!R318</f>
        <v>0</v>
      </c>
      <c r="F318" s="18">
        <f>Hoja2!S318</f>
        <v>0</v>
      </c>
      <c r="G318" s="18" t="str">
        <f>Hoja2!T318</f>
        <v>2026</v>
      </c>
      <c r="H318" s="18">
        <f>Hoja2!U318</f>
        <v>0</v>
      </c>
      <c r="I318" s="18">
        <f>Hoja2!V318</f>
        <v>0</v>
      </c>
      <c r="J318" s="18">
        <f>Hoja2!W318</f>
        <v>0</v>
      </c>
      <c r="K318" s="18">
        <f>Hoja2!X318</f>
        <v>0</v>
      </c>
      <c r="L318" s="5">
        <f>ROUND((Hoja2!W318*Hoja2!$B$1),3)</f>
        <v>0</v>
      </c>
      <c r="M318" s="5">
        <f>ROUND((Hoja2!W318*Hoja2!$B$2),3)</f>
        <v>0</v>
      </c>
      <c r="N318" s="5">
        <f t="shared" si="5"/>
        <v>0</v>
      </c>
      <c r="O318" s="45">
        <f>ROUND((Hoja2!U318+Hoja2!Y318),2)</f>
        <v>0</v>
      </c>
      <c r="P318" s="18">
        <f>Hoja2!AC318</f>
        <v>0</v>
      </c>
      <c r="Q318" s="18" t="str">
        <f>Hoja2!AD318</f>
        <v>N</v>
      </c>
      <c r="R318" s="18" t="str">
        <f>Hoja2!AE318</f>
        <v xml:space="preserve"> - </v>
      </c>
      <c r="S318" s="18" t="str">
        <f>Hoja2!AF318</f>
        <v xml:space="preserve"> - </v>
      </c>
      <c r="T318" s="18" t="str">
        <f>Hoja2!AG318</f>
        <v xml:space="preserve"> - </v>
      </c>
      <c r="U318" s="18" t="str">
        <f>Hoja2!AH318</f>
        <v xml:space="preserve"> - </v>
      </c>
      <c r="V318" s="18" t="str">
        <f>Hoja2!AI318</f>
        <v>A-1</v>
      </c>
      <c r="W318" s="18" t="str">
        <f>Hoja2!AJ318</f>
        <v>3011020110277</v>
      </c>
      <c r="X318" s="18">
        <f>Hoja2!AK318</f>
        <v>0</v>
      </c>
    </row>
    <row r="319" spans="1:24" ht="30" customHeight="1" x14ac:dyDescent="0.25">
      <c r="A319" s="18">
        <f>Hoja2!N319</f>
        <v>0</v>
      </c>
      <c r="B319" s="18">
        <f>Hoja2!O319</f>
        <v>0</v>
      </c>
      <c r="C319" s="18">
        <f>Hoja2!P319</f>
        <v>0</v>
      </c>
      <c r="D319" s="18">
        <f>Hoja2!Q319</f>
        <v>0</v>
      </c>
      <c r="E319" s="18">
        <f>Hoja2!R319</f>
        <v>0</v>
      </c>
      <c r="F319" s="18">
        <f>Hoja2!S319</f>
        <v>0</v>
      </c>
      <c r="G319" s="18" t="str">
        <f>Hoja2!T319</f>
        <v>2026</v>
      </c>
      <c r="H319" s="18">
        <f>Hoja2!U319</f>
        <v>0</v>
      </c>
      <c r="I319" s="18">
        <f>Hoja2!V319</f>
        <v>0</v>
      </c>
      <c r="J319" s="18">
        <f>Hoja2!W319</f>
        <v>0</v>
      </c>
      <c r="K319" s="18">
        <f>Hoja2!X319</f>
        <v>0</v>
      </c>
      <c r="L319" s="5">
        <f>ROUND((Hoja2!W319*Hoja2!$B$1),3)</f>
        <v>0</v>
      </c>
      <c r="M319" s="5">
        <f>ROUND((Hoja2!W319*Hoja2!$B$2),3)</f>
        <v>0</v>
      </c>
      <c r="N319" s="5">
        <f t="shared" si="5"/>
        <v>0</v>
      </c>
      <c r="O319" s="45">
        <f>ROUND((Hoja2!U319+Hoja2!Y319),2)</f>
        <v>0</v>
      </c>
      <c r="P319" s="18">
        <f>Hoja2!AC319</f>
        <v>0</v>
      </c>
      <c r="Q319" s="18" t="str">
        <f>Hoja2!AD319</f>
        <v>N</v>
      </c>
      <c r="R319" s="18" t="str">
        <f>Hoja2!AE319</f>
        <v xml:space="preserve"> - </v>
      </c>
      <c r="S319" s="18" t="str">
        <f>Hoja2!AF319</f>
        <v xml:space="preserve"> - </v>
      </c>
      <c r="T319" s="18" t="str">
        <f>Hoja2!AG319</f>
        <v xml:space="preserve"> - </v>
      </c>
      <c r="U319" s="18" t="str">
        <f>Hoja2!AH319</f>
        <v xml:space="preserve"> - </v>
      </c>
      <c r="V319" s="18" t="str">
        <f>Hoja2!AI319</f>
        <v>A-1</v>
      </c>
      <c r="W319" s="18" t="str">
        <f>Hoja2!AJ319</f>
        <v>3011020110278</v>
      </c>
      <c r="X319" s="18">
        <f>Hoja2!AK319</f>
        <v>0</v>
      </c>
    </row>
    <row r="320" spans="1:24" ht="30" customHeight="1" x14ac:dyDescent="0.25">
      <c r="A320" s="18">
        <f>Hoja2!N320</f>
        <v>0</v>
      </c>
      <c r="B320" s="18">
        <f>Hoja2!O320</f>
        <v>0</v>
      </c>
      <c r="C320" s="18">
        <f>Hoja2!P320</f>
        <v>0</v>
      </c>
      <c r="D320" s="18">
        <f>Hoja2!Q320</f>
        <v>0</v>
      </c>
      <c r="E320" s="18">
        <f>Hoja2!R320</f>
        <v>0</v>
      </c>
      <c r="F320" s="18">
        <f>Hoja2!S320</f>
        <v>0</v>
      </c>
      <c r="G320" s="18" t="str">
        <f>Hoja2!T320</f>
        <v>2026</v>
      </c>
      <c r="H320" s="18">
        <f>Hoja2!U320</f>
        <v>0</v>
      </c>
      <c r="I320" s="18">
        <f>Hoja2!V320</f>
        <v>0</v>
      </c>
      <c r="J320" s="18">
        <f>Hoja2!W320</f>
        <v>0</v>
      </c>
      <c r="K320" s="18">
        <f>Hoja2!X320</f>
        <v>0</v>
      </c>
      <c r="L320" s="5">
        <f>ROUND((Hoja2!W320*Hoja2!$B$1),3)</f>
        <v>0</v>
      </c>
      <c r="M320" s="5">
        <f>ROUND((Hoja2!W320*Hoja2!$B$2),3)</f>
        <v>0</v>
      </c>
      <c r="N320" s="5">
        <f t="shared" si="5"/>
        <v>0</v>
      </c>
      <c r="O320" s="45">
        <f>ROUND((Hoja2!U320+Hoja2!Y320),2)</f>
        <v>0</v>
      </c>
      <c r="P320" s="18">
        <f>Hoja2!AC320</f>
        <v>0</v>
      </c>
      <c r="Q320" s="18" t="str">
        <f>Hoja2!AD320</f>
        <v>N</v>
      </c>
      <c r="R320" s="18" t="str">
        <f>Hoja2!AE320</f>
        <v xml:space="preserve"> - </v>
      </c>
      <c r="S320" s="18" t="str">
        <f>Hoja2!AF320</f>
        <v xml:space="preserve"> - </v>
      </c>
      <c r="T320" s="18" t="str">
        <f>Hoja2!AG320</f>
        <v xml:space="preserve"> - </v>
      </c>
      <c r="U320" s="18" t="str">
        <f>Hoja2!AH320</f>
        <v xml:space="preserve"> - </v>
      </c>
      <c r="V320" s="18" t="str">
        <f>Hoja2!AI320</f>
        <v>A-1</v>
      </c>
      <c r="W320" s="18" t="str">
        <f>Hoja2!AJ320</f>
        <v>3011020110279</v>
      </c>
      <c r="X320" s="18">
        <f>Hoja2!AK320</f>
        <v>0</v>
      </c>
    </row>
    <row r="321" spans="1:24" ht="30" customHeight="1" x14ac:dyDescent="0.25">
      <c r="A321" s="18">
        <f>Hoja2!N321</f>
        <v>0</v>
      </c>
      <c r="B321" s="18">
        <f>Hoja2!O321</f>
        <v>0</v>
      </c>
      <c r="C321" s="18">
        <f>Hoja2!P321</f>
        <v>0</v>
      </c>
      <c r="D321" s="18">
        <f>Hoja2!Q321</f>
        <v>0</v>
      </c>
      <c r="E321" s="18">
        <f>Hoja2!R321</f>
        <v>0</v>
      </c>
      <c r="F321" s="18">
        <f>Hoja2!S321</f>
        <v>0</v>
      </c>
      <c r="G321" s="18" t="str">
        <f>Hoja2!T321</f>
        <v>2026</v>
      </c>
      <c r="H321" s="18">
        <f>Hoja2!U321</f>
        <v>0</v>
      </c>
      <c r="I321" s="18">
        <f>Hoja2!V321</f>
        <v>0</v>
      </c>
      <c r="J321" s="18">
        <f>Hoja2!W321</f>
        <v>0</v>
      </c>
      <c r="K321" s="18">
        <f>Hoja2!X321</f>
        <v>0</v>
      </c>
      <c r="L321" s="5">
        <f>ROUND((Hoja2!W321*Hoja2!$B$1),3)</f>
        <v>0</v>
      </c>
      <c r="M321" s="5">
        <f>ROUND((Hoja2!W321*Hoja2!$B$2),3)</f>
        <v>0</v>
      </c>
      <c r="N321" s="5">
        <f t="shared" si="5"/>
        <v>0</v>
      </c>
      <c r="O321" s="45">
        <f>ROUND((Hoja2!U321+Hoja2!Y321),2)</f>
        <v>0</v>
      </c>
      <c r="P321" s="18">
        <f>Hoja2!AC321</f>
        <v>0</v>
      </c>
      <c r="Q321" s="18" t="str">
        <f>Hoja2!AD321</f>
        <v>N</v>
      </c>
      <c r="R321" s="18" t="str">
        <f>Hoja2!AE321</f>
        <v xml:space="preserve"> - </v>
      </c>
      <c r="S321" s="18" t="str">
        <f>Hoja2!AF321</f>
        <v xml:space="preserve"> - </v>
      </c>
      <c r="T321" s="18" t="str">
        <f>Hoja2!AG321</f>
        <v xml:space="preserve"> - </v>
      </c>
      <c r="U321" s="18" t="str">
        <f>Hoja2!AH321</f>
        <v xml:space="preserve"> - </v>
      </c>
      <c r="V321" s="18" t="str">
        <f>Hoja2!AI321</f>
        <v>A-1</v>
      </c>
      <c r="W321" s="18" t="str">
        <f>Hoja2!AJ321</f>
        <v>3011020110280</v>
      </c>
      <c r="X321" s="18">
        <f>Hoja2!AK321</f>
        <v>0</v>
      </c>
    </row>
    <row r="322" spans="1:24" ht="30" customHeight="1" x14ac:dyDescent="0.25">
      <c r="A322" s="18">
        <f>Hoja2!N322</f>
        <v>0</v>
      </c>
      <c r="B322" s="18">
        <f>Hoja2!O322</f>
        <v>0</v>
      </c>
      <c r="C322" s="18">
        <f>Hoja2!P322</f>
        <v>0</v>
      </c>
      <c r="D322" s="18">
        <f>Hoja2!Q322</f>
        <v>0</v>
      </c>
      <c r="E322" s="18">
        <f>Hoja2!R322</f>
        <v>0</v>
      </c>
      <c r="F322" s="18">
        <f>Hoja2!S322</f>
        <v>0</v>
      </c>
      <c r="G322" s="18" t="str">
        <f>Hoja2!T322</f>
        <v>2026</v>
      </c>
      <c r="H322" s="18">
        <f>Hoja2!U322</f>
        <v>0</v>
      </c>
      <c r="I322" s="18">
        <f>Hoja2!V322</f>
        <v>0</v>
      </c>
      <c r="J322" s="18">
        <f>Hoja2!W322</f>
        <v>0</v>
      </c>
      <c r="K322" s="18">
        <f>Hoja2!X322</f>
        <v>0</v>
      </c>
      <c r="L322" s="5">
        <f>ROUND((Hoja2!W322*Hoja2!$B$1),3)</f>
        <v>0</v>
      </c>
      <c r="M322" s="5">
        <f>ROUND((Hoja2!W322*Hoja2!$B$2),3)</f>
        <v>0</v>
      </c>
      <c r="N322" s="5">
        <f t="shared" si="5"/>
        <v>0</v>
      </c>
      <c r="O322" s="45">
        <f>ROUND((Hoja2!U322+Hoja2!Y322),2)</f>
        <v>0</v>
      </c>
      <c r="P322" s="18">
        <f>Hoja2!AC322</f>
        <v>0</v>
      </c>
      <c r="Q322" s="18" t="str">
        <f>Hoja2!AD322</f>
        <v>N</v>
      </c>
      <c r="R322" s="18" t="str">
        <f>Hoja2!AE322</f>
        <v xml:space="preserve"> - </v>
      </c>
      <c r="S322" s="18" t="str">
        <f>Hoja2!AF322</f>
        <v xml:space="preserve"> - </v>
      </c>
      <c r="T322" s="18" t="str">
        <f>Hoja2!AG322</f>
        <v xml:space="preserve"> - </v>
      </c>
      <c r="U322" s="18" t="str">
        <f>Hoja2!AH322</f>
        <v xml:space="preserve"> - </v>
      </c>
      <c r="V322" s="18" t="str">
        <f>Hoja2!AI322</f>
        <v>A-1</v>
      </c>
      <c r="W322" s="18" t="str">
        <f>Hoja2!AJ322</f>
        <v>3011020110281</v>
      </c>
      <c r="X322" s="18">
        <f>Hoja2!AK322</f>
        <v>0</v>
      </c>
    </row>
    <row r="323" spans="1:24" ht="30" customHeight="1" x14ac:dyDescent="0.25">
      <c r="A323" s="18">
        <f>Hoja2!N323</f>
        <v>0</v>
      </c>
      <c r="B323" s="18">
        <f>Hoja2!O323</f>
        <v>0</v>
      </c>
      <c r="C323" s="18">
        <f>Hoja2!P323</f>
        <v>0</v>
      </c>
      <c r="D323" s="18">
        <f>Hoja2!Q323</f>
        <v>0</v>
      </c>
      <c r="E323" s="18">
        <f>Hoja2!R323</f>
        <v>0</v>
      </c>
      <c r="F323" s="18">
        <f>Hoja2!S323</f>
        <v>0</v>
      </c>
      <c r="G323" s="18" t="str">
        <f>Hoja2!T323</f>
        <v>2026</v>
      </c>
      <c r="H323" s="18">
        <f>Hoja2!U323</f>
        <v>0</v>
      </c>
      <c r="I323" s="18">
        <f>Hoja2!V323</f>
        <v>0</v>
      </c>
      <c r="J323" s="18">
        <f>Hoja2!W323</f>
        <v>0</v>
      </c>
      <c r="K323" s="18">
        <f>Hoja2!X323</f>
        <v>0</v>
      </c>
      <c r="L323" s="5">
        <f>ROUND((Hoja2!W323*Hoja2!$B$1),3)</f>
        <v>0</v>
      </c>
      <c r="M323" s="5">
        <f>ROUND((Hoja2!W323*Hoja2!$B$2),3)</f>
        <v>0</v>
      </c>
      <c r="N323" s="5">
        <f t="shared" si="5"/>
        <v>0</v>
      </c>
      <c r="O323" s="45">
        <f>ROUND((Hoja2!U323+Hoja2!Y323),2)</f>
        <v>0</v>
      </c>
      <c r="P323" s="18">
        <f>Hoja2!AC323</f>
        <v>0</v>
      </c>
      <c r="Q323" s="18" t="str">
        <f>Hoja2!AD323</f>
        <v>N</v>
      </c>
      <c r="R323" s="18" t="str">
        <f>Hoja2!AE323</f>
        <v xml:space="preserve"> - </v>
      </c>
      <c r="S323" s="18" t="str">
        <f>Hoja2!AF323</f>
        <v xml:space="preserve"> - </v>
      </c>
      <c r="T323" s="18" t="str">
        <f>Hoja2!AG323</f>
        <v xml:space="preserve"> - </v>
      </c>
      <c r="U323" s="18" t="str">
        <f>Hoja2!AH323</f>
        <v xml:space="preserve"> - </v>
      </c>
      <c r="V323" s="18" t="str">
        <f>Hoja2!AI323</f>
        <v>A-1</v>
      </c>
      <c r="W323" s="18" t="str">
        <f>Hoja2!AJ323</f>
        <v>3011020110282</v>
      </c>
      <c r="X323" s="18">
        <f>Hoja2!AK323</f>
        <v>0</v>
      </c>
    </row>
    <row r="324" spans="1:24" ht="30" customHeight="1" x14ac:dyDescent="0.25">
      <c r="A324" s="18">
        <f>Hoja2!N324</f>
        <v>0</v>
      </c>
      <c r="B324" s="18">
        <f>Hoja2!O324</f>
        <v>0</v>
      </c>
      <c r="C324" s="18">
        <f>Hoja2!P324</f>
        <v>0</v>
      </c>
      <c r="D324" s="18">
        <f>Hoja2!Q324</f>
        <v>0</v>
      </c>
      <c r="E324" s="18">
        <f>Hoja2!R324</f>
        <v>0</v>
      </c>
      <c r="F324" s="18">
        <f>Hoja2!S324</f>
        <v>0</v>
      </c>
      <c r="G324" s="18" t="str">
        <f>Hoja2!T324</f>
        <v>2026</v>
      </c>
      <c r="H324" s="18">
        <f>Hoja2!U324</f>
        <v>0</v>
      </c>
      <c r="I324" s="18">
        <f>Hoja2!V324</f>
        <v>0</v>
      </c>
      <c r="J324" s="18">
        <f>Hoja2!W324</f>
        <v>0</v>
      </c>
      <c r="K324" s="18">
        <f>Hoja2!X324</f>
        <v>0</v>
      </c>
      <c r="L324" s="5">
        <f>ROUND((Hoja2!W324*Hoja2!$B$1),3)</f>
        <v>0</v>
      </c>
      <c r="M324" s="5">
        <f>ROUND((Hoja2!W324*Hoja2!$B$2),3)</f>
        <v>0</v>
      </c>
      <c r="N324" s="5">
        <f t="shared" si="5"/>
        <v>0</v>
      </c>
      <c r="O324" s="45">
        <f>ROUND((Hoja2!U324+Hoja2!Y324),2)</f>
        <v>0</v>
      </c>
      <c r="P324" s="18">
        <f>Hoja2!AC324</f>
        <v>0</v>
      </c>
      <c r="Q324" s="18" t="str">
        <f>Hoja2!AD324</f>
        <v>N</v>
      </c>
      <c r="R324" s="18" t="str">
        <f>Hoja2!AE324</f>
        <v xml:space="preserve"> - </v>
      </c>
      <c r="S324" s="18" t="str">
        <f>Hoja2!AF324</f>
        <v xml:space="preserve"> - </v>
      </c>
      <c r="T324" s="18" t="str">
        <f>Hoja2!AG324</f>
        <v xml:space="preserve"> - </v>
      </c>
      <c r="U324" s="18" t="str">
        <f>Hoja2!AH324</f>
        <v xml:space="preserve"> - </v>
      </c>
      <c r="V324" s="18" t="str">
        <f>Hoja2!AI324</f>
        <v>A-1</v>
      </c>
      <c r="W324" s="18" t="str">
        <f>Hoja2!AJ324</f>
        <v>3011020110283</v>
      </c>
      <c r="X324" s="18">
        <f>Hoja2!AK324</f>
        <v>0</v>
      </c>
    </row>
    <row r="325" spans="1:24" ht="30" customHeight="1" x14ac:dyDescent="0.25">
      <c r="A325" s="18">
        <f>Hoja2!N325</f>
        <v>0</v>
      </c>
      <c r="B325" s="18">
        <f>Hoja2!O325</f>
        <v>0</v>
      </c>
      <c r="C325" s="18">
        <f>Hoja2!P325</f>
        <v>0</v>
      </c>
      <c r="D325" s="18">
        <f>Hoja2!Q325</f>
        <v>0</v>
      </c>
      <c r="E325" s="18">
        <f>Hoja2!R325</f>
        <v>0</v>
      </c>
      <c r="F325" s="18">
        <f>Hoja2!S325</f>
        <v>0</v>
      </c>
      <c r="G325" s="18" t="str">
        <f>Hoja2!T325</f>
        <v>2026</v>
      </c>
      <c r="H325" s="18">
        <f>Hoja2!U325</f>
        <v>0</v>
      </c>
      <c r="I325" s="18">
        <f>Hoja2!V325</f>
        <v>0</v>
      </c>
      <c r="J325" s="18">
        <f>Hoja2!W325</f>
        <v>0</v>
      </c>
      <c r="K325" s="18">
        <f>Hoja2!X325</f>
        <v>0</v>
      </c>
      <c r="L325" s="5">
        <f>ROUND((Hoja2!W325*Hoja2!$B$1),3)</f>
        <v>0</v>
      </c>
      <c r="M325" s="5">
        <f>ROUND((Hoja2!W325*Hoja2!$B$2),3)</f>
        <v>0</v>
      </c>
      <c r="N325" s="5">
        <f t="shared" si="5"/>
        <v>0</v>
      </c>
      <c r="O325" s="45">
        <f>ROUND((Hoja2!U325+Hoja2!Y325),2)</f>
        <v>0</v>
      </c>
      <c r="P325" s="18">
        <f>Hoja2!AC325</f>
        <v>0</v>
      </c>
      <c r="Q325" s="18" t="str">
        <f>Hoja2!AD325</f>
        <v>N</v>
      </c>
      <c r="R325" s="18" t="str">
        <f>Hoja2!AE325</f>
        <v xml:space="preserve"> - </v>
      </c>
      <c r="S325" s="18" t="str">
        <f>Hoja2!AF325</f>
        <v xml:space="preserve"> - </v>
      </c>
      <c r="T325" s="18" t="str">
        <f>Hoja2!AG325</f>
        <v xml:space="preserve"> - </v>
      </c>
      <c r="U325" s="18" t="str">
        <f>Hoja2!AH325</f>
        <v xml:space="preserve"> - </v>
      </c>
      <c r="V325" s="18" t="str">
        <f>Hoja2!AI325</f>
        <v>A-1</v>
      </c>
      <c r="W325" s="18" t="str">
        <f>Hoja2!AJ325</f>
        <v>3011020110284</v>
      </c>
      <c r="X325" s="18">
        <f>Hoja2!AK325</f>
        <v>0</v>
      </c>
    </row>
    <row r="326" spans="1:24" ht="30" customHeight="1" x14ac:dyDescent="0.25">
      <c r="A326" s="18">
        <f>Hoja2!N326</f>
        <v>0</v>
      </c>
      <c r="B326" s="18">
        <f>Hoja2!O326</f>
        <v>0</v>
      </c>
      <c r="C326" s="18">
        <f>Hoja2!P326</f>
        <v>0</v>
      </c>
      <c r="D326" s="18">
        <f>Hoja2!Q326</f>
        <v>0</v>
      </c>
      <c r="E326" s="18">
        <f>Hoja2!R326</f>
        <v>0</v>
      </c>
      <c r="F326" s="18">
        <f>Hoja2!S326</f>
        <v>0</v>
      </c>
      <c r="G326" s="18" t="str">
        <f>Hoja2!T326</f>
        <v>2026</v>
      </c>
      <c r="H326" s="18">
        <f>Hoja2!U326</f>
        <v>0</v>
      </c>
      <c r="I326" s="18">
        <f>Hoja2!V326</f>
        <v>0</v>
      </c>
      <c r="J326" s="18">
        <f>Hoja2!W326</f>
        <v>0</v>
      </c>
      <c r="K326" s="18">
        <f>Hoja2!X326</f>
        <v>0</v>
      </c>
      <c r="L326" s="5">
        <f>ROUND((Hoja2!W326*Hoja2!$B$1),3)</f>
        <v>0</v>
      </c>
      <c r="M326" s="5">
        <f>ROUND((Hoja2!W326*Hoja2!$B$2),3)</f>
        <v>0</v>
      </c>
      <c r="N326" s="5">
        <f t="shared" si="5"/>
        <v>0</v>
      </c>
      <c r="O326" s="45">
        <f>ROUND((Hoja2!U326+Hoja2!Y326),2)</f>
        <v>0</v>
      </c>
      <c r="P326" s="18">
        <f>Hoja2!AC326</f>
        <v>0</v>
      </c>
      <c r="Q326" s="18" t="str">
        <f>Hoja2!AD326</f>
        <v>N</v>
      </c>
      <c r="R326" s="18" t="str">
        <f>Hoja2!AE326</f>
        <v xml:space="preserve"> - </v>
      </c>
      <c r="S326" s="18" t="str">
        <f>Hoja2!AF326</f>
        <v xml:space="preserve"> - </v>
      </c>
      <c r="T326" s="18" t="str">
        <f>Hoja2!AG326</f>
        <v xml:space="preserve"> - </v>
      </c>
      <c r="U326" s="18" t="str">
        <f>Hoja2!AH326</f>
        <v xml:space="preserve"> - </v>
      </c>
      <c r="V326" s="18" t="str">
        <f>Hoja2!AI326</f>
        <v>A-1</v>
      </c>
      <c r="W326" s="18" t="str">
        <f>Hoja2!AJ326</f>
        <v>3011020110285</v>
      </c>
      <c r="X326" s="18">
        <f>Hoja2!AK326</f>
        <v>0</v>
      </c>
    </row>
    <row r="327" spans="1:24" ht="30" customHeight="1" x14ac:dyDescent="0.25">
      <c r="A327" s="18">
        <f>Hoja2!N327</f>
        <v>0</v>
      </c>
      <c r="B327" s="18">
        <f>Hoja2!O327</f>
        <v>0</v>
      </c>
      <c r="C327" s="18">
        <f>Hoja2!P327</f>
        <v>0</v>
      </c>
      <c r="D327" s="18">
        <f>Hoja2!Q327</f>
        <v>0</v>
      </c>
      <c r="E327" s="18">
        <f>Hoja2!R327</f>
        <v>0</v>
      </c>
      <c r="F327" s="18">
        <f>Hoja2!S327</f>
        <v>0</v>
      </c>
      <c r="G327" s="18" t="str">
        <f>Hoja2!T327</f>
        <v>2026</v>
      </c>
      <c r="H327" s="18">
        <f>Hoja2!U327</f>
        <v>0</v>
      </c>
      <c r="I327" s="18">
        <f>Hoja2!V327</f>
        <v>0</v>
      </c>
      <c r="J327" s="18">
        <f>Hoja2!W327</f>
        <v>0</v>
      </c>
      <c r="K327" s="18">
        <f>Hoja2!X327</f>
        <v>0</v>
      </c>
      <c r="L327" s="5">
        <f>ROUND((Hoja2!W327*Hoja2!$B$1),3)</f>
        <v>0</v>
      </c>
      <c r="M327" s="5">
        <f>ROUND((Hoja2!W327*Hoja2!$B$2),3)</f>
        <v>0</v>
      </c>
      <c r="N327" s="5">
        <f t="shared" si="5"/>
        <v>0</v>
      </c>
      <c r="O327" s="45">
        <f>ROUND((Hoja2!U327+Hoja2!Y327),2)</f>
        <v>0</v>
      </c>
      <c r="P327" s="18">
        <f>Hoja2!AC327</f>
        <v>0</v>
      </c>
      <c r="Q327" s="18" t="str">
        <f>Hoja2!AD327</f>
        <v>N</v>
      </c>
      <c r="R327" s="18" t="str">
        <f>Hoja2!AE327</f>
        <v xml:space="preserve"> - </v>
      </c>
      <c r="S327" s="18" t="str">
        <f>Hoja2!AF327</f>
        <v xml:space="preserve"> - </v>
      </c>
      <c r="T327" s="18" t="str">
        <f>Hoja2!AG327</f>
        <v xml:space="preserve"> - </v>
      </c>
      <c r="U327" s="18" t="str">
        <f>Hoja2!AH327</f>
        <v xml:space="preserve"> - </v>
      </c>
      <c r="V327" s="18" t="str">
        <f>Hoja2!AI327</f>
        <v>A-1</v>
      </c>
      <c r="W327" s="18" t="str">
        <f>Hoja2!AJ327</f>
        <v>3011020110286</v>
      </c>
      <c r="X327" s="18">
        <f>Hoja2!AK327</f>
        <v>0</v>
      </c>
    </row>
    <row r="328" spans="1:24" ht="30" customHeight="1" x14ac:dyDescent="0.25">
      <c r="A328" s="18">
        <f>Hoja2!N328</f>
        <v>0</v>
      </c>
      <c r="B328" s="18">
        <f>Hoja2!O328</f>
        <v>0</v>
      </c>
      <c r="C328" s="18">
        <f>Hoja2!P328</f>
        <v>0</v>
      </c>
      <c r="D328" s="18">
        <f>Hoja2!Q328</f>
        <v>0</v>
      </c>
      <c r="E328" s="18">
        <f>Hoja2!R328</f>
        <v>0</v>
      </c>
      <c r="F328" s="18">
        <f>Hoja2!S328</f>
        <v>0</v>
      </c>
      <c r="G328" s="18" t="str">
        <f>Hoja2!T328</f>
        <v>2026</v>
      </c>
      <c r="H328" s="18">
        <f>Hoja2!U328</f>
        <v>0</v>
      </c>
      <c r="I328" s="18">
        <f>Hoja2!V328</f>
        <v>0</v>
      </c>
      <c r="J328" s="18">
        <f>Hoja2!W328</f>
        <v>0</v>
      </c>
      <c r="K328" s="18">
        <f>Hoja2!X328</f>
        <v>0</v>
      </c>
      <c r="L328" s="5">
        <f>ROUND((Hoja2!W328*Hoja2!$B$1),3)</f>
        <v>0</v>
      </c>
      <c r="M328" s="5">
        <f>ROUND((Hoja2!W328*Hoja2!$B$2),3)</f>
        <v>0</v>
      </c>
      <c r="N328" s="5">
        <f t="shared" si="5"/>
        <v>0</v>
      </c>
      <c r="O328" s="45">
        <f>ROUND((Hoja2!U328+Hoja2!Y328),2)</f>
        <v>0</v>
      </c>
      <c r="P328" s="18">
        <f>Hoja2!AC328</f>
        <v>0</v>
      </c>
      <c r="Q328" s="18" t="str">
        <f>Hoja2!AD328</f>
        <v>N</v>
      </c>
      <c r="R328" s="18" t="str">
        <f>Hoja2!AE328</f>
        <v xml:space="preserve"> - </v>
      </c>
      <c r="S328" s="18" t="str">
        <f>Hoja2!AF328</f>
        <v xml:space="preserve"> - </v>
      </c>
      <c r="T328" s="18" t="str">
        <f>Hoja2!AG328</f>
        <v xml:space="preserve"> - </v>
      </c>
      <c r="U328" s="18" t="str">
        <f>Hoja2!AH328</f>
        <v xml:space="preserve"> - </v>
      </c>
      <c r="V328" s="18" t="str">
        <f>Hoja2!AI328</f>
        <v>A-1</v>
      </c>
      <c r="W328" s="18" t="str">
        <f>Hoja2!AJ328</f>
        <v>3011020110287</v>
      </c>
      <c r="X328" s="18">
        <f>Hoja2!AK328</f>
        <v>0</v>
      </c>
    </row>
    <row r="329" spans="1:24" ht="30" customHeight="1" x14ac:dyDescent="0.25">
      <c r="A329" s="18">
        <f>Hoja2!N329</f>
        <v>0</v>
      </c>
      <c r="B329" s="18">
        <f>Hoja2!O329</f>
        <v>0</v>
      </c>
      <c r="C329" s="18">
        <f>Hoja2!P329</f>
        <v>0</v>
      </c>
      <c r="D329" s="18">
        <f>Hoja2!Q329</f>
        <v>0</v>
      </c>
      <c r="E329" s="18">
        <f>Hoja2!R329</f>
        <v>0</v>
      </c>
      <c r="F329" s="18">
        <f>Hoja2!S329</f>
        <v>0</v>
      </c>
      <c r="G329" s="18" t="str">
        <f>Hoja2!T329</f>
        <v>2026</v>
      </c>
      <c r="H329" s="18">
        <f>Hoja2!U329</f>
        <v>0</v>
      </c>
      <c r="I329" s="18">
        <f>Hoja2!V329</f>
        <v>0</v>
      </c>
      <c r="J329" s="18">
        <f>Hoja2!W329</f>
        <v>0</v>
      </c>
      <c r="K329" s="18">
        <f>Hoja2!X329</f>
        <v>0</v>
      </c>
      <c r="L329" s="5">
        <f>ROUND((Hoja2!W329*Hoja2!$B$1),3)</f>
        <v>0</v>
      </c>
      <c r="M329" s="5">
        <f>ROUND((Hoja2!W329*Hoja2!$B$2),3)</f>
        <v>0</v>
      </c>
      <c r="N329" s="5">
        <f t="shared" si="5"/>
        <v>0</v>
      </c>
      <c r="O329" s="45">
        <f>ROUND((Hoja2!U329+Hoja2!Y329),2)</f>
        <v>0</v>
      </c>
      <c r="P329" s="18">
        <f>Hoja2!AC329</f>
        <v>0</v>
      </c>
      <c r="Q329" s="18" t="str">
        <f>Hoja2!AD329</f>
        <v>N</v>
      </c>
      <c r="R329" s="18" t="str">
        <f>Hoja2!AE329</f>
        <v xml:space="preserve"> - </v>
      </c>
      <c r="S329" s="18" t="str">
        <f>Hoja2!AF329</f>
        <v xml:space="preserve"> - </v>
      </c>
      <c r="T329" s="18" t="str">
        <f>Hoja2!AG329</f>
        <v xml:space="preserve"> - </v>
      </c>
      <c r="U329" s="18" t="str">
        <f>Hoja2!AH329</f>
        <v xml:space="preserve"> - </v>
      </c>
      <c r="V329" s="18" t="str">
        <f>Hoja2!AI329</f>
        <v>A-1</v>
      </c>
      <c r="W329" s="18" t="str">
        <f>Hoja2!AJ329</f>
        <v>3011020110288</v>
      </c>
      <c r="X329" s="18">
        <f>Hoja2!AK329</f>
        <v>0</v>
      </c>
    </row>
    <row r="330" spans="1:24" ht="30" customHeight="1" x14ac:dyDescent="0.25">
      <c r="A330" s="18">
        <f>Hoja2!N330</f>
        <v>0</v>
      </c>
      <c r="B330" s="18">
        <f>Hoja2!O330</f>
        <v>0</v>
      </c>
      <c r="C330" s="18">
        <f>Hoja2!P330</f>
        <v>0</v>
      </c>
      <c r="D330" s="18">
        <f>Hoja2!Q330</f>
        <v>0</v>
      </c>
      <c r="E330" s="18">
        <f>Hoja2!R330</f>
        <v>0</v>
      </c>
      <c r="F330" s="18">
        <f>Hoja2!S330</f>
        <v>0</v>
      </c>
      <c r="G330" s="18" t="str">
        <f>Hoja2!T330</f>
        <v>2026</v>
      </c>
      <c r="H330" s="18">
        <f>Hoja2!U330</f>
        <v>0</v>
      </c>
      <c r="I330" s="18">
        <f>Hoja2!V330</f>
        <v>0</v>
      </c>
      <c r="J330" s="18">
        <f>Hoja2!W330</f>
        <v>0</v>
      </c>
      <c r="K330" s="18">
        <f>Hoja2!X330</f>
        <v>0</v>
      </c>
      <c r="L330" s="5">
        <f>ROUND((Hoja2!W330*Hoja2!$B$1),3)</f>
        <v>0</v>
      </c>
      <c r="M330" s="5">
        <f>ROUND((Hoja2!W330*Hoja2!$B$2),3)</f>
        <v>0</v>
      </c>
      <c r="N330" s="5">
        <f t="shared" si="5"/>
        <v>0</v>
      </c>
      <c r="O330" s="45">
        <f>ROUND((Hoja2!U330+Hoja2!Y330),2)</f>
        <v>0</v>
      </c>
      <c r="P330" s="18">
        <f>Hoja2!AC330</f>
        <v>0</v>
      </c>
      <c r="Q330" s="18" t="str">
        <f>Hoja2!AD330</f>
        <v>N</v>
      </c>
      <c r="R330" s="18" t="str">
        <f>Hoja2!AE330</f>
        <v xml:space="preserve"> - </v>
      </c>
      <c r="S330" s="18" t="str">
        <f>Hoja2!AF330</f>
        <v xml:space="preserve"> - </v>
      </c>
      <c r="T330" s="18" t="str">
        <f>Hoja2!AG330</f>
        <v xml:space="preserve"> - </v>
      </c>
      <c r="U330" s="18" t="str">
        <f>Hoja2!AH330</f>
        <v xml:space="preserve"> - </v>
      </c>
      <c r="V330" s="18" t="str">
        <f>Hoja2!AI330</f>
        <v>A-1</v>
      </c>
      <c r="W330" s="18" t="str">
        <f>Hoja2!AJ330</f>
        <v>3011020110289</v>
      </c>
      <c r="X330" s="18">
        <f>Hoja2!AK330</f>
        <v>0</v>
      </c>
    </row>
    <row r="331" spans="1:24" ht="30" customHeight="1" x14ac:dyDescent="0.25">
      <c r="A331" s="18">
        <f>Hoja2!N331</f>
        <v>0</v>
      </c>
      <c r="B331" s="18">
        <f>Hoja2!O331</f>
        <v>0</v>
      </c>
      <c r="C331" s="18">
        <f>Hoja2!P331</f>
        <v>0</v>
      </c>
      <c r="D331" s="18">
        <f>Hoja2!Q331</f>
        <v>0</v>
      </c>
      <c r="E331" s="18">
        <f>Hoja2!R331</f>
        <v>0</v>
      </c>
      <c r="F331" s="18">
        <f>Hoja2!S331</f>
        <v>0</v>
      </c>
      <c r="G331" s="18" t="str">
        <f>Hoja2!T331</f>
        <v>2026</v>
      </c>
      <c r="H331" s="18">
        <f>Hoja2!U331</f>
        <v>0</v>
      </c>
      <c r="I331" s="18">
        <f>Hoja2!V331</f>
        <v>0</v>
      </c>
      <c r="J331" s="18">
        <f>Hoja2!W331</f>
        <v>0</v>
      </c>
      <c r="K331" s="18">
        <f>Hoja2!X331</f>
        <v>0</v>
      </c>
      <c r="L331" s="5">
        <f>ROUND((Hoja2!W331*Hoja2!$B$1),3)</f>
        <v>0</v>
      </c>
      <c r="M331" s="5">
        <f>ROUND((Hoja2!W331*Hoja2!$B$2),3)</f>
        <v>0</v>
      </c>
      <c r="N331" s="5">
        <f t="shared" ref="N331:N394" si="6">ROUND((L331+M331),2)</f>
        <v>0</v>
      </c>
      <c r="O331" s="45">
        <f>ROUND((Hoja2!U331+Hoja2!Y331),2)</f>
        <v>0</v>
      </c>
      <c r="P331" s="18">
        <f>Hoja2!AC331</f>
        <v>0</v>
      </c>
      <c r="Q331" s="18" t="str">
        <f>Hoja2!AD331</f>
        <v>N</v>
      </c>
      <c r="R331" s="18" t="str">
        <f>Hoja2!AE331</f>
        <v xml:space="preserve"> - </v>
      </c>
      <c r="S331" s="18" t="str">
        <f>Hoja2!AF331</f>
        <v xml:space="preserve"> - </v>
      </c>
      <c r="T331" s="18" t="str">
        <f>Hoja2!AG331</f>
        <v xml:space="preserve"> - </v>
      </c>
      <c r="U331" s="18" t="str">
        <f>Hoja2!AH331</f>
        <v xml:space="preserve"> - </v>
      </c>
      <c r="V331" s="18" t="str">
        <f>Hoja2!AI331</f>
        <v>A-1</v>
      </c>
      <c r="W331" s="18" t="str">
        <f>Hoja2!AJ331</f>
        <v>3011020110290</v>
      </c>
      <c r="X331" s="18">
        <f>Hoja2!AK331</f>
        <v>0</v>
      </c>
    </row>
    <row r="332" spans="1:24" ht="30" customHeight="1" x14ac:dyDescent="0.25">
      <c r="A332" s="18">
        <f>Hoja2!N332</f>
        <v>0</v>
      </c>
      <c r="B332" s="18">
        <f>Hoja2!O332</f>
        <v>0</v>
      </c>
      <c r="C332" s="18">
        <f>Hoja2!P332</f>
        <v>0</v>
      </c>
      <c r="D332" s="18">
        <f>Hoja2!Q332</f>
        <v>0</v>
      </c>
      <c r="E332" s="18">
        <f>Hoja2!R332</f>
        <v>0</v>
      </c>
      <c r="F332" s="18">
        <f>Hoja2!S332</f>
        <v>0</v>
      </c>
      <c r="G332" s="18" t="str">
        <f>Hoja2!T332</f>
        <v>2026</v>
      </c>
      <c r="H332" s="18">
        <f>Hoja2!U332</f>
        <v>0</v>
      </c>
      <c r="I332" s="18">
        <f>Hoja2!V332</f>
        <v>0</v>
      </c>
      <c r="J332" s="18">
        <f>Hoja2!W332</f>
        <v>0</v>
      </c>
      <c r="K332" s="18">
        <f>Hoja2!X332</f>
        <v>0</v>
      </c>
      <c r="L332" s="5">
        <f>ROUND((Hoja2!W332*Hoja2!$B$1),3)</f>
        <v>0</v>
      </c>
      <c r="M332" s="5">
        <f>ROUND((Hoja2!W332*Hoja2!$B$2),3)</f>
        <v>0</v>
      </c>
      <c r="N332" s="5">
        <f t="shared" si="6"/>
        <v>0</v>
      </c>
      <c r="O332" s="45">
        <f>ROUND((Hoja2!U332+Hoja2!Y332),2)</f>
        <v>0</v>
      </c>
      <c r="P332" s="18">
        <f>Hoja2!AC332</f>
        <v>0</v>
      </c>
      <c r="Q332" s="18" t="str">
        <f>Hoja2!AD332</f>
        <v>N</v>
      </c>
      <c r="R332" s="18" t="str">
        <f>Hoja2!AE332</f>
        <v xml:space="preserve"> - </v>
      </c>
      <c r="S332" s="18" t="str">
        <f>Hoja2!AF332</f>
        <v xml:space="preserve"> - </v>
      </c>
      <c r="T332" s="18" t="str">
        <f>Hoja2!AG332</f>
        <v xml:space="preserve"> - </v>
      </c>
      <c r="U332" s="18" t="str">
        <f>Hoja2!AH332</f>
        <v xml:space="preserve"> - </v>
      </c>
      <c r="V332" s="18" t="str">
        <f>Hoja2!AI332</f>
        <v>A-1</v>
      </c>
      <c r="W332" s="18" t="str">
        <f>Hoja2!AJ332</f>
        <v>3011020110291</v>
      </c>
      <c r="X332" s="18">
        <f>Hoja2!AK332</f>
        <v>0</v>
      </c>
    </row>
    <row r="333" spans="1:24" ht="30" customHeight="1" x14ac:dyDescent="0.25">
      <c r="A333" s="18">
        <f>Hoja2!N333</f>
        <v>0</v>
      </c>
      <c r="B333" s="18">
        <f>Hoja2!O333</f>
        <v>0</v>
      </c>
      <c r="C333" s="18">
        <f>Hoja2!P333</f>
        <v>0</v>
      </c>
      <c r="D333" s="18">
        <f>Hoja2!Q333</f>
        <v>0</v>
      </c>
      <c r="E333" s="18">
        <f>Hoja2!R333</f>
        <v>0</v>
      </c>
      <c r="F333" s="18">
        <f>Hoja2!S333</f>
        <v>0</v>
      </c>
      <c r="G333" s="18" t="str">
        <f>Hoja2!T333</f>
        <v>2026</v>
      </c>
      <c r="H333" s="18">
        <f>Hoja2!U333</f>
        <v>0</v>
      </c>
      <c r="I333" s="18">
        <f>Hoja2!V333</f>
        <v>0</v>
      </c>
      <c r="J333" s="18">
        <f>Hoja2!W333</f>
        <v>0</v>
      </c>
      <c r="K333" s="18">
        <f>Hoja2!X333</f>
        <v>0</v>
      </c>
      <c r="L333" s="5">
        <f>ROUND((Hoja2!W333*Hoja2!$B$1),3)</f>
        <v>0</v>
      </c>
      <c r="M333" s="5">
        <f>ROUND((Hoja2!W333*Hoja2!$B$2),3)</f>
        <v>0</v>
      </c>
      <c r="N333" s="5">
        <f t="shared" si="6"/>
        <v>0</v>
      </c>
      <c r="O333" s="45">
        <f>ROUND((Hoja2!U333+Hoja2!Y333),2)</f>
        <v>0</v>
      </c>
      <c r="P333" s="18">
        <f>Hoja2!AC333</f>
        <v>0</v>
      </c>
      <c r="Q333" s="18" t="str">
        <f>Hoja2!AD333</f>
        <v>N</v>
      </c>
      <c r="R333" s="18" t="str">
        <f>Hoja2!AE333</f>
        <v xml:space="preserve"> - </v>
      </c>
      <c r="S333" s="18" t="str">
        <f>Hoja2!AF333</f>
        <v xml:space="preserve"> - </v>
      </c>
      <c r="T333" s="18" t="str">
        <f>Hoja2!AG333</f>
        <v xml:space="preserve"> - </v>
      </c>
      <c r="U333" s="18" t="str">
        <f>Hoja2!AH333</f>
        <v xml:space="preserve"> - </v>
      </c>
      <c r="V333" s="18" t="str">
        <f>Hoja2!AI333</f>
        <v>A-1</v>
      </c>
      <c r="W333" s="18" t="str">
        <f>Hoja2!AJ333</f>
        <v>3011020110292</v>
      </c>
      <c r="X333" s="18">
        <f>Hoja2!AK333</f>
        <v>0</v>
      </c>
    </row>
    <row r="334" spans="1:24" ht="30" customHeight="1" x14ac:dyDescent="0.25">
      <c r="A334" s="18">
        <f>Hoja2!N334</f>
        <v>0</v>
      </c>
      <c r="B334" s="18">
        <f>Hoja2!O334</f>
        <v>0</v>
      </c>
      <c r="C334" s="18">
        <f>Hoja2!P334</f>
        <v>0</v>
      </c>
      <c r="D334" s="18">
        <f>Hoja2!Q334</f>
        <v>0</v>
      </c>
      <c r="E334" s="18">
        <f>Hoja2!R334</f>
        <v>0</v>
      </c>
      <c r="F334" s="18">
        <f>Hoja2!S334</f>
        <v>0</v>
      </c>
      <c r="G334" s="18" t="str">
        <f>Hoja2!T334</f>
        <v>2026</v>
      </c>
      <c r="H334" s="18">
        <f>Hoja2!U334</f>
        <v>0</v>
      </c>
      <c r="I334" s="18">
        <f>Hoja2!V334</f>
        <v>0</v>
      </c>
      <c r="J334" s="18">
        <f>Hoja2!W334</f>
        <v>0</v>
      </c>
      <c r="K334" s="18">
        <f>Hoja2!X334</f>
        <v>0</v>
      </c>
      <c r="L334" s="5">
        <f>ROUND((Hoja2!W334*Hoja2!$B$1),3)</f>
        <v>0</v>
      </c>
      <c r="M334" s="5">
        <f>ROUND((Hoja2!W334*Hoja2!$B$2),3)</f>
        <v>0</v>
      </c>
      <c r="N334" s="5">
        <f t="shared" si="6"/>
        <v>0</v>
      </c>
      <c r="O334" s="45">
        <f>ROUND((Hoja2!U334+Hoja2!Y334),2)</f>
        <v>0</v>
      </c>
      <c r="P334" s="18">
        <f>Hoja2!AC334</f>
        <v>0</v>
      </c>
      <c r="Q334" s="18" t="str">
        <f>Hoja2!AD334</f>
        <v>N</v>
      </c>
      <c r="R334" s="18" t="str">
        <f>Hoja2!AE334</f>
        <v xml:space="preserve"> - </v>
      </c>
      <c r="S334" s="18" t="str">
        <f>Hoja2!AF334</f>
        <v xml:space="preserve"> - </v>
      </c>
      <c r="T334" s="18" t="str">
        <f>Hoja2!AG334</f>
        <v xml:space="preserve"> - </v>
      </c>
      <c r="U334" s="18" t="str">
        <f>Hoja2!AH334</f>
        <v xml:space="preserve"> - </v>
      </c>
      <c r="V334" s="18" t="str">
        <f>Hoja2!AI334</f>
        <v>A-1</v>
      </c>
      <c r="W334" s="18" t="str">
        <f>Hoja2!AJ334</f>
        <v>3011020110293</v>
      </c>
      <c r="X334" s="18">
        <f>Hoja2!AK334</f>
        <v>0</v>
      </c>
    </row>
    <row r="335" spans="1:24" ht="30" customHeight="1" x14ac:dyDescent="0.25">
      <c r="A335" s="18">
        <f>Hoja2!N335</f>
        <v>0</v>
      </c>
      <c r="B335" s="18">
        <f>Hoja2!O335</f>
        <v>0</v>
      </c>
      <c r="C335" s="18">
        <f>Hoja2!P335</f>
        <v>0</v>
      </c>
      <c r="D335" s="18">
        <f>Hoja2!Q335</f>
        <v>0</v>
      </c>
      <c r="E335" s="18">
        <f>Hoja2!R335</f>
        <v>0</v>
      </c>
      <c r="F335" s="18">
        <f>Hoja2!S335</f>
        <v>0</v>
      </c>
      <c r="G335" s="18" t="str">
        <f>Hoja2!T335</f>
        <v>2026</v>
      </c>
      <c r="H335" s="18">
        <f>Hoja2!U335</f>
        <v>0</v>
      </c>
      <c r="I335" s="18">
        <f>Hoja2!V335</f>
        <v>0</v>
      </c>
      <c r="J335" s="18">
        <f>Hoja2!W335</f>
        <v>0</v>
      </c>
      <c r="K335" s="18">
        <f>Hoja2!X335</f>
        <v>0</v>
      </c>
      <c r="L335" s="5">
        <f>ROUND((Hoja2!W335*Hoja2!$B$1),3)</f>
        <v>0</v>
      </c>
      <c r="M335" s="5">
        <f>ROUND((Hoja2!W335*Hoja2!$B$2),3)</f>
        <v>0</v>
      </c>
      <c r="N335" s="5">
        <f t="shared" si="6"/>
        <v>0</v>
      </c>
      <c r="O335" s="45">
        <f>ROUND((Hoja2!U335+Hoja2!Y335),2)</f>
        <v>0</v>
      </c>
      <c r="P335" s="18">
        <f>Hoja2!AC335</f>
        <v>0</v>
      </c>
      <c r="Q335" s="18" t="str">
        <f>Hoja2!AD335</f>
        <v>N</v>
      </c>
      <c r="R335" s="18" t="str">
        <f>Hoja2!AE335</f>
        <v xml:space="preserve"> - </v>
      </c>
      <c r="S335" s="18" t="str">
        <f>Hoja2!AF335</f>
        <v xml:space="preserve"> - </v>
      </c>
      <c r="T335" s="18" t="str">
        <f>Hoja2!AG335</f>
        <v xml:space="preserve"> - </v>
      </c>
      <c r="U335" s="18" t="str">
        <f>Hoja2!AH335</f>
        <v xml:space="preserve"> - </v>
      </c>
      <c r="V335" s="18" t="str">
        <f>Hoja2!AI335</f>
        <v>A-1</v>
      </c>
      <c r="W335" s="18" t="str">
        <f>Hoja2!AJ335</f>
        <v>3011020110294</v>
      </c>
      <c r="X335" s="18">
        <f>Hoja2!AK335</f>
        <v>0</v>
      </c>
    </row>
    <row r="336" spans="1:24" ht="30" customHeight="1" x14ac:dyDescent="0.25">
      <c r="A336" s="18">
        <f>Hoja2!N336</f>
        <v>0</v>
      </c>
      <c r="B336" s="18">
        <f>Hoja2!O336</f>
        <v>0</v>
      </c>
      <c r="C336" s="18">
        <f>Hoja2!P336</f>
        <v>0</v>
      </c>
      <c r="D336" s="18">
        <f>Hoja2!Q336</f>
        <v>0</v>
      </c>
      <c r="E336" s="18">
        <f>Hoja2!R336</f>
        <v>0</v>
      </c>
      <c r="F336" s="18">
        <f>Hoja2!S336</f>
        <v>0</v>
      </c>
      <c r="G336" s="18" t="str">
        <f>Hoja2!T336</f>
        <v>2026</v>
      </c>
      <c r="H336" s="18">
        <f>Hoja2!U336</f>
        <v>0</v>
      </c>
      <c r="I336" s="18">
        <f>Hoja2!V336</f>
        <v>0</v>
      </c>
      <c r="J336" s="18">
        <f>Hoja2!W336</f>
        <v>0</v>
      </c>
      <c r="K336" s="18">
        <f>Hoja2!X336</f>
        <v>0</v>
      </c>
      <c r="L336" s="5">
        <f>ROUND((Hoja2!W336*Hoja2!$B$1),3)</f>
        <v>0</v>
      </c>
      <c r="M336" s="5">
        <f>ROUND((Hoja2!W336*Hoja2!$B$2),3)</f>
        <v>0</v>
      </c>
      <c r="N336" s="5">
        <f t="shared" si="6"/>
        <v>0</v>
      </c>
      <c r="O336" s="45">
        <f>ROUND((Hoja2!U336+Hoja2!Y336),2)</f>
        <v>0</v>
      </c>
      <c r="P336" s="18">
        <f>Hoja2!AC336</f>
        <v>0</v>
      </c>
      <c r="Q336" s="18" t="str">
        <f>Hoja2!AD336</f>
        <v>N</v>
      </c>
      <c r="R336" s="18" t="str">
        <f>Hoja2!AE336</f>
        <v xml:space="preserve"> - </v>
      </c>
      <c r="S336" s="18" t="str">
        <f>Hoja2!AF336</f>
        <v xml:space="preserve"> - </v>
      </c>
      <c r="T336" s="18" t="str">
        <f>Hoja2!AG336</f>
        <v xml:space="preserve"> - </v>
      </c>
      <c r="U336" s="18" t="str">
        <f>Hoja2!AH336</f>
        <v xml:space="preserve"> - </v>
      </c>
      <c r="V336" s="18" t="str">
        <f>Hoja2!AI336</f>
        <v>A-1</v>
      </c>
      <c r="W336" s="18" t="str">
        <f>Hoja2!AJ336</f>
        <v>3011020110295</v>
      </c>
      <c r="X336" s="18">
        <f>Hoja2!AK336</f>
        <v>0</v>
      </c>
    </row>
    <row r="337" spans="1:24" ht="30" customHeight="1" x14ac:dyDescent="0.25">
      <c r="A337" s="18">
        <f>Hoja2!N337</f>
        <v>0</v>
      </c>
      <c r="B337" s="18">
        <f>Hoja2!O337</f>
        <v>0</v>
      </c>
      <c r="C337" s="18">
        <f>Hoja2!P337</f>
        <v>0</v>
      </c>
      <c r="D337" s="18">
        <f>Hoja2!Q337</f>
        <v>0</v>
      </c>
      <c r="E337" s="18">
        <f>Hoja2!R337</f>
        <v>0</v>
      </c>
      <c r="F337" s="18">
        <f>Hoja2!S337</f>
        <v>0</v>
      </c>
      <c r="G337" s="18" t="str">
        <f>Hoja2!T337</f>
        <v>2026</v>
      </c>
      <c r="H337" s="18">
        <f>Hoja2!U337</f>
        <v>0</v>
      </c>
      <c r="I337" s="18">
        <f>Hoja2!V337</f>
        <v>0</v>
      </c>
      <c r="J337" s="18">
        <f>Hoja2!W337</f>
        <v>0</v>
      </c>
      <c r="K337" s="18">
        <f>Hoja2!X337</f>
        <v>0</v>
      </c>
      <c r="L337" s="5">
        <f>ROUND((Hoja2!W337*Hoja2!$B$1),3)</f>
        <v>0</v>
      </c>
      <c r="M337" s="5">
        <f>ROUND((Hoja2!W337*Hoja2!$B$2),3)</f>
        <v>0</v>
      </c>
      <c r="N337" s="5">
        <f t="shared" si="6"/>
        <v>0</v>
      </c>
      <c r="O337" s="45">
        <f>ROUND((Hoja2!U337+Hoja2!Y337),2)</f>
        <v>0</v>
      </c>
      <c r="P337" s="18">
        <f>Hoja2!AC337</f>
        <v>0</v>
      </c>
      <c r="Q337" s="18" t="str">
        <f>Hoja2!AD337</f>
        <v>N</v>
      </c>
      <c r="R337" s="18" t="str">
        <f>Hoja2!AE337</f>
        <v xml:space="preserve"> - </v>
      </c>
      <c r="S337" s="18" t="str">
        <f>Hoja2!AF337</f>
        <v xml:space="preserve"> - </v>
      </c>
      <c r="T337" s="18" t="str">
        <f>Hoja2!AG337</f>
        <v xml:space="preserve"> - </v>
      </c>
      <c r="U337" s="18" t="str">
        <f>Hoja2!AH337</f>
        <v xml:space="preserve"> - </v>
      </c>
      <c r="V337" s="18" t="str">
        <f>Hoja2!AI337</f>
        <v>A-1</v>
      </c>
      <c r="W337" s="18" t="str">
        <f>Hoja2!AJ337</f>
        <v>3011020110296</v>
      </c>
      <c r="X337" s="18">
        <f>Hoja2!AK337</f>
        <v>0</v>
      </c>
    </row>
    <row r="338" spans="1:24" ht="30" customHeight="1" x14ac:dyDescent="0.25">
      <c r="A338" s="18">
        <f>Hoja2!N338</f>
        <v>0</v>
      </c>
      <c r="B338" s="18">
        <f>Hoja2!O338</f>
        <v>0</v>
      </c>
      <c r="C338" s="18">
        <f>Hoja2!P338</f>
        <v>0</v>
      </c>
      <c r="D338" s="18">
        <f>Hoja2!Q338</f>
        <v>0</v>
      </c>
      <c r="E338" s="18">
        <f>Hoja2!R338</f>
        <v>0</v>
      </c>
      <c r="F338" s="18">
        <f>Hoja2!S338</f>
        <v>0</v>
      </c>
      <c r="G338" s="18" t="str">
        <f>Hoja2!T338</f>
        <v>2026</v>
      </c>
      <c r="H338" s="18">
        <f>Hoja2!U338</f>
        <v>0</v>
      </c>
      <c r="I338" s="18">
        <f>Hoja2!V338</f>
        <v>0</v>
      </c>
      <c r="J338" s="18">
        <f>Hoja2!W338</f>
        <v>0</v>
      </c>
      <c r="K338" s="18">
        <f>Hoja2!X338</f>
        <v>0</v>
      </c>
      <c r="L338" s="5">
        <f>ROUND((Hoja2!W338*Hoja2!$B$1),3)</f>
        <v>0</v>
      </c>
      <c r="M338" s="5">
        <f>ROUND((Hoja2!W338*Hoja2!$B$2),3)</f>
        <v>0</v>
      </c>
      <c r="N338" s="5">
        <f t="shared" si="6"/>
        <v>0</v>
      </c>
      <c r="O338" s="45">
        <f>ROUND((Hoja2!U338+Hoja2!Y338),2)</f>
        <v>0</v>
      </c>
      <c r="P338" s="18">
        <f>Hoja2!AC338</f>
        <v>0</v>
      </c>
      <c r="Q338" s="18" t="str">
        <f>Hoja2!AD338</f>
        <v>N</v>
      </c>
      <c r="R338" s="18" t="str">
        <f>Hoja2!AE338</f>
        <v xml:space="preserve"> - </v>
      </c>
      <c r="S338" s="18" t="str">
        <f>Hoja2!AF338</f>
        <v xml:space="preserve"> - </v>
      </c>
      <c r="T338" s="18" t="str">
        <f>Hoja2!AG338</f>
        <v xml:space="preserve"> - </v>
      </c>
      <c r="U338" s="18" t="str">
        <f>Hoja2!AH338</f>
        <v xml:space="preserve"> - </v>
      </c>
      <c r="V338" s="18" t="str">
        <f>Hoja2!AI338</f>
        <v>A-1</v>
      </c>
      <c r="W338" s="18" t="str">
        <f>Hoja2!AJ338</f>
        <v>3011020110297</v>
      </c>
      <c r="X338" s="18">
        <f>Hoja2!AK338</f>
        <v>0</v>
      </c>
    </row>
    <row r="339" spans="1:24" ht="30" customHeight="1" x14ac:dyDescent="0.25">
      <c r="A339" s="18">
        <f>Hoja2!N339</f>
        <v>0</v>
      </c>
      <c r="B339" s="18">
        <f>Hoja2!O339</f>
        <v>0</v>
      </c>
      <c r="C339" s="18">
        <f>Hoja2!P339</f>
        <v>0</v>
      </c>
      <c r="D339" s="18">
        <f>Hoja2!Q339</f>
        <v>0</v>
      </c>
      <c r="E339" s="18">
        <f>Hoja2!R339</f>
        <v>0</v>
      </c>
      <c r="F339" s="18">
        <f>Hoja2!S339</f>
        <v>0</v>
      </c>
      <c r="G339" s="18" t="str">
        <f>Hoja2!T339</f>
        <v>2026</v>
      </c>
      <c r="H339" s="18">
        <f>Hoja2!U339</f>
        <v>0</v>
      </c>
      <c r="I339" s="18">
        <f>Hoja2!V339</f>
        <v>0</v>
      </c>
      <c r="J339" s="18">
        <f>Hoja2!W339</f>
        <v>0</v>
      </c>
      <c r="K339" s="18">
        <f>Hoja2!X339</f>
        <v>0</v>
      </c>
      <c r="L339" s="5">
        <f>ROUND((Hoja2!W339*Hoja2!$B$1),3)</f>
        <v>0</v>
      </c>
      <c r="M339" s="5">
        <f>ROUND((Hoja2!W339*Hoja2!$B$2),3)</f>
        <v>0</v>
      </c>
      <c r="N339" s="5">
        <f t="shared" si="6"/>
        <v>0</v>
      </c>
      <c r="O339" s="45">
        <f>ROUND((Hoja2!U339+Hoja2!Y339),2)</f>
        <v>0</v>
      </c>
      <c r="P339" s="18">
        <f>Hoja2!AC339</f>
        <v>0</v>
      </c>
      <c r="Q339" s="18" t="str">
        <f>Hoja2!AD339</f>
        <v>N</v>
      </c>
      <c r="R339" s="18" t="str">
        <f>Hoja2!AE339</f>
        <v xml:space="preserve"> - </v>
      </c>
      <c r="S339" s="18" t="str">
        <f>Hoja2!AF339</f>
        <v xml:space="preserve"> - </v>
      </c>
      <c r="T339" s="18" t="str">
        <f>Hoja2!AG339</f>
        <v xml:space="preserve"> - </v>
      </c>
      <c r="U339" s="18" t="str">
        <f>Hoja2!AH339</f>
        <v xml:space="preserve"> - </v>
      </c>
      <c r="V339" s="18" t="str">
        <f>Hoja2!AI339</f>
        <v>A-1</v>
      </c>
      <c r="W339" s="18" t="str">
        <f>Hoja2!AJ339</f>
        <v>3011020110298</v>
      </c>
      <c r="X339" s="18">
        <f>Hoja2!AK339</f>
        <v>0</v>
      </c>
    </row>
    <row r="340" spans="1:24" ht="30" customHeight="1" x14ac:dyDescent="0.25">
      <c r="A340" s="18">
        <f>Hoja2!N340</f>
        <v>0</v>
      </c>
      <c r="B340" s="18">
        <f>Hoja2!O340</f>
        <v>0</v>
      </c>
      <c r="C340" s="18">
        <f>Hoja2!P340</f>
        <v>0</v>
      </c>
      <c r="D340" s="18">
        <f>Hoja2!Q340</f>
        <v>0</v>
      </c>
      <c r="E340" s="18">
        <f>Hoja2!R340</f>
        <v>0</v>
      </c>
      <c r="F340" s="18">
        <f>Hoja2!S340</f>
        <v>0</v>
      </c>
      <c r="G340" s="18" t="str">
        <f>Hoja2!T340</f>
        <v>2026</v>
      </c>
      <c r="H340" s="18">
        <f>Hoja2!U340</f>
        <v>0</v>
      </c>
      <c r="I340" s="18">
        <f>Hoja2!V340</f>
        <v>0</v>
      </c>
      <c r="J340" s="18">
        <f>Hoja2!W340</f>
        <v>0</v>
      </c>
      <c r="K340" s="18">
        <f>Hoja2!X340</f>
        <v>0</v>
      </c>
      <c r="L340" s="5">
        <f>ROUND((Hoja2!W340*Hoja2!$B$1),3)</f>
        <v>0</v>
      </c>
      <c r="M340" s="5">
        <f>ROUND((Hoja2!W340*Hoja2!$B$2),3)</f>
        <v>0</v>
      </c>
      <c r="N340" s="5">
        <f t="shared" si="6"/>
        <v>0</v>
      </c>
      <c r="O340" s="45">
        <f>ROUND((Hoja2!U340+Hoja2!Y340),2)</f>
        <v>0</v>
      </c>
      <c r="P340" s="18">
        <f>Hoja2!AC340</f>
        <v>0</v>
      </c>
      <c r="Q340" s="18" t="str">
        <f>Hoja2!AD340</f>
        <v>N</v>
      </c>
      <c r="R340" s="18" t="str">
        <f>Hoja2!AE340</f>
        <v xml:space="preserve"> - </v>
      </c>
      <c r="S340" s="18" t="str">
        <f>Hoja2!AF340</f>
        <v xml:space="preserve"> - </v>
      </c>
      <c r="T340" s="18" t="str">
        <f>Hoja2!AG340</f>
        <v xml:space="preserve"> - </v>
      </c>
      <c r="U340" s="18" t="str">
        <f>Hoja2!AH340</f>
        <v xml:space="preserve"> - </v>
      </c>
      <c r="V340" s="18" t="str">
        <f>Hoja2!AI340</f>
        <v>A-1</v>
      </c>
      <c r="W340" s="18" t="str">
        <f>Hoja2!AJ340</f>
        <v>3011020110299</v>
      </c>
      <c r="X340" s="18">
        <f>Hoja2!AK340</f>
        <v>0</v>
      </c>
    </row>
    <row r="341" spans="1:24" ht="30" customHeight="1" x14ac:dyDescent="0.25">
      <c r="A341" s="18">
        <f>Hoja2!N341</f>
        <v>0</v>
      </c>
      <c r="B341" s="18">
        <f>Hoja2!O341</f>
        <v>0</v>
      </c>
      <c r="C341" s="18">
        <f>Hoja2!P341</f>
        <v>0</v>
      </c>
      <c r="D341" s="18">
        <f>Hoja2!Q341</f>
        <v>0</v>
      </c>
      <c r="E341" s="18">
        <f>Hoja2!R341</f>
        <v>0</v>
      </c>
      <c r="F341" s="18">
        <f>Hoja2!S341</f>
        <v>0</v>
      </c>
      <c r="G341" s="18" t="str">
        <f>Hoja2!T341</f>
        <v>2026</v>
      </c>
      <c r="H341" s="18">
        <f>Hoja2!U341</f>
        <v>0</v>
      </c>
      <c r="I341" s="18">
        <f>Hoja2!V341</f>
        <v>0</v>
      </c>
      <c r="J341" s="18">
        <f>Hoja2!W341</f>
        <v>0</v>
      </c>
      <c r="K341" s="18">
        <f>Hoja2!X341</f>
        <v>0</v>
      </c>
      <c r="L341" s="5">
        <f>ROUND((Hoja2!W341*Hoja2!$B$1),3)</f>
        <v>0</v>
      </c>
      <c r="M341" s="5">
        <f>ROUND((Hoja2!W341*Hoja2!$B$2),3)</f>
        <v>0</v>
      </c>
      <c r="N341" s="5">
        <f t="shared" si="6"/>
        <v>0</v>
      </c>
      <c r="O341" s="45">
        <f>ROUND((Hoja2!U341+Hoja2!Y341),2)</f>
        <v>0</v>
      </c>
      <c r="P341" s="18">
        <f>Hoja2!AC341</f>
        <v>0</v>
      </c>
      <c r="Q341" s="18" t="str">
        <f>Hoja2!AD341</f>
        <v>N</v>
      </c>
      <c r="R341" s="18" t="str">
        <f>Hoja2!AE341</f>
        <v xml:space="preserve"> - </v>
      </c>
      <c r="S341" s="18" t="str">
        <f>Hoja2!AF341</f>
        <v xml:space="preserve"> - </v>
      </c>
      <c r="T341" s="18" t="str">
        <f>Hoja2!AG341</f>
        <v xml:space="preserve"> - </v>
      </c>
      <c r="U341" s="18" t="str">
        <f>Hoja2!AH341</f>
        <v xml:space="preserve"> - </v>
      </c>
      <c r="V341" s="18" t="str">
        <f>Hoja2!AI341</f>
        <v>A-1</v>
      </c>
      <c r="W341" s="18" t="str">
        <f>Hoja2!AJ341</f>
        <v>3011020110300</v>
      </c>
      <c r="X341" s="18">
        <f>Hoja2!AK341</f>
        <v>0</v>
      </c>
    </row>
    <row r="342" spans="1:24" ht="30" customHeight="1" x14ac:dyDescent="0.25">
      <c r="A342" s="18">
        <f>Hoja2!N342</f>
        <v>0</v>
      </c>
      <c r="B342" s="18">
        <f>Hoja2!O342</f>
        <v>0</v>
      </c>
      <c r="C342" s="18">
        <f>Hoja2!P342</f>
        <v>0</v>
      </c>
      <c r="D342" s="18">
        <f>Hoja2!Q342</f>
        <v>0</v>
      </c>
      <c r="E342" s="18">
        <f>Hoja2!R342</f>
        <v>0</v>
      </c>
      <c r="F342" s="18">
        <f>Hoja2!S342</f>
        <v>0</v>
      </c>
      <c r="G342" s="18" t="str">
        <f>Hoja2!T342</f>
        <v>2026</v>
      </c>
      <c r="H342" s="18">
        <f>Hoja2!U342</f>
        <v>0</v>
      </c>
      <c r="I342" s="18">
        <f>Hoja2!V342</f>
        <v>0</v>
      </c>
      <c r="J342" s="18">
        <f>Hoja2!W342</f>
        <v>0</v>
      </c>
      <c r="K342" s="18">
        <f>Hoja2!X342</f>
        <v>0</v>
      </c>
      <c r="L342" s="5">
        <f>ROUND((Hoja2!W342*Hoja2!$B$1),3)</f>
        <v>0</v>
      </c>
      <c r="M342" s="5">
        <f>ROUND((Hoja2!W342*Hoja2!$B$2),3)</f>
        <v>0</v>
      </c>
      <c r="N342" s="5">
        <f t="shared" si="6"/>
        <v>0</v>
      </c>
      <c r="O342" s="45">
        <f>ROUND((Hoja2!U342+Hoja2!Y342),2)</f>
        <v>0</v>
      </c>
      <c r="P342" s="18">
        <f>Hoja2!AC342</f>
        <v>0</v>
      </c>
      <c r="Q342" s="18" t="str">
        <f>Hoja2!AD342</f>
        <v>N</v>
      </c>
      <c r="R342" s="18" t="str">
        <f>Hoja2!AE342</f>
        <v xml:space="preserve"> - </v>
      </c>
      <c r="S342" s="18" t="str">
        <f>Hoja2!AF342</f>
        <v xml:space="preserve"> - </v>
      </c>
      <c r="T342" s="18" t="str">
        <f>Hoja2!AG342</f>
        <v xml:space="preserve"> - </v>
      </c>
      <c r="U342" s="18" t="str">
        <f>Hoja2!AH342</f>
        <v xml:space="preserve"> - </v>
      </c>
      <c r="V342" s="18" t="str">
        <f>Hoja2!AI342</f>
        <v>A-1</v>
      </c>
      <c r="W342" s="18" t="str">
        <f>Hoja2!AJ342</f>
        <v>3011020110301</v>
      </c>
      <c r="X342" s="18">
        <f>Hoja2!AK342</f>
        <v>0</v>
      </c>
    </row>
    <row r="343" spans="1:24" ht="30" customHeight="1" x14ac:dyDescent="0.25">
      <c r="A343" s="18">
        <f>Hoja2!N343</f>
        <v>0</v>
      </c>
      <c r="B343" s="18">
        <f>Hoja2!O343</f>
        <v>0</v>
      </c>
      <c r="C343" s="18">
        <f>Hoja2!P343</f>
        <v>0</v>
      </c>
      <c r="D343" s="18">
        <f>Hoja2!Q343</f>
        <v>0</v>
      </c>
      <c r="E343" s="18">
        <f>Hoja2!R343</f>
        <v>0</v>
      </c>
      <c r="F343" s="18">
        <f>Hoja2!S343</f>
        <v>0</v>
      </c>
      <c r="G343" s="18" t="str">
        <f>Hoja2!T343</f>
        <v>2026</v>
      </c>
      <c r="H343" s="18">
        <f>Hoja2!U343</f>
        <v>0</v>
      </c>
      <c r="I343" s="18">
        <f>Hoja2!V343</f>
        <v>0</v>
      </c>
      <c r="J343" s="18">
        <f>Hoja2!W343</f>
        <v>0</v>
      </c>
      <c r="K343" s="18">
        <f>Hoja2!X343</f>
        <v>0</v>
      </c>
      <c r="L343" s="5">
        <f>ROUND((Hoja2!W343*Hoja2!$B$1),3)</f>
        <v>0</v>
      </c>
      <c r="M343" s="5">
        <f>ROUND((Hoja2!W343*Hoja2!$B$2),3)</f>
        <v>0</v>
      </c>
      <c r="N343" s="5">
        <f t="shared" si="6"/>
        <v>0</v>
      </c>
      <c r="O343" s="45">
        <f>ROUND((Hoja2!U343+Hoja2!Y343),2)</f>
        <v>0</v>
      </c>
      <c r="P343" s="18">
        <f>Hoja2!AC343</f>
        <v>0</v>
      </c>
      <c r="Q343" s="18" t="str">
        <f>Hoja2!AD343</f>
        <v>N</v>
      </c>
      <c r="R343" s="18" t="str">
        <f>Hoja2!AE343</f>
        <v xml:space="preserve"> - </v>
      </c>
      <c r="S343" s="18" t="str">
        <f>Hoja2!AF343</f>
        <v xml:space="preserve"> - </v>
      </c>
      <c r="T343" s="18" t="str">
        <f>Hoja2!AG343</f>
        <v xml:space="preserve"> - </v>
      </c>
      <c r="U343" s="18" t="str">
        <f>Hoja2!AH343</f>
        <v xml:space="preserve"> - </v>
      </c>
      <c r="V343" s="18" t="str">
        <f>Hoja2!AI343</f>
        <v>A-1</v>
      </c>
      <c r="W343" s="18" t="str">
        <f>Hoja2!AJ343</f>
        <v>3011020110302</v>
      </c>
      <c r="X343" s="18">
        <f>Hoja2!AK343</f>
        <v>0</v>
      </c>
    </row>
    <row r="344" spans="1:24" ht="30" customHeight="1" x14ac:dyDescent="0.25">
      <c r="A344" s="18">
        <f>Hoja2!N344</f>
        <v>0</v>
      </c>
      <c r="B344" s="18">
        <f>Hoja2!O344</f>
        <v>0</v>
      </c>
      <c r="C344" s="18">
        <f>Hoja2!P344</f>
        <v>0</v>
      </c>
      <c r="D344" s="18">
        <f>Hoja2!Q344</f>
        <v>0</v>
      </c>
      <c r="E344" s="18">
        <f>Hoja2!R344</f>
        <v>0</v>
      </c>
      <c r="F344" s="18">
        <f>Hoja2!S344</f>
        <v>0</v>
      </c>
      <c r="G344" s="18" t="str">
        <f>Hoja2!T344</f>
        <v>2026</v>
      </c>
      <c r="H344" s="18">
        <f>Hoja2!U344</f>
        <v>0</v>
      </c>
      <c r="I344" s="18">
        <f>Hoja2!V344</f>
        <v>0</v>
      </c>
      <c r="J344" s="18">
        <f>Hoja2!W344</f>
        <v>0</v>
      </c>
      <c r="K344" s="18">
        <f>Hoja2!X344</f>
        <v>0</v>
      </c>
      <c r="L344" s="5">
        <f>ROUND((Hoja2!W344*Hoja2!$B$1),3)</f>
        <v>0</v>
      </c>
      <c r="M344" s="5">
        <f>ROUND((Hoja2!W344*Hoja2!$B$2),3)</f>
        <v>0</v>
      </c>
      <c r="N344" s="5">
        <f t="shared" si="6"/>
        <v>0</v>
      </c>
      <c r="O344" s="45">
        <f>ROUND((Hoja2!U344+Hoja2!Y344),2)</f>
        <v>0</v>
      </c>
      <c r="P344" s="18">
        <f>Hoja2!AC344</f>
        <v>0</v>
      </c>
      <c r="Q344" s="18" t="str">
        <f>Hoja2!AD344</f>
        <v>N</v>
      </c>
      <c r="R344" s="18" t="str">
        <f>Hoja2!AE344</f>
        <v xml:space="preserve"> - </v>
      </c>
      <c r="S344" s="18" t="str">
        <f>Hoja2!AF344</f>
        <v xml:space="preserve"> - </v>
      </c>
      <c r="T344" s="18" t="str">
        <f>Hoja2!AG344</f>
        <v xml:space="preserve"> - </v>
      </c>
      <c r="U344" s="18" t="str">
        <f>Hoja2!AH344</f>
        <v xml:space="preserve"> - </v>
      </c>
      <c r="V344" s="18" t="str">
        <f>Hoja2!AI344</f>
        <v>A-1</v>
      </c>
      <c r="W344" s="18" t="str">
        <f>Hoja2!AJ344</f>
        <v>3011020110303</v>
      </c>
      <c r="X344" s="18">
        <f>Hoja2!AK344</f>
        <v>0</v>
      </c>
    </row>
    <row r="345" spans="1:24" ht="30" customHeight="1" x14ac:dyDescent="0.25">
      <c r="A345" s="18">
        <f>Hoja2!N345</f>
        <v>0</v>
      </c>
      <c r="B345" s="18">
        <f>Hoja2!O345</f>
        <v>0</v>
      </c>
      <c r="C345" s="18">
        <f>Hoja2!P345</f>
        <v>0</v>
      </c>
      <c r="D345" s="18">
        <f>Hoja2!Q345</f>
        <v>0</v>
      </c>
      <c r="E345" s="18">
        <f>Hoja2!R345</f>
        <v>0</v>
      </c>
      <c r="F345" s="18">
        <f>Hoja2!S345</f>
        <v>0</v>
      </c>
      <c r="G345" s="18" t="str">
        <f>Hoja2!T345</f>
        <v>2026</v>
      </c>
      <c r="H345" s="18">
        <f>Hoja2!U345</f>
        <v>0</v>
      </c>
      <c r="I345" s="18">
        <f>Hoja2!V345</f>
        <v>0</v>
      </c>
      <c r="J345" s="18">
        <f>Hoja2!W345</f>
        <v>0</v>
      </c>
      <c r="K345" s="18">
        <f>Hoja2!X345</f>
        <v>0</v>
      </c>
      <c r="L345" s="5">
        <f>ROUND((Hoja2!W345*Hoja2!$B$1),3)</f>
        <v>0</v>
      </c>
      <c r="M345" s="5">
        <f>ROUND((Hoja2!W345*Hoja2!$B$2),3)</f>
        <v>0</v>
      </c>
      <c r="N345" s="5">
        <f t="shared" si="6"/>
        <v>0</v>
      </c>
      <c r="O345" s="45">
        <f>ROUND((Hoja2!U345+Hoja2!Y345),2)</f>
        <v>0</v>
      </c>
      <c r="P345" s="18">
        <f>Hoja2!AC345</f>
        <v>0</v>
      </c>
      <c r="Q345" s="18" t="str">
        <f>Hoja2!AD345</f>
        <v>N</v>
      </c>
      <c r="R345" s="18" t="str">
        <f>Hoja2!AE345</f>
        <v xml:space="preserve"> - </v>
      </c>
      <c r="S345" s="18" t="str">
        <f>Hoja2!AF345</f>
        <v xml:space="preserve"> - </v>
      </c>
      <c r="T345" s="18" t="str">
        <f>Hoja2!AG345</f>
        <v xml:space="preserve"> - </v>
      </c>
      <c r="U345" s="18" t="str">
        <f>Hoja2!AH345</f>
        <v xml:space="preserve"> - </v>
      </c>
      <c r="V345" s="18" t="str">
        <f>Hoja2!AI345</f>
        <v>A-1</v>
      </c>
      <c r="W345" s="18" t="str">
        <f>Hoja2!AJ345</f>
        <v>3011020110304</v>
      </c>
      <c r="X345" s="18">
        <f>Hoja2!AK345</f>
        <v>0</v>
      </c>
    </row>
    <row r="346" spans="1:24" ht="30" customHeight="1" x14ac:dyDescent="0.25">
      <c r="A346" s="18">
        <f>Hoja2!N346</f>
        <v>0</v>
      </c>
      <c r="B346" s="18">
        <f>Hoja2!O346</f>
        <v>0</v>
      </c>
      <c r="C346" s="18">
        <f>Hoja2!P346</f>
        <v>0</v>
      </c>
      <c r="D346" s="18">
        <f>Hoja2!Q346</f>
        <v>0</v>
      </c>
      <c r="E346" s="18">
        <f>Hoja2!R346</f>
        <v>0</v>
      </c>
      <c r="F346" s="18">
        <f>Hoja2!S346</f>
        <v>0</v>
      </c>
      <c r="G346" s="18" t="str">
        <f>Hoja2!T346</f>
        <v>2026</v>
      </c>
      <c r="H346" s="18">
        <f>Hoja2!U346</f>
        <v>0</v>
      </c>
      <c r="I346" s="18">
        <f>Hoja2!V346</f>
        <v>0</v>
      </c>
      <c r="J346" s="18">
        <f>Hoja2!W346</f>
        <v>0</v>
      </c>
      <c r="K346" s="18">
        <f>Hoja2!X346</f>
        <v>0</v>
      </c>
      <c r="L346" s="5">
        <f>ROUND((Hoja2!W346*Hoja2!$B$1),3)</f>
        <v>0</v>
      </c>
      <c r="M346" s="5">
        <f>ROUND((Hoja2!W346*Hoja2!$B$2),3)</f>
        <v>0</v>
      </c>
      <c r="N346" s="5">
        <f t="shared" si="6"/>
        <v>0</v>
      </c>
      <c r="O346" s="45">
        <f>ROUND((Hoja2!U346+Hoja2!Y346),2)</f>
        <v>0</v>
      </c>
      <c r="P346" s="18">
        <f>Hoja2!AC346</f>
        <v>0</v>
      </c>
      <c r="Q346" s="18" t="str">
        <f>Hoja2!AD346</f>
        <v>N</v>
      </c>
      <c r="R346" s="18" t="str">
        <f>Hoja2!AE346</f>
        <v xml:space="preserve"> - </v>
      </c>
      <c r="S346" s="18" t="str">
        <f>Hoja2!AF346</f>
        <v xml:space="preserve"> - </v>
      </c>
      <c r="T346" s="18" t="str">
        <f>Hoja2!AG346</f>
        <v xml:space="preserve"> - </v>
      </c>
      <c r="U346" s="18" t="str">
        <f>Hoja2!AH346</f>
        <v xml:space="preserve"> - </v>
      </c>
      <c r="V346" s="18" t="str">
        <f>Hoja2!AI346</f>
        <v>A-1</v>
      </c>
      <c r="W346" s="18" t="str">
        <f>Hoja2!AJ346</f>
        <v>3011020110305</v>
      </c>
      <c r="X346" s="18">
        <f>Hoja2!AK346</f>
        <v>0</v>
      </c>
    </row>
    <row r="347" spans="1:24" ht="30" customHeight="1" x14ac:dyDescent="0.25">
      <c r="A347" s="18">
        <f>Hoja2!N347</f>
        <v>0</v>
      </c>
      <c r="B347" s="18">
        <f>Hoja2!O347</f>
        <v>0</v>
      </c>
      <c r="C347" s="18">
        <f>Hoja2!P347</f>
        <v>0</v>
      </c>
      <c r="D347" s="18">
        <f>Hoja2!Q347</f>
        <v>0</v>
      </c>
      <c r="E347" s="18">
        <f>Hoja2!R347</f>
        <v>0</v>
      </c>
      <c r="F347" s="18">
        <f>Hoja2!S347</f>
        <v>0</v>
      </c>
      <c r="G347" s="18" t="str">
        <f>Hoja2!T347</f>
        <v>2026</v>
      </c>
      <c r="H347" s="18">
        <f>Hoja2!U347</f>
        <v>0</v>
      </c>
      <c r="I347" s="18">
        <f>Hoja2!V347</f>
        <v>0</v>
      </c>
      <c r="J347" s="18">
        <f>Hoja2!W347</f>
        <v>0</v>
      </c>
      <c r="K347" s="18">
        <f>Hoja2!X347</f>
        <v>0</v>
      </c>
      <c r="L347" s="5">
        <f>ROUND((Hoja2!W347*Hoja2!$B$1),3)</f>
        <v>0</v>
      </c>
      <c r="M347" s="5">
        <f>ROUND((Hoja2!W347*Hoja2!$B$2),3)</f>
        <v>0</v>
      </c>
      <c r="N347" s="5">
        <f t="shared" si="6"/>
        <v>0</v>
      </c>
      <c r="O347" s="45">
        <f>ROUND((Hoja2!U347+Hoja2!Y347),2)</f>
        <v>0</v>
      </c>
      <c r="P347" s="18">
        <f>Hoja2!AC347</f>
        <v>0</v>
      </c>
      <c r="Q347" s="18" t="str">
        <f>Hoja2!AD347</f>
        <v>N</v>
      </c>
      <c r="R347" s="18" t="str">
        <f>Hoja2!AE347</f>
        <v xml:space="preserve"> - </v>
      </c>
      <c r="S347" s="18" t="str">
        <f>Hoja2!AF347</f>
        <v xml:space="preserve"> - </v>
      </c>
      <c r="T347" s="18" t="str">
        <f>Hoja2!AG347</f>
        <v xml:space="preserve"> - </v>
      </c>
      <c r="U347" s="18" t="str">
        <f>Hoja2!AH347</f>
        <v xml:space="preserve"> - </v>
      </c>
      <c r="V347" s="18" t="str">
        <f>Hoja2!AI347</f>
        <v>A-1</v>
      </c>
      <c r="W347" s="18" t="str">
        <f>Hoja2!AJ347</f>
        <v>3011020110306</v>
      </c>
      <c r="X347" s="18">
        <f>Hoja2!AK347</f>
        <v>0</v>
      </c>
    </row>
    <row r="348" spans="1:24" ht="30" customHeight="1" x14ac:dyDescent="0.25">
      <c r="A348" s="18">
        <f>Hoja2!N348</f>
        <v>0</v>
      </c>
      <c r="B348" s="18">
        <f>Hoja2!O348</f>
        <v>0</v>
      </c>
      <c r="C348" s="18">
        <f>Hoja2!P348</f>
        <v>0</v>
      </c>
      <c r="D348" s="18">
        <f>Hoja2!Q348</f>
        <v>0</v>
      </c>
      <c r="E348" s="18">
        <f>Hoja2!R348</f>
        <v>0</v>
      </c>
      <c r="F348" s="18">
        <f>Hoja2!S348</f>
        <v>0</v>
      </c>
      <c r="G348" s="18" t="str">
        <f>Hoja2!T348</f>
        <v>2026</v>
      </c>
      <c r="H348" s="18">
        <f>Hoja2!U348</f>
        <v>0</v>
      </c>
      <c r="I348" s="18">
        <f>Hoja2!V348</f>
        <v>0</v>
      </c>
      <c r="J348" s="18">
        <f>Hoja2!W348</f>
        <v>0</v>
      </c>
      <c r="K348" s="18">
        <f>Hoja2!X348</f>
        <v>0</v>
      </c>
      <c r="L348" s="5">
        <f>ROUND((Hoja2!W348*Hoja2!$B$1),3)</f>
        <v>0</v>
      </c>
      <c r="M348" s="5">
        <f>ROUND((Hoja2!W348*Hoja2!$B$2),3)</f>
        <v>0</v>
      </c>
      <c r="N348" s="5">
        <f t="shared" si="6"/>
        <v>0</v>
      </c>
      <c r="O348" s="45">
        <f>ROUND((Hoja2!U348+Hoja2!Y348),2)</f>
        <v>0</v>
      </c>
      <c r="P348" s="18">
        <f>Hoja2!AC348</f>
        <v>0</v>
      </c>
      <c r="Q348" s="18" t="str">
        <f>Hoja2!AD348</f>
        <v>N</v>
      </c>
      <c r="R348" s="18" t="str">
        <f>Hoja2!AE348</f>
        <v xml:space="preserve"> - </v>
      </c>
      <c r="S348" s="18" t="str">
        <f>Hoja2!AF348</f>
        <v xml:space="preserve"> - </v>
      </c>
      <c r="T348" s="18" t="str">
        <f>Hoja2!AG348</f>
        <v xml:space="preserve"> - </v>
      </c>
      <c r="U348" s="18" t="str">
        <f>Hoja2!AH348</f>
        <v xml:space="preserve"> - </v>
      </c>
      <c r="V348" s="18" t="str">
        <f>Hoja2!AI348</f>
        <v>A-1</v>
      </c>
      <c r="W348" s="18" t="str">
        <f>Hoja2!AJ348</f>
        <v>3011020110307</v>
      </c>
      <c r="X348" s="18">
        <f>Hoja2!AK348</f>
        <v>0</v>
      </c>
    </row>
    <row r="349" spans="1:24" ht="30" customHeight="1" x14ac:dyDescent="0.25">
      <c r="A349" s="18">
        <f>Hoja2!N349</f>
        <v>0</v>
      </c>
      <c r="B349" s="18">
        <f>Hoja2!O349</f>
        <v>0</v>
      </c>
      <c r="C349" s="18">
        <f>Hoja2!P349</f>
        <v>0</v>
      </c>
      <c r="D349" s="18">
        <f>Hoja2!Q349</f>
        <v>0</v>
      </c>
      <c r="E349" s="18">
        <f>Hoja2!R349</f>
        <v>0</v>
      </c>
      <c r="F349" s="18">
        <f>Hoja2!S349</f>
        <v>0</v>
      </c>
      <c r="G349" s="18" t="str">
        <f>Hoja2!T349</f>
        <v>2026</v>
      </c>
      <c r="H349" s="18">
        <f>Hoja2!U349</f>
        <v>0</v>
      </c>
      <c r="I349" s="18">
        <f>Hoja2!V349</f>
        <v>0</v>
      </c>
      <c r="J349" s="18">
        <f>Hoja2!W349</f>
        <v>0</v>
      </c>
      <c r="K349" s="18">
        <f>Hoja2!X349</f>
        <v>0</v>
      </c>
      <c r="L349" s="5">
        <f>ROUND((Hoja2!W349*Hoja2!$B$1),3)</f>
        <v>0</v>
      </c>
      <c r="M349" s="5">
        <f>ROUND((Hoja2!W349*Hoja2!$B$2),3)</f>
        <v>0</v>
      </c>
      <c r="N349" s="5">
        <f t="shared" si="6"/>
        <v>0</v>
      </c>
      <c r="O349" s="45">
        <f>ROUND((Hoja2!U349+Hoja2!Y349),2)</f>
        <v>0</v>
      </c>
      <c r="P349" s="18">
        <f>Hoja2!AC349</f>
        <v>0</v>
      </c>
      <c r="Q349" s="18" t="str">
        <f>Hoja2!AD349</f>
        <v>N</v>
      </c>
      <c r="R349" s="18" t="str">
        <f>Hoja2!AE349</f>
        <v xml:space="preserve"> - </v>
      </c>
      <c r="S349" s="18" t="str">
        <f>Hoja2!AF349</f>
        <v xml:space="preserve"> - </v>
      </c>
      <c r="T349" s="18" t="str">
        <f>Hoja2!AG349</f>
        <v xml:space="preserve"> - </v>
      </c>
      <c r="U349" s="18" t="str">
        <f>Hoja2!AH349</f>
        <v xml:space="preserve"> - </v>
      </c>
      <c r="V349" s="18" t="str">
        <f>Hoja2!AI349</f>
        <v>A-1</v>
      </c>
      <c r="W349" s="18" t="str">
        <f>Hoja2!AJ349</f>
        <v>3011020110308</v>
      </c>
      <c r="X349" s="18">
        <f>Hoja2!AK349</f>
        <v>0</v>
      </c>
    </row>
    <row r="350" spans="1:24" ht="30" customHeight="1" x14ac:dyDescent="0.25">
      <c r="A350" s="18">
        <f>Hoja2!N350</f>
        <v>0</v>
      </c>
      <c r="B350" s="18">
        <f>Hoja2!O350</f>
        <v>0</v>
      </c>
      <c r="C350" s="18">
        <f>Hoja2!P350</f>
        <v>0</v>
      </c>
      <c r="D350" s="18">
        <f>Hoja2!Q350</f>
        <v>0</v>
      </c>
      <c r="E350" s="18">
        <f>Hoja2!R350</f>
        <v>0</v>
      </c>
      <c r="F350" s="18">
        <f>Hoja2!S350</f>
        <v>0</v>
      </c>
      <c r="G350" s="18" t="str">
        <f>Hoja2!T350</f>
        <v>2026</v>
      </c>
      <c r="H350" s="18">
        <f>Hoja2!U350</f>
        <v>0</v>
      </c>
      <c r="I350" s="18">
        <f>Hoja2!V350</f>
        <v>0</v>
      </c>
      <c r="J350" s="18">
        <f>Hoja2!W350</f>
        <v>0</v>
      </c>
      <c r="K350" s="18">
        <f>Hoja2!X350</f>
        <v>0</v>
      </c>
      <c r="L350" s="5">
        <f>ROUND((Hoja2!W350*Hoja2!$B$1),3)</f>
        <v>0</v>
      </c>
      <c r="M350" s="5">
        <f>ROUND((Hoja2!W350*Hoja2!$B$2),3)</f>
        <v>0</v>
      </c>
      <c r="N350" s="5">
        <f t="shared" si="6"/>
        <v>0</v>
      </c>
      <c r="O350" s="45">
        <f>ROUND((Hoja2!U350+Hoja2!Y350),2)</f>
        <v>0</v>
      </c>
      <c r="P350" s="18">
        <f>Hoja2!AC350</f>
        <v>0</v>
      </c>
      <c r="Q350" s="18" t="str">
        <f>Hoja2!AD350</f>
        <v>N</v>
      </c>
      <c r="R350" s="18" t="str">
        <f>Hoja2!AE350</f>
        <v xml:space="preserve"> - </v>
      </c>
      <c r="S350" s="18" t="str">
        <f>Hoja2!AF350</f>
        <v xml:space="preserve"> - </v>
      </c>
      <c r="T350" s="18" t="str">
        <f>Hoja2!AG350</f>
        <v xml:space="preserve"> - </v>
      </c>
      <c r="U350" s="18" t="str">
        <f>Hoja2!AH350</f>
        <v xml:space="preserve"> - </v>
      </c>
      <c r="V350" s="18" t="str">
        <f>Hoja2!AI350</f>
        <v>A-1</v>
      </c>
      <c r="W350" s="18" t="str">
        <f>Hoja2!AJ350</f>
        <v>3011020110309</v>
      </c>
      <c r="X350" s="18">
        <f>Hoja2!AK350</f>
        <v>0</v>
      </c>
    </row>
    <row r="351" spans="1:24" ht="30" customHeight="1" x14ac:dyDescent="0.25">
      <c r="A351" s="18">
        <f>Hoja2!N351</f>
        <v>0</v>
      </c>
      <c r="B351" s="18">
        <f>Hoja2!O351</f>
        <v>0</v>
      </c>
      <c r="C351" s="18">
        <f>Hoja2!P351</f>
        <v>0</v>
      </c>
      <c r="D351" s="18">
        <f>Hoja2!Q351</f>
        <v>0</v>
      </c>
      <c r="E351" s="18">
        <f>Hoja2!R351</f>
        <v>0</v>
      </c>
      <c r="F351" s="18">
        <f>Hoja2!S351</f>
        <v>0</v>
      </c>
      <c r="G351" s="18" t="str">
        <f>Hoja2!T351</f>
        <v>2026</v>
      </c>
      <c r="H351" s="18">
        <f>Hoja2!U351</f>
        <v>0</v>
      </c>
      <c r="I351" s="18">
        <f>Hoja2!V351</f>
        <v>0</v>
      </c>
      <c r="J351" s="18">
        <f>Hoja2!W351</f>
        <v>0</v>
      </c>
      <c r="K351" s="18">
        <f>Hoja2!X351</f>
        <v>0</v>
      </c>
      <c r="L351" s="5">
        <f>ROUND((Hoja2!W351*Hoja2!$B$1),3)</f>
        <v>0</v>
      </c>
      <c r="M351" s="5">
        <f>ROUND((Hoja2!W351*Hoja2!$B$2),3)</f>
        <v>0</v>
      </c>
      <c r="N351" s="5">
        <f t="shared" si="6"/>
        <v>0</v>
      </c>
      <c r="O351" s="45">
        <f>ROUND((Hoja2!U351+Hoja2!Y351),2)</f>
        <v>0</v>
      </c>
      <c r="P351" s="18">
        <f>Hoja2!AC351</f>
        <v>0</v>
      </c>
      <c r="Q351" s="18" t="str">
        <f>Hoja2!AD351</f>
        <v>N</v>
      </c>
      <c r="R351" s="18" t="str">
        <f>Hoja2!AE351</f>
        <v xml:space="preserve"> - </v>
      </c>
      <c r="S351" s="18" t="str">
        <f>Hoja2!AF351</f>
        <v xml:space="preserve"> - </v>
      </c>
      <c r="T351" s="18" t="str">
        <f>Hoja2!AG351</f>
        <v xml:space="preserve"> - </v>
      </c>
      <c r="U351" s="18" t="str">
        <f>Hoja2!AH351</f>
        <v xml:space="preserve"> - </v>
      </c>
      <c r="V351" s="18" t="str">
        <f>Hoja2!AI351</f>
        <v>A-1</v>
      </c>
      <c r="W351" s="18" t="str">
        <f>Hoja2!AJ351</f>
        <v>3011020110310</v>
      </c>
      <c r="X351" s="18">
        <f>Hoja2!AK351</f>
        <v>0</v>
      </c>
    </row>
    <row r="352" spans="1:24" ht="30" customHeight="1" x14ac:dyDescent="0.25">
      <c r="A352" s="18">
        <f>Hoja2!N352</f>
        <v>0</v>
      </c>
      <c r="B352" s="18">
        <f>Hoja2!O352</f>
        <v>0</v>
      </c>
      <c r="C352" s="18">
        <f>Hoja2!P352</f>
        <v>0</v>
      </c>
      <c r="D352" s="18">
        <f>Hoja2!Q352</f>
        <v>0</v>
      </c>
      <c r="E352" s="18">
        <f>Hoja2!R352</f>
        <v>0</v>
      </c>
      <c r="F352" s="18">
        <f>Hoja2!S352</f>
        <v>0</v>
      </c>
      <c r="G352" s="18" t="str">
        <f>Hoja2!T352</f>
        <v>2026</v>
      </c>
      <c r="H352" s="18">
        <f>Hoja2!U352</f>
        <v>0</v>
      </c>
      <c r="I352" s="18">
        <f>Hoja2!V352</f>
        <v>0</v>
      </c>
      <c r="J352" s="18">
        <f>Hoja2!W352</f>
        <v>0</v>
      </c>
      <c r="K352" s="18">
        <f>Hoja2!X352</f>
        <v>0</v>
      </c>
      <c r="L352" s="5">
        <f>ROUND((Hoja2!W352*Hoja2!$B$1),3)</f>
        <v>0</v>
      </c>
      <c r="M352" s="5">
        <f>ROUND((Hoja2!W352*Hoja2!$B$2),3)</f>
        <v>0</v>
      </c>
      <c r="N352" s="5">
        <f t="shared" si="6"/>
        <v>0</v>
      </c>
      <c r="O352" s="45">
        <f>ROUND((Hoja2!U352+Hoja2!Y352),2)</f>
        <v>0</v>
      </c>
      <c r="P352" s="18">
        <f>Hoja2!AC352</f>
        <v>0</v>
      </c>
      <c r="Q352" s="18" t="str">
        <f>Hoja2!AD352</f>
        <v>N</v>
      </c>
      <c r="R352" s="18" t="str">
        <f>Hoja2!AE352</f>
        <v xml:space="preserve"> - </v>
      </c>
      <c r="S352" s="18" t="str">
        <f>Hoja2!AF352</f>
        <v xml:space="preserve"> - </v>
      </c>
      <c r="T352" s="18" t="str">
        <f>Hoja2!AG352</f>
        <v xml:space="preserve"> - </v>
      </c>
      <c r="U352" s="18" t="str">
        <f>Hoja2!AH352</f>
        <v xml:space="preserve"> - </v>
      </c>
      <c r="V352" s="18" t="str">
        <f>Hoja2!AI352</f>
        <v>A-1</v>
      </c>
      <c r="W352" s="18" t="str">
        <f>Hoja2!AJ352</f>
        <v>3011020110311</v>
      </c>
      <c r="X352" s="18">
        <f>Hoja2!AK352</f>
        <v>0</v>
      </c>
    </row>
    <row r="353" spans="1:24" ht="30" customHeight="1" x14ac:dyDescent="0.25">
      <c r="A353" s="18">
        <f>Hoja2!N353</f>
        <v>0</v>
      </c>
      <c r="B353" s="18">
        <f>Hoja2!O353</f>
        <v>0</v>
      </c>
      <c r="C353" s="18">
        <f>Hoja2!P353</f>
        <v>0</v>
      </c>
      <c r="D353" s="18">
        <f>Hoja2!Q353</f>
        <v>0</v>
      </c>
      <c r="E353" s="18">
        <f>Hoja2!R353</f>
        <v>0</v>
      </c>
      <c r="F353" s="18">
        <f>Hoja2!S353</f>
        <v>0</v>
      </c>
      <c r="G353" s="18" t="str">
        <f>Hoja2!T353</f>
        <v>2026</v>
      </c>
      <c r="H353" s="18">
        <f>Hoja2!U353</f>
        <v>0</v>
      </c>
      <c r="I353" s="18">
        <f>Hoja2!V353</f>
        <v>0</v>
      </c>
      <c r="J353" s="18">
        <f>Hoja2!W353</f>
        <v>0</v>
      </c>
      <c r="K353" s="18">
        <f>Hoja2!X353</f>
        <v>0</v>
      </c>
      <c r="L353" s="5">
        <f>ROUND((Hoja2!W353*Hoja2!$B$1),3)</f>
        <v>0</v>
      </c>
      <c r="M353" s="5">
        <f>ROUND((Hoja2!W353*Hoja2!$B$2),3)</f>
        <v>0</v>
      </c>
      <c r="N353" s="5">
        <f t="shared" si="6"/>
        <v>0</v>
      </c>
      <c r="O353" s="45">
        <f>ROUND((Hoja2!U353+Hoja2!Y353),2)</f>
        <v>0</v>
      </c>
      <c r="P353" s="18">
        <f>Hoja2!AC353</f>
        <v>0</v>
      </c>
      <c r="Q353" s="18" t="str">
        <f>Hoja2!AD353</f>
        <v>N</v>
      </c>
      <c r="R353" s="18" t="str">
        <f>Hoja2!AE353</f>
        <v xml:space="preserve"> - </v>
      </c>
      <c r="S353" s="18" t="str">
        <f>Hoja2!AF353</f>
        <v xml:space="preserve"> - </v>
      </c>
      <c r="T353" s="18" t="str">
        <f>Hoja2!AG353</f>
        <v xml:space="preserve"> - </v>
      </c>
      <c r="U353" s="18" t="str">
        <f>Hoja2!AH353</f>
        <v xml:space="preserve"> - </v>
      </c>
      <c r="V353" s="18" t="str">
        <f>Hoja2!AI353</f>
        <v>A-1</v>
      </c>
      <c r="W353" s="18" t="str">
        <f>Hoja2!AJ353</f>
        <v>3011020110312</v>
      </c>
      <c r="X353" s="18">
        <f>Hoja2!AK353</f>
        <v>0</v>
      </c>
    </row>
    <row r="354" spans="1:24" ht="30" customHeight="1" x14ac:dyDescent="0.25">
      <c r="A354" s="18">
        <f>Hoja2!N354</f>
        <v>0</v>
      </c>
      <c r="B354" s="18">
        <f>Hoja2!O354</f>
        <v>0</v>
      </c>
      <c r="C354" s="18">
        <f>Hoja2!P354</f>
        <v>0</v>
      </c>
      <c r="D354" s="18">
        <f>Hoja2!Q354</f>
        <v>0</v>
      </c>
      <c r="E354" s="18">
        <f>Hoja2!R354</f>
        <v>0</v>
      </c>
      <c r="F354" s="18">
        <f>Hoja2!S354</f>
        <v>0</v>
      </c>
      <c r="G354" s="18" t="str">
        <f>Hoja2!T354</f>
        <v>2026</v>
      </c>
      <c r="H354" s="18">
        <f>Hoja2!U354</f>
        <v>0</v>
      </c>
      <c r="I354" s="18">
        <f>Hoja2!V354</f>
        <v>0</v>
      </c>
      <c r="J354" s="18">
        <f>Hoja2!W354</f>
        <v>0</v>
      </c>
      <c r="K354" s="18">
        <f>Hoja2!X354</f>
        <v>0</v>
      </c>
      <c r="L354" s="5">
        <f>ROUND((Hoja2!W354*Hoja2!$B$1),3)</f>
        <v>0</v>
      </c>
      <c r="M354" s="5">
        <f>ROUND((Hoja2!W354*Hoja2!$B$2),3)</f>
        <v>0</v>
      </c>
      <c r="N354" s="5">
        <f t="shared" si="6"/>
        <v>0</v>
      </c>
      <c r="O354" s="45">
        <f>ROUND((Hoja2!U354+Hoja2!Y354),2)</f>
        <v>0</v>
      </c>
      <c r="P354" s="18">
        <f>Hoja2!AC354</f>
        <v>0</v>
      </c>
      <c r="Q354" s="18" t="str">
        <f>Hoja2!AD354</f>
        <v>N</v>
      </c>
      <c r="R354" s="18" t="str">
        <f>Hoja2!AE354</f>
        <v xml:space="preserve"> - </v>
      </c>
      <c r="S354" s="18" t="str">
        <f>Hoja2!AF354</f>
        <v xml:space="preserve"> - </v>
      </c>
      <c r="T354" s="18" t="str">
        <f>Hoja2!AG354</f>
        <v xml:space="preserve"> - </v>
      </c>
      <c r="U354" s="18" t="str">
        <f>Hoja2!AH354</f>
        <v xml:space="preserve"> - </v>
      </c>
      <c r="V354" s="18" t="str">
        <f>Hoja2!AI354</f>
        <v>A-1</v>
      </c>
      <c r="W354" s="18" t="str">
        <f>Hoja2!AJ354</f>
        <v>3011020110313</v>
      </c>
      <c r="X354" s="18">
        <f>Hoja2!AK354</f>
        <v>0</v>
      </c>
    </row>
    <row r="355" spans="1:24" ht="30" customHeight="1" x14ac:dyDescent="0.25">
      <c r="A355" s="18">
        <f>Hoja2!N355</f>
        <v>0</v>
      </c>
      <c r="B355" s="18">
        <f>Hoja2!O355</f>
        <v>0</v>
      </c>
      <c r="C355" s="18">
        <f>Hoja2!P355</f>
        <v>0</v>
      </c>
      <c r="D355" s="18">
        <f>Hoja2!Q355</f>
        <v>0</v>
      </c>
      <c r="E355" s="18">
        <f>Hoja2!R355</f>
        <v>0</v>
      </c>
      <c r="F355" s="18">
        <f>Hoja2!S355</f>
        <v>0</v>
      </c>
      <c r="G355" s="18" t="str">
        <f>Hoja2!T355</f>
        <v>2026</v>
      </c>
      <c r="H355" s="18">
        <f>Hoja2!U355</f>
        <v>0</v>
      </c>
      <c r="I355" s="18">
        <f>Hoja2!V355</f>
        <v>0</v>
      </c>
      <c r="J355" s="18">
        <f>Hoja2!W355</f>
        <v>0</v>
      </c>
      <c r="K355" s="18">
        <f>Hoja2!X355</f>
        <v>0</v>
      </c>
      <c r="L355" s="5">
        <f>ROUND((Hoja2!W355*Hoja2!$B$1),3)</f>
        <v>0</v>
      </c>
      <c r="M355" s="5">
        <f>ROUND((Hoja2!W355*Hoja2!$B$2),3)</f>
        <v>0</v>
      </c>
      <c r="N355" s="5">
        <f t="shared" si="6"/>
        <v>0</v>
      </c>
      <c r="O355" s="45">
        <f>ROUND((Hoja2!U355+Hoja2!Y355),2)</f>
        <v>0</v>
      </c>
      <c r="P355" s="18">
        <f>Hoja2!AC355</f>
        <v>0</v>
      </c>
      <c r="Q355" s="18" t="str">
        <f>Hoja2!AD355</f>
        <v>N</v>
      </c>
      <c r="R355" s="18" t="str">
        <f>Hoja2!AE355</f>
        <v xml:space="preserve"> - </v>
      </c>
      <c r="S355" s="18" t="str">
        <f>Hoja2!AF355</f>
        <v xml:space="preserve"> - </v>
      </c>
      <c r="T355" s="18" t="str">
        <f>Hoja2!AG355</f>
        <v xml:space="preserve"> - </v>
      </c>
      <c r="U355" s="18" t="str">
        <f>Hoja2!AH355</f>
        <v xml:space="preserve"> - </v>
      </c>
      <c r="V355" s="18" t="str">
        <f>Hoja2!AI355</f>
        <v>A-1</v>
      </c>
      <c r="W355" s="18" t="str">
        <f>Hoja2!AJ355</f>
        <v>3011020110314</v>
      </c>
      <c r="X355" s="18">
        <f>Hoja2!AK355</f>
        <v>0</v>
      </c>
    </row>
    <row r="356" spans="1:24" ht="30" customHeight="1" x14ac:dyDescent="0.25">
      <c r="A356" s="18">
        <f>Hoja2!N356</f>
        <v>0</v>
      </c>
      <c r="B356" s="18">
        <f>Hoja2!O356</f>
        <v>0</v>
      </c>
      <c r="C356" s="18">
        <f>Hoja2!P356</f>
        <v>0</v>
      </c>
      <c r="D356" s="18">
        <f>Hoja2!Q356</f>
        <v>0</v>
      </c>
      <c r="E356" s="18">
        <f>Hoja2!R356</f>
        <v>0</v>
      </c>
      <c r="F356" s="18">
        <f>Hoja2!S356</f>
        <v>0</v>
      </c>
      <c r="G356" s="18" t="str">
        <f>Hoja2!T356</f>
        <v>2026</v>
      </c>
      <c r="H356" s="18">
        <f>Hoja2!U356</f>
        <v>0</v>
      </c>
      <c r="I356" s="18">
        <f>Hoja2!V356</f>
        <v>0</v>
      </c>
      <c r="J356" s="18">
        <f>Hoja2!W356</f>
        <v>0</v>
      </c>
      <c r="K356" s="18">
        <f>Hoja2!X356</f>
        <v>0</v>
      </c>
      <c r="L356" s="5">
        <f>ROUND((Hoja2!W356*Hoja2!$B$1),3)</f>
        <v>0</v>
      </c>
      <c r="M356" s="5">
        <f>ROUND((Hoja2!W356*Hoja2!$B$2),3)</f>
        <v>0</v>
      </c>
      <c r="N356" s="5">
        <f t="shared" si="6"/>
        <v>0</v>
      </c>
      <c r="O356" s="45">
        <f>ROUND((Hoja2!U356+Hoja2!Y356),2)</f>
        <v>0</v>
      </c>
      <c r="P356" s="18">
        <f>Hoja2!AC356</f>
        <v>0</v>
      </c>
      <c r="Q356" s="18" t="str">
        <f>Hoja2!AD356</f>
        <v>N</v>
      </c>
      <c r="R356" s="18" t="str">
        <f>Hoja2!AE356</f>
        <v xml:space="preserve"> - </v>
      </c>
      <c r="S356" s="18" t="str">
        <f>Hoja2!AF356</f>
        <v xml:space="preserve"> - </v>
      </c>
      <c r="T356" s="18" t="str">
        <f>Hoja2!AG356</f>
        <v xml:space="preserve"> - </v>
      </c>
      <c r="U356" s="18" t="str">
        <f>Hoja2!AH356</f>
        <v xml:space="preserve"> - </v>
      </c>
      <c r="V356" s="18" t="str">
        <f>Hoja2!AI356</f>
        <v>A-1</v>
      </c>
      <c r="W356" s="18" t="str">
        <f>Hoja2!AJ356</f>
        <v>3011020110315</v>
      </c>
      <c r="X356" s="18">
        <f>Hoja2!AK356</f>
        <v>0</v>
      </c>
    </row>
    <row r="357" spans="1:24" ht="30" customHeight="1" x14ac:dyDescent="0.25">
      <c r="A357" s="18">
        <f>Hoja2!N357</f>
        <v>0</v>
      </c>
      <c r="B357" s="18">
        <f>Hoja2!O357</f>
        <v>0</v>
      </c>
      <c r="C357" s="18">
        <f>Hoja2!P357</f>
        <v>0</v>
      </c>
      <c r="D357" s="18">
        <f>Hoja2!Q357</f>
        <v>0</v>
      </c>
      <c r="E357" s="18">
        <f>Hoja2!R357</f>
        <v>0</v>
      </c>
      <c r="F357" s="18">
        <f>Hoja2!S357</f>
        <v>0</v>
      </c>
      <c r="G357" s="18" t="str">
        <f>Hoja2!T357</f>
        <v>2026</v>
      </c>
      <c r="H357" s="18">
        <f>Hoja2!U357</f>
        <v>0</v>
      </c>
      <c r="I357" s="18">
        <f>Hoja2!V357</f>
        <v>0</v>
      </c>
      <c r="J357" s="18">
        <f>Hoja2!W357</f>
        <v>0</v>
      </c>
      <c r="K357" s="18">
        <f>Hoja2!X357</f>
        <v>0</v>
      </c>
      <c r="L357" s="5">
        <f>ROUND((Hoja2!W357*Hoja2!$B$1),3)</f>
        <v>0</v>
      </c>
      <c r="M357" s="5">
        <f>ROUND((Hoja2!W357*Hoja2!$B$2),3)</f>
        <v>0</v>
      </c>
      <c r="N357" s="5">
        <f t="shared" si="6"/>
        <v>0</v>
      </c>
      <c r="O357" s="45">
        <f>ROUND((Hoja2!U357+Hoja2!Y357),2)</f>
        <v>0</v>
      </c>
      <c r="P357" s="18">
        <f>Hoja2!AC357</f>
        <v>0</v>
      </c>
      <c r="Q357" s="18" t="str">
        <f>Hoja2!AD357</f>
        <v>N</v>
      </c>
      <c r="R357" s="18" t="str">
        <f>Hoja2!AE357</f>
        <v xml:space="preserve"> - </v>
      </c>
      <c r="S357" s="18" t="str">
        <f>Hoja2!AF357</f>
        <v xml:space="preserve"> - </v>
      </c>
      <c r="T357" s="18" t="str">
        <f>Hoja2!AG357</f>
        <v xml:space="preserve"> - </v>
      </c>
      <c r="U357" s="18" t="str">
        <f>Hoja2!AH357</f>
        <v xml:space="preserve"> - </v>
      </c>
      <c r="V357" s="18" t="str">
        <f>Hoja2!AI357</f>
        <v>A-1</v>
      </c>
      <c r="W357" s="18" t="str">
        <f>Hoja2!AJ357</f>
        <v>3011020110316</v>
      </c>
      <c r="X357" s="18">
        <f>Hoja2!AK357</f>
        <v>0</v>
      </c>
    </row>
    <row r="358" spans="1:24" ht="30" customHeight="1" x14ac:dyDescent="0.25">
      <c r="A358" s="18">
        <f>Hoja2!N358</f>
        <v>0</v>
      </c>
      <c r="B358" s="18">
        <f>Hoja2!O358</f>
        <v>0</v>
      </c>
      <c r="C358" s="18">
        <f>Hoja2!P358</f>
        <v>0</v>
      </c>
      <c r="D358" s="18">
        <f>Hoja2!Q358</f>
        <v>0</v>
      </c>
      <c r="E358" s="18">
        <f>Hoja2!R358</f>
        <v>0</v>
      </c>
      <c r="F358" s="18">
        <f>Hoja2!S358</f>
        <v>0</v>
      </c>
      <c r="G358" s="18" t="str">
        <f>Hoja2!T358</f>
        <v>2026</v>
      </c>
      <c r="H358" s="18">
        <f>Hoja2!U358</f>
        <v>0</v>
      </c>
      <c r="I358" s="18">
        <f>Hoja2!V358</f>
        <v>0</v>
      </c>
      <c r="J358" s="18">
        <f>Hoja2!W358</f>
        <v>0</v>
      </c>
      <c r="K358" s="18">
        <f>Hoja2!X358</f>
        <v>0</v>
      </c>
      <c r="L358" s="5">
        <f>ROUND((Hoja2!W358*Hoja2!$B$1),3)</f>
        <v>0</v>
      </c>
      <c r="M358" s="5">
        <f>ROUND((Hoja2!W358*Hoja2!$B$2),3)</f>
        <v>0</v>
      </c>
      <c r="N358" s="5">
        <f t="shared" si="6"/>
        <v>0</v>
      </c>
      <c r="O358" s="45">
        <f>ROUND((Hoja2!U358+Hoja2!Y358),2)</f>
        <v>0</v>
      </c>
      <c r="P358" s="18">
        <f>Hoja2!AC358</f>
        <v>0</v>
      </c>
      <c r="Q358" s="18" t="str">
        <f>Hoja2!AD358</f>
        <v>N</v>
      </c>
      <c r="R358" s="18" t="str">
        <f>Hoja2!AE358</f>
        <v xml:space="preserve"> - </v>
      </c>
      <c r="S358" s="18" t="str">
        <f>Hoja2!AF358</f>
        <v xml:space="preserve"> - </v>
      </c>
      <c r="T358" s="18" t="str">
        <f>Hoja2!AG358</f>
        <v xml:space="preserve"> - </v>
      </c>
      <c r="U358" s="18" t="str">
        <f>Hoja2!AH358</f>
        <v xml:space="preserve"> - </v>
      </c>
      <c r="V358" s="18" t="str">
        <f>Hoja2!AI358</f>
        <v>A-1</v>
      </c>
      <c r="W358" s="18" t="str">
        <f>Hoja2!AJ358</f>
        <v>3011020110317</v>
      </c>
      <c r="X358" s="18">
        <f>Hoja2!AK358</f>
        <v>0</v>
      </c>
    </row>
    <row r="359" spans="1:24" ht="30" customHeight="1" x14ac:dyDescent="0.25">
      <c r="A359" s="18">
        <f>Hoja2!N359</f>
        <v>0</v>
      </c>
      <c r="B359" s="18">
        <f>Hoja2!O359</f>
        <v>0</v>
      </c>
      <c r="C359" s="18">
        <f>Hoja2!P359</f>
        <v>0</v>
      </c>
      <c r="D359" s="18">
        <f>Hoja2!Q359</f>
        <v>0</v>
      </c>
      <c r="E359" s="18">
        <f>Hoja2!R359</f>
        <v>0</v>
      </c>
      <c r="F359" s="18">
        <f>Hoja2!S359</f>
        <v>0</v>
      </c>
      <c r="G359" s="18" t="str">
        <f>Hoja2!T359</f>
        <v>2026</v>
      </c>
      <c r="H359" s="18">
        <f>Hoja2!U359</f>
        <v>0</v>
      </c>
      <c r="I359" s="18">
        <f>Hoja2!V359</f>
        <v>0</v>
      </c>
      <c r="J359" s="18">
        <f>Hoja2!W359</f>
        <v>0</v>
      </c>
      <c r="K359" s="18">
        <f>Hoja2!X359</f>
        <v>0</v>
      </c>
      <c r="L359" s="5">
        <f>ROUND((Hoja2!W359*Hoja2!$B$1),3)</f>
        <v>0</v>
      </c>
      <c r="M359" s="5">
        <f>ROUND((Hoja2!W359*Hoja2!$B$2),3)</f>
        <v>0</v>
      </c>
      <c r="N359" s="5">
        <f t="shared" si="6"/>
        <v>0</v>
      </c>
      <c r="O359" s="45">
        <f>ROUND((Hoja2!U359+Hoja2!Y359),2)</f>
        <v>0</v>
      </c>
      <c r="P359" s="18">
        <f>Hoja2!AC359</f>
        <v>0</v>
      </c>
      <c r="Q359" s="18" t="str">
        <f>Hoja2!AD359</f>
        <v>N</v>
      </c>
      <c r="R359" s="18" t="str">
        <f>Hoja2!AE359</f>
        <v xml:space="preserve"> - </v>
      </c>
      <c r="S359" s="18" t="str">
        <f>Hoja2!AF359</f>
        <v xml:space="preserve"> - </v>
      </c>
      <c r="T359" s="18" t="str">
        <f>Hoja2!AG359</f>
        <v xml:space="preserve"> - </v>
      </c>
      <c r="U359" s="18" t="str">
        <f>Hoja2!AH359</f>
        <v xml:space="preserve"> - </v>
      </c>
      <c r="V359" s="18" t="str">
        <f>Hoja2!AI359</f>
        <v>A-1</v>
      </c>
      <c r="W359" s="18" t="str">
        <f>Hoja2!AJ359</f>
        <v>3011020110318</v>
      </c>
      <c r="X359" s="18">
        <f>Hoja2!AK359</f>
        <v>0</v>
      </c>
    </row>
    <row r="360" spans="1:24" ht="30" customHeight="1" x14ac:dyDescent="0.25">
      <c r="A360" s="18">
        <f>Hoja2!N360</f>
        <v>0</v>
      </c>
      <c r="B360" s="18">
        <f>Hoja2!O360</f>
        <v>0</v>
      </c>
      <c r="C360" s="18">
        <f>Hoja2!P360</f>
        <v>0</v>
      </c>
      <c r="D360" s="18">
        <f>Hoja2!Q360</f>
        <v>0</v>
      </c>
      <c r="E360" s="18">
        <f>Hoja2!R360</f>
        <v>0</v>
      </c>
      <c r="F360" s="18">
        <f>Hoja2!S360</f>
        <v>0</v>
      </c>
      <c r="G360" s="18" t="str">
        <f>Hoja2!T360</f>
        <v>2026</v>
      </c>
      <c r="H360" s="18">
        <f>Hoja2!U360</f>
        <v>0</v>
      </c>
      <c r="I360" s="18">
        <f>Hoja2!V360</f>
        <v>0</v>
      </c>
      <c r="J360" s="18">
        <f>Hoja2!W360</f>
        <v>0</v>
      </c>
      <c r="K360" s="18">
        <f>Hoja2!X360</f>
        <v>0</v>
      </c>
      <c r="L360" s="5">
        <f>ROUND((Hoja2!W360*Hoja2!$B$1),3)</f>
        <v>0</v>
      </c>
      <c r="M360" s="5">
        <f>ROUND((Hoja2!W360*Hoja2!$B$2),3)</f>
        <v>0</v>
      </c>
      <c r="N360" s="5">
        <f t="shared" si="6"/>
        <v>0</v>
      </c>
      <c r="O360" s="45">
        <f>ROUND((Hoja2!U360+Hoja2!Y360),2)</f>
        <v>0</v>
      </c>
      <c r="P360" s="18">
        <f>Hoja2!AC360</f>
        <v>0</v>
      </c>
      <c r="Q360" s="18" t="str">
        <f>Hoja2!AD360</f>
        <v>N</v>
      </c>
      <c r="R360" s="18" t="str">
        <f>Hoja2!AE360</f>
        <v xml:space="preserve"> - </v>
      </c>
      <c r="S360" s="18" t="str">
        <f>Hoja2!AF360</f>
        <v xml:space="preserve"> - </v>
      </c>
      <c r="T360" s="18" t="str">
        <f>Hoja2!AG360</f>
        <v xml:space="preserve"> - </v>
      </c>
      <c r="U360" s="18" t="str">
        <f>Hoja2!AH360</f>
        <v xml:space="preserve"> - </v>
      </c>
      <c r="V360" s="18" t="str">
        <f>Hoja2!AI360</f>
        <v>A-1</v>
      </c>
      <c r="W360" s="18" t="str">
        <f>Hoja2!AJ360</f>
        <v>3011020110319</v>
      </c>
      <c r="X360" s="18">
        <f>Hoja2!AK360</f>
        <v>0</v>
      </c>
    </row>
    <row r="361" spans="1:24" ht="30" customHeight="1" x14ac:dyDescent="0.25">
      <c r="A361" s="18">
        <f>Hoja2!N361</f>
        <v>0</v>
      </c>
      <c r="B361" s="18">
        <f>Hoja2!O361</f>
        <v>0</v>
      </c>
      <c r="C361" s="18">
        <f>Hoja2!P361</f>
        <v>0</v>
      </c>
      <c r="D361" s="18">
        <f>Hoja2!Q361</f>
        <v>0</v>
      </c>
      <c r="E361" s="18">
        <f>Hoja2!R361</f>
        <v>0</v>
      </c>
      <c r="F361" s="18">
        <f>Hoja2!S361</f>
        <v>0</v>
      </c>
      <c r="G361" s="18" t="str">
        <f>Hoja2!T361</f>
        <v>2026</v>
      </c>
      <c r="H361" s="18">
        <f>Hoja2!U361</f>
        <v>0</v>
      </c>
      <c r="I361" s="18">
        <f>Hoja2!V361</f>
        <v>0</v>
      </c>
      <c r="J361" s="18">
        <f>Hoja2!W361</f>
        <v>0</v>
      </c>
      <c r="K361" s="18">
        <f>Hoja2!X361</f>
        <v>0</v>
      </c>
      <c r="L361" s="5">
        <f>ROUND((Hoja2!W361*Hoja2!$B$1),3)</f>
        <v>0</v>
      </c>
      <c r="M361" s="5">
        <f>ROUND((Hoja2!W361*Hoja2!$B$2),3)</f>
        <v>0</v>
      </c>
      <c r="N361" s="5">
        <f t="shared" si="6"/>
        <v>0</v>
      </c>
      <c r="O361" s="45">
        <f>ROUND((Hoja2!U361+Hoja2!Y361),2)</f>
        <v>0</v>
      </c>
      <c r="P361" s="18">
        <f>Hoja2!AC361</f>
        <v>0</v>
      </c>
      <c r="Q361" s="18" t="str">
        <f>Hoja2!AD361</f>
        <v>N</v>
      </c>
      <c r="R361" s="18" t="str">
        <f>Hoja2!AE361</f>
        <v xml:space="preserve"> - </v>
      </c>
      <c r="S361" s="18" t="str">
        <f>Hoja2!AF361</f>
        <v xml:space="preserve"> - </v>
      </c>
      <c r="T361" s="18" t="str">
        <f>Hoja2!AG361</f>
        <v xml:space="preserve"> - </v>
      </c>
      <c r="U361" s="18" t="str">
        <f>Hoja2!AH361</f>
        <v xml:space="preserve"> - </v>
      </c>
      <c r="V361" s="18" t="str">
        <f>Hoja2!AI361</f>
        <v>A-1</v>
      </c>
      <c r="W361" s="18" t="str">
        <f>Hoja2!AJ361</f>
        <v>3011020110320</v>
      </c>
      <c r="X361" s="18">
        <f>Hoja2!AK361</f>
        <v>0</v>
      </c>
    </row>
    <row r="362" spans="1:24" ht="30" customHeight="1" x14ac:dyDescent="0.25">
      <c r="A362" s="18">
        <f>Hoja2!N362</f>
        <v>0</v>
      </c>
      <c r="B362" s="18">
        <f>Hoja2!O362</f>
        <v>0</v>
      </c>
      <c r="C362" s="18">
        <f>Hoja2!P362</f>
        <v>0</v>
      </c>
      <c r="D362" s="18">
        <f>Hoja2!Q362</f>
        <v>0</v>
      </c>
      <c r="E362" s="18">
        <f>Hoja2!R362</f>
        <v>0</v>
      </c>
      <c r="F362" s="18">
        <f>Hoja2!S362</f>
        <v>0</v>
      </c>
      <c r="G362" s="18" t="str">
        <f>Hoja2!T362</f>
        <v>2026</v>
      </c>
      <c r="H362" s="18">
        <f>Hoja2!U362</f>
        <v>0</v>
      </c>
      <c r="I362" s="18">
        <f>Hoja2!V362</f>
        <v>0</v>
      </c>
      <c r="J362" s="18">
        <f>Hoja2!W362</f>
        <v>0</v>
      </c>
      <c r="K362" s="18">
        <f>Hoja2!X362</f>
        <v>0</v>
      </c>
      <c r="L362" s="5">
        <f>ROUND((Hoja2!W362*Hoja2!$B$1),3)</f>
        <v>0</v>
      </c>
      <c r="M362" s="5">
        <f>ROUND((Hoja2!W362*Hoja2!$B$2),3)</f>
        <v>0</v>
      </c>
      <c r="N362" s="5">
        <f t="shared" si="6"/>
        <v>0</v>
      </c>
      <c r="O362" s="45">
        <f>ROUND((Hoja2!U362+Hoja2!Y362),2)</f>
        <v>0</v>
      </c>
      <c r="P362" s="18">
        <f>Hoja2!AC362</f>
        <v>0</v>
      </c>
      <c r="Q362" s="18" t="str">
        <f>Hoja2!AD362</f>
        <v>N</v>
      </c>
      <c r="R362" s="18" t="str">
        <f>Hoja2!AE362</f>
        <v xml:space="preserve"> - </v>
      </c>
      <c r="S362" s="18" t="str">
        <f>Hoja2!AF362</f>
        <v xml:space="preserve"> - </v>
      </c>
      <c r="T362" s="18" t="str">
        <f>Hoja2!AG362</f>
        <v xml:space="preserve"> - </v>
      </c>
      <c r="U362" s="18" t="str">
        <f>Hoja2!AH362</f>
        <v xml:space="preserve"> - </v>
      </c>
      <c r="V362" s="18" t="str">
        <f>Hoja2!AI362</f>
        <v>A-1</v>
      </c>
      <c r="W362" s="18" t="str">
        <f>Hoja2!AJ362</f>
        <v>3011020110321</v>
      </c>
      <c r="X362" s="18">
        <f>Hoja2!AK362</f>
        <v>0</v>
      </c>
    </row>
    <row r="363" spans="1:24" ht="30" customHeight="1" x14ac:dyDescent="0.25">
      <c r="A363" s="18">
        <f>Hoja2!N363</f>
        <v>0</v>
      </c>
      <c r="B363" s="18">
        <f>Hoja2!O363</f>
        <v>0</v>
      </c>
      <c r="C363" s="18">
        <f>Hoja2!P363</f>
        <v>0</v>
      </c>
      <c r="D363" s="18">
        <f>Hoja2!Q363</f>
        <v>0</v>
      </c>
      <c r="E363" s="18">
        <f>Hoja2!R363</f>
        <v>0</v>
      </c>
      <c r="F363" s="18">
        <f>Hoja2!S363</f>
        <v>0</v>
      </c>
      <c r="G363" s="18" t="str">
        <f>Hoja2!T363</f>
        <v>2026</v>
      </c>
      <c r="H363" s="18">
        <f>Hoja2!U363</f>
        <v>0</v>
      </c>
      <c r="I363" s="18">
        <f>Hoja2!V363</f>
        <v>0</v>
      </c>
      <c r="J363" s="18">
        <f>Hoja2!W363</f>
        <v>0</v>
      </c>
      <c r="K363" s="18">
        <f>Hoja2!X363</f>
        <v>0</v>
      </c>
      <c r="L363" s="5">
        <f>ROUND((Hoja2!W363*Hoja2!$B$1),3)</f>
        <v>0</v>
      </c>
      <c r="M363" s="5">
        <f>ROUND((Hoja2!W363*Hoja2!$B$2),3)</f>
        <v>0</v>
      </c>
      <c r="N363" s="5">
        <f t="shared" si="6"/>
        <v>0</v>
      </c>
      <c r="O363" s="45">
        <f>ROUND((Hoja2!U363+Hoja2!Y363),2)</f>
        <v>0</v>
      </c>
      <c r="P363" s="18">
        <f>Hoja2!AC363</f>
        <v>0</v>
      </c>
      <c r="Q363" s="18" t="str">
        <f>Hoja2!AD363</f>
        <v>N</v>
      </c>
      <c r="R363" s="18" t="str">
        <f>Hoja2!AE363</f>
        <v xml:space="preserve"> - </v>
      </c>
      <c r="S363" s="18" t="str">
        <f>Hoja2!AF363</f>
        <v xml:space="preserve"> - </v>
      </c>
      <c r="T363" s="18" t="str">
        <f>Hoja2!AG363</f>
        <v xml:space="preserve"> - </v>
      </c>
      <c r="U363" s="18" t="str">
        <f>Hoja2!AH363</f>
        <v xml:space="preserve"> - </v>
      </c>
      <c r="V363" s="18" t="str">
        <f>Hoja2!AI363</f>
        <v>A-1</v>
      </c>
      <c r="W363" s="18" t="str">
        <f>Hoja2!AJ363</f>
        <v>3011020110322</v>
      </c>
      <c r="X363" s="18">
        <f>Hoja2!AK363</f>
        <v>0</v>
      </c>
    </row>
    <row r="364" spans="1:24" ht="30" customHeight="1" x14ac:dyDescent="0.25">
      <c r="A364" s="18">
        <f>Hoja2!N364</f>
        <v>0</v>
      </c>
      <c r="B364" s="18">
        <f>Hoja2!O364</f>
        <v>0</v>
      </c>
      <c r="C364" s="18">
        <f>Hoja2!P364</f>
        <v>0</v>
      </c>
      <c r="D364" s="18">
        <f>Hoja2!Q364</f>
        <v>0</v>
      </c>
      <c r="E364" s="18">
        <f>Hoja2!R364</f>
        <v>0</v>
      </c>
      <c r="F364" s="18">
        <f>Hoja2!S364</f>
        <v>0</v>
      </c>
      <c r="G364" s="18" t="str">
        <f>Hoja2!T364</f>
        <v>2026</v>
      </c>
      <c r="H364" s="18">
        <f>Hoja2!U364</f>
        <v>0</v>
      </c>
      <c r="I364" s="18">
        <f>Hoja2!V364</f>
        <v>0</v>
      </c>
      <c r="J364" s="18">
        <f>Hoja2!W364</f>
        <v>0</v>
      </c>
      <c r="K364" s="18">
        <f>Hoja2!X364</f>
        <v>0</v>
      </c>
      <c r="L364" s="5">
        <f>ROUND((Hoja2!W364*Hoja2!$B$1),3)</f>
        <v>0</v>
      </c>
      <c r="M364" s="5">
        <f>ROUND((Hoja2!W364*Hoja2!$B$2),3)</f>
        <v>0</v>
      </c>
      <c r="N364" s="5">
        <f t="shared" si="6"/>
        <v>0</v>
      </c>
      <c r="O364" s="45">
        <f>ROUND((Hoja2!U364+Hoja2!Y364),2)</f>
        <v>0</v>
      </c>
      <c r="P364" s="18">
        <f>Hoja2!AC364</f>
        <v>0</v>
      </c>
      <c r="Q364" s="18" t="str">
        <f>Hoja2!AD364</f>
        <v>N</v>
      </c>
      <c r="R364" s="18" t="str">
        <f>Hoja2!AE364</f>
        <v xml:space="preserve"> - </v>
      </c>
      <c r="S364" s="18" t="str">
        <f>Hoja2!AF364</f>
        <v xml:space="preserve"> - </v>
      </c>
      <c r="T364" s="18" t="str">
        <f>Hoja2!AG364</f>
        <v xml:space="preserve"> - </v>
      </c>
      <c r="U364" s="18" t="str">
        <f>Hoja2!AH364</f>
        <v xml:space="preserve"> - </v>
      </c>
      <c r="V364" s="18" t="str">
        <f>Hoja2!AI364</f>
        <v>A-1</v>
      </c>
      <c r="W364" s="18" t="str">
        <f>Hoja2!AJ364</f>
        <v>3011020110323</v>
      </c>
      <c r="X364" s="18">
        <f>Hoja2!AK364</f>
        <v>0</v>
      </c>
    </row>
    <row r="365" spans="1:24" ht="30" customHeight="1" x14ac:dyDescent="0.25">
      <c r="A365" s="18">
        <f>Hoja2!N365</f>
        <v>0</v>
      </c>
      <c r="B365" s="18">
        <f>Hoja2!O365</f>
        <v>0</v>
      </c>
      <c r="C365" s="18">
        <f>Hoja2!P365</f>
        <v>0</v>
      </c>
      <c r="D365" s="18">
        <f>Hoja2!Q365</f>
        <v>0</v>
      </c>
      <c r="E365" s="18">
        <f>Hoja2!R365</f>
        <v>0</v>
      </c>
      <c r="F365" s="18">
        <f>Hoja2!S365</f>
        <v>0</v>
      </c>
      <c r="G365" s="18" t="str">
        <f>Hoja2!T365</f>
        <v>2026</v>
      </c>
      <c r="H365" s="18">
        <f>Hoja2!U365</f>
        <v>0</v>
      </c>
      <c r="I365" s="18">
        <f>Hoja2!V365</f>
        <v>0</v>
      </c>
      <c r="J365" s="18">
        <f>Hoja2!W365</f>
        <v>0</v>
      </c>
      <c r="K365" s="18">
        <f>Hoja2!X365</f>
        <v>0</v>
      </c>
      <c r="L365" s="5">
        <f>ROUND((Hoja2!W365*Hoja2!$B$1),3)</f>
        <v>0</v>
      </c>
      <c r="M365" s="5">
        <f>ROUND((Hoja2!W365*Hoja2!$B$2),3)</f>
        <v>0</v>
      </c>
      <c r="N365" s="5">
        <f t="shared" si="6"/>
        <v>0</v>
      </c>
      <c r="O365" s="45">
        <f>ROUND((Hoja2!U365+Hoja2!Y365),2)</f>
        <v>0</v>
      </c>
      <c r="P365" s="18">
        <f>Hoja2!AC365</f>
        <v>0</v>
      </c>
      <c r="Q365" s="18" t="str">
        <f>Hoja2!AD365</f>
        <v>N</v>
      </c>
      <c r="R365" s="18" t="str">
        <f>Hoja2!AE365</f>
        <v xml:space="preserve"> - </v>
      </c>
      <c r="S365" s="18" t="str">
        <f>Hoja2!AF365</f>
        <v xml:space="preserve"> - </v>
      </c>
      <c r="T365" s="18" t="str">
        <f>Hoja2!AG365</f>
        <v xml:space="preserve"> - </v>
      </c>
      <c r="U365" s="18" t="str">
        <f>Hoja2!AH365</f>
        <v xml:space="preserve"> - </v>
      </c>
      <c r="V365" s="18" t="str">
        <f>Hoja2!AI365</f>
        <v>A-1</v>
      </c>
      <c r="W365" s="18" t="str">
        <f>Hoja2!AJ365</f>
        <v>3011020110324</v>
      </c>
      <c r="X365" s="18">
        <f>Hoja2!AK365</f>
        <v>0</v>
      </c>
    </row>
    <row r="366" spans="1:24" ht="30" customHeight="1" x14ac:dyDescent="0.25">
      <c r="A366" s="18">
        <f>Hoja2!N366</f>
        <v>0</v>
      </c>
      <c r="B366" s="18">
        <f>Hoja2!O366</f>
        <v>0</v>
      </c>
      <c r="C366" s="18">
        <f>Hoja2!P366</f>
        <v>0</v>
      </c>
      <c r="D366" s="18">
        <f>Hoja2!Q366</f>
        <v>0</v>
      </c>
      <c r="E366" s="18">
        <f>Hoja2!R366</f>
        <v>0</v>
      </c>
      <c r="F366" s="18">
        <f>Hoja2!S366</f>
        <v>0</v>
      </c>
      <c r="G366" s="18" t="str">
        <f>Hoja2!T366</f>
        <v>2026</v>
      </c>
      <c r="H366" s="18">
        <f>Hoja2!U366</f>
        <v>0</v>
      </c>
      <c r="I366" s="18">
        <f>Hoja2!V366</f>
        <v>0</v>
      </c>
      <c r="J366" s="18">
        <f>Hoja2!W366</f>
        <v>0</v>
      </c>
      <c r="K366" s="18">
        <f>Hoja2!X366</f>
        <v>0</v>
      </c>
      <c r="L366" s="5">
        <f>ROUND((Hoja2!W366*Hoja2!$B$1),3)</f>
        <v>0</v>
      </c>
      <c r="M366" s="5">
        <f>ROUND((Hoja2!W366*Hoja2!$B$2),3)</f>
        <v>0</v>
      </c>
      <c r="N366" s="5">
        <f t="shared" si="6"/>
        <v>0</v>
      </c>
      <c r="O366" s="45">
        <f>ROUND((Hoja2!U366+Hoja2!Y366),2)</f>
        <v>0</v>
      </c>
      <c r="P366" s="18">
        <f>Hoja2!AC366</f>
        <v>0</v>
      </c>
      <c r="Q366" s="18" t="str">
        <f>Hoja2!AD366</f>
        <v>N</v>
      </c>
      <c r="R366" s="18" t="str">
        <f>Hoja2!AE366</f>
        <v xml:space="preserve"> - </v>
      </c>
      <c r="S366" s="18" t="str">
        <f>Hoja2!AF366</f>
        <v xml:space="preserve"> - </v>
      </c>
      <c r="T366" s="18" t="str">
        <f>Hoja2!AG366</f>
        <v xml:space="preserve"> - </v>
      </c>
      <c r="U366" s="18" t="str">
        <f>Hoja2!AH366</f>
        <v xml:space="preserve"> - </v>
      </c>
      <c r="V366" s="18" t="str">
        <f>Hoja2!AI366</f>
        <v>A-1</v>
      </c>
      <c r="W366" s="18" t="str">
        <f>Hoja2!AJ366</f>
        <v>3011020110325</v>
      </c>
      <c r="X366" s="18">
        <f>Hoja2!AK366</f>
        <v>0</v>
      </c>
    </row>
    <row r="367" spans="1:24" ht="30" customHeight="1" x14ac:dyDescent="0.25">
      <c r="A367" s="18">
        <f>Hoja2!N367</f>
        <v>0</v>
      </c>
      <c r="B367" s="18">
        <f>Hoja2!O367</f>
        <v>0</v>
      </c>
      <c r="C367" s="18">
        <f>Hoja2!P367</f>
        <v>0</v>
      </c>
      <c r="D367" s="18">
        <f>Hoja2!Q367</f>
        <v>0</v>
      </c>
      <c r="E367" s="18">
        <f>Hoja2!R367</f>
        <v>0</v>
      </c>
      <c r="F367" s="18">
        <f>Hoja2!S367</f>
        <v>0</v>
      </c>
      <c r="G367" s="18" t="str">
        <f>Hoja2!T367</f>
        <v>2026</v>
      </c>
      <c r="H367" s="18">
        <f>Hoja2!U367</f>
        <v>0</v>
      </c>
      <c r="I367" s="18">
        <f>Hoja2!V367</f>
        <v>0</v>
      </c>
      <c r="J367" s="18">
        <f>Hoja2!W367</f>
        <v>0</v>
      </c>
      <c r="K367" s="18">
        <f>Hoja2!X367</f>
        <v>0</v>
      </c>
      <c r="L367" s="5">
        <f>ROUND((Hoja2!W367*Hoja2!$B$1),3)</f>
        <v>0</v>
      </c>
      <c r="M367" s="5">
        <f>ROUND((Hoja2!W367*Hoja2!$B$2),3)</f>
        <v>0</v>
      </c>
      <c r="N367" s="5">
        <f t="shared" si="6"/>
        <v>0</v>
      </c>
      <c r="O367" s="45">
        <f>ROUND((Hoja2!U367+Hoja2!Y367),2)</f>
        <v>0</v>
      </c>
      <c r="P367" s="18">
        <f>Hoja2!AC367</f>
        <v>0</v>
      </c>
      <c r="Q367" s="18" t="str">
        <f>Hoja2!AD367</f>
        <v>N</v>
      </c>
      <c r="R367" s="18" t="str">
        <f>Hoja2!AE367</f>
        <v xml:space="preserve"> - </v>
      </c>
      <c r="S367" s="18" t="str">
        <f>Hoja2!AF367</f>
        <v xml:space="preserve"> - </v>
      </c>
      <c r="T367" s="18" t="str">
        <f>Hoja2!AG367</f>
        <v xml:space="preserve"> - </v>
      </c>
      <c r="U367" s="18" t="str">
        <f>Hoja2!AH367</f>
        <v xml:space="preserve"> - </v>
      </c>
      <c r="V367" s="18" t="str">
        <f>Hoja2!AI367</f>
        <v>A-1</v>
      </c>
      <c r="W367" s="18" t="str">
        <f>Hoja2!AJ367</f>
        <v>3011020110326</v>
      </c>
      <c r="X367" s="18">
        <f>Hoja2!AK367</f>
        <v>0</v>
      </c>
    </row>
    <row r="368" spans="1:24" ht="30" customHeight="1" x14ac:dyDescent="0.25">
      <c r="A368" s="18">
        <f>Hoja2!N368</f>
        <v>0</v>
      </c>
      <c r="B368" s="18">
        <f>Hoja2!O368</f>
        <v>0</v>
      </c>
      <c r="C368" s="18">
        <f>Hoja2!P368</f>
        <v>0</v>
      </c>
      <c r="D368" s="18">
        <f>Hoja2!Q368</f>
        <v>0</v>
      </c>
      <c r="E368" s="18">
        <f>Hoja2!R368</f>
        <v>0</v>
      </c>
      <c r="F368" s="18">
        <f>Hoja2!S368</f>
        <v>0</v>
      </c>
      <c r="G368" s="18" t="str">
        <f>Hoja2!T368</f>
        <v>2026</v>
      </c>
      <c r="H368" s="18">
        <f>Hoja2!U368</f>
        <v>0</v>
      </c>
      <c r="I368" s="18">
        <f>Hoja2!V368</f>
        <v>0</v>
      </c>
      <c r="J368" s="18">
        <f>Hoja2!W368</f>
        <v>0</v>
      </c>
      <c r="K368" s="18">
        <f>Hoja2!X368</f>
        <v>0</v>
      </c>
      <c r="L368" s="5">
        <f>ROUND((Hoja2!W368*Hoja2!$B$1),3)</f>
        <v>0</v>
      </c>
      <c r="M368" s="5">
        <f>ROUND((Hoja2!W368*Hoja2!$B$2),3)</f>
        <v>0</v>
      </c>
      <c r="N368" s="5">
        <f t="shared" si="6"/>
        <v>0</v>
      </c>
      <c r="O368" s="45">
        <f>ROUND((Hoja2!U368+Hoja2!Y368),2)</f>
        <v>0</v>
      </c>
      <c r="P368" s="18">
        <f>Hoja2!AC368</f>
        <v>0</v>
      </c>
      <c r="Q368" s="18" t="str">
        <f>Hoja2!AD368</f>
        <v>N</v>
      </c>
      <c r="R368" s="18" t="str">
        <f>Hoja2!AE368</f>
        <v xml:space="preserve"> - </v>
      </c>
      <c r="S368" s="18" t="str">
        <f>Hoja2!AF368</f>
        <v xml:space="preserve"> - </v>
      </c>
      <c r="T368" s="18" t="str">
        <f>Hoja2!AG368</f>
        <v xml:space="preserve"> - </v>
      </c>
      <c r="U368" s="18" t="str">
        <f>Hoja2!AH368</f>
        <v xml:space="preserve"> - </v>
      </c>
      <c r="V368" s="18" t="str">
        <f>Hoja2!AI368</f>
        <v>A-1</v>
      </c>
      <c r="W368" s="18" t="str">
        <f>Hoja2!AJ368</f>
        <v>3011020110327</v>
      </c>
      <c r="X368" s="18">
        <f>Hoja2!AK368</f>
        <v>0</v>
      </c>
    </row>
    <row r="369" spans="1:24" ht="30" customHeight="1" x14ac:dyDescent="0.25">
      <c r="A369" s="18">
        <f>Hoja2!N369</f>
        <v>0</v>
      </c>
      <c r="B369" s="18">
        <f>Hoja2!O369</f>
        <v>0</v>
      </c>
      <c r="C369" s="18">
        <f>Hoja2!P369</f>
        <v>0</v>
      </c>
      <c r="D369" s="18">
        <f>Hoja2!Q369</f>
        <v>0</v>
      </c>
      <c r="E369" s="18">
        <f>Hoja2!R369</f>
        <v>0</v>
      </c>
      <c r="F369" s="18">
        <f>Hoja2!S369</f>
        <v>0</v>
      </c>
      <c r="G369" s="18" t="str">
        <f>Hoja2!T369</f>
        <v>2026</v>
      </c>
      <c r="H369" s="18">
        <f>Hoja2!U369</f>
        <v>0</v>
      </c>
      <c r="I369" s="18">
        <f>Hoja2!V369</f>
        <v>0</v>
      </c>
      <c r="J369" s="18">
        <f>Hoja2!W369</f>
        <v>0</v>
      </c>
      <c r="K369" s="18">
        <f>Hoja2!X369</f>
        <v>0</v>
      </c>
      <c r="L369" s="5">
        <f>ROUND((Hoja2!W369*Hoja2!$B$1),3)</f>
        <v>0</v>
      </c>
      <c r="M369" s="5">
        <f>ROUND((Hoja2!W369*Hoja2!$B$2),3)</f>
        <v>0</v>
      </c>
      <c r="N369" s="5">
        <f t="shared" si="6"/>
        <v>0</v>
      </c>
      <c r="O369" s="45">
        <f>ROUND((Hoja2!U369+Hoja2!Y369),2)</f>
        <v>0</v>
      </c>
      <c r="P369" s="18">
        <f>Hoja2!AC369</f>
        <v>0</v>
      </c>
      <c r="Q369" s="18" t="str">
        <f>Hoja2!AD369</f>
        <v>N</v>
      </c>
      <c r="R369" s="18" t="str">
        <f>Hoja2!AE369</f>
        <v xml:space="preserve"> - </v>
      </c>
      <c r="S369" s="18" t="str">
        <f>Hoja2!AF369</f>
        <v xml:space="preserve"> - </v>
      </c>
      <c r="T369" s="18" t="str">
        <f>Hoja2!AG369</f>
        <v xml:space="preserve"> - </v>
      </c>
      <c r="U369" s="18" t="str">
        <f>Hoja2!AH369</f>
        <v xml:space="preserve"> - </v>
      </c>
      <c r="V369" s="18" t="str">
        <f>Hoja2!AI369</f>
        <v>A-1</v>
      </c>
      <c r="W369" s="18" t="str">
        <f>Hoja2!AJ369</f>
        <v>3011020110328</v>
      </c>
      <c r="X369" s="18">
        <f>Hoja2!AK369</f>
        <v>0</v>
      </c>
    </row>
    <row r="370" spans="1:24" ht="30" customHeight="1" x14ac:dyDescent="0.25">
      <c r="A370" s="18">
        <f>Hoja2!N370</f>
        <v>0</v>
      </c>
      <c r="B370" s="18">
        <f>Hoja2!O370</f>
        <v>0</v>
      </c>
      <c r="C370" s="18">
        <f>Hoja2!P370</f>
        <v>0</v>
      </c>
      <c r="D370" s="18">
        <f>Hoja2!Q370</f>
        <v>0</v>
      </c>
      <c r="E370" s="18">
        <f>Hoja2!R370</f>
        <v>0</v>
      </c>
      <c r="F370" s="18">
        <f>Hoja2!S370</f>
        <v>0</v>
      </c>
      <c r="G370" s="18" t="str">
        <f>Hoja2!T370</f>
        <v>2026</v>
      </c>
      <c r="H370" s="18">
        <f>Hoja2!U370</f>
        <v>0</v>
      </c>
      <c r="I370" s="18">
        <f>Hoja2!V370</f>
        <v>0</v>
      </c>
      <c r="J370" s="18">
        <f>Hoja2!W370</f>
        <v>0</v>
      </c>
      <c r="K370" s="18">
        <f>Hoja2!X370</f>
        <v>0</v>
      </c>
      <c r="L370" s="5">
        <f>ROUND((Hoja2!W370*Hoja2!$B$1),3)</f>
        <v>0</v>
      </c>
      <c r="M370" s="5">
        <f>ROUND((Hoja2!W370*Hoja2!$B$2),3)</f>
        <v>0</v>
      </c>
      <c r="N370" s="5">
        <f t="shared" si="6"/>
        <v>0</v>
      </c>
      <c r="O370" s="45">
        <f>ROUND((Hoja2!U370+Hoja2!Y370),2)</f>
        <v>0</v>
      </c>
      <c r="P370" s="18">
        <f>Hoja2!AC370</f>
        <v>0</v>
      </c>
      <c r="Q370" s="18" t="str">
        <f>Hoja2!AD370</f>
        <v>N</v>
      </c>
      <c r="R370" s="18" t="str">
        <f>Hoja2!AE370</f>
        <v xml:space="preserve"> - </v>
      </c>
      <c r="S370" s="18" t="str">
        <f>Hoja2!AF370</f>
        <v xml:space="preserve"> - </v>
      </c>
      <c r="T370" s="18" t="str">
        <f>Hoja2!AG370</f>
        <v xml:space="preserve"> - </v>
      </c>
      <c r="U370" s="18" t="str">
        <f>Hoja2!AH370</f>
        <v xml:space="preserve"> - </v>
      </c>
      <c r="V370" s="18" t="str">
        <f>Hoja2!AI370</f>
        <v>A-1</v>
      </c>
      <c r="W370" s="18" t="str">
        <f>Hoja2!AJ370</f>
        <v>3011020110329</v>
      </c>
      <c r="X370" s="18">
        <f>Hoja2!AK370</f>
        <v>0</v>
      </c>
    </row>
    <row r="371" spans="1:24" ht="30" customHeight="1" x14ac:dyDescent="0.25">
      <c r="A371" s="18">
        <f>Hoja2!N371</f>
        <v>0</v>
      </c>
      <c r="B371" s="18">
        <f>Hoja2!O371</f>
        <v>0</v>
      </c>
      <c r="C371" s="18">
        <f>Hoja2!P371</f>
        <v>0</v>
      </c>
      <c r="D371" s="18">
        <f>Hoja2!Q371</f>
        <v>0</v>
      </c>
      <c r="E371" s="18">
        <f>Hoja2!R371</f>
        <v>0</v>
      </c>
      <c r="F371" s="18">
        <f>Hoja2!S371</f>
        <v>0</v>
      </c>
      <c r="G371" s="18" t="str">
        <f>Hoja2!T371</f>
        <v>2026</v>
      </c>
      <c r="H371" s="18">
        <f>Hoja2!U371</f>
        <v>0</v>
      </c>
      <c r="I371" s="18">
        <f>Hoja2!V371</f>
        <v>0</v>
      </c>
      <c r="J371" s="18">
        <f>Hoja2!W371</f>
        <v>0</v>
      </c>
      <c r="K371" s="18">
        <f>Hoja2!X371</f>
        <v>0</v>
      </c>
      <c r="L371" s="5">
        <f>ROUND((Hoja2!W371*Hoja2!$B$1),3)</f>
        <v>0</v>
      </c>
      <c r="M371" s="5">
        <f>ROUND((Hoja2!W371*Hoja2!$B$2),3)</f>
        <v>0</v>
      </c>
      <c r="N371" s="5">
        <f t="shared" si="6"/>
        <v>0</v>
      </c>
      <c r="O371" s="45">
        <f>ROUND((Hoja2!U371+Hoja2!Y371),2)</f>
        <v>0</v>
      </c>
      <c r="P371" s="18">
        <f>Hoja2!AC371</f>
        <v>0</v>
      </c>
      <c r="Q371" s="18" t="str">
        <f>Hoja2!AD371</f>
        <v>N</v>
      </c>
      <c r="R371" s="18" t="str">
        <f>Hoja2!AE371</f>
        <v xml:space="preserve"> - </v>
      </c>
      <c r="S371" s="18" t="str">
        <f>Hoja2!AF371</f>
        <v xml:space="preserve"> - </v>
      </c>
      <c r="T371" s="18" t="str">
        <f>Hoja2!AG371</f>
        <v xml:space="preserve"> - </v>
      </c>
      <c r="U371" s="18" t="str">
        <f>Hoja2!AH371</f>
        <v xml:space="preserve"> - </v>
      </c>
      <c r="V371" s="18" t="str">
        <f>Hoja2!AI371</f>
        <v>A-1</v>
      </c>
      <c r="W371" s="18" t="str">
        <f>Hoja2!AJ371</f>
        <v>3011020110330</v>
      </c>
      <c r="X371" s="18">
        <f>Hoja2!AK371</f>
        <v>0</v>
      </c>
    </row>
    <row r="372" spans="1:24" ht="30" customHeight="1" x14ac:dyDescent="0.25">
      <c r="A372" s="18">
        <f>Hoja2!N372</f>
        <v>0</v>
      </c>
      <c r="B372" s="18">
        <f>Hoja2!O372</f>
        <v>0</v>
      </c>
      <c r="C372" s="18">
        <f>Hoja2!P372</f>
        <v>0</v>
      </c>
      <c r="D372" s="18">
        <f>Hoja2!Q372</f>
        <v>0</v>
      </c>
      <c r="E372" s="18">
        <f>Hoja2!R372</f>
        <v>0</v>
      </c>
      <c r="F372" s="18">
        <f>Hoja2!S372</f>
        <v>0</v>
      </c>
      <c r="G372" s="18" t="str">
        <f>Hoja2!T372</f>
        <v>2026</v>
      </c>
      <c r="H372" s="18">
        <f>Hoja2!U372</f>
        <v>0</v>
      </c>
      <c r="I372" s="18">
        <f>Hoja2!V372</f>
        <v>0</v>
      </c>
      <c r="J372" s="18">
        <f>Hoja2!W372</f>
        <v>0</v>
      </c>
      <c r="K372" s="18">
        <f>Hoja2!X372</f>
        <v>0</v>
      </c>
      <c r="L372" s="5">
        <f>ROUND((Hoja2!W372*Hoja2!$B$1),3)</f>
        <v>0</v>
      </c>
      <c r="M372" s="5">
        <f>ROUND((Hoja2!W372*Hoja2!$B$2),3)</f>
        <v>0</v>
      </c>
      <c r="N372" s="5">
        <f t="shared" si="6"/>
        <v>0</v>
      </c>
      <c r="O372" s="45">
        <f>ROUND((Hoja2!U372+Hoja2!Y372),2)</f>
        <v>0</v>
      </c>
      <c r="P372" s="18">
        <f>Hoja2!AC372</f>
        <v>0</v>
      </c>
      <c r="Q372" s="18" t="str">
        <f>Hoja2!AD372</f>
        <v>N</v>
      </c>
      <c r="R372" s="18" t="str">
        <f>Hoja2!AE372</f>
        <v xml:space="preserve"> - </v>
      </c>
      <c r="S372" s="18" t="str">
        <f>Hoja2!AF372</f>
        <v xml:space="preserve"> - </v>
      </c>
      <c r="T372" s="18" t="str">
        <f>Hoja2!AG372</f>
        <v xml:space="preserve"> - </v>
      </c>
      <c r="U372" s="18" t="str">
        <f>Hoja2!AH372</f>
        <v xml:space="preserve"> - </v>
      </c>
      <c r="V372" s="18" t="str">
        <f>Hoja2!AI372</f>
        <v>A-1</v>
      </c>
      <c r="W372" s="18" t="str">
        <f>Hoja2!AJ372</f>
        <v>3011020110331</v>
      </c>
      <c r="X372" s="18">
        <f>Hoja2!AK372</f>
        <v>0</v>
      </c>
    </row>
    <row r="373" spans="1:24" ht="30" customHeight="1" x14ac:dyDescent="0.25">
      <c r="A373" s="18">
        <f>Hoja2!N373</f>
        <v>0</v>
      </c>
      <c r="B373" s="18">
        <f>Hoja2!O373</f>
        <v>0</v>
      </c>
      <c r="C373" s="18">
        <f>Hoja2!P373</f>
        <v>0</v>
      </c>
      <c r="D373" s="18">
        <f>Hoja2!Q373</f>
        <v>0</v>
      </c>
      <c r="E373" s="18">
        <f>Hoja2!R373</f>
        <v>0</v>
      </c>
      <c r="F373" s="18">
        <f>Hoja2!S373</f>
        <v>0</v>
      </c>
      <c r="G373" s="18" t="str">
        <f>Hoja2!T373</f>
        <v>2026</v>
      </c>
      <c r="H373" s="18">
        <f>Hoja2!U373</f>
        <v>0</v>
      </c>
      <c r="I373" s="18">
        <f>Hoja2!V373</f>
        <v>0</v>
      </c>
      <c r="J373" s="18">
        <f>Hoja2!W373</f>
        <v>0</v>
      </c>
      <c r="K373" s="18">
        <f>Hoja2!X373</f>
        <v>0</v>
      </c>
      <c r="L373" s="5">
        <f>ROUND((Hoja2!W373*Hoja2!$B$1),3)</f>
        <v>0</v>
      </c>
      <c r="M373" s="5">
        <f>ROUND((Hoja2!W373*Hoja2!$B$2),3)</f>
        <v>0</v>
      </c>
      <c r="N373" s="5">
        <f t="shared" si="6"/>
        <v>0</v>
      </c>
      <c r="O373" s="45">
        <f>ROUND((Hoja2!U373+Hoja2!Y373),2)</f>
        <v>0</v>
      </c>
      <c r="P373" s="18">
        <f>Hoja2!AC373</f>
        <v>0</v>
      </c>
      <c r="Q373" s="18" t="str">
        <f>Hoja2!AD373</f>
        <v>N</v>
      </c>
      <c r="R373" s="18" t="str">
        <f>Hoja2!AE373</f>
        <v xml:space="preserve"> - </v>
      </c>
      <c r="S373" s="18" t="str">
        <f>Hoja2!AF373</f>
        <v xml:space="preserve"> - </v>
      </c>
      <c r="T373" s="18" t="str">
        <f>Hoja2!AG373</f>
        <v xml:space="preserve"> - </v>
      </c>
      <c r="U373" s="18" t="str">
        <f>Hoja2!AH373</f>
        <v xml:space="preserve"> - </v>
      </c>
      <c r="V373" s="18" t="str">
        <f>Hoja2!AI373</f>
        <v>A-1</v>
      </c>
      <c r="W373" s="18" t="str">
        <f>Hoja2!AJ373</f>
        <v>3011020110332</v>
      </c>
      <c r="X373" s="18">
        <f>Hoja2!AK373</f>
        <v>0</v>
      </c>
    </row>
    <row r="374" spans="1:24" ht="30" customHeight="1" x14ac:dyDescent="0.25">
      <c r="A374" s="18">
        <f>Hoja2!N374</f>
        <v>0</v>
      </c>
      <c r="B374" s="18">
        <f>Hoja2!O374</f>
        <v>0</v>
      </c>
      <c r="C374" s="18">
        <f>Hoja2!P374</f>
        <v>0</v>
      </c>
      <c r="D374" s="18">
        <f>Hoja2!Q374</f>
        <v>0</v>
      </c>
      <c r="E374" s="18">
        <f>Hoja2!R374</f>
        <v>0</v>
      </c>
      <c r="F374" s="18">
        <f>Hoja2!S374</f>
        <v>0</v>
      </c>
      <c r="G374" s="18" t="str">
        <f>Hoja2!T374</f>
        <v>2026</v>
      </c>
      <c r="H374" s="18">
        <f>Hoja2!U374</f>
        <v>0</v>
      </c>
      <c r="I374" s="18">
        <f>Hoja2!V374</f>
        <v>0</v>
      </c>
      <c r="J374" s="18">
        <f>Hoja2!W374</f>
        <v>0</v>
      </c>
      <c r="K374" s="18">
        <f>Hoja2!X374</f>
        <v>0</v>
      </c>
      <c r="L374" s="5">
        <f>ROUND((Hoja2!W374*Hoja2!$B$1),3)</f>
        <v>0</v>
      </c>
      <c r="M374" s="5">
        <f>ROUND((Hoja2!W374*Hoja2!$B$2),3)</f>
        <v>0</v>
      </c>
      <c r="N374" s="5">
        <f t="shared" si="6"/>
        <v>0</v>
      </c>
      <c r="O374" s="45">
        <f>ROUND((Hoja2!U374+Hoja2!Y374),2)</f>
        <v>0</v>
      </c>
      <c r="P374" s="18">
        <f>Hoja2!AC374</f>
        <v>0</v>
      </c>
      <c r="Q374" s="18" t="str">
        <f>Hoja2!AD374</f>
        <v>N</v>
      </c>
      <c r="R374" s="18" t="str">
        <f>Hoja2!AE374</f>
        <v xml:space="preserve"> - </v>
      </c>
      <c r="S374" s="18" t="str">
        <f>Hoja2!AF374</f>
        <v xml:space="preserve"> - </v>
      </c>
      <c r="T374" s="18" t="str">
        <f>Hoja2!AG374</f>
        <v xml:space="preserve"> - </v>
      </c>
      <c r="U374" s="18" t="str">
        <f>Hoja2!AH374</f>
        <v xml:space="preserve"> - </v>
      </c>
      <c r="V374" s="18" t="str">
        <f>Hoja2!AI374</f>
        <v>A-1</v>
      </c>
      <c r="W374" s="18" t="str">
        <f>Hoja2!AJ374</f>
        <v>3011020110333</v>
      </c>
      <c r="X374" s="18">
        <f>Hoja2!AK374</f>
        <v>0</v>
      </c>
    </row>
    <row r="375" spans="1:24" ht="30" customHeight="1" x14ac:dyDescent="0.25">
      <c r="A375" s="18">
        <f>Hoja2!N375</f>
        <v>0</v>
      </c>
      <c r="B375" s="18">
        <f>Hoja2!O375</f>
        <v>0</v>
      </c>
      <c r="C375" s="18">
        <f>Hoja2!P375</f>
        <v>0</v>
      </c>
      <c r="D375" s="18">
        <f>Hoja2!Q375</f>
        <v>0</v>
      </c>
      <c r="E375" s="18">
        <f>Hoja2!R375</f>
        <v>0</v>
      </c>
      <c r="F375" s="18">
        <f>Hoja2!S375</f>
        <v>0</v>
      </c>
      <c r="G375" s="18" t="str">
        <f>Hoja2!T375</f>
        <v>2026</v>
      </c>
      <c r="H375" s="18">
        <f>Hoja2!U375</f>
        <v>0</v>
      </c>
      <c r="I375" s="18">
        <f>Hoja2!V375</f>
        <v>0</v>
      </c>
      <c r="J375" s="18">
        <f>Hoja2!W375</f>
        <v>0</v>
      </c>
      <c r="K375" s="18">
        <f>Hoja2!X375</f>
        <v>0</v>
      </c>
      <c r="L375" s="5">
        <f>ROUND((Hoja2!W375*Hoja2!$B$1),3)</f>
        <v>0</v>
      </c>
      <c r="M375" s="5">
        <f>ROUND((Hoja2!W375*Hoja2!$B$2),3)</f>
        <v>0</v>
      </c>
      <c r="N375" s="5">
        <f t="shared" si="6"/>
        <v>0</v>
      </c>
      <c r="O375" s="45">
        <f>ROUND((Hoja2!U375+Hoja2!Y375),2)</f>
        <v>0</v>
      </c>
      <c r="P375" s="18">
        <f>Hoja2!AC375</f>
        <v>0</v>
      </c>
      <c r="Q375" s="18" t="str">
        <f>Hoja2!AD375</f>
        <v>N</v>
      </c>
      <c r="R375" s="18" t="str">
        <f>Hoja2!AE375</f>
        <v xml:space="preserve"> - </v>
      </c>
      <c r="S375" s="18" t="str">
        <f>Hoja2!AF375</f>
        <v xml:space="preserve"> - </v>
      </c>
      <c r="T375" s="18" t="str">
        <f>Hoja2!AG375</f>
        <v xml:space="preserve"> - </v>
      </c>
      <c r="U375" s="18" t="str">
        <f>Hoja2!AH375</f>
        <v xml:space="preserve"> - </v>
      </c>
      <c r="V375" s="18" t="str">
        <f>Hoja2!AI375</f>
        <v>A-1</v>
      </c>
      <c r="W375" s="18" t="str">
        <f>Hoja2!AJ375</f>
        <v>3011020110334</v>
      </c>
      <c r="X375" s="18">
        <f>Hoja2!AK375</f>
        <v>0</v>
      </c>
    </row>
    <row r="376" spans="1:24" ht="30" customHeight="1" x14ac:dyDescent="0.25">
      <c r="A376" s="18">
        <f>Hoja2!N376</f>
        <v>0</v>
      </c>
      <c r="B376" s="18">
        <f>Hoja2!O376</f>
        <v>0</v>
      </c>
      <c r="C376" s="18">
        <f>Hoja2!P376</f>
        <v>0</v>
      </c>
      <c r="D376" s="18">
        <f>Hoja2!Q376</f>
        <v>0</v>
      </c>
      <c r="E376" s="18">
        <f>Hoja2!R376</f>
        <v>0</v>
      </c>
      <c r="F376" s="18">
        <f>Hoja2!S376</f>
        <v>0</v>
      </c>
      <c r="G376" s="18" t="str">
        <f>Hoja2!T376</f>
        <v>2026</v>
      </c>
      <c r="H376" s="18">
        <f>Hoja2!U376</f>
        <v>0</v>
      </c>
      <c r="I376" s="18">
        <f>Hoja2!V376</f>
        <v>0</v>
      </c>
      <c r="J376" s="18">
        <f>Hoja2!W376</f>
        <v>0</v>
      </c>
      <c r="K376" s="18">
        <f>Hoja2!X376</f>
        <v>0</v>
      </c>
      <c r="L376" s="5">
        <f>ROUND((Hoja2!W376*Hoja2!$B$1),3)</f>
        <v>0</v>
      </c>
      <c r="M376" s="5">
        <f>ROUND((Hoja2!W376*Hoja2!$B$2),3)</f>
        <v>0</v>
      </c>
      <c r="N376" s="5">
        <f t="shared" si="6"/>
        <v>0</v>
      </c>
      <c r="O376" s="45">
        <f>ROUND((Hoja2!U376+Hoja2!Y376),2)</f>
        <v>0</v>
      </c>
      <c r="P376" s="18">
        <f>Hoja2!AC376</f>
        <v>0</v>
      </c>
      <c r="Q376" s="18" t="str">
        <f>Hoja2!AD376</f>
        <v>N</v>
      </c>
      <c r="R376" s="18" t="str">
        <f>Hoja2!AE376</f>
        <v xml:space="preserve"> - </v>
      </c>
      <c r="S376" s="18" t="str">
        <f>Hoja2!AF376</f>
        <v xml:space="preserve"> - </v>
      </c>
      <c r="T376" s="18" t="str">
        <f>Hoja2!AG376</f>
        <v xml:space="preserve"> - </v>
      </c>
      <c r="U376" s="18" t="str">
        <f>Hoja2!AH376</f>
        <v xml:space="preserve"> - </v>
      </c>
      <c r="V376" s="18" t="str">
        <f>Hoja2!AI376</f>
        <v>A-1</v>
      </c>
      <c r="W376" s="18" t="str">
        <f>Hoja2!AJ376</f>
        <v>3011020110335</v>
      </c>
      <c r="X376" s="18">
        <f>Hoja2!AK376</f>
        <v>0</v>
      </c>
    </row>
    <row r="377" spans="1:24" ht="30" customHeight="1" x14ac:dyDescent="0.25">
      <c r="A377" s="18">
        <f>Hoja2!N377</f>
        <v>0</v>
      </c>
      <c r="B377" s="18">
        <f>Hoja2!O377</f>
        <v>0</v>
      </c>
      <c r="C377" s="18">
        <f>Hoja2!P377</f>
        <v>0</v>
      </c>
      <c r="D377" s="18">
        <f>Hoja2!Q377</f>
        <v>0</v>
      </c>
      <c r="E377" s="18">
        <f>Hoja2!R377</f>
        <v>0</v>
      </c>
      <c r="F377" s="18">
        <f>Hoja2!S377</f>
        <v>0</v>
      </c>
      <c r="G377" s="18" t="str">
        <f>Hoja2!T377</f>
        <v>2026</v>
      </c>
      <c r="H377" s="18">
        <f>Hoja2!U377</f>
        <v>0</v>
      </c>
      <c r="I377" s="18">
        <f>Hoja2!V377</f>
        <v>0</v>
      </c>
      <c r="J377" s="18">
        <f>Hoja2!W377</f>
        <v>0</v>
      </c>
      <c r="K377" s="18">
        <f>Hoja2!X377</f>
        <v>0</v>
      </c>
      <c r="L377" s="5">
        <f>ROUND((Hoja2!W377*Hoja2!$B$1),3)</f>
        <v>0</v>
      </c>
      <c r="M377" s="5">
        <f>ROUND((Hoja2!W377*Hoja2!$B$2),3)</f>
        <v>0</v>
      </c>
      <c r="N377" s="5">
        <f t="shared" si="6"/>
        <v>0</v>
      </c>
      <c r="O377" s="45">
        <f>ROUND((Hoja2!U377+Hoja2!Y377),2)</f>
        <v>0</v>
      </c>
      <c r="P377" s="18">
        <f>Hoja2!AC377</f>
        <v>0</v>
      </c>
      <c r="Q377" s="18" t="str">
        <f>Hoja2!AD377</f>
        <v>N</v>
      </c>
      <c r="R377" s="18" t="str">
        <f>Hoja2!AE377</f>
        <v xml:space="preserve"> - </v>
      </c>
      <c r="S377" s="18" t="str">
        <f>Hoja2!AF377</f>
        <v xml:space="preserve"> - </v>
      </c>
      <c r="T377" s="18" t="str">
        <f>Hoja2!AG377</f>
        <v xml:space="preserve"> - </v>
      </c>
      <c r="U377" s="18" t="str">
        <f>Hoja2!AH377</f>
        <v xml:space="preserve"> - </v>
      </c>
      <c r="V377" s="18" t="str">
        <f>Hoja2!AI377</f>
        <v>A-1</v>
      </c>
      <c r="W377" s="18" t="str">
        <f>Hoja2!AJ377</f>
        <v>3011020110336</v>
      </c>
      <c r="X377" s="18">
        <f>Hoja2!AK377</f>
        <v>0</v>
      </c>
    </row>
    <row r="378" spans="1:24" ht="30" customHeight="1" x14ac:dyDescent="0.25">
      <c r="A378" s="18">
        <f>Hoja2!N378</f>
        <v>0</v>
      </c>
      <c r="B378" s="18">
        <f>Hoja2!O378</f>
        <v>0</v>
      </c>
      <c r="C378" s="18">
        <f>Hoja2!P378</f>
        <v>0</v>
      </c>
      <c r="D378" s="18">
        <f>Hoja2!Q378</f>
        <v>0</v>
      </c>
      <c r="E378" s="18">
        <f>Hoja2!R378</f>
        <v>0</v>
      </c>
      <c r="F378" s="18">
        <f>Hoja2!S378</f>
        <v>0</v>
      </c>
      <c r="G378" s="18" t="str">
        <f>Hoja2!T378</f>
        <v>2026</v>
      </c>
      <c r="H378" s="18">
        <f>Hoja2!U378</f>
        <v>0</v>
      </c>
      <c r="I378" s="18">
        <f>Hoja2!V378</f>
        <v>0</v>
      </c>
      <c r="J378" s="18">
        <f>Hoja2!W378</f>
        <v>0</v>
      </c>
      <c r="K378" s="18">
        <f>Hoja2!X378</f>
        <v>0</v>
      </c>
      <c r="L378" s="5">
        <f>ROUND((Hoja2!W378*Hoja2!$B$1),3)</f>
        <v>0</v>
      </c>
      <c r="M378" s="5">
        <f>ROUND((Hoja2!W378*Hoja2!$B$2),3)</f>
        <v>0</v>
      </c>
      <c r="N378" s="5">
        <f t="shared" si="6"/>
        <v>0</v>
      </c>
      <c r="O378" s="45">
        <f>ROUND((Hoja2!U378+Hoja2!Y378),2)</f>
        <v>0</v>
      </c>
      <c r="P378" s="18">
        <f>Hoja2!AC378</f>
        <v>0</v>
      </c>
      <c r="Q378" s="18" t="str">
        <f>Hoja2!AD378</f>
        <v>N</v>
      </c>
      <c r="R378" s="18" t="str">
        <f>Hoja2!AE378</f>
        <v xml:space="preserve"> - </v>
      </c>
      <c r="S378" s="18" t="str">
        <f>Hoja2!AF378</f>
        <v xml:space="preserve"> - </v>
      </c>
      <c r="T378" s="18" t="str">
        <f>Hoja2!AG378</f>
        <v xml:space="preserve"> - </v>
      </c>
      <c r="U378" s="18" t="str">
        <f>Hoja2!AH378</f>
        <v xml:space="preserve"> - </v>
      </c>
      <c r="V378" s="18" t="str">
        <f>Hoja2!AI378</f>
        <v>A-1</v>
      </c>
      <c r="W378" s="18" t="str">
        <f>Hoja2!AJ378</f>
        <v>3011020110337</v>
      </c>
      <c r="X378" s="18">
        <f>Hoja2!AK378</f>
        <v>0</v>
      </c>
    </row>
    <row r="379" spans="1:24" ht="30" customHeight="1" x14ac:dyDescent="0.25">
      <c r="A379" s="18">
        <f>Hoja2!N379</f>
        <v>0</v>
      </c>
      <c r="B379" s="18">
        <f>Hoja2!O379</f>
        <v>0</v>
      </c>
      <c r="C379" s="18">
        <f>Hoja2!P379</f>
        <v>0</v>
      </c>
      <c r="D379" s="18">
        <f>Hoja2!Q379</f>
        <v>0</v>
      </c>
      <c r="E379" s="18">
        <f>Hoja2!R379</f>
        <v>0</v>
      </c>
      <c r="F379" s="18">
        <f>Hoja2!S379</f>
        <v>0</v>
      </c>
      <c r="G379" s="18" t="str">
        <f>Hoja2!T379</f>
        <v>2026</v>
      </c>
      <c r="H379" s="18">
        <f>Hoja2!U379</f>
        <v>0</v>
      </c>
      <c r="I379" s="18">
        <f>Hoja2!V379</f>
        <v>0</v>
      </c>
      <c r="J379" s="18">
        <f>Hoja2!W379</f>
        <v>0</v>
      </c>
      <c r="K379" s="18">
        <f>Hoja2!X379</f>
        <v>0</v>
      </c>
      <c r="L379" s="5">
        <f>ROUND((Hoja2!W379*Hoja2!$B$1),3)</f>
        <v>0</v>
      </c>
      <c r="M379" s="5">
        <f>ROUND((Hoja2!W379*Hoja2!$B$2),3)</f>
        <v>0</v>
      </c>
      <c r="N379" s="5">
        <f t="shared" si="6"/>
        <v>0</v>
      </c>
      <c r="O379" s="45">
        <f>ROUND((Hoja2!U379+Hoja2!Y379),2)</f>
        <v>0</v>
      </c>
      <c r="P379" s="18">
        <f>Hoja2!AC379</f>
        <v>0</v>
      </c>
      <c r="Q379" s="18" t="str">
        <f>Hoja2!AD379</f>
        <v>N</v>
      </c>
      <c r="R379" s="18" t="str">
        <f>Hoja2!AE379</f>
        <v xml:space="preserve"> - </v>
      </c>
      <c r="S379" s="18" t="str">
        <f>Hoja2!AF379</f>
        <v xml:space="preserve"> - </v>
      </c>
      <c r="T379" s="18" t="str">
        <f>Hoja2!AG379</f>
        <v xml:space="preserve"> - </v>
      </c>
      <c r="U379" s="18" t="str">
        <f>Hoja2!AH379</f>
        <v xml:space="preserve"> - </v>
      </c>
      <c r="V379" s="18" t="str">
        <f>Hoja2!AI379</f>
        <v>A-1</v>
      </c>
      <c r="W379" s="18" t="str">
        <f>Hoja2!AJ379</f>
        <v>3011020110338</v>
      </c>
      <c r="X379" s="18">
        <f>Hoja2!AK379</f>
        <v>0</v>
      </c>
    </row>
    <row r="380" spans="1:24" ht="30" customHeight="1" x14ac:dyDescent="0.25">
      <c r="A380" s="18">
        <f>Hoja2!N380</f>
        <v>0</v>
      </c>
      <c r="B380" s="18">
        <f>Hoja2!O380</f>
        <v>0</v>
      </c>
      <c r="C380" s="18">
        <f>Hoja2!P380</f>
        <v>0</v>
      </c>
      <c r="D380" s="18">
        <f>Hoja2!Q380</f>
        <v>0</v>
      </c>
      <c r="E380" s="18">
        <f>Hoja2!R380</f>
        <v>0</v>
      </c>
      <c r="F380" s="18">
        <f>Hoja2!S380</f>
        <v>0</v>
      </c>
      <c r="G380" s="18" t="str">
        <f>Hoja2!T380</f>
        <v>2026</v>
      </c>
      <c r="H380" s="18">
        <f>Hoja2!U380</f>
        <v>0</v>
      </c>
      <c r="I380" s="18">
        <f>Hoja2!V380</f>
        <v>0</v>
      </c>
      <c r="J380" s="18">
        <f>Hoja2!W380</f>
        <v>0</v>
      </c>
      <c r="K380" s="18">
        <f>Hoja2!X380</f>
        <v>0</v>
      </c>
      <c r="L380" s="5">
        <f>ROUND((Hoja2!W380*Hoja2!$B$1),3)</f>
        <v>0</v>
      </c>
      <c r="M380" s="5">
        <f>ROUND((Hoja2!W380*Hoja2!$B$2),3)</f>
        <v>0</v>
      </c>
      <c r="N380" s="5">
        <f t="shared" si="6"/>
        <v>0</v>
      </c>
      <c r="O380" s="45">
        <f>ROUND((Hoja2!U380+Hoja2!Y380),2)</f>
        <v>0</v>
      </c>
      <c r="P380" s="18">
        <f>Hoja2!AC380</f>
        <v>0</v>
      </c>
      <c r="Q380" s="18" t="str">
        <f>Hoja2!AD380</f>
        <v>N</v>
      </c>
      <c r="R380" s="18" t="str">
        <f>Hoja2!AE380</f>
        <v xml:space="preserve"> - </v>
      </c>
      <c r="S380" s="18" t="str">
        <f>Hoja2!AF380</f>
        <v xml:space="preserve"> - </v>
      </c>
      <c r="T380" s="18" t="str">
        <f>Hoja2!AG380</f>
        <v xml:space="preserve"> - </v>
      </c>
      <c r="U380" s="18" t="str">
        <f>Hoja2!AH380</f>
        <v xml:space="preserve"> - </v>
      </c>
      <c r="V380" s="18" t="str">
        <f>Hoja2!AI380</f>
        <v>A-1</v>
      </c>
      <c r="W380" s="18" t="str">
        <f>Hoja2!AJ380</f>
        <v>3011020110339</v>
      </c>
      <c r="X380" s="18">
        <f>Hoja2!AK380</f>
        <v>0</v>
      </c>
    </row>
    <row r="381" spans="1:24" ht="30" customHeight="1" x14ac:dyDescent="0.25">
      <c r="A381" s="18">
        <f>Hoja2!N381</f>
        <v>0</v>
      </c>
      <c r="B381" s="18">
        <f>Hoja2!O381</f>
        <v>0</v>
      </c>
      <c r="C381" s="18">
        <f>Hoja2!P381</f>
        <v>0</v>
      </c>
      <c r="D381" s="18">
        <f>Hoja2!Q381</f>
        <v>0</v>
      </c>
      <c r="E381" s="18">
        <f>Hoja2!R381</f>
        <v>0</v>
      </c>
      <c r="F381" s="18">
        <f>Hoja2!S381</f>
        <v>0</v>
      </c>
      <c r="G381" s="18" t="str">
        <f>Hoja2!T381</f>
        <v>2026</v>
      </c>
      <c r="H381" s="18">
        <f>Hoja2!U381</f>
        <v>0</v>
      </c>
      <c r="I381" s="18">
        <f>Hoja2!V381</f>
        <v>0</v>
      </c>
      <c r="J381" s="18">
        <f>Hoja2!W381</f>
        <v>0</v>
      </c>
      <c r="K381" s="18">
        <f>Hoja2!X381</f>
        <v>0</v>
      </c>
      <c r="L381" s="5">
        <f>ROUND((Hoja2!W381*Hoja2!$B$1),3)</f>
        <v>0</v>
      </c>
      <c r="M381" s="5">
        <f>ROUND((Hoja2!W381*Hoja2!$B$2),3)</f>
        <v>0</v>
      </c>
      <c r="N381" s="5">
        <f t="shared" si="6"/>
        <v>0</v>
      </c>
      <c r="O381" s="45">
        <f>ROUND((Hoja2!U381+Hoja2!Y381),2)</f>
        <v>0</v>
      </c>
      <c r="P381" s="18">
        <f>Hoja2!AC381</f>
        <v>0</v>
      </c>
      <c r="Q381" s="18" t="str">
        <f>Hoja2!AD381</f>
        <v>N</v>
      </c>
      <c r="R381" s="18" t="str">
        <f>Hoja2!AE381</f>
        <v xml:space="preserve"> - </v>
      </c>
      <c r="S381" s="18" t="str">
        <f>Hoja2!AF381</f>
        <v xml:space="preserve"> - </v>
      </c>
      <c r="T381" s="18" t="str">
        <f>Hoja2!AG381</f>
        <v xml:space="preserve"> - </v>
      </c>
      <c r="U381" s="18" t="str">
        <f>Hoja2!AH381</f>
        <v xml:space="preserve"> - </v>
      </c>
      <c r="V381" s="18" t="str">
        <f>Hoja2!AI381</f>
        <v>A-1</v>
      </c>
      <c r="W381" s="18" t="str">
        <f>Hoja2!AJ381</f>
        <v>3011020110340</v>
      </c>
      <c r="X381" s="18">
        <f>Hoja2!AK381</f>
        <v>0</v>
      </c>
    </row>
    <row r="382" spans="1:24" ht="30" customHeight="1" x14ac:dyDescent="0.25">
      <c r="A382" s="18">
        <f>Hoja2!N382</f>
        <v>0</v>
      </c>
      <c r="B382" s="18">
        <f>Hoja2!O382</f>
        <v>0</v>
      </c>
      <c r="C382" s="18">
        <f>Hoja2!P382</f>
        <v>0</v>
      </c>
      <c r="D382" s="18">
        <f>Hoja2!Q382</f>
        <v>0</v>
      </c>
      <c r="E382" s="18">
        <f>Hoja2!R382</f>
        <v>0</v>
      </c>
      <c r="F382" s="18">
        <f>Hoja2!S382</f>
        <v>0</v>
      </c>
      <c r="G382" s="18" t="str">
        <f>Hoja2!T382</f>
        <v>2026</v>
      </c>
      <c r="H382" s="18">
        <f>Hoja2!U382</f>
        <v>0</v>
      </c>
      <c r="I382" s="18">
        <f>Hoja2!V382</f>
        <v>0</v>
      </c>
      <c r="J382" s="18">
        <f>Hoja2!W382</f>
        <v>0</v>
      </c>
      <c r="K382" s="18">
        <f>Hoja2!X382</f>
        <v>0</v>
      </c>
      <c r="L382" s="5">
        <f>ROUND((Hoja2!W382*Hoja2!$B$1),3)</f>
        <v>0</v>
      </c>
      <c r="M382" s="5">
        <f>ROUND((Hoja2!W382*Hoja2!$B$2),3)</f>
        <v>0</v>
      </c>
      <c r="N382" s="5">
        <f t="shared" si="6"/>
        <v>0</v>
      </c>
      <c r="O382" s="45">
        <f>ROUND((Hoja2!U382+Hoja2!Y382),2)</f>
        <v>0</v>
      </c>
      <c r="P382" s="18">
        <f>Hoja2!AC382</f>
        <v>0</v>
      </c>
      <c r="Q382" s="18" t="str">
        <f>Hoja2!AD382</f>
        <v>N</v>
      </c>
      <c r="R382" s="18" t="str">
        <f>Hoja2!AE382</f>
        <v xml:space="preserve"> - </v>
      </c>
      <c r="S382" s="18" t="str">
        <f>Hoja2!AF382</f>
        <v xml:space="preserve"> - </v>
      </c>
      <c r="T382" s="18" t="str">
        <f>Hoja2!AG382</f>
        <v xml:space="preserve"> - </v>
      </c>
      <c r="U382" s="18" t="str">
        <f>Hoja2!AH382</f>
        <v xml:space="preserve"> - </v>
      </c>
      <c r="V382" s="18" t="str">
        <f>Hoja2!AI382</f>
        <v>A-1</v>
      </c>
      <c r="W382" s="18" t="str">
        <f>Hoja2!AJ382</f>
        <v>3011020110341</v>
      </c>
      <c r="X382" s="18">
        <f>Hoja2!AK382</f>
        <v>0</v>
      </c>
    </row>
    <row r="383" spans="1:24" ht="30" customHeight="1" x14ac:dyDescent="0.25">
      <c r="A383" s="18">
        <f>Hoja2!N383</f>
        <v>0</v>
      </c>
      <c r="B383" s="18">
        <f>Hoja2!O383</f>
        <v>0</v>
      </c>
      <c r="C383" s="18">
        <f>Hoja2!P383</f>
        <v>0</v>
      </c>
      <c r="D383" s="18">
        <f>Hoja2!Q383</f>
        <v>0</v>
      </c>
      <c r="E383" s="18">
        <f>Hoja2!R383</f>
        <v>0</v>
      </c>
      <c r="F383" s="18">
        <f>Hoja2!S383</f>
        <v>0</v>
      </c>
      <c r="G383" s="18" t="str">
        <f>Hoja2!T383</f>
        <v>2026</v>
      </c>
      <c r="H383" s="18">
        <f>Hoja2!U383</f>
        <v>0</v>
      </c>
      <c r="I383" s="18">
        <f>Hoja2!V383</f>
        <v>0</v>
      </c>
      <c r="J383" s="18">
        <f>Hoja2!W383</f>
        <v>0</v>
      </c>
      <c r="K383" s="18">
        <f>Hoja2!X383</f>
        <v>0</v>
      </c>
      <c r="L383" s="5">
        <f>ROUND((Hoja2!W383*Hoja2!$B$1),3)</f>
        <v>0</v>
      </c>
      <c r="M383" s="5">
        <f>ROUND((Hoja2!W383*Hoja2!$B$2),3)</f>
        <v>0</v>
      </c>
      <c r="N383" s="5">
        <f t="shared" si="6"/>
        <v>0</v>
      </c>
      <c r="O383" s="45">
        <f>ROUND((Hoja2!U383+Hoja2!Y383),2)</f>
        <v>0</v>
      </c>
      <c r="P383" s="18">
        <f>Hoja2!AC383</f>
        <v>0</v>
      </c>
      <c r="Q383" s="18" t="str">
        <f>Hoja2!AD383</f>
        <v>N</v>
      </c>
      <c r="R383" s="18" t="str">
        <f>Hoja2!AE383</f>
        <v xml:space="preserve"> - </v>
      </c>
      <c r="S383" s="18" t="str">
        <f>Hoja2!AF383</f>
        <v xml:space="preserve"> - </v>
      </c>
      <c r="T383" s="18" t="str">
        <f>Hoja2!AG383</f>
        <v xml:space="preserve"> - </v>
      </c>
      <c r="U383" s="18" t="str">
        <f>Hoja2!AH383</f>
        <v xml:space="preserve"> - </v>
      </c>
      <c r="V383" s="18" t="str">
        <f>Hoja2!AI383</f>
        <v>A-1</v>
      </c>
      <c r="W383" s="18" t="str">
        <f>Hoja2!AJ383</f>
        <v>3011020110342</v>
      </c>
      <c r="X383" s="18">
        <f>Hoja2!AK383</f>
        <v>0</v>
      </c>
    </row>
    <row r="384" spans="1:24" ht="30" customHeight="1" x14ac:dyDescent="0.25">
      <c r="A384" s="18">
        <f>Hoja2!N384</f>
        <v>0</v>
      </c>
      <c r="B384" s="18">
        <f>Hoja2!O384</f>
        <v>0</v>
      </c>
      <c r="C384" s="18">
        <f>Hoja2!P384</f>
        <v>0</v>
      </c>
      <c r="D384" s="18">
        <f>Hoja2!Q384</f>
        <v>0</v>
      </c>
      <c r="E384" s="18">
        <f>Hoja2!R384</f>
        <v>0</v>
      </c>
      <c r="F384" s="18">
        <f>Hoja2!S384</f>
        <v>0</v>
      </c>
      <c r="G384" s="18" t="str">
        <f>Hoja2!T384</f>
        <v>2026</v>
      </c>
      <c r="H384" s="18">
        <f>Hoja2!U384</f>
        <v>0</v>
      </c>
      <c r="I384" s="18">
        <f>Hoja2!V384</f>
        <v>0</v>
      </c>
      <c r="J384" s="18">
        <f>Hoja2!W384</f>
        <v>0</v>
      </c>
      <c r="K384" s="18">
        <f>Hoja2!X384</f>
        <v>0</v>
      </c>
      <c r="L384" s="5">
        <f>ROUND((Hoja2!W384*Hoja2!$B$1),3)</f>
        <v>0</v>
      </c>
      <c r="M384" s="5">
        <f>ROUND((Hoja2!W384*Hoja2!$B$2),3)</f>
        <v>0</v>
      </c>
      <c r="N384" s="5">
        <f t="shared" si="6"/>
        <v>0</v>
      </c>
      <c r="O384" s="45">
        <f>ROUND((Hoja2!U384+Hoja2!Y384),2)</f>
        <v>0</v>
      </c>
      <c r="P384" s="18">
        <f>Hoja2!AC384</f>
        <v>0</v>
      </c>
      <c r="Q384" s="18" t="str">
        <f>Hoja2!AD384</f>
        <v>N</v>
      </c>
      <c r="R384" s="18" t="str">
        <f>Hoja2!AE384</f>
        <v xml:space="preserve"> - </v>
      </c>
      <c r="S384" s="18" t="str">
        <f>Hoja2!AF384</f>
        <v xml:space="preserve"> - </v>
      </c>
      <c r="T384" s="18" t="str">
        <f>Hoja2!AG384</f>
        <v xml:space="preserve"> - </v>
      </c>
      <c r="U384" s="18" t="str">
        <f>Hoja2!AH384</f>
        <v xml:space="preserve"> - </v>
      </c>
      <c r="V384" s="18" t="str">
        <f>Hoja2!AI384</f>
        <v>A-1</v>
      </c>
      <c r="W384" s="18" t="str">
        <f>Hoja2!AJ384</f>
        <v>3011020110343</v>
      </c>
      <c r="X384" s="18">
        <f>Hoja2!AK384</f>
        <v>0</v>
      </c>
    </row>
    <row r="385" spans="1:24" ht="30" customHeight="1" x14ac:dyDescent="0.25">
      <c r="A385" s="18">
        <f>Hoja2!N385</f>
        <v>0</v>
      </c>
      <c r="B385" s="18">
        <f>Hoja2!O385</f>
        <v>0</v>
      </c>
      <c r="C385" s="18">
        <f>Hoja2!P385</f>
        <v>0</v>
      </c>
      <c r="D385" s="18">
        <f>Hoja2!Q385</f>
        <v>0</v>
      </c>
      <c r="E385" s="18">
        <f>Hoja2!R385</f>
        <v>0</v>
      </c>
      <c r="F385" s="18">
        <f>Hoja2!S385</f>
        <v>0</v>
      </c>
      <c r="G385" s="18" t="str">
        <f>Hoja2!T385</f>
        <v>2026</v>
      </c>
      <c r="H385" s="18">
        <f>Hoja2!U385</f>
        <v>0</v>
      </c>
      <c r="I385" s="18">
        <f>Hoja2!V385</f>
        <v>0</v>
      </c>
      <c r="J385" s="18">
        <f>Hoja2!W385</f>
        <v>0</v>
      </c>
      <c r="K385" s="18">
        <f>Hoja2!X385</f>
        <v>0</v>
      </c>
      <c r="L385" s="5">
        <f>ROUND((Hoja2!W385*Hoja2!$B$1),3)</f>
        <v>0</v>
      </c>
      <c r="M385" s="5">
        <f>ROUND((Hoja2!W385*Hoja2!$B$2),3)</f>
        <v>0</v>
      </c>
      <c r="N385" s="5">
        <f t="shared" si="6"/>
        <v>0</v>
      </c>
      <c r="O385" s="45">
        <f>ROUND((Hoja2!U385+Hoja2!Y385),2)</f>
        <v>0</v>
      </c>
      <c r="P385" s="18">
        <f>Hoja2!AC385</f>
        <v>0</v>
      </c>
      <c r="Q385" s="18" t="str">
        <f>Hoja2!AD385</f>
        <v>N</v>
      </c>
      <c r="R385" s="18" t="str">
        <f>Hoja2!AE385</f>
        <v xml:space="preserve"> - </v>
      </c>
      <c r="S385" s="18" t="str">
        <f>Hoja2!AF385</f>
        <v xml:space="preserve"> - </v>
      </c>
      <c r="T385" s="18" t="str">
        <f>Hoja2!AG385</f>
        <v xml:space="preserve"> - </v>
      </c>
      <c r="U385" s="18" t="str">
        <f>Hoja2!AH385</f>
        <v xml:space="preserve"> - </v>
      </c>
      <c r="V385" s="18" t="str">
        <f>Hoja2!AI385</f>
        <v>A-1</v>
      </c>
      <c r="W385" s="18" t="str">
        <f>Hoja2!AJ385</f>
        <v>3011020110344</v>
      </c>
      <c r="X385" s="18">
        <f>Hoja2!AK385</f>
        <v>0</v>
      </c>
    </row>
    <row r="386" spans="1:24" ht="30" customHeight="1" x14ac:dyDescent="0.25">
      <c r="A386" s="18">
        <f>Hoja2!N386</f>
        <v>0</v>
      </c>
      <c r="B386" s="18">
        <f>Hoja2!O386</f>
        <v>0</v>
      </c>
      <c r="C386" s="18">
        <f>Hoja2!P386</f>
        <v>0</v>
      </c>
      <c r="D386" s="18">
        <f>Hoja2!Q386</f>
        <v>0</v>
      </c>
      <c r="E386" s="18">
        <f>Hoja2!R386</f>
        <v>0</v>
      </c>
      <c r="F386" s="18">
        <f>Hoja2!S386</f>
        <v>0</v>
      </c>
      <c r="G386" s="18" t="str">
        <f>Hoja2!T386</f>
        <v>2026</v>
      </c>
      <c r="H386" s="18">
        <f>Hoja2!U386</f>
        <v>0</v>
      </c>
      <c r="I386" s="18">
        <f>Hoja2!V386</f>
        <v>0</v>
      </c>
      <c r="J386" s="18">
        <f>Hoja2!W386</f>
        <v>0</v>
      </c>
      <c r="K386" s="18">
        <f>Hoja2!X386</f>
        <v>0</v>
      </c>
      <c r="L386" s="5">
        <f>ROUND((Hoja2!W386*Hoja2!$B$1),3)</f>
        <v>0</v>
      </c>
      <c r="M386" s="5">
        <f>ROUND((Hoja2!W386*Hoja2!$B$2),3)</f>
        <v>0</v>
      </c>
      <c r="N386" s="5">
        <f t="shared" si="6"/>
        <v>0</v>
      </c>
      <c r="O386" s="45">
        <f>ROUND((Hoja2!U386+Hoja2!Y386),2)</f>
        <v>0</v>
      </c>
      <c r="P386" s="18">
        <f>Hoja2!AC386</f>
        <v>0</v>
      </c>
      <c r="Q386" s="18" t="str">
        <f>Hoja2!AD386</f>
        <v>N</v>
      </c>
      <c r="R386" s="18" t="str">
        <f>Hoja2!AE386</f>
        <v xml:space="preserve"> - </v>
      </c>
      <c r="S386" s="18" t="str">
        <f>Hoja2!AF386</f>
        <v xml:space="preserve"> - </v>
      </c>
      <c r="T386" s="18" t="str">
        <f>Hoja2!AG386</f>
        <v xml:space="preserve"> - </v>
      </c>
      <c r="U386" s="18" t="str">
        <f>Hoja2!AH386</f>
        <v xml:space="preserve"> - </v>
      </c>
      <c r="V386" s="18" t="str">
        <f>Hoja2!AI386</f>
        <v>A-1</v>
      </c>
      <c r="W386" s="18" t="str">
        <f>Hoja2!AJ386</f>
        <v>3011020110345</v>
      </c>
      <c r="X386" s="18">
        <f>Hoja2!AK386</f>
        <v>0</v>
      </c>
    </row>
    <row r="387" spans="1:24" ht="30" customHeight="1" x14ac:dyDescent="0.25">
      <c r="A387" s="18">
        <f>Hoja2!N387</f>
        <v>0</v>
      </c>
      <c r="B387" s="18">
        <f>Hoja2!O387</f>
        <v>0</v>
      </c>
      <c r="C387" s="18">
        <f>Hoja2!P387</f>
        <v>0</v>
      </c>
      <c r="D387" s="18">
        <f>Hoja2!Q387</f>
        <v>0</v>
      </c>
      <c r="E387" s="18">
        <f>Hoja2!R387</f>
        <v>0</v>
      </c>
      <c r="F387" s="18">
        <f>Hoja2!S387</f>
        <v>0</v>
      </c>
      <c r="G387" s="18" t="str">
        <f>Hoja2!T387</f>
        <v>2026</v>
      </c>
      <c r="H387" s="18">
        <f>Hoja2!U387</f>
        <v>0</v>
      </c>
      <c r="I387" s="18">
        <f>Hoja2!V387</f>
        <v>0</v>
      </c>
      <c r="J387" s="18">
        <f>Hoja2!W387</f>
        <v>0</v>
      </c>
      <c r="K387" s="18">
        <f>Hoja2!X387</f>
        <v>0</v>
      </c>
      <c r="L387" s="5">
        <f>ROUND((Hoja2!W387*Hoja2!$B$1),3)</f>
        <v>0</v>
      </c>
      <c r="M387" s="5">
        <f>ROUND((Hoja2!W387*Hoja2!$B$2),3)</f>
        <v>0</v>
      </c>
      <c r="N387" s="5">
        <f t="shared" si="6"/>
        <v>0</v>
      </c>
      <c r="O387" s="45">
        <f>ROUND((Hoja2!U387+Hoja2!Y387),2)</f>
        <v>0</v>
      </c>
      <c r="P387" s="18">
        <f>Hoja2!AC387</f>
        <v>0</v>
      </c>
      <c r="Q387" s="18" t="str">
        <f>Hoja2!AD387</f>
        <v>N</v>
      </c>
      <c r="R387" s="18" t="str">
        <f>Hoja2!AE387</f>
        <v xml:space="preserve"> - </v>
      </c>
      <c r="S387" s="18" t="str">
        <f>Hoja2!AF387</f>
        <v xml:space="preserve"> - </v>
      </c>
      <c r="T387" s="18" t="str">
        <f>Hoja2!AG387</f>
        <v xml:space="preserve"> - </v>
      </c>
      <c r="U387" s="18" t="str">
        <f>Hoja2!AH387</f>
        <v xml:space="preserve"> - </v>
      </c>
      <c r="V387" s="18" t="str">
        <f>Hoja2!AI387</f>
        <v>A-1</v>
      </c>
      <c r="W387" s="18" t="str">
        <f>Hoja2!AJ387</f>
        <v>3011020110346</v>
      </c>
      <c r="X387" s="18">
        <f>Hoja2!AK387</f>
        <v>0</v>
      </c>
    </row>
    <row r="388" spans="1:24" ht="30" customHeight="1" x14ac:dyDescent="0.25">
      <c r="A388" s="18">
        <f>Hoja2!N388</f>
        <v>0</v>
      </c>
      <c r="B388" s="18">
        <f>Hoja2!O388</f>
        <v>0</v>
      </c>
      <c r="C388" s="18">
        <f>Hoja2!P388</f>
        <v>0</v>
      </c>
      <c r="D388" s="18">
        <f>Hoja2!Q388</f>
        <v>0</v>
      </c>
      <c r="E388" s="18">
        <f>Hoja2!R388</f>
        <v>0</v>
      </c>
      <c r="F388" s="18">
        <f>Hoja2!S388</f>
        <v>0</v>
      </c>
      <c r="G388" s="18" t="str">
        <f>Hoja2!T388</f>
        <v>2026</v>
      </c>
      <c r="H388" s="18">
        <f>Hoja2!U388</f>
        <v>0</v>
      </c>
      <c r="I388" s="18">
        <f>Hoja2!V388</f>
        <v>0</v>
      </c>
      <c r="J388" s="18">
        <f>Hoja2!W388</f>
        <v>0</v>
      </c>
      <c r="K388" s="18">
        <f>Hoja2!X388</f>
        <v>0</v>
      </c>
      <c r="L388" s="5">
        <f>ROUND((Hoja2!W388*Hoja2!$B$1),3)</f>
        <v>0</v>
      </c>
      <c r="M388" s="5">
        <f>ROUND((Hoja2!W388*Hoja2!$B$2),3)</f>
        <v>0</v>
      </c>
      <c r="N388" s="5">
        <f t="shared" si="6"/>
        <v>0</v>
      </c>
      <c r="O388" s="45">
        <f>ROUND((Hoja2!U388+Hoja2!Y388),2)</f>
        <v>0</v>
      </c>
      <c r="P388" s="18">
        <f>Hoja2!AC388</f>
        <v>0</v>
      </c>
      <c r="Q388" s="18" t="str">
        <f>Hoja2!AD388</f>
        <v>N</v>
      </c>
      <c r="R388" s="18" t="str">
        <f>Hoja2!AE388</f>
        <v xml:space="preserve"> - </v>
      </c>
      <c r="S388" s="18" t="str">
        <f>Hoja2!AF388</f>
        <v xml:space="preserve"> - </v>
      </c>
      <c r="T388" s="18" t="str">
        <f>Hoja2!AG388</f>
        <v xml:space="preserve"> - </v>
      </c>
      <c r="U388" s="18" t="str">
        <f>Hoja2!AH388</f>
        <v xml:space="preserve"> - </v>
      </c>
      <c r="V388" s="18" t="str">
        <f>Hoja2!AI388</f>
        <v>A-1</v>
      </c>
      <c r="W388" s="18" t="str">
        <f>Hoja2!AJ388</f>
        <v>3011020110347</v>
      </c>
      <c r="X388" s="18">
        <f>Hoja2!AK388</f>
        <v>0</v>
      </c>
    </row>
    <row r="389" spans="1:24" ht="30" customHeight="1" x14ac:dyDescent="0.25">
      <c r="A389" s="18">
        <f>Hoja2!N389</f>
        <v>0</v>
      </c>
      <c r="B389" s="18">
        <f>Hoja2!O389</f>
        <v>0</v>
      </c>
      <c r="C389" s="18">
        <f>Hoja2!P389</f>
        <v>0</v>
      </c>
      <c r="D389" s="18">
        <f>Hoja2!Q389</f>
        <v>0</v>
      </c>
      <c r="E389" s="18">
        <f>Hoja2!R389</f>
        <v>0</v>
      </c>
      <c r="F389" s="18">
        <f>Hoja2!S389</f>
        <v>0</v>
      </c>
      <c r="G389" s="18" t="str">
        <f>Hoja2!T389</f>
        <v>2026</v>
      </c>
      <c r="H389" s="18">
        <f>Hoja2!U389</f>
        <v>0</v>
      </c>
      <c r="I389" s="18">
        <f>Hoja2!V389</f>
        <v>0</v>
      </c>
      <c r="J389" s="18">
        <f>Hoja2!W389</f>
        <v>0</v>
      </c>
      <c r="K389" s="18">
        <f>Hoja2!X389</f>
        <v>0</v>
      </c>
      <c r="L389" s="5">
        <f>ROUND((Hoja2!W389*Hoja2!$B$1),3)</f>
        <v>0</v>
      </c>
      <c r="M389" s="5">
        <f>ROUND((Hoja2!W389*Hoja2!$B$2),3)</f>
        <v>0</v>
      </c>
      <c r="N389" s="5">
        <f t="shared" si="6"/>
        <v>0</v>
      </c>
      <c r="O389" s="45">
        <f>ROUND((Hoja2!U389+Hoja2!Y389),2)</f>
        <v>0</v>
      </c>
      <c r="P389" s="18">
        <f>Hoja2!AC389</f>
        <v>0</v>
      </c>
      <c r="Q389" s="18" t="str">
        <f>Hoja2!AD389</f>
        <v>N</v>
      </c>
      <c r="R389" s="18" t="str">
        <f>Hoja2!AE389</f>
        <v xml:space="preserve"> - </v>
      </c>
      <c r="S389" s="18" t="str">
        <f>Hoja2!AF389</f>
        <v xml:space="preserve"> - </v>
      </c>
      <c r="T389" s="18" t="str">
        <f>Hoja2!AG389</f>
        <v xml:space="preserve"> - </v>
      </c>
      <c r="U389" s="18" t="str">
        <f>Hoja2!AH389</f>
        <v xml:space="preserve"> - </v>
      </c>
      <c r="V389" s="18" t="str">
        <f>Hoja2!AI389</f>
        <v>A-1</v>
      </c>
      <c r="W389" s="18" t="str">
        <f>Hoja2!AJ389</f>
        <v>3011020110348</v>
      </c>
      <c r="X389" s="18">
        <f>Hoja2!AK389</f>
        <v>0</v>
      </c>
    </row>
    <row r="390" spans="1:24" ht="30" customHeight="1" x14ac:dyDescent="0.25">
      <c r="A390" s="18">
        <f>Hoja2!N390</f>
        <v>0</v>
      </c>
      <c r="B390" s="18">
        <f>Hoja2!O390</f>
        <v>0</v>
      </c>
      <c r="C390" s="18">
        <f>Hoja2!P390</f>
        <v>0</v>
      </c>
      <c r="D390" s="18">
        <f>Hoja2!Q390</f>
        <v>0</v>
      </c>
      <c r="E390" s="18">
        <f>Hoja2!R390</f>
        <v>0</v>
      </c>
      <c r="F390" s="18">
        <f>Hoja2!S390</f>
        <v>0</v>
      </c>
      <c r="G390" s="18" t="str">
        <f>Hoja2!T390</f>
        <v>2026</v>
      </c>
      <c r="H390" s="18">
        <f>Hoja2!U390</f>
        <v>0</v>
      </c>
      <c r="I390" s="18">
        <f>Hoja2!V390</f>
        <v>0</v>
      </c>
      <c r="J390" s="18">
        <f>Hoja2!W390</f>
        <v>0</v>
      </c>
      <c r="K390" s="18">
        <f>Hoja2!X390</f>
        <v>0</v>
      </c>
      <c r="L390" s="5">
        <f>ROUND((Hoja2!W390*Hoja2!$B$1),3)</f>
        <v>0</v>
      </c>
      <c r="M390" s="5">
        <f>ROUND((Hoja2!W390*Hoja2!$B$2),3)</f>
        <v>0</v>
      </c>
      <c r="N390" s="5">
        <f t="shared" si="6"/>
        <v>0</v>
      </c>
      <c r="O390" s="45">
        <f>ROUND((Hoja2!U390+Hoja2!Y390),2)</f>
        <v>0</v>
      </c>
      <c r="P390" s="18">
        <f>Hoja2!AC390</f>
        <v>0</v>
      </c>
      <c r="Q390" s="18" t="str">
        <f>Hoja2!AD390</f>
        <v>N</v>
      </c>
      <c r="R390" s="18" t="str">
        <f>Hoja2!AE390</f>
        <v xml:space="preserve"> - </v>
      </c>
      <c r="S390" s="18" t="str">
        <f>Hoja2!AF390</f>
        <v xml:space="preserve"> - </v>
      </c>
      <c r="T390" s="18" t="str">
        <f>Hoja2!AG390</f>
        <v xml:space="preserve"> - </v>
      </c>
      <c r="U390" s="18" t="str">
        <f>Hoja2!AH390</f>
        <v xml:space="preserve"> - </v>
      </c>
      <c r="V390" s="18" t="str">
        <f>Hoja2!AI390</f>
        <v>A-1</v>
      </c>
      <c r="W390" s="18" t="str">
        <f>Hoja2!AJ390</f>
        <v>3011020110349</v>
      </c>
      <c r="X390" s="18">
        <f>Hoja2!AK390</f>
        <v>0</v>
      </c>
    </row>
    <row r="391" spans="1:24" ht="30" customHeight="1" x14ac:dyDescent="0.25">
      <c r="A391" s="18">
        <f>Hoja2!N391</f>
        <v>0</v>
      </c>
      <c r="B391" s="18">
        <f>Hoja2!O391</f>
        <v>0</v>
      </c>
      <c r="C391" s="18">
        <f>Hoja2!P391</f>
        <v>0</v>
      </c>
      <c r="D391" s="18">
        <f>Hoja2!Q391</f>
        <v>0</v>
      </c>
      <c r="E391" s="18">
        <f>Hoja2!R391</f>
        <v>0</v>
      </c>
      <c r="F391" s="18">
        <f>Hoja2!S391</f>
        <v>0</v>
      </c>
      <c r="G391" s="18" t="str">
        <f>Hoja2!T391</f>
        <v>2026</v>
      </c>
      <c r="H391" s="18">
        <f>Hoja2!U391</f>
        <v>0</v>
      </c>
      <c r="I391" s="18">
        <f>Hoja2!V391</f>
        <v>0</v>
      </c>
      <c r="J391" s="18">
        <f>Hoja2!W391</f>
        <v>0</v>
      </c>
      <c r="K391" s="18">
        <f>Hoja2!X391</f>
        <v>0</v>
      </c>
      <c r="L391" s="5">
        <f>ROUND((Hoja2!W391*Hoja2!$B$1),3)</f>
        <v>0</v>
      </c>
      <c r="M391" s="5">
        <f>ROUND((Hoja2!W391*Hoja2!$B$2),3)</f>
        <v>0</v>
      </c>
      <c r="N391" s="5">
        <f t="shared" si="6"/>
        <v>0</v>
      </c>
      <c r="O391" s="45">
        <f>ROUND((Hoja2!U391+Hoja2!Y391),2)</f>
        <v>0</v>
      </c>
      <c r="P391" s="18">
        <f>Hoja2!AC391</f>
        <v>0</v>
      </c>
      <c r="Q391" s="18" t="str">
        <f>Hoja2!AD391</f>
        <v>N</v>
      </c>
      <c r="R391" s="18" t="str">
        <f>Hoja2!AE391</f>
        <v xml:space="preserve"> - </v>
      </c>
      <c r="S391" s="18" t="str">
        <f>Hoja2!AF391</f>
        <v xml:space="preserve"> - </v>
      </c>
      <c r="T391" s="18" t="str">
        <f>Hoja2!AG391</f>
        <v xml:space="preserve"> - </v>
      </c>
      <c r="U391" s="18" t="str">
        <f>Hoja2!AH391</f>
        <v xml:space="preserve"> - </v>
      </c>
      <c r="V391" s="18" t="str">
        <f>Hoja2!AI391</f>
        <v>A-1</v>
      </c>
      <c r="W391" s="18" t="str">
        <f>Hoja2!AJ391</f>
        <v>3011020110350</v>
      </c>
      <c r="X391" s="18">
        <f>Hoja2!AK391</f>
        <v>0</v>
      </c>
    </row>
    <row r="392" spans="1:24" ht="30" customHeight="1" x14ac:dyDescent="0.25">
      <c r="A392" s="18">
        <f>Hoja2!N392</f>
        <v>0</v>
      </c>
      <c r="B392" s="18">
        <f>Hoja2!O392</f>
        <v>0</v>
      </c>
      <c r="C392" s="18">
        <f>Hoja2!P392</f>
        <v>0</v>
      </c>
      <c r="D392" s="18">
        <f>Hoja2!Q392</f>
        <v>0</v>
      </c>
      <c r="E392" s="18">
        <f>Hoja2!R392</f>
        <v>0</v>
      </c>
      <c r="F392" s="18">
        <f>Hoja2!S392</f>
        <v>0</v>
      </c>
      <c r="G392" s="18" t="str">
        <f>Hoja2!T392</f>
        <v>2026</v>
      </c>
      <c r="H392" s="18">
        <f>Hoja2!U392</f>
        <v>0</v>
      </c>
      <c r="I392" s="18">
        <f>Hoja2!V392</f>
        <v>0</v>
      </c>
      <c r="J392" s="18">
        <f>Hoja2!W392</f>
        <v>0</v>
      </c>
      <c r="K392" s="18">
        <f>Hoja2!X392</f>
        <v>0</v>
      </c>
      <c r="L392" s="5">
        <f>ROUND((Hoja2!W392*Hoja2!$B$1),3)</f>
        <v>0</v>
      </c>
      <c r="M392" s="5">
        <f>ROUND((Hoja2!W392*Hoja2!$B$2),3)</f>
        <v>0</v>
      </c>
      <c r="N392" s="5">
        <f t="shared" si="6"/>
        <v>0</v>
      </c>
      <c r="O392" s="45">
        <f>ROUND((Hoja2!U392+Hoja2!Y392),2)</f>
        <v>0</v>
      </c>
      <c r="P392" s="18">
        <f>Hoja2!AC392</f>
        <v>0</v>
      </c>
      <c r="Q392" s="18" t="str">
        <f>Hoja2!AD392</f>
        <v>N</v>
      </c>
      <c r="R392" s="18" t="str">
        <f>Hoja2!AE392</f>
        <v xml:space="preserve"> - </v>
      </c>
      <c r="S392" s="18" t="str">
        <f>Hoja2!AF392</f>
        <v xml:space="preserve"> - </v>
      </c>
      <c r="T392" s="18" t="str">
        <f>Hoja2!AG392</f>
        <v xml:space="preserve"> - </v>
      </c>
      <c r="U392" s="18" t="str">
        <f>Hoja2!AH392</f>
        <v xml:space="preserve"> - </v>
      </c>
      <c r="V392" s="18" t="str">
        <f>Hoja2!AI392</f>
        <v>A-1</v>
      </c>
      <c r="W392" s="18" t="str">
        <f>Hoja2!AJ392</f>
        <v>3011020110351</v>
      </c>
      <c r="X392" s="18">
        <f>Hoja2!AK392</f>
        <v>0</v>
      </c>
    </row>
    <row r="393" spans="1:24" ht="30" customHeight="1" x14ac:dyDescent="0.25">
      <c r="A393" s="18">
        <f>Hoja2!N393</f>
        <v>0</v>
      </c>
      <c r="B393" s="18">
        <f>Hoja2!O393</f>
        <v>0</v>
      </c>
      <c r="C393" s="18">
        <f>Hoja2!P393</f>
        <v>0</v>
      </c>
      <c r="D393" s="18">
        <f>Hoja2!Q393</f>
        <v>0</v>
      </c>
      <c r="E393" s="18">
        <f>Hoja2!R393</f>
        <v>0</v>
      </c>
      <c r="F393" s="18">
        <f>Hoja2!S393</f>
        <v>0</v>
      </c>
      <c r="G393" s="18" t="str">
        <f>Hoja2!T393</f>
        <v>2026</v>
      </c>
      <c r="H393" s="18">
        <f>Hoja2!U393</f>
        <v>0</v>
      </c>
      <c r="I393" s="18">
        <f>Hoja2!V393</f>
        <v>0</v>
      </c>
      <c r="J393" s="18">
        <f>Hoja2!W393</f>
        <v>0</v>
      </c>
      <c r="K393" s="18">
        <f>Hoja2!X393</f>
        <v>0</v>
      </c>
      <c r="L393" s="5">
        <f>ROUND((Hoja2!W393*Hoja2!$B$1),3)</f>
        <v>0</v>
      </c>
      <c r="M393" s="5">
        <f>ROUND((Hoja2!W393*Hoja2!$B$2),3)</f>
        <v>0</v>
      </c>
      <c r="N393" s="5">
        <f t="shared" si="6"/>
        <v>0</v>
      </c>
      <c r="O393" s="45">
        <f>ROUND((Hoja2!U393+Hoja2!Y393),2)</f>
        <v>0</v>
      </c>
      <c r="P393" s="18">
        <f>Hoja2!AC393</f>
        <v>0</v>
      </c>
      <c r="Q393" s="18" t="str">
        <f>Hoja2!AD393</f>
        <v>N</v>
      </c>
      <c r="R393" s="18" t="str">
        <f>Hoja2!AE393</f>
        <v xml:space="preserve"> - </v>
      </c>
      <c r="S393" s="18" t="str">
        <f>Hoja2!AF393</f>
        <v xml:space="preserve"> - </v>
      </c>
      <c r="T393" s="18" t="str">
        <f>Hoja2!AG393</f>
        <v xml:space="preserve"> - </v>
      </c>
      <c r="U393" s="18" t="str">
        <f>Hoja2!AH393</f>
        <v xml:space="preserve"> - </v>
      </c>
      <c r="V393" s="18" t="str">
        <f>Hoja2!AI393</f>
        <v>A-1</v>
      </c>
      <c r="W393" s="18" t="str">
        <f>Hoja2!AJ393</f>
        <v>3011020110352</v>
      </c>
      <c r="X393" s="18">
        <f>Hoja2!AK393</f>
        <v>0</v>
      </c>
    </row>
    <row r="394" spans="1:24" ht="30" customHeight="1" x14ac:dyDescent="0.25">
      <c r="A394" s="18">
        <f>Hoja2!N394</f>
        <v>0</v>
      </c>
      <c r="B394" s="18">
        <f>Hoja2!O394</f>
        <v>0</v>
      </c>
      <c r="C394" s="18">
        <f>Hoja2!P394</f>
        <v>0</v>
      </c>
      <c r="D394" s="18">
        <f>Hoja2!Q394</f>
        <v>0</v>
      </c>
      <c r="E394" s="18">
        <f>Hoja2!R394</f>
        <v>0</v>
      </c>
      <c r="F394" s="18">
        <f>Hoja2!S394</f>
        <v>0</v>
      </c>
      <c r="G394" s="18" t="str">
        <f>Hoja2!T394</f>
        <v>2026</v>
      </c>
      <c r="H394" s="18">
        <f>Hoja2!U394</f>
        <v>0</v>
      </c>
      <c r="I394" s="18">
        <f>Hoja2!V394</f>
        <v>0</v>
      </c>
      <c r="J394" s="18">
        <f>Hoja2!W394</f>
        <v>0</v>
      </c>
      <c r="K394" s="18">
        <f>Hoja2!X394</f>
        <v>0</v>
      </c>
      <c r="L394" s="5">
        <f>ROUND((Hoja2!W394*Hoja2!$B$1),3)</f>
        <v>0</v>
      </c>
      <c r="M394" s="5">
        <f>ROUND((Hoja2!W394*Hoja2!$B$2),3)</f>
        <v>0</v>
      </c>
      <c r="N394" s="5">
        <f t="shared" si="6"/>
        <v>0</v>
      </c>
      <c r="O394" s="45">
        <f>ROUND((Hoja2!U394+Hoja2!Y394),2)</f>
        <v>0</v>
      </c>
      <c r="P394" s="18">
        <f>Hoja2!AC394</f>
        <v>0</v>
      </c>
      <c r="Q394" s="18" t="str">
        <f>Hoja2!AD394</f>
        <v>N</v>
      </c>
      <c r="R394" s="18" t="str">
        <f>Hoja2!AE394</f>
        <v xml:space="preserve"> - </v>
      </c>
      <c r="S394" s="18" t="str">
        <f>Hoja2!AF394</f>
        <v xml:space="preserve"> - </v>
      </c>
      <c r="T394" s="18" t="str">
        <f>Hoja2!AG394</f>
        <v xml:space="preserve"> - </v>
      </c>
      <c r="U394" s="18" t="str">
        <f>Hoja2!AH394</f>
        <v xml:space="preserve"> - </v>
      </c>
      <c r="V394" s="18" t="str">
        <f>Hoja2!AI394</f>
        <v>A-1</v>
      </c>
      <c r="W394" s="18" t="str">
        <f>Hoja2!AJ394</f>
        <v>3011020110353</v>
      </c>
      <c r="X394" s="18">
        <f>Hoja2!AK394</f>
        <v>0</v>
      </c>
    </row>
    <row r="395" spans="1:24" ht="30" customHeight="1" x14ac:dyDescent="0.25">
      <c r="A395" s="18">
        <f>Hoja2!N395</f>
        <v>0</v>
      </c>
      <c r="B395" s="18">
        <f>Hoja2!O395</f>
        <v>0</v>
      </c>
      <c r="C395" s="18">
        <f>Hoja2!P395</f>
        <v>0</v>
      </c>
      <c r="D395" s="18">
        <f>Hoja2!Q395</f>
        <v>0</v>
      </c>
      <c r="E395" s="18">
        <f>Hoja2!R395</f>
        <v>0</v>
      </c>
      <c r="F395" s="18">
        <f>Hoja2!S395</f>
        <v>0</v>
      </c>
      <c r="G395" s="18" t="str">
        <f>Hoja2!T395</f>
        <v>2026</v>
      </c>
      <c r="H395" s="18">
        <f>Hoja2!U395</f>
        <v>0</v>
      </c>
      <c r="I395" s="18">
        <f>Hoja2!V395</f>
        <v>0</v>
      </c>
      <c r="J395" s="18">
        <f>Hoja2!W395</f>
        <v>0</v>
      </c>
      <c r="K395" s="18">
        <f>Hoja2!X395</f>
        <v>0</v>
      </c>
      <c r="L395" s="5">
        <f>ROUND((Hoja2!W395*Hoja2!$B$1),3)</f>
        <v>0</v>
      </c>
      <c r="M395" s="5">
        <f>ROUND((Hoja2!W395*Hoja2!$B$2),3)</f>
        <v>0</v>
      </c>
      <c r="N395" s="5">
        <f t="shared" ref="N395:N458" si="7">ROUND((L395+M395),2)</f>
        <v>0</v>
      </c>
      <c r="O395" s="45">
        <f>ROUND((Hoja2!U395+Hoja2!Y395),2)</f>
        <v>0</v>
      </c>
      <c r="P395" s="18">
        <f>Hoja2!AC395</f>
        <v>0</v>
      </c>
      <c r="Q395" s="18" t="str">
        <f>Hoja2!AD395</f>
        <v>N</v>
      </c>
      <c r="R395" s="18" t="str">
        <f>Hoja2!AE395</f>
        <v xml:space="preserve"> - </v>
      </c>
      <c r="S395" s="18" t="str">
        <f>Hoja2!AF395</f>
        <v xml:space="preserve"> - </v>
      </c>
      <c r="T395" s="18" t="str">
        <f>Hoja2!AG395</f>
        <v xml:space="preserve"> - </v>
      </c>
      <c r="U395" s="18" t="str">
        <f>Hoja2!AH395</f>
        <v xml:space="preserve"> - </v>
      </c>
      <c r="V395" s="18" t="str">
        <f>Hoja2!AI395</f>
        <v>A-1</v>
      </c>
      <c r="W395" s="18" t="str">
        <f>Hoja2!AJ395</f>
        <v>3011020110354</v>
      </c>
      <c r="X395" s="18">
        <f>Hoja2!AK395</f>
        <v>0</v>
      </c>
    </row>
    <row r="396" spans="1:24" ht="30" customHeight="1" x14ac:dyDescent="0.25">
      <c r="A396" s="18">
        <f>Hoja2!N396</f>
        <v>0</v>
      </c>
      <c r="B396" s="18">
        <f>Hoja2!O396</f>
        <v>0</v>
      </c>
      <c r="C396" s="18">
        <f>Hoja2!P396</f>
        <v>0</v>
      </c>
      <c r="D396" s="18">
        <f>Hoja2!Q396</f>
        <v>0</v>
      </c>
      <c r="E396" s="18">
        <f>Hoja2!R396</f>
        <v>0</v>
      </c>
      <c r="F396" s="18">
        <f>Hoja2!S396</f>
        <v>0</v>
      </c>
      <c r="G396" s="18" t="str">
        <f>Hoja2!T396</f>
        <v>2026</v>
      </c>
      <c r="H396" s="18">
        <f>Hoja2!U396</f>
        <v>0</v>
      </c>
      <c r="I396" s="18">
        <f>Hoja2!V396</f>
        <v>0</v>
      </c>
      <c r="J396" s="18">
        <f>Hoja2!W396</f>
        <v>0</v>
      </c>
      <c r="K396" s="18">
        <f>Hoja2!X396</f>
        <v>0</v>
      </c>
      <c r="L396" s="5">
        <f>ROUND((Hoja2!W396*Hoja2!$B$1),3)</f>
        <v>0</v>
      </c>
      <c r="M396" s="5">
        <f>ROUND((Hoja2!W396*Hoja2!$B$2),3)</f>
        <v>0</v>
      </c>
      <c r="N396" s="5">
        <f t="shared" si="7"/>
        <v>0</v>
      </c>
      <c r="O396" s="45">
        <f>ROUND((Hoja2!U396+Hoja2!Y396),2)</f>
        <v>0</v>
      </c>
      <c r="P396" s="18">
        <f>Hoja2!AC396</f>
        <v>0</v>
      </c>
      <c r="Q396" s="18" t="str">
        <f>Hoja2!AD396</f>
        <v>N</v>
      </c>
      <c r="R396" s="18" t="str">
        <f>Hoja2!AE396</f>
        <v xml:space="preserve"> - </v>
      </c>
      <c r="S396" s="18" t="str">
        <f>Hoja2!AF396</f>
        <v xml:space="preserve"> - </v>
      </c>
      <c r="T396" s="18" t="str">
        <f>Hoja2!AG396</f>
        <v xml:space="preserve"> - </v>
      </c>
      <c r="U396" s="18" t="str">
        <f>Hoja2!AH396</f>
        <v xml:space="preserve"> - </v>
      </c>
      <c r="V396" s="18" t="str">
        <f>Hoja2!AI396</f>
        <v>A-1</v>
      </c>
      <c r="W396" s="18" t="str">
        <f>Hoja2!AJ396</f>
        <v>3011020110355</v>
      </c>
      <c r="X396" s="18">
        <f>Hoja2!AK396</f>
        <v>0</v>
      </c>
    </row>
    <row r="397" spans="1:24" ht="30" customHeight="1" x14ac:dyDescent="0.25">
      <c r="A397" s="18">
        <f>Hoja2!N397</f>
        <v>0</v>
      </c>
      <c r="B397" s="18">
        <f>Hoja2!O397</f>
        <v>0</v>
      </c>
      <c r="C397" s="18">
        <f>Hoja2!P397</f>
        <v>0</v>
      </c>
      <c r="D397" s="18">
        <f>Hoja2!Q397</f>
        <v>0</v>
      </c>
      <c r="E397" s="18">
        <f>Hoja2!R397</f>
        <v>0</v>
      </c>
      <c r="F397" s="18">
        <f>Hoja2!S397</f>
        <v>0</v>
      </c>
      <c r="G397" s="18" t="str">
        <f>Hoja2!T397</f>
        <v>2026</v>
      </c>
      <c r="H397" s="18">
        <f>Hoja2!U397</f>
        <v>0</v>
      </c>
      <c r="I397" s="18">
        <f>Hoja2!V397</f>
        <v>0</v>
      </c>
      <c r="J397" s="18">
        <f>Hoja2!W397</f>
        <v>0</v>
      </c>
      <c r="K397" s="18">
        <f>Hoja2!X397</f>
        <v>0</v>
      </c>
      <c r="L397" s="5">
        <f>ROUND((Hoja2!W397*Hoja2!$B$1),3)</f>
        <v>0</v>
      </c>
      <c r="M397" s="5">
        <f>ROUND((Hoja2!W397*Hoja2!$B$2),3)</f>
        <v>0</v>
      </c>
      <c r="N397" s="5">
        <f t="shared" si="7"/>
        <v>0</v>
      </c>
      <c r="O397" s="45">
        <f>ROUND((Hoja2!U397+Hoja2!Y397),2)</f>
        <v>0</v>
      </c>
      <c r="P397" s="18">
        <f>Hoja2!AC397</f>
        <v>0</v>
      </c>
      <c r="Q397" s="18" t="str">
        <f>Hoja2!AD397</f>
        <v>N</v>
      </c>
      <c r="R397" s="18" t="str">
        <f>Hoja2!AE397</f>
        <v xml:space="preserve"> - </v>
      </c>
      <c r="S397" s="18" t="str">
        <f>Hoja2!AF397</f>
        <v xml:space="preserve"> - </v>
      </c>
      <c r="T397" s="18" t="str">
        <f>Hoja2!AG397</f>
        <v xml:space="preserve"> - </v>
      </c>
      <c r="U397" s="18" t="str">
        <f>Hoja2!AH397</f>
        <v xml:space="preserve"> - </v>
      </c>
      <c r="V397" s="18" t="str">
        <f>Hoja2!AI397</f>
        <v>A-1</v>
      </c>
      <c r="W397" s="18" t="str">
        <f>Hoja2!AJ397</f>
        <v>3011020110356</v>
      </c>
      <c r="X397" s="18">
        <f>Hoja2!AK397</f>
        <v>0</v>
      </c>
    </row>
    <row r="398" spans="1:24" ht="30" customHeight="1" x14ac:dyDescent="0.25">
      <c r="A398" s="18">
        <f>Hoja2!N398</f>
        <v>0</v>
      </c>
      <c r="B398" s="18">
        <f>Hoja2!O398</f>
        <v>0</v>
      </c>
      <c r="C398" s="18">
        <f>Hoja2!P398</f>
        <v>0</v>
      </c>
      <c r="D398" s="18">
        <f>Hoja2!Q398</f>
        <v>0</v>
      </c>
      <c r="E398" s="18">
        <f>Hoja2!R398</f>
        <v>0</v>
      </c>
      <c r="F398" s="18">
        <f>Hoja2!S398</f>
        <v>0</v>
      </c>
      <c r="G398" s="18" t="str">
        <f>Hoja2!T398</f>
        <v>2026</v>
      </c>
      <c r="H398" s="18">
        <f>Hoja2!U398</f>
        <v>0</v>
      </c>
      <c r="I398" s="18">
        <f>Hoja2!V398</f>
        <v>0</v>
      </c>
      <c r="J398" s="18">
        <f>Hoja2!W398</f>
        <v>0</v>
      </c>
      <c r="K398" s="18">
        <f>Hoja2!X398</f>
        <v>0</v>
      </c>
      <c r="L398" s="5">
        <f>ROUND((Hoja2!W398*Hoja2!$B$1),3)</f>
        <v>0</v>
      </c>
      <c r="M398" s="5">
        <f>ROUND((Hoja2!W398*Hoja2!$B$2),3)</f>
        <v>0</v>
      </c>
      <c r="N398" s="5">
        <f t="shared" si="7"/>
        <v>0</v>
      </c>
      <c r="O398" s="45">
        <f>ROUND((Hoja2!U398+Hoja2!Y398),2)</f>
        <v>0</v>
      </c>
      <c r="P398" s="18">
        <f>Hoja2!AC398</f>
        <v>0</v>
      </c>
      <c r="Q398" s="18" t="str">
        <f>Hoja2!AD398</f>
        <v>N</v>
      </c>
      <c r="R398" s="18" t="str">
        <f>Hoja2!AE398</f>
        <v xml:space="preserve"> - </v>
      </c>
      <c r="S398" s="18" t="str">
        <f>Hoja2!AF398</f>
        <v xml:space="preserve"> - </v>
      </c>
      <c r="T398" s="18" t="str">
        <f>Hoja2!AG398</f>
        <v xml:space="preserve"> - </v>
      </c>
      <c r="U398" s="18" t="str">
        <f>Hoja2!AH398</f>
        <v xml:space="preserve"> - </v>
      </c>
      <c r="V398" s="18" t="str">
        <f>Hoja2!AI398</f>
        <v>A-1</v>
      </c>
      <c r="W398" s="18" t="str">
        <f>Hoja2!AJ398</f>
        <v>3011020110357</v>
      </c>
      <c r="X398" s="18">
        <f>Hoja2!AK398</f>
        <v>0</v>
      </c>
    </row>
    <row r="399" spans="1:24" ht="30" customHeight="1" x14ac:dyDescent="0.25">
      <c r="A399" s="18">
        <f>Hoja2!N399</f>
        <v>0</v>
      </c>
      <c r="B399" s="18">
        <f>Hoja2!O399</f>
        <v>0</v>
      </c>
      <c r="C399" s="18">
        <f>Hoja2!P399</f>
        <v>0</v>
      </c>
      <c r="D399" s="18">
        <f>Hoja2!Q399</f>
        <v>0</v>
      </c>
      <c r="E399" s="18">
        <f>Hoja2!R399</f>
        <v>0</v>
      </c>
      <c r="F399" s="18">
        <f>Hoja2!S399</f>
        <v>0</v>
      </c>
      <c r="G399" s="18" t="str">
        <f>Hoja2!T399</f>
        <v>2026</v>
      </c>
      <c r="H399" s="18">
        <f>Hoja2!U399</f>
        <v>0</v>
      </c>
      <c r="I399" s="18">
        <f>Hoja2!V399</f>
        <v>0</v>
      </c>
      <c r="J399" s="18">
        <f>Hoja2!W399</f>
        <v>0</v>
      </c>
      <c r="K399" s="18">
        <f>Hoja2!X399</f>
        <v>0</v>
      </c>
      <c r="L399" s="5">
        <f>ROUND((Hoja2!W399*Hoja2!$B$1),3)</f>
        <v>0</v>
      </c>
      <c r="M399" s="5">
        <f>ROUND((Hoja2!W399*Hoja2!$B$2),3)</f>
        <v>0</v>
      </c>
      <c r="N399" s="5">
        <f t="shared" si="7"/>
        <v>0</v>
      </c>
      <c r="O399" s="45">
        <f>ROUND((Hoja2!U399+Hoja2!Y399),2)</f>
        <v>0</v>
      </c>
      <c r="P399" s="18">
        <f>Hoja2!AC399</f>
        <v>0</v>
      </c>
      <c r="Q399" s="18" t="str">
        <f>Hoja2!AD399</f>
        <v>N</v>
      </c>
      <c r="R399" s="18" t="str">
        <f>Hoja2!AE399</f>
        <v xml:space="preserve"> - </v>
      </c>
      <c r="S399" s="18" t="str">
        <f>Hoja2!AF399</f>
        <v xml:space="preserve"> - </v>
      </c>
      <c r="T399" s="18" t="str">
        <f>Hoja2!AG399</f>
        <v xml:space="preserve"> - </v>
      </c>
      <c r="U399" s="18" t="str">
        <f>Hoja2!AH399</f>
        <v xml:space="preserve"> - </v>
      </c>
      <c r="V399" s="18" t="str">
        <f>Hoja2!AI399</f>
        <v>A-1</v>
      </c>
      <c r="W399" s="18" t="str">
        <f>Hoja2!AJ399</f>
        <v>3011020110358</v>
      </c>
      <c r="X399" s="18">
        <f>Hoja2!AK399</f>
        <v>0</v>
      </c>
    </row>
    <row r="400" spans="1:24" ht="30" customHeight="1" x14ac:dyDescent="0.25">
      <c r="A400" s="18">
        <f>Hoja2!N400</f>
        <v>0</v>
      </c>
      <c r="B400" s="18">
        <f>Hoja2!O400</f>
        <v>0</v>
      </c>
      <c r="C400" s="18">
        <f>Hoja2!P400</f>
        <v>0</v>
      </c>
      <c r="D400" s="18">
        <f>Hoja2!Q400</f>
        <v>0</v>
      </c>
      <c r="E400" s="18">
        <f>Hoja2!R400</f>
        <v>0</v>
      </c>
      <c r="F400" s="18">
        <f>Hoja2!S400</f>
        <v>0</v>
      </c>
      <c r="G400" s="18" t="str">
        <f>Hoja2!T400</f>
        <v>2026</v>
      </c>
      <c r="H400" s="18">
        <f>Hoja2!U400</f>
        <v>0</v>
      </c>
      <c r="I400" s="18">
        <f>Hoja2!V400</f>
        <v>0</v>
      </c>
      <c r="J400" s="18">
        <f>Hoja2!W400</f>
        <v>0</v>
      </c>
      <c r="K400" s="18">
        <f>Hoja2!X400</f>
        <v>0</v>
      </c>
      <c r="L400" s="5">
        <f>ROUND((Hoja2!W400*Hoja2!$B$1),3)</f>
        <v>0</v>
      </c>
      <c r="M400" s="5">
        <f>ROUND((Hoja2!W400*Hoja2!$B$2),3)</f>
        <v>0</v>
      </c>
      <c r="N400" s="5">
        <f t="shared" si="7"/>
        <v>0</v>
      </c>
      <c r="O400" s="45">
        <f>ROUND((Hoja2!U400+Hoja2!Y400),2)</f>
        <v>0</v>
      </c>
      <c r="P400" s="18">
        <f>Hoja2!AC400</f>
        <v>0</v>
      </c>
      <c r="Q400" s="18" t="str">
        <f>Hoja2!AD400</f>
        <v>N</v>
      </c>
      <c r="R400" s="18" t="str">
        <f>Hoja2!AE400</f>
        <v xml:space="preserve"> - </v>
      </c>
      <c r="S400" s="18" t="str">
        <f>Hoja2!AF400</f>
        <v xml:space="preserve"> - </v>
      </c>
      <c r="T400" s="18" t="str">
        <f>Hoja2!AG400</f>
        <v xml:space="preserve"> - </v>
      </c>
      <c r="U400" s="18" t="str">
        <f>Hoja2!AH400</f>
        <v xml:space="preserve"> - </v>
      </c>
      <c r="V400" s="18" t="str">
        <f>Hoja2!AI400</f>
        <v>A-1</v>
      </c>
      <c r="W400" s="18" t="str">
        <f>Hoja2!AJ400</f>
        <v>3011020110359</v>
      </c>
      <c r="X400" s="18">
        <f>Hoja2!AK400</f>
        <v>0</v>
      </c>
    </row>
    <row r="401" spans="1:24" ht="30" customHeight="1" x14ac:dyDescent="0.25">
      <c r="A401" s="18">
        <f>Hoja2!N401</f>
        <v>0</v>
      </c>
      <c r="B401" s="18">
        <f>Hoja2!O401</f>
        <v>0</v>
      </c>
      <c r="C401" s="18">
        <f>Hoja2!P401</f>
        <v>0</v>
      </c>
      <c r="D401" s="18">
        <f>Hoja2!Q401</f>
        <v>0</v>
      </c>
      <c r="E401" s="18">
        <f>Hoja2!R401</f>
        <v>0</v>
      </c>
      <c r="F401" s="18">
        <f>Hoja2!S401</f>
        <v>0</v>
      </c>
      <c r="G401" s="18" t="str">
        <f>Hoja2!T401</f>
        <v>2026</v>
      </c>
      <c r="H401" s="18">
        <f>Hoja2!U401</f>
        <v>0</v>
      </c>
      <c r="I401" s="18">
        <f>Hoja2!V401</f>
        <v>0</v>
      </c>
      <c r="J401" s="18">
        <f>Hoja2!W401</f>
        <v>0</v>
      </c>
      <c r="K401" s="18">
        <f>Hoja2!X401</f>
        <v>0</v>
      </c>
      <c r="L401" s="5">
        <f>ROUND((Hoja2!W401*Hoja2!$B$1),3)</f>
        <v>0</v>
      </c>
      <c r="M401" s="5">
        <f>ROUND((Hoja2!W401*Hoja2!$B$2),3)</f>
        <v>0</v>
      </c>
      <c r="N401" s="5">
        <f t="shared" si="7"/>
        <v>0</v>
      </c>
      <c r="O401" s="45">
        <f>ROUND((Hoja2!U401+Hoja2!Y401),2)</f>
        <v>0</v>
      </c>
      <c r="P401" s="18">
        <f>Hoja2!AC401</f>
        <v>0</v>
      </c>
      <c r="Q401" s="18" t="str">
        <f>Hoja2!AD401</f>
        <v>N</v>
      </c>
      <c r="R401" s="18" t="str">
        <f>Hoja2!AE401</f>
        <v xml:space="preserve"> - </v>
      </c>
      <c r="S401" s="18" t="str">
        <f>Hoja2!AF401</f>
        <v xml:space="preserve"> - </v>
      </c>
      <c r="T401" s="18" t="str">
        <f>Hoja2!AG401</f>
        <v xml:space="preserve"> - </v>
      </c>
      <c r="U401" s="18" t="str">
        <f>Hoja2!AH401</f>
        <v xml:space="preserve"> - </v>
      </c>
      <c r="V401" s="18" t="str">
        <f>Hoja2!AI401</f>
        <v>A-1</v>
      </c>
      <c r="W401" s="18" t="str">
        <f>Hoja2!AJ401</f>
        <v>3011020110360</v>
      </c>
      <c r="X401" s="18">
        <f>Hoja2!AK401</f>
        <v>0</v>
      </c>
    </row>
    <row r="402" spans="1:24" ht="30" customHeight="1" x14ac:dyDescent="0.25">
      <c r="A402" s="18">
        <f>Hoja2!N402</f>
        <v>0</v>
      </c>
      <c r="B402" s="18">
        <f>Hoja2!O402</f>
        <v>0</v>
      </c>
      <c r="C402" s="18">
        <f>Hoja2!P402</f>
        <v>0</v>
      </c>
      <c r="D402" s="18">
        <f>Hoja2!Q402</f>
        <v>0</v>
      </c>
      <c r="E402" s="18">
        <f>Hoja2!R402</f>
        <v>0</v>
      </c>
      <c r="F402" s="18">
        <f>Hoja2!S402</f>
        <v>0</v>
      </c>
      <c r="G402" s="18" t="str">
        <f>Hoja2!T402</f>
        <v>2026</v>
      </c>
      <c r="H402" s="18">
        <f>Hoja2!U402</f>
        <v>0</v>
      </c>
      <c r="I402" s="18">
        <f>Hoja2!V402</f>
        <v>0</v>
      </c>
      <c r="J402" s="18">
        <f>Hoja2!W402</f>
        <v>0</v>
      </c>
      <c r="K402" s="18">
        <f>Hoja2!X402</f>
        <v>0</v>
      </c>
      <c r="L402" s="5">
        <f>ROUND((Hoja2!W402*Hoja2!$B$1),3)</f>
        <v>0</v>
      </c>
      <c r="M402" s="5">
        <f>ROUND((Hoja2!W402*Hoja2!$B$2),3)</f>
        <v>0</v>
      </c>
      <c r="N402" s="5">
        <f t="shared" si="7"/>
        <v>0</v>
      </c>
      <c r="O402" s="45">
        <f>ROUND((Hoja2!U402+Hoja2!Y402),2)</f>
        <v>0</v>
      </c>
      <c r="P402" s="18">
        <f>Hoja2!AC402</f>
        <v>0</v>
      </c>
      <c r="Q402" s="18" t="str">
        <f>Hoja2!AD402</f>
        <v>N</v>
      </c>
      <c r="R402" s="18" t="str">
        <f>Hoja2!AE402</f>
        <v xml:space="preserve"> - </v>
      </c>
      <c r="S402" s="18" t="str">
        <f>Hoja2!AF402</f>
        <v xml:space="preserve"> - </v>
      </c>
      <c r="T402" s="18" t="str">
        <f>Hoja2!AG402</f>
        <v xml:space="preserve"> - </v>
      </c>
      <c r="U402" s="18" t="str">
        <f>Hoja2!AH402</f>
        <v xml:space="preserve"> - </v>
      </c>
      <c r="V402" s="18" t="str">
        <f>Hoja2!AI402</f>
        <v>A-1</v>
      </c>
      <c r="W402" s="18" t="str">
        <f>Hoja2!AJ402</f>
        <v>3011020110361</v>
      </c>
      <c r="X402" s="18">
        <f>Hoja2!AK402</f>
        <v>0</v>
      </c>
    </row>
    <row r="403" spans="1:24" ht="30" customHeight="1" x14ac:dyDescent="0.25">
      <c r="A403" s="18">
        <f>Hoja2!N403</f>
        <v>0</v>
      </c>
      <c r="B403" s="18">
        <f>Hoja2!O403</f>
        <v>0</v>
      </c>
      <c r="C403" s="18">
        <f>Hoja2!P403</f>
        <v>0</v>
      </c>
      <c r="D403" s="18">
        <f>Hoja2!Q403</f>
        <v>0</v>
      </c>
      <c r="E403" s="18">
        <f>Hoja2!R403</f>
        <v>0</v>
      </c>
      <c r="F403" s="18">
        <f>Hoja2!S403</f>
        <v>0</v>
      </c>
      <c r="G403" s="18" t="str">
        <f>Hoja2!T403</f>
        <v>2026</v>
      </c>
      <c r="H403" s="18">
        <f>Hoja2!U403</f>
        <v>0</v>
      </c>
      <c r="I403" s="18">
        <f>Hoja2!V403</f>
        <v>0</v>
      </c>
      <c r="J403" s="18">
        <f>Hoja2!W403</f>
        <v>0</v>
      </c>
      <c r="K403" s="18">
        <f>Hoja2!X403</f>
        <v>0</v>
      </c>
      <c r="L403" s="5">
        <f>ROUND((Hoja2!W403*Hoja2!$B$1),3)</f>
        <v>0</v>
      </c>
      <c r="M403" s="5">
        <f>ROUND((Hoja2!W403*Hoja2!$B$2),3)</f>
        <v>0</v>
      </c>
      <c r="N403" s="5">
        <f t="shared" si="7"/>
        <v>0</v>
      </c>
      <c r="O403" s="45">
        <f>ROUND((Hoja2!U403+Hoja2!Y403),2)</f>
        <v>0</v>
      </c>
      <c r="P403" s="18">
        <f>Hoja2!AC403</f>
        <v>0</v>
      </c>
      <c r="Q403" s="18" t="str">
        <f>Hoja2!AD403</f>
        <v>N</v>
      </c>
      <c r="R403" s="18" t="str">
        <f>Hoja2!AE403</f>
        <v xml:space="preserve"> - </v>
      </c>
      <c r="S403" s="18" t="str">
        <f>Hoja2!AF403</f>
        <v xml:space="preserve"> - </v>
      </c>
      <c r="T403" s="18" t="str">
        <f>Hoja2!AG403</f>
        <v xml:space="preserve"> - </v>
      </c>
      <c r="U403" s="18" t="str">
        <f>Hoja2!AH403</f>
        <v xml:space="preserve"> - </v>
      </c>
      <c r="V403" s="18" t="str">
        <f>Hoja2!AI403</f>
        <v>A-1</v>
      </c>
      <c r="W403" s="18" t="str">
        <f>Hoja2!AJ403</f>
        <v>3011020110362</v>
      </c>
      <c r="X403" s="18">
        <f>Hoja2!AK403</f>
        <v>0</v>
      </c>
    </row>
    <row r="404" spans="1:24" ht="30" customHeight="1" x14ac:dyDescent="0.25">
      <c r="A404" s="18">
        <f>Hoja2!N404</f>
        <v>0</v>
      </c>
      <c r="B404" s="18">
        <f>Hoja2!O404</f>
        <v>0</v>
      </c>
      <c r="C404" s="18">
        <f>Hoja2!P404</f>
        <v>0</v>
      </c>
      <c r="D404" s="18">
        <f>Hoja2!Q404</f>
        <v>0</v>
      </c>
      <c r="E404" s="18">
        <f>Hoja2!R404</f>
        <v>0</v>
      </c>
      <c r="F404" s="18">
        <f>Hoja2!S404</f>
        <v>0</v>
      </c>
      <c r="G404" s="18" t="str">
        <f>Hoja2!T404</f>
        <v>2026</v>
      </c>
      <c r="H404" s="18">
        <f>Hoja2!U404</f>
        <v>0</v>
      </c>
      <c r="I404" s="18">
        <f>Hoja2!V404</f>
        <v>0</v>
      </c>
      <c r="J404" s="18">
        <f>Hoja2!W404</f>
        <v>0</v>
      </c>
      <c r="K404" s="18">
        <f>Hoja2!X404</f>
        <v>0</v>
      </c>
      <c r="L404" s="5">
        <f>ROUND((Hoja2!W404*Hoja2!$B$1),3)</f>
        <v>0</v>
      </c>
      <c r="M404" s="5">
        <f>ROUND((Hoja2!W404*Hoja2!$B$2),3)</f>
        <v>0</v>
      </c>
      <c r="N404" s="5">
        <f t="shared" si="7"/>
        <v>0</v>
      </c>
      <c r="O404" s="45">
        <f>ROUND((Hoja2!U404+Hoja2!Y404),2)</f>
        <v>0</v>
      </c>
      <c r="P404" s="18">
        <f>Hoja2!AC404</f>
        <v>0</v>
      </c>
      <c r="Q404" s="18" t="str">
        <f>Hoja2!AD404</f>
        <v>N</v>
      </c>
      <c r="R404" s="18" t="str">
        <f>Hoja2!AE404</f>
        <v xml:space="preserve"> - </v>
      </c>
      <c r="S404" s="18" t="str">
        <f>Hoja2!AF404</f>
        <v xml:space="preserve"> - </v>
      </c>
      <c r="T404" s="18" t="str">
        <f>Hoja2!AG404</f>
        <v xml:space="preserve"> - </v>
      </c>
      <c r="U404" s="18" t="str">
        <f>Hoja2!AH404</f>
        <v xml:space="preserve"> - </v>
      </c>
      <c r="V404" s="18" t="str">
        <f>Hoja2!AI404</f>
        <v>A-1</v>
      </c>
      <c r="W404" s="18" t="str">
        <f>Hoja2!AJ404</f>
        <v>3011020110363</v>
      </c>
      <c r="X404" s="18">
        <f>Hoja2!AK404</f>
        <v>0</v>
      </c>
    </row>
    <row r="405" spans="1:24" ht="30" customHeight="1" x14ac:dyDescent="0.25">
      <c r="A405" s="18">
        <f>Hoja2!N405</f>
        <v>0</v>
      </c>
      <c r="B405" s="18">
        <f>Hoja2!O405</f>
        <v>0</v>
      </c>
      <c r="C405" s="18">
        <f>Hoja2!P405</f>
        <v>0</v>
      </c>
      <c r="D405" s="18">
        <f>Hoja2!Q405</f>
        <v>0</v>
      </c>
      <c r="E405" s="18">
        <f>Hoja2!R405</f>
        <v>0</v>
      </c>
      <c r="F405" s="18">
        <f>Hoja2!S405</f>
        <v>0</v>
      </c>
      <c r="G405" s="18" t="str">
        <f>Hoja2!T405</f>
        <v>2026</v>
      </c>
      <c r="H405" s="18">
        <f>Hoja2!U405</f>
        <v>0</v>
      </c>
      <c r="I405" s="18">
        <f>Hoja2!V405</f>
        <v>0</v>
      </c>
      <c r="J405" s="18">
        <f>Hoja2!W405</f>
        <v>0</v>
      </c>
      <c r="K405" s="18">
        <f>Hoja2!X405</f>
        <v>0</v>
      </c>
      <c r="L405" s="5">
        <f>ROUND((Hoja2!W405*Hoja2!$B$1),3)</f>
        <v>0</v>
      </c>
      <c r="M405" s="5">
        <f>ROUND((Hoja2!W405*Hoja2!$B$2),3)</f>
        <v>0</v>
      </c>
      <c r="N405" s="5">
        <f t="shared" si="7"/>
        <v>0</v>
      </c>
      <c r="O405" s="45">
        <f>ROUND((Hoja2!U405+Hoja2!Y405),2)</f>
        <v>0</v>
      </c>
      <c r="P405" s="18">
        <f>Hoja2!AC405</f>
        <v>0</v>
      </c>
      <c r="Q405" s="18" t="str">
        <f>Hoja2!AD405</f>
        <v>N</v>
      </c>
      <c r="R405" s="18" t="str">
        <f>Hoja2!AE405</f>
        <v xml:space="preserve"> - </v>
      </c>
      <c r="S405" s="18" t="str">
        <f>Hoja2!AF405</f>
        <v xml:space="preserve"> - </v>
      </c>
      <c r="T405" s="18" t="str">
        <f>Hoja2!AG405</f>
        <v xml:space="preserve"> - </v>
      </c>
      <c r="U405" s="18" t="str">
        <f>Hoja2!AH405</f>
        <v xml:space="preserve"> - </v>
      </c>
      <c r="V405" s="18" t="str">
        <f>Hoja2!AI405</f>
        <v>A-1</v>
      </c>
      <c r="W405" s="18" t="str">
        <f>Hoja2!AJ405</f>
        <v>3011020110364</v>
      </c>
      <c r="X405" s="18">
        <f>Hoja2!AK405</f>
        <v>0</v>
      </c>
    </row>
    <row r="406" spans="1:24" ht="30" customHeight="1" x14ac:dyDescent="0.25">
      <c r="A406" s="18">
        <f>Hoja2!N406</f>
        <v>0</v>
      </c>
      <c r="B406" s="18">
        <f>Hoja2!O406</f>
        <v>0</v>
      </c>
      <c r="C406" s="18">
        <f>Hoja2!P406</f>
        <v>0</v>
      </c>
      <c r="D406" s="18">
        <f>Hoja2!Q406</f>
        <v>0</v>
      </c>
      <c r="E406" s="18">
        <f>Hoja2!R406</f>
        <v>0</v>
      </c>
      <c r="F406" s="18">
        <f>Hoja2!S406</f>
        <v>0</v>
      </c>
      <c r="G406" s="18" t="str">
        <f>Hoja2!T406</f>
        <v>2026</v>
      </c>
      <c r="H406" s="18">
        <f>Hoja2!U406</f>
        <v>0</v>
      </c>
      <c r="I406" s="18">
        <f>Hoja2!V406</f>
        <v>0</v>
      </c>
      <c r="J406" s="18">
        <f>Hoja2!W406</f>
        <v>0</v>
      </c>
      <c r="K406" s="18">
        <f>Hoja2!X406</f>
        <v>0</v>
      </c>
      <c r="L406" s="5">
        <f>ROUND((Hoja2!W406*Hoja2!$B$1),3)</f>
        <v>0</v>
      </c>
      <c r="M406" s="5">
        <f>ROUND((Hoja2!W406*Hoja2!$B$2),3)</f>
        <v>0</v>
      </c>
      <c r="N406" s="5">
        <f t="shared" si="7"/>
        <v>0</v>
      </c>
      <c r="O406" s="45">
        <f>ROUND((Hoja2!U406+Hoja2!Y406),2)</f>
        <v>0</v>
      </c>
      <c r="P406" s="18">
        <f>Hoja2!AC406</f>
        <v>0</v>
      </c>
      <c r="Q406" s="18" t="str">
        <f>Hoja2!AD406</f>
        <v>N</v>
      </c>
      <c r="R406" s="18" t="str">
        <f>Hoja2!AE406</f>
        <v xml:space="preserve"> - </v>
      </c>
      <c r="S406" s="18" t="str">
        <f>Hoja2!AF406</f>
        <v xml:space="preserve"> - </v>
      </c>
      <c r="T406" s="18" t="str">
        <f>Hoja2!AG406</f>
        <v xml:space="preserve"> - </v>
      </c>
      <c r="U406" s="18" t="str">
        <f>Hoja2!AH406</f>
        <v xml:space="preserve"> - </v>
      </c>
      <c r="V406" s="18" t="str">
        <f>Hoja2!AI406</f>
        <v>A-1</v>
      </c>
      <c r="W406" s="18" t="str">
        <f>Hoja2!AJ406</f>
        <v>3011020110365</v>
      </c>
      <c r="X406" s="18">
        <f>Hoja2!AK406</f>
        <v>0</v>
      </c>
    </row>
    <row r="407" spans="1:24" ht="30" customHeight="1" x14ac:dyDescent="0.25">
      <c r="A407" s="18">
        <f>Hoja2!N407</f>
        <v>0</v>
      </c>
      <c r="B407" s="18">
        <f>Hoja2!O407</f>
        <v>0</v>
      </c>
      <c r="C407" s="18">
        <f>Hoja2!P407</f>
        <v>0</v>
      </c>
      <c r="D407" s="18">
        <f>Hoja2!Q407</f>
        <v>0</v>
      </c>
      <c r="E407" s="18">
        <f>Hoja2!R407</f>
        <v>0</v>
      </c>
      <c r="F407" s="18">
        <f>Hoja2!S407</f>
        <v>0</v>
      </c>
      <c r="G407" s="18" t="str">
        <f>Hoja2!T407</f>
        <v>2026</v>
      </c>
      <c r="H407" s="18">
        <f>Hoja2!U407</f>
        <v>0</v>
      </c>
      <c r="I407" s="18">
        <f>Hoja2!V407</f>
        <v>0</v>
      </c>
      <c r="J407" s="18">
        <f>Hoja2!W407</f>
        <v>0</v>
      </c>
      <c r="K407" s="18">
        <f>Hoja2!X407</f>
        <v>0</v>
      </c>
      <c r="L407" s="5">
        <f>ROUND((Hoja2!W407*Hoja2!$B$1),3)</f>
        <v>0</v>
      </c>
      <c r="M407" s="5">
        <f>ROUND((Hoja2!W407*Hoja2!$B$2),3)</f>
        <v>0</v>
      </c>
      <c r="N407" s="5">
        <f t="shared" si="7"/>
        <v>0</v>
      </c>
      <c r="O407" s="45">
        <f>ROUND((Hoja2!U407+Hoja2!Y407),2)</f>
        <v>0</v>
      </c>
      <c r="P407" s="18">
        <f>Hoja2!AC407</f>
        <v>0</v>
      </c>
      <c r="Q407" s="18" t="str">
        <f>Hoja2!AD407</f>
        <v>N</v>
      </c>
      <c r="R407" s="18" t="str">
        <f>Hoja2!AE407</f>
        <v xml:space="preserve"> - </v>
      </c>
      <c r="S407" s="18" t="str">
        <f>Hoja2!AF407</f>
        <v xml:space="preserve"> - </v>
      </c>
      <c r="T407" s="18" t="str">
        <f>Hoja2!AG407</f>
        <v xml:space="preserve"> - </v>
      </c>
      <c r="U407" s="18" t="str">
        <f>Hoja2!AH407</f>
        <v xml:space="preserve"> - </v>
      </c>
      <c r="V407" s="18" t="str">
        <f>Hoja2!AI407</f>
        <v>A-1</v>
      </c>
      <c r="W407" s="18" t="str">
        <f>Hoja2!AJ407</f>
        <v>3011020110366</v>
      </c>
      <c r="X407" s="18">
        <f>Hoja2!AK407</f>
        <v>0</v>
      </c>
    </row>
    <row r="408" spans="1:24" ht="30" customHeight="1" x14ac:dyDescent="0.25">
      <c r="A408" s="18">
        <f>Hoja2!N408</f>
        <v>0</v>
      </c>
      <c r="B408" s="18">
        <f>Hoja2!O408</f>
        <v>0</v>
      </c>
      <c r="C408" s="18">
        <f>Hoja2!P408</f>
        <v>0</v>
      </c>
      <c r="D408" s="18">
        <f>Hoja2!Q408</f>
        <v>0</v>
      </c>
      <c r="E408" s="18">
        <f>Hoja2!R408</f>
        <v>0</v>
      </c>
      <c r="F408" s="18">
        <f>Hoja2!S408</f>
        <v>0</v>
      </c>
      <c r="G408" s="18" t="str">
        <f>Hoja2!T408</f>
        <v>2026</v>
      </c>
      <c r="H408" s="18">
        <f>Hoja2!U408</f>
        <v>0</v>
      </c>
      <c r="I408" s="18">
        <f>Hoja2!V408</f>
        <v>0</v>
      </c>
      <c r="J408" s="18">
        <f>Hoja2!W408</f>
        <v>0</v>
      </c>
      <c r="K408" s="18">
        <f>Hoja2!X408</f>
        <v>0</v>
      </c>
      <c r="L408" s="5">
        <f>ROUND((Hoja2!W408*Hoja2!$B$1),3)</f>
        <v>0</v>
      </c>
      <c r="M408" s="5">
        <f>ROUND((Hoja2!W408*Hoja2!$B$2),3)</f>
        <v>0</v>
      </c>
      <c r="N408" s="5">
        <f t="shared" si="7"/>
        <v>0</v>
      </c>
      <c r="O408" s="45">
        <f>ROUND((Hoja2!U408+Hoja2!Y408),2)</f>
        <v>0</v>
      </c>
      <c r="P408" s="18">
        <f>Hoja2!AC408</f>
        <v>0</v>
      </c>
      <c r="Q408" s="18" t="str">
        <f>Hoja2!AD408</f>
        <v>N</v>
      </c>
      <c r="R408" s="18" t="str">
        <f>Hoja2!AE408</f>
        <v xml:space="preserve"> - </v>
      </c>
      <c r="S408" s="18" t="str">
        <f>Hoja2!AF408</f>
        <v xml:space="preserve"> - </v>
      </c>
      <c r="T408" s="18" t="str">
        <f>Hoja2!AG408</f>
        <v xml:space="preserve"> - </v>
      </c>
      <c r="U408" s="18" t="str">
        <f>Hoja2!AH408</f>
        <v xml:space="preserve"> - </v>
      </c>
      <c r="V408" s="18" t="str">
        <f>Hoja2!AI408</f>
        <v>A-1</v>
      </c>
      <c r="W408" s="18" t="str">
        <f>Hoja2!AJ408</f>
        <v>3011020110367</v>
      </c>
      <c r="X408" s="18">
        <f>Hoja2!AK408</f>
        <v>0</v>
      </c>
    </row>
    <row r="409" spans="1:24" ht="30" customHeight="1" x14ac:dyDescent="0.25">
      <c r="A409" s="18">
        <f>Hoja2!N409</f>
        <v>0</v>
      </c>
      <c r="B409" s="18">
        <f>Hoja2!O409</f>
        <v>0</v>
      </c>
      <c r="C409" s="18">
        <f>Hoja2!P409</f>
        <v>0</v>
      </c>
      <c r="D409" s="18">
        <f>Hoja2!Q409</f>
        <v>0</v>
      </c>
      <c r="E409" s="18">
        <f>Hoja2!R409</f>
        <v>0</v>
      </c>
      <c r="F409" s="18">
        <f>Hoja2!S409</f>
        <v>0</v>
      </c>
      <c r="G409" s="18" t="str">
        <f>Hoja2!T409</f>
        <v>2026</v>
      </c>
      <c r="H409" s="18">
        <f>Hoja2!U409</f>
        <v>0</v>
      </c>
      <c r="I409" s="18">
        <f>Hoja2!V409</f>
        <v>0</v>
      </c>
      <c r="J409" s="18">
        <f>Hoja2!W409</f>
        <v>0</v>
      </c>
      <c r="K409" s="18">
        <f>Hoja2!X409</f>
        <v>0</v>
      </c>
      <c r="L409" s="5">
        <f>ROUND((Hoja2!W409*Hoja2!$B$1),3)</f>
        <v>0</v>
      </c>
      <c r="M409" s="5">
        <f>ROUND((Hoja2!W409*Hoja2!$B$2),3)</f>
        <v>0</v>
      </c>
      <c r="N409" s="5">
        <f t="shared" si="7"/>
        <v>0</v>
      </c>
      <c r="O409" s="45">
        <f>ROUND((Hoja2!U409+Hoja2!Y409),2)</f>
        <v>0</v>
      </c>
      <c r="P409" s="18">
        <f>Hoja2!AC409</f>
        <v>0</v>
      </c>
      <c r="Q409" s="18" t="str">
        <f>Hoja2!AD409</f>
        <v>N</v>
      </c>
      <c r="R409" s="18" t="str">
        <f>Hoja2!AE409</f>
        <v xml:space="preserve"> - </v>
      </c>
      <c r="S409" s="18" t="str">
        <f>Hoja2!AF409</f>
        <v xml:space="preserve"> - </v>
      </c>
      <c r="T409" s="18" t="str">
        <f>Hoja2!AG409</f>
        <v xml:space="preserve"> - </v>
      </c>
      <c r="U409" s="18" t="str">
        <f>Hoja2!AH409</f>
        <v xml:space="preserve"> - </v>
      </c>
      <c r="V409" s="18" t="str">
        <f>Hoja2!AI409</f>
        <v>A-1</v>
      </c>
      <c r="W409" s="18" t="str">
        <f>Hoja2!AJ409</f>
        <v>3011020110368</v>
      </c>
      <c r="X409" s="18">
        <f>Hoja2!AK409</f>
        <v>0</v>
      </c>
    </row>
    <row r="410" spans="1:24" ht="30" customHeight="1" x14ac:dyDescent="0.25">
      <c r="A410" s="18">
        <f>Hoja2!N410</f>
        <v>0</v>
      </c>
      <c r="B410" s="18">
        <f>Hoja2!O410</f>
        <v>0</v>
      </c>
      <c r="C410" s="18">
        <f>Hoja2!P410</f>
        <v>0</v>
      </c>
      <c r="D410" s="18">
        <f>Hoja2!Q410</f>
        <v>0</v>
      </c>
      <c r="E410" s="18">
        <f>Hoja2!R410</f>
        <v>0</v>
      </c>
      <c r="F410" s="18">
        <f>Hoja2!S410</f>
        <v>0</v>
      </c>
      <c r="G410" s="18" t="str">
        <f>Hoja2!T410</f>
        <v>2026</v>
      </c>
      <c r="H410" s="18">
        <f>Hoja2!U410</f>
        <v>0</v>
      </c>
      <c r="I410" s="18">
        <f>Hoja2!V410</f>
        <v>0</v>
      </c>
      <c r="J410" s="18">
        <f>Hoja2!W410</f>
        <v>0</v>
      </c>
      <c r="K410" s="18">
        <f>Hoja2!X410</f>
        <v>0</v>
      </c>
      <c r="L410" s="5">
        <f>ROUND((Hoja2!W410*Hoja2!$B$1),3)</f>
        <v>0</v>
      </c>
      <c r="M410" s="5">
        <f>ROUND((Hoja2!W410*Hoja2!$B$2),3)</f>
        <v>0</v>
      </c>
      <c r="N410" s="5">
        <f t="shared" si="7"/>
        <v>0</v>
      </c>
      <c r="O410" s="45">
        <f>ROUND((Hoja2!U410+Hoja2!Y410),2)</f>
        <v>0</v>
      </c>
      <c r="P410" s="18">
        <f>Hoja2!AC410</f>
        <v>0</v>
      </c>
      <c r="Q410" s="18" t="str">
        <f>Hoja2!AD410</f>
        <v>N</v>
      </c>
      <c r="R410" s="18" t="str">
        <f>Hoja2!AE410</f>
        <v xml:space="preserve"> - </v>
      </c>
      <c r="S410" s="18" t="str">
        <f>Hoja2!AF410</f>
        <v xml:space="preserve"> - </v>
      </c>
      <c r="T410" s="18" t="str">
        <f>Hoja2!AG410</f>
        <v xml:space="preserve"> - </v>
      </c>
      <c r="U410" s="18" t="str">
        <f>Hoja2!AH410</f>
        <v xml:space="preserve"> - </v>
      </c>
      <c r="V410" s="18" t="str">
        <f>Hoja2!AI410</f>
        <v>A-1</v>
      </c>
      <c r="W410" s="18" t="str">
        <f>Hoja2!AJ410</f>
        <v>3011020110369</v>
      </c>
      <c r="X410" s="18">
        <f>Hoja2!AK410</f>
        <v>0</v>
      </c>
    </row>
    <row r="411" spans="1:24" ht="30" customHeight="1" x14ac:dyDescent="0.25">
      <c r="A411" s="18">
        <f>Hoja2!N411</f>
        <v>0</v>
      </c>
      <c r="B411" s="18">
        <f>Hoja2!O411</f>
        <v>0</v>
      </c>
      <c r="C411" s="18">
        <f>Hoja2!P411</f>
        <v>0</v>
      </c>
      <c r="D411" s="18">
        <f>Hoja2!Q411</f>
        <v>0</v>
      </c>
      <c r="E411" s="18">
        <f>Hoja2!R411</f>
        <v>0</v>
      </c>
      <c r="F411" s="18">
        <f>Hoja2!S411</f>
        <v>0</v>
      </c>
      <c r="G411" s="18" t="str">
        <f>Hoja2!T411</f>
        <v>2026</v>
      </c>
      <c r="H411" s="18">
        <f>Hoja2!U411</f>
        <v>0</v>
      </c>
      <c r="I411" s="18">
        <f>Hoja2!V411</f>
        <v>0</v>
      </c>
      <c r="J411" s="18">
        <f>Hoja2!W411</f>
        <v>0</v>
      </c>
      <c r="K411" s="18">
        <f>Hoja2!X411</f>
        <v>0</v>
      </c>
      <c r="L411" s="5">
        <f>ROUND((Hoja2!W411*Hoja2!$B$1),3)</f>
        <v>0</v>
      </c>
      <c r="M411" s="5">
        <f>ROUND((Hoja2!W411*Hoja2!$B$2),3)</f>
        <v>0</v>
      </c>
      <c r="N411" s="5">
        <f t="shared" si="7"/>
        <v>0</v>
      </c>
      <c r="O411" s="45">
        <f>ROUND((Hoja2!U411+Hoja2!Y411),2)</f>
        <v>0</v>
      </c>
      <c r="P411" s="18">
        <f>Hoja2!AC411</f>
        <v>0</v>
      </c>
      <c r="Q411" s="18" t="str">
        <f>Hoja2!AD411</f>
        <v>N</v>
      </c>
      <c r="R411" s="18" t="str">
        <f>Hoja2!AE411</f>
        <v xml:space="preserve"> - </v>
      </c>
      <c r="S411" s="18" t="str">
        <f>Hoja2!AF411</f>
        <v xml:space="preserve"> - </v>
      </c>
      <c r="T411" s="18" t="str">
        <f>Hoja2!AG411</f>
        <v xml:space="preserve"> - </v>
      </c>
      <c r="U411" s="18" t="str">
        <f>Hoja2!AH411</f>
        <v xml:space="preserve"> - </v>
      </c>
      <c r="V411" s="18" t="str">
        <f>Hoja2!AI411</f>
        <v>A-1</v>
      </c>
      <c r="W411" s="18" t="str">
        <f>Hoja2!AJ411</f>
        <v>3011020110370</v>
      </c>
      <c r="X411" s="18">
        <f>Hoja2!AK411</f>
        <v>0</v>
      </c>
    </row>
    <row r="412" spans="1:24" ht="30" customHeight="1" x14ac:dyDescent="0.25">
      <c r="A412" s="18">
        <f>Hoja2!N412</f>
        <v>0</v>
      </c>
      <c r="B412" s="18">
        <f>Hoja2!O412</f>
        <v>0</v>
      </c>
      <c r="C412" s="18">
        <f>Hoja2!P412</f>
        <v>0</v>
      </c>
      <c r="D412" s="18">
        <f>Hoja2!Q412</f>
        <v>0</v>
      </c>
      <c r="E412" s="18">
        <f>Hoja2!R412</f>
        <v>0</v>
      </c>
      <c r="F412" s="18">
        <f>Hoja2!S412</f>
        <v>0</v>
      </c>
      <c r="G412" s="18" t="str">
        <f>Hoja2!T412</f>
        <v>2026</v>
      </c>
      <c r="H412" s="18">
        <f>Hoja2!U412</f>
        <v>0</v>
      </c>
      <c r="I412" s="18">
        <f>Hoja2!V412</f>
        <v>0</v>
      </c>
      <c r="J412" s="18">
        <f>Hoja2!W412</f>
        <v>0</v>
      </c>
      <c r="K412" s="18">
        <f>Hoja2!X412</f>
        <v>0</v>
      </c>
      <c r="L412" s="5">
        <f>ROUND((Hoja2!W412*Hoja2!$B$1),3)</f>
        <v>0</v>
      </c>
      <c r="M412" s="5">
        <f>ROUND((Hoja2!W412*Hoja2!$B$2),3)</f>
        <v>0</v>
      </c>
      <c r="N412" s="5">
        <f t="shared" si="7"/>
        <v>0</v>
      </c>
      <c r="O412" s="45">
        <f>ROUND((Hoja2!U412+Hoja2!Y412),2)</f>
        <v>0</v>
      </c>
      <c r="P412" s="18">
        <f>Hoja2!AC412</f>
        <v>0</v>
      </c>
      <c r="Q412" s="18" t="str">
        <f>Hoja2!AD412</f>
        <v>N</v>
      </c>
      <c r="R412" s="18" t="str">
        <f>Hoja2!AE412</f>
        <v xml:space="preserve"> - </v>
      </c>
      <c r="S412" s="18" t="str">
        <f>Hoja2!AF412</f>
        <v xml:space="preserve"> - </v>
      </c>
      <c r="T412" s="18" t="str">
        <f>Hoja2!AG412</f>
        <v xml:space="preserve"> - </v>
      </c>
      <c r="U412" s="18" t="str">
        <f>Hoja2!AH412</f>
        <v xml:space="preserve"> - </v>
      </c>
      <c r="V412" s="18" t="str">
        <f>Hoja2!AI412</f>
        <v>A-1</v>
      </c>
      <c r="W412" s="18" t="str">
        <f>Hoja2!AJ412</f>
        <v>3011020110371</v>
      </c>
      <c r="X412" s="18">
        <f>Hoja2!AK412</f>
        <v>0</v>
      </c>
    </row>
    <row r="413" spans="1:24" ht="30" customHeight="1" x14ac:dyDescent="0.25">
      <c r="A413" s="18">
        <f>Hoja2!N413</f>
        <v>0</v>
      </c>
      <c r="B413" s="18">
        <f>Hoja2!O413</f>
        <v>0</v>
      </c>
      <c r="C413" s="18">
        <f>Hoja2!P413</f>
        <v>0</v>
      </c>
      <c r="D413" s="18">
        <f>Hoja2!Q413</f>
        <v>0</v>
      </c>
      <c r="E413" s="18">
        <f>Hoja2!R413</f>
        <v>0</v>
      </c>
      <c r="F413" s="18">
        <f>Hoja2!S413</f>
        <v>0</v>
      </c>
      <c r="G413" s="18" t="str">
        <f>Hoja2!T413</f>
        <v>2026</v>
      </c>
      <c r="H413" s="18">
        <f>Hoja2!U413</f>
        <v>0</v>
      </c>
      <c r="I413" s="18">
        <f>Hoja2!V413</f>
        <v>0</v>
      </c>
      <c r="J413" s="18">
        <f>Hoja2!W413</f>
        <v>0</v>
      </c>
      <c r="K413" s="18">
        <f>Hoja2!X413</f>
        <v>0</v>
      </c>
      <c r="L413" s="5">
        <f>ROUND((Hoja2!W413*Hoja2!$B$1),3)</f>
        <v>0</v>
      </c>
      <c r="M413" s="5">
        <f>ROUND((Hoja2!W413*Hoja2!$B$2),3)</f>
        <v>0</v>
      </c>
      <c r="N413" s="5">
        <f t="shared" si="7"/>
        <v>0</v>
      </c>
      <c r="O413" s="45">
        <f>ROUND((Hoja2!U413+Hoja2!Y413),2)</f>
        <v>0</v>
      </c>
      <c r="P413" s="18">
        <f>Hoja2!AC413</f>
        <v>0</v>
      </c>
      <c r="Q413" s="18" t="str">
        <f>Hoja2!AD413</f>
        <v>N</v>
      </c>
      <c r="R413" s="18" t="str">
        <f>Hoja2!AE413</f>
        <v xml:space="preserve"> - </v>
      </c>
      <c r="S413" s="18" t="str">
        <f>Hoja2!AF413</f>
        <v xml:space="preserve"> - </v>
      </c>
      <c r="T413" s="18" t="str">
        <f>Hoja2!AG413</f>
        <v xml:space="preserve"> - </v>
      </c>
      <c r="U413" s="18" t="str">
        <f>Hoja2!AH413</f>
        <v xml:space="preserve"> - </v>
      </c>
      <c r="V413" s="18" t="str">
        <f>Hoja2!AI413</f>
        <v>A-1</v>
      </c>
      <c r="W413" s="18" t="str">
        <f>Hoja2!AJ413</f>
        <v>3011020110372</v>
      </c>
      <c r="X413" s="18">
        <f>Hoja2!AK413</f>
        <v>0</v>
      </c>
    </row>
    <row r="414" spans="1:24" ht="30" customHeight="1" x14ac:dyDescent="0.25">
      <c r="A414" s="18">
        <f>Hoja2!N414</f>
        <v>0</v>
      </c>
      <c r="B414" s="18">
        <f>Hoja2!O414</f>
        <v>0</v>
      </c>
      <c r="C414" s="18">
        <f>Hoja2!P414</f>
        <v>0</v>
      </c>
      <c r="D414" s="18">
        <f>Hoja2!Q414</f>
        <v>0</v>
      </c>
      <c r="E414" s="18">
        <f>Hoja2!R414</f>
        <v>0</v>
      </c>
      <c r="F414" s="18">
        <f>Hoja2!S414</f>
        <v>0</v>
      </c>
      <c r="G414" s="18" t="str">
        <f>Hoja2!T414</f>
        <v>2026</v>
      </c>
      <c r="H414" s="18">
        <f>Hoja2!U414</f>
        <v>0</v>
      </c>
      <c r="I414" s="18">
        <f>Hoja2!V414</f>
        <v>0</v>
      </c>
      <c r="J414" s="18">
        <f>Hoja2!W414</f>
        <v>0</v>
      </c>
      <c r="K414" s="18">
        <f>Hoja2!X414</f>
        <v>0</v>
      </c>
      <c r="L414" s="5">
        <f>ROUND((Hoja2!W414*Hoja2!$B$1),3)</f>
        <v>0</v>
      </c>
      <c r="M414" s="5">
        <f>ROUND((Hoja2!W414*Hoja2!$B$2),3)</f>
        <v>0</v>
      </c>
      <c r="N414" s="5">
        <f t="shared" si="7"/>
        <v>0</v>
      </c>
      <c r="O414" s="45">
        <f>ROUND((Hoja2!U414+Hoja2!Y414),2)</f>
        <v>0</v>
      </c>
      <c r="P414" s="18">
        <f>Hoja2!AC414</f>
        <v>0</v>
      </c>
      <c r="Q414" s="18" t="str">
        <f>Hoja2!AD414</f>
        <v>N</v>
      </c>
      <c r="R414" s="18" t="str">
        <f>Hoja2!AE414</f>
        <v xml:space="preserve"> - </v>
      </c>
      <c r="S414" s="18" t="str">
        <f>Hoja2!AF414</f>
        <v xml:space="preserve"> - </v>
      </c>
      <c r="T414" s="18" t="str">
        <f>Hoja2!AG414</f>
        <v xml:space="preserve"> - </v>
      </c>
      <c r="U414" s="18" t="str">
        <f>Hoja2!AH414</f>
        <v xml:space="preserve"> - </v>
      </c>
      <c r="V414" s="18" t="str">
        <f>Hoja2!AI414</f>
        <v>A-1</v>
      </c>
      <c r="W414" s="18" t="str">
        <f>Hoja2!AJ414</f>
        <v>3011020110373</v>
      </c>
      <c r="X414" s="18">
        <f>Hoja2!AK414</f>
        <v>0</v>
      </c>
    </row>
    <row r="415" spans="1:24" ht="30" customHeight="1" x14ac:dyDescent="0.25">
      <c r="A415" s="18">
        <f>Hoja2!N415</f>
        <v>0</v>
      </c>
      <c r="B415" s="18">
        <f>Hoja2!O415</f>
        <v>0</v>
      </c>
      <c r="C415" s="18">
        <f>Hoja2!P415</f>
        <v>0</v>
      </c>
      <c r="D415" s="18">
        <f>Hoja2!Q415</f>
        <v>0</v>
      </c>
      <c r="E415" s="18">
        <f>Hoja2!R415</f>
        <v>0</v>
      </c>
      <c r="F415" s="18">
        <f>Hoja2!S415</f>
        <v>0</v>
      </c>
      <c r="G415" s="18" t="str">
        <f>Hoja2!T415</f>
        <v>2026</v>
      </c>
      <c r="H415" s="18">
        <f>Hoja2!U415</f>
        <v>0</v>
      </c>
      <c r="I415" s="18">
        <f>Hoja2!V415</f>
        <v>0</v>
      </c>
      <c r="J415" s="18">
        <f>Hoja2!W415</f>
        <v>0</v>
      </c>
      <c r="K415" s="18">
        <f>Hoja2!X415</f>
        <v>0</v>
      </c>
      <c r="L415" s="5">
        <f>ROUND((Hoja2!W415*Hoja2!$B$1),3)</f>
        <v>0</v>
      </c>
      <c r="M415" s="5">
        <f>ROUND((Hoja2!W415*Hoja2!$B$2),3)</f>
        <v>0</v>
      </c>
      <c r="N415" s="5">
        <f t="shared" si="7"/>
        <v>0</v>
      </c>
      <c r="O415" s="45">
        <f>ROUND((Hoja2!U415+Hoja2!Y415),2)</f>
        <v>0</v>
      </c>
      <c r="P415" s="18">
        <f>Hoja2!AC415</f>
        <v>0</v>
      </c>
      <c r="Q415" s="18" t="str">
        <f>Hoja2!AD415</f>
        <v>N</v>
      </c>
      <c r="R415" s="18" t="str">
        <f>Hoja2!AE415</f>
        <v xml:space="preserve"> - </v>
      </c>
      <c r="S415" s="18" t="str">
        <f>Hoja2!AF415</f>
        <v xml:space="preserve"> - </v>
      </c>
      <c r="T415" s="18" t="str">
        <f>Hoja2!AG415</f>
        <v xml:space="preserve"> - </v>
      </c>
      <c r="U415" s="18" t="str">
        <f>Hoja2!AH415</f>
        <v xml:space="preserve"> - </v>
      </c>
      <c r="V415" s="18" t="str">
        <f>Hoja2!AI415</f>
        <v>A-1</v>
      </c>
      <c r="W415" s="18" t="str">
        <f>Hoja2!AJ415</f>
        <v>3011020110374</v>
      </c>
      <c r="X415" s="18">
        <f>Hoja2!AK415</f>
        <v>0</v>
      </c>
    </row>
    <row r="416" spans="1:24" ht="30" customHeight="1" x14ac:dyDescent="0.25">
      <c r="A416" s="18">
        <f>Hoja2!N416</f>
        <v>0</v>
      </c>
      <c r="B416" s="18">
        <f>Hoja2!O416</f>
        <v>0</v>
      </c>
      <c r="C416" s="18">
        <f>Hoja2!P416</f>
        <v>0</v>
      </c>
      <c r="D416" s="18">
        <f>Hoja2!Q416</f>
        <v>0</v>
      </c>
      <c r="E416" s="18">
        <f>Hoja2!R416</f>
        <v>0</v>
      </c>
      <c r="F416" s="18">
        <f>Hoja2!S416</f>
        <v>0</v>
      </c>
      <c r="G416" s="18" t="str">
        <f>Hoja2!T416</f>
        <v>2026</v>
      </c>
      <c r="H416" s="18">
        <f>Hoja2!U416</f>
        <v>0</v>
      </c>
      <c r="I416" s="18">
        <f>Hoja2!V416</f>
        <v>0</v>
      </c>
      <c r="J416" s="18">
        <f>Hoja2!W416</f>
        <v>0</v>
      </c>
      <c r="K416" s="18">
        <f>Hoja2!X416</f>
        <v>0</v>
      </c>
      <c r="L416" s="5">
        <f>ROUND((Hoja2!W416*Hoja2!$B$1),3)</f>
        <v>0</v>
      </c>
      <c r="M416" s="5">
        <f>ROUND((Hoja2!W416*Hoja2!$B$2),3)</f>
        <v>0</v>
      </c>
      <c r="N416" s="5">
        <f t="shared" si="7"/>
        <v>0</v>
      </c>
      <c r="O416" s="45">
        <f>ROUND((Hoja2!U416+Hoja2!Y416),2)</f>
        <v>0</v>
      </c>
      <c r="P416" s="18">
        <f>Hoja2!AC416</f>
        <v>0</v>
      </c>
      <c r="Q416" s="18" t="str">
        <f>Hoja2!AD416</f>
        <v>N</v>
      </c>
      <c r="R416" s="18" t="str">
        <f>Hoja2!AE416</f>
        <v xml:space="preserve"> - </v>
      </c>
      <c r="S416" s="18" t="str">
        <f>Hoja2!AF416</f>
        <v xml:space="preserve"> - </v>
      </c>
      <c r="T416" s="18" t="str">
        <f>Hoja2!AG416</f>
        <v xml:space="preserve"> - </v>
      </c>
      <c r="U416" s="18" t="str">
        <f>Hoja2!AH416</f>
        <v xml:space="preserve"> - </v>
      </c>
      <c r="V416" s="18" t="str">
        <f>Hoja2!AI416</f>
        <v>A-1</v>
      </c>
      <c r="W416" s="18" t="str">
        <f>Hoja2!AJ416</f>
        <v>3011020110375</v>
      </c>
      <c r="X416" s="18">
        <f>Hoja2!AK416</f>
        <v>0</v>
      </c>
    </row>
    <row r="417" spans="1:24" ht="30" customHeight="1" x14ac:dyDescent="0.25">
      <c r="A417" s="18">
        <f>Hoja2!N417</f>
        <v>0</v>
      </c>
      <c r="B417" s="18">
        <f>Hoja2!O417</f>
        <v>0</v>
      </c>
      <c r="C417" s="18">
        <f>Hoja2!P417</f>
        <v>0</v>
      </c>
      <c r="D417" s="18">
        <f>Hoja2!Q417</f>
        <v>0</v>
      </c>
      <c r="E417" s="18">
        <f>Hoja2!R417</f>
        <v>0</v>
      </c>
      <c r="F417" s="18">
        <f>Hoja2!S417</f>
        <v>0</v>
      </c>
      <c r="G417" s="18" t="str">
        <f>Hoja2!T417</f>
        <v>2026</v>
      </c>
      <c r="H417" s="18">
        <f>Hoja2!U417</f>
        <v>0</v>
      </c>
      <c r="I417" s="18">
        <f>Hoja2!V417</f>
        <v>0</v>
      </c>
      <c r="J417" s="18">
        <f>Hoja2!W417</f>
        <v>0</v>
      </c>
      <c r="K417" s="18">
        <f>Hoja2!X417</f>
        <v>0</v>
      </c>
      <c r="L417" s="5">
        <f>ROUND((Hoja2!W417*Hoja2!$B$1),3)</f>
        <v>0</v>
      </c>
      <c r="M417" s="5">
        <f>ROUND((Hoja2!W417*Hoja2!$B$2),3)</f>
        <v>0</v>
      </c>
      <c r="N417" s="5">
        <f t="shared" si="7"/>
        <v>0</v>
      </c>
      <c r="O417" s="45">
        <f>ROUND((Hoja2!U417+Hoja2!Y417),2)</f>
        <v>0</v>
      </c>
      <c r="P417" s="18">
        <f>Hoja2!AC417</f>
        <v>0</v>
      </c>
      <c r="Q417" s="18" t="str">
        <f>Hoja2!AD417</f>
        <v>N</v>
      </c>
      <c r="R417" s="18" t="str">
        <f>Hoja2!AE417</f>
        <v xml:space="preserve"> - </v>
      </c>
      <c r="S417" s="18" t="str">
        <f>Hoja2!AF417</f>
        <v xml:space="preserve"> - </v>
      </c>
      <c r="T417" s="18" t="str">
        <f>Hoja2!AG417</f>
        <v xml:space="preserve"> - </v>
      </c>
      <c r="U417" s="18" t="str">
        <f>Hoja2!AH417</f>
        <v xml:space="preserve"> - </v>
      </c>
      <c r="V417" s="18" t="str">
        <f>Hoja2!AI417</f>
        <v>A-1</v>
      </c>
      <c r="W417" s="18" t="str">
        <f>Hoja2!AJ417</f>
        <v>3011020110376</v>
      </c>
      <c r="X417" s="18">
        <f>Hoja2!AK417</f>
        <v>0</v>
      </c>
    </row>
    <row r="418" spans="1:24" ht="30" customHeight="1" x14ac:dyDescent="0.25">
      <c r="A418" s="18">
        <f>Hoja2!N418</f>
        <v>0</v>
      </c>
      <c r="B418" s="18">
        <f>Hoja2!O418</f>
        <v>0</v>
      </c>
      <c r="C418" s="18">
        <f>Hoja2!P418</f>
        <v>0</v>
      </c>
      <c r="D418" s="18">
        <f>Hoja2!Q418</f>
        <v>0</v>
      </c>
      <c r="E418" s="18">
        <f>Hoja2!R418</f>
        <v>0</v>
      </c>
      <c r="F418" s="18">
        <f>Hoja2!S418</f>
        <v>0</v>
      </c>
      <c r="G418" s="18" t="str">
        <f>Hoja2!T418</f>
        <v>2026</v>
      </c>
      <c r="H418" s="18">
        <f>Hoja2!U418</f>
        <v>0</v>
      </c>
      <c r="I418" s="18">
        <f>Hoja2!V418</f>
        <v>0</v>
      </c>
      <c r="J418" s="18">
        <f>Hoja2!W418</f>
        <v>0</v>
      </c>
      <c r="K418" s="18">
        <f>Hoja2!X418</f>
        <v>0</v>
      </c>
      <c r="L418" s="5">
        <f>ROUND((Hoja2!W418*Hoja2!$B$1),3)</f>
        <v>0</v>
      </c>
      <c r="M418" s="5">
        <f>ROUND((Hoja2!W418*Hoja2!$B$2),3)</f>
        <v>0</v>
      </c>
      <c r="N418" s="5">
        <f t="shared" si="7"/>
        <v>0</v>
      </c>
      <c r="O418" s="45">
        <f>ROUND((Hoja2!U418+Hoja2!Y418),2)</f>
        <v>0</v>
      </c>
      <c r="P418" s="18">
        <f>Hoja2!AC418</f>
        <v>0</v>
      </c>
      <c r="Q418" s="18" t="str">
        <f>Hoja2!AD418</f>
        <v>N</v>
      </c>
      <c r="R418" s="18" t="str">
        <f>Hoja2!AE418</f>
        <v xml:space="preserve"> - </v>
      </c>
      <c r="S418" s="18" t="str">
        <f>Hoja2!AF418</f>
        <v xml:space="preserve"> - </v>
      </c>
      <c r="T418" s="18" t="str">
        <f>Hoja2!AG418</f>
        <v xml:space="preserve"> - </v>
      </c>
      <c r="U418" s="18" t="str">
        <f>Hoja2!AH418</f>
        <v xml:space="preserve"> - </v>
      </c>
      <c r="V418" s="18" t="str">
        <f>Hoja2!AI418</f>
        <v>A-1</v>
      </c>
      <c r="W418" s="18" t="str">
        <f>Hoja2!AJ418</f>
        <v>3011020110377</v>
      </c>
      <c r="X418" s="18">
        <f>Hoja2!AK418</f>
        <v>0</v>
      </c>
    </row>
    <row r="419" spans="1:24" ht="30" customHeight="1" x14ac:dyDescent="0.25">
      <c r="A419" s="18">
        <f>Hoja2!N419</f>
        <v>0</v>
      </c>
      <c r="B419" s="18">
        <f>Hoja2!O419</f>
        <v>0</v>
      </c>
      <c r="C419" s="18">
        <f>Hoja2!P419</f>
        <v>0</v>
      </c>
      <c r="D419" s="18">
        <f>Hoja2!Q419</f>
        <v>0</v>
      </c>
      <c r="E419" s="18">
        <f>Hoja2!R419</f>
        <v>0</v>
      </c>
      <c r="F419" s="18">
        <f>Hoja2!S419</f>
        <v>0</v>
      </c>
      <c r="G419" s="18" t="str">
        <f>Hoja2!T419</f>
        <v>2026</v>
      </c>
      <c r="H419" s="18">
        <f>Hoja2!U419</f>
        <v>0</v>
      </c>
      <c r="I419" s="18">
        <f>Hoja2!V419</f>
        <v>0</v>
      </c>
      <c r="J419" s="18">
        <f>Hoja2!W419</f>
        <v>0</v>
      </c>
      <c r="K419" s="18">
        <f>Hoja2!X419</f>
        <v>0</v>
      </c>
      <c r="L419" s="5">
        <f>ROUND((Hoja2!W419*Hoja2!$B$1),3)</f>
        <v>0</v>
      </c>
      <c r="M419" s="5">
        <f>ROUND((Hoja2!W419*Hoja2!$B$2),3)</f>
        <v>0</v>
      </c>
      <c r="N419" s="5">
        <f t="shared" si="7"/>
        <v>0</v>
      </c>
      <c r="O419" s="45">
        <f>ROUND((Hoja2!U419+Hoja2!Y419),2)</f>
        <v>0</v>
      </c>
      <c r="P419" s="18">
        <f>Hoja2!AC419</f>
        <v>0</v>
      </c>
      <c r="Q419" s="18" t="str">
        <f>Hoja2!AD419</f>
        <v>N</v>
      </c>
      <c r="R419" s="18" t="str">
        <f>Hoja2!AE419</f>
        <v xml:space="preserve"> - </v>
      </c>
      <c r="S419" s="18" t="str">
        <f>Hoja2!AF419</f>
        <v xml:space="preserve"> - </v>
      </c>
      <c r="T419" s="18" t="str">
        <f>Hoja2!AG419</f>
        <v xml:space="preserve"> - </v>
      </c>
      <c r="U419" s="18" t="str">
        <f>Hoja2!AH419</f>
        <v xml:space="preserve"> - </v>
      </c>
      <c r="V419" s="18" t="str">
        <f>Hoja2!AI419</f>
        <v>A-1</v>
      </c>
      <c r="W419" s="18" t="str">
        <f>Hoja2!AJ419</f>
        <v>3011020110378</v>
      </c>
      <c r="X419" s="18">
        <f>Hoja2!AK419</f>
        <v>0</v>
      </c>
    </row>
    <row r="420" spans="1:24" ht="30" customHeight="1" x14ac:dyDescent="0.25">
      <c r="A420" s="18">
        <f>Hoja2!N420</f>
        <v>0</v>
      </c>
      <c r="B420" s="18">
        <f>Hoja2!O420</f>
        <v>0</v>
      </c>
      <c r="C420" s="18">
        <f>Hoja2!P420</f>
        <v>0</v>
      </c>
      <c r="D420" s="18">
        <f>Hoja2!Q420</f>
        <v>0</v>
      </c>
      <c r="E420" s="18">
        <f>Hoja2!R420</f>
        <v>0</v>
      </c>
      <c r="F420" s="18">
        <f>Hoja2!S420</f>
        <v>0</v>
      </c>
      <c r="G420" s="18" t="str">
        <f>Hoja2!T420</f>
        <v>2026</v>
      </c>
      <c r="H420" s="18">
        <f>Hoja2!U420</f>
        <v>0</v>
      </c>
      <c r="I420" s="18">
        <f>Hoja2!V420</f>
        <v>0</v>
      </c>
      <c r="J420" s="18">
        <f>Hoja2!W420</f>
        <v>0</v>
      </c>
      <c r="K420" s="18">
        <f>Hoja2!X420</f>
        <v>0</v>
      </c>
      <c r="L420" s="5">
        <f>ROUND((Hoja2!W420*Hoja2!$B$1),3)</f>
        <v>0</v>
      </c>
      <c r="M420" s="5">
        <f>ROUND((Hoja2!W420*Hoja2!$B$2),3)</f>
        <v>0</v>
      </c>
      <c r="N420" s="5">
        <f t="shared" si="7"/>
        <v>0</v>
      </c>
      <c r="O420" s="45">
        <f>ROUND((Hoja2!U420+Hoja2!Y420),2)</f>
        <v>0</v>
      </c>
      <c r="P420" s="18">
        <f>Hoja2!AC420</f>
        <v>0</v>
      </c>
      <c r="Q420" s="18" t="str">
        <f>Hoja2!AD420</f>
        <v>N</v>
      </c>
      <c r="R420" s="18" t="str">
        <f>Hoja2!AE420</f>
        <v xml:space="preserve"> - </v>
      </c>
      <c r="S420" s="18" t="str">
        <f>Hoja2!AF420</f>
        <v xml:space="preserve"> - </v>
      </c>
      <c r="T420" s="18" t="str">
        <f>Hoja2!AG420</f>
        <v xml:space="preserve"> - </v>
      </c>
      <c r="U420" s="18" t="str">
        <f>Hoja2!AH420</f>
        <v xml:space="preserve"> - </v>
      </c>
      <c r="V420" s="18" t="str">
        <f>Hoja2!AI420</f>
        <v>A-1</v>
      </c>
      <c r="W420" s="18" t="str">
        <f>Hoja2!AJ420</f>
        <v>3011020110379</v>
      </c>
      <c r="X420" s="18">
        <f>Hoja2!AK420</f>
        <v>0</v>
      </c>
    </row>
    <row r="421" spans="1:24" ht="30" customHeight="1" x14ac:dyDescent="0.25">
      <c r="A421" s="18">
        <f>Hoja2!N421</f>
        <v>0</v>
      </c>
      <c r="B421" s="18">
        <f>Hoja2!O421</f>
        <v>0</v>
      </c>
      <c r="C421" s="18">
        <f>Hoja2!P421</f>
        <v>0</v>
      </c>
      <c r="D421" s="18">
        <f>Hoja2!Q421</f>
        <v>0</v>
      </c>
      <c r="E421" s="18">
        <f>Hoja2!R421</f>
        <v>0</v>
      </c>
      <c r="F421" s="18">
        <f>Hoja2!S421</f>
        <v>0</v>
      </c>
      <c r="G421" s="18" t="str">
        <f>Hoja2!T421</f>
        <v>2026</v>
      </c>
      <c r="H421" s="18">
        <f>Hoja2!U421</f>
        <v>0</v>
      </c>
      <c r="I421" s="18">
        <f>Hoja2!V421</f>
        <v>0</v>
      </c>
      <c r="J421" s="18">
        <f>Hoja2!W421</f>
        <v>0</v>
      </c>
      <c r="K421" s="18">
        <f>Hoja2!X421</f>
        <v>0</v>
      </c>
      <c r="L421" s="5">
        <f>ROUND((Hoja2!W421*Hoja2!$B$1),3)</f>
        <v>0</v>
      </c>
      <c r="M421" s="5">
        <f>ROUND((Hoja2!W421*Hoja2!$B$2),3)</f>
        <v>0</v>
      </c>
      <c r="N421" s="5">
        <f t="shared" si="7"/>
        <v>0</v>
      </c>
      <c r="O421" s="45">
        <f>ROUND((Hoja2!U421+Hoja2!Y421),2)</f>
        <v>0</v>
      </c>
      <c r="P421" s="18">
        <f>Hoja2!AC421</f>
        <v>0</v>
      </c>
      <c r="Q421" s="18" t="str">
        <f>Hoja2!AD421</f>
        <v>N</v>
      </c>
      <c r="R421" s="18" t="str">
        <f>Hoja2!AE421</f>
        <v xml:space="preserve"> - </v>
      </c>
      <c r="S421" s="18" t="str">
        <f>Hoja2!AF421</f>
        <v xml:space="preserve"> - </v>
      </c>
      <c r="T421" s="18" t="str">
        <f>Hoja2!AG421</f>
        <v xml:space="preserve"> - </v>
      </c>
      <c r="U421" s="18" t="str">
        <f>Hoja2!AH421</f>
        <v xml:space="preserve"> - </v>
      </c>
      <c r="V421" s="18" t="str">
        <f>Hoja2!AI421</f>
        <v>A-1</v>
      </c>
      <c r="W421" s="18" t="str">
        <f>Hoja2!AJ421</f>
        <v>3011020110380</v>
      </c>
      <c r="X421" s="18">
        <f>Hoja2!AK421</f>
        <v>0</v>
      </c>
    </row>
    <row r="422" spans="1:24" ht="30" customHeight="1" x14ac:dyDescent="0.25">
      <c r="A422" s="18">
        <f>Hoja2!N422</f>
        <v>0</v>
      </c>
      <c r="B422" s="18">
        <f>Hoja2!O422</f>
        <v>0</v>
      </c>
      <c r="C422" s="18">
        <f>Hoja2!P422</f>
        <v>0</v>
      </c>
      <c r="D422" s="18">
        <f>Hoja2!Q422</f>
        <v>0</v>
      </c>
      <c r="E422" s="18">
        <f>Hoja2!R422</f>
        <v>0</v>
      </c>
      <c r="F422" s="18">
        <f>Hoja2!S422</f>
        <v>0</v>
      </c>
      <c r="G422" s="18" t="str">
        <f>Hoja2!T422</f>
        <v>2026</v>
      </c>
      <c r="H422" s="18">
        <f>Hoja2!U422</f>
        <v>0</v>
      </c>
      <c r="I422" s="18">
        <f>Hoja2!V422</f>
        <v>0</v>
      </c>
      <c r="J422" s="18">
        <f>Hoja2!W422</f>
        <v>0</v>
      </c>
      <c r="K422" s="18">
        <f>Hoja2!X422</f>
        <v>0</v>
      </c>
      <c r="L422" s="5">
        <f>ROUND((Hoja2!W422*Hoja2!$B$1),3)</f>
        <v>0</v>
      </c>
      <c r="M422" s="5">
        <f>ROUND((Hoja2!W422*Hoja2!$B$2),3)</f>
        <v>0</v>
      </c>
      <c r="N422" s="5">
        <f t="shared" si="7"/>
        <v>0</v>
      </c>
      <c r="O422" s="45">
        <f>ROUND((Hoja2!U422+Hoja2!Y422),2)</f>
        <v>0</v>
      </c>
      <c r="P422" s="18">
        <f>Hoja2!AC422</f>
        <v>0</v>
      </c>
      <c r="Q422" s="18" t="str">
        <f>Hoja2!AD422</f>
        <v>N</v>
      </c>
      <c r="R422" s="18" t="str">
        <f>Hoja2!AE422</f>
        <v xml:space="preserve"> - </v>
      </c>
      <c r="S422" s="18" t="str">
        <f>Hoja2!AF422</f>
        <v xml:space="preserve"> - </v>
      </c>
      <c r="T422" s="18" t="str">
        <f>Hoja2!AG422</f>
        <v xml:space="preserve"> - </v>
      </c>
      <c r="U422" s="18" t="str">
        <f>Hoja2!AH422</f>
        <v xml:space="preserve"> - </v>
      </c>
      <c r="V422" s="18" t="str">
        <f>Hoja2!AI422</f>
        <v>A-1</v>
      </c>
      <c r="W422" s="18" t="str">
        <f>Hoja2!AJ422</f>
        <v>3011020110381</v>
      </c>
      <c r="X422" s="18">
        <f>Hoja2!AK422</f>
        <v>0</v>
      </c>
    </row>
    <row r="423" spans="1:24" ht="30" customHeight="1" x14ac:dyDescent="0.25">
      <c r="A423" s="18">
        <f>Hoja2!N423</f>
        <v>0</v>
      </c>
      <c r="B423" s="18">
        <f>Hoja2!O423</f>
        <v>0</v>
      </c>
      <c r="C423" s="18">
        <f>Hoja2!P423</f>
        <v>0</v>
      </c>
      <c r="D423" s="18">
        <f>Hoja2!Q423</f>
        <v>0</v>
      </c>
      <c r="E423" s="18">
        <f>Hoja2!R423</f>
        <v>0</v>
      </c>
      <c r="F423" s="18">
        <f>Hoja2!S423</f>
        <v>0</v>
      </c>
      <c r="G423" s="18" t="str">
        <f>Hoja2!T423</f>
        <v>2026</v>
      </c>
      <c r="H423" s="18">
        <f>Hoja2!U423</f>
        <v>0</v>
      </c>
      <c r="I423" s="18">
        <f>Hoja2!V423</f>
        <v>0</v>
      </c>
      <c r="J423" s="18">
        <f>Hoja2!W423</f>
        <v>0</v>
      </c>
      <c r="K423" s="18">
        <f>Hoja2!X423</f>
        <v>0</v>
      </c>
      <c r="L423" s="5">
        <f>ROUND((Hoja2!W423*Hoja2!$B$1),3)</f>
        <v>0</v>
      </c>
      <c r="M423" s="5">
        <f>ROUND((Hoja2!W423*Hoja2!$B$2),3)</f>
        <v>0</v>
      </c>
      <c r="N423" s="5">
        <f t="shared" si="7"/>
        <v>0</v>
      </c>
      <c r="O423" s="45">
        <f>ROUND((Hoja2!U423+Hoja2!Y423),2)</f>
        <v>0</v>
      </c>
      <c r="P423" s="18">
        <f>Hoja2!AC423</f>
        <v>0</v>
      </c>
      <c r="Q423" s="18" t="str">
        <f>Hoja2!AD423</f>
        <v>N</v>
      </c>
      <c r="R423" s="18" t="str">
        <f>Hoja2!AE423</f>
        <v xml:space="preserve"> - </v>
      </c>
      <c r="S423" s="18" t="str">
        <f>Hoja2!AF423</f>
        <v xml:space="preserve"> - </v>
      </c>
      <c r="T423" s="18" t="str">
        <f>Hoja2!AG423</f>
        <v xml:space="preserve"> - </v>
      </c>
      <c r="U423" s="18" t="str">
        <f>Hoja2!AH423</f>
        <v xml:space="preserve"> - </v>
      </c>
      <c r="V423" s="18" t="str">
        <f>Hoja2!AI423</f>
        <v>A-1</v>
      </c>
      <c r="W423" s="18" t="str">
        <f>Hoja2!AJ423</f>
        <v>3011020110382</v>
      </c>
      <c r="X423" s="18">
        <f>Hoja2!AK423</f>
        <v>0</v>
      </c>
    </row>
    <row r="424" spans="1:24" ht="30" customHeight="1" x14ac:dyDescent="0.25">
      <c r="A424" s="18">
        <f>Hoja2!N424</f>
        <v>0</v>
      </c>
      <c r="B424" s="18">
        <f>Hoja2!O424</f>
        <v>0</v>
      </c>
      <c r="C424" s="18">
        <f>Hoja2!P424</f>
        <v>0</v>
      </c>
      <c r="D424" s="18">
        <f>Hoja2!Q424</f>
        <v>0</v>
      </c>
      <c r="E424" s="18">
        <f>Hoja2!R424</f>
        <v>0</v>
      </c>
      <c r="F424" s="18">
        <f>Hoja2!S424</f>
        <v>0</v>
      </c>
      <c r="G424" s="18" t="str">
        <f>Hoja2!T424</f>
        <v>2026</v>
      </c>
      <c r="H424" s="18">
        <f>Hoja2!U424</f>
        <v>0</v>
      </c>
      <c r="I424" s="18">
        <f>Hoja2!V424</f>
        <v>0</v>
      </c>
      <c r="J424" s="18">
        <f>Hoja2!W424</f>
        <v>0</v>
      </c>
      <c r="K424" s="18">
        <f>Hoja2!X424</f>
        <v>0</v>
      </c>
      <c r="L424" s="5">
        <f>ROUND((Hoja2!W424*Hoja2!$B$1),3)</f>
        <v>0</v>
      </c>
      <c r="M424" s="5">
        <f>ROUND((Hoja2!W424*Hoja2!$B$2),3)</f>
        <v>0</v>
      </c>
      <c r="N424" s="5">
        <f t="shared" si="7"/>
        <v>0</v>
      </c>
      <c r="O424" s="45">
        <f>ROUND((Hoja2!U424+Hoja2!Y424),2)</f>
        <v>0</v>
      </c>
      <c r="P424" s="18">
        <f>Hoja2!AC424</f>
        <v>0</v>
      </c>
      <c r="Q424" s="18" t="str">
        <f>Hoja2!AD424</f>
        <v>N</v>
      </c>
      <c r="R424" s="18" t="str">
        <f>Hoja2!AE424</f>
        <v xml:space="preserve"> - </v>
      </c>
      <c r="S424" s="18" t="str">
        <f>Hoja2!AF424</f>
        <v xml:space="preserve"> - </v>
      </c>
      <c r="T424" s="18" t="str">
        <f>Hoja2!AG424</f>
        <v xml:space="preserve"> - </v>
      </c>
      <c r="U424" s="18" t="str">
        <f>Hoja2!AH424</f>
        <v xml:space="preserve"> - </v>
      </c>
      <c r="V424" s="18" t="str">
        <f>Hoja2!AI424</f>
        <v>A-1</v>
      </c>
      <c r="W424" s="18" t="str">
        <f>Hoja2!AJ424</f>
        <v>3011020110383</v>
      </c>
      <c r="X424" s="18">
        <f>Hoja2!AK424</f>
        <v>0</v>
      </c>
    </row>
    <row r="425" spans="1:24" ht="30" customHeight="1" x14ac:dyDescent="0.25">
      <c r="A425" s="18">
        <f>Hoja2!N425</f>
        <v>0</v>
      </c>
      <c r="B425" s="18">
        <f>Hoja2!O425</f>
        <v>0</v>
      </c>
      <c r="C425" s="18">
        <f>Hoja2!P425</f>
        <v>0</v>
      </c>
      <c r="D425" s="18">
        <f>Hoja2!Q425</f>
        <v>0</v>
      </c>
      <c r="E425" s="18">
        <f>Hoja2!R425</f>
        <v>0</v>
      </c>
      <c r="F425" s="18">
        <f>Hoja2!S425</f>
        <v>0</v>
      </c>
      <c r="G425" s="18" t="str">
        <f>Hoja2!T425</f>
        <v>2026</v>
      </c>
      <c r="H425" s="18">
        <f>Hoja2!U425</f>
        <v>0</v>
      </c>
      <c r="I425" s="18">
        <f>Hoja2!V425</f>
        <v>0</v>
      </c>
      <c r="J425" s="18">
        <f>Hoja2!W425</f>
        <v>0</v>
      </c>
      <c r="K425" s="18">
        <f>Hoja2!X425</f>
        <v>0</v>
      </c>
      <c r="L425" s="5">
        <f>ROUND((Hoja2!W425*Hoja2!$B$1),3)</f>
        <v>0</v>
      </c>
      <c r="M425" s="5">
        <f>ROUND((Hoja2!W425*Hoja2!$B$2),3)</f>
        <v>0</v>
      </c>
      <c r="N425" s="5">
        <f t="shared" si="7"/>
        <v>0</v>
      </c>
      <c r="O425" s="45">
        <f>ROUND((Hoja2!U425+Hoja2!Y425),2)</f>
        <v>0</v>
      </c>
      <c r="P425" s="18">
        <f>Hoja2!AC425</f>
        <v>0</v>
      </c>
      <c r="Q425" s="18" t="str">
        <f>Hoja2!AD425</f>
        <v>N</v>
      </c>
      <c r="R425" s="18" t="str">
        <f>Hoja2!AE425</f>
        <v xml:space="preserve"> - </v>
      </c>
      <c r="S425" s="18" t="str">
        <f>Hoja2!AF425</f>
        <v xml:space="preserve"> - </v>
      </c>
      <c r="T425" s="18" t="str">
        <f>Hoja2!AG425</f>
        <v xml:space="preserve"> - </v>
      </c>
      <c r="U425" s="18" t="str">
        <f>Hoja2!AH425</f>
        <v xml:space="preserve"> - </v>
      </c>
      <c r="V425" s="18" t="str">
        <f>Hoja2!AI425</f>
        <v>A-1</v>
      </c>
      <c r="W425" s="18" t="str">
        <f>Hoja2!AJ425</f>
        <v>3011020110384</v>
      </c>
      <c r="X425" s="18">
        <f>Hoja2!AK425</f>
        <v>0</v>
      </c>
    </row>
    <row r="426" spans="1:24" ht="30" customHeight="1" x14ac:dyDescent="0.25">
      <c r="A426" s="18">
        <f>Hoja2!N426</f>
        <v>0</v>
      </c>
      <c r="B426" s="18">
        <f>Hoja2!O426</f>
        <v>0</v>
      </c>
      <c r="C426" s="18">
        <f>Hoja2!P426</f>
        <v>0</v>
      </c>
      <c r="D426" s="18">
        <f>Hoja2!Q426</f>
        <v>0</v>
      </c>
      <c r="E426" s="18">
        <f>Hoja2!R426</f>
        <v>0</v>
      </c>
      <c r="F426" s="18">
        <f>Hoja2!S426</f>
        <v>0</v>
      </c>
      <c r="G426" s="18" t="str">
        <f>Hoja2!T426</f>
        <v>2026</v>
      </c>
      <c r="H426" s="18">
        <f>Hoja2!U426</f>
        <v>0</v>
      </c>
      <c r="I426" s="18">
        <f>Hoja2!V426</f>
        <v>0</v>
      </c>
      <c r="J426" s="18">
        <f>Hoja2!W426</f>
        <v>0</v>
      </c>
      <c r="K426" s="18">
        <f>Hoja2!X426</f>
        <v>0</v>
      </c>
      <c r="L426" s="5">
        <f>ROUND((Hoja2!W426*Hoja2!$B$1),3)</f>
        <v>0</v>
      </c>
      <c r="M426" s="5">
        <f>ROUND((Hoja2!W426*Hoja2!$B$2),3)</f>
        <v>0</v>
      </c>
      <c r="N426" s="5">
        <f t="shared" si="7"/>
        <v>0</v>
      </c>
      <c r="O426" s="45">
        <f>ROUND((Hoja2!U426+Hoja2!Y426),2)</f>
        <v>0</v>
      </c>
      <c r="P426" s="18">
        <f>Hoja2!AC426</f>
        <v>0</v>
      </c>
      <c r="Q426" s="18" t="str">
        <f>Hoja2!AD426</f>
        <v>N</v>
      </c>
      <c r="R426" s="18" t="str">
        <f>Hoja2!AE426</f>
        <v xml:space="preserve"> - </v>
      </c>
      <c r="S426" s="18" t="str">
        <f>Hoja2!AF426</f>
        <v xml:space="preserve"> - </v>
      </c>
      <c r="T426" s="18" t="str">
        <f>Hoja2!AG426</f>
        <v xml:space="preserve"> - </v>
      </c>
      <c r="U426" s="18" t="str">
        <f>Hoja2!AH426</f>
        <v xml:space="preserve"> - </v>
      </c>
      <c r="V426" s="18" t="str">
        <f>Hoja2!AI426</f>
        <v>A-1</v>
      </c>
      <c r="W426" s="18" t="str">
        <f>Hoja2!AJ426</f>
        <v>3011020110385</v>
      </c>
      <c r="X426" s="18">
        <f>Hoja2!AK426</f>
        <v>0</v>
      </c>
    </row>
    <row r="427" spans="1:24" ht="30" customHeight="1" x14ac:dyDescent="0.25">
      <c r="A427" s="18">
        <f>Hoja2!N427</f>
        <v>0</v>
      </c>
      <c r="B427" s="18">
        <f>Hoja2!O427</f>
        <v>0</v>
      </c>
      <c r="C427" s="18">
        <f>Hoja2!P427</f>
        <v>0</v>
      </c>
      <c r="D427" s="18">
        <f>Hoja2!Q427</f>
        <v>0</v>
      </c>
      <c r="E427" s="18">
        <f>Hoja2!R427</f>
        <v>0</v>
      </c>
      <c r="F427" s="18">
        <f>Hoja2!S427</f>
        <v>0</v>
      </c>
      <c r="G427" s="18" t="str">
        <f>Hoja2!T427</f>
        <v>2026</v>
      </c>
      <c r="H427" s="18">
        <f>Hoja2!U427</f>
        <v>0</v>
      </c>
      <c r="I427" s="18">
        <f>Hoja2!V427</f>
        <v>0</v>
      </c>
      <c r="J427" s="18">
        <f>Hoja2!W427</f>
        <v>0</v>
      </c>
      <c r="K427" s="18">
        <f>Hoja2!X427</f>
        <v>0</v>
      </c>
      <c r="L427" s="5">
        <f>ROUND((Hoja2!W427*Hoja2!$B$1),3)</f>
        <v>0</v>
      </c>
      <c r="M427" s="5">
        <f>ROUND((Hoja2!W427*Hoja2!$B$2),3)</f>
        <v>0</v>
      </c>
      <c r="N427" s="5">
        <f t="shared" si="7"/>
        <v>0</v>
      </c>
      <c r="O427" s="45">
        <f>ROUND((Hoja2!U427+Hoja2!Y427),2)</f>
        <v>0</v>
      </c>
      <c r="P427" s="18">
        <f>Hoja2!AC427</f>
        <v>0</v>
      </c>
      <c r="Q427" s="18" t="str">
        <f>Hoja2!AD427</f>
        <v>N</v>
      </c>
      <c r="R427" s="18" t="str">
        <f>Hoja2!AE427</f>
        <v xml:space="preserve"> - </v>
      </c>
      <c r="S427" s="18" t="str">
        <f>Hoja2!AF427</f>
        <v xml:space="preserve"> - </v>
      </c>
      <c r="T427" s="18" t="str">
        <f>Hoja2!AG427</f>
        <v xml:space="preserve"> - </v>
      </c>
      <c r="U427" s="18" t="str">
        <f>Hoja2!AH427</f>
        <v xml:space="preserve"> - </v>
      </c>
      <c r="V427" s="18" t="str">
        <f>Hoja2!AI427</f>
        <v>A-1</v>
      </c>
      <c r="W427" s="18" t="str">
        <f>Hoja2!AJ427</f>
        <v>3011020110386</v>
      </c>
      <c r="X427" s="18">
        <f>Hoja2!AK427</f>
        <v>0</v>
      </c>
    </row>
    <row r="428" spans="1:24" ht="30" customHeight="1" x14ac:dyDescent="0.25">
      <c r="A428" s="18">
        <f>Hoja2!N428</f>
        <v>0</v>
      </c>
      <c r="B428" s="18">
        <f>Hoja2!O428</f>
        <v>0</v>
      </c>
      <c r="C428" s="18">
        <f>Hoja2!P428</f>
        <v>0</v>
      </c>
      <c r="D428" s="18">
        <f>Hoja2!Q428</f>
        <v>0</v>
      </c>
      <c r="E428" s="18">
        <f>Hoja2!R428</f>
        <v>0</v>
      </c>
      <c r="F428" s="18">
        <f>Hoja2!S428</f>
        <v>0</v>
      </c>
      <c r="G428" s="18" t="str">
        <f>Hoja2!T428</f>
        <v>2026</v>
      </c>
      <c r="H428" s="18">
        <f>Hoja2!U428</f>
        <v>0</v>
      </c>
      <c r="I428" s="18">
        <f>Hoja2!V428</f>
        <v>0</v>
      </c>
      <c r="J428" s="18">
        <f>Hoja2!W428</f>
        <v>0</v>
      </c>
      <c r="K428" s="18">
        <f>Hoja2!X428</f>
        <v>0</v>
      </c>
      <c r="L428" s="5">
        <f>ROUND((Hoja2!W428*Hoja2!$B$1),3)</f>
        <v>0</v>
      </c>
      <c r="M428" s="5">
        <f>ROUND((Hoja2!W428*Hoja2!$B$2),3)</f>
        <v>0</v>
      </c>
      <c r="N428" s="5">
        <f t="shared" si="7"/>
        <v>0</v>
      </c>
      <c r="O428" s="45">
        <f>ROUND((Hoja2!U428+Hoja2!Y428),2)</f>
        <v>0</v>
      </c>
      <c r="P428" s="18">
        <f>Hoja2!AC428</f>
        <v>0</v>
      </c>
      <c r="Q428" s="18" t="str">
        <f>Hoja2!AD428</f>
        <v>N</v>
      </c>
      <c r="R428" s="18" t="str">
        <f>Hoja2!AE428</f>
        <v xml:space="preserve"> - </v>
      </c>
      <c r="S428" s="18" t="str">
        <f>Hoja2!AF428</f>
        <v xml:space="preserve"> - </v>
      </c>
      <c r="T428" s="18" t="str">
        <f>Hoja2!AG428</f>
        <v xml:space="preserve"> - </v>
      </c>
      <c r="U428" s="18" t="str">
        <f>Hoja2!AH428</f>
        <v xml:space="preserve"> - </v>
      </c>
      <c r="V428" s="18" t="str">
        <f>Hoja2!AI428</f>
        <v>A-1</v>
      </c>
      <c r="W428" s="18" t="str">
        <f>Hoja2!AJ428</f>
        <v>3011020110387</v>
      </c>
      <c r="X428" s="18">
        <f>Hoja2!AK428</f>
        <v>0</v>
      </c>
    </row>
    <row r="429" spans="1:24" ht="30" customHeight="1" x14ac:dyDescent="0.25">
      <c r="A429" s="18">
        <f>Hoja2!N429</f>
        <v>0</v>
      </c>
      <c r="B429" s="18">
        <f>Hoja2!O429</f>
        <v>0</v>
      </c>
      <c r="C429" s="18">
        <f>Hoja2!P429</f>
        <v>0</v>
      </c>
      <c r="D429" s="18">
        <f>Hoja2!Q429</f>
        <v>0</v>
      </c>
      <c r="E429" s="18">
        <f>Hoja2!R429</f>
        <v>0</v>
      </c>
      <c r="F429" s="18">
        <f>Hoja2!S429</f>
        <v>0</v>
      </c>
      <c r="G429" s="18" t="str">
        <f>Hoja2!T429</f>
        <v>2026</v>
      </c>
      <c r="H429" s="18">
        <f>Hoja2!U429</f>
        <v>0</v>
      </c>
      <c r="I429" s="18">
        <f>Hoja2!V429</f>
        <v>0</v>
      </c>
      <c r="J429" s="18">
        <f>Hoja2!W429</f>
        <v>0</v>
      </c>
      <c r="K429" s="18">
        <f>Hoja2!X429</f>
        <v>0</v>
      </c>
      <c r="L429" s="5">
        <f>ROUND((Hoja2!W429*Hoja2!$B$1),3)</f>
        <v>0</v>
      </c>
      <c r="M429" s="5">
        <f>ROUND((Hoja2!W429*Hoja2!$B$2),3)</f>
        <v>0</v>
      </c>
      <c r="N429" s="5">
        <f t="shared" si="7"/>
        <v>0</v>
      </c>
      <c r="O429" s="45">
        <f>ROUND((Hoja2!U429+Hoja2!Y429),2)</f>
        <v>0</v>
      </c>
      <c r="P429" s="18">
        <f>Hoja2!AC429</f>
        <v>0</v>
      </c>
      <c r="Q429" s="18" t="str">
        <f>Hoja2!AD429</f>
        <v>N</v>
      </c>
      <c r="R429" s="18" t="str">
        <f>Hoja2!AE429</f>
        <v xml:space="preserve"> - </v>
      </c>
      <c r="S429" s="18" t="str">
        <f>Hoja2!AF429</f>
        <v xml:space="preserve"> - </v>
      </c>
      <c r="T429" s="18" t="str">
        <f>Hoja2!AG429</f>
        <v xml:space="preserve"> - </v>
      </c>
      <c r="U429" s="18" t="str">
        <f>Hoja2!AH429</f>
        <v xml:space="preserve"> - </v>
      </c>
      <c r="V429" s="18" t="str">
        <f>Hoja2!AI429</f>
        <v>A-1</v>
      </c>
      <c r="W429" s="18" t="str">
        <f>Hoja2!AJ429</f>
        <v>3011020110388</v>
      </c>
      <c r="X429" s="18">
        <f>Hoja2!AK429</f>
        <v>0</v>
      </c>
    </row>
    <row r="430" spans="1:24" ht="30" customHeight="1" x14ac:dyDescent="0.25">
      <c r="A430" s="18">
        <f>Hoja2!N430</f>
        <v>0</v>
      </c>
      <c r="B430" s="18">
        <f>Hoja2!O430</f>
        <v>0</v>
      </c>
      <c r="C430" s="18">
        <f>Hoja2!P430</f>
        <v>0</v>
      </c>
      <c r="D430" s="18">
        <f>Hoja2!Q430</f>
        <v>0</v>
      </c>
      <c r="E430" s="18">
        <f>Hoja2!R430</f>
        <v>0</v>
      </c>
      <c r="F430" s="18">
        <f>Hoja2!S430</f>
        <v>0</v>
      </c>
      <c r="G430" s="18" t="str">
        <f>Hoja2!T430</f>
        <v>2026</v>
      </c>
      <c r="H430" s="18">
        <f>Hoja2!U430</f>
        <v>0</v>
      </c>
      <c r="I430" s="18">
        <f>Hoja2!V430</f>
        <v>0</v>
      </c>
      <c r="J430" s="18">
        <f>Hoja2!W430</f>
        <v>0</v>
      </c>
      <c r="K430" s="18">
        <f>Hoja2!X430</f>
        <v>0</v>
      </c>
      <c r="L430" s="5">
        <f>ROUND((Hoja2!W430*Hoja2!$B$1),3)</f>
        <v>0</v>
      </c>
      <c r="M430" s="5">
        <f>ROUND((Hoja2!W430*Hoja2!$B$2),3)</f>
        <v>0</v>
      </c>
      <c r="N430" s="5">
        <f t="shared" si="7"/>
        <v>0</v>
      </c>
      <c r="O430" s="45">
        <f>ROUND((Hoja2!U430+Hoja2!Y430),2)</f>
        <v>0</v>
      </c>
      <c r="P430" s="18">
        <f>Hoja2!AC430</f>
        <v>0</v>
      </c>
      <c r="Q430" s="18" t="str">
        <f>Hoja2!AD430</f>
        <v>N</v>
      </c>
      <c r="R430" s="18" t="str">
        <f>Hoja2!AE430</f>
        <v xml:space="preserve"> - </v>
      </c>
      <c r="S430" s="18" t="str">
        <f>Hoja2!AF430</f>
        <v xml:space="preserve"> - </v>
      </c>
      <c r="T430" s="18" t="str">
        <f>Hoja2!AG430</f>
        <v xml:space="preserve"> - </v>
      </c>
      <c r="U430" s="18" t="str">
        <f>Hoja2!AH430</f>
        <v xml:space="preserve"> - </v>
      </c>
      <c r="V430" s="18" t="str">
        <f>Hoja2!AI430</f>
        <v>A-1</v>
      </c>
      <c r="W430" s="18" t="str">
        <f>Hoja2!AJ430</f>
        <v>3011020110389</v>
      </c>
      <c r="X430" s="18">
        <f>Hoja2!AK430</f>
        <v>0</v>
      </c>
    </row>
    <row r="431" spans="1:24" ht="30" customHeight="1" x14ac:dyDescent="0.25">
      <c r="A431" s="18">
        <f>Hoja2!N431</f>
        <v>0</v>
      </c>
      <c r="B431" s="18">
        <f>Hoja2!O431</f>
        <v>0</v>
      </c>
      <c r="C431" s="18">
        <f>Hoja2!P431</f>
        <v>0</v>
      </c>
      <c r="D431" s="18">
        <f>Hoja2!Q431</f>
        <v>0</v>
      </c>
      <c r="E431" s="18">
        <f>Hoja2!R431</f>
        <v>0</v>
      </c>
      <c r="F431" s="18">
        <f>Hoja2!S431</f>
        <v>0</v>
      </c>
      <c r="G431" s="18" t="str">
        <f>Hoja2!T431</f>
        <v>2026</v>
      </c>
      <c r="H431" s="18">
        <f>Hoja2!U431</f>
        <v>0</v>
      </c>
      <c r="I431" s="18">
        <f>Hoja2!V431</f>
        <v>0</v>
      </c>
      <c r="J431" s="18">
        <f>Hoja2!W431</f>
        <v>0</v>
      </c>
      <c r="K431" s="18">
        <f>Hoja2!X431</f>
        <v>0</v>
      </c>
      <c r="L431" s="5">
        <f>ROUND((Hoja2!W431*Hoja2!$B$1),3)</f>
        <v>0</v>
      </c>
      <c r="M431" s="5">
        <f>ROUND((Hoja2!W431*Hoja2!$B$2),3)</f>
        <v>0</v>
      </c>
      <c r="N431" s="5">
        <f t="shared" si="7"/>
        <v>0</v>
      </c>
      <c r="O431" s="45">
        <f>ROUND((Hoja2!U431+Hoja2!Y431),2)</f>
        <v>0</v>
      </c>
      <c r="P431" s="18">
        <f>Hoja2!AC431</f>
        <v>0</v>
      </c>
      <c r="Q431" s="18" t="str">
        <f>Hoja2!AD431</f>
        <v>N</v>
      </c>
      <c r="R431" s="18" t="str">
        <f>Hoja2!AE431</f>
        <v xml:space="preserve"> - </v>
      </c>
      <c r="S431" s="18" t="str">
        <f>Hoja2!AF431</f>
        <v xml:space="preserve"> - </v>
      </c>
      <c r="T431" s="18" t="str">
        <f>Hoja2!AG431</f>
        <v xml:space="preserve"> - </v>
      </c>
      <c r="U431" s="18" t="str">
        <f>Hoja2!AH431</f>
        <v xml:space="preserve"> - </v>
      </c>
      <c r="V431" s="18" t="str">
        <f>Hoja2!AI431</f>
        <v>A-1</v>
      </c>
      <c r="W431" s="18" t="str">
        <f>Hoja2!AJ431</f>
        <v>3011020110390</v>
      </c>
      <c r="X431" s="18">
        <f>Hoja2!AK431</f>
        <v>0</v>
      </c>
    </row>
    <row r="432" spans="1:24" ht="30" customHeight="1" x14ac:dyDescent="0.25">
      <c r="A432" s="18">
        <f>Hoja2!N432</f>
        <v>0</v>
      </c>
      <c r="B432" s="18">
        <f>Hoja2!O432</f>
        <v>0</v>
      </c>
      <c r="C432" s="18">
        <f>Hoja2!P432</f>
        <v>0</v>
      </c>
      <c r="D432" s="18">
        <f>Hoja2!Q432</f>
        <v>0</v>
      </c>
      <c r="E432" s="18">
        <f>Hoja2!R432</f>
        <v>0</v>
      </c>
      <c r="F432" s="18">
        <f>Hoja2!S432</f>
        <v>0</v>
      </c>
      <c r="G432" s="18" t="str">
        <f>Hoja2!T432</f>
        <v>2026</v>
      </c>
      <c r="H432" s="18">
        <f>Hoja2!U432</f>
        <v>0</v>
      </c>
      <c r="I432" s="18">
        <f>Hoja2!V432</f>
        <v>0</v>
      </c>
      <c r="J432" s="18">
        <f>Hoja2!W432</f>
        <v>0</v>
      </c>
      <c r="K432" s="18">
        <f>Hoja2!X432</f>
        <v>0</v>
      </c>
      <c r="L432" s="5">
        <f>ROUND((Hoja2!W432*Hoja2!$B$1),3)</f>
        <v>0</v>
      </c>
      <c r="M432" s="5">
        <f>ROUND((Hoja2!W432*Hoja2!$B$2),3)</f>
        <v>0</v>
      </c>
      <c r="N432" s="5">
        <f t="shared" si="7"/>
        <v>0</v>
      </c>
      <c r="O432" s="45">
        <f>ROUND((Hoja2!U432+Hoja2!Y432),2)</f>
        <v>0</v>
      </c>
      <c r="P432" s="18">
        <f>Hoja2!AC432</f>
        <v>0</v>
      </c>
      <c r="Q432" s="18" t="str">
        <f>Hoja2!AD432</f>
        <v>N</v>
      </c>
      <c r="R432" s="18" t="str">
        <f>Hoja2!AE432</f>
        <v xml:space="preserve"> - </v>
      </c>
      <c r="S432" s="18" t="str">
        <f>Hoja2!AF432</f>
        <v xml:space="preserve"> - </v>
      </c>
      <c r="T432" s="18" t="str">
        <f>Hoja2!AG432</f>
        <v xml:space="preserve"> - </v>
      </c>
      <c r="U432" s="18" t="str">
        <f>Hoja2!AH432</f>
        <v xml:space="preserve"> - </v>
      </c>
      <c r="V432" s="18" t="str">
        <f>Hoja2!AI432</f>
        <v>A-1</v>
      </c>
      <c r="W432" s="18" t="str">
        <f>Hoja2!AJ432</f>
        <v>3011020110391</v>
      </c>
      <c r="X432" s="18">
        <f>Hoja2!AK432</f>
        <v>0</v>
      </c>
    </row>
    <row r="433" spans="1:24" ht="30" customHeight="1" x14ac:dyDescent="0.25">
      <c r="A433" s="18">
        <f>Hoja2!N433</f>
        <v>0</v>
      </c>
      <c r="B433" s="18">
        <f>Hoja2!O433</f>
        <v>0</v>
      </c>
      <c r="C433" s="18">
        <f>Hoja2!P433</f>
        <v>0</v>
      </c>
      <c r="D433" s="18">
        <f>Hoja2!Q433</f>
        <v>0</v>
      </c>
      <c r="E433" s="18">
        <f>Hoja2!R433</f>
        <v>0</v>
      </c>
      <c r="F433" s="18">
        <f>Hoja2!S433</f>
        <v>0</v>
      </c>
      <c r="G433" s="18" t="str">
        <f>Hoja2!T433</f>
        <v>2026</v>
      </c>
      <c r="H433" s="18">
        <f>Hoja2!U433</f>
        <v>0</v>
      </c>
      <c r="I433" s="18">
        <f>Hoja2!V433</f>
        <v>0</v>
      </c>
      <c r="J433" s="18">
        <f>Hoja2!W433</f>
        <v>0</v>
      </c>
      <c r="K433" s="18">
        <f>Hoja2!X433</f>
        <v>0</v>
      </c>
      <c r="L433" s="5">
        <f>ROUND((Hoja2!W433*Hoja2!$B$1),3)</f>
        <v>0</v>
      </c>
      <c r="M433" s="5">
        <f>ROUND((Hoja2!W433*Hoja2!$B$2),3)</f>
        <v>0</v>
      </c>
      <c r="N433" s="5">
        <f t="shared" si="7"/>
        <v>0</v>
      </c>
      <c r="O433" s="45">
        <f>ROUND((Hoja2!U433+Hoja2!Y433),2)</f>
        <v>0</v>
      </c>
      <c r="P433" s="18">
        <f>Hoja2!AC433</f>
        <v>0</v>
      </c>
      <c r="Q433" s="18" t="str">
        <f>Hoja2!AD433</f>
        <v>N</v>
      </c>
      <c r="R433" s="18" t="str">
        <f>Hoja2!AE433</f>
        <v xml:space="preserve"> - </v>
      </c>
      <c r="S433" s="18" t="str">
        <f>Hoja2!AF433</f>
        <v xml:space="preserve"> - </v>
      </c>
      <c r="T433" s="18" t="str">
        <f>Hoja2!AG433</f>
        <v xml:space="preserve"> - </v>
      </c>
      <c r="U433" s="18" t="str">
        <f>Hoja2!AH433</f>
        <v xml:space="preserve"> - </v>
      </c>
      <c r="V433" s="18" t="str">
        <f>Hoja2!AI433</f>
        <v>A-1</v>
      </c>
      <c r="W433" s="18" t="str">
        <f>Hoja2!AJ433</f>
        <v>3011020110392</v>
      </c>
      <c r="X433" s="18">
        <f>Hoja2!AK433</f>
        <v>0</v>
      </c>
    </row>
    <row r="434" spans="1:24" ht="30" customHeight="1" x14ac:dyDescent="0.25">
      <c r="A434" s="18">
        <f>Hoja2!N434</f>
        <v>0</v>
      </c>
      <c r="B434" s="18">
        <f>Hoja2!O434</f>
        <v>0</v>
      </c>
      <c r="C434" s="18">
        <f>Hoja2!P434</f>
        <v>0</v>
      </c>
      <c r="D434" s="18">
        <f>Hoja2!Q434</f>
        <v>0</v>
      </c>
      <c r="E434" s="18">
        <f>Hoja2!R434</f>
        <v>0</v>
      </c>
      <c r="F434" s="18">
        <f>Hoja2!S434</f>
        <v>0</v>
      </c>
      <c r="G434" s="18" t="str">
        <f>Hoja2!T434</f>
        <v>2026</v>
      </c>
      <c r="H434" s="18">
        <f>Hoja2!U434</f>
        <v>0</v>
      </c>
      <c r="I434" s="18">
        <f>Hoja2!V434</f>
        <v>0</v>
      </c>
      <c r="J434" s="18">
        <f>Hoja2!W434</f>
        <v>0</v>
      </c>
      <c r="K434" s="18">
        <f>Hoja2!X434</f>
        <v>0</v>
      </c>
      <c r="L434" s="5">
        <f>ROUND((Hoja2!W434*Hoja2!$B$1),3)</f>
        <v>0</v>
      </c>
      <c r="M434" s="5">
        <f>ROUND((Hoja2!W434*Hoja2!$B$2),3)</f>
        <v>0</v>
      </c>
      <c r="N434" s="5">
        <f t="shared" si="7"/>
        <v>0</v>
      </c>
      <c r="O434" s="45">
        <f>ROUND((Hoja2!U434+Hoja2!Y434),2)</f>
        <v>0</v>
      </c>
      <c r="P434" s="18">
        <f>Hoja2!AC434</f>
        <v>0</v>
      </c>
      <c r="Q434" s="18" t="str">
        <f>Hoja2!AD434</f>
        <v>N</v>
      </c>
      <c r="R434" s="18" t="str">
        <f>Hoja2!AE434</f>
        <v xml:space="preserve"> - </v>
      </c>
      <c r="S434" s="18" t="str">
        <f>Hoja2!AF434</f>
        <v xml:space="preserve"> - </v>
      </c>
      <c r="T434" s="18" t="str">
        <f>Hoja2!AG434</f>
        <v xml:space="preserve"> - </v>
      </c>
      <c r="U434" s="18" t="str">
        <f>Hoja2!AH434</f>
        <v xml:space="preserve"> - </v>
      </c>
      <c r="V434" s="18" t="str">
        <f>Hoja2!AI434</f>
        <v>A-1</v>
      </c>
      <c r="W434" s="18" t="str">
        <f>Hoja2!AJ434</f>
        <v>3011020110393</v>
      </c>
      <c r="X434" s="18">
        <f>Hoja2!AK434</f>
        <v>0</v>
      </c>
    </row>
    <row r="435" spans="1:24" ht="30" customHeight="1" x14ac:dyDescent="0.25">
      <c r="A435" s="18">
        <f>Hoja2!N435</f>
        <v>0</v>
      </c>
      <c r="B435" s="18">
        <f>Hoja2!O435</f>
        <v>0</v>
      </c>
      <c r="C435" s="18">
        <f>Hoja2!P435</f>
        <v>0</v>
      </c>
      <c r="D435" s="18">
        <f>Hoja2!Q435</f>
        <v>0</v>
      </c>
      <c r="E435" s="18">
        <f>Hoja2!R435</f>
        <v>0</v>
      </c>
      <c r="F435" s="18">
        <f>Hoja2!S435</f>
        <v>0</v>
      </c>
      <c r="G435" s="18" t="str">
        <f>Hoja2!T435</f>
        <v>2026</v>
      </c>
      <c r="H435" s="18">
        <f>Hoja2!U435</f>
        <v>0</v>
      </c>
      <c r="I435" s="18">
        <f>Hoja2!V435</f>
        <v>0</v>
      </c>
      <c r="J435" s="18">
        <f>Hoja2!W435</f>
        <v>0</v>
      </c>
      <c r="K435" s="18">
        <f>Hoja2!X435</f>
        <v>0</v>
      </c>
      <c r="L435" s="5">
        <f>ROUND((Hoja2!W435*Hoja2!$B$1),3)</f>
        <v>0</v>
      </c>
      <c r="M435" s="5">
        <f>ROUND((Hoja2!W435*Hoja2!$B$2),3)</f>
        <v>0</v>
      </c>
      <c r="N435" s="5">
        <f t="shared" si="7"/>
        <v>0</v>
      </c>
      <c r="O435" s="45">
        <f>ROUND((Hoja2!U435+Hoja2!Y435),2)</f>
        <v>0</v>
      </c>
      <c r="P435" s="18">
        <f>Hoja2!AC435</f>
        <v>0</v>
      </c>
      <c r="Q435" s="18" t="str">
        <f>Hoja2!AD435</f>
        <v>N</v>
      </c>
      <c r="R435" s="18" t="str">
        <f>Hoja2!AE435</f>
        <v xml:space="preserve"> - </v>
      </c>
      <c r="S435" s="18" t="str">
        <f>Hoja2!AF435</f>
        <v xml:space="preserve"> - </v>
      </c>
      <c r="T435" s="18" t="str">
        <f>Hoja2!AG435</f>
        <v xml:space="preserve"> - </v>
      </c>
      <c r="U435" s="18" t="str">
        <f>Hoja2!AH435</f>
        <v xml:space="preserve"> - </v>
      </c>
      <c r="V435" s="18" t="str">
        <f>Hoja2!AI435</f>
        <v>A-1</v>
      </c>
      <c r="W435" s="18" t="str">
        <f>Hoja2!AJ435</f>
        <v>3011020110394</v>
      </c>
      <c r="X435" s="18">
        <f>Hoja2!AK435</f>
        <v>0</v>
      </c>
    </row>
    <row r="436" spans="1:24" ht="30" customHeight="1" x14ac:dyDescent="0.25">
      <c r="A436" s="18">
        <f>Hoja2!N436</f>
        <v>0</v>
      </c>
      <c r="B436" s="18">
        <f>Hoja2!O436</f>
        <v>0</v>
      </c>
      <c r="C436" s="18">
        <f>Hoja2!P436</f>
        <v>0</v>
      </c>
      <c r="D436" s="18">
        <f>Hoja2!Q436</f>
        <v>0</v>
      </c>
      <c r="E436" s="18">
        <f>Hoja2!R436</f>
        <v>0</v>
      </c>
      <c r="F436" s="18">
        <f>Hoja2!S436</f>
        <v>0</v>
      </c>
      <c r="G436" s="18" t="str">
        <f>Hoja2!T436</f>
        <v>2026</v>
      </c>
      <c r="H436" s="18">
        <f>Hoja2!U436</f>
        <v>0</v>
      </c>
      <c r="I436" s="18">
        <f>Hoja2!V436</f>
        <v>0</v>
      </c>
      <c r="J436" s="18">
        <f>Hoja2!W436</f>
        <v>0</v>
      </c>
      <c r="K436" s="18">
        <f>Hoja2!X436</f>
        <v>0</v>
      </c>
      <c r="L436" s="5">
        <f>ROUND((Hoja2!W436*Hoja2!$B$1),3)</f>
        <v>0</v>
      </c>
      <c r="M436" s="5">
        <f>ROUND((Hoja2!W436*Hoja2!$B$2),3)</f>
        <v>0</v>
      </c>
      <c r="N436" s="5">
        <f t="shared" si="7"/>
        <v>0</v>
      </c>
      <c r="O436" s="45">
        <f>ROUND((Hoja2!U436+Hoja2!Y436),2)</f>
        <v>0</v>
      </c>
      <c r="P436" s="18">
        <f>Hoja2!AC436</f>
        <v>0</v>
      </c>
      <c r="Q436" s="18" t="str">
        <f>Hoja2!AD436</f>
        <v>N</v>
      </c>
      <c r="R436" s="18" t="str">
        <f>Hoja2!AE436</f>
        <v xml:space="preserve"> - </v>
      </c>
      <c r="S436" s="18" t="str">
        <f>Hoja2!AF436</f>
        <v xml:space="preserve"> - </v>
      </c>
      <c r="T436" s="18" t="str">
        <f>Hoja2!AG436</f>
        <v xml:space="preserve"> - </v>
      </c>
      <c r="U436" s="18" t="str">
        <f>Hoja2!AH436</f>
        <v xml:space="preserve"> - </v>
      </c>
      <c r="V436" s="18" t="str">
        <f>Hoja2!AI436</f>
        <v>A-1</v>
      </c>
      <c r="W436" s="18" t="str">
        <f>Hoja2!AJ436</f>
        <v>3011020110395</v>
      </c>
      <c r="X436" s="18">
        <f>Hoja2!AK436</f>
        <v>0</v>
      </c>
    </row>
    <row r="437" spans="1:24" ht="30" customHeight="1" x14ac:dyDescent="0.25">
      <c r="A437" s="18">
        <f>Hoja2!N437</f>
        <v>0</v>
      </c>
      <c r="B437" s="18">
        <f>Hoja2!O437</f>
        <v>0</v>
      </c>
      <c r="C437" s="18">
        <f>Hoja2!P437</f>
        <v>0</v>
      </c>
      <c r="D437" s="18">
        <f>Hoja2!Q437</f>
        <v>0</v>
      </c>
      <c r="E437" s="18">
        <f>Hoja2!R437</f>
        <v>0</v>
      </c>
      <c r="F437" s="18">
        <f>Hoja2!S437</f>
        <v>0</v>
      </c>
      <c r="G437" s="18" t="str">
        <f>Hoja2!T437</f>
        <v>2026</v>
      </c>
      <c r="H437" s="18">
        <f>Hoja2!U437</f>
        <v>0</v>
      </c>
      <c r="I437" s="18">
        <f>Hoja2!V437</f>
        <v>0</v>
      </c>
      <c r="J437" s="18">
        <f>Hoja2!W437</f>
        <v>0</v>
      </c>
      <c r="K437" s="18">
        <f>Hoja2!X437</f>
        <v>0</v>
      </c>
      <c r="L437" s="5">
        <f>ROUND((Hoja2!W437*Hoja2!$B$1),3)</f>
        <v>0</v>
      </c>
      <c r="M437" s="5">
        <f>ROUND((Hoja2!W437*Hoja2!$B$2),3)</f>
        <v>0</v>
      </c>
      <c r="N437" s="5">
        <f t="shared" si="7"/>
        <v>0</v>
      </c>
      <c r="O437" s="45">
        <f>ROUND((Hoja2!U437+Hoja2!Y437),2)</f>
        <v>0</v>
      </c>
      <c r="P437" s="18">
        <f>Hoja2!AC437</f>
        <v>0</v>
      </c>
      <c r="Q437" s="18" t="str">
        <f>Hoja2!AD437</f>
        <v>N</v>
      </c>
      <c r="R437" s="18" t="str">
        <f>Hoja2!AE437</f>
        <v xml:space="preserve"> - </v>
      </c>
      <c r="S437" s="18" t="str">
        <f>Hoja2!AF437</f>
        <v xml:space="preserve"> - </v>
      </c>
      <c r="T437" s="18" t="str">
        <f>Hoja2!AG437</f>
        <v xml:space="preserve"> - </v>
      </c>
      <c r="U437" s="18" t="str">
        <f>Hoja2!AH437</f>
        <v xml:space="preserve"> - </v>
      </c>
      <c r="V437" s="18" t="str">
        <f>Hoja2!AI437</f>
        <v>A-1</v>
      </c>
      <c r="W437" s="18" t="str">
        <f>Hoja2!AJ437</f>
        <v>3011020110396</v>
      </c>
      <c r="X437" s="18">
        <f>Hoja2!AK437</f>
        <v>0</v>
      </c>
    </row>
    <row r="438" spans="1:24" ht="30" customHeight="1" x14ac:dyDescent="0.25">
      <c r="A438" s="18">
        <f>Hoja2!N438</f>
        <v>0</v>
      </c>
      <c r="B438" s="18">
        <f>Hoja2!O438</f>
        <v>0</v>
      </c>
      <c r="C438" s="18">
        <f>Hoja2!P438</f>
        <v>0</v>
      </c>
      <c r="D438" s="18">
        <f>Hoja2!Q438</f>
        <v>0</v>
      </c>
      <c r="E438" s="18">
        <f>Hoja2!R438</f>
        <v>0</v>
      </c>
      <c r="F438" s="18">
        <f>Hoja2!S438</f>
        <v>0</v>
      </c>
      <c r="G438" s="18" t="str">
        <f>Hoja2!T438</f>
        <v>2026</v>
      </c>
      <c r="H438" s="18">
        <f>Hoja2!U438</f>
        <v>0</v>
      </c>
      <c r="I438" s="18">
        <f>Hoja2!V438</f>
        <v>0</v>
      </c>
      <c r="J438" s="18">
        <f>Hoja2!W438</f>
        <v>0</v>
      </c>
      <c r="K438" s="18">
        <f>Hoja2!X438</f>
        <v>0</v>
      </c>
      <c r="L438" s="5">
        <f>ROUND((Hoja2!W438*Hoja2!$B$1),3)</f>
        <v>0</v>
      </c>
      <c r="M438" s="5">
        <f>ROUND((Hoja2!W438*Hoja2!$B$2),3)</f>
        <v>0</v>
      </c>
      <c r="N438" s="5">
        <f t="shared" si="7"/>
        <v>0</v>
      </c>
      <c r="O438" s="45">
        <f>ROUND((Hoja2!U438+Hoja2!Y438),2)</f>
        <v>0</v>
      </c>
      <c r="P438" s="18">
        <f>Hoja2!AC438</f>
        <v>0</v>
      </c>
      <c r="Q438" s="18" t="str">
        <f>Hoja2!AD438</f>
        <v>N</v>
      </c>
      <c r="R438" s="18" t="str">
        <f>Hoja2!AE438</f>
        <v xml:space="preserve"> - </v>
      </c>
      <c r="S438" s="18" t="str">
        <f>Hoja2!AF438</f>
        <v xml:space="preserve"> - </v>
      </c>
      <c r="T438" s="18" t="str">
        <f>Hoja2!AG438</f>
        <v xml:space="preserve"> - </v>
      </c>
      <c r="U438" s="18" t="str">
        <f>Hoja2!AH438</f>
        <v xml:space="preserve"> - </v>
      </c>
      <c r="V438" s="18" t="str">
        <f>Hoja2!AI438</f>
        <v>A-1</v>
      </c>
      <c r="W438" s="18" t="str">
        <f>Hoja2!AJ438</f>
        <v>3011020110397</v>
      </c>
      <c r="X438" s="18">
        <f>Hoja2!AK438</f>
        <v>0</v>
      </c>
    </row>
    <row r="439" spans="1:24" ht="30" customHeight="1" x14ac:dyDescent="0.25">
      <c r="A439" s="18">
        <f>Hoja2!N439</f>
        <v>0</v>
      </c>
      <c r="B439" s="18">
        <f>Hoja2!O439</f>
        <v>0</v>
      </c>
      <c r="C439" s="18">
        <f>Hoja2!P439</f>
        <v>0</v>
      </c>
      <c r="D439" s="18">
        <f>Hoja2!Q439</f>
        <v>0</v>
      </c>
      <c r="E439" s="18">
        <f>Hoja2!R439</f>
        <v>0</v>
      </c>
      <c r="F439" s="18">
        <f>Hoja2!S439</f>
        <v>0</v>
      </c>
      <c r="G439" s="18" t="str">
        <f>Hoja2!T439</f>
        <v>2026</v>
      </c>
      <c r="H439" s="18">
        <f>Hoja2!U439</f>
        <v>0</v>
      </c>
      <c r="I439" s="18">
        <f>Hoja2!V439</f>
        <v>0</v>
      </c>
      <c r="J439" s="18">
        <f>Hoja2!W439</f>
        <v>0</v>
      </c>
      <c r="K439" s="18">
        <f>Hoja2!X439</f>
        <v>0</v>
      </c>
      <c r="L439" s="5">
        <f>ROUND((Hoja2!W439*Hoja2!$B$1),3)</f>
        <v>0</v>
      </c>
      <c r="M439" s="5">
        <f>ROUND((Hoja2!W439*Hoja2!$B$2),3)</f>
        <v>0</v>
      </c>
      <c r="N439" s="5">
        <f t="shared" si="7"/>
        <v>0</v>
      </c>
      <c r="O439" s="45">
        <f>ROUND((Hoja2!U439+Hoja2!Y439),2)</f>
        <v>0</v>
      </c>
      <c r="P439" s="18">
        <f>Hoja2!AC439</f>
        <v>0</v>
      </c>
      <c r="Q439" s="18" t="str">
        <f>Hoja2!AD439</f>
        <v>N</v>
      </c>
      <c r="R439" s="18" t="str">
        <f>Hoja2!AE439</f>
        <v xml:space="preserve"> - </v>
      </c>
      <c r="S439" s="18" t="str">
        <f>Hoja2!AF439</f>
        <v xml:space="preserve"> - </v>
      </c>
      <c r="T439" s="18" t="str">
        <f>Hoja2!AG439</f>
        <v xml:space="preserve"> - </v>
      </c>
      <c r="U439" s="18" t="str">
        <f>Hoja2!AH439</f>
        <v xml:space="preserve"> - </v>
      </c>
      <c r="V439" s="18" t="str">
        <f>Hoja2!AI439</f>
        <v>A-1</v>
      </c>
      <c r="W439" s="18" t="str">
        <f>Hoja2!AJ439</f>
        <v>3011020110398</v>
      </c>
      <c r="X439" s="18">
        <f>Hoja2!AK439</f>
        <v>0</v>
      </c>
    </row>
    <row r="440" spans="1:24" ht="30" customHeight="1" x14ac:dyDescent="0.25">
      <c r="A440" s="18">
        <f>Hoja2!N440</f>
        <v>0</v>
      </c>
      <c r="B440" s="18">
        <f>Hoja2!O440</f>
        <v>0</v>
      </c>
      <c r="C440" s="18">
        <f>Hoja2!P440</f>
        <v>0</v>
      </c>
      <c r="D440" s="18">
        <f>Hoja2!Q440</f>
        <v>0</v>
      </c>
      <c r="E440" s="18">
        <f>Hoja2!R440</f>
        <v>0</v>
      </c>
      <c r="F440" s="18">
        <f>Hoja2!S440</f>
        <v>0</v>
      </c>
      <c r="G440" s="18" t="str">
        <f>Hoja2!T440</f>
        <v>2026</v>
      </c>
      <c r="H440" s="18">
        <f>Hoja2!U440</f>
        <v>0</v>
      </c>
      <c r="I440" s="18">
        <f>Hoja2!V440</f>
        <v>0</v>
      </c>
      <c r="J440" s="18">
        <f>Hoja2!W440</f>
        <v>0</v>
      </c>
      <c r="K440" s="18">
        <f>Hoja2!X440</f>
        <v>0</v>
      </c>
      <c r="L440" s="5">
        <f>ROUND((Hoja2!W440*Hoja2!$B$1),3)</f>
        <v>0</v>
      </c>
      <c r="M440" s="5">
        <f>ROUND((Hoja2!W440*Hoja2!$B$2),3)</f>
        <v>0</v>
      </c>
      <c r="N440" s="5">
        <f t="shared" si="7"/>
        <v>0</v>
      </c>
      <c r="O440" s="45">
        <f>ROUND((Hoja2!U440+Hoja2!Y440),2)</f>
        <v>0</v>
      </c>
      <c r="P440" s="18">
        <f>Hoja2!AC440</f>
        <v>0</v>
      </c>
      <c r="Q440" s="18" t="str">
        <f>Hoja2!AD440</f>
        <v>N</v>
      </c>
      <c r="R440" s="18" t="str">
        <f>Hoja2!AE440</f>
        <v xml:space="preserve"> - </v>
      </c>
      <c r="S440" s="18" t="str">
        <f>Hoja2!AF440</f>
        <v xml:space="preserve"> - </v>
      </c>
      <c r="T440" s="18" t="str">
        <f>Hoja2!AG440</f>
        <v xml:space="preserve"> - </v>
      </c>
      <c r="U440" s="18" t="str">
        <f>Hoja2!AH440</f>
        <v xml:space="preserve"> - </v>
      </c>
      <c r="V440" s="18" t="str">
        <f>Hoja2!AI440</f>
        <v>A-1</v>
      </c>
      <c r="W440" s="18" t="str">
        <f>Hoja2!AJ440</f>
        <v>3011020110399</v>
      </c>
      <c r="X440" s="18">
        <f>Hoja2!AK440</f>
        <v>0</v>
      </c>
    </row>
    <row r="441" spans="1:24" ht="30" customHeight="1" x14ac:dyDescent="0.25">
      <c r="A441" s="18">
        <f>Hoja2!N441</f>
        <v>0</v>
      </c>
      <c r="B441" s="18">
        <f>Hoja2!O441</f>
        <v>0</v>
      </c>
      <c r="C441" s="18">
        <f>Hoja2!P441</f>
        <v>0</v>
      </c>
      <c r="D441" s="18">
        <f>Hoja2!Q441</f>
        <v>0</v>
      </c>
      <c r="E441" s="18">
        <f>Hoja2!R441</f>
        <v>0</v>
      </c>
      <c r="F441" s="18">
        <f>Hoja2!S441</f>
        <v>0</v>
      </c>
      <c r="G441" s="18" t="str">
        <f>Hoja2!T441</f>
        <v>2026</v>
      </c>
      <c r="H441" s="18">
        <f>Hoja2!U441</f>
        <v>0</v>
      </c>
      <c r="I441" s="18">
        <f>Hoja2!V441</f>
        <v>0</v>
      </c>
      <c r="J441" s="18">
        <f>Hoja2!W441</f>
        <v>0</v>
      </c>
      <c r="K441" s="18">
        <f>Hoja2!X441</f>
        <v>0</v>
      </c>
      <c r="L441" s="5">
        <f>ROUND((Hoja2!W441*Hoja2!$B$1),3)</f>
        <v>0</v>
      </c>
      <c r="M441" s="5">
        <f>ROUND((Hoja2!W441*Hoja2!$B$2),3)</f>
        <v>0</v>
      </c>
      <c r="N441" s="5">
        <f t="shared" si="7"/>
        <v>0</v>
      </c>
      <c r="O441" s="45">
        <f>ROUND((Hoja2!U441+Hoja2!Y441),2)</f>
        <v>0</v>
      </c>
      <c r="P441" s="18">
        <f>Hoja2!AC441</f>
        <v>0</v>
      </c>
      <c r="Q441" s="18" t="str">
        <f>Hoja2!AD441</f>
        <v>N</v>
      </c>
      <c r="R441" s="18" t="str">
        <f>Hoja2!AE441</f>
        <v xml:space="preserve"> - </v>
      </c>
      <c r="S441" s="18" t="str">
        <f>Hoja2!AF441</f>
        <v xml:space="preserve"> - </v>
      </c>
      <c r="T441" s="18" t="str">
        <f>Hoja2!AG441</f>
        <v xml:space="preserve"> - </v>
      </c>
      <c r="U441" s="18" t="str">
        <f>Hoja2!AH441</f>
        <v xml:space="preserve"> - </v>
      </c>
      <c r="V441" s="18" t="str">
        <f>Hoja2!AI441</f>
        <v>A-1</v>
      </c>
      <c r="W441" s="18" t="str">
        <f>Hoja2!AJ441</f>
        <v>3011020110400</v>
      </c>
      <c r="X441" s="18">
        <f>Hoja2!AK441</f>
        <v>0</v>
      </c>
    </row>
    <row r="442" spans="1:24" ht="30" customHeight="1" x14ac:dyDescent="0.25">
      <c r="A442" s="18">
        <f>Hoja2!N442</f>
        <v>0</v>
      </c>
      <c r="B442" s="18">
        <f>Hoja2!O442</f>
        <v>0</v>
      </c>
      <c r="C442" s="18">
        <f>Hoja2!P442</f>
        <v>0</v>
      </c>
      <c r="D442" s="18">
        <f>Hoja2!Q442</f>
        <v>0</v>
      </c>
      <c r="E442" s="18">
        <f>Hoja2!R442</f>
        <v>0</v>
      </c>
      <c r="F442" s="18">
        <f>Hoja2!S442</f>
        <v>0</v>
      </c>
      <c r="G442" s="18" t="str">
        <f>Hoja2!T442</f>
        <v>2026</v>
      </c>
      <c r="H442" s="18">
        <f>Hoja2!U442</f>
        <v>0</v>
      </c>
      <c r="I442" s="18">
        <f>Hoja2!V442</f>
        <v>0</v>
      </c>
      <c r="J442" s="18">
        <f>Hoja2!W442</f>
        <v>0</v>
      </c>
      <c r="K442" s="18">
        <f>Hoja2!X442</f>
        <v>0</v>
      </c>
      <c r="L442" s="5">
        <f>ROUND((Hoja2!W442*Hoja2!$B$1),3)</f>
        <v>0</v>
      </c>
      <c r="M442" s="5">
        <f>ROUND((Hoja2!W442*Hoja2!$B$2),3)</f>
        <v>0</v>
      </c>
      <c r="N442" s="5">
        <f t="shared" si="7"/>
        <v>0</v>
      </c>
      <c r="O442" s="45">
        <f>ROUND((Hoja2!U442+Hoja2!Y442),2)</f>
        <v>0</v>
      </c>
      <c r="P442" s="18">
        <f>Hoja2!AC442</f>
        <v>0</v>
      </c>
      <c r="Q442" s="18" t="str">
        <f>Hoja2!AD442</f>
        <v>N</v>
      </c>
      <c r="R442" s="18" t="str">
        <f>Hoja2!AE442</f>
        <v xml:space="preserve"> - </v>
      </c>
      <c r="S442" s="18" t="str">
        <f>Hoja2!AF442</f>
        <v xml:space="preserve"> - </v>
      </c>
      <c r="T442" s="18" t="str">
        <f>Hoja2!AG442</f>
        <v xml:space="preserve"> - </v>
      </c>
      <c r="U442" s="18" t="str">
        <f>Hoja2!AH442</f>
        <v xml:space="preserve"> - </v>
      </c>
      <c r="V442" s="18" t="str">
        <f>Hoja2!AI442</f>
        <v>A-1</v>
      </c>
      <c r="W442" s="18" t="str">
        <f>Hoja2!AJ442</f>
        <v>3011020110401</v>
      </c>
      <c r="X442" s="18">
        <f>Hoja2!AK442</f>
        <v>0</v>
      </c>
    </row>
    <row r="443" spans="1:24" ht="30" customHeight="1" x14ac:dyDescent="0.25">
      <c r="A443" s="18">
        <f>Hoja2!N443</f>
        <v>0</v>
      </c>
      <c r="B443" s="18">
        <f>Hoja2!O443</f>
        <v>0</v>
      </c>
      <c r="C443" s="18">
        <f>Hoja2!P443</f>
        <v>0</v>
      </c>
      <c r="D443" s="18">
        <f>Hoja2!Q443</f>
        <v>0</v>
      </c>
      <c r="E443" s="18">
        <f>Hoja2!R443</f>
        <v>0</v>
      </c>
      <c r="F443" s="18">
        <f>Hoja2!S443</f>
        <v>0</v>
      </c>
      <c r="G443" s="18" t="str">
        <f>Hoja2!T443</f>
        <v>2026</v>
      </c>
      <c r="H443" s="18">
        <f>Hoja2!U443</f>
        <v>0</v>
      </c>
      <c r="I443" s="18">
        <f>Hoja2!V443</f>
        <v>0</v>
      </c>
      <c r="J443" s="18">
        <f>Hoja2!W443</f>
        <v>0</v>
      </c>
      <c r="K443" s="18">
        <f>Hoja2!X443</f>
        <v>0</v>
      </c>
      <c r="L443" s="5">
        <f>ROUND((Hoja2!W443*Hoja2!$B$1),3)</f>
        <v>0</v>
      </c>
      <c r="M443" s="5">
        <f>ROUND((Hoja2!W443*Hoja2!$B$2),3)</f>
        <v>0</v>
      </c>
      <c r="N443" s="5">
        <f t="shared" si="7"/>
        <v>0</v>
      </c>
      <c r="O443" s="45">
        <f>ROUND((Hoja2!U443+Hoja2!Y443),2)</f>
        <v>0</v>
      </c>
      <c r="P443" s="18">
        <f>Hoja2!AC443</f>
        <v>0</v>
      </c>
      <c r="Q443" s="18" t="str">
        <f>Hoja2!AD443</f>
        <v>N</v>
      </c>
      <c r="R443" s="18" t="str">
        <f>Hoja2!AE443</f>
        <v xml:space="preserve"> - </v>
      </c>
      <c r="S443" s="18" t="str">
        <f>Hoja2!AF443</f>
        <v xml:space="preserve"> - </v>
      </c>
      <c r="T443" s="18" t="str">
        <f>Hoja2!AG443</f>
        <v xml:space="preserve"> - </v>
      </c>
      <c r="U443" s="18" t="str">
        <f>Hoja2!AH443</f>
        <v xml:space="preserve"> - </v>
      </c>
      <c r="V443" s="18" t="str">
        <f>Hoja2!AI443</f>
        <v>A-1</v>
      </c>
      <c r="W443" s="18" t="str">
        <f>Hoja2!AJ443</f>
        <v>3011020110402</v>
      </c>
      <c r="X443" s="18">
        <f>Hoja2!AK443</f>
        <v>0</v>
      </c>
    </row>
    <row r="444" spans="1:24" ht="30" customHeight="1" x14ac:dyDescent="0.25">
      <c r="A444" s="18">
        <f>Hoja2!N444</f>
        <v>0</v>
      </c>
      <c r="B444" s="18">
        <f>Hoja2!O444</f>
        <v>0</v>
      </c>
      <c r="C444" s="18">
        <f>Hoja2!P444</f>
        <v>0</v>
      </c>
      <c r="D444" s="18">
        <f>Hoja2!Q444</f>
        <v>0</v>
      </c>
      <c r="E444" s="18">
        <f>Hoja2!R444</f>
        <v>0</v>
      </c>
      <c r="F444" s="18">
        <f>Hoja2!S444</f>
        <v>0</v>
      </c>
      <c r="G444" s="18" t="str">
        <f>Hoja2!T444</f>
        <v>2026</v>
      </c>
      <c r="H444" s="18">
        <f>Hoja2!U444</f>
        <v>0</v>
      </c>
      <c r="I444" s="18">
        <f>Hoja2!V444</f>
        <v>0</v>
      </c>
      <c r="J444" s="18">
        <f>Hoja2!W444</f>
        <v>0</v>
      </c>
      <c r="K444" s="18">
        <f>Hoja2!X444</f>
        <v>0</v>
      </c>
      <c r="L444" s="5">
        <f>ROUND((Hoja2!W444*Hoja2!$B$1),3)</f>
        <v>0</v>
      </c>
      <c r="M444" s="5">
        <f>ROUND((Hoja2!W444*Hoja2!$B$2),3)</f>
        <v>0</v>
      </c>
      <c r="N444" s="5">
        <f t="shared" si="7"/>
        <v>0</v>
      </c>
      <c r="O444" s="45">
        <f>ROUND((Hoja2!U444+Hoja2!Y444),2)</f>
        <v>0</v>
      </c>
      <c r="P444" s="18">
        <f>Hoja2!AC444</f>
        <v>0</v>
      </c>
      <c r="Q444" s="18" t="str">
        <f>Hoja2!AD444</f>
        <v>N</v>
      </c>
      <c r="R444" s="18" t="str">
        <f>Hoja2!AE444</f>
        <v xml:space="preserve"> - </v>
      </c>
      <c r="S444" s="18" t="str">
        <f>Hoja2!AF444</f>
        <v xml:space="preserve"> - </v>
      </c>
      <c r="T444" s="18" t="str">
        <f>Hoja2!AG444</f>
        <v xml:space="preserve"> - </v>
      </c>
      <c r="U444" s="18" t="str">
        <f>Hoja2!AH444</f>
        <v xml:space="preserve"> - </v>
      </c>
      <c r="V444" s="18" t="str">
        <f>Hoja2!AI444</f>
        <v>A-1</v>
      </c>
      <c r="W444" s="18" t="str">
        <f>Hoja2!AJ444</f>
        <v>3011020110403</v>
      </c>
      <c r="X444" s="18">
        <f>Hoja2!AK444</f>
        <v>0</v>
      </c>
    </row>
    <row r="445" spans="1:24" ht="30" customHeight="1" x14ac:dyDescent="0.25">
      <c r="A445" s="18">
        <f>Hoja2!N445</f>
        <v>0</v>
      </c>
      <c r="B445" s="18">
        <f>Hoja2!O445</f>
        <v>0</v>
      </c>
      <c r="C445" s="18">
        <f>Hoja2!P445</f>
        <v>0</v>
      </c>
      <c r="D445" s="18">
        <f>Hoja2!Q445</f>
        <v>0</v>
      </c>
      <c r="E445" s="18">
        <f>Hoja2!R445</f>
        <v>0</v>
      </c>
      <c r="F445" s="18">
        <f>Hoja2!S445</f>
        <v>0</v>
      </c>
      <c r="G445" s="18" t="str">
        <f>Hoja2!T445</f>
        <v>2026</v>
      </c>
      <c r="H445" s="18">
        <f>Hoja2!U445</f>
        <v>0</v>
      </c>
      <c r="I445" s="18">
        <f>Hoja2!V445</f>
        <v>0</v>
      </c>
      <c r="J445" s="18">
        <f>Hoja2!W445</f>
        <v>0</v>
      </c>
      <c r="K445" s="18">
        <f>Hoja2!X445</f>
        <v>0</v>
      </c>
      <c r="L445" s="5">
        <f>ROUND((Hoja2!W445*Hoja2!$B$1),3)</f>
        <v>0</v>
      </c>
      <c r="M445" s="5">
        <f>ROUND((Hoja2!W445*Hoja2!$B$2),3)</f>
        <v>0</v>
      </c>
      <c r="N445" s="5">
        <f t="shared" si="7"/>
        <v>0</v>
      </c>
      <c r="O445" s="45">
        <f>ROUND((Hoja2!U445+Hoja2!Y445),2)</f>
        <v>0</v>
      </c>
      <c r="P445" s="18">
        <f>Hoja2!AC445</f>
        <v>0</v>
      </c>
      <c r="Q445" s="18" t="str">
        <f>Hoja2!AD445</f>
        <v>N</v>
      </c>
      <c r="R445" s="18" t="str">
        <f>Hoja2!AE445</f>
        <v xml:space="preserve"> - </v>
      </c>
      <c r="S445" s="18" t="str">
        <f>Hoja2!AF445</f>
        <v xml:space="preserve"> - </v>
      </c>
      <c r="T445" s="18" t="str">
        <f>Hoja2!AG445</f>
        <v xml:space="preserve"> - </v>
      </c>
      <c r="U445" s="18" t="str">
        <f>Hoja2!AH445</f>
        <v xml:space="preserve"> - </v>
      </c>
      <c r="V445" s="18" t="str">
        <f>Hoja2!AI445</f>
        <v>A-1</v>
      </c>
      <c r="W445" s="18" t="str">
        <f>Hoja2!AJ445</f>
        <v>3011020110404</v>
      </c>
      <c r="X445" s="18">
        <f>Hoja2!AK445</f>
        <v>0</v>
      </c>
    </row>
    <row r="446" spans="1:24" ht="30" customHeight="1" x14ac:dyDescent="0.25">
      <c r="A446" s="18">
        <f>Hoja2!N446</f>
        <v>0</v>
      </c>
      <c r="B446" s="18">
        <f>Hoja2!O446</f>
        <v>0</v>
      </c>
      <c r="C446" s="18">
        <f>Hoja2!P446</f>
        <v>0</v>
      </c>
      <c r="D446" s="18">
        <f>Hoja2!Q446</f>
        <v>0</v>
      </c>
      <c r="E446" s="18">
        <f>Hoja2!R446</f>
        <v>0</v>
      </c>
      <c r="F446" s="18">
        <f>Hoja2!S446</f>
        <v>0</v>
      </c>
      <c r="G446" s="18" t="str">
        <f>Hoja2!T446</f>
        <v>2026</v>
      </c>
      <c r="H446" s="18">
        <f>Hoja2!U446</f>
        <v>0</v>
      </c>
      <c r="I446" s="18">
        <f>Hoja2!V446</f>
        <v>0</v>
      </c>
      <c r="J446" s="18">
        <f>Hoja2!W446</f>
        <v>0</v>
      </c>
      <c r="K446" s="18">
        <f>Hoja2!X446</f>
        <v>0</v>
      </c>
      <c r="L446" s="5">
        <f>ROUND((Hoja2!W446*Hoja2!$B$1),3)</f>
        <v>0</v>
      </c>
      <c r="M446" s="5">
        <f>ROUND((Hoja2!W446*Hoja2!$B$2),3)</f>
        <v>0</v>
      </c>
      <c r="N446" s="5">
        <f t="shared" si="7"/>
        <v>0</v>
      </c>
      <c r="O446" s="45">
        <f>ROUND((Hoja2!U446+Hoja2!Y446),2)</f>
        <v>0</v>
      </c>
      <c r="P446" s="18">
        <f>Hoja2!AC446</f>
        <v>0</v>
      </c>
      <c r="Q446" s="18" t="str">
        <f>Hoja2!AD446</f>
        <v>N</v>
      </c>
      <c r="R446" s="18" t="str">
        <f>Hoja2!AE446</f>
        <v xml:space="preserve"> - </v>
      </c>
      <c r="S446" s="18" t="str">
        <f>Hoja2!AF446</f>
        <v xml:space="preserve"> - </v>
      </c>
      <c r="T446" s="18" t="str">
        <f>Hoja2!AG446</f>
        <v xml:space="preserve"> - </v>
      </c>
      <c r="U446" s="18" t="str">
        <f>Hoja2!AH446</f>
        <v xml:space="preserve"> - </v>
      </c>
      <c r="V446" s="18" t="str">
        <f>Hoja2!AI446</f>
        <v>A-1</v>
      </c>
      <c r="W446" s="18" t="str">
        <f>Hoja2!AJ446</f>
        <v>3011020110405</v>
      </c>
      <c r="X446" s="18">
        <f>Hoja2!AK446</f>
        <v>0</v>
      </c>
    </row>
    <row r="447" spans="1:24" ht="30" customHeight="1" x14ac:dyDescent="0.25">
      <c r="A447" s="18">
        <f>Hoja2!N447</f>
        <v>0</v>
      </c>
      <c r="B447" s="18">
        <f>Hoja2!O447</f>
        <v>0</v>
      </c>
      <c r="C447" s="18">
        <f>Hoja2!P447</f>
        <v>0</v>
      </c>
      <c r="D447" s="18">
        <f>Hoja2!Q447</f>
        <v>0</v>
      </c>
      <c r="E447" s="18">
        <f>Hoja2!R447</f>
        <v>0</v>
      </c>
      <c r="F447" s="18">
        <f>Hoja2!S447</f>
        <v>0</v>
      </c>
      <c r="G447" s="18" t="str">
        <f>Hoja2!T447</f>
        <v>2026</v>
      </c>
      <c r="H447" s="18">
        <f>Hoja2!U447</f>
        <v>0</v>
      </c>
      <c r="I447" s="18">
        <f>Hoja2!V447</f>
        <v>0</v>
      </c>
      <c r="J447" s="18">
        <f>Hoja2!W447</f>
        <v>0</v>
      </c>
      <c r="K447" s="18">
        <f>Hoja2!X447</f>
        <v>0</v>
      </c>
      <c r="L447" s="5">
        <f>ROUND((Hoja2!W447*Hoja2!$B$1),3)</f>
        <v>0</v>
      </c>
      <c r="M447" s="5">
        <f>ROUND((Hoja2!W447*Hoja2!$B$2),3)</f>
        <v>0</v>
      </c>
      <c r="N447" s="5">
        <f t="shared" si="7"/>
        <v>0</v>
      </c>
      <c r="O447" s="45">
        <f>ROUND((Hoja2!U447+Hoja2!Y447),2)</f>
        <v>0</v>
      </c>
      <c r="P447" s="18">
        <f>Hoja2!AC447</f>
        <v>0</v>
      </c>
      <c r="Q447" s="18" t="str">
        <f>Hoja2!AD447</f>
        <v>N</v>
      </c>
      <c r="R447" s="18" t="str">
        <f>Hoja2!AE447</f>
        <v xml:space="preserve"> - </v>
      </c>
      <c r="S447" s="18" t="str">
        <f>Hoja2!AF447</f>
        <v xml:space="preserve"> - </v>
      </c>
      <c r="T447" s="18" t="str">
        <f>Hoja2!AG447</f>
        <v xml:space="preserve"> - </v>
      </c>
      <c r="U447" s="18" t="str">
        <f>Hoja2!AH447</f>
        <v xml:space="preserve"> - </v>
      </c>
      <c r="V447" s="18" t="str">
        <f>Hoja2!AI447</f>
        <v>A-1</v>
      </c>
      <c r="W447" s="18" t="str">
        <f>Hoja2!AJ447</f>
        <v>3011020110406</v>
      </c>
      <c r="X447" s="18">
        <f>Hoja2!AK447</f>
        <v>0</v>
      </c>
    </row>
    <row r="448" spans="1:24" ht="30" customHeight="1" x14ac:dyDescent="0.25">
      <c r="A448" s="18">
        <f>Hoja2!N448</f>
        <v>0</v>
      </c>
      <c r="B448" s="18">
        <f>Hoja2!O448</f>
        <v>0</v>
      </c>
      <c r="C448" s="18">
        <f>Hoja2!P448</f>
        <v>0</v>
      </c>
      <c r="D448" s="18">
        <f>Hoja2!Q448</f>
        <v>0</v>
      </c>
      <c r="E448" s="18">
        <f>Hoja2!R448</f>
        <v>0</v>
      </c>
      <c r="F448" s="18">
        <f>Hoja2!S448</f>
        <v>0</v>
      </c>
      <c r="G448" s="18" t="str">
        <f>Hoja2!T448</f>
        <v>2026</v>
      </c>
      <c r="H448" s="18">
        <f>Hoja2!U448</f>
        <v>0</v>
      </c>
      <c r="I448" s="18">
        <f>Hoja2!V448</f>
        <v>0</v>
      </c>
      <c r="J448" s="18">
        <f>Hoja2!W448</f>
        <v>0</v>
      </c>
      <c r="K448" s="18">
        <f>Hoja2!X448</f>
        <v>0</v>
      </c>
      <c r="L448" s="5">
        <f>ROUND((Hoja2!W448*Hoja2!$B$1),3)</f>
        <v>0</v>
      </c>
      <c r="M448" s="5">
        <f>ROUND((Hoja2!W448*Hoja2!$B$2),3)</f>
        <v>0</v>
      </c>
      <c r="N448" s="5">
        <f t="shared" si="7"/>
        <v>0</v>
      </c>
      <c r="O448" s="45">
        <f>ROUND((Hoja2!U448+Hoja2!Y448),2)</f>
        <v>0</v>
      </c>
      <c r="P448" s="18">
        <f>Hoja2!AC448</f>
        <v>0</v>
      </c>
      <c r="Q448" s="18" t="str">
        <f>Hoja2!AD448</f>
        <v>N</v>
      </c>
      <c r="R448" s="18" t="str">
        <f>Hoja2!AE448</f>
        <v xml:space="preserve"> - </v>
      </c>
      <c r="S448" s="18" t="str">
        <f>Hoja2!AF448</f>
        <v xml:space="preserve"> - </v>
      </c>
      <c r="T448" s="18" t="str">
        <f>Hoja2!AG448</f>
        <v xml:space="preserve"> - </v>
      </c>
      <c r="U448" s="18" t="str">
        <f>Hoja2!AH448</f>
        <v xml:space="preserve"> - </v>
      </c>
      <c r="V448" s="18" t="str">
        <f>Hoja2!AI448</f>
        <v>A-1</v>
      </c>
      <c r="W448" s="18" t="str">
        <f>Hoja2!AJ448</f>
        <v>3011020110407</v>
      </c>
      <c r="X448" s="18">
        <f>Hoja2!AK448</f>
        <v>0</v>
      </c>
    </row>
    <row r="449" spans="1:24" ht="30" customHeight="1" x14ac:dyDescent="0.25">
      <c r="A449" s="18">
        <f>Hoja2!N449</f>
        <v>0</v>
      </c>
      <c r="B449" s="18">
        <f>Hoja2!O449</f>
        <v>0</v>
      </c>
      <c r="C449" s="18">
        <f>Hoja2!P449</f>
        <v>0</v>
      </c>
      <c r="D449" s="18">
        <f>Hoja2!Q449</f>
        <v>0</v>
      </c>
      <c r="E449" s="18">
        <f>Hoja2!R449</f>
        <v>0</v>
      </c>
      <c r="F449" s="18">
        <f>Hoja2!S449</f>
        <v>0</v>
      </c>
      <c r="G449" s="18" t="str">
        <f>Hoja2!T449</f>
        <v>2026</v>
      </c>
      <c r="H449" s="18">
        <f>Hoja2!U449</f>
        <v>0</v>
      </c>
      <c r="I449" s="18">
        <f>Hoja2!V449</f>
        <v>0</v>
      </c>
      <c r="J449" s="18">
        <f>Hoja2!W449</f>
        <v>0</v>
      </c>
      <c r="K449" s="18">
        <f>Hoja2!X449</f>
        <v>0</v>
      </c>
      <c r="L449" s="5">
        <f>ROUND((Hoja2!W449*Hoja2!$B$1),3)</f>
        <v>0</v>
      </c>
      <c r="M449" s="5">
        <f>ROUND((Hoja2!W449*Hoja2!$B$2),3)</f>
        <v>0</v>
      </c>
      <c r="N449" s="5">
        <f t="shared" si="7"/>
        <v>0</v>
      </c>
      <c r="O449" s="45">
        <f>ROUND((Hoja2!U449+Hoja2!Y449),2)</f>
        <v>0</v>
      </c>
      <c r="P449" s="18">
        <f>Hoja2!AC449</f>
        <v>0</v>
      </c>
      <c r="Q449" s="18" t="str">
        <f>Hoja2!AD449</f>
        <v>N</v>
      </c>
      <c r="R449" s="18" t="str">
        <f>Hoja2!AE449</f>
        <v xml:space="preserve"> - </v>
      </c>
      <c r="S449" s="18" t="str">
        <f>Hoja2!AF449</f>
        <v xml:space="preserve"> - </v>
      </c>
      <c r="T449" s="18" t="str">
        <f>Hoja2!AG449</f>
        <v xml:space="preserve"> - </v>
      </c>
      <c r="U449" s="18" t="str">
        <f>Hoja2!AH449</f>
        <v xml:space="preserve"> - </v>
      </c>
      <c r="V449" s="18" t="str">
        <f>Hoja2!AI449</f>
        <v>A-1</v>
      </c>
      <c r="W449" s="18" t="str">
        <f>Hoja2!AJ449</f>
        <v>3011020110408</v>
      </c>
      <c r="X449" s="18">
        <f>Hoja2!AK449</f>
        <v>0</v>
      </c>
    </row>
    <row r="450" spans="1:24" ht="30" customHeight="1" x14ac:dyDescent="0.25">
      <c r="A450" s="18">
        <f>Hoja2!N450</f>
        <v>0</v>
      </c>
      <c r="B450" s="18">
        <f>Hoja2!O450</f>
        <v>0</v>
      </c>
      <c r="C450" s="18">
        <f>Hoja2!P450</f>
        <v>0</v>
      </c>
      <c r="D450" s="18">
        <f>Hoja2!Q450</f>
        <v>0</v>
      </c>
      <c r="E450" s="18">
        <f>Hoja2!R450</f>
        <v>0</v>
      </c>
      <c r="F450" s="18">
        <f>Hoja2!S450</f>
        <v>0</v>
      </c>
      <c r="G450" s="18" t="str">
        <f>Hoja2!T450</f>
        <v>2026</v>
      </c>
      <c r="H450" s="18">
        <f>Hoja2!U450</f>
        <v>0</v>
      </c>
      <c r="I450" s="18">
        <f>Hoja2!V450</f>
        <v>0</v>
      </c>
      <c r="J450" s="18">
        <f>Hoja2!W450</f>
        <v>0</v>
      </c>
      <c r="K450" s="18">
        <f>Hoja2!X450</f>
        <v>0</v>
      </c>
      <c r="L450" s="5">
        <f>ROUND((Hoja2!W450*Hoja2!$B$1),3)</f>
        <v>0</v>
      </c>
      <c r="M450" s="5">
        <f>ROUND((Hoja2!W450*Hoja2!$B$2),3)</f>
        <v>0</v>
      </c>
      <c r="N450" s="5">
        <f t="shared" si="7"/>
        <v>0</v>
      </c>
      <c r="O450" s="45">
        <f>ROUND((Hoja2!U450+Hoja2!Y450),2)</f>
        <v>0</v>
      </c>
      <c r="P450" s="18">
        <f>Hoja2!AC450</f>
        <v>0</v>
      </c>
      <c r="Q450" s="18" t="str">
        <f>Hoja2!AD450</f>
        <v>N</v>
      </c>
      <c r="R450" s="18" t="str">
        <f>Hoja2!AE450</f>
        <v xml:space="preserve"> - </v>
      </c>
      <c r="S450" s="18" t="str">
        <f>Hoja2!AF450</f>
        <v xml:space="preserve"> - </v>
      </c>
      <c r="T450" s="18" t="str">
        <f>Hoja2!AG450</f>
        <v xml:space="preserve"> - </v>
      </c>
      <c r="U450" s="18" t="str">
        <f>Hoja2!AH450</f>
        <v xml:space="preserve"> - </v>
      </c>
      <c r="V450" s="18" t="str">
        <f>Hoja2!AI450</f>
        <v>A-1</v>
      </c>
      <c r="W450" s="18" t="str">
        <f>Hoja2!AJ450</f>
        <v>3011020110409</v>
      </c>
      <c r="X450" s="18">
        <f>Hoja2!AK450</f>
        <v>0</v>
      </c>
    </row>
    <row r="451" spans="1:24" ht="30" customHeight="1" x14ac:dyDescent="0.25">
      <c r="A451" s="18">
        <f>Hoja2!N451</f>
        <v>0</v>
      </c>
      <c r="B451" s="18">
        <f>Hoja2!O451</f>
        <v>0</v>
      </c>
      <c r="C451" s="18">
        <f>Hoja2!P451</f>
        <v>0</v>
      </c>
      <c r="D451" s="18">
        <f>Hoja2!Q451</f>
        <v>0</v>
      </c>
      <c r="E451" s="18">
        <f>Hoja2!R451</f>
        <v>0</v>
      </c>
      <c r="F451" s="18">
        <f>Hoja2!S451</f>
        <v>0</v>
      </c>
      <c r="G451" s="18" t="str">
        <f>Hoja2!T451</f>
        <v>2026</v>
      </c>
      <c r="H451" s="18">
        <f>Hoja2!U451</f>
        <v>0</v>
      </c>
      <c r="I451" s="18">
        <f>Hoja2!V451</f>
        <v>0</v>
      </c>
      <c r="J451" s="18">
        <f>Hoja2!W451</f>
        <v>0</v>
      </c>
      <c r="K451" s="18">
        <f>Hoja2!X451</f>
        <v>0</v>
      </c>
      <c r="L451" s="5">
        <f>ROUND((Hoja2!W451*Hoja2!$B$1),3)</f>
        <v>0</v>
      </c>
      <c r="M451" s="5">
        <f>ROUND((Hoja2!W451*Hoja2!$B$2),3)</f>
        <v>0</v>
      </c>
      <c r="N451" s="5">
        <f t="shared" si="7"/>
        <v>0</v>
      </c>
      <c r="O451" s="45">
        <f>ROUND((Hoja2!U451+Hoja2!Y451),2)</f>
        <v>0</v>
      </c>
      <c r="P451" s="18">
        <f>Hoja2!AC451</f>
        <v>0</v>
      </c>
      <c r="Q451" s="18" t="str">
        <f>Hoja2!AD451</f>
        <v>N</v>
      </c>
      <c r="R451" s="18" t="str">
        <f>Hoja2!AE451</f>
        <v xml:space="preserve"> - </v>
      </c>
      <c r="S451" s="18" t="str">
        <f>Hoja2!AF451</f>
        <v xml:space="preserve"> - </v>
      </c>
      <c r="T451" s="18" t="str">
        <f>Hoja2!AG451</f>
        <v xml:space="preserve"> - </v>
      </c>
      <c r="U451" s="18" t="str">
        <f>Hoja2!AH451</f>
        <v xml:space="preserve"> - </v>
      </c>
      <c r="V451" s="18" t="str">
        <f>Hoja2!AI451</f>
        <v>A-1</v>
      </c>
      <c r="W451" s="18" t="str">
        <f>Hoja2!AJ451</f>
        <v>3011020110410</v>
      </c>
      <c r="X451" s="18">
        <f>Hoja2!AK451</f>
        <v>0</v>
      </c>
    </row>
    <row r="452" spans="1:24" ht="30" customHeight="1" x14ac:dyDescent="0.25">
      <c r="A452" s="18">
        <f>Hoja2!N452</f>
        <v>0</v>
      </c>
      <c r="B452" s="18">
        <f>Hoja2!O452</f>
        <v>0</v>
      </c>
      <c r="C452" s="18">
        <f>Hoja2!P452</f>
        <v>0</v>
      </c>
      <c r="D452" s="18">
        <f>Hoja2!Q452</f>
        <v>0</v>
      </c>
      <c r="E452" s="18">
        <f>Hoja2!R452</f>
        <v>0</v>
      </c>
      <c r="F452" s="18">
        <f>Hoja2!S452</f>
        <v>0</v>
      </c>
      <c r="G452" s="18" t="str">
        <f>Hoja2!T452</f>
        <v>2026</v>
      </c>
      <c r="H452" s="18">
        <f>Hoja2!U452</f>
        <v>0</v>
      </c>
      <c r="I452" s="18">
        <f>Hoja2!V452</f>
        <v>0</v>
      </c>
      <c r="J452" s="18">
        <f>Hoja2!W452</f>
        <v>0</v>
      </c>
      <c r="K452" s="18">
        <f>Hoja2!X452</f>
        <v>0</v>
      </c>
      <c r="L452" s="5">
        <f>ROUND((Hoja2!W452*Hoja2!$B$1),3)</f>
        <v>0</v>
      </c>
      <c r="M452" s="5">
        <f>ROUND((Hoja2!W452*Hoja2!$B$2),3)</f>
        <v>0</v>
      </c>
      <c r="N452" s="5">
        <f t="shared" si="7"/>
        <v>0</v>
      </c>
      <c r="O452" s="45">
        <f>ROUND((Hoja2!U452+Hoja2!Y452),2)</f>
        <v>0</v>
      </c>
      <c r="P452" s="18">
        <f>Hoja2!AC452</f>
        <v>0</v>
      </c>
      <c r="Q452" s="18" t="str">
        <f>Hoja2!AD452</f>
        <v>N</v>
      </c>
      <c r="R452" s="18" t="str">
        <f>Hoja2!AE452</f>
        <v xml:space="preserve"> - </v>
      </c>
      <c r="S452" s="18" t="str">
        <f>Hoja2!AF452</f>
        <v xml:space="preserve"> - </v>
      </c>
      <c r="T452" s="18" t="str">
        <f>Hoja2!AG452</f>
        <v xml:space="preserve"> - </v>
      </c>
      <c r="U452" s="18" t="str">
        <f>Hoja2!AH452</f>
        <v xml:space="preserve"> - </v>
      </c>
      <c r="V452" s="18" t="str">
        <f>Hoja2!AI452</f>
        <v>A-1</v>
      </c>
      <c r="W452" s="18" t="str">
        <f>Hoja2!AJ452</f>
        <v>3011020110411</v>
      </c>
      <c r="X452" s="18">
        <f>Hoja2!AK452</f>
        <v>0</v>
      </c>
    </row>
    <row r="453" spans="1:24" ht="30" customHeight="1" x14ac:dyDescent="0.25">
      <c r="A453" s="18">
        <f>Hoja2!N453</f>
        <v>0</v>
      </c>
      <c r="B453" s="18">
        <f>Hoja2!O453</f>
        <v>0</v>
      </c>
      <c r="C453" s="18">
        <f>Hoja2!P453</f>
        <v>0</v>
      </c>
      <c r="D453" s="18">
        <f>Hoja2!Q453</f>
        <v>0</v>
      </c>
      <c r="E453" s="18">
        <f>Hoja2!R453</f>
        <v>0</v>
      </c>
      <c r="F453" s="18">
        <f>Hoja2!S453</f>
        <v>0</v>
      </c>
      <c r="G453" s="18" t="str">
        <f>Hoja2!T453</f>
        <v>2026</v>
      </c>
      <c r="H453" s="18">
        <f>Hoja2!U453</f>
        <v>0</v>
      </c>
      <c r="I453" s="18">
        <f>Hoja2!V453</f>
        <v>0</v>
      </c>
      <c r="J453" s="18">
        <f>Hoja2!W453</f>
        <v>0</v>
      </c>
      <c r="K453" s="18">
        <f>Hoja2!X453</f>
        <v>0</v>
      </c>
      <c r="L453" s="5">
        <f>ROUND((Hoja2!W453*Hoja2!$B$1),3)</f>
        <v>0</v>
      </c>
      <c r="M453" s="5">
        <f>ROUND((Hoja2!W453*Hoja2!$B$2),3)</f>
        <v>0</v>
      </c>
      <c r="N453" s="5">
        <f t="shared" si="7"/>
        <v>0</v>
      </c>
      <c r="O453" s="45">
        <f>ROUND((Hoja2!U453+Hoja2!Y453),2)</f>
        <v>0</v>
      </c>
      <c r="P453" s="18">
        <f>Hoja2!AC453</f>
        <v>0</v>
      </c>
      <c r="Q453" s="18" t="str">
        <f>Hoja2!AD453</f>
        <v>N</v>
      </c>
      <c r="R453" s="18" t="str">
        <f>Hoja2!AE453</f>
        <v xml:space="preserve"> - </v>
      </c>
      <c r="S453" s="18" t="str">
        <f>Hoja2!AF453</f>
        <v xml:space="preserve"> - </v>
      </c>
      <c r="T453" s="18" t="str">
        <f>Hoja2!AG453</f>
        <v xml:space="preserve"> - </v>
      </c>
      <c r="U453" s="18" t="str">
        <f>Hoja2!AH453</f>
        <v xml:space="preserve"> - </v>
      </c>
      <c r="V453" s="18" t="str">
        <f>Hoja2!AI453</f>
        <v>A-1</v>
      </c>
      <c r="W453" s="18" t="str">
        <f>Hoja2!AJ453</f>
        <v>3011020110412</v>
      </c>
      <c r="X453" s="18">
        <f>Hoja2!AK453</f>
        <v>0</v>
      </c>
    </row>
    <row r="454" spans="1:24" ht="30" customHeight="1" x14ac:dyDescent="0.25">
      <c r="A454" s="18">
        <f>Hoja2!N454</f>
        <v>0</v>
      </c>
      <c r="B454" s="18">
        <f>Hoja2!O454</f>
        <v>0</v>
      </c>
      <c r="C454" s="18">
        <f>Hoja2!P454</f>
        <v>0</v>
      </c>
      <c r="D454" s="18">
        <f>Hoja2!Q454</f>
        <v>0</v>
      </c>
      <c r="E454" s="18">
        <f>Hoja2!R454</f>
        <v>0</v>
      </c>
      <c r="F454" s="18">
        <f>Hoja2!S454</f>
        <v>0</v>
      </c>
      <c r="G454" s="18" t="str">
        <f>Hoja2!T454</f>
        <v>2026</v>
      </c>
      <c r="H454" s="18">
        <f>Hoja2!U454</f>
        <v>0</v>
      </c>
      <c r="I454" s="18">
        <f>Hoja2!V454</f>
        <v>0</v>
      </c>
      <c r="J454" s="18">
        <f>Hoja2!W454</f>
        <v>0</v>
      </c>
      <c r="K454" s="18">
        <f>Hoja2!X454</f>
        <v>0</v>
      </c>
      <c r="L454" s="5">
        <f>ROUND((Hoja2!W454*Hoja2!$B$1),3)</f>
        <v>0</v>
      </c>
      <c r="M454" s="5">
        <f>ROUND((Hoja2!W454*Hoja2!$B$2),3)</f>
        <v>0</v>
      </c>
      <c r="N454" s="5">
        <f t="shared" si="7"/>
        <v>0</v>
      </c>
      <c r="O454" s="45">
        <f>ROUND((Hoja2!U454+Hoja2!Y454),2)</f>
        <v>0</v>
      </c>
      <c r="P454" s="18">
        <f>Hoja2!AC454</f>
        <v>0</v>
      </c>
      <c r="Q454" s="18" t="str">
        <f>Hoja2!AD454</f>
        <v>N</v>
      </c>
      <c r="R454" s="18" t="str">
        <f>Hoja2!AE454</f>
        <v xml:space="preserve"> - </v>
      </c>
      <c r="S454" s="18" t="str">
        <f>Hoja2!AF454</f>
        <v xml:space="preserve"> - </v>
      </c>
      <c r="T454" s="18" t="str">
        <f>Hoja2!AG454</f>
        <v xml:space="preserve"> - </v>
      </c>
      <c r="U454" s="18" t="str">
        <f>Hoja2!AH454</f>
        <v xml:space="preserve"> - </v>
      </c>
      <c r="V454" s="18" t="str">
        <f>Hoja2!AI454</f>
        <v>A-1</v>
      </c>
      <c r="W454" s="18" t="str">
        <f>Hoja2!AJ454</f>
        <v>3011020110413</v>
      </c>
      <c r="X454" s="18">
        <f>Hoja2!AK454</f>
        <v>0</v>
      </c>
    </row>
    <row r="455" spans="1:24" ht="30" customHeight="1" x14ac:dyDescent="0.25">
      <c r="A455" s="18">
        <f>Hoja2!N455</f>
        <v>0</v>
      </c>
      <c r="B455" s="18">
        <f>Hoja2!O455</f>
        <v>0</v>
      </c>
      <c r="C455" s="18">
        <f>Hoja2!P455</f>
        <v>0</v>
      </c>
      <c r="D455" s="18">
        <f>Hoja2!Q455</f>
        <v>0</v>
      </c>
      <c r="E455" s="18">
        <f>Hoja2!R455</f>
        <v>0</v>
      </c>
      <c r="F455" s="18">
        <f>Hoja2!S455</f>
        <v>0</v>
      </c>
      <c r="G455" s="18" t="str">
        <f>Hoja2!T455</f>
        <v>2026</v>
      </c>
      <c r="H455" s="18">
        <f>Hoja2!U455</f>
        <v>0</v>
      </c>
      <c r="I455" s="18">
        <f>Hoja2!V455</f>
        <v>0</v>
      </c>
      <c r="J455" s="18">
        <f>Hoja2!W455</f>
        <v>0</v>
      </c>
      <c r="K455" s="18">
        <f>Hoja2!X455</f>
        <v>0</v>
      </c>
      <c r="L455" s="5">
        <f>ROUND((Hoja2!W455*Hoja2!$B$1),3)</f>
        <v>0</v>
      </c>
      <c r="M455" s="5">
        <f>ROUND((Hoja2!W455*Hoja2!$B$2),3)</f>
        <v>0</v>
      </c>
      <c r="N455" s="5">
        <f t="shared" si="7"/>
        <v>0</v>
      </c>
      <c r="O455" s="45">
        <f>ROUND((Hoja2!U455+Hoja2!Y455),2)</f>
        <v>0</v>
      </c>
      <c r="P455" s="18">
        <f>Hoja2!AC455</f>
        <v>0</v>
      </c>
      <c r="Q455" s="18" t="str">
        <f>Hoja2!AD455</f>
        <v>N</v>
      </c>
      <c r="R455" s="18" t="str">
        <f>Hoja2!AE455</f>
        <v xml:space="preserve"> - </v>
      </c>
      <c r="S455" s="18" t="str">
        <f>Hoja2!AF455</f>
        <v xml:space="preserve"> - </v>
      </c>
      <c r="T455" s="18" t="str">
        <f>Hoja2!AG455</f>
        <v xml:space="preserve"> - </v>
      </c>
      <c r="U455" s="18" t="str">
        <f>Hoja2!AH455</f>
        <v xml:space="preserve"> - </v>
      </c>
      <c r="V455" s="18" t="str">
        <f>Hoja2!AI455</f>
        <v>A-1</v>
      </c>
      <c r="W455" s="18" t="str">
        <f>Hoja2!AJ455</f>
        <v>3011020110414</v>
      </c>
      <c r="X455" s="18">
        <f>Hoja2!AK455</f>
        <v>0</v>
      </c>
    </row>
    <row r="456" spans="1:24" ht="30" customHeight="1" x14ac:dyDescent="0.25">
      <c r="A456" s="18">
        <f>Hoja2!N456</f>
        <v>0</v>
      </c>
      <c r="B456" s="18">
        <f>Hoja2!O456</f>
        <v>0</v>
      </c>
      <c r="C456" s="18">
        <f>Hoja2!P456</f>
        <v>0</v>
      </c>
      <c r="D456" s="18">
        <f>Hoja2!Q456</f>
        <v>0</v>
      </c>
      <c r="E456" s="18">
        <f>Hoja2!R456</f>
        <v>0</v>
      </c>
      <c r="F456" s="18">
        <f>Hoja2!S456</f>
        <v>0</v>
      </c>
      <c r="G456" s="18" t="str">
        <f>Hoja2!T456</f>
        <v>2026</v>
      </c>
      <c r="H456" s="18">
        <f>Hoja2!U456</f>
        <v>0</v>
      </c>
      <c r="I456" s="18">
        <f>Hoja2!V456</f>
        <v>0</v>
      </c>
      <c r="J456" s="18">
        <f>Hoja2!W456</f>
        <v>0</v>
      </c>
      <c r="K456" s="18">
        <f>Hoja2!X456</f>
        <v>0</v>
      </c>
      <c r="L456" s="5">
        <f>ROUND((Hoja2!W456*Hoja2!$B$1),3)</f>
        <v>0</v>
      </c>
      <c r="M456" s="5">
        <f>ROUND((Hoja2!W456*Hoja2!$B$2),3)</f>
        <v>0</v>
      </c>
      <c r="N456" s="5">
        <f t="shared" si="7"/>
        <v>0</v>
      </c>
      <c r="O456" s="45">
        <f>ROUND((Hoja2!U456+Hoja2!Y456),2)</f>
        <v>0</v>
      </c>
      <c r="P456" s="18">
        <f>Hoja2!AC456</f>
        <v>0</v>
      </c>
      <c r="Q456" s="18" t="str">
        <f>Hoja2!AD456</f>
        <v>N</v>
      </c>
      <c r="R456" s="18" t="str">
        <f>Hoja2!AE456</f>
        <v xml:space="preserve"> - </v>
      </c>
      <c r="S456" s="18" t="str">
        <f>Hoja2!AF456</f>
        <v xml:space="preserve"> - </v>
      </c>
      <c r="T456" s="18" t="str">
        <f>Hoja2!AG456</f>
        <v xml:space="preserve"> - </v>
      </c>
      <c r="U456" s="18" t="str">
        <f>Hoja2!AH456</f>
        <v xml:space="preserve"> - </v>
      </c>
      <c r="V456" s="18" t="str">
        <f>Hoja2!AI456</f>
        <v>A-1</v>
      </c>
      <c r="W456" s="18" t="str">
        <f>Hoja2!AJ456</f>
        <v>3011020110415</v>
      </c>
      <c r="X456" s="18">
        <f>Hoja2!AK456</f>
        <v>0</v>
      </c>
    </row>
    <row r="457" spans="1:24" ht="30" customHeight="1" x14ac:dyDescent="0.25">
      <c r="A457" s="18">
        <f>Hoja2!N457</f>
        <v>0</v>
      </c>
      <c r="B457" s="18">
        <f>Hoja2!O457</f>
        <v>0</v>
      </c>
      <c r="C457" s="18">
        <f>Hoja2!P457</f>
        <v>0</v>
      </c>
      <c r="D457" s="18">
        <f>Hoja2!Q457</f>
        <v>0</v>
      </c>
      <c r="E457" s="18">
        <f>Hoja2!R457</f>
        <v>0</v>
      </c>
      <c r="F457" s="18">
        <f>Hoja2!S457</f>
        <v>0</v>
      </c>
      <c r="G457" s="18" t="str">
        <f>Hoja2!T457</f>
        <v>2026</v>
      </c>
      <c r="H457" s="18">
        <f>Hoja2!U457</f>
        <v>0</v>
      </c>
      <c r="I457" s="18">
        <f>Hoja2!V457</f>
        <v>0</v>
      </c>
      <c r="J457" s="18">
        <f>Hoja2!W457</f>
        <v>0</v>
      </c>
      <c r="K457" s="18">
        <f>Hoja2!X457</f>
        <v>0</v>
      </c>
      <c r="L457" s="5">
        <f>ROUND((Hoja2!W457*Hoja2!$B$1),3)</f>
        <v>0</v>
      </c>
      <c r="M457" s="5">
        <f>ROUND((Hoja2!W457*Hoja2!$B$2),3)</f>
        <v>0</v>
      </c>
      <c r="N457" s="5">
        <f t="shared" si="7"/>
        <v>0</v>
      </c>
      <c r="O457" s="45">
        <f>ROUND((Hoja2!U457+Hoja2!Y457),2)</f>
        <v>0</v>
      </c>
      <c r="P457" s="18">
        <f>Hoja2!AC457</f>
        <v>0</v>
      </c>
      <c r="Q457" s="18" t="str">
        <f>Hoja2!AD457</f>
        <v>N</v>
      </c>
      <c r="R457" s="18" t="str">
        <f>Hoja2!AE457</f>
        <v xml:space="preserve"> - </v>
      </c>
      <c r="S457" s="18" t="str">
        <f>Hoja2!AF457</f>
        <v xml:space="preserve"> - </v>
      </c>
      <c r="T457" s="18" t="str">
        <f>Hoja2!AG457</f>
        <v xml:space="preserve"> - </v>
      </c>
      <c r="U457" s="18" t="str">
        <f>Hoja2!AH457</f>
        <v xml:space="preserve"> - </v>
      </c>
      <c r="V457" s="18" t="str">
        <f>Hoja2!AI457</f>
        <v>A-1</v>
      </c>
      <c r="W457" s="18" t="str">
        <f>Hoja2!AJ457</f>
        <v>3011020110416</v>
      </c>
      <c r="X457" s="18">
        <f>Hoja2!AK457</f>
        <v>0</v>
      </c>
    </row>
    <row r="458" spans="1:24" ht="30" customHeight="1" x14ac:dyDescent="0.25">
      <c r="A458" s="18">
        <f>Hoja2!N458</f>
        <v>0</v>
      </c>
      <c r="B458" s="18">
        <f>Hoja2!O458</f>
        <v>0</v>
      </c>
      <c r="C458" s="18">
        <f>Hoja2!P458</f>
        <v>0</v>
      </c>
      <c r="D458" s="18">
        <f>Hoja2!Q458</f>
        <v>0</v>
      </c>
      <c r="E458" s="18">
        <f>Hoja2!R458</f>
        <v>0</v>
      </c>
      <c r="F458" s="18">
        <f>Hoja2!S458</f>
        <v>0</v>
      </c>
      <c r="G458" s="18" t="str">
        <f>Hoja2!T458</f>
        <v>2026</v>
      </c>
      <c r="H458" s="18">
        <f>Hoja2!U458</f>
        <v>0</v>
      </c>
      <c r="I458" s="18">
        <f>Hoja2!V458</f>
        <v>0</v>
      </c>
      <c r="J458" s="18">
        <f>Hoja2!W458</f>
        <v>0</v>
      </c>
      <c r="K458" s="18">
        <f>Hoja2!X458</f>
        <v>0</v>
      </c>
      <c r="L458" s="5">
        <f>ROUND((Hoja2!W458*Hoja2!$B$1),3)</f>
        <v>0</v>
      </c>
      <c r="M458" s="5">
        <f>ROUND((Hoja2!W458*Hoja2!$B$2),3)</f>
        <v>0</v>
      </c>
      <c r="N458" s="5">
        <f t="shared" si="7"/>
        <v>0</v>
      </c>
      <c r="O458" s="45">
        <f>ROUND((Hoja2!U458+Hoja2!Y458),2)</f>
        <v>0</v>
      </c>
      <c r="P458" s="18">
        <f>Hoja2!AC458</f>
        <v>0</v>
      </c>
      <c r="Q458" s="18" t="str">
        <f>Hoja2!AD458</f>
        <v>N</v>
      </c>
      <c r="R458" s="18" t="str">
        <f>Hoja2!AE458</f>
        <v xml:space="preserve"> - </v>
      </c>
      <c r="S458" s="18" t="str">
        <f>Hoja2!AF458</f>
        <v xml:space="preserve"> - </v>
      </c>
      <c r="T458" s="18" t="str">
        <f>Hoja2!AG458</f>
        <v xml:space="preserve"> - </v>
      </c>
      <c r="U458" s="18" t="str">
        <f>Hoja2!AH458</f>
        <v xml:space="preserve"> - </v>
      </c>
      <c r="V458" s="18" t="str">
        <f>Hoja2!AI458</f>
        <v>A-1</v>
      </c>
      <c r="W458" s="18" t="str">
        <f>Hoja2!AJ458</f>
        <v>3011020110417</v>
      </c>
      <c r="X458" s="18">
        <f>Hoja2!AK458</f>
        <v>0</v>
      </c>
    </row>
    <row r="459" spans="1:24" ht="30" customHeight="1" x14ac:dyDescent="0.25">
      <c r="A459" s="18">
        <f>Hoja2!N459</f>
        <v>0</v>
      </c>
      <c r="B459" s="18">
        <f>Hoja2!O459</f>
        <v>0</v>
      </c>
      <c r="C459" s="18">
        <f>Hoja2!P459</f>
        <v>0</v>
      </c>
      <c r="D459" s="18">
        <f>Hoja2!Q459</f>
        <v>0</v>
      </c>
      <c r="E459" s="18">
        <f>Hoja2!R459</f>
        <v>0</v>
      </c>
      <c r="F459" s="18">
        <f>Hoja2!S459</f>
        <v>0</v>
      </c>
      <c r="G459" s="18" t="str">
        <f>Hoja2!T459</f>
        <v>2026</v>
      </c>
      <c r="H459" s="18">
        <f>Hoja2!U459</f>
        <v>0</v>
      </c>
      <c r="I459" s="18">
        <f>Hoja2!V459</f>
        <v>0</v>
      </c>
      <c r="J459" s="18">
        <f>Hoja2!W459</f>
        <v>0</v>
      </c>
      <c r="K459" s="18">
        <f>Hoja2!X459</f>
        <v>0</v>
      </c>
      <c r="L459" s="5">
        <f>ROUND((Hoja2!W459*Hoja2!$B$1),3)</f>
        <v>0</v>
      </c>
      <c r="M459" s="5">
        <f>ROUND((Hoja2!W459*Hoja2!$B$2),3)</f>
        <v>0</v>
      </c>
      <c r="N459" s="5">
        <f t="shared" ref="N459:N522" si="8">ROUND((L459+M459),2)</f>
        <v>0</v>
      </c>
      <c r="O459" s="45">
        <f>ROUND((Hoja2!U459+Hoja2!Y459),2)</f>
        <v>0</v>
      </c>
      <c r="P459" s="18">
        <f>Hoja2!AC459</f>
        <v>0</v>
      </c>
      <c r="Q459" s="18" t="str">
        <f>Hoja2!AD459</f>
        <v>N</v>
      </c>
      <c r="R459" s="18" t="str">
        <f>Hoja2!AE459</f>
        <v xml:space="preserve"> - </v>
      </c>
      <c r="S459" s="18" t="str">
        <f>Hoja2!AF459</f>
        <v xml:space="preserve"> - </v>
      </c>
      <c r="T459" s="18" t="str">
        <f>Hoja2!AG459</f>
        <v xml:space="preserve"> - </v>
      </c>
      <c r="U459" s="18" t="str">
        <f>Hoja2!AH459</f>
        <v xml:space="preserve"> - </v>
      </c>
      <c r="V459" s="18" t="str">
        <f>Hoja2!AI459</f>
        <v>A-1</v>
      </c>
      <c r="W459" s="18" t="str">
        <f>Hoja2!AJ459</f>
        <v>3011020110418</v>
      </c>
      <c r="X459" s="18">
        <f>Hoja2!AK459</f>
        <v>0</v>
      </c>
    </row>
    <row r="460" spans="1:24" ht="30" customHeight="1" x14ac:dyDescent="0.25">
      <c r="A460" s="18">
        <f>Hoja2!N460</f>
        <v>0</v>
      </c>
      <c r="B460" s="18">
        <f>Hoja2!O460</f>
        <v>0</v>
      </c>
      <c r="C460" s="18">
        <f>Hoja2!P460</f>
        <v>0</v>
      </c>
      <c r="D460" s="18">
        <f>Hoja2!Q460</f>
        <v>0</v>
      </c>
      <c r="E460" s="18">
        <f>Hoja2!R460</f>
        <v>0</v>
      </c>
      <c r="F460" s="18">
        <f>Hoja2!S460</f>
        <v>0</v>
      </c>
      <c r="G460" s="18" t="str">
        <f>Hoja2!T460</f>
        <v>2026</v>
      </c>
      <c r="H460" s="18">
        <f>Hoja2!U460</f>
        <v>0</v>
      </c>
      <c r="I460" s="18">
        <f>Hoja2!V460</f>
        <v>0</v>
      </c>
      <c r="J460" s="18">
        <f>Hoja2!W460</f>
        <v>0</v>
      </c>
      <c r="K460" s="18">
        <f>Hoja2!X460</f>
        <v>0</v>
      </c>
      <c r="L460" s="5">
        <f>ROUND((Hoja2!W460*Hoja2!$B$1),3)</f>
        <v>0</v>
      </c>
      <c r="M460" s="5">
        <f>ROUND((Hoja2!W460*Hoja2!$B$2),3)</f>
        <v>0</v>
      </c>
      <c r="N460" s="5">
        <f t="shared" si="8"/>
        <v>0</v>
      </c>
      <c r="O460" s="45">
        <f>ROUND((Hoja2!U460+Hoja2!Y460),2)</f>
        <v>0</v>
      </c>
      <c r="P460" s="18">
        <f>Hoja2!AC460</f>
        <v>0</v>
      </c>
      <c r="Q460" s="18" t="str">
        <f>Hoja2!AD460</f>
        <v>N</v>
      </c>
      <c r="R460" s="18" t="str">
        <f>Hoja2!AE460</f>
        <v xml:space="preserve"> - </v>
      </c>
      <c r="S460" s="18" t="str">
        <f>Hoja2!AF460</f>
        <v xml:space="preserve"> - </v>
      </c>
      <c r="T460" s="18" t="str">
        <f>Hoja2!AG460</f>
        <v xml:space="preserve"> - </v>
      </c>
      <c r="U460" s="18" t="str">
        <f>Hoja2!AH460</f>
        <v xml:space="preserve"> - </v>
      </c>
      <c r="V460" s="18" t="str">
        <f>Hoja2!AI460</f>
        <v>A-1</v>
      </c>
      <c r="W460" s="18" t="str">
        <f>Hoja2!AJ460</f>
        <v>3011020110419</v>
      </c>
      <c r="X460" s="18">
        <f>Hoja2!AK460</f>
        <v>0</v>
      </c>
    </row>
    <row r="461" spans="1:24" ht="30" customHeight="1" x14ac:dyDescent="0.25">
      <c r="A461" s="18">
        <f>Hoja2!N461</f>
        <v>0</v>
      </c>
      <c r="B461" s="18">
        <f>Hoja2!O461</f>
        <v>0</v>
      </c>
      <c r="C461" s="18">
        <f>Hoja2!P461</f>
        <v>0</v>
      </c>
      <c r="D461" s="18">
        <f>Hoja2!Q461</f>
        <v>0</v>
      </c>
      <c r="E461" s="18">
        <f>Hoja2!R461</f>
        <v>0</v>
      </c>
      <c r="F461" s="18">
        <f>Hoja2!S461</f>
        <v>0</v>
      </c>
      <c r="G461" s="18" t="str">
        <f>Hoja2!T461</f>
        <v>2026</v>
      </c>
      <c r="H461" s="18">
        <f>Hoja2!U461</f>
        <v>0</v>
      </c>
      <c r="I461" s="18">
        <f>Hoja2!V461</f>
        <v>0</v>
      </c>
      <c r="J461" s="18">
        <f>Hoja2!W461</f>
        <v>0</v>
      </c>
      <c r="K461" s="18">
        <f>Hoja2!X461</f>
        <v>0</v>
      </c>
      <c r="L461" s="5">
        <f>ROUND((Hoja2!W461*Hoja2!$B$1),3)</f>
        <v>0</v>
      </c>
      <c r="M461" s="5">
        <f>ROUND((Hoja2!W461*Hoja2!$B$2),3)</f>
        <v>0</v>
      </c>
      <c r="N461" s="5">
        <f t="shared" si="8"/>
        <v>0</v>
      </c>
      <c r="O461" s="45">
        <f>ROUND((Hoja2!U461+Hoja2!Y461),2)</f>
        <v>0</v>
      </c>
      <c r="P461" s="18">
        <f>Hoja2!AC461</f>
        <v>0</v>
      </c>
      <c r="Q461" s="18" t="str">
        <f>Hoja2!AD461</f>
        <v>N</v>
      </c>
      <c r="R461" s="18" t="str">
        <f>Hoja2!AE461</f>
        <v xml:space="preserve"> - </v>
      </c>
      <c r="S461" s="18" t="str">
        <f>Hoja2!AF461</f>
        <v xml:space="preserve"> - </v>
      </c>
      <c r="T461" s="18" t="str">
        <f>Hoja2!AG461</f>
        <v xml:space="preserve"> - </v>
      </c>
      <c r="U461" s="18" t="str">
        <f>Hoja2!AH461</f>
        <v xml:space="preserve"> - </v>
      </c>
      <c r="V461" s="18" t="str">
        <f>Hoja2!AI461</f>
        <v>A-1</v>
      </c>
      <c r="W461" s="18" t="str">
        <f>Hoja2!AJ461</f>
        <v>3011020110420</v>
      </c>
      <c r="X461" s="18">
        <f>Hoja2!AK461</f>
        <v>0</v>
      </c>
    </row>
    <row r="462" spans="1:24" ht="30" customHeight="1" x14ac:dyDescent="0.25">
      <c r="A462" s="18">
        <f>Hoja2!N462</f>
        <v>0</v>
      </c>
      <c r="B462" s="18">
        <f>Hoja2!O462</f>
        <v>0</v>
      </c>
      <c r="C462" s="18">
        <f>Hoja2!P462</f>
        <v>0</v>
      </c>
      <c r="D462" s="18">
        <f>Hoja2!Q462</f>
        <v>0</v>
      </c>
      <c r="E462" s="18">
        <f>Hoja2!R462</f>
        <v>0</v>
      </c>
      <c r="F462" s="18">
        <f>Hoja2!S462</f>
        <v>0</v>
      </c>
      <c r="G462" s="18" t="str">
        <f>Hoja2!T462</f>
        <v>2026</v>
      </c>
      <c r="H462" s="18">
        <f>Hoja2!U462</f>
        <v>0</v>
      </c>
      <c r="I462" s="18">
        <f>Hoja2!V462</f>
        <v>0</v>
      </c>
      <c r="J462" s="18">
        <f>Hoja2!W462</f>
        <v>0</v>
      </c>
      <c r="K462" s="18">
        <f>Hoja2!X462</f>
        <v>0</v>
      </c>
      <c r="L462" s="5">
        <f>ROUND((Hoja2!W462*Hoja2!$B$1),3)</f>
        <v>0</v>
      </c>
      <c r="M462" s="5">
        <f>ROUND((Hoja2!W462*Hoja2!$B$2),3)</f>
        <v>0</v>
      </c>
      <c r="N462" s="5">
        <f t="shared" si="8"/>
        <v>0</v>
      </c>
      <c r="O462" s="45">
        <f>ROUND((Hoja2!U462+Hoja2!Y462),2)</f>
        <v>0</v>
      </c>
      <c r="P462" s="18">
        <f>Hoja2!AC462</f>
        <v>0</v>
      </c>
      <c r="Q462" s="18" t="str">
        <f>Hoja2!AD462</f>
        <v>N</v>
      </c>
      <c r="R462" s="18" t="str">
        <f>Hoja2!AE462</f>
        <v xml:space="preserve"> - </v>
      </c>
      <c r="S462" s="18" t="str">
        <f>Hoja2!AF462</f>
        <v xml:space="preserve"> - </v>
      </c>
      <c r="T462" s="18" t="str">
        <f>Hoja2!AG462</f>
        <v xml:space="preserve"> - </v>
      </c>
      <c r="U462" s="18" t="str">
        <f>Hoja2!AH462</f>
        <v xml:space="preserve"> - </v>
      </c>
      <c r="V462" s="18" t="str">
        <f>Hoja2!AI462</f>
        <v>A-1</v>
      </c>
      <c r="W462" s="18" t="str">
        <f>Hoja2!AJ462</f>
        <v>3011020110421</v>
      </c>
      <c r="X462" s="18">
        <f>Hoja2!AK462</f>
        <v>0</v>
      </c>
    </row>
    <row r="463" spans="1:24" ht="30" customHeight="1" x14ac:dyDescent="0.25">
      <c r="A463" s="18">
        <f>Hoja2!N463</f>
        <v>0</v>
      </c>
      <c r="B463" s="18">
        <f>Hoja2!O463</f>
        <v>0</v>
      </c>
      <c r="C463" s="18">
        <f>Hoja2!P463</f>
        <v>0</v>
      </c>
      <c r="D463" s="18">
        <f>Hoja2!Q463</f>
        <v>0</v>
      </c>
      <c r="E463" s="18">
        <f>Hoja2!R463</f>
        <v>0</v>
      </c>
      <c r="F463" s="18">
        <f>Hoja2!S463</f>
        <v>0</v>
      </c>
      <c r="G463" s="18" t="str">
        <f>Hoja2!T463</f>
        <v>2026</v>
      </c>
      <c r="H463" s="18">
        <f>Hoja2!U463</f>
        <v>0</v>
      </c>
      <c r="I463" s="18">
        <f>Hoja2!V463</f>
        <v>0</v>
      </c>
      <c r="J463" s="18">
        <f>Hoja2!W463</f>
        <v>0</v>
      </c>
      <c r="K463" s="18">
        <f>Hoja2!X463</f>
        <v>0</v>
      </c>
      <c r="L463" s="5">
        <f>ROUND((Hoja2!W463*Hoja2!$B$1),3)</f>
        <v>0</v>
      </c>
      <c r="M463" s="5">
        <f>ROUND((Hoja2!W463*Hoja2!$B$2),3)</f>
        <v>0</v>
      </c>
      <c r="N463" s="5">
        <f t="shared" si="8"/>
        <v>0</v>
      </c>
      <c r="O463" s="45">
        <f>ROUND((Hoja2!U463+Hoja2!Y463),2)</f>
        <v>0</v>
      </c>
      <c r="P463" s="18">
        <f>Hoja2!AC463</f>
        <v>0</v>
      </c>
      <c r="Q463" s="18" t="str">
        <f>Hoja2!AD463</f>
        <v>N</v>
      </c>
      <c r="R463" s="18" t="str">
        <f>Hoja2!AE463</f>
        <v xml:space="preserve"> - </v>
      </c>
      <c r="S463" s="18" t="str">
        <f>Hoja2!AF463</f>
        <v xml:space="preserve"> - </v>
      </c>
      <c r="T463" s="18" t="str">
        <f>Hoja2!AG463</f>
        <v xml:space="preserve"> - </v>
      </c>
      <c r="U463" s="18" t="str">
        <f>Hoja2!AH463</f>
        <v xml:space="preserve"> - </v>
      </c>
      <c r="V463" s="18" t="str">
        <f>Hoja2!AI463</f>
        <v>A-1</v>
      </c>
      <c r="W463" s="18" t="str">
        <f>Hoja2!AJ463</f>
        <v>3011020110422</v>
      </c>
      <c r="X463" s="18">
        <f>Hoja2!AK463</f>
        <v>0</v>
      </c>
    </row>
    <row r="464" spans="1:24" ht="30" customHeight="1" x14ac:dyDescent="0.25">
      <c r="A464" s="18">
        <f>Hoja2!N464</f>
        <v>0</v>
      </c>
      <c r="B464" s="18">
        <f>Hoja2!O464</f>
        <v>0</v>
      </c>
      <c r="C464" s="18">
        <f>Hoja2!P464</f>
        <v>0</v>
      </c>
      <c r="D464" s="18">
        <f>Hoja2!Q464</f>
        <v>0</v>
      </c>
      <c r="E464" s="18">
        <f>Hoja2!R464</f>
        <v>0</v>
      </c>
      <c r="F464" s="18">
        <f>Hoja2!S464</f>
        <v>0</v>
      </c>
      <c r="G464" s="18" t="str">
        <f>Hoja2!T464</f>
        <v>2026</v>
      </c>
      <c r="H464" s="18">
        <f>Hoja2!U464</f>
        <v>0</v>
      </c>
      <c r="I464" s="18">
        <f>Hoja2!V464</f>
        <v>0</v>
      </c>
      <c r="J464" s="18">
        <f>Hoja2!W464</f>
        <v>0</v>
      </c>
      <c r="K464" s="18">
        <f>Hoja2!X464</f>
        <v>0</v>
      </c>
      <c r="L464" s="5">
        <f>ROUND((Hoja2!W464*Hoja2!$B$1),3)</f>
        <v>0</v>
      </c>
      <c r="M464" s="5">
        <f>ROUND((Hoja2!W464*Hoja2!$B$2),3)</f>
        <v>0</v>
      </c>
      <c r="N464" s="5">
        <f t="shared" si="8"/>
        <v>0</v>
      </c>
      <c r="O464" s="45">
        <f>ROUND((Hoja2!U464+Hoja2!Y464),2)</f>
        <v>0</v>
      </c>
      <c r="P464" s="18">
        <f>Hoja2!AC464</f>
        <v>0</v>
      </c>
      <c r="Q464" s="18" t="str">
        <f>Hoja2!AD464</f>
        <v>N</v>
      </c>
      <c r="R464" s="18" t="str">
        <f>Hoja2!AE464</f>
        <v xml:space="preserve"> - </v>
      </c>
      <c r="S464" s="18" t="str">
        <f>Hoja2!AF464</f>
        <v xml:space="preserve"> - </v>
      </c>
      <c r="T464" s="18" t="str">
        <f>Hoja2!AG464</f>
        <v xml:space="preserve"> - </v>
      </c>
      <c r="U464" s="18" t="str">
        <f>Hoja2!AH464</f>
        <v xml:space="preserve"> - </v>
      </c>
      <c r="V464" s="18" t="str">
        <f>Hoja2!AI464</f>
        <v>A-1</v>
      </c>
      <c r="W464" s="18" t="str">
        <f>Hoja2!AJ464</f>
        <v>3011020110423</v>
      </c>
      <c r="X464" s="18">
        <f>Hoja2!AK464</f>
        <v>0</v>
      </c>
    </row>
    <row r="465" spans="1:24" ht="30" customHeight="1" x14ac:dyDescent="0.25">
      <c r="A465" s="18">
        <f>Hoja2!N465</f>
        <v>0</v>
      </c>
      <c r="B465" s="18">
        <f>Hoja2!O465</f>
        <v>0</v>
      </c>
      <c r="C465" s="18">
        <f>Hoja2!P465</f>
        <v>0</v>
      </c>
      <c r="D465" s="18">
        <f>Hoja2!Q465</f>
        <v>0</v>
      </c>
      <c r="E465" s="18">
        <f>Hoja2!R465</f>
        <v>0</v>
      </c>
      <c r="F465" s="18">
        <f>Hoja2!S465</f>
        <v>0</v>
      </c>
      <c r="G465" s="18" t="str">
        <f>Hoja2!T465</f>
        <v>2026</v>
      </c>
      <c r="H465" s="18">
        <f>Hoja2!U465</f>
        <v>0</v>
      </c>
      <c r="I465" s="18">
        <f>Hoja2!V465</f>
        <v>0</v>
      </c>
      <c r="J465" s="18">
        <f>Hoja2!W465</f>
        <v>0</v>
      </c>
      <c r="K465" s="18">
        <f>Hoja2!X465</f>
        <v>0</v>
      </c>
      <c r="L465" s="5">
        <f>ROUND((Hoja2!W465*Hoja2!$B$1),3)</f>
        <v>0</v>
      </c>
      <c r="M465" s="5">
        <f>ROUND((Hoja2!W465*Hoja2!$B$2),3)</f>
        <v>0</v>
      </c>
      <c r="N465" s="5">
        <f t="shared" si="8"/>
        <v>0</v>
      </c>
      <c r="O465" s="45">
        <f>ROUND((Hoja2!U465+Hoja2!Y465),2)</f>
        <v>0</v>
      </c>
      <c r="P465" s="18">
        <f>Hoja2!AC465</f>
        <v>0</v>
      </c>
      <c r="Q465" s="18" t="str">
        <f>Hoja2!AD465</f>
        <v>N</v>
      </c>
      <c r="R465" s="18" t="str">
        <f>Hoja2!AE465</f>
        <v xml:space="preserve"> - </v>
      </c>
      <c r="S465" s="18" t="str">
        <f>Hoja2!AF465</f>
        <v xml:space="preserve"> - </v>
      </c>
      <c r="T465" s="18" t="str">
        <f>Hoja2!AG465</f>
        <v xml:space="preserve"> - </v>
      </c>
      <c r="U465" s="18" t="str">
        <f>Hoja2!AH465</f>
        <v xml:space="preserve"> - </v>
      </c>
      <c r="V465" s="18" t="str">
        <f>Hoja2!AI465</f>
        <v>A-1</v>
      </c>
      <c r="W465" s="18" t="str">
        <f>Hoja2!AJ465</f>
        <v>3011020110424</v>
      </c>
      <c r="X465" s="18">
        <f>Hoja2!AK465</f>
        <v>0</v>
      </c>
    </row>
    <row r="466" spans="1:24" ht="30" customHeight="1" x14ac:dyDescent="0.25">
      <c r="A466" s="18">
        <f>Hoja2!N466</f>
        <v>0</v>
      </c>
      <c r="B466" s="18">
        <f>Hoja2!O466</f>
        <v>0</v>
      </c>
      <c r="C466" s="18">
        <f>Hoja2!P466</f>
        <v>0</v>
      </c>
      <c r="D466" s="18">
        <f>Hoja2!Q466</f>
        <v>0</v>
      </c>
      <c r="E466" s="18">
        <f>Hoja2!R466</f>
        <v>0</v>
      </c>
      <c r="F466" s="18">
        <f>Hoja2!S466</f>
        <v>0</v>
      </c>
      <c r="G466" s="18" t="str">
        <f>Hoja2!T466</f>
        <v>2026</v>
      </c>
      <c r="H466" s="18">
        <f>Hoja2!U466</f>
        <v>0</v>
      </c>
      <c r="I466" s="18">
        <f>Hoja2!V466</f>
        <v>0</v>
      </c>
      <c r="J466" s="18">
        <f>Hoja2!W466</f>
        <v>0</v>
      </c>
      <c r="K466" s="18">
        <f>Hoja2!X466</f>
        <v>0</v>
      </c>
      <c r="L466" s="5">
        <f>ROUND((Hoja2!W466*Hoja2!$B$1),3)</f>
        <v>0</v>
      </c>
      <c r="M466" s="5">
        <f>ROUND((Hoja2!W466*Hoja2!$B$2),3)</f>
        <v>0</v>
      </c>
      <c r="N466" s="5">
        <f t="shared" si="8"/>
        <v>0</v>
      </c>
      <c r="O466" s="45">
        <f>ROUND((Hoja2!U466+Hoja2!Y466),2)</f>
        <v>0</v>
      </c>
      <c r="P466" s="18">
        <f>Hoja2!AC466</f>
        <v>0</v>
      </c>
      <c r="Q466" s="18" t="str">
        <f>Hoja2!AD466</f>
        <v>N</v>
      </c>
      <c r="R466" s="18" t="str">
        <f>Hoja2!AE466</f>
        <v xml:space="preserve"> - </v>
      </c>
      <c r="S466" s="18" t="str">
        <f>Hoja2!AF466</f>
        <v xml:space="preserve"> - </v>
      </c>
      <c r="T466" s="18" t="str">
        <f>Hoja2!AG466</f>
        <v xml:space="preserve"> - </v>
      </c>
      <c r="U466" s="18" t="str">
        <f>Hoja2!AH466</f>
        <v xml:space="preserve"> - </v>
      </c>
      <c r="V466" s="18" t="str">
        <f>Hoja2!AI466</f>
        <v>A-1</v>
      </c>
      <c r="W466" s="18" t="str">
        <f>Hoja2!AJ466</f>
        <v>3011020110425</v>
      </c>
      <c r="X466" s="18">
        <f>Hoja2!AK466</f>
        <v>0</v>
      </c>
    </row>
    <row r="467" spans="1:24" ht="30" customHeight="1" x14ac:dyDescent="0.25">
      <c r="A467" s="18">
        <f>Hoja2!N467</f>
        <v>0</v>
      </c>
      <c r="B467" s="18">
        <f>Hoja2!O467</f>
        <v>0</v>
      </c>
      <c r="C467" s="18">
        <f>Hoja2!P467</f>
        <v>0</v>
      </c>
      <c r="D467" s="18">
        <f>Hoja2!Q467</f>
        <v>0</v>
      </c>
      <c r="E467" s="18">
        <f>Hoja2!R467</f>
        <v>0</v>
      </c>
      <c r="F467" s="18">
        <f>Hoja2!S467</f>
        <v>0</v>
      </c>
      <c r="G467" s="18" t="str">
        <f>Hoja2!T467</f>
        <v>2026</v>
      </c>
      <c r="H467" s="18">
        <f>Hoja2!U467</f>
        <v>0</v>
      </c>
      <c r="I467" s="18">
        <f>Hoja2!V467</f>
        <v>0</v>
      </c>
      <c r="J467" s="18">
        <f>Hoja2!W467</f>
        <v>0</v>
      </c>
      <c r="K467" s="18">
        <f>Hoja2!X467</f>
        <v>0</v>
      </c>
      <c r="L467" s="5">
        <f>ROUND((Hoja2!W467*Hoja2!$B$1),3)</f>
        <v>0</v>
      </c>
      <c r="M467" s="5">
        <f>ROUND((Hoja2!W467*Hoja2!$B$2),3)</f>
        <v>0</v>
      </c>
      <c r="N467" s="5">
        <f t="shared" si="8"/>
        <v>0</v>
      </c>
      <c r="O467" s="45">
        <f>ROUND((Hoja2!U467+Hoja2!Y467),2)</f>
        <v>0</v>
      </c>
      <c r="P467" s="18">
        <f>Hoja2!AC467</f>
        <v>0</v>
      </c>
      <c r="Q467" s="18" t="str">
        <f>Hoja2!AD467</f>
        <v>N</v>
      </c>
      <c r="R467" s="18" t="str">
        <f>Hoja2!AE467</f>
        <v xml:space="preserve"> - </v>
      </c>
      <c r="S467" s="18" t="str">
        <f>Hoja2!AF467</f>
        <v xml:space="preserve"> - </v>
      </c>
      <c r="T467" s="18" t="str">
        <f>Hoja2!AG467</f>
        <v xml:space="preserve"> - </v>
      </c>
      <c r="U467" s="18" t="str">
        <f>Hoja2!AH467</f>
        <v xml:space="preserve"> - </v>
      </c>
      <c r="V467" s="18" t="str">
        <f>Hoja2!AI467</f>
        <v>A-1</v>
      </c>
      <c r="W467" s="18" t="str">
        <f>Hoja2!AJ467</f>
        <v>3011020110426</v>
      </c>
      <c r="X467" s="18">
        <f>Hoja2!AK467</f>
        <v>0</v>
      </c>
    </row>
    <row r="468" spans="1:24" ht="30" customHeight="1" x14ac:dyDescent="0.25">
      <c r="A468" s="18">
        <f>Hoja2!N468</f>
        <v>0</v>
      </c>
      <c r="B468" s="18">
        <f>Hoja2!O468</f>
        <v>0</v>
      </c>
      <c r="C468" s="18">
        <f>Hoja2!P468</f>
        <v>0</v>
      </c>
      <c r="D468" s="18">
        <f>Hoja2!Q468</f>
        <v>0</v>
      </c>
      <c r="E468" s="18">
        <f>Hoja2!R468</f>
        <v>0</v>
      </c>
      <c r="F468" s="18">
        <f>Hoja2!S468</f>
        <v>0</v>
      </c>
      <c r="G468" s="18" t="str">
        <f>Hoja2!T468</f>
        <v>2026</v>
      </c>
      <c r="H468" s="18">
        <f>Hoja2!U468</f>
        <v>0</v>
      </c>
      <c r="I468" s="18">
        <f>Hoja2!V468</f>
        <v>0</v>
      </c>
      <c r="J468" s="18">
        <f>Hoja2!W468</f>
        <v>0</v>
      </c>
      <c r="K468" s="18">
        <f>Hoja2!X468</f>
        <v>0</v>
      </c>
      <c r="L468" s="5">
        <f>ROUND((Hoja2!W468*Hoja2!$B$1),3)</f>
        <v>0</v>
      </c>
      <c r="M468" s="5">
        <f>ROUND((Hoja2!W468*Hoja2!$B$2),3)</f>
        <v>0</v>
      </c>
      <c r="N468" s="5">
        <f t="shared" si="8"/>
        <v>0</v>
      </c>
      <c r="O468" s="45">
        <f>ROUND((Hoja2!U468+Hoja2!Y468),2)</f>
        <v>0</v>
      </c>
      <c r="P468" s="18">
        <f>Hoja2!AC468</f>
        <v>0</v>
      </c>
      <c r="Q468" s="18" t="str">
        <f>Hoja2!AD468</f>
        <v>N</v>
      </c>
      <c r="R468" s="18" t="str">
        <f>Hoja2!AE468</f>
        <v xml:space="preserve"> - </v>
      </c>
      <c r="S468" s="18" t="str">
        <f>Hoja2!AF468</f>
        <v xml:space="preserve"> - </v>
      </c>
      <c r="T468" s="18" t="str">
        <f>Hoja2!AG468</f>
        <v xml:space="preserve"> - </v>
      </c>
      <c r="U468" s="18" t="str">
        <f>Hoja2!AH468</f>
        <v xml:space="preserve"> - </v>
      </c>
      <c r="V468" s="18" t="str">
        <f>Hoja2!AI468</f>
        <v>A-1</v>
      </c>
      <c r="W468" s="18" t="str">
        <f>Hoja2!AJ468</f>
        <v>3011020110427</v>
      </c>
      <c r="X468" s="18">
        <f>Hoja2!AK468</f>
        <v>0</v>
      </c>
    </row>
    <row r="469" spans="1:24" ht="30" customHeight="1" x14ac:dyDescent="0.25">
      <c r="A469" s="18">
        <f>Hoja2!N469</f>
        <v>0</v>
      </c>
      <c r="B469" s="18">
        <f>Hoja2!O469</f>
        <v>0</v>
      </c>
      <c r="C469" s="18">
        <f>Hoja2!P469</f>
        <v>0</v>
      </c>
      <c r="D469" s="18">
        <f>Hoja2!Q469</f>
        <v>0</v>
      </c>
      <c r="E469" s="18">
        <f>Hoja2!R469</f>
        <v>0</v>
      </c>
      <c r="F469" s="18">
        <f>Hoja2!S469</f>
        <v>0</v>
      </c>
      <c r="G469" s="18" t="str">
        <f>Hoja2!T469</f>
        <v>2026</v>
      </c>
      <c r="H469" s="18">
        <f>Hoja2!U469</f>
        <v>0</v>
      </c>
      <c r="I469" s="18">
        <f>Hoja2!V469</f>
        <v>0</v>
      </c>
      <c r="J469" s="18">
        <f>Hoja2!W469</f>
        <v>0</v>
      </c>
      <c r="K469" s="18">
        <f>Hoja2!X469</f>
        <v>0</v>
      </c>
      <c r="L469" s="5">
        <f>ROUND((Hoja2!W469*Hoja2!$B$1),3)</f>
        <v>0</v>
      </c>
      <c r="M469" s="5">
        <f>ROUND((Hoja2!W469*Hoja2!$B$2),3)</f>
        <v>0</v>
      </c>
      <c r="N469" s="5">
        <f t="shared" si="8"/>
        <v>0</v>
      </c>
      <c r="O469" s="45">
        <f>ROUND((Hoja2!U469+Hoja2!Y469),2)</f>
        <v>0</v>
      </c>
      <c r="P469" s="18">
        <f>Hoja2!AC469</f>
        <v>0</v>
      </c>
      <c r="Q469" s="18" t="str">
        <f>Hoja2!AD469</f>
        <v>N</v>
      </c>
      <c r="R469" s="18" t="str">
        <f>Hoja2!AE469</f>
        <v xml:space="preserve"> - </v>
      </c>
      <c r="S469" s="18" t="str">
        <f>Hoja2!AF469</f>
        <v xml:space="preserve"> - </v>
      </c>
      <c r="T469" s="18" t="str">
        <f>Hoja2!AG469</f>
        <v xml:space="preserve"> - </v>
      </c>
      <c r="U469" s="18" t="str">
        <f>Hoja2!AH469</f>
        <v xml:space="preserve"> - </v>
      </c>
      <c r="V469" s="18" t="str">
        <f>Hoja2!AI469</f>
        <v>A-1</v>
      </c>
      <c r="W469" s="18" t="str">
        <f>Hoja2!AJ469</f>
        <v>3011020110428</v>
      </c>
      <c r="X469" s="18">
        <f>Hoja2!AK469</f>
        <v>0</v>
      </c>
    </row>
    <row r="470" spans="1:24" ht="30" customHeight="1" x14ac:dyDescent="0.25">
      <c r="A470" s="18">
        <f>Hoja2!N470</f>
        <v>0</v>
      </c>
      <c r="B470" s="18">
        <f>Hoja2!O470</f>
        <v>0</v>
      </c>
      <c r="C470" s="18">
        <f>Hoja2!P470</f>
        <v>0</v>
      </c>
      <c r="D470" s="18">
        <f>Hoja2!Q470</f>
        <v>0</v>
      </c>
      <c r="E470" s="18">
        <f>Hoja2!R470</f>
        <v>0</v>
      </c>
      <c r="F470" s="18">
        <f>Hoja2!S470</f>
        <v>0</v>
      </c>
      <c r="G470" s="18" t="str">
        <f>Hoja2!T470</f>
        <v>2026</v>
      </c>
      <c r="H470" s="18">
        <f>Hoja2!U470</f>
        <v>0</v>
      </c>
      <c r="I470" s="18">
        <f>Hoja2!V470</f>
        <v>0</v>
      </c>
      <c r="J470" s="18">
        <f>Hoja2!W470</f>
        <v>0</v>
      </c>
      <c r="K470" s="18">
        <f>Hoja2!X470</f>
        <v>0</v>
      </c>
      <c r="L470" s="5">
        <f>ROUND((Hoja2!W470*Hoja2!$B$1),3)</f>
        <v>0</v>
      </c>
      <c r="M470" s="5">
        <f>ROUND((Hoja2!W470*Hoja2!$B$2),3)</f>
        <v>0</v>
      </c>
      <c r="N470" s="5">
        <f t="shared" si="8"/>
        <v>0</v>
      </c>
      <c r="O470" s="45">
        <f>ROUND((Hoja2!U470+Hoja2!Y470),2)</f>
        <v>0</v>
      </c>
      <c r="P470" s="18">
        <f>Hoja2!AC470</f>
        <v>0</v>
      </c>
      <c r="Q470" s="18" t="str">
        <f>Hoja2!AD470</f>
        <v>N</v>
      </c>
      <c r="R470" s="18" t="str">
        <f>Hoja2!AE470</f>
        <v xml:space="preserve"> - </v>
      </c>
      <c r="S470" s="18" t="str">
        <f>Hoja2!AF470</f>
        <v xml:space="preserve"> - </v>
      </c>
      <c r="T470" s="18" t="str">
        <f>Hoja2!AG470</f>
        <v xml:space="preserve"> - </v>
      </c>
      <c r="U470" s="18" t="str">
        <f>Hoja2!AH470</f>
        <v xml:space="preserve"> - </v>
      </c>
      <c r="V470" s="18" t="str">
        <f>Hoja2!AI470</f>
        <v>A-1</v>
      </c>
      <c r="W470" s="18" t="str">
        <f>Hoja2!AJ470</f>
        <v>3011020110429</v>
      </c>
      <c r="X470" s="18">
        <f>Hoja2!AK470</f>
        <v>0</v>
      </c>
    </row>
    <row r="471" spans="1:24" ht="30" customHeight="1" x14ac:dyDescent="0.25">
      <c r="A471" s="18">
        <f>Hoja2!N471</f>
        <v>0</v>
      </c>
      <c r="B471" s="18">
        <f>Hoja2!O471</f>
        <v>0</v>
      </c>
      <c r="C471" s="18">
        <f>Hoja2!P471</f>
        <v>0</v>
      </c>
      <c r="D471" s="18">
        <f>Hoja2!Q471</f>
        <v>0</v>
      </c>
      <c r="E471" s="18">
        <f>Hoja2!R471</f>
        <v>0</v>
      </c>
      <c r="F471" s="18">
        <f>Hoja2!S471</f>
        <v>0</v>
      </c>
      <c r="G471" s="18" t="str">
        <f>Hoja2!T471</f>
        <v>2026</v>
      </c>
      <c r="H471" s="18">
        <f>Hoja2!U471</f>
        <v>0</v>
      </c>
      <c r="I471" s="18">
        <f>Hoja2!V471</f>
        <v>0</v>
      </c>
      <c r="J471" s="18">
        <f>Hoja2!W471</f>
        <v>0</v>
      </c>
      <c r="K471" s="18">
        <f>Hoja2!X471</f>
        <v>0</v>
      </c>
      <c r="L471" s="5">
        <f>ROUND((Hoja2!W471*Hoja2!$B$1),3)</f>
        <v>0</v>
      </c>
      <c r="M471" s="5">
        <f>ROUND((Hoja2!W471*Hoja2!$B$2),3)</f>
        <v>0</v>
      </c>
      <c r="N471" s="5">
        <f t="shared" si="8"/>
        <v>0</v>
      </c>
      <c r="O471" s="45">
        <f>ROUND((Hoja2!U471+Hoja2!Y471),2)</f>
        <v>0</v>
      </c>
      <c r="P471" s="18">
        <f>Hoja2!AC471</f>
        <v>0</v>
      </c>
      <c r="Q471" s="18" t="str">
        <f>Hoja2!AD471</f>
        <v>N</v>
      </c>
      <c r="R471" s="18" t="str">
        <f>Hoja2!AE471</f>
        <v xml:space="preserve"> - </v>
      </c>
      <c r="S471" s="18" t="str">
        <f>Hoja2!AF471</f>
        <v xml:space="preserve"> - </v>
      </c>
      <c r="T471" s="18" t="str">
        <f>Hoja2!AG471</f>
        <v xml:space="preserve"> - </v>
      </c>
      <c r="U471" s="18" t="str">
        <f>Hoja2!AH471</f>
        <v xml:space="preserve"> - </v>
      </c>
      <c r="V471" s="18" t="str">
        <f>Hoja2!AI471</f>
        <v>A-1</v>
      </c>
      <c r="W471" s="18" t="str">
        <f>Hoja2!AJ471</f>
        <v>3011020110430</v>
      </c>
      <c r="X471" s="18">
        <f>Hoja2!AK471</f>
        <v>0</v>
      </c>
    </row>
    <row r="472" spans="1:24" ht="30" customHeight="1" x14ac:dyDescent="0.25">
      <c r="A472" s="18">
        <f>Hoja2!N472</f>
        <v>0</v>
      </c>
      <c r="B472" s="18">
        <f>Hoja2!O472</f>
        <v>0</v>
      </c>
      <c r="C472" s="18">
        <f>Hoja2!P472</f>
        <v>0</v>
      </c>
      <c r="D472" s="18">
        <f>Hoja2!Q472</f>
        <v>0</v>
      </c>
      <c r="E472" s="18">
        <f>Hoja2!R472</f>
        <v>0</v>
      </c>
      <c r="F472" s="18">
        <f>Hoja2!S472</f>
        <v>0</v>
      </c>
      <c r="G472" s="18" t="str">
        <f>Hoja2!T472</f>
        <v>2026</v>
      </c>
      <c r="H472" s="18">
        <f>Hoja2!U472</f>
        <v>0</v>
      </c>
      <c r="I472" s="18">
        <f>Hoja2!V472</f>
        <v>0</v>
      </c>
      <c r="J472" s="18">
        <f>Hoja2!W472</f>
        <v>0</v>
      </c>
      <c r="K472" s="18">
        <f>Hoja2!X472</f>
        <v>0</v>
      </c>
      <c r="L472" s="5">
        <f>ROUND((Hoja2!W472*Hoja2!$B$1),3)</f>
        <v>0</v>
      </c>
      <c r="M472" s="5">
        <f>ROUND((Hoja2!W472*Hoja2!$B$2),3)</f>
        <v>0</v>
      </c>
      <c r="N472" s="5">
        <f t="shared" si="8"/>
        <v>0</v>
      </c>
      <c r="O472" s="45">
        <f>ROUND((Hoja2!U472+Hoja2!Y472),2)</f>
        <v>0</v>
      </c>
      <c r="P472" s="18">
        <f>Hoja2!AC472</f>
        <v>0</v>
      </c>
      <c r="Q472" s="18" t="str">
        <f>Hoja2!AD472</f>
        <v>N</v>
      </c>
      <c r="R472" s="18" t="str">
        <f>Hoja2!AE472</f>
        <v xml:space="preserve"> - </v>
      </c>
      <c r="S472" s="18" t="str">
        <f>Hoja2!AF472</f>
        <v xml:space="preserve"> - </v>
      </c>
      <c r="T472" s="18" t="str">
        <f>Hoja2!AG472</f>
        <v xml:space="preserve"> - </v>
      </c>
      <c r="U472" s="18" t="str">
        <f>Hoja2!AH472</f>
        <v xml:space="preserve"> - </v>
      </c>
      <c r="V472" s="18" t="str">
        <f>Hoja2!AI472</f>
        <v>A-1</v>
      </c>
      <c r="W472" s="18" t="str">
        <f>Hoja2!AJ472</f>
        <v>3011020110431</v>
      </c>
      <c r="X472" s="18">
        <f>Hoja2!AK472</f>
        <v>0</v>
      </c>
    </row>
    <row r="473" spans="1:24" ht="30" customHeight="1" x14ac:dyDescent="0.25">
      <c r="A473" s="18">
        <f>Hoja2!N473</f>
        <v>0</v>
      </c>
      <c r="B473" s="18">
        <f>Hoja2!O473</f>
        <v>0</v>
      </c>
      <c r="C473" s="18">
        <f>Hoja2!P473</f>
        <v>0</v>
      </c>
      <c r="D473" s="18">
        <f>Hoja2!Q473</f>
        <v>0</v>
      </c>
      <c r="E473" s="18">
        <f>Hoja2!R473</f>
        <v>0</v>
      </c>
      <c r="F473" s="18">
        <f>Hoja2!S473</f>
        <v>0</v>
      </c>
      <c r="G473" s="18" t="str">
        <f>Hoja2!T473</f>
        <v>2026</v>
      </c>
      <c r="H473" s="18">
        <f>Hoja2!U473</f>
        <v>0</v>
      </c>
      <c r="I473" s="18">
        <f>Hoja2!V473</f>
        <v>0</v>
      </c>
      <c r="J473" s="18">
        <f>Hoja2!W473</f>
        <v>0</v>
      </c>
      <c r="K473" s="18">
        <f>Hoja2!X473</f>
        <v>0</v>
      </c>
      <c r="L473" s="5">
        <f>ROUND((Hoja2!W473*Hoja2!$B$1),3)</f>
        <v>0</v>
      </c>
      <c r="M473" s="5">
        <f>ROUND((Hoja2!W473*Hoja2!$B$2),3)</f>
        <v>0</v>
      </c>
      <c r="N473" s="5">
        <f t="shared" si="8"/>
        <v>0</v>
      </c>
      <c r="O473" s="45">
        <f>ROUND((Hoja2!U473+Hoja2!Y473),2)</f>
        <v>0</v>
      </c>
      <c r="P473" s="18">
        <f>Hoja2!AC473</f>
        <v>0</v>
      </c>
      <c r="Q473" s="18" t="str">
        <f>Hoja2!AD473</f>
        <v>N</v>
      </c>
      <c r="R473" s="18" t="str">
        <f>Hoja2!AE473</f>
        <v xml:space="preserve"> - </v>
      </c>
      <c r="S473" s="18" t="str">
        <f>Hoja2!AF473</f>
        <v xml:space="preserve"> - </v>
      </c>
      <c r="T473" s="18" t="str">
        <f>Hoja2!AG473</f>
        <v xml:space="preserve"> - </v>
      </c>
      <c r="U473" s="18" t="str">
        <f>Hoja2!AH473</f>
        <v xml:space="preserve"> - </v>
      </c>
      <c r="V473" s="18" t="str">
        <f>Hoja2!AI473</f>
        <v>A-1</v>
      </c>
      <c r="W473" s="18" t="str">
        <f>Hoja2!AJ473</f>
        <v>3011020110432</v>
      </c>
      <c r="X473" s="18">
        <f>Hoja2!AK473</f>
        <v>0</v>
      </c>
    </row>
    <row r="474" spans="1:24" ht="30" customHeight="1" x14ac:dyDescent="0.25">
      <c r="A474" s="18">
        <f>Hoja2!N474</f>
        <v>0</v>
      </c>
      <c r="B474" s="18">
        <f>Hoja2!O474</f>
        <v>0</v>
      </c>
      <c r="C474" s="18">
        <f>Hoja2!P474</f>
        <v>0</v>
      </c>
      <c r="D474" s="18">
        <f>Hoja2!Q474</f>
        <v>0</v>
      </c>
      <c r="E474" s="18">
        <f>Hoja2!R474</f>
        <v>0</v>
      </c>
      <c r="F474" s="18">
        <f>Hoja2!S474</f>
        <v>0</v>
      </c>
      <c r="G474" s="18" t="str">
        <f>Hoja2!T474</f>
        <v>2026</v>
      </c>
      <c r="H474" s="18">
        <f>Hoja2!U474</f>
        <v>0</v>
      </c>
      <c r="I474" s="18">
        <f>Hoja2!V474</f>
        <v>0</v>
      </c>
      <c r="J474" s="18">
        <f>Hoja2!W474</f>
        <v>0</v>
      </c>
      <c r="K474" s="18">
        <f>Hoja2!X474</f>
        <v>0</v>
      </c>
      <c r="L474" s="5">
        <f>ROUND((Hoja2!W474*Hoja2!$B$1),3)</f>
        <v>0</v>
      </c>
      <c r="M474" s="5">
        <f>ROUND((Hoja2!W474*Hoja2!$B$2),3)</f>
        <v>0</v>
      </c>
      <c r="N474" s="5">
        <f t="shared" si="8"/>
        <v>0</v>
      </c>
      <c r="O474" s="45">
        <f>ROUND((Hoja2!U474+Hoja2!Y474),2)</f>
        <v>0</v>
      </c>
      <c r="P474" s="18">
        <f>Hoja2!AC474</f>
        <v>0</v>
      </c>
      <c r="Q474" s="18" t="str">
        <f>Hoja2!AD474</f>
        <v>N</v>
      </c>
      <c r="R474" s="18" t="str">
        <f>Hoja2!AE474</f>
        <v xml:space="preserve"> - </v>
      </c>
      <c r="S474" s="18" t="str">
        <f>Hoja2!AF474</f>
        <v xml:space="preserve"> - </v>
      </c>
      <c r="T474" s="18" t="str">
        <f>Hoja2!AG474</f>
        <v xml:space="preserve"> - </v>
      </c>
      <c r="U474" s="18" t="str">
        <f>Hoja2!AH474</f>
        <v xml:space="preserve"> - </v>
      </c>
      <c r="V474" s="18" t="str">
        <f>Hoja2!AI474</f>
        <v>A-1</v>
      </c>
      <c r="W474" s="18" t="str">
        <f>Hoja2!AJ474</f>
        <v>3011020110433</v>
      </c>
      <c r="X474" s="18">
        <f>Hoja2!AK474</f>
        <v>0</v>
      </c>
    </row>
    <row r="475" spans="1:24" ht="30" customHeight="1" x14ac:dyDescent="0.25">
      <c r="A475" s="18">
        <f>Hoja2!N475</f>
        <v>0</v>
      </c>
      <c r="B475" s="18">
        <f>Hoja2!O475</f>
        <v>0</v>
      </c>
      <c r="C475" s="18">
        <f>Hoja2!P475</f>
        <v>0</v>
      </c>
      <c r="D475" s="18">
        <f>Hoja2!Q475</f>
        <v>0</v>
      </c>
      <c r="E475" s="18">
        <f>Hoja2!R475</f>
        <v>0</v>
      </c>
      <c r="F475" s="18">
        <f>Hoja2!S475</f>
        <v>0</v>
      </c>
      <c r="G475" s="18" t="str">
        <f>Hoja2!T475</f>
        <v>2026</v>
      </c>
      <c r="H475" s="18">
        <f>Hoja2!U475</f>
        <v>0</v>
      </c>
      <c r="I475" s="18">
        <f>Hoja2!V475</f>
        <v>0</v>
      </c>
      <c r="J475" s="18">
        <f>Hoja2!W475</f>
        <v>0</v>
      </c>
      <c r="K475" s="18">
        <f>Hoja2!X475</f>
        <v>0</v>
      </c>
      <c r="L475" s="5">
        <f>ROUND((Hoja2!W475*Hoja2!$B$1),3)</f>
        <v>0</v>
      </c>
      <c r="M475" s="5">
        <f>ROUND((Hoja2!W475*Hoja2!$B$2),3)</f>
        <v>0</v>
      </c>
      <c r="N475" s="5">
        <f t="shared" si="8"/>
        <v>0</v>
      </c>
      <c r="O475" s="45">
        <f>ROUND((Hoja2!U475+Hoja2!Y475),2)</f>
        <v>0</v>
      </c>
      <c r="P475" s="18">
        <f>Hoja2!AC475</f>
        <v>0</v>
      </c>
      <c r="Q475" s="18" t="str">
        <f>Hoja2!AD475</f>
        <v>N</v>
      </c>
      <c r="R475" s="18" t="str">
        <f>Hoja2!AE475</f>
        <v xml:space="preserve"> - </v>
      </c>
      <c r="S475" s="18" t="str">
        <f>Hoja2!AF475</f>
        <v xml:space="preserve"> - </v>
      </c>
      <c r="T475" s="18" t="str">
        <f>Hoja2!AG475</f>
        <v xml:space="preserve"> - </v>
      </c>
      <c r="U475" s="18" t="str">
        <f>Hoja2!AH475</f>
        <v xml:space="preserve"> - </v>
      </c>
      <c r="V475" s="18" t="str">
        <f>Hoja2!AI475</f>
        <v>A-1</v>
      </c>
      <c r="W475" s="18" t="str">
        <f>Hoja2!AJ475</f>
        <v>3011020110434</v>
      </c>
      <c r="X475" s="18">
        <f>Hoja2!AK475</f>
        <v>0</v>
      </c>
    </row>
    <row r="476" spans="1:24" ht="30" customHeight="1" x14ac:dyDescent="0.25">
      <c r="A476" s="18">
        <f>Hoja2!N476</f>
        <v>0</v>
      </c>
      <c r="B476" s="18">
        <f>Hoja2!O476</f>
        <v>0</v>
      </c>
      <c r="C476" s="18">
        <f>Hoja2!P476</f>
        <v>0</v>
      </c>
      <c r="D476" s="18">
        <f>Hoja2!Q476</f>
        <v>0</v>
      </c>
      <c r="E476" s="18">
        <f>Hoja2!R476</f>
        <v>0</v>
      </c>
      <c r="F476" s="18">
        <f>Hoja2!S476</f>
        <v>0</v>
      </c>
      <c r="G476" s="18" t="str">
        <f>Hoja2!T476</f>
        <v>2026</v>
      </c>
      <c r="H476" s="18">
        <f>Hoja2!U476</f>
        <v>0</v>
      </c>
      <c r="I476" s="18">
        <f>Hoja2!V476</f>
        <v>0</v>
      </c>
      <c r="J476" s="18">
        <f>Hoja2!W476</f>
        <v>0</v>
      </c>
      <c r="K476" s="18">
        <f>Hoja2!X476</f>
        <v>0</v>
      </c>
      <c r="L476" s="5">
        <f>ROUND((Hoja2!W476*Hoja2!$B$1),3)</f>
        <v>0</v>
      </c>
      <c r="M476" s="5">
        <f>ROUND((Hoja2!W476*Hoja2!$B$2),3)</f>
        <v>0</v>
      </c>
      <c r="N476" s="5">
        <f t="shared" si="8"/>
        <v>0</v>
      </c>
      <c r="O476" s="45">
        <f>ROUND((Hoja2!U476+Hoja2!Y476),2)</f>
        <v>0</v>
      </c>
      <c r="P476" s="18">
        <f>Hoja2!AC476</f>
        <v>0</v>
      </c>
      <c r="Q476" s="18" t="str">
        <f>Hoja2!AD476</f>
        <v>N</v>
      </c>
      <c r="R476" s="18" t="str">
        <f>Hoja2!AE476</f>
        <v xml:space="preserve"> - </v>
      </c>
      <c r="S476" s="18" t="str">
        <f>Hoja2!AF476</f>
        <v xml:space="preserve"> - </v>
      </c>
      <c r="T476" s="18" t="str">
        <f>Hoja2!AG476</f>
        <v xml:space="preserve"> - </v>
      </c>
      <c r="U476" s="18" t="str">
        <f>Hoja2!AH476</f>
        <v xml:space="preserve"> - </v>
      </c>
      <c r="V476" s="18" t="str">
        <f>Hoja2!AI476</f>
        <v>A-1</v>
      </c>
      <c r="W476" s="18" t="str">
        <f>Hoja2!AJ476</f>
        <v>3011020110435</v>
      </c>
      <c r="X476" s="18">
        <f>Hoja2!AK476</f>
        <v>0</v>
      </c>
    </row>
    <row r="477" spans="1:24" ht="30" customHeight="1" x14ac:dyDescent="0.25">
      <c r="A477" s="18">
        <f>Hoja2!N477</f>
        <v>0</v>
      </c>
      <c r="B477" s="18">
        <f>Hoja2!O477</f>
        <v>0</v>
      </c>
      <c r="C477" s="18">
        <f>Hoja2!P477</f>
        <v>0</v>
      </c>
      <c r="D477" s="18">
        <f>Hoja2!Q477</f>
        <v>0</v>
      </c>
      <c r="E477" s="18">
        <f>Hoja2!R477</f>
        <v>0</v>
      </c>
      <c r="F477" s="18">
        <f>Hoja2!S477</f>
        <v>0</v>
      </c>
      <c r="G477" s="18" t="str">
        <f>Hoja2!T477</f>
        <v>2026</v>
      </c>
      <c r="H477" s="18">
        <f>Hoja2!U477</f>
        <v>0</v>
      </c>
      <c r="I477" s="18">
        <f>Hoja2!V477</f>
        <v>0</v>
      </c>
      <c r="J477" s="18">
        <f>Hoja2!W477</f>
        <v>0</v>
      </c>
      <c r="K477" s="18">
        <f>Hoja2!X477</f>
        <v>0</v>
      </c>
      <c r="L477" s="5">
        <f>ROUND((Hoja2!W477*Hoja2!$B$1),3)</f>
        <v>0</v>
      </c>
      <c r="M477" s="5">
        <f>ROUND((Hoja2!W477*Hoja2!$B$2),3)</f>
        <v>0</v>
      </c>
      <c r="N477" s="5">
        <f t="shared" si="8"/>
        <v>0</v>
      </c>
      <c r="O477" s="45">
        <f>ROUND((Hoja2!U477+Hoja2!Y477),2)</f>
        <v>0</v>
      </c>
      <c r="P477" s="18">
        <f>Hoja2!AC477</f>
        <v>0</v>
      </c>
      <c r="Q477" s="18" t="str">
        <f>Hoja2!AD477</f>
        <v>N</v>
      </c>
      <c r="R477" s="18" t="str">
        <f>Hoja2!AE477</f>
        <v xml:space="preserve"> - </v>
      </c>
      <c r="S477" s="18" t="str">
        <f>Hoja2!AF477</f>
        <v xml:space="preserve"> - </v>
      </c>
      <c r="T477" s="18" t="str">
        <f>Hoja2!AG477</f>
        <v xml:space="preserve"> - </v>
      </c>
      <c r="U477" s="18" t="str">
        <f>Hoja2!AH477</f>
        <v xml:space="preserve"> - </v>
      </c>
      <c r="V477" s="18" t="str">
        <f>Hoja2!AI477</f>
        <v>A-1</v>
      </c>
      <c r="W477" s="18" t="str">
        <f>Hoja2!AJ477</f>
        <v>3011020110436</v>
      </c>
      <c r="X477" s="18">
        <f>Hoja2!AK477</f>
        <v>0</v>
      </c>
    </row>
    <row r="478" spans="1:24" ht="30" customHeight="1" x14ac:dyDescent="0.25">
      <c r="A478" s="18">
        <f>Hoja2!N478</f>
        <v>0</v>
      </c>
      <c r="B478" s="18">
        <f>Hoja2!O478</f>
        <v>0</v>
      </c>
      <c r="C478" s="18">
        <f>Hoja2!P478</f>
        <v>0</v>
      </c>
      <c r="D478" s="18">
        <f>Hoja2!Q478</f>
        <v>0</v>
      </c>
      <c r="E478" s="18">
        <f>Hoja2!R478</f>
        <v>0</v>
      </c>
      <c r="F478" s="18">
        <f>Hoja2!S478</f>
        <v>0</v>
      </c>
      <c r="G478" s="18" t="str">
        <f>Hoja2!T478</f>
        <v>2026</v>
      </c>
      <c r="H478" s="18">
        <f>Hoja2!U478</f>
        <v>0</v>
      </c>
      <c r="I478" s="18">
        <f>Hoja2!V478</f>
        <v>0</v>
      </c>
      <c r="J478" s="18">
        <f>Hoja2!W478</f>
        <v>0</v>
      </c>
      <c r="K478" s="18">
        <f>Hoja2!X478</f>
        <v>0</v>
      </c>
      <c r="L478" s="5">
        <f>ROUND((Hoja2!W478*Hoja2!$B$1),3)</f>
        <v>0</v>
      </c>
      <c r="M478" s="5">
        <f>ROUND((Hoja2!W478*Hoja2!$B$2),3)</f>
        <v>0</v>
      </c>
      <c r="N478" s="5">
        <f t="shared" si="8"/>
        <v>0</v>
      </c>
      <c r="O478" s="45">
        <f>ROUND((Hoja2!U478+Hoja2!Y478),2)</f>
        <v>0</v>
      </c>
      <c r="P478" s="18">
        <f>Hoja2!AC478</f>
        <v>0</v>
      </c>
      <c r="Q478" s="18" t="str">
        <f>Hoja2!AD478</f>
        <v>N</v>
      </c>
      <c r="R478" s="18" t="str">
        <f>Hoja2!AE478</f>
        <v xml:space="preserve"> - </v>
      </c>
      <c r="S478" s="18" t="str">
        <f>Hoja2!AF478</f>
        <v xml:space="preserve"> - </v>
      </c>
      <c r="T478" s="18" t="str">
        <f>Hoja2!AG478</f>
        <v xml:space="preserve"> - </v>
      </c>
      <c r="U478" s="18" t="str">
        <f>Hoja2!AH478</f>
        <v xml:space="preserve"> - </v>
      </c>
      <c r="V478" s="18" t="str">
        <f>Hoja2!AI478</f>
        <v>A-1</v>
      </c>
      <c r="W478" s="18" t="str">
        <f>Hoja2!AJ478</f>
        <v>3011020110437</v>
      </c>
      <c r="X478" s="18">
        <f>Hoja2!AK478</f>
        <v>0</v>
      </c>
    </row>
    <row r="479" spans="1:24" ht="30" customHeight="1" x14ac:dyDescent="0.25">
      <c r="A479" s="18">
        <f>Hoja2!N479</f>
        <v>0</v>
      </c>
      <c r="B479" s="18">
        <f>Hoja2!O479</f>
        <v>0</v>
      </c>
      <c r="C479" s="18">
        <f>Hoja2!P479</f>
        <v>0</v>
      </c>
      <c r="D479" s="18">
        <f>Hoja2!Q479</f>
        <v>0</v>
      </c>
      <c r="E479" s="18">
        <f>Hoja2!R479</f>
        <v>0</v>
      </c>
      <c r="F479" s="18">
        <f>Hoja2!S479</f>
        <v>0</v>
      </c>
      <c r="G479" s="18" t="str">
        <f>Hoja2!T479</f>
        <v>2026</v>
      </c>
      <c r="H479" s="18">
        <f>Hoja2!U479</f>
        <v>0</v>
      </c>
      <c r="I479" s="18">
        <f>Hoja2!V479</f>
        <v>0</v>
      </c>
      <c r="J479" s="18">
        <f>Hoja2!W479</f>
        <v>0</v>
      </c>
      <c r="K479" s="18">
        <f>Hoja2!X479</f>
        <v>0</v>
      </c>
      <c r="L479" s="5">
        <f>ROUND((Hoja2!W479*Hoja2!$B$1),3)</f>
        <v>0</v>
      </c>
      <c r="M479" s="5">
        <f>ROUND((Hoja2!W479*Hoja2!$B$2),3)</f>
        <v>0</v>
      </c>
      <c r="N479" s="5">
        <f t="shared" si="8"/>
        <v>0</v>
      </c>
      <c r="O479" s="45">
        <f>ROUND((Hoja2!U479+Hoja2!Y479),2)</f>
        <v>0</v>
      </c>
      <c r="P479" s="18">
        <f>Hoja2!AC479</f>
        <v>0</v>
      </c>
      <c r="Q479" s="18" t="str">
        <f>Hoja2!AD479</f>
        <v>N</v>
      </c>
      <c r="R479" s="18" t="str">
        <f>Hoja2!AE479</f>
        <v xml:space="preserve"> - </v>
      </c>
      <c r="S479" s="18" t="str">
        <f>Hoja2!AF479</f>
        <v xml:space="preserve"> - </v>
      </c>
      <c r="T479" s="18" t="str">
        <f>Hoja2!AG479</f>
        <v xml:space="preserve"> - </v>
      </c>
      <c r="U479" s="18" t="str">
        <f>Hoja2!AH479</f>
        <v xml:space="preserve"> - </v>
      </c>
      <c r="V479" s="18" t="str">
        <f>Hoja2!AI479</f>
        <v>A-1</v>
      </c>
      <c r="W479" s="18" t="str">
        <f>Hoja2!AJ479</f>
        <v>3011020110438</v>
      </c>
      <c r="X479" s="18">
        <f>Hoja2!AK479</f>
        <v>0</v>
      </c>
    </row>
    <row r="480" spans="1:24" ht="30" customHeight="1" x14ac:dyDescent="0.25">
      <c r="A480" s="18">
        <f>Hoja2!N480</f>
        <v>0</v>
      </c>
      <c r="B480" s="18">
        <f>Hoja2!O480</f>
        <v>0</v>
      </c>
      <c r="C480" s="18">
        <f>Hoja2!P480</f>
        <v>0</v>
      </c>
      <c r="D480" s="18">
        <f>Hoja2!Q480</f>
        <v>0</v>
      </c>
      <c r="E480" s="18">
        <f>Hoja2!R480</f>
        <v>0</v>
      </c>
      <c r="F480" s="18">
        <f>Hoja2!S480</f>
        <v>0</v>
      </c>
      <c r="G480" s="18" t="str">
        <f>Hoja2!T480</f>
        <v>2026</v>
      </c>
      <c r="H480" s="18">
        <f>Hoja2!U480</f>
        <v>0</v>
      </c>
      <c r="I480" s="18">
        <f>Hoja2!V480</f>
        <v>0</v>
      </c>
      <c r="J480" s="18">
        <f>Hoja2!W480</f>
        <v>0</v>
      </c>
      <c r="K480" s="18">
        <f>Hoja2!X480</f>
        <v>0</v>
      </c>
      <c r="L480" s="5">
        <f>ROUND((Hoja2!W480*Hoja2!$B$1),3)</f>
        <v>0</v>
      </c>
      <c r="M480" s="5">
        <f>ROUND((Hoja2!W480*Hoja2!$B$2),3)</f>
        <v>0</v>
      </c>
      <c r="N480" s="5">
        <f t="shared" si="8"/>
        <v>0</v>
      </c>
      <c r="O480" s="45">
        <f>ROUND((Hoja2!U480+Hoja2!Y480),2)</f>
        <v>0</v>
      </c>
      <c r="P480" s="18">
        <f>Hoja2!AC480</f>
        <v>0</v>
      </c>
      <c r="Q480" s="18" t="str">
        <f>Hoja2!AD480</f>
        <v>N</v>
      </c>
      <c r="R480" s="18" t="str">
        <f>Hoja2!AE480</f>
        <v xml:space="preserve"> - </v>
      </c>
      <c r="S480" s="18" t="str">
        <f>Hoja2!AF480</f>
        <v xml:space="preserve"> - </v>
      </c>
      <c r="T480" s="18" t="str">
        <f>Hoja2!AG480</f>
        <v xml:space="preserve"> - </v>
      </c>
      <c r="U480" s="18" t="str">
        <f>Hoja2!AH480</f>
        <v xml:space="preserve"> - </v>
      </c>
      <c r="V480" s="18" t="str">
        <f>Hoja2!AI480</f>
        <v>A-1</v>
      </c>
      <c r="W480" s="18" t="str">
        <f>Hoja2!AJ480</f>
        <v>3011020110439</v>
      </c>
      <c r="X480" s="18">
        <f>Hoja2!AK480</f>
        <v>0</v>
      </c>
    </row>
    <row r="481" spans="1:24" ht="30" customHeight="1" x14ac:dyDescent="0.25">
      <c r="A481" s="18">
        <f>Hoja2!N481</f>
        <v>0</v>
      </c>
      <c r="B481" s="18">
        <f>Hoja2!O481</f>
        <v>0</v>
      </c>
      <c r="C481" s="18">
        <f>Hoja2!P481</f>
        <v>0</v>
      </c>
      <c r="D481" s="18">
        <f>Hoja2!Q481</f>
        <v>0</v>
      </c>
      <c r="E481" s="18">
        <f>Hoja2!R481</f>
        <v>0</v>
      </c>
      <c r="F481" s="18">
        <f>Hoja2!S481</f>
        <v>0</v>
      </c>
      <c r="G481" s="18" t="str">
        <f>Hoja2!T481</f>
        <v>2026</v>
      </c>
      <c r="H481" s="18">
        <f>Hoja2!U481</f>
        <v>0</v>
      </c>
      <c r="I481" s="18">
        <f>Hoja2!V481</f>
        <v>0</v>
      </c>
      <c r="J481" s="18">
        <f>Hoja2!W481</f>
        <v>0</v>
      </c>
      <c r="K481" s="18">
        <f>Hoja2!X481</f>
        <v>0</v>
      </c>
      <c r="L481" s="5">
        <f>ROUND((Hoja2!W481*Hoja2!$B$1),3)</f>
        <v>0</v>
      </c>
      <c r="M481" s="5">
        <f>ROUND((Hoja2!W481*Hoja2!$B$2),3)</f>
        <v>0</v>
      </c>
      <c r="N481" s="5">
        <f t="shared" si="8"/>
        <v>0</v>
      </c>
      <c r="O481" s="45">
        <f>ROUND((Hoja2!U481+Hoja2!Y481),2)</f>
        <v>0</v>
      </c>
      <c r="P481" s="18">
        <f>Hoja2!AC481</f>
        <v>0</v>
      </c>
      <c r="Q481" s="18" t="str">
        <f>Hoja2!AD481</f>
        <v>N</v>
      </c>
      <c r="R481" s="18" t="str">
        <f>Hoja2!AE481</f>
        <v xml:space="preserve"> - </v>
      </c>
      <c r="S481" s="18" t="str">
        <f>Hoja2!AF481</f>
        <v xml:space="preserve"> - </v>
      </c>
      <c r="T481" s="18" t="str">
        <f>Hoja2!AG481</f>
        <v xml:space="preserve"> - </v>
      </c>
      <c r="U481" s="18" t="str">
        <f>Hoja2!AH481</f>
        <v xml:space="preserve"> - </v>
      </c>
      <c r="V481" s="18" t="str">
        <f>Hoja2!AI481</f>
        <v>A-1</v>
      </c>
      <c r="W481" s="18" t="str">
        <f>Hoja2!AJ481</f>
        <v>3011020110440</v>
      </c>
      <c r="X481" s="18">
        <f>Hoja2!AK481</f>
        <v>0</v>
      </c>
    </row>
    <row r="482" spans="1:24" ht="30" customHeight="1" x14ac:dyDescent="0.25">
      <c r="A482" s="18">
        <f>Hoja2!N482</f>
        <v>0</v>
      </c>
      <c r="B482" s="18">
        <f>Hoja2!O482</f>
        <v>0</v>
      </c>
      <c r="C482" s="18">
        <f>Hoja2!P482</f>
        <v>0</v>
      </c>
      <c r="D482" s="18">
        <f>Hoja2!Q482</f>
        <v>0</v>
      </c>
      <c r="E482" s="18">
        <f>Hoja2!R482</f>
        <v>0</v>
      </c>
      <c r="F482" s="18">
        <f>Hoja2!S482</f>
        <v>0</v>
      </c>
      <c r="G482" s="18" t="str">
        <f>Hoja2!T482</f>
        <v>2026</v>
      </c>
      <c r="H482" s="18">
        <f>Hoja2!U482</f>
        <v>0</v>
      </c>
      <c r="I482" s="18">
        <f>Hoja2!V482</f>
        <v>0</v>
      </c>
      <c r="J482" s="18">
        <f>Hoja2!W482</f>
        <v>0</v>
      </c>
      <c r="K482" s="18">
        <f>Hoja2!X482</f>
        <v>0</v>
      </c>
      <c r="L482" s="5">
        <f>ROUND((Hoja2!W482*Hoja2!$B$1),3)</f>
        <v>0</v>
      </c>
      <c r="M482" s="5">
        <f>ROUND((Hoja2!W482*Hoja2!$B$2),3)</f>
        <v>0</v>
      </c>
      <c r="N482" s="5">
        <f t="shared" si="8"/>
        <v>0</v>
      </c>
      <c r="O482" s="45">
        <f>ROUND((Hoja2!U482+Hoja2!Y482),2)</f>
        <v>0</v>
      </c>
      <c r="P482" s="18">
        <f>Hoja2!AC482</f>
        <v>0</v>
      </c>
      <c r="Q482" s="18" t="str">
        <f>Hoja2!AD482</f>
        <v>N</v>
      </c>
      <c r="R482" s="18" t="str">
        <f>Hoja2!AE482</f>
        <v xml:space="preserve"> - </v>
      </c>
      <c r="S482" s="18" t="str">
        <f>Hoja2!AF482</f>
        <v xml:space="preserve"> - </v>
      </c>
      <c r="T482" s="18" t="str">
        <f>Hoja2!AG482</f>
        <v xml:space="preserve"> - </v>
      </c>
      <c r="U482" s="18" t="str">
        <f>Hoja2!AH482</f>
        <v xml:space="preserve"> - </v>
      </c>
      <c r="V482" s="18" t="str">
        <f>Hoja2!AI482</f>
        <v>A-1</v>
      </c>
      <c r="W482" s="18" t="str">
        <f>Hoja2!AJ482</f>
        <v>3011020110441</v>
      </c>
      <c r="X482" s="18">
        <f>Hoja2!AK482</f>
        <v>0</v>
      </c>
    </row>
    <row r="483" spans="1:24" ht="30" customHeight="1" x14ac:dyDescent="0.25">
      <c r="A483" s="18">
        <f>Hoja2!N483</f>
        <v>0</v>
      </c>
      <c r="B483" s="18">
        <f>Hoja2!O483</f>
        <v>0</v>
      </c>
      <c r="C483" s="18">
        <f>Hoja2!P483</f>
        <v>0</v>
      </c>
      <c r="D483" s="18">
        <f>Hoja2!Q483</f>
        <v>0</v>
      </c>
      <c r="E483" s="18">
        <f>Hoja2!R483</f>
        <v>0</v>
      </c>
      <c r="F483" s="18">
        <f>Hoja2!S483</f>
        <v>0</v>
      </c>
      <c r="G483" s="18" t="str">
        <f>Hoja2!T483</f>
        <v>2026</v>
      </c>
      <c r="H483" s="18">
        <f>Hoja2!U483</f>
        <v>0</v>
      </c>
      <c r="I483" s="18">
        <f>Hoja2!V483</f>
        <v>0</v>
      </c>
      <c r="J483" s="18">
        <f>Hoja2!W483</f>
        <v>0</v>
      </c>
      <c r="K483" s="18">
        <f>Hoja2!X483</f>
        <v>0</v>
      </c>
      <c r="L483" s="5">
        <f>ROUND((Hoja2!W483*Hoja2!$B$1),3)</f>
        <v>0</v>
      </c>
      <c r="M483" s="5">
        <f>ROUND((Hoja2!W483*Hoja2!$B$2),3)</f>
        <v>0</v>
      </c>
      <c r="N483" s="5">
        <f t="shared" si="8"/>
        <v>0</v>
      </c>
      <c r="O483" s="45">
        <f>ROUND((Hoja2!U483+Hoja2!Y483),2)</f>
        <v>0</v>
      </c>
      <c r="P483" s="18">
        <f>Hoja2!AC483</f>
        <v>0</v>
      </c>
      <c r="Q483" s="18" t="str">
        <f>Hoja2!AD483</f>
        <v>N</v>
      </c>
      <c r="R483" s="18" t="str">
        <f>Hoja2!AE483</f>
        <v xml:space="preserve"> - </v>
      </c>
      <c r="S483" s="18" t="str">
        <f>Hoja2!AF483</f>
        <v xml:space="preserve"> - </v>
      </c>
      <c r="T483" s="18" t="str">
        <f>Hoja2!AG483</f>
        <v xml:space="preserve"> - </v>
      </c>
      <c r="U483" s="18" t="str">
        <f>Hoja2!AH483</f>
        <v xml:space="preserve"> - </v>
      </c>
      <c r="V483" s="18" t="str">
        <f>Hoja2!AI483</f>
        <v>A-1</v>
      </c>
      <c r="W483" s="18" t="str">
        <f>Hoja2!AJ483</f>
        <v>3011020110442</v>
      </c>
      <c r="X483" s="18">
        <f>Hoja2!AK483</f>
        <v>0</v>
      </c>
    </row>
    <row r="484" spans="1:24" ht="30" customHeight="1" x14ac:dyDescent="0.25">
      <c r="A484" s="18">
        <f>Hoja2!N484</f>
        <v>0</v>
      </c>
      <c r="B484" s="18">
        <f>Hoja2!O484</f>
        <v>0</v>
      </c>
      <c r="C484" s="18">
        <f>Hoja2!P484</f>
        <v>0</v>
      </c>
      <c r="D484" s="18">
        <f>Hoja2!Q484</f>
        <v>0</v>
      </c>
      <c r="E484" s="18">
        <f>Hoja2!R484</f>
        <v>0</v>
      </c>
      <c r="F484" s="18">
        <f>Hoja2!S484</f>
        <v>0</v>
      </c>
      <c r="G484" s="18" t="str">
        <f>Hoja2!T484</f>
        <v>2026</v>
      </c>
      <c r="H484" s="18">
        <f>Hoja2!U484</f>
        <v>0</v>
      </c>
      <c r="I484" s="18">
        <f>Hoja2!V484</f>
        <v>0</v>
      </c>
      <c r="J484" s="18">
        <f>Hoja2!W484</f>
        <v>0</v>
      </c>
      <c r="K484" s="18">
        <f>Hoja2!X484</f>
        <v>0</v>
      </c>
      <c r="L484" s="5">
        <f>ROUND((Hoja2!W484*Hoja2!$B$1),3)</f>
        <v>0</v>
      </c>
      <c r="M484" s="5">
        <f>ROUND((Hoja2!W484*Hoja2!$B$2),3)</f>
        <v>0</v>
      </c>
      <c r="N484" s="5">
        <f t="shared" si="8"/>
        <v>0</v>
      </c>
      <c r="O484" s="45">
        <f>ROUND((Hoja2!U484+Hoja2!Y484),2)</f>
        <v>0</v>
      </c>
      <c r="P484" s="18">
        <f>Hoja2!AC484</f>
        <v>0</v>
      </c>
      <c r="Q484" s="18" t="str">
        <f>Hoja2!AD484</f>
        <v>N</v>
      </c>
      <c r="R484" s="18" t="str">
        <f>Hoja2!AE484</f>
        <v xml:space="preserve"> - </v>
      </c>
      <c r="S484" s="18" t="str">
        <f>Hoja2!AF484</f>
        <v xml:space="preserve"> - </v>
      </c>
      <c r="T484" s="18" t="str">
        <f>Hoja2!AG484</f>
        <v xml:space="preserve"> - </v>
      </c>
      <c r="U484" s="18" t="str">
        <f>Hoja2!AH484</f>
        <v xml:space="preserve"> - </v>
      </c>
      <c r="V484" s="18" t="str">
        <f>Hoja2!AI484</f>
        <v>A-1</v>
      </c>
      <c r="W484" s="18" t="str">
        <f>Hoja2!AJ484</f>
        <v>3011020110443</v>
      </c>
      <c r="X484" s="18">
        <f>Hoja2!AK484</f>
        <v>0</v>
      </c>
    </row>
    <row r="485" spans="1:24" ht="30" customHeight="1" x14ac:dyDescent="0.25">
      <c r="A485" s="18">
        <f>Hoja2!N485</f>
        <v>0</v>
      </c>
      <c r="B485" s="18">
        <f>Hoja2!O485</f>
        <v>0</v>
      </c>
      <c r="C485" s="18">
        <f>Hoja2!P485</f>
        <v>0</v>
      </c>
      <c r="D485" s="18">
        <f>Hoja2!Q485</f>
        <v>0</v>
      </c>
      <c r="E485" s="18">
        <f>Hoja2!R485</f>
        <v>0</v>
      </c>
      <c r="F485" s="18">
        <f>Hoja2!S485</f>
        <v>0</v>
      </c>
      <c r="G485" s="18" t="str">
        <f>Hoja2!T485</f>
        <v>2026</v>
      </c>
      <c r="H485" s="18">
        <f>Hoja2!U485</f>
        <v>0</v>
      </c>
      <c r="I485" s="18">
        <f>Hoja2!V485</f>
        <v>0</v>
      </c>
      <c r="J485" s="18">
        <f>Hoja2!W485</f>
        <v>0</v>
      </c>
      <c r="K485" s="18">
        <f>Hoja2!X485</f>
        <v>0</v>
      </c>
      <c r="L485" s="5">
        <f>ROUND((Hoja2!W485*Hoja2!$B$1),3)</f>
        <v>0</v>
      </c>
      <c r="M485" s="5">
        <f>ROUND((Hoja2!W485*Hoja2!$B$2),3)</f>
        <v>0</v>
      </c>
      <c r="N485" s="5">
        <f t="shared" si="8"/>
        <v>0</v>
      </c>
      <c r="O485" s="45">
        <f>ROUND((Hoja2!U485+Hoja2!Y485),2)</f>
        <v>0</v>
      </c>
      <c r="P485" s="18">
        <f>Hoja2!AC485</f>
        <v>0</v>
      </c>
      <c r="Q485" s="18" t="str">
        <f>Hoja2!AD485</f>
        <v>N</v>
      </c>
      <c r="R485" s="18" t="str">
        <f>Hoja2!AE485</f>
        <v xml:space="preserve"> - </v>
      </c>
      <c r="S485" s="18" t="str">
        <f>Hoja2!AF485</f>
        <v xml:space="preserve"> - </v>
      </c>
      <c r="T485" s="18" t="str">
        <f>Hoja2!AG485</f>
        <v xml:space="preserve"> - </v>
      </c>
      <c r="U485" s="18" t="str">
        <f>Hoja2!AH485</f>
        <v xml:space="preserve"> - </v>
      </c>
      <c r="V485" s="18" t="str">
        <f>Hoja2!AI485</f>
        <v>A-1</v>
      </c>
      <c r="W485" s="18" t="str">
        <f>Hoja2!AJ485</f>
        <v>3011020110444</v>
      </c>
      <c r="X485" s="18">
        <f>Hoja2!AK485</f>
        <v>0</v>
      </c>
    </row>
    <row r="486" spans="1:24" ht="30" customHeight="1" x14ac:dyDescent="0.25">
      <c r="A486" s="18">
        <f>Hoja2!N486</f>
        <v>0</v>
      </c>
      <c r="B486" s="18">
        <f>Hoja2!O486</f>
        <v>0</v>
      </c>
      <c r="C486" s="18">
        <f>Hoja2!P486</f>
        <v>0</v>
      </c>
      <c r="D486" s="18">
        <f>Hoja2!Q486</f>
        <v>0</v>
      </c>
      <c r="E486" s="18">
        <f>Hoja2!R486</f>
        <v>0</v>
      </c>
      <c r="F486" s="18">
        <f>Hoja2!S486</f>
        <v>0</v>
      </c>
      <c r="G486" s="18" t="str">
        <f>Hoja2!T486</f>
        <v>2026</v>
      </c>
      <c r="H486" s="18">
        <f>Hoja2!U486</f>
        <v>0</v>
      </c>
      <c r="I486" s="18">
        <f>Hoja2!V486</f>
        <v>0</v>
      </c>
      <c r="J486" s="18">
        <f>Hoja2!W486</f>
        <v>0</v>
      </c>
      <c r="K486" s="18">
        <f>Hoja2!X486</f>
        <v>0</v>
      </c>
      <c r="L486" s="5">
        <f>ROUND((Hoja2!W486*Hoja2!$B$1),3)</f>
        <v>0</v>
      </c>
      <c r="M486" s="5">
        <f>ROUND((Hoja2!W486*Hoja2!$B$2),3)</f>
        <v>0</v>
      </c>
      <c r="N486" s="5">
        <f t="shared" si="8"/>
        <v>0</v>
      </c>
      <c r="O486" s="45">
        <f>ROUND((Hoja2!U486+Hoja2!Y486),2)</f>
        <v>0</v>
      </c>
      <c r="P486" s="18">
        <f>Hoja2!AC486</f>
        <v>0</v>
      </c>
      <c r="Q486" s="18" t="str">
        <f>Hoja2!AD486</f>
        <v>N</v>
      </c>
      <c r="R486" s="18" t="str">
        <f>Hoja2!AE486</f>
        <v xml:space="preserve"> - </v>
      </c>
      <c r="S486" s="18" t="str">
        <f>Hoja2!AF486</f>
        <v xml:space="preserve"> - </v>
      </c>
      <c r="T486" s="18" t="str">
        <f>Hoja2!AG486</f>
        <v xml:space="preserve"> - </v>
      </c>
      <c r="U486" s="18" t="str">
        <f>Hoja2!AH486</f>
        <v xml:space="preserve"> - </v>
      </c>
      <c r="V486" s="18" t="str">
        <f>Hoja2!AI486</f>
        <v>A-1</v>
      </c>
      <c r="W486" s="18" t="str">
        <f>Hoja2!AJ486</f>
        <v>3011020110445</v>
      </c>
      <c r="X486" s="18">
        <f>Hoja2!AK486</f>
        <v>0</v>
      </c>
    </row>
    <row r="487" spans="1:24" ht="30" customHeight="1" x14ac:dyDescent="0.25">
      <c r="A487" s="18">
        <f>Hoja2!N487</f>
        <v>0</v>
      </c>
      <c r="B487" s="18">
        <f>Hoja2!O487</f>
        <v>0</v>
      </c>
      <c r="C487" s="18">
        <f>Hoja2!P487</f>
        <v>0</v>
      </c>
      <c r="D487" s="18">
        <f>Hoja2!Q487</f>
        <v>0</v>
      </c>
      <c r="E487" s="18">
        <f>Hoja2!R487</f>
        <v>0</v>
      </c>
      <c r="F487" s="18">
        <f>Hoja2!S487</f>
        <v>0</v>
      </c>
      <c r="G487" s="18" t="str">
        <f>Hoja2!T487</f>
        <v>2026</v>
      </c>
      <c r="H487" s="18">
        <f>Hoja2!U487</f>
        <v>0</v>
      </c>
      <c r="I487" s="18">
        <f>Hoja2!V487</f>
        <v>0</v>
      </c>
      <c r="J487" s="18">
        <f>Hoja2!W487</f>
        <v>0</v>
      </c>
      <c r="K487" s="18">
        <f>Hoja2!X487</f>
        <v>0</v>
      </c>
      <c r="L487" s="5">
        <f>ROUND((Hoja2!W487*Hoja2!$B$1),3)</f>
        <v>0</v>
      </c>
      <c r="M487" s="5">
        <f>ROUND((Hoja2!W487*Hoja2!$B$2),3)</f>
        <v>0</v>
      </c>
      <c r="N487" s="5">
        <f t="shared" si="8"/>
        <v>0</v>
      </c>
      <c r="O487" s="45">
        <f>ROUND((Hoja2!U487+Hoja2!Y487),2)</f>
        <v>0</v>
      </c>
      <c r="P487" s="18">
        <f>Hoja2!AC487</f>
        <v>0</v>
      </c>
      <c r="Q487" s="18" t="str">
        <f>Hoja2!AD487</f>
        <v>N</v>
      </c>
      <c r="R487" s="18" t="str">
        <f>Hoja2!AE487</f>
        <v xml:space="preserve"> - </v>
      </c>
      <c r="S487" s="18" t="str">
        <f>Hoja2!AF487</f>
        <v xml:space="preserve"> - </v>
      </c>
      <c r="T487" s="18" t="str">
        <f>Hoja2!AG487</f>
        <v xml:space="preserve"> - </v>
      </c>
      <c r="U487" s="18" t="str">
        <f>Hoja2!AH487</f>
        <v xml:space="preserve"> - </v>
      </c>
      <c r="V487" s="18" t="str">
        <f>Hoja2!AI487</f>
        <v>A-1</v>
      </c>
      <c r="W487" s="18" t="str">
        <f>Hoja2!AJ487</f>
        <v>3011020110446</v>
      </c>
      <c r="X487" s="18">
        <f>Hoja2!AK487</f>
        <v>0</v>
      </c>
    </row>
    <row r="488" spans="1:24" ht="30" customHeight="1" x14ac:dyDescent="0.25">
      <c r="A488" s="18">
        <f>Hoja2!N488</f>
        <v>0</v>
      </c>
      <c r="B488" s="18">
        <f>Hoja2!O488</f>
        <v>0</v>
      </c>
      <c r="C488" s="18">
        <f>Hoja2!P488</f>
        <v>0</v>
      </c>
      <c r="D488" s="18">
        <f>Hoja2!Q488</f>
        <v>0</v>
      </c>
      <c r="E488" s="18">
        <f>Hoja2!R488</f>
        <v>0</v>
      </c>
      <c r="F488" s="18">
        <f>Hoja2!S488</f>
        <v>0</v>
      </c>
      <c r="G488" s="18" t="str">
        <f>Hoja2!T488</f>
        <v>2026</v>
      </c>
      <c r="H488" s="18">
        <f>Hoja2!U488</f>
        <v>0</v>
      </c>
      <c r="I488" s="18">
        <f>Hoja2!V488</f>
        <v>0</v>
      </c>
      <c r="J488" s="18">
        <f>Hoja2!W488</f>
        <v>0</v>
      </c>
      <c r="K488" s="18">
        <f>Hoja2!X488</f>
        <v>0</v>
      </c>
      <c r="L488" s="5">
        <f>ROUND((Hoja2!W488*Hoja2!$B$1),3)</f>
        <v>0</v>
      </c>
      <c r="M488" s="5">
        <f>ROUND((Hoja2!W488*Hoja2!$B$2),3)</f>
        <v>0</v>
      </c>
      <c r="N488" s="5">
        <f t="shared" si="8"/>
        <v>0</v>
      </c>
      <c r="O488" s="45">
        <f>ROUND((Hoja2!U488+Hoja2!Y488),2)</f>
        <v>0</v>
      </c>
      <c r="P488" s="18">
        <f>Hoja2!AC488</f>
        <v>0</v>
      </c>
      <c r="Q488" s="18" t="str">
        <f>Hoja2!AD488</f>
        <v>N</v>
      </c>
      <c r="R488" s="18" t="str">
        <f>Hoja2!AE488</f>
        <v xml:space="preserve"> - </v>
      </c>
      <c r="S488" s="18" t="str">
        <f>Hoja2!AF488</f>
        <v xml:space="preserve"> - </v>
      </c>
      <c r="T488" s="18" t="str">
        <f>Hoja2!AG488</f>
        <v xml:space="preserve"> - </v>
      </c>
      <c r="U488" s="18" t="str">
        <f>Hoja2!AH488</f>
        <v xml:space="preserve"> - </v>
      </c>
      <c r="V488" s="18" t="str">
        <f>Hoja2!AI488</f>
        <v>A-1</v>
      </c>
      <c r="W488" s="18" t="str">
        <f>Hoja2!AJ488</f>
        <v>3011020110447</v>
      </c>
      <c r="X488" s="18">
        <f>Hoja2!AK488</f>
        <v>0</v>
      </c>
    </row>
    <row r="489" spans="1:24" ht="30" customHeight="1" x14ac:dyDescent="0.25">
      <c r="A489" s="18">
        <f>Hoja2!N489</f>
        <v>0</v>
      </c>
      <c r="B489" s="18">
        <f>Hoja2!O489</f>
        <v>0</v>
      </c>
      <c r="C489" s="18">
        <f>Hoja2!P489</f>
        <v>0</v>
      </c>
      <c r="D489" s="18">
        <f>Hoja2!Q489</f>
        <v>0</v>
      </c>
      <c r="E489" s="18">
        <f>Hoja2!R489</f>
        <v>0</v>
      </c>
      <c r="F489" s="18">
        <f>Hoja2!S489</f>
        <v>0</v>
      </c>
      <c r="G489" s="18" t="str">
        <f>Hoja2!T489</f>
        <v>2026</v>
      </c>
      <c r="H489" s="18">
        <f>Hoja2!U489</f>
        <v>0</v>
      </c>
      <c r="I489" s="18">
        <f>Hoja2!V489</f>
        <v>0</v>
      </c>
      <c r="J489" s="18">
        <f>Hoja2!W489</f>
        <v>0</v>
      </c>
      <c r="K489" s="18">
        <f>Hoja2!X489</f>
        <v>0</v>
      </c>
      <c r="L489" s="5">
        <f>ROUND((Hoja2!W489*Hoja2!$B$1),3)</f>
        <v>0</v>
      </c>
      <c r="M489" s="5">
        <f>ROUND((Hoja2!W489*Hoja2!$B$2),3)</f>
        <v>0</v>
      </c>
      <c r="N489" s="5">
        <f t="shared" si="8"/>
        <v>0</v>
      </c>
      <c r="O489" s="45">
        <f>ROUND((Hoja2!U489+Hoja2!Y489),2)</f>
        <v>0</v>
      </c>
      <c r="P489" s="18">
        <f>Hoja2!AC489</f>
        <v>0</v>
      </c>
      <c r="Q489" s="18" t="str">
        <f>Hoja2!AD489</f>
        <v>N</v>
      </c>
      <c r="R489" s="18" t="str">
        <f>Hoja2!AE489</f>
        <v xml:space="preserve"> - </v>
      </c>
      <c r="S489" s="18" t="str">
        <f>Hoja2!AF489</f>
        <v xml:space="preserve"> - </v>
      </c>
      <c r="T489" s="18" t="str">
        <f>Hoja2!AG489</f>
        <v xml:space="preserve"> - </v>
      </c>
      <c r="U489" s="18" t="str">
        <f>Hoja2!AH489</f>
        <v xml:space="preserve"> - </v>
      </c>
      <c r="V489" s="18" t="str">
        <f>Hoja2!AI489</f>
        <v>A-1</v>
      </c>
      <c r="W489" s="18" t="str">
        <f>Hoja2!AJ489</f>
        <v>3011020110448</v>
      </c>
      <c r="X489" s="18">
        <f>Hoja2!AK489</f>
        <v>0</v>
      </c>
    </row>
    <row r="490" spans="1:24" ht="30" customHeight="1" x14ac:dyDescent="0.25">
      <c r="A490" s="18">
        <f>Hoja2!N490</f>
        <v>0</v>
      </c>
      <c r="B490" s="18">
        <f>Hoja2!O490</f>
        <v>0</v>
      </c>
      <c r="C490" s="18">
        <f>Hoja2!P490</f>
        <v>0</v>
      </c>
      <c r="D490" s="18">
        <f>Hoja2!Q490</f>
        <v>0</v>
      </c>
      <c r="E490" s="18">
        <f>Hoja2!R490</f>
        <v>0</v>
      </c>
      <c r="F490" s="18">
        <f>Hoja2!S490</f>
        <v>0</v>
      </c>
      <c r="G490" s="18" t="str">
        <f>Hoja2!T490</f>
        <v>2026</v>
      </c>
      <c r="H490" s="18">
        <f>Hoja2!U490</f>
        <v>0</v>
      </c>
      <c r="I490" s="18">
        <f>Hoja2!V490</f>
        <v>0</v>
      </c>
      <c r="J490" s="18">
        <f>Hoja2!W490</f>
        <v>0</v>
      </c>
      <c r="K490" s="18">
        <f>Hoja2!X490</f>
        <v>0</v>
      </c>
      <c r="L490" s="5">
        <f>ROUND((Hoja2!W490*Hoja2!$B$1),3)</f>
        <v>0</v>
      </c>
      <c r="M490" s="5">
        <f>ROUND((Hoja2!W490*Hoja2!$B$2),3)</f>
        <v>0</v>
      </c>
      <c r="N490" s="5">
        <f t="shared" si="8"/>
        <v>0</v>
      </c>
      <c r="O490" s="45">
        <f>ROUND((Hoja2!U490+Hoja2!Y490),2)</f>
        <v>0</v>
      </c>
      <c r="P490" s="18">
        <f>Hoja2!AC490</f>
        <v>0</v>
      </c>
      <c r="Q490" s="18" t="str">
        <f>Hoja2!AD490</f>
        <v>N</v>
      </c>
      <c r="R490" s="18" t="str">
        <f>Hoja2!AE490</f>
        <v xml:space="preserve"> - </v>
      </c>
      <c r="S490" s="18" t="str">
        <f>Hoja2!AF490</f>
        <v xml:space="preserve"> - </v>
      </c>
      <c r="T490" s="18" t="str">
        <f>Hoja2!AG490</f>
        <v xml:space="preserve"> - </v>
      </c>
      <c r="U490" s="18" t="str">
        <f>Hoja2!AH490</f>
        <v xml:space="preserve"> - </v>
      </c>
      <c r="V490" s="18" t="str">
        <f>Hoja2!AI490</f>
        <v>A-1</v>
      </c>
      <c r="W490" s="18" t="str">
        <f>Hoja2!AJ490</f>
        <v>3011020110449</v>
      </c>
      <c r="X490" s="18">
        <f>Hoja2!AK490</f>
        <v>0</v>
      </c>
    </row>
    <row r="491" spans="1:24" ht="30" customHeight="1" x14ac:dyDescent="0.25">
      <c r="A491" s="18">
        <f>Hoja2!N491</f>
        <v>0</v>
      </c>
      <c r="B491" s="18">
        <f>Hoja2!O491</f>
        <v>0</v>
      </c>
      <c r="C491" s="18">
        <f>Hoja2!P491</f>
        <v>0</v>
      </c>
      <c r="D491" s="18">
        <f>Hoja2!Q491</f>
        <v>0</v>
      </c>
      <c r="E491" s="18">
        <f>Hoja2!R491</f>
        <v>0</v>
      </c>
      <c r="F491" s="18">
        <f>Hoja2!S491</f>
        <v>0</v>
      </c>
      <c r="G491" s="18" t="str">
        <f>Hoja2!T491</f>
        <v>2026</v>
      </c>
      <c r="H491" s="18">
        <f>Hoja2!U491</f>
        <v>0</v>
      </c>
      <c r="I491" s="18">
        <f>Hoja2!V491</f>
        <v>0</v>
      </c>
      <c r="J491" s="18">
        <f>Hoja2!W491</f>
        <v>0</v>
      </c>
      <c r="K491" s="18">
        <f>Hoja2!X491</f>
        <v>0</v>
      </c>
      <c r="L491" s="5">
        <f>ROUND((Hoja2!W491*Hoja2!$B$1),3)</f>
        <v>0</v>
      </c>
      <c r="M491" s="5">
        <f>ROUND((Hoja2!W491*Hoja2!$B$2),3)</f>
        <v>0</v>
      </c>
      <c r="N491" s="5">
        <f t="shared" si="8"/>
        <v>0</v>
      </c>
      <c r="O491" s="45">
        <f>ROUND((Hoja2!U491+Hoja2!Y491),2)</f>
        <v>0</v>
      </c>
      <c r="P491" s="18">
        <f>Hoja2!AC491</f>
        <v>0</v>
      </c>
      <c r="Q491" s="18" t="str">
        <f>Hoja2!AD491</f>
        <v>N</v>
      </c>
      <c r="R491" s="18" t="str">
        <f>Hoja2!AE491</f>
        <v xml:space="preserve"> - </v>
      </c>
      <c r="S491" s="18" t="str">
        <f>Hoja2!AF491</f>
        <v xml:space="preserve"> - </v>
      </c>
      <c r="T491" s="18" t="str">
        <f>Hoja2!AG491</f>
        <v xml:space="preserve"> - </v>
      </c>
      <c r="U491" s="18" t="str">
        <f>Hoja2!AH491</f>
        <v xml:space="preserve"> - </v>
      </c>
      <c r="V491" s="18" t="str">
        <f>Hoja2!AI491</f>
        <v>A-1</v>
      </c>
      <c r="W491" s="18" t="str">
        <f>Hoja2!AJ491</f>
        <v>3011020110450</v>
      </c>
      <c r="X491" s="18">
        <f>Hoja2!AK491</f>
        <v>0</v>
      </c>
    </row>
    <row r="492" spans="1:24" ht="30" customHeight="1" x14ac:dyDescent="0.25">
      <c r="A492" s="18">
        <f>Hoja2!N492</f>
        <v>0</v>
      </c>
      <c r="B492" s="18">
        <f>Hoja2!O492</f>
        <v>0</v>
      </c>
      <c r="C492" s="18">
        <f>Hoja2!P492</f>
        <v>0</v>
      </c>
      <c r="D492" s="18">
        <f>Hoja2!Q492</f>
        <v>0</v>
      </c>
      <c r="E492" s="18">
        <f>Hoja2!R492</f>
        <v>0</v>
      </c>
      <c r="F492" s="18">
        <f>Hoja2!S492</f>
        <v>0</v>
      </c>
      <c r="G492" s="18" t="str">
        <f>Hoja2!T492</f>
        <v>2026</v>
      </c>
      <c r="H492" s="18">
        <f>Hoja2!U492</f>
        <v>0</v>
      </c>
      <c r="I492" s="18">
        <f>Hoja2!V492</f>
        <v>0</v>
      </c>
      <c r="J492" s="18">
        <f>Hoja2!W492</f>
        <v>0</v>
      </c>
      <c r="K492" s="18">
        <f>Hoja2!X492</f>
        <v>0</v>
      </c>
      <c r="L492" s="5">
        <f>ROUND((Hoja2!W492*Hoja2!$B$1),3)</f>
        <v>0</v>
      </c>
      <c r="M492" s="5">
        <f>ROUND((Hoja2!W492*Hoja2!$B$2),3)</f>
        <v>0</v>
      </c>
      <c r="N492" s="5">
        <f t="shared" si="8"/>
        <v>0</v>
      </c>
      <c r="O492" s="45">
        <f>ROUND((Hoja2!U492+Hoja2!Y492),2)</f>
        <v>0</v>
      </c>
      <c r="P492" s="18">
        <f>Hoja2!AC492</f>
        <v>0</v>
      </c>
      <c r="Q492" s="18" t="str">
        <f>Hoja2!AD492</f>
        <v>N</v>
      </c>
      <c r="R492" s="18" t="str">
        <f>Hoja2!AE492</f>
        <v xml:space="preserve"> - </v>
      </c>
      <c r="S492" s="18" t="str">
        <f>Hoja2!AF492</f>
        <v xml:space="preserve"> - </v>
      </c>
      <c r="T492" s="18" t="str">
        <f>Hoja2!AG492</f>
        <v xml:space="preserve"> - </v>
      </c>
      <c r="U492" s="18" t="str">
        <f>Hoja2!AH492</f>
        <v xml:space="preserve"> - </v>
      </c>
      <c r="V492" s="18" t="str">
        <f>Hoja2!AI492</f>
        <v>A-1</v>
      </c>
      <c r="W492" s="18" t="str">
        <f>Hoja2!AJ492</f>
        <v>3011020110451</v>
      </c>
      <c r="X492" s="18">
        <f>Hoja2!AK492</f>
        <v>0</v>
      </c>
    </row>
    <row r="493" spans="1:24" ht="30" customHeight="1" x14ac:dyDescent="0.25">
      <c r="A493" s="18">
        <f>Hoja2!N493</f>
        <v>0</v>
      </c>
      <c r="B493" s="18">
        <f>Hoja2!O493</f>
        <v>0</v>
      </c>
      <c r="C493" s="18">
        <f>Hoja2!P493</f>
        <v>0</v>
      </c>
      <c r="D493" s="18">
        <f>Hoja2!Q493</f>
        <v>0</v>
      </c>
      <c r="E493" s="18">
        <f>Hoja2!R493</f>
        <v>0</v>
      </c>
      <c r="F493" s="18">
        <f>Hoja2!S493</f>
        <v>0</v>
      </c>
      <c r="G493" s="18" t="str">
        <f>Hoja2!T493</f>
        <v>2026</v>
      </c>
      <c r="H493" s="18">
        <f>Hoja2!U493</f>
        <v>0</v>
      </c>
      <c r="I493" s="18">
        <f>Hoja2!V493</f>
        <v>0</v>
      </c>
      <c r="J493" s="18">
        <f>Hoja2!W493</f>
        <v>0</v>
      </c>
      <c r="K493" s="18">
        <f>Hoja2!X493</f>
        <v>0</v>
      </c>
      <c r="L493" s="5">
        <f>ROUND((Hoja2!W493*Hoja2!$B$1),3)</f>
        <v>0</v>
      </c>
      <c r="M493" s="5">
        <f>ROUND((Hoja2!W493*Hoja2!$B$2),3)</f>
        <v>0</v>
      </c>
      <c r="N493" s="5">
        <f t="shared" si="8"/>
        <v>0</v>
      </c>
      <c r="O493" s="45">
        <f>ROUND((Hoja2!U493+Hoja2!Y493),2)</f>
        <v>0</v>
      </c>
      <c r="P493" s="18">
        <f>Hoja2!AC493</f>
        <v>0</v>
      </c>
      <c r="Q493" s="18" t="str">
        <f>Hoja2!AD493</f>
        <v>N</v>
      </c>
      <c r="R493" s="18" t="str">
        <f>Hoja2!AE493</f>
        <v xml:space="preserve"> - </v>
      </c>
      <c r="S493" s="18" t="str">
        <f>Hoja2!AF493</f>
        <v xml:space="preserve"> - </v>
      </c>
      <c r="T493" s="18" t="str">
        <f>Hoja2!AG493</f>
        <v xml:space="preserve"> - </v>
      </c>
      <c r="U493" s="18" t="str">
        <f>Hoja2!AH493</f>
        <v xml:space="preserve"> - </v>
      </c>
      <c r="V493" s="18" t="str">
        <f>Hoja2!AI493</f>
        <v>A-1</v>
      </c>
      <c r="W493" s="18" t="str">
        <f>Hoja2!AJ493</f>
        <v>3011020110452</v>
      </c>
      <c r="X493" s="18">
        <f>Hoja2!AK493</f>
        <v>0</v>
      </c>
    </row>
    <row r="494" spans="1:24" ht="30" customHeight="1" x14ac:dyDescent="0.25">
      <c r="A494" s="18">
        <f>Hoja2!N494</f>
        <v>0</v>
      </c>
      <c r="B494" s="18">
        <f>Hoja2!O494</f>
        <v>0</v>
      </c>
      <c r="C494" s="18">
        <f>Hoja2!P494</f>
        <v>0</v>
      </c>
      <c r="D494" s="18">
        <f>Hoja2!Q494</f>
        <v>0</v>
      </c>
      <c r="E494" s="18">
        <f>Hoja2!R494</f>
        <v>0</v>
      </c>
      <c r="F494" s="18">
        <f>Hoja2!S494</f>
        <v>0</v>
      </c>
      <c r="G494" s="18" t="str">
        <f>Hoja2!T494</f>
        <v>2026</v>
      </c>
      <c r="H494" s="18">
        <f>Hoja2!U494</f>
        <v>0</v>
      </c>
      <c r="I494" s="18">
        <f>Hoja2!V494</f>
        <v>0</v>
      </c>
      <c r="J494" s="18">
        <f>Hoja2!W494</f>
        <v>0</v>
      </c>
      <c r="K494" s="18">
        <f>Hoja2!X494</f>
        <v>0</v>
      </c>
      <c r="L494" s="5">
        <f>ROUND((Hoja2!W494*Hoja2!$B$1),3)</f>
        <v>0</v>
      </c>
      <c r="M494" s="5">
        <f>ROUND((Hoja2!W494*Hoja2!$B$2),3)</f>
        <v>0</v>
      </c>
      <c r="N494" s="5">
        <f t="shared" si="8"/>
        <v>0</v>
      </c>
      <c r="O494" s="45">
        <f>ROUND((Hoja2!U494+Hoja2!Y494),2)</f>
        <v>0</v>
      </c>
      <c r="P494" s="18">
        <f>Hoja2!AC494</f>
        <v>0</v>
      </c>
      <c r="Q494" s="18" t="str">
        <f>Hoja2!AD494</f>
        <v>N</v>
      </c>
      <c r="R494" s="18" t="str">
        <f>Hoja2!AE494</f>
        <v xml:space="preserve"> - </v>
      </c>
      <c r="S494" s="18" t="str">
        <f>Hoja2!AF494</f>
        <v xml:space="preserve"> - </v>
      </c>
      <c r="T494" s="18" t="str">
        <f>Hoja2!AG494</f>
        <v xml:space="preserve"> - </v>
      </c>
      <c r="U494" s="18" t="str">
        <f>Hoja2!AH494</f>
        <v xml:space="preserve"> - </v>
      </c>
      <c r="V494" s="18" t="str">
        <f>Hoja2!AI494</f>
        <v>A-1</v>
      </c>
      <c r="W494" s="18" t="str">
        <f>Hoja2!AJ494</f>
        <v>3011020110453</v>
      </c>
      <c r="X494" s="18">
        <f>Hoja2!AK494</f>
        <v>0</v>
      </c>
    </row>
    <row r="495" spans="1:24" ht="30" customHeight="1" x14ac:dyDescent="0.25">
      <c r="A495" s="18">
        <f>Hoja2!N495</f>
        <v>0</v>
      </c>
      <c r="B495" s="18">
        <f>Hoja2!O495</f>
        <v>0</v>
      </c>
      <c r="C495" s="18">
        <f>Hoja2!P495</f>
        <v>0</v>
      </c>
      <c r="D495" s="18">
        <f>Hoja2!Q495</f>
        <v>0</v>
      </c>
      <c r="E495" s="18">
        <f>Hoja2!R495</f>
        <v>0</v>
      </c>
      <c r="F495" s="18">
        <f>Hoja2!S495</f>
        <v>0</v>
      </c>
      <c r="G495" s="18" t="str">
        <f>Hoja2!T495</f>
        <v>2026</v>
      </c>
      <c r="H495" s="18">
        <f>Hoja2!U495</f>
        <v>0</v>
      </c>
      <c r="I495" s="18">
        <f>Hoja2!V495</f>
        <v>0</v>
      </c>
      <c r="J495" s="18">
        <f>Hoja2!W495</f>
        <v>0</v>
      </c>
      <c r="K495" s="18">
        <f>Hoja2!X495</f>
        <v>0</v>
      </c>
      <c r="L495" s="5">
        <f>ROUND((Hoja2!W495*Hoja2!$B$1),3)</f>
        <v>0</v>
      </c>
      <c r="M495" s="5">
        <f>ROUND((Hoja2!W495*Hoja2!$B$2),3)</f>
        <v>0</v>
      </c>
      <c r="N495" s="5">
        <f t="shared" si="8"/>
        <v>0</v>
      </c>
      <c r="O495" s="45">
        <f>ROUND((Hoja2!U495+Hoja2!Y495),2)</f>
        <v>0</v>
      </c>
      <c r="P495" s="18">
        <f>Hoja2!AC495</f>
        <v>0</v>
      </c>
      <c r="Q495" s="18" t="str">
        <f>Hoja2!AD495</f>
        <v>N</v>
      </c>
      <c r="R495" s="18" t="str">
        <f>Hoja2!AE495</f>
        <v xml:space="preserve"> - </v>
      </c>
      <c r="S495" s="18" t="str">
        <f>Hoja2!AF495</f>
        <v xml:space="preserve"> - </v>
      </c>
      <c r="T495" s="18" t="str">
        <f>Hoja2!AG495</f>
        <v xml:space="preserve"> - </v>
      </c>
      <c r="U495" s="18" t="str">
        <f>Hoja2!AH495</f>
        <v xml:space="preserve"> - </v>
      </c>
      <c r="V495" s="18" t="str">
        <f>Hoja2!AI495</f>
        <v>A-1</v>
      </c>
      <c r="W495" s="18" t="str">
        <f>Hoja2!AJ495</f>
        <v>3011020110454</v>
      </c>
      <c r="X495" s="18">
        <f>Hoja2!AK495</f>
        <v>0</v>
      </c>
    </row>
    <row r="496" spans="1:24" ht="30" customHeight="1" x14ac:dyDescent="0.25">
      <c r="A496" s="18">
        <f>Hoja2!N496</f>
        <v>0</v>
      </c>
      <c r="B496" s="18">
        <f>Hoja2!O496</f>
        <v>0</v>
      </c>
      <c r="C496" s="18">
        <f>Hoja2!P496</f>
        <v>0</v>
      </c>
      <c r="D496" s="18">
        <f>Hoja2!Q496</f>
        <v>0</v>
      </c>
      <c r="E496" s="18">
        <f>Hoja2!R496</f>
        <v>0</v>
      </c>
      <c r="F496" s="18">
        <f>Hoja2!S496</f>
        <v>0</v>
      </c>
      <c r="G496" s="18" t="str">
        <f>Hoja2!T496</f>
        <v>2026</v>
      </c>
      <c r="H496" s="18">
        <f>Hoja2!U496</f>
        <v>0</v>
      </c>
      <c r="I496" s="18">
        <f>Hoja2!V496</f>
        <v>0</v>
      </c>
      <c r="J496" s="18">
        <f>Hoja2!W496</f>
        <v>0</v>
      </c>
      <c r="K496" s="18">
        <f>Hoja2!X496</f>
        <v>0</v>
      </c>
      <c r="L496" s="5">
        <f>ROUND((Hoja2!W496*Hoja2!$B$1),3)</f>
        <v>0</v>
      </c>
      <c r="M496" s="5">
        <f>ROUND((Hoja2!W496*Hoja2!$B$2),3)</f>
        <v>0</v>
      </c>
      <c r="N496" s="5">
        <f t="shared" si="8"/>
        <v>0</v>
      </c>
      <c r="O496" s="45">
        <f>ROUND((Hoja2!U496+Hoja2!Y496),2)</f>
        <v>0</v>
      </c>
      <c r="P496" s="18">
        <f>Hoja2!AC496</f>
        <v>0</v>
      </c>
      <c r="Q496" s="18" t="str">
        <f>Hoja2!AD496</f>
        <v>N</v>
      </c>
      <c r="R496" s="18" t="str">
        <f>Hoja2!AE496</f>
        <v xml:space="preserve"> - </v>
      </c>
      <c r="S496" s="18" t="str">
        <f>Hoja2!AF496</f>
        <v xml:space="preserve"> - </v>
      </c>
      <c r="T496" s="18" t="str">
        <f>Hoja2!AG496</f>
        <v xml:space="preserve"> - </v>
      </c>
      <c r="U496" s="18" t="str">
        <f>Hoja2!AH496</f>
        <v xml:space="preserve"> - </v>
      </c>
      <c r="V496" s="18" t="str">
        <f>Hoja2!AI496</f>
        <v>A-1</v>
      </c>
      <c r="W496" s="18" t="str">
        <f>Hoja2!AJ496</f>
        <v>3011020110455</v>
      </c>
      <c r="X496" s="18">
        <f>Hoja2!AK496</f>
        <v>0</v>
      </c>
    </row>
    <row r="497" spans="1:24" ht="30" customHeight="1" x14ac:dyDescent="0.25">
      <c r="A497" s="18">
        <f>Hoja2!N497</f>
        <v>0</v>
      </c>
      <c r="B497" s="18">
        <f>Hoja2!O497</f>
        <v>0</v>
      </c>
      <c r="C497" s="18">
        <f>Hoja2!P497</f>
        <v>0</v>
      </c>
      <c r="D497" s="18">
        <f>Hoja2!Q497</f>
        <v>0</v>
      </c>
      <c r="E497" s="18">
        <f>Hoja2!R497</f>
        <v>0</v>
      </c>
      <c r="F497" s="18">
        <f>Hoja2!S497</f>
        <v>0</v>
      </c>
      <c r="G497" s="18" t="str">
        <f>Hoja2!T497</f>
        <v>2026</v>
      </c>
      <c r="H497" s="18">
        <f>Hoja2!U497</f>
        <v>0</v>
      </c>
      <c r="I497" s="18">
        <f>Hoja2!V497</f>
        <v>0</v>
      </c>
      <c r="J497" s="18">
        <f>Hoja2!W497</f>
        <v>0</v>
      </c>
      <c r="K497" s="18">
        <f>Hoja2!X497</f>
        <v>0</v>
      </c>
      <c r="L497" s="5">
        <f>ROUND((Hoja2!W497*Hoja2!$B$1),3)</f>
        <v>0</v>
      </c>
      <c r="M497" s="5">
        <f>ROUND((Hoja2!W497*Hoja2!$B$2),3)</f>
        <v>0</v>
      </c>
      <c r="N497" s="5">
        <f t="shared" si="8"/>
        <v>0</v>
      </c>
      <c r="O497" s="45">
        <f>ROUND((Hoja2!U497+Hoja2!Y497),2)</f>
        <v>0</v>
      </c>
      <c r="P497" s="18">
        <f>Hoja2!AC497</f>
        <v>0</v>
      </c>
      <c r="Q497" s="18" t="str">
        <f>Hoja2!AD497</f>
        <v>N</v>
      </c>
      <c r="R497" s="18" t="str">
        <f>Hoja2!AE497</f>
        <v xml:space="preserve"> - </v>
      </c>
      <c r="S497" s="18" t="str">
        <f>Hoja2!AF497</f>
        <v xml:space="preserve"> - </v>
      </c>
      <c r="T497" s="18" t="str">
        <f>Hoja2!AG497</f>
        <v xml:space="preserve"> - </v>
      </c>
      <c r="U497" s="18" t="str">
        <f>Hoja2!AH497</f>
        <v xml:space="preserve"> - </v>
      </c>
      <c r="V497" s="18" t="str">
        <f>Hoja2!AI497</f>
        <v>A-1</v>
      </c>
      <c r="W497" s="18" t="str">
        <f>Hoja2!AJ497</f>
        <v>3011020110456</v>
      </c>
      <c r="X497" s="18">
        <f>Hoja2!AK497</f>
        <v>0</v>
      </c>
    </row>
    <row r="498" spans="1:24" ht="30" customHeight="1" x14ac:dyDescent="0.25">
      <c r="A498" s="18">
        <f>Hoja2!N498</f>
        <v>0</v>
      </c>
      <c r="B498" s="18">
        <f>Hoja2!O498</f>
        <v>0</v>
      </c>
      <c r="C498" s="18">
        <f>Hoja2!P498</f>
        <v>0</v>
      </c>
      <c r="D498" s="18">
        <f>Hoja2!Q498</f>
        <v>0</v>
      </c>
      <c r="E498" s="18">
        <f>Hoja2!R498</f>
        <v>0</v>
      </c>
      <c r="F498" s="18">
        <f>Hoja2!S498</f>
        <v>0</v>
      </c>
      <c r="G498" s="18" t="str">
        <f>Hoja2!T498</f>
        <v>2026</v>
      </c>
      <c r="H498" s="18">
        <f>Hoja2!U498</f>
        <v>0</v>
      </c>
      <c r="I498" s="18">
        <f>Hoja2!V498</f>
        <v>0</v>
      </c>
      <c r="J498" s="18">
        <f>Hoja2!W498</f>
        <v>0</v>
      </c>
      <c r="K498" s="18">
        <f>Hoja2!X498</f>
        <v>0</v>
      </c>
      <c r="L498" s="5">
        <f>ROUND((Hoja2!W498*Hoja2!$B$1),3)</f>
        <v>0</v>
      </c>
      <c r="M498" s="5">
        <f>ROUND((Hoja2!W498*Hoja2!$B$2),3)</f>
        <v>0</v>
      </c>
      <c r="N498" s="5">
        <f t="shared" si="8"/>
        <v>0</v>
      </c>
      <c r="O498" s="45">
        <f>ROUND((Hoja2!U498+Hoja2!Y498),2)</f>
        <v>0</v>
      </c>
      <c r="P498" s="18">
        <f>Hoja2!AC498</f>
        <v>0</v>
      </c>
      <c r="Q498" s="18" t="str">
        <f>Hoja2!AD498</f>
        <v>N</v>
      </c>
      <c r="R498" s="18" t="str">
        <f>Hoja2!AE498</f>
        <v xml:space="preserve"> - </v>
      </c>
      <c r="S498" s="18" t="str">
        <f>Hoja2!AF498</f>
        <v xml:space="preserve"> - </v>
      </c>
      <c r="T498" s="18" t="str">
        <f>Hoja2!AG498</f>
        <v xml:space="preserve"> - </v>
      </c>
      <c r="U498" s="18" t="str">
        <f>Hoja2!AH498</f>
        <v xml:space="preserve"> - </v>
      </c>
      <c r="V498" s="18" t="str">
        <f>Hoja2!AI498</f>
        <v>A-1</v>
      </c>
      <c r="W498" s="18" t="str">
        <f>Hoja2!AJ498</f>
        <v>3011020110457</v>
      </c>
      <c r="X498" s="18">
        <f>Hoja2!AK498</f>
        <v>0</v>
      </c>
    </row>
    <row r="499" spans="1:24" ht="30" customHeight="1" x14ac:dyDescent="0.25">
      <c r="A499" s="18">
        <f>Hoja2!N499</f>
        <v>0</v>
      </c>
      <c r="B499" s="18">
        <f>Hoja2!O499</f>
        <v>0</v>
      </c>
      <c r="C499" s="18">
        <f>Hoja2!P499</f>
        <v>0</v>
      </c>
      <c r="D499" s="18">
        <f>Hoja2!Q499</f>
        <v>0</v>
      </c>
      <c r="E499" s="18">
        <f>Hoja2!R499</f>
        <v>0</v>
      </c>
      <c r="F499" s="18">
        <f>Hoja2!S499</f>
        <v>0</v>
      </c>
      <c r="G499" s="18" t="str">
        <f>Hoja2!T499</f>
        <v>2026</v>
      </c>
      <c r="H499" s="18">
        <f>Hoja2!U499</f>
        <v>0</v>
      </c>
      <c r="I499" s="18">
        <f>Hoja2!V499</f>
        <v>0</v>
      </c>
      <c r="J499" s="18">
        <f>Hoja2!W499</f>
        <v>0</v>
      </c>
      <c r="K499" s="18">
        <f>Hoja2!X499</f>
        <v>0</v>
      </c>
      <c r="L499" s="5">
        <f>ROUND((Hoja2!W499*Hoja2!$B$1),3)</f>
        <v>0</v>
      </c>
      <c r="M499" s="5">
        <f>ROUND((Hoja2!W499*Hoja2!$B$2),3)</f>
        <v>0</v>
      </c>
      <c r="N499" s="5">
        <f t="shared" si="8"/>
        <v>0</v>
      </c>
      <c r="O499" s="45">
        <f>ROUND((Hoja2!U499+Hoja2!Y499),2)</f>
        <v>0</v>
      </c>
      <c r="P499" s="18">
        <f>Hoja2!AC499</f>
        <v>0</v>
      </c>
      <c r="Q499" s="18" t="str">
        <f>Hoja2!AD499</f>
        <v>N</v>
      </c>
      <c r="R499" s="18" t="str">
        <f>Hoja2!AE499</f>
        <v xml:space="preserve"> - </v>
      </c>
      <c r="S499" s="18" t="str">
        <f>Hoja2!AF499</f>
        <v xml:space="preserve"> - </v>
      </c>
      <c r="T499" s="18" t="str">
        <f>Hoja2!AG499</f>
        <v xml:space="preserve"> - </v>
      </c>
      <c r="U499" s="18" t="str">
        <f>Hoja2!AH499</f>
        <v xml:space="preserve"> - </v>
      </c>
      <c r="V499" s="18" t="str">
        <f>Hoja2!AI499</f>
        <v>A-1</v>
      </c>
      <c r="W499" s="18" t="str">
        <f>Hoja2!AJ499</f>
        <v>3011020110458</v>
      </c>
      <c r="X499" s="18">
        <f>Hoja2!AK499</f>
        <v>0</v>
      </c>
    </row>
    <row r="500" spans="1:24" ht="30" customHeight="1" x14ac:dyDescent="0.25">
      <c r="A500" s="18">
        <f>Hoja2!N500</f>
        <v>0</v>
      </c>
      <c r="B500" s="18">
        <f>Hoja2!O500</f>
        <v>0</v>
      </c>
      <c r="C500" s="18">
        <f>Hoja2!P500</f>
        <v>0</v>
      </c>
      <c r="D500" s="18">
        <f>Hoja2!Q500</f>
        <v>0</v>
      </c>
      <c r="E500" s="18">
        <f>Hoja2!R500</f>
        <v>0</v>
      </c>
      <c r="F500" s="18">
        <f>Hoja2!S500</f>
        <v>0</v>
      </c>
      <c r="G500" s="18" t="str">
        <f>Hoja2!T500</f>
        <v>2026</v>
      </c>
      <c r="H500" s="18">
        <f>Hoja2!U500</f>
        <v>0</v>
      </c>
      <c r="I500" s="18">
        <f>Hoja2!V500</f>
        <v>0</v>
      </c>
      <c r="J500" s="18">
        <f>Hoja2!W500</f>
        <v>0</v>
      </c>
      <c r="K500" s="18">
        <f>Hoja2!X500</f>
        <v>0</v>
      </c>
      <c r="L500" s="5">
        <f>ROUND((Hoja2!W500*Hoja2!$B$1),3)</f>
        <v>0</v>
      </c>
      <c r="M500" s="5">
        <f>ROUND((Hoja2!W500*Hoja2!$B$2),3)</f>
        <v>0</v>
      </c>
      <c r="N500" s="5">
        <f t="shared" si="8"/>
        <v>0</v>
      </c>
      <c r="O500" s="45">
        <f>ROUND((Hoja2!U500+Hoja2!Y500),2)</f>
        <v>0</v>
      </c>
      <c r="P500" s="18">
        <f>Hoja2!AC500</f>
        <v>0</v>
      </c>
      <c r="Q500" s="18" t="str">
        <f>Hoja2!AD500</f>
        <v>N</v>
      </c>
      <c r="R500" s="18" t="str">
        <f>Hoja2!AE500</f>
        <v xml:space="preserve"> - </v>
      </c>
      <c r="S500" s="18" t="str">
        <f>Hoja2!AF500</f>
        <v xml:space="preserve"> - </v>
      </c>
      <c r="T500" s="18" t="str">
        <f>Hoja2!AG500</f>
        <v xml:space="preserve"> - </v>
      </c>
      <c r="U500" s="18" t="str">
        <f>Hoja2!AH500</f>
        <v xml:space="preserve"> - </v>
      </c>
      <c r="V500" s="18" t="str">
        <f>Hoja2!AI500</f>
        <v>A-1</v>
      </c>
      <c r="W500" s="18" t="str">
        <f>Hoja2!AJ500</f>
        <v>3011020110459</v>
      </c>
      <c r="X500" s="18">
        <f>Hoja2!AK500</f>
        <v>0</v>
      </c>
    </row>
    <row r="501" spans="1:24" ht="30" customHeight="1" x14ac:dyDescent="0.25">
      <c r="A501" s="18">
        <f>Hoja2!N501</f>
        <v>0</v>
      </c>
      <c r="B501" s="18">
        <f>Hoja2!O501</f>
        <v>0</v>
      </c>
      <c r="C501" s="18">
        <f>Hoja2!P501</f>
        <v>0</v>
      </c>
      <c r="D501" s="18">
        <f>Hoja2!Q501</f>
        <v>0</v>
      </c>
      <c r="E501" s="18">
        <f>Hoja2!R501</f>
        <v>0</v>
      </c>
      <c r="F501" s="18">
        <f>Hoja2!S501</f>
        <v>0</v>
      </c>
      <c r="G501" s="18" t="str">
        <f>Hoja2!T501</f>
        <v>2026</v>
      </c>
      <c r="H501" s="18">
        <f>Hoja2!U501</f>
        <v>0</v>
      </c>
      <c r="I501" s="18">
        <f>Hoja2!V501</f>
        <v>0</v>
      </c>
      <c r="J501" s="18">
        <f>Hoja2!W501</f>
        <v>0</v>
      </c>
      <c r="K501" s="18">
        <f>Hoja2!X501</f>
        <v>0</v>
      </c>
      <c r="L501" s="5">
        <f>ROUND((Hoja2!W501*Hoja2!$B$1),3)</f>
        <v>0</v>
      </c>
      <c r="M501" s="5">
        <f>ROUND((Hoja2!W501*Hoja2!$B$2),3)</f>
        <v>0</v>
      </c>
      <c r="N501" s="5">
        <f t="shared" si="8"/>
        <v>0</v>
      </c>
      <c r="O501" s="45">
        <f>ROUND((Hoja2!U501+Hoja2!Y501),2)</f>
        <v>0</v>
      </c>
      <c r="P501" s="18">
        <f>Hoja2!AC501</f>
        <v>0</v>
      </c>
      <c r="Q501" s="18" t="str">
        <f>Hoja2!AD501</f>
        <v>N</v>
      </c>
      <c r="R501" s="18" t="str">
        <f>Hoja2!AE501</f>
        <v xml:space="preserve"> - </v>
      </c>
      <c r="S501" s="18" t="str">
        <f>Hoja2!AF501</f>
        <v xml:space="preserve"> - </v>
      </c>
      <c r="T501" s="18" t="str">
        <f>Hoja2!AG501</f>
        <v xml:space="preserve"> - </v>
      </c>
      <c r="U501" s="18" t="str">
        <f>Hoja2!AH501</f>
        <v xml:space="preserve"> - </v>
      </c>
      <c r="V501" s="18" t="str">
        <f>Hoja2!AI501</f>
        <v>A-1</v>
      </c>
      <c r="W501" s="18" t="str">
        <f>Hoja2!AJ501</f>
        <v>3011020110460</v>
      </c>
      <c r="X501" s="18">
        <f>Hoja2!AK501</f>
        <v>0</v>
      </c>
    </row>
    <row r="502" spans="1:24" ht="30" customHeight="1" x14ac:dyDescent="0.25">
      <c r="A502" s="18">
        <f>Hoja2!N502</f>
        <v>0</v>
      </c>
      <c r="B502" s="18">
        <f>Hoja2!O502</f>
        <v>0</v>
      </c>
      <c r="C502" s="18">
        <f>Hoja2!P502</f>
        <v>0</v>
      </c>
      <c r="D502" s="18">
        <f>Hoja2!Q502</f>
        <v>0</v>
      </c>
      <c r="E502" s="18">
        <f>Hoja2!R502</f>
        <v>0</v>
      </c>
      <c r="F502" s="18">
        <f>Hoja2!S502</f>
        <v>0</v>
      </c>
      <c r="G502" s="18" t="str">
        <f>Hoja2!T502</f>
        <v>2026</v>
      </c>
      <c r="H502" s="18">
        <f>Hoja2!U502</f>
        <v>0</v>
      </c>
      <c r="I502" s="18">
        <f>Hoja2!V502</f>
        <v>0</v>
      </c>
      <c r="J502" s="18">
        <f>Hoja2!W502</f>
        <v>0</v>
      </c>
      <c r="K502" s="18">
        <f>Hoja2!X502</f>
        <v>0</v>
      </c>
      <c r="L502" s="5">
        <f>ROUND((Hoja2!W502*Hoja2!$B$1),3)</f>
        <v>0</v>
      </c>
      <c r="M502" s="5">
        <f>ROUND((Hoja2!W502*Hoja2!$B$2),3)</f>
        <v>0</v>
      </c>
      <c r="N502" s="5">
        <f t="shared" si="8"/>
        <v>0</v>
      </c>
      <c r="O502" s="45">
        <f>ROUND((Hoja2!U502+Hoja2!Y502),2)</f>
        <v>0</v>
      </c>
      <c r="P502" s="18">
        <f>Hoja2!AC502</f>
        <v>0</v>
      </c>
      <c r="Q502" s="18" t="str">
        <f>Hoja2!AD502</f>
        <v>N</v>
      </c>
      <c r="R502" s="18" t="str">
        <f>Hoja2!AE502</f>
        <v xml:space="preserve"> - </v>
      </c>
      <c r="S502" s="18" t="str">
        <f>Hoja2!AF502</f>
        <v xml:space="preserve"> - </v>
      </c>
      <c r="T502" s="18" t="str">
        <f>Hoja2!AG502</f>
        <v xml:space="preserve"> - </v>
      </c>
      <c r="U502" s="18" t="str">
        <f>Hoja2!AH502</f>
        <v xml:space="preserve"> - </v>
      </c>
      <c r="V502" s="18" t="str">
        <f>Hoja2!AI502</f>
        <v>A-1</v>
      </c>
      <c r="W502" s="18" t="str">
        <f>Hoja2!AJ502</f>
        <v>3011020110461</v>
      </c>
      <c r="X502" s="18">
        <f>Hoja2!AK502</f>
        <v>0</v>
      </c>
    </row>
    <row r="503" spans="1:24" ht="30" customHeight="1" x14ac:dyDescent="0.25">
      <c r="A503" s="18">
        <f>Hoja2!N503</f>
        <v>0</v>
      </c>
      <c r="B503" s="18">
        <f>Hoja2!O503</f>
        <v>0</v>
      </c>
      <c r="C503" s="18">
        <f>Hoja2!P503</f>
        <v>0</v>
      </c>
      <c r="D503" s="18">
        <f>Hoja2!Q503</f>
        <v>0</v>
      </c>
      <c r="E503" s="18">
        <f>Hoja2!R503</f>
        <v>0</v>
      </c>
      <c r="F503" s="18">
        <f>Hoja2!S503</f>
        <v>0</v>
      </c>
      <c r="G503" s="18" t="str">
        <f>Hoja2!T503</f>
        <v>2026</v>
      </c>
      <c r="H503" s="18">
        <f>Hoja2!U503</f>
        <v>0</v>
      </c>
      <c r="I503" s="18">
        <f>Hoja2!V503</f>
        <v>0</v>
      </c>
      <c r="J503" s="18">
        <f>Hoja2!W503</f>
        <v>0</v>
      </c>
      <c r="K503" s="18">
        <f>Hoja2!X503</f>
        <v>0</v>
      </c>
      <c r="L503" s="5">
        <f>ROUND((Hoja2!W503*Hoja2!$B$1),3)</f>
        <v>0</v>
      </c>
      <c r="M503" s="5">
        <f>ROUND((Hoja2!W503*Hoja2!$B$2),3)</f>
        <v>0</v>
      </c>
      <c r="N503" s="5">
        <f t="shared" si="8"/>
        <v>0</v>
      </c>
      <c r="O503" s="45">
        <f>ROUND((Hoja2!U503+Hoja2!Y503),2)</f>
        <v>0</v>
      </c>
      <c r="P503" s="18">
        <f>Hoja2!AC503</f>
        <v>0</v>
      </c>
      <c r="Q503" s="18" t="str">
        <f>Hoja2!AD503</f>
        <v>N</v>
      </c>
      <c r="R503" s="18" t="str">
        <f>Hoja2!AE503</f>
        <v xml:space="preserve"> - </v>
      </c>
      <c r="S503" s="18" t="str">
        <f>Hoja2!AF503</f>
        <v xml:space="preserve"> - </v>
      </c>
      <c r="T503" s="18" t="str">
        <f>Hoja2!AG503</f>
        <v xml:space="preserve"> - </v>
      </c>
      <c r="U503" s="18" t="str">
        <f>Hoja2!AH503</f>
        <v xml:space="preserve"> - </v>
      </c>
      <c r="V503" s="18" t="str">
        <f>Hoja2!AI503</f>
        <v>A-1</v>
      </c>
      <c r="W503" s="18" t="str">
        <f>Hoja2!AJ503</f>
        <v>3011020110462</v>
      </c>
      <c r="X503" s="18">
        <f>Hoja2!AK503</f>
        <v>0</v>
      </c>
    </row>
    <row r="504" spans="1:24" ht="30" customHeight="1" x14ac:dyDescent="0.25">
      <c r="A504" s="18">
        <f>Hoja2!N504</f>
        <v>0</v>
      </c>
      <c r="B504" s="18">
        <f>Hoja2!O504</f>
        <v>0</v>
      </c>
      <c r="C504" s="18">
        <f>Hoja2!P504</f>
        <v>0</v>
      </c>
      <c r="D504" s="18">
        <f>Hoja2!Q504</f>
        <v>0</v>
      </c>
      <c r="E504" s="18">
        <f>Hoja2!R504</f>
        <v>0</v>
      </c>
      <c r="F504" s="18">
        <f>Hoja2!S504</f>
        <v>0</v>
      </c>
      <c r="G504" s="18" t="str">
        <f>Hoja2!T504</f>
        <v>2026</v>
      </c>
      <c r="H504" s="18">
        <f>Hoja2!U504</f>
        <v>0</v>
      </c>
      <c r="I504" s="18">
        <f>Hoja2!V504</f>
        <v>0</v>
      </c>
      <c r="J504" s="18">
        <f>Hoja2!W504</f>
        <v>0</v>
      </c>
      <c r="K504" s="18">
        <f>Hoja2!X504</f>
        <v>0</v>
      </c>
      <c r="L504" s="5">
        <f>ROUND((Hoja2!W504*Hoja2!$B$1),3)</f>
        <v>0</v>
      </c>
      <c r="M504" s="5">
        <f>ROUND((Hoja2!W504*Hoja2!$B$2),3)</f>
        <v>0</v>
      </c>
      <c r="N504" s="5">
        <f t="shared" si="8"/>
        <v>0</v>
      </c>
      <c r="O504" s="45">
        <f>ROUND((Hoja2!U504+Hoja2!Y504),2)</f>
        <v>0</v>
      </c>
      <c r="P504" s="18">
        <f>Hoja2!AC504</f>
        <v>0</v>
      </c>
      <c r="Q504" s="18" t="str">
        <f>Hoja2!AD504</f>
        <v>N</v>
      </c>
      <c r="R504" s="18" t="str">
        <f>Hoja2!AE504</f>
        <v xml:space="preserve"> - </v>
      </c>
      <c r="S504" s="18" t="str">
        <f>Hoja2!AF504</f>
        <v xml:space="preserve"> - </v>
      </c>
      <c r="T504" s="18" t="str">
        <f>Hoja2!AG504</f>
        <v xml:space="preserve"> - </v>
      </c>
      <c r="U504" s="18" t="str">
        <f>Hoja2!AH504</f>
        <v xml:space="preserve"> - </v>
      </c>
      <c r="V504" s="18" t="str">
        <f>Hoja2!AI504</f>
        <v>A-1</v>
      </c>
      <c r="W504" s="18" t="str">
        <f>Hoja2!AJ504</f>
        <v>3011020110463</v>
      </c>
      <c r="X504" s="18">
        <f>Hoja2!AK504</f>
        <v>0</v>
      </c>
    </row>
    <row r="505" spans="1:24" ht="30" customHeight="1" x14ac:dyDescent="0.25">
      <c r="A505" s="18">
        <f>Hoja2!N505</f>
        <v>0</v>
      </c>
      <c r="B505" s="18">
        <f>Hoja2!O505</f>
        <v>0</v>
      </c>
      <c r="C505" s="18">
        <f>Hoja2!P505</f>
        <v>0</v>
      </c>
      <c r="D505" s="18">
        <f>Hoja2!Q505</f>
        <v>0</v>
      </c>
      <c r="E505" s="18">
        <f>Hoja2!R505</f>
        <v>0</v>
      </c>
      <c r="F505" s="18">
        <f>Hoja2!S505</f>
        <v>0</v>
      </c>
      <c r="G505" s="18" t="str">
        <f>Hoja2!T505</f>
        <v>2026</v>
      </c>
      <c r="H505" s="18">
        <f>Hoja2!U505</f>
        <v>0</v>
      </c>
      <c r="I505" s="18">
        <f>Hoja2!V505</f>
        <v>0</v>
      </c>
      <c r="J505" s="18">
        <f>Hoja2!W505</f>
        <v>0</v>
      </c>
      <c r="K505" s="18">
        <f>Hoja2!X505</f>
        <v>0</v>
      </c>
      <c r="L505" s="5">
        <f>ROUND((Hoja2!W505*Hoja2!$B$1),3)</f>
        <v>0</v>
      </c>
      <c r="M505" s="5">
        <f>ROUND((Hoja2!W505*Hoja2!$B$2),3)</f>
        <v>0</v>
      </c>
      <c r="N505" s="5">
        <f t="shared" si="8"/>
        <v>0</v>
      </c>
      <c r="O505" s="45">
        <f>ROUND((Hoja2!U505+Hoja2!Y505),2)</f>
        <v>0</v>
      </c>
      <c r="P505" s="18">
        <f>Hoja2!AC505</f>
        <v>0</v>
      </c>
      <c r="Q505" s="18" t="str">
        <f>Hoja2!AD505</f>
        <v>N</v>
      </c>
      <c r="R505" s="18" t="str">
        <f>Hoja2!AE505</f>
        <v xml:space="preserve"> - </v>
      </c>
      <c r="S505" s="18" t="str">
        <f>Hoja2!AF505</f>
        <v xml:space="preserve"> - </v>
      </c>
      <c r="T505" s="18" t="str">
        <f>Hoja2!AG505</f>
        <v xml:space="preserve"> - </v>
      </c>
      <c r="U505" s="18" t="str">
        <f>Hoja2!AH505</f>
        <v xml:space="preserve"> - </v>
      </c>
      <c r="V505" s="18" t="str">
        <f>Hoja2!AI505</f>
        <v>A-1</v>
      </c>
      <c r="W505" s="18" t="str">
        <f>Hoja2!AJ505</f>
        <v>3011020110464</v>
      </c>
      <c r="X505" s="18">
        <f>Hoja2!AK505</f>
        <v>0</v>
      </c>
    </row>
    <row r="506" spans="1:24" ht="30" customHeight="1" x14ac:dyDescent="0.25">
      <c r="A506" s="18">
        <f>Hoja2!N506</f>
        <v>0</v>
      </c>
      <c r="B506" s="18">
        <f>Hoja2!O506</f>
        <v>0</v>
      </c>
      <c r="C506" s="18">
        <f>Hoja2!P506</f>
        <v>0</v>
      </c>
      <c r="D506" s="18">
        <f>Hoja2!Q506</f>
        <v>0</v>
      </c>
      <c r="E506" s="18">
        <f>Hoja2!R506</f>
        <v>0</v>
      </c>
      <c r="F506" s="18">
        <f>Hoja2!S506</f>
        <v>0</v>
      </c>
      <c r="G506" s="18" t="str">
        <f>Hoja2!T506</f>
        <v>2026</v>
      </c>
      <c r="H506" s="18">
        <f>Hoja2!U506</f>
        <v>0</v>
      </c>
      <c r="I506" s="18">
        <f>Hoja2!V506</f>
        <v>0</v>
      </c>
      <c r="J506" s="18">
        <f>Hoja2!W506</f>
        <v>0</v>
      </c>
      <c r="K506" s="18">
        <f>Hoja2!X506</f>
        <v>0</v>
      </c>
      <c r="L506" s="5">
        <f>ROUND((Hoja2!W506*Hoja2!$B$1),3)</f>
        <v>0</v>
      </c>
      <c r="M506" s="5">
        <f>ROUND((Hoja2!W506*Hoja2!$B$2),3)</f>
        <v>0</v>
      </c>
      <c r="N506" s="5">
        <f t="shared" si="8"/>
        <v>0</v>
      </c>
      <c r="O506" s="45">
        <f>ROUND((Hoja2!U506+Hoja2!Y506),2)</f>
        <v>0</v>
      </c>
      <c r="P506" s="18">
        <f>Hoja2!AC506</f>
        <v>0</v>
      </c>
      <c r="Q506" s="18" t="str">
        <f>Hoja2!AD506</f>
        <v>N</v>
      </c>
      <c r="R506" s="18" t="str">
        <f>Hoja2!AE506</f>
        <v xml:space="preserve"> - </v>
      </c>
      <c r="S506" s="18" t="str">
        <f>Hoja2!AF506</f>
        <v xml:space="preserve"> - </v>
      </c>
      <c r="T506" s="18" t="str">
        <f>Hoja2!AG506</f>
        <v xml:space="preserve"> - </v>
      </c>
      <c r="U506" s="18" t="str">
        <f>Hoja2!AH506</f>
        <v xml:space="preserve"> - </v>
      </c>
      <c r="V506" s="18" t="str">
        <f>Hoja2!AI506</f>
        <v>A-1</v>
      </c>
      <c r="W506" s="18" t="str">
        <f>Hoja2!AJ506</f>
        <v>3011020110465</v>
      </c>
      <c r="X506" s="18">
        <f>Hoja2!AK506</f>
        <v>0</v>
      </c>
    </row>
    <row r="507" spans="1:24" ht="30" customHeight="1" x14ac:dyDescent="0.25">
      <c r="A507" s="18">
        <f>Hoja2!N507</f>
        <v>0</v>
      </c>
      <c r="B507" s="18">
        <f>Hoja2!O507</f>
        <v>0</v>
      </c>
      <c r="C507" s="18">
        <f>Hoja2!P507</f>
        <v>0</v>
      </c>
      <c r="D507" s="18">
        <f>Hoja2!Q507</f>
        <v>0</v>
      </c>
      <c r="E507" s="18">
        <f>Hoja2!R507</f>
        <v>0</v>
      </c>
      <c r="F507" s="18">
        <f>Hoja2!S507</f>
        <v>0</v>
      </c>
      <c r="G507" s="18" t="str">
        <f>Hoja2!T507</f>
        <v>2026</v>
      </c>
      <c r="H507" s="18">
        <f>Hoja2!U507</f>
        <v>0</v>
      </c>
      <c r="I507" s="18">
        <f>Hoja2!V507</f>
        <v>0</v>
      </c>
      <c r="J507" s="18">
        <f>Hoja2!W507</f>
        <v>0</v>
      </c>
      <c r="K507" s="18">
        <f>Hoja2!X507</f>
        <v>0</v>
      </c>
      <c r="L507" s="5">
        <f>ROUND((Hoja2!W507*Hoja2!$B$1),3)</f>
        <v>0</v>
      </c>
      <c r="M507" s="5">
        <f>ROUND((Hoja2!W507*Hoja2!$B$2),3)</f>
        <v>0</v>
      </c>
      <c r="N507" s="5">
        <f t="shared" si="8"/>
        <v>0</v>
      </c>
      <c r="O507" s="45">
        <f>ROUND((Hoja2!U507+Hoja2!Y507),2)</f>
        <v>0</v>
      </c>
      <c r="P507" s="18">
        <f>Hoja2!AC507</f>
        <v>0</v>
      </c>
      <c r="Q507" s="18" t="str">
        <f>Hoja2!AD507</f>
        <v>N</v>
      </c>
      <c r="R507" s="18" t="str">
        <f>Hoja2!AE507</f>
        <v xml:space="preserve"> - </v>
      </c>
      <c r="S507" s="18" t="str">
        <f>Hoja2!AF507</f>
        <v xml:space="preserve"> - </v>
      </c>
      <c r="T507" s="18" t="str">
        <f>Hoja2!AG507</f>
        <v xml:space="preserve"> - </v>
      </c>
      <c r="U507" s="18" t="str">
        <f>Hoja2!AH507</f>
        <v xml:space="preserve"> - </v>
      </c>
      <c r="V507" s="18" t="str">
        <f>Hoja2!AI507</f>
        <v>A-1</v>
      </c>
      <c r="W507" s="18" t="str">
        <f>Hoja2!AJ507</f>
        <v>3011020110466</v>
      </c>
      <c r="X507" s="18">
        <f>Hoja2!AK507</f>
        <v>0</v>
      </c>
    </row>
    <row r="508" spans="1:24" ht="30" customHeight="1" x14ac:dyDescent="0.25">
      <c r="A508" s="18">
        <f>Hoja2!N508</f>
        <v>0</v>
      </c>
      <c r="B508" s="18">
        <f>Hoja2!O508</f>
        <v>0</v>
      </c>
      <c r="C508" s="18">
        <f>Hoja2!P508</f>
        <v>0</v>
      </c>
      <c r="D508" s="18">
        <f>Hoja2!Q508</f>
        <v>0</v>
      </c>
      <c r="E508" s="18">
        <f>Hoja2!R508</f>
        <v>0</v>
      </c>
      <c r="F508" s="18">
        <f>Hoja2!S508</f>
        <v>0</v>
      </c>
      <c r="G508" s="18" t="str">
        <f>Hoja2!T508</f>
        <v>2026</v>
      </c>
      <c r="H508" s="18">
        <f>Hoja2!U508</f>
        <v>0</v>
      </c>
      <c r="I508" s="18">
        <f>Hoja2!V508</f>
        <v>0</v>
      </c>
      <c r="J508" s="18">
        <f>Hoja2!W508</f>
        <v>0</v>
      </c>
      <c r="K508" s="18">
        <f>Hoja2!X508</f>
        <v>0</v>
      </c>
      <c r="L508" s="5">
        <f>ROUND((Hoja2!W508*Hoja2!$B$1),3)</f>
        <v>0</v>
      </c>
      <c r="M508" s="5">
        <f>ROUND((Hoja2!W508*Hoja2!$B$2),3)</f>
        <v>0</v>
      </c>
      <c r="N508" s="5">
        <f t="shared" si="8"/>
        <v>0</v>
      </c>
      <c r="O508" s="45">
        <f>ROUND((Hoja2!U508+Hoja2!Y508),2)</f>
        <v>0</v>
      </c>
      <c r="P508" s="18">
        <f>Hoja2!AC508</f>
        <v>0</v>
      </c>
      <c r="Q508" s="18" t="str">
        <f>Hoja2!AD508</f>
        <v>N</v>
      </c>
      <c r="R508" s="18" t="str">
        <f>Hoja2!AE508</f>
        <v xml:space="preserve"> - </v>
      </c>
      <c r="S508" s="18" t="str">
        <f>Hoja2!AF508</f>
        <v xml:space="preserve"> - </v>
      </c>
      <c r="T508" s="18" t="str">
        <f>Hoja2!AG508</f>
        <v xml:space="preserve"> - </v>
      </c>
      <c r="U508" s="18" t="str">
        <f>Hoja2!AH508</f>
        <v xml:space="preserve"> - </v>
      </c>
      <c r="V508" s="18" t="str">
        <f>Hoja2!AI508</f>
        <v>A-1</v>
      </c>
      <c r="W508" s="18" t="str">
        <f>Hoja2!AJ508</f>
        <v>3011020110467</v>
      </c>
      <c r="X508" s="18">
        <f>Hoja2!AK508</f>
        <v>0</v>
      </c>
    </row>
    <row r="509" spans="1:24" ht="30" customHeight="1" x14ac:dyDescent="0.25">
      <c r="A509" s="18">
        <f>Hoja2!N509</f>
        <v>0</v>
      </c>
      <c r="B509" s="18">
        <f>Hoja2!O509</f>
        <v>0</v>
      </c>
      <c r="C509" s="18">
        <f>Hoja2!P509</f>
        <v>0</v>
      </c>
      <c r="D509" s="18">
        <f>Hoja2!Q509</f>
        <v>0</v>
      </c>
      <c r="E509" s="18">
        <f>Hoja2!R509</f>
        <v>0</v>
      </c>
      <c r="F509" s="18">
        <f>Hoja2!S509</f>
        <v>0</v>
      </c>
      <c r="G509" s="18" t="str">
        <f>Hoja2!T509</f>
        <v>2026</v>
      </c>
      <c r="H509" s="18">
        <f>Hoja2!U509</f>
        <v>0</v>
      </c>
      <c r="I509" s="18">
        <f>Hoja2!V509</f>
        <v>0</v>
      </c>
      <c r="J509" s="18">
        <f>Hoja2!W509</f>
        <v>0</v>
      </c>
      <c r="K509" s="18">
        <f>Hoja2!X509</f>
        <v>0</v>
      </c>
      <c r="L509" s="5">
        <f>ROUND((Hoja2!W509*Hoja2!$B$1),3)</f>
        <v>0</v>
      </c>
      <c r="M509" s="5">
        <f>ROUND((Hoja2!W509*Hoja2!$B$2),3)</f>
        <v>0</v>
      </c>
      <c r="N509" s="5">
        <f t="shared" si="8"/>
        <v>0</v>
      </c>
      <c r="O509" s="45">
        <f>ROUND((Hoja2!U509+Hoja2!Y509),2)</f>
        <v>0</v>
      </c>
      <c r="P509" s="18">
        <f>Hoja2!AC509</f>
        <v>0</v>
      </c>
      <c r="Q509" s="18" t="str">
        <f>Hoja2!AD509</f>
        <v>N</v>
      </c>
      <c r="R509" s="18" t="str">
        <f>Hoja2!AE509</f>
        <v xml:space="preserve"> - </v>
      </c>
      <c r="S509" s="18" t="str">
        <f>Hoja2!AF509</f>
        <v xml:space="preserve"> - </v>
      </c>
      <c r="T509" s="18" t="str">
        <f>Hoja2!AG509</f>
        <v xml:space="preserve"> - </v>
      </c>
      <c r="U509" s="18" t="str">
        <f>Hoja2!AH509</f>
        <v xml:space="preserve"> - </v>
      </c>
      <c r="V509" s="18" t="str">
        <f>Hoja2!AI509</f>
        <v>A-1</v>
      </c>
      <c r="W509" s="18" t="str">
        <f>Hoja2!AJ509</f>
        <v>3011020110468</v>
      </c>
      <c r="X509" s="18">
        <f>Hoja2!AK509</f>
        <v>0</v>
      </c>
    </row>
    <row r="510" spans="1:24" ht="30" customHeight="1" x14ac:dyDescent="0.25">
      <c r="A510" s="18">
        <f>Hoja2!N510</f>
        <v>0</v>
      </c>
      <c r="B510" s="18">
        <f>Hoja2!O510</f>
        <v>0</v>
      </c>
      <c r="C510" s="18">
        <f>Hoja2!P510</f>
        <v>0</v>
      </c>
      <c r="D510" s="18">
        <f>Hoja2!Q510</f>
        <v>0</v>
      </c>
      <c r="E510" s="18">
        <f>Hoja2!R510</f>
        <v>0</v>
      </c>
      <c r="F510" s="18">
        <f>Hoja2!S510</f>
        <v>0</v>
      </c>
      <c r="G510" s="18" t="str">
        <f>Hoja2!T510</f>
        <v>2026</v>
      </c>
      <c r="H510" s="18">
        <f>Hoja2!U510</f>
        <v>0</v>
      </c>
      <c r="I510" s="18">
        <f>Hoja2!V510</f>
        <v>0</v>
      </c>
      <c r="J510" s="18">
        <f>Hoja2!W510</f>
        <v>0</v>
      </c>
      <c r="K510" s="18">
        <f>Hoja2!X510</f>
        <v>0</v>
      </c>
      <c r="L510" s="5">
        <f>ROUND((Hoja2!W510*Hoja2!$B$1),3)</f>
        <v>0</v>
      </c>
      <c r="M510" s="5">
        <f>ROUND((Hoja2!W510*Hoja2!$B$2),3)</f>
        <v>0</v>
      </c>
      <c r="N510" s="5">
        <f t="shared" si="8"/>
        <v>0</v>
      </c>
      <c r="O510" s="45">
        <f>ROUND((Hoja2!U510+Hoja2!Y510),2)</f>
        <v>0</v>
      </c>
      <c r="P510" s="18">
        <f>Hoja2!AC510</f>
        <v>0</v>
      </c>
      <c r="Q510" s="18" t="str">
        <f>Hoja2!AD510</f>
        <v>N</v>
      </c>
      <c r="R510" s="18" t="str">
        <f>Hoja2!AE510</f>
        <v xml:space="preserve"> - </v>
      </c>
      <c r="S510" s="18" t="str">
        <f>Hoja2!AF510</f>
        <v xml:space="preserve"> - </v>
      </c>
      <c r="T510" s="18" t="str">
        <f>Hoja2!AG510</f>
        <v xml:space="preserve"> - </v>
      </c>
      <c r="U510" s="18" t="str">
        <f>Hoja2!AH510</f>
        <v xml:space="preserve"> - </v>
      </c>
      <c r="V510" s="18" t="str">
        <f>Hoja2!AI510</f>
        <v>A-1</v>
      </c>
      <c r="W510" s="18" t="str">
        <f>Hoja2!AJ510</f>
        <v>3011020110469</v>
      </c>
      <c r="X510" s="18">
        <f>Hoja2!AK510</f>
        <v>0</v>
      </c>
    </row>
    <row r="511" spans="1:24" ht="30" customHeight="1" x14ac:dyDescent="0.25">
      <c r="A511" s="18">
        <f>Hoja2!N511</f>
        <v>0</v>
      </c>
      <c r="B511" s="18">
        <f>Hoja2!O511</f>
        <v>0</v>
      </c>
      <c r="C511" s="18">
        <f>Hoja2!P511</f>
        <v>0</v>
      </c>
      <c r="D511" s="18">
        <f>Hoja2!Q511</f>
        <v>0</v>
      </c>
      <c r="E511" s="18">
        <f>Hoja2!R511</f>
        <v>0</v>
      </c>
      <c r="F511" s="18">
        <f>Hoja2!S511</f>
        <v>0</v>
      </c>
      <c r="G511" s="18" t="str">
        <f>Hoja2!T511</f>
        <v>2026</v>
      </c>
      <c r="H511" s="18">
        <f>Hoja2!U511</f>
        <v>0</v>
      </c>
      <c r="I511" s="18">
        <f>Hoja2!V511</f>
        <v>0</v>
      </c>
      <c r="J511" s="18">
        <f>Hoja2!W511</f>
        <v>0</v>
      </c>
      <c r="K511" s="18">
        <f>Hoja2!X511</f>
        <v>0</v>
      </c>
      <c r="L511" s="5">
        <f>ROUND((Hoja2!W511*Hoja2!$B$1),3)</f>
        <v>0</v>
      </c>
      <c r="M511" s="5">
        <f>ROUND((Hoja2!W511*Hoja2!$B$2),3)</f>
        <v>0</v>
      </c>
      <c r="N511" s="5">
        <f t="shared" si="8"/>
        <v>0</v>
      </c>
      <c r="O511" s="45">
        <f>ROUND((Hoja2!U511+Hoja2!Y511),2)</f>
        <v>0</v>
      </c>
      <c r="P511" s="18">
        <f>Hoja2!AC511</f>
        <v>0</v>
      </c>
      <c r="Q511" s="18" t="str">
        <f>Hoja2!AD511</f>
        <v>N</v>
      </c>
      <c r="R511" s="18" t="str">
        <f>Hoja2!AE511</f>
        <v xml:space="preserve"> - </v>
      </c>
      <c r="S511" s="18" t="str">
        <f>Hoja2!AF511</f>
        <v xml:space="preserve"> - </v>
      </c>
      <c r="T511" s="18" t="str">
        <f>Hoja2!AG511</f>
        <v xml:space="preserve"> - </v>
      </c>
      <c r="U511" s="18" t="str">
        <f>Hoja2!AH511</f>
        <v xml:space="preserve"> - </v>
      </c>
      <c r="V511" s="18" t="str">
        <f>Hoja2!AI511</f>
        <v>A-1</v>
      </c>
      <c r="W511" s="18" t="str">
        <f>Hoja2!AJ511</f>
        <v>3011020110470</v>
      </c>
      <c r="X511" s="18">
        <f>Hoja2!AK511</f>
        <v>0</v>
      </c>
    </row>
    <row r="512" spans="1:24" ht="30" customHeight="1" x14ac:dyDescent="0.25">
      <c r="A512" s="18">
        <f>Hoja2!N512</f>
        <v>0</v>
      </c>
      <c r="B512" s="18">
        <f>Hoja2!O512</f>
        <v>0</v>
      </c>
      <c r="C512" s="18">
        <f>Hoja2!P512</f>
        <v>0</v>
      </c>
      <c r="D512" s="18">
        <f>Hoja2!Q512</f>
        <v>0</v>
      </c>
      <c r="E512" s="18">
        <f>Hoja2!R512</f>
        <v>0</v>
      </c>
      <c r="F512" s="18">
        <f>Hoja2!S512</f>
        <v>0</v>
      </c>
      <c r="G512" s="18" t="str">
        <f>Hoja2!T512</f>
        <v>2026</v>
      </c>
      <c r="H512" s="18">
        <f>Hoja2!U512</f>
        <v>0</v>
      </c>
      <c r="I512" s="18">
        <f>Hoja2!V512</f>
        <v>0</v>
      </c>
      <c r="J512" s="18">
        <f>Hoja2!W512</f>
        <v>0</v>
      </c>
      <c r="K512" s="18">
        <f>Hoja2!X512</f>
        <v>0</v>
      </c>
      <c r="L512" s="5">
        <f>ROUND((Hoja2!W512*Hoja2!$B$1),3)</f>
        <v>0</v>
      </c>
      <c r="M512" s="5">
        <f>ROUND((Hoja2!W512*Hoja2!$B$2),3)</f>
        <v>0</v>
      </c>
      <c r="N512" s="5">
        <f t="shared" si="8"/>
        <v>0</v>
      </c>
      <c r="O512" s="45">
        <f>ROUND((Hoja2!U512+Hoja2!Y512),2)</f>
        <v>0</v>
      </c>
      <c r="P512" s="18">
        <f>Hoja2!AC512</f>
        <v>0</v>
      </c>
      <c r="Q512" s="18" t="str">
        <f>Hoja2!AD512</f>
        <v>N</v>
      </c>
      <c r="R512" s="18" t="str">
        <f>Hoja2!AE512</f>
        <v xml:space="preserve"> - </v>
      </c>
      <c r="S512" s="18" t="str">
        <f>Hoja2!AF512</f>
        <v xml:space="preserve"> - </v>
      </c>
      <c r="T512" s="18" t="str">
        <f>Hoja2!AG512</f>
        <v xml:space="preserve"> - </v>
      </c>
      <c r="U512" s="18" t="str">
        <f>Hoja2!AH512</f>
        <v xml:space="preserve"> - </v>
      </c>
      <c r="V512" s="18" t="str">
        <f>Hoja2!AI512</f>
        <v>A-1</v>
      </c>
      <c r="W512" s="18" t="str">
        <f>Hoja2!AJ512</f>
        <v>3011020110471</v>
      </c>
      <c r="X512" s="18">
        <f>Hoja2!AK512</f>
        <v>0</v>
      </c>
    </row>
    <row r="513" spans="1:24" ht="30" customHeight="1" x14ac:dyDescent="0.25">
      <c r="A513" s="18">
        <f>Hoja2!N513</f>
        <v>0</v>
      </c>
      <c r="B513" s="18">
        <f>Hoja2!O513</f>
        <v>0</v>
      </c>
      <c r="C513" s="18">
        <f>Hoja2!P513</f>
        <v>0</v>
      </c>
      <c r="D513" s="18">
        <f>Hoja2!Q513</f>
        <v>0</v>
      </c>
      <c r="E513" s="18">
        <f>Hoja2!R513</f>
        <v>0</v>
      </c>
      <c r="F513" s="18">
        <f>Hoja2!S513</f>
        <v>0</v>
      </c>
      <c r="G513" s="18" t="str">
        <f>Hoja2!T513</f>
        <v>2026</v>
      </c>
      <c r="H513" s="18">
        <f>Hoja2!U513</f>
        <v>0</v>
      </c>
      <c r="I513" s="18">
        <f>Hoja2!V513</f>
        <v>0</v>
      </c>
      <c r="J513" s="18">
        <f>Hoja2!W513</f>
        <v>0</v>
      </c>
      <c r="K513" s="18">
        <f>Hoja2!X513</f>
        <v>0</v>
      </c>
      <c r="L513" s="5">
        <f>ROUND((Hoja2!W513*Hoja2!$B$1),3)</f>
        <v>0</v>
      </c>
      <c r="M513" s="5">
        <f>ROUND((Hoja2!W513*Hoja2!$B$2),3)</f>
        <v>0</v>
      </c>
      <c r="N513" s="5">
        <f t="shared" si="8"/>
        <v>0</v>
      </c>
      <c r="O513" s="45">
        <f>ROUND((Hoja2!U513+Hoja2!Y513),2)</f>
        <v>0</v>
      </c>
      <c r="P513" s="18">
        <f>Hoja2!AC513</f>
        <v>0</v>
      </c>
      <c r="Q513" s="18" t="str">
        <f>Hoja2!AD513</f>
        <v>N</v>
      </c>
      <c r="R513" s="18" t="str">
        <f>Hoja2!AE513</f>
        <v xml:space="preserve"> - </v>
      </c>
      <c r="S513" s="18" t="str">
        <f>Hoja2!AF513</f>
        <v xml:space="preserve"> - </v>
      </c>
      <c r="T513" s="18" t="str">
        <f>Hoja2!AG513</f>
        <v xml:space="preserve"> - </v>
      </c>
      <c r="U513" s="18" t="str">
        <f>Hoja2!AH513</f>
        <v xml:space="preserve"> - </v>
      </c>
      <c r="V513" s="18" t="str">
        <f>Hoja2!AI513</f>
        <v>A-1</v>
      </c>
      <c r="W513" s="18" t="str">
        <f>Hoja2!AJ513</f>
        <v>3011020110472</v>
      </c>
      <c r="X513" s="18">
        <f>Hoja2!AK513</f>
        <v>0</v>
      </c>
    </row>
    <row r="514" spans="1:24" ht="30" customHeight="1" x14ac:dyDescent="0.25">
      <c r="A514" s="18">
        <f>Hoja2!N514</f>
        <v>0</v>
      </c>
      <c r="B514" s="18">
        <f>Hoja2!O514</f>
        <v>0</v>
      </c>
      <c r="C514" s="18">
        <f>Hoja2!P514</f>
        <v>0</v>
      </c>
      <c r="D514" s="18">
        <f>Hoja2!Q514</f>
        <v>0</v>
      </c>
      <c r="E514" s="18">
        <f>Hoja2!R514</f>
        <v>0</v>
      </c>
      <c r="F514" s="18">
        <f>Hoja2!S514</f>
        <v>0</v>
      </c>
      <c r="G514" s="18" t="str">
        <f>Hoja2!T514</f>
        <v>2026</v>
      </c>
      <c r="H514" s="18">
        <f>Hoja2!U514</f>
        <v>0</v>
      </c>
      <c r="I514" s="18">
        <f>Hoja2!V514</f>
        <v>0</v>
      </c>
      <c r="J514" s="18">
        <f>Hoja2!W514</f>
        <v>0</v>
      </c>
      <c r="K514" s="18">
        <f>Hoja2!X514</f>
        <v>0</v>
      </c>
      <c r="L514" s="5">
        <f>ROUND((Hoja2!W514*Hoja2!$B$1),3)</f>
        <v>0</v>
      </c>
      <c r="M514" s="5">
        <f>ROUND((Hoja2!W514*Hoja2!$B$2),3)</f>
        <v>0</v>
      </c>
      <c r="N514" s="5">
        <f t="shared" si="8"/>
        <v>0</v>
      </c>
      <c r="O514" s="45">
        <f>ROUND((Hoja2!U514+Hoja2!Y514),2)</f>
        <v>0</v>
      </c>
      <c r="P514" s="18">
        <f>Hoja2!AC514</f>
        <v>0</v>
      </c>
      <c r="Q514" s="18" t="str">
        <f>Hoja2!AD514</f>
        <v>N</v>
      </c>
      <c r="R514" s="18" t="str">
        <f>Hoja2!AE514</f>
        <v xml:space="preserve"> - </v>
      </c>
      <c r="S514" s="18" t="str">
        <f>Hoja2!AF514</f>
        <v xml:space="preserve"> - </v>
      </c>
      <c r="T514" s="18" t="str">
        <f>Hoja2!AG514</f>
        <v xml:space="preserve"> - </v>
      </c>
      <c r="U514" s="18" t="str">
        <f>Hoja2!AH514</f>
        <v xml:space="preserve"> - </v>
      </c>
      <c r="V514" s="18" t="str">
        <f>Hoja2!AI514</f>
        <v>A-1</v>
      </c>
      <c r="W514" s="18" t="str">
        <f>Hoja2!AJ514</f>
        <v>3011020110473</v>
      </c>
      <c r="X514" s="18">
        <f>Hoja2!AK514</f>
        <v>0</v>
      </c>
    </row>
    <row r="515" spans="1:24" ht="30" customHeight="1" x14ac:dyDescent="0.25">
      <c r="A515" s="18">
        <f>Hoja2!N515</f>
        <v>0</v>
      </c>
      <c r="B515" s="18">
        <f>Hoja2!O515</f>
        <v>0</v>
      </c>
      <c r="C515" s="18">
        <f>Hoja2!P515</f>
        <v>0</v>
      </c>
      <c r="D515" s="18">
        <f>Hoja2!Q515</f>
        <v>0</v>
      </c>
      <c r="E515" s="18">
        <f>Hoja2!R515</f>
        <v>0</v>
      </c>
      <c r="F515" s="18">
        <f>Hoja2!S515</f>
        <v>0</v>
      </c>
      <c r="G515" s="18" t="str">
        <f>Hoja2!T515</f>
        <v>2026</v>
      </c>
      <c r="H515" s="18">
        <f>Hoja2!U515</f>
        <v>0</v>
      </c>
      <c r="I515" s="18">
        <f>Hoja2!V515</f>
        <v>0</v>
      </c>
      <c r="J515" s="18">
        <f>Hoja2!W515</f>
        <v>0</v>
      </c>
      <c r="K515" s="18">
        <f>Hoja2!X515</f>
        <v>0</v>
      </c>
      <c r="L515" s="5">
        <f>ROUND((Hoja2!W515*Hoja2!$B$1),3)</f>
        <v>0</v>
      </c>
      <c r="M515" s="5">
        <f>ROUND((Hoja2!W515*Hoja2!$B$2),3)</f>
        <v>0</v>
      </c>
      <c r="N515" s="5">
        <f t="shared" si="8"/>
        <v>0</v>
      </c>
      <c r="O515" s="45">
        <f>ROUND((Hoja2!U515+Hoja2!Y515),2)</f>
        <v>0</v>
      </c>
      <c r="P515" s="18">
        <f>Hoja2!AC515</f>
        <v>0</v>
      </c>
      <c r="Q515" s="18" t="str">
        <f>Hoja2!AD515</f>
        <v>N</v>
      </c>
      <c r="R515" s="18" t="str">
        <f>Hoja2!AE515</f>
        <v xml:space="preserve"> - </v>
      </c>
      <c r="S515" s="18" t="str">
        <f>Hoja2!AF515</f>
        <v xml:space="preserve"> - </v>
      </c>
      <c r="T515" s="18" t="str">
        <f>Hoja2!AG515</f>
        <v xml:space="preserve"> - </v>
      </c>
      <c r="U515" s="18" t="str">
        <f>Hoja2!AH515</f>
        <v xml:space="preserve"> - </v>
      </c>
      <c r="V515" s="18" t="str">
        <f>Hoja2!AI515</f>
        <v>A-1</v>
      </c>
      <c r="W515" s="18" t="str">
        <f>Hoja2!AJ515</f>
        <v>3011020110474</v>
      </c>
      <c r="X515" s="18">
        <f>Hoja2!AK515</f>
        <v>0</v>
      </c>
    </row>
    <row r="516" spans="1:24" ht="30" customHeight="1" x14ac:dyDescent="0.25">
      <c r="A516" s="18">
        <f>Hoja2!N516</f>
        <v>0</v>
      </c>
      <c r="B516" s="18">
        <f>Hoja2!O516</f>
        <v>0</v>
      </c>
      <c r="C516" s="18">
        <f>Hoja2!P516</f>
        <v>0</v>
      </c>
      <c r="D516" s="18">
        <f>Hoja2!Q516</f>
        <v>0</v>
      </c>
      <c r="E516" s="18">
        <f>Hoja2!R516</f>
        <v>0</v>
      </c>
      <c r="F516" s="18">
        <f>Hoja2!S516</f>
        <v>0</v>
      </c>
      <c r="G516" s="18" t="str">
        <f>Hoja2!T516</f>
        <v>2026</v>
      </c>
      <c r="H516" s="18">
        <f>Hoja2!U516</f>
        <v>0</v>
      </c>
      <c r="I516" s="18">
        <f>Hoja2!V516</f>
        <v>0</v>
      </c>
      <c r="J516" s="18">
        <f>Hoja2!W516</f>
        <v>0</v>
      </c>
      <c r="K516" s="18">
        <f>Hoja2!X516</f>
        <v>0</v>
      </c>
      <c r="L516" s="5">
        <f>ROUND((Hoja2!W516*Hoja2!$B$1),3)</f>
        <v>0</v>
      </c>
      <c r="M516" s="5">
        <f>ROUND((Hoja2!W516*Hoja2!$B$2),3)</f>
        <v>0</v>
      </c>
      <c r="N516" s="5">
        <f t="shared" si="8"/>
        <v>0</v>
      </c>
      <c r="O516" s="45">
        <f>ROUND((Hoja2!U516+Hoja2!Y516),2)</f>
        <v>0</v>
      </c>
      <c r="P516" s="18">
        <f>Hoja2!AC516</f>
        <v>0</v>
      </c>
      <c r="Q516" s="18" t="str">
        <f>Hoja2!AD516</f>
        <v>N</v>
      </c>
      <c r="R516" s="18" t="str">
        <f>Hoja2!AE516</f>
        <v xml:space="preserve"> - </v>
      </c>
      <c r="S516" s="18" t="str">
        <f>Hoja2!AF516</f>
        <v xml:space="preserve"> - </v>
      </c>
      <c r="T516" s="18" t="str">
        <f>Hoja2!AG516</f>
        <v xml:space="preserve"> - </v>
      </c>
      <c r="U516" s="18" t="str">
        <f>Hoja2!AH516</f>
        <v xml:space="preserve"> - </v>
      </c>
      <c r="V516" s="18" t="str">
        <f>Hoja2!AI516</f>
        <v>A-1</v>
      </c>
      <c r="W516" s="18" t="str">
        <f>Hoja2!AJ516</f>
        <v>3011020110475</v>
      </c>
      <c r="X516" s="18">
        <f>Hoja2!AK516</f>
        <v>0</v>
      </c>
    </row>
    <row r="517" spans="1:24" ht="30" customHeight="1" x14ac:dyDescent="0.25">
      <c r="A517" s="18">
        <f>Hoja2!N517</f>
        <v>0</v>
      </c>
      <c r="B517" s="18">
        <f>Hoja2!O517</f>
        <v>0</v>
      </c>
      <c r="C517" s="18">
        <f>Hoja2!P517</f>
        <v>0</v>
      </c>
      <c r="D517" s="18">
        <f>Hoja2!Q517</f>
        <v>0</v>
      </c>
      <c r="E517" s="18">
        <f>Hoja2!R517</f>
        <v>0</v>
      </c>
      <c r="F517" s="18">
        <f>Hoja2!S517</f>
        <v>0</v>
      </c>
      <c r="G517" s="18" t="str">
        <f>Hoja2!T517</f>
        <v>2026</v>
      </c>
      <c r="H517" s="18">
        <f>Hoja2!U517</f>
        <v>0</v>
      </c>
      <c r="I517" s="18">
        <f>Hoja2!V517</f>
        <v>0</v>
      </c>
      <c r="J517" s="18">
        <f>Hoja2!W517</f>
        <v>0</v>
      </c>
      <c r="K517" s="18">
        <f>Hoja2!X517</f>
        <v>0</v>
      </c>
      <c r="L517" s="5">
        <f>ROUND((Hoja2!W517*Hoja2!$B$1),3)</f>
        <v>0</v>
      </c>
      <c r="M517" s="5">
        <f>ROUND((Hoja2!W517*Hoja2!$B$2),3)</f>
        <v>0</v>
      </c>
      <c r="N517" s="5">
        <f t="shared" si="8"/>
        <v>0</v>
      </c>
      <c r="O517" s="45">
        <f>ROUND((Hoja2!U517+Hoja2!Y517),2)</f>
        <v>0</v>
      </c>
      <c r="P517" s="18">
        <f>Hoja2!AC517</f>
        <v>0</v>
      </c>
      <c r="Q517" s="18" t="str">
        <f>Hoja2!AD517</f>
        <v>N</v>
      </c>
      <c r="R517" s="18" t="str">
        <f>Hoja2!AE517</f>
        <v xml:space="preserve"> - </v>
      </c>
      <c r="S517" s="18" t="str">
        <f>Hoja2!AF517</f>
        <v xml:space="preserve"> - </v>
      </c>
      <c r="T517" s="18" t="str">
        <f>Hoja2!AG517</f>
        <v xml:space="preserve"> - </v>
      </c>
      <c r="U517" s="18" t="str">
        <f>Hoja2!AH517</f>
        <v xml:space="preserve"> - </v>
      </c>
      <c r="V517" s="18" t="str">
        <f>Hoja2!AI517</f>
        <v>A-1</v>
      </c>
      <c r="W517" s="18" t="str">
        <f>Hoja2!AJ517</f>
        <v>3011020110476</v>
      </c>
      <c r="X517" s="18">
        <f>Hoja2!AK517</f>
        <v>0</v>
      </c>
    </row>
    <row r="518" spans="1:24" ht="30" customHeight="1" x14ac:dyDescent="0.25">
      <c r="A518" s="18">
        <f>Hoja2!N518</f>
        <v>0</v>
      </c>
      <c r="B518" s="18">
        <f>Hoja2!O518</f>
        <v>0</v>
      </c>
      <c r="C518" s="18">
        <f>Hoja2!P518</f>
        <v>0</v>
      </c>
      <c r="D518" s="18">
        <f>Hoja2!Q518</f>
        <v>0</v>
      </c>
      <c r="E518" s="18">
        <f>Hoja2!R518</f>
        <v>0</v>
      </c>
      <c r="F518" s="18">
        <f>Hoja2!S518</f>
        <v>0</v>
      </c>
      <c r="G518" s="18" t="str">
        <f>Hoja2!T518</f>
        <v>2026</v>
      </c>
      <c r="H518" s="18">
        <f>Hoja2!U518</f>
        <v>0</v>
      </c>
      <c r="I518" s="18">
        <f>Hoja2!V518</f>
        <v>0</v>
      </c>
      <c r="J518" s="18">
        <f>Hoja2!W518</f>
        <v>0</v>
      </c>
      <c r="K518" s="18">
        <f>Hoja2!X518</f>
        <v>0</v>
      </c>
      <c r="L518" s="5">
        <f>ROUND((Hoja2!W518*Hoja2!$B$1),3)</f>
        <v>0</v>
      </c>
      <c r="M518" s="5">
        <f>ROUND((Hoja2!W518*Hoja2!$B$2),3)</f>
        <v>0</v>
      </c>
      <c r="N518" s="5">
        <f t="shared" si="8"/>
        <v>0</v>
      </c>
      <c r="O518" s="45">
        <f>ROUND((Hoja2!U518+Hoja2!Y518),2)</f>
        <v>0</v>
      </c>
      <c r="P518" s="18">
        <f>Hoja2!AC518</f>
        <v>0</v>
      </c>
      <c r="Q518" s="18" t="str">
        <f>Hoja2!AD518</f>
        <v>N</v>
      </c>
      <c r="R518" s="18" t="str">
        <f>Hoja2!AE518</f>
        <v xml:space="preserve"> - </v>
      </c>
      <c r="S518" s="18" t="str">
        <f>Hoja2!AF518</f>
        <v xml:space="preserve"> - </v>
      </c>
      <c r="T518" s="18" t="str">
        <f>Hoja2!AG518</f>
        <v xml:space="preserve"> - </v>
      </c>
      <c r="U518" s="18" t="str">
        <f>Hoja2!AH518</f>
        <v xml:space="preserve"> - </v>
      </c>
      <c r="V518" s="18" t="str">
        <f>Hoja2!AI518</f>
        <v>A-1</v>
      </c>
      <c r="W518" s="18" t="str">
        <f>Hoja2!AJ518</f>
        <v>3011020110477</v>
      </c>
      <c r="X518" s="18">
        <f>Hoja2!AK518</f>
        <v>0</v>
      </c>
    </row>
    <row r="519" spans="1:24" ht="30" customHeight="1" x14ac:dyDescent="0.25">
      <c r="A519" s="18">
        <f>Hoja2!N519</f>
        <v>0</v>
      </c>
      <c r="B519" s="18">
        <f>Hoja2!O519</f>
        <v>0</v>
      </c>
      <c r="C519" s="18">
        <f>Hoja2!P519</f>
        <v>0</v>
      </c>
      <c r="D519" s="18">
        <f>Hoja2!Q519</f>
        <v>0</v>
      </c>
      <c r="E519" s="18">
        <f>Hoja2!R519</f>
        <v>0</v>
      </c>
      <c r="F519" s="18">
        <f>Hoja2!S519</f>
        <v>0</v>
      </c>
      <c r="G519" s="18" t="str">
        <f>Hoja2!T519</f>
        <v>2026</v>
      </c>
      <c r="H519" s="18">
        <f>Hoja2!U519</f>
        <v>0</v>
      </c>
      <c r="I519" s="18">
        <f>Hoja2!V519</f>
        <v>0</v>
      </c>
      <c r="J519" s="18">
        <f>Hoja2!W519</f>
        <v>0</v>
      </c>
      <c r="K519" s="18">
        <f>Hoja2!X519</f>
        <v>0</v>
      </c>
      <c r="L519" s="5">
        <f>ROUND((Hoja2!W519*Hoja2!$B$1),3)</f>
        <v>0</v>
      </c>
      <c r="M519" s="5">
        <f>ROUND((Hoja2!W519*Hoja2!$B$2),3)</f>
        <v>0</v>
      </c>
      <c r="N519" s="5">
        <f t="shared" si="8"/>
        <v>0</v>
      </c>
      <c r="O519" s="45">
        <f>ROUND((Hoja2!U519+Hoja2!Y519),2)</f>
        <v>0</v>
      </c>
      <c r="P519" s="18">
        <f>Hoja2!AC519</f>
        <v>0</v>
      </c>
      <c r="Q519" s="18" t="str">
        <f>Hoja2!AD519</f>
        <v>N</v>
      </c>
      <c r="R519" s="18" t="str">
        <f>Hoja2!AE519</f>
        <v xml:space="preserve"> - </v>
      </c>
      <c r="S519" s="18" t="str">
        <f>Hoja2!AF519</f>
        <v xml:space="preserve"> - </v>
      </c>
      <c r="T519" s="18" t="str">
        <f>Hoja2!AG519</f>
        <v xml:space="preserve"> - </v>
      </c>
      <c r="U519" s="18" t="str">
        <f>Hoja2!AH519</f>
        <v xml:space="preserve"> - </v>
      </c>
      <c r="V519" s="18" t="str">
        <f>Hoja2!AI519</f>
        <v>A-1</v>
      </c>
      <c r="W519" s="18" t="str">
        <f>Hoja2!AJ519</f>
        <v>3011020110478</v>
      </c>
      <c r="X519" s="18">
        <f>Hoja2!AK519</f>
        <v>0</v>
      </c>
    </row>
    <row r="520" spans="1:24" ht="30" customHeight="1" x14ac:dyDescent="0.25">
      <c r="A520" s="18">
        <f>Hoja2!N520</f>
        <v>0</v>
      </c>
      <c r="B520" s="18">
        <f>Hoja2!O520</f>
        <v>0</v>
      </c>
      <c r="C520" s="18">
        <f>Hoja2!P520</f>
        <v>0</v>
      </c>
      <c r="D520" s="18">
        <f>Hoja2!Q520</f>
        <v>0</v>
      </c>
      <c r="E520" s="18">
        <f>Hoja2!R520</f>
        <v>0</v>
      </c>
      <c r="F520" s="18">
        <f>Hoja2!S520</f>
        <v>0</v>
      </c>
      <c r="G520" s="18" t="str">
        <f>Hoja2!T520</f>
        <v>2026</v>
      </c>
      <c r="H520" s="18">
        <f>Hoja2!U520</f>
        <v>0</v>
      </c>
      <c r="I520" s="18">
        <f>Hoja2!V520</f>
        <v>0</v>
      </c>
      <c r="J520" s="18">
        <f>Hoja2!W520</f>
        <v>0</v>
      </c>
      <c r="K520" s="18">
        <f>Hoja2!X520</f>
        <v>0</v>
      </c>
      <c r="L520" s="5">
        <f>ROUND((Hoja2!W520*Hoja2!$B$1),3)</f>
        <v>0</v>
      </c>
      <c r="M520" s="5">
        <f>ROUND((Hoja2!W520*Hoja2!$B$2),3)</f>
        <v>0</v>
      </c>
      <c r="N520" s="5">
        <f t="shared" si="8"/>
        <v>0</v>
      </c>
      <c r="O520" s="45">
        <f>ROUND((Hoja2!U520+Hoja2!Y520),2)</f>
        <v>0</v>
      </c>
      <c r="P520" s="18">
        <f>Hoja2!AC520</f>
        <v>0</v>
      </c>
      <c r="Q520" s="18" t="str">
        <f>Hoja2!AD520</f>
        <v>N</v>
      </c>
      <c r="R520" s="18" t="str">
        <f>Hoja2!AE520</f>
        <v xml:space="preserve"> - </v>
      </c>
      <c r="S520" s="18" t="str">
        <f>Hoja2!AF520</f>
        <v xml:space="preserve"> - </v>
      </c>
      <c r="T520" s="18" t="str">
        <f>Hoja2!AG520</f>
        <v xml:space="preserve"> - </v>
      </c>
      <c r="U520" s="18" t="str">
        <f>Hoja2!AH520</f>
        <v xml:space="preserve"> - </v>
      </c>
      <c r="V520" s="18" t="str">
        <f>Hoja2!AI520</f>
        <v>A-1</v>
      </c>
      <c r="W520" s="18" t="str">
        <f>Hoja2!AJ520</f>
        <v>3011020110479</v>
      </c>
      <c r="X520" s="18">
        <f>Hoja2!AK520</f>
        <v>0</v>
      </c>
    </row>
    <row r="521" spans="1:24" ht="30" customHeight="1" x14ac:dyDescent="0.25">
      <c r="A521" s="18">
        <f>Hoja2!N521</f>
        <v>0</v>
      </c>
      <c r="B521" s="18">
        <f>Hoja2!O521</f>
        <v>0</v>
      </c>
      <c r="C521" s="18">
        <f>Hoja2!P521</f>
        <v>0</v>
      </c>
      <c r="D521" s="18">
        <f>Hoja2!Q521</f>
        <v>0</v>
      </c>
      <c r="E521" s="18">
        <f>Hoja2!R521</f>
        <v>0</v>
      </c>
      <c r="F521" s="18">
        <f>Hoja2!S521</f>
        <v>0</v>
      </c>
      <c r="G521" s="18" t="str">
        <f>Hoja2!T521</f>
        <v>2026</v>
      </c>
      <c r="H521" s="18">
        <f>Hoja2!U521</f>
        <v>0</v>
      </c>
      <c r="I521" s="18">
        <f>Hoja2!V521</f>
        <v>0</v>
      </c>
      <c r="J521" s="18">
        <f>Hoja2!W521</f>
        <v>0</v>
      </c>
      <c r="K521" s="18">
        <f>Hoja2!X521</f>
        <v>0</v>
      </c>
      <c r="L521" s="5">
        <f>ROUND((Hoja2!W521*Hoja2!$B$1),3)</f>
        <v>0</v>
      </c>
      <c r="M521" s="5">
        <f>ROUND((Hoja2!W521*Hoja2!$B$2),3)</f>
        <v>0</v>
      </c>
      <c r="N521" s="5">
        <f t="shared" si="8"/>
        <v>0</v>
      </c>
      <c r="O521" s="45">
        <f>ROUND((Hoja2!U521+Hoja2!Y521),2)</f>
        <v>0</v>
      </c>
      <c r="P521" s="18">
        <f>Hoja2!AC521</f>
        <v>0</v>
      </c>
      <c r="Q521" s="18" t="str">
        <f>Hoja2!AD521</f>
        <v>N</v>
      </c>
      <c r="R521" s="18" t="str">
        <f>Hoja2!AE521</f>
        <v xml:space="preserve"> - </v>
      </c>
      <c r="S521" s="18" t="str">
        <f>Hoja2!AF521</f>
        <v xml:space="preserve"> - </v>
      </c>
      <c r="T521" s="18" t="str">
        <f>Hoja2!AG521</f>
        <v xml:space="preserve"> - </v>
      </c>
      <c r="U521" s="18" t="str">
        <f>Hoja2!AH521</f>
        <v xml:space="preserve"> - </v>
      </c>
      <c r="V521" s="18" t="str">
        <f>Hoja2!AI521</f>
        <v>A-1</v>
      </c>
      <c r="W521" s="18" t="str">
        <f>Hoja2!AJ521</f>
        <v>3011020110480</v>
      </c>
      <c r="X521" s="18">
        <f>Hoja2!AK521</f>
        <v>0</v>
      </c>
    </row>
    <row r="522" spans="1:24" ht="30" customHeight="1" x14ac:dyDescent="0.25">
      <c r="A522" s="18">
        <f>Hoja2!N522</f>
        <v>0</v>
      </c>
      <c r="B522" s="18">
        <f>Hoja2!O522</f>
        <v>0</v>
      </c>
      <c r="C522" s="18">
        <f>Hoja2!P522</f>
        <v>0</v>
      </c>
      <c r="D522" s="18">
        <f>Hoja2!Q522</f>
        <v>0</v>
      </c>
      <c r="E522" s="18">
        <f>Hoja2!R522</f>
        <v>0</v>
      </c>
      <c r="F522" s="18">
        <f>Hoja2!S522</f>
        <v>0</v>
      </c>
      <c r="G522" s="18" t="str">
        <f>Hoja2!T522</f>
        <v>2026</v>
      </c>
      <c r="H522" s="18">
        <f>Hoja2!U522</f>
        <v>0</v>
      </c>
      <c r="I522" s="18">
        <f>Hoja2!V522</f>
        <v>0</v>
      </c>
      <c r="J522" s="18">
        <f>Hoja2!W522</f>
        <v>0</v>
      </c>
      <c r="K522" s="18">
        <f>Hoja2!X522</f>
        <v>0</v>
      </c>
      <c r="L522" s="5">
        <f>ROUND((Hoja2!W522*Hoja2!$B$1),3)</f>
        <v>0</v>
      </c>
      <c r="M522" s="5">
        <f>ROUND((Hoja2!W522*Hoja2!$B$2),3)</f>
        <v>0</v>
      </c>
      <c r="N522" s="5">
        <f t="shared" si="8"/>
        <v>0</v>
      </c>
      <c r="O522" s="45">
        <f>ROUND((Hoja2!U522+Hoja2!Y522),2)</f>
        <v>0</v>
      </c>
      <c r="P522" s="18">
        <f>Hoja2!AC522</f>
        <v>0</v>
      </c>
      <c r="Q522" s="18" t="str">
        <f>Hoja2!AD522</f>
        <v>N</v>
      </c>
      <c r="R522" s="18" t="str">
        <f>Hoja2!AE522</f>
        <v xml:space="preserve"> - </v>
      </c>
      <c r="S522" s="18" t="str">
        <f>Hoja2!AF522</f>
        <v xml:space="preserve"> - </v>
      </c>
      <c r="T522" s="18" t="str">
        <f>Hoja2!AG522</f>
        <v xml:space="preserve"> - </v>
      </c>
      <c r="U522" s="18" t="str">
        <f>Hoja2!AH522</f>
        <v xml:space="preserve"> - </v>
      </c>
      <c r="V522" s="18" t="str">
        <f>Hoja2!AI522</f>
        <v>A-1</v>
      </c>
      <c r="W522" s="18" t="str">
        <f>Hoja2!AJ522</f>
        <v>3011020110481</v>
      </c>
      <c r="X522" s="18">
        <f>Hoja2!AK522</f>
        <v>0</v>
      </c>
    </row>
    <row r="523" spans="1:24" ht="30" customHeight="1" x14ac:dyDescent="0.25">
      <c r="A523" s="18">
        <f>Hoja2!N523</f>
        <v>0</v>
      </c>
      <c r="B523" s="18">
        <f>Hoja2!O523</f>
        <v>0</v>
      </c>
      <c r="C523" s="18">
        <f>Hoja2!P523</f>
        <v>0</v>
      </c>
      <c r="D523" s="18">
        <f>Hoja2!Q523</f>
        <v>0</v>
      </c>
      <c r="E523" s="18">
        <f>Hoja2!R523</f>
        <v>0</v>
      </c>
      <c r="F523" s="18">
        <f>Hoja2!S523</f>
        <v>0</v>
      </c>
      <c r="G523" s="18" t="str">
        <f>Hoja2!T523</f>
        <v>2026</v>
      </c>
      <c r="H523" s="18">
        <f>Hoja2!U523</f>
        <v>0</v>
      </c>
      <c r="I523" s="18">
        <f>Hoja2!V523</f>
        <v>0</v>
      </c>
      <c r="J523" s="18">
        <f>Hoja2!W523</f>
        <v>0</v>
      </c>
      <c r="K523" s="18">
        <f>Hoja2!X523</f>
        <v>0</v>
      </c>
      <c r="L523" s="5">
        <f>ROUND((Hoja2!W523*Hoja2!$B$1),3)</f>
        <v>0</v>
      </c>
      <c r="M523" s="5">
        <f>ROUND((Hoja2!W523*Hoja2!$B$2),3)</f>
        <v>0</v>
      </c>
      <c r="N523" s="5">
        <f t="shared" ref="N523:N586" si="9">ROUND((L523+M523),2)</f>
        <v>0</v>
      </c>
      <c r="O523" s="45">
        <f>ROUND((Hoja2!U523+Hoja2!Y523),2)</f>
        <v>0</v>
      </c>
      <c r="P523" s="18">
        <f>Hoja2!AC523</f>
        <v>0</v>
      </c>
      <c r="Q523" s="18" t="str">
        <f>Hoja2!AD523</f>
        <v>N</v>
      </c>
      <c r="R523" s="18" t="str">
        <f>Hoja2!AE523</f>
        <v xml:space="preserve"> - </v>
      </c>
      <c r="S523" s="18" t="str">
        <f>Hoja2!AF523</f>
        <v xml:space="preserve"> - </v>
      </c>
      <c r="T523" s="18" t="str">
        <f>Hoja2!AG523</f>
        <v xml:space="preserve"> - </v>
      </c>
      <c r="U523" s="18" t="str">
        <f>Hoja2!AH523</f>
        <v xml:space="preserve"> - </v>
      </c>
      <c r="V523" s="18" t="str">
        <f>Hoja2!AI523</f>
        <v>A-1</v>
      </c>
      <c r="W523" s="18" t="str">
        <f>Hoja2!AJ523</f>
        <v>3011020110482</v>
      </c>
      <c r="X523" s="18">
        <f>Hoja2!AK523</f>
        <v>0</v>
      </c>
    </row>
    <row r="524" spans="1:24" ht="30" customHeight="1" x14ac:dyDescent="0.25">
      <c r="A524" s="18">
        <f>Hoja2!N524</f>
        <v>0</v>
      </c>
      <c r="B524" s="18">
        <f>Hoja2!O524</f>
        <v>0</v>
      </c>
      <c r="C524" s="18">
        <f>Hoja2!P524</f>
        <v>0</v>
      </c>
      <c r="D524" s="18">
        <f>Hoja2!Q524</f>
        <v>0</v>
      </c>
      <c r="E524" s="18">
        <f>Hoja2!R524</f>
        <v>0</v>
      </c>
      <c r="F524" s="18">
        <f>Hoja2!S524</f>
        <v>0</v>
      </c>
      <c r="G524" s="18" t="str">
        <f>Hoja2!T524</f>
        <v>2026</v>
      </c>
      <c r="H524" s="18">
        <f>Hoja2!U524</f>
        <v>0</v>
      </c>
      <c r="I524" s="18">
        <f>Hoja2!V524</f>
        <v>0</v>
      </c>
      <c r="J524" s="18">
        <f>Hoja2!W524</f>
        <v>0</v>
      </c>
      <c r="K524" s="18">
        <f>Hoja2!X524</f>
        <v>0</v>
      </c>
      <c r="L524" s="5">
        <f>ROUND((Hoja2!W524*Hoja2!$B$1),3)</f>
        <v>0</v>
      </c>
      <c r="M524" s="5">
        <f>ROUND((Hoja2!W524*Hoja2!$B$2),3)</f>
        <v>0</v>
      </c>
      <c r="N524" s="5">
        <f t="shared" si="9"/>
        <v>0</v>
      </c>
      <c r="O524" s="45">
        <f>ROUND((Hoja2!U524+Hoja2!Y524),2)</f>
        <v>0</v>
      </c>
      <c r="P524" s="18">
        <f>Hoja2!AC524</f>
        <v>0</v>
      </c>
      <c r="Q524" s="18" t="str">
        <f>Hoja2!AD524</f>
        <v>N</v>
      </c>
      <c r="R524" s="18" t="str">
        <f>Hoja2!AE524</f>
        <v xml:space="preserve"> - </v>
      </c>
      <c r="S524" s="18" t="str">
        <f>Hoja2!AF524</f>
        <v xml:space="preserve"> - </v>
      </c>
      <c r="T524" s="18" t="str">
        <f>Hoja2!AG524</f>
        <v xml:space="preserve"> - </v>
      </c>
      <c r="U524" s="18" t="str">
        <f>Hoja2!AH524</f>
        <v xml:space="preserve"> - </v>
      </c>
      <c r="V524" s="18" t="str">
        <f>Hoja2!AI524</f>
        <v>A-1</v>
      </c>
      <c r="W524" s="18" t="str">
        <f>Hoja2!AJ524</f>
        <v>3011020110483</v>
      </c>
      <c r="X524" s="18">
        <f>Hoja2!AK524</f>
        <v>0</v>
      </c>
    </row>
    <row r="525" spans="1:24" ht="30" customHeight="1" x14ac:dyDescent="0.25">
      <c r="A525" s="18">
        <f>Hoja2!N525</f>
        <v>0</v>
      </c>
      <c r="B525" s="18">
        <f>Hoja2!O525</f>
        <v>0</v>
      </c>
      <c r="C525" s="18">
        <f>Hoja2!P525</f>
        <v>0</v>
      </c>
      <c r="D525" s="18">
        <f>Hoja2!Q525</f>
        <v>0</v>
      </c>
      <c r="E525" s="18">
        <f>Hoja2!R525</f>
        <v>0</v>
      </c>
      <c r="F525" s="18">
        <f>Hoja2!S525</f>
        <v>0</v>
      </c>
      <c r="G525" s="18" t="str">
        <f>Hoja2!T525</f>
        <v>2026</v>
      </c>
      <c r="H525" s="18">
        <f>Hoja2!U525</f>
        <v>0</v>
      </c>
      <c r="I525" s="18">
        <f>Hoja2!V525</f>
        <v>0</v>
      </c>
      <c r="J525" s="18">
        <f>Hoja2!W525</f>
        <v>0</v>
      </c>
      <c r="K525" s="18">
        <f>Hoja2!X525</f>
        <v>0</v>
      </c>
      <c r="L525" s="5">
        <f>ROUND((Hoja2!W525*Hoja2!$B$1),3)</f>
        <v>0</v>
      </c>
      <c r="M525" s="5">
        <f>ROUND((Hoja2!W525*Hoja2!$B$2),3)</f>
        <v>0</v>
      </c>
      <c r="N525" s="5">
        <f t="shared" si="9"/>
        <v>0</v>
      </c>
      <c r="O525" s="45">
        <f>ROUND((Hoja2!U525+Hoja2!Y525),2)</f>
        <v>0</v>
      </c>
      <c r="P525" s="18">
        <f>Hoja2!AC525</f>
        <v>0</v>
      </c>
      <c r="Q525" s="18" t="str">
        <f>Hoja2!AD525</f>
        <v>N</v>
      </c>
      <c r="R525" s="18" t="str">
        <f>Hoja2!AE525</f>
        <v xml:space="preserve"> - </v>
      </c>
      <c r="S525" s="18" t="str">
        <f>Hoja2!AF525</f>
        <v xml:space="preserve"> - </v>
      </c>
      <c r="T525" s="18" t="str">
        <f>Hoja2!AG525</f>
        <v xml:space="preserve"> - </v>
      </c>
      <c r="U525" s="18" t="str">
        <f>Hoja2!AH525</f>
        <v xml:space="preserve"> - </v>
      </c>
      <c r="V525" s="18" t="str">
        <f>Hoja2!AI525</f>
        <v>A-1</v>
      </c>
      <c r="W525" s="18" t="str">
        <f>Hoja2!AJ525</f>
        <v>3011020110484</v>
      </c>
      <c r="X525" s="18">
        <f>Hoja2!AK525</f>
        <v>0</v>
      </c>
    </row>
    <row r="526" spans="1:24" ht="30" customHeight="1" x14ac:dyDescent="0.25">
      <c r="A526" s="18">
        <f>Hoja2!N526</f>
        <v>0</v>
      </c>
      <c r="B526" s="18">
        <f>Hoja2!O526</f>
        <v>0</v>
      </c>
      <c r="C526" s="18">
        <f>Hoja2!P526</f>
        <v>0</v>
      </c>
      <c r="D526" s="18">
        <f>Hoja2!Q526</f>
        <v>0</v>
      </c>
      <c r="E526" s="18">
        <f>Hoja2!R526</f>
        <v>0</v>
      </c>
      <c r="F526" s="18">
        <f>Hoja2!S526</f>
        <v>0</v>
      </c>
      <c r="G526" s="18" t="str">
        <f>Hoja2!T526</f>
        <v>2026</v>
      </c>
      <c r="H526" s="18">
        <f>Hoja2!U526</f>
        <v>0</v>
      </c>
      <c r="I526" s="18">
        <f>Hoja2!V526</f>
        <v>0</v>
      </c>
      <c r="J526" s="18">
        <f>Hoja2!W526</f>
        <v>0</v>
      </c>
      <c r="K526" s="18">
        <f>Hoja2!X526</f>
        <v>0</v>
      </c>
      <c r="L526" s="5">
        <f>ROUND((Hoja2!W526*Hoja2!$B$1),3)</f>
        <v>0</v>
      </c>
      <c r="M526" s="5">
        <f>ROUND((Hoja2!W526*Hoja2!$B$2),3)</f>
        <v>0</v>
      </c>
      <c r="N526" s="5">
        <f t="shared" si="9"/>
        <v>0</v>
      </c>
      <c r="O526" s="45">
        <f>ROUND((Hoja2!U526+Hoja2!Y526),2)</f>
        <v>0</v>
      </c>
      <c r="P526" s="18">
        <f>Hoja2!AC526</f>
        <v>0</v>
      </c>
      <c r="Q526" s="18" t="str">
        <f>Hoja2!AD526</f>
        <v>N</v>
      </c>
      <c r="R526" s="18" t="str">
        <f>Hoja2!AE526</f>
        <v xml:space="preserve"> - </v>
      </c>
      <c r="S526" s="18" t="str">
        <f>Hoja2!AF526</f>
        <v xml:space="preserve"> - </v>
      </c>
      <c r="T526" s="18" t="str">
        <f>Hoja2!AG526</f>
        <v xml:space="preserve"> - </v>
      </c>
      <c r="U526" s="18" t="str">
        <f>Hoja2!AH526</f>
        <v xml:space="preserve"> - </v>
      </c>
      <c r="V526" s="18" t="str">
        <f>Hoja2!AI526</f>
        <v>A-1</v>
      </c>
      <c r="W526" s="18" t="str">
        <f>Hoja2!AJ526</f>
        <v>3011020110485</v>
      </c>
      <c r="X526" s="18">
        <f>Hoja2!AK526</f>
        <v>0</v>
      </c>
    </row>
    <row r="527" spans="1:24" ht="30" customHeight="1" x14ac:dyDescent="0.25">
      <c r="A527" s="18">
        <f>Hoja2!N527</f>
        <v>0</v>
      </c>
      <c r="B527" s="18">
        <f>Hoja2!O527</f>
        <v>0</v>
      </c>
      <c r="C527" s="18">
        <f>Hoja2!P527</f>
        <v>0</v>
      </c>
      <c r="D527" s="18">
        <f>Hoja2!Q527</f>
        <v>0</v>
      </c>
      <c r="E527" s="18">
        <f>Hoja2!R527</f>
        <v>0</v>
      </c>
      <c r="F527" s="18">
        <f>Hoja2!S527</f>
        <v>0</v>
      </c>
      <c r="G527" s="18" t="str">
        <f>Hoja2!T527</f>
        <v>2026</v>
      </c>
      <c r="H527" s="18">
        <f>Hoja2!U527</f>
        <v>0</v>
      </c>
      <c r="I527" s="18">
        <f>Hoja2!V527</f>
        <v>0</v>
      </c>
      <c r="J527" s="18">
        <f>Hoja2!W527</f>
        <v>0</v>
      </c>
      <c r="K527" s="18">
        <f>Hoja2!X527</f>
        <v>0</v>
      </c>
      <c r="L527" s="5">
        <f>ROUND((Hoja2!W527*Hoja2!$B$1),3)</f>
        <v>0</v>
      </c>
      <c r="M527" s="5">
        <f>ROUND((Hoja2!W527*Hoja2!$B$2),3)</f>
        <v>0</v>
      </c>
      <c r="N527" s="5">
        <f t="shared" si="9"/>
        <v>0</v>
      </c>
      <c r="O527" s="45">
        <f>ROUND((Hoja2!U527+Hoja2!Y527),2)</f>
        <v>0</v>
      </c>
      <c r="P527" s="18">
        <f>Hoja2!AC527</f>
        <v>0</v>
      </c>
      <c r="Q527" s="18" t="str">
        <f>Hoja2!AD527</f>
        <v>N</v>
      </c>
      <c r="R527" s="18" t="str">
        <f>Hoja2!AE527</f>
        <v xml:space="preserve"> - </v>
      </c>
      <c r="S527" s="18" t="str">
        <f>Hoja2!AF527</f>
        <v xml:space="preserve"> - </v>
      </c>
      <c r="T527" s="18" t="str">
        <f>Hoja2!AG527</f>
        <v xml:space="preserve"> - </v>
      </c>
      <c r="U527" s="18" t="str">
        <f>Hoja2!AH527</f>
        <v xml:space="preserve"> - </v>
      </c>
      <c r="V527" s="18" t="str">
        <f>Hoja2!AI527</f>
        <v>A-1</v>
      </c>
      <c r="W527" s="18" t="str">
        <f>Hoja2!AJ527</f>
        <v>3011020110486</v>
      </c>
      <c r="X527" s="18">
        <f>Hoja2!AK527</f>
        <v>0</v>
      </c>
    </row>
    <row r="528" spans="1:24" ht="30" customHeight="1" x14ac:dyDescent="0.25">
      <c r="A528" s="18">
        <f>Hoja2!N528</f>
        <v>0</v>
      </c>
      <c r="B528" s="18">
        <f>Hoja2!O528</f>
        <v>0</v>
      </c>
      <c r="C528" s="18">
        <f>Hoja2!P528</f>
        <v>0</v>
      </c>
      <c r="D528" s="18">
        <f>Hoja2!Q528</f>
        <v>0</v>
      </c>
      <c r="E528" s="18">
        <f>Hoja2!R528</f>
        <v>0</v>
      </c>
      <c r="F528" s="18">
        <f>Hoja2!S528</f>
        <v>0</v>
      </c>
      <c r="G528" s="18" t="str">
        <f>Hoja2!T528</f>
        <v>2026</v>
      </c>
      <c r="H528" s="18">
        <f>Hoja2!U528</f>
        <v>0</v>
      </c>
      <c r="I528" s="18">
        <f>Hoja2!V528</f>
        <v>0</v>
      </c>
      <c r="J528" s="18">
        <f>Hoja2!W528</f>
        <v>0</v>
      </c>
      <c r="K528" s="18">
        <f>Hoja2!X528</f>
        <v>0</v>
      </c>
      <c r="L528" s="5">
        <f>ROUND((Hoja2!W528*Hoja2!$B$1),3)</f>
        <v>0</v>
      </c>
      <c r="M528" s="5">
        <f>ROUND((Hoja2!W528*Hoja2!$B$2),3)</f>
        <v>0</v>
      </c>
      <c r="N528" s="5">
        <f t="shared" si="9"/>
        <v>0</v>
      </c>
      <c r="O528" s="45">
        <f>ROUND((Hoja2!U528+Hoja2!Y528),2)</f>
        <v>0</v>
      </c>
      <c r="P528" s="18">
        <f>Hoja2!AC528</f>
        <v>0</v>
      </c>
      <c r="Q528" s="18" t="str">
        <f>Hoja2!AD528</f>
        <v>N</v>
      </c>
      <c r="R528" s="18" t="str">
        <f>Hoja2!AE528</f>
        <v xml:space="preserve"> - </v>
      </c>
      <c r="S528" s="18" t="str">
        <f>Hoja2!AF528</f>
        <v xml:space="preserve"> - </v>
      </c>
      <c r="T528" s="18" t="str">
        <f>Hoja2!AG528</f>
        <v xml:space="preserve"> - </v>
      </c>
      <c r="U528" s="18" t="str">
        <f>Hoja2!AH528</f>
        <v xml:space="preserve"> - </v>
      </c>
      <c r="V528" s="18" t="str">
        <f>Hoja2!AI528</f>
        <v>A-1</v>
      </c>
      <c r="W528" s="18" t="str">
        <f>Hoja2!AJ528</f>
        <v>3011020110487</v>
      </c>
      <c r="X528" s="18">
        <f>Hoja2!AK528</f>
        <v>0</v>
      </c>
    </row>
    <row r="529" spans="1:24" ht="30" customHeight="1" x14ac:dyDescent="0.25">
      <c r="A529" s="18">
        <f>Hoja2!N529</f>
        <v>0</v>
      </c>
      <c r="B529" s="18">
        <f>Hoja2!O529</f>
        <v>0</v>
      </c>
      <c r="C529" s="18">
        <f>Hoja2!P529</f>
        <v>0</v>
      </c>
      <c r="D529" s="18">
        <f>Hoja2!Q529</f>
        <v>0</v>
      </c>
      <c r="E529" s="18">
        <f>Hoja2!R529</f>
        <v>0</v>
      </c>
      <c r="F529" s="18">
        <f>Hoja2!S529</f>
        <v>0</v>
      </c>
      <c r="G529" s="18" t="str">
        <f>Hoja2!T529</f>
        <v>2026</v>
      </c>
      <c r="H529" s="18">
        <f>Hoja2!U529</f>
        <v>0</v>
      </c>
      <c r="I529" s="18">
        <f>Hoja2!V529</f>
        <v>0</v>
      </c>
      <c r="J529" s="18">
        <f>Hoja2!W529</f>
        <v>0</v>
      </c>
      <c r="K529" s="18">
        <f>Hoja2!X529</f>
        <v>0</v>
      </c>
      <c r="L529" s="5">
        <f>ROUND((Hoja2!W529*Hoja2!$B$1),3)</f>
        <v>0</v>
      </c>
      <c r="M529" s="5">
        <f>ROUND((Hoja2!W529*Hoja2!$B$2),3)</f>
        <v>0</v>
      </c>
      <c r="N529" s="5">
        <f t="shared" si="9"/>
        <v>0</v>
      </c>
      <c r="O529" s="45">
        <f>ROUND((Hoja2!U529+Hoja2!Y529),2)</f>
        <v>0</v>
      </c>
      <c r="P529" s="18">
        <f>Hoja2!AC529</f>
        <v>0</v>
      </c>
      <c r="Q529" s="18" t="str">
        <f>Hoja2!AD529</f>
        <v>N</v>
      </c>
      <c r="R529" s="18" t="str">
        <f>Hoja2!AE529</f>
        <v xml:space="preserve"> - </v>
      </c>
      <c r="S529" s="18" t="str">
        <f>Hoja2!AF529</f>
        <v xml:space="preserve"> - </v>
      </c>
      <c r="T529" s="18" t="str">
        <f>Hoja2!AG529</f>
        <v xml:space="preserve"> - </v>
      </c>
      <c r="U529" s="18" t="str">
        <f>Hoja2!AH529</f>
        <v xml:space="preserve"> - </v>
      </c>
      <c r="V529" s="18" t="str">
        <f>Hoja2!AI529</f>
        <v>A-1</v>
      </c>
      <c r="W529" s="18" t="str">
        <f>Hoja2!AJ529</f>
        <v>3011020110488</v>
      </c>
      <c r="X529" s="18">
        <f>Hoja2!AK529</f>
        <v>0</v>
      </c>
    </row>
    <row r="530" spans="1:24" ht="30" customHeight="1" x14ac:dyDescent="0.25">
      <c r="A530" s="18">
        <f>Hoja2!N530</f>
        <v>0</v>
      </c>
      <c r="B530" s="18">
        <f>Hoja2!O530</f>
        <v>0</v>
      </c>
      <c r="C530" s="18">
        <f>Hoja2!P530</f>
        <v>0</v>
      </c>
      <c r="D530" s="18">
        <f>Hoja2!Q530</f>
        <v>0</v>
      </c>
      <c r="E530" s="18">
        <f>Hoja2!R530</f>
        <v>0</v>
      </c>
      <c r="F530" s="18">
        <f>Hoja2!S530</f>
        <v>0</v>
      </c>
      <c r="G530" s="18" t="str">
        <f>Hoja2!T530</f>
        <v>2026</v>
      </c>
      <c r="H530" s="18">
        <f>Hoja2!U530</f>
        <v>0</v>
      </c>
      <c r="I530" s="18">
        <f>Hoja2!V530</f>
        <v>0</v>
      </c>
      <c r="J530" s="18">
        <f>Hoja2!W530</f>
        <v>0</v>
      </c>
      <c r="K530" s="18">
        <f>Hoja2!X530</f>
        <v>0</v>
      </c>
      <c r="L530" s="5">
        <f>ROUND((Hoja2!W530*Hoja2!$B$1),3)</f>
        <v>0</v>
      </c>
      <c r="M530" s="5">
        <f>ROUND((Hoja2!W530*Hoja2!$B$2),3)</f>
        <v>0</v>
      </c>
      <c r="N530" s="5">
        <f t="shared" si="9"/>
        <v>0</v>
      </c>
      <c r="O530" s="45">
        <f>ROUND((Hoja2!U530+Hoja2!Y530),2)</f>
        <v>0</v>
      </c>
      <c r="P530" s="18">
        <f>Hoja2!AC530</f>
        <v>0</v>
      </c>
      <c r="Q530" s="18" t="str">
        <f>Hoja2!AD530</f>
        <v>N</v>
      </c>
      <c r="R530" s="18" t="str">
        <f>Hoja2!AE530</f>
        <v xml:space="preserve"> - </v>
      </c>
      <c r="S530" s="18" t="str">
        <f>Hoja2!AF530</f>
        <v xml:space="preserve"> - </v>
      </c>
      <c r="T530" s="18" t="str">
        <f>Hoja2!AG530</f>
        <v xml:space="preserve"> - </v>
      </c>
      <c r="U530" s="18" t="str">
        <f>Hoja2!AH530</f>
        <v xml:space="preserve"> - </v>
      </c>
      <c r="V530" s="18" t="str">
        <f>Hoja2!AI530</f>
        <v>A-1</v>
      </c>
      <c r="W530" s="18" t="str">
        <f>Hoja2!AJ530</f>
        <v>3011020110489</v>
      </c>
      <c r="X530" s="18">
        <f>Hoja2!AK530</f>
        <v>0</v>
      </c>
    </row>
    <row r="531" spans="1:24" ht="30" customHeight="1" x14ac:dyDescent="0.25">
      <c r="A531" s="18">
        <f>Hoja2!N531</f>
        <v>0</v>
      </c>
      <c r="B531" s="18">
        <f>Hoja2!O531</f>
        <v>0</v>
      </c>
      <c r="C531" s="18">
        <f>Hoja2!P531</f>
        <v>0</v>
      </c>
      <c r="D531" s="18">
        <f>Hoja2!Q531</f>
        <v>0</v>
      </c>
      <c r="E531" s="18">
        <f>Hoja2!R531</f>
        <v>0</v>
      </c>
      <c r="F531" s="18">
        <f>Hoja2!S531</f>
        <v>0</v>
      </c>
      <c r="G531" s="18" t="str">
        <f>Hoja2!T531</f>
        <v>2026</v>
      </c>
      <c r="H531" s="18">
        <f>Hoja2!U531</f>
        <v>0</v>
      </c>
      <c r="I531" s="18">
        <f>Hoja2!V531</f>
        <v>0</v>
      </c>
      <c r="J531" s="18">
        <f>Hoja2!W531</f>
        <v>0</v>
      </c>
      <c r="K531" s="18">
        <f>Hoja2!X531</f>
        <v>0</v>
      </c>
      <c r="L531" s="5">
        <f>ROUND((Hoja2!W531*Hoja2!$B$1),3)</f>
        <v>0</v>
      </c>
      <c r="M531" s="5">
        <f>ROUND((Hoja2!W531*Hoja2!$B$2),3)</f>
        <v>0</v>
      </c>
      <c r="N531" s="5">
        <f t="shared" si="9"/>
        <v>0</v>
      </c>
      <c r="O531" s="45">
        <f>ROUND((Hoja2!U531+Hoja2!Y531),2)</f>
        <v>0</v>
      </c>
      <c r="P531" s="18">
        <f>Hoja2!AC531</f>
        <v>0</v>
      </c>
      <c r="Q531" s="18" t="str">
        <f>Hoja2!AD531</f>
        <v>N</v>
      </c>
      <c r="R531" s="18" t="str">
        <f>Hoja2!AE531</f>
        <v xml:space="preserve"> - </v>
      </c>
      <c r="S531" s="18" t="str">
        <f>Hoja2!AF531</f>
        <v xml:space="preserve"> - </v>
      </c>
      <c r="T531" s="18" t="str">
        <f>Hoja2!AG531</f>
        <v xml:space="preserve"> - </v>
      </c>
      <c r="U531" s="18" t="str">
        <f>Hoja2!AH531</f>
        <v xml:space="preserve"> - </v>
      </c>
      <c r="V531" s="18" t="str">
        <f>Hoja2!AI531</f>
        <v>A-1</v>
      </c>
      <c r="W531" s="18" t="str">
        <f>Hoja2!AJ531</f>
        <v>3011020110490</v>
      </c>
      <c r="X531" s="18">
        <f>Hoja2!AK531</f>
        <v>0</v>
      </c>
    </row>
    <row r="532" spans="1:24" ht="30" customHeight="1" x14ac:dyDescent="0.25">
      <c r="A532" s="18">
        <f>Hoja2!N532</f>
        <v>0</v>
      </c>
      <c r="B532" s="18">
        <f>Hoja2!O532</f>
        <v>0</v>
      </c>
      <c r="C532" s="18">
        <f>Hoja2!P532</f>
        <v>0</v>
      </c>
      <c r="D532" s="18">
        <f>Hoja2!Q532</f>
        <v>0</v>
      </c>
      <c r="E532" s="18">
        <f>Hoja2!R532</f>
        <v>0</v>
      </c>
      <c r="F532" s="18">
        <f>Hoja2!S532</f>
        <v>0</v>
      </c>
      <c r="G532" s="18" t="str">
        <f>Hoja2!T532</f>
        <v>2026</v>
      </c>
      <c r="H532" s="18">
        <f>Hoja2!U532</f>
        <v>0</v>
      </c>
      <c r="I532" s="18">
        <f>Hoja2!V532</f>
        <v>0</v>
      </c>
      <c r="J532" s="18">
        <f>Hoja2!W532</f>
        <v>0</v>
      </c>
      <c r="K532" s="18">
        <f>Hoja2!X532</f>
        <v>0</v>
      </c>
      <c r="L532" s="5">
        <f>ROUND((Hoja2!W532*Hoja2!$B$1),3)</f>
        <v>0</v>
      </c>
      <c r="M532" s="5">
        <f>ROUND((Hoja2!W532*Hoja2!$B$2),3)</f>
        <v>0</v>
      </c>
      <c r="N532" s="5">
        <f t="shared" si="9"/>
        <v>0</v>
      </c>
      <c r="O532" s="45">
        <f>ROUND((Hoja2!U532+Hoja2!Y532),2)</f>
        <v>0</v>
      </c>
      <c r="P532" s="18">
        <f>Hoja2!AC532</f>
        <v>0</v>
      </c>
      <c r="Q532" s="18" t="str">
        <f>Hoja2!AD532</f>
        <v>N</v>
      </c>
      <c r="R532" s="18" t="str">
        <f>Hoja2!AE532</f>
        <v xml:space="preserve"> - </v>
      </c>
      <c r="S532" s="18" t="str">
        <f>Hoja2!AF532</f>
        <v xml:space="preserve"> - </v>
      </c>
      <c r="T532" s="18" t="str">
        <f>Hoja2!AG532</f>
        <v xml:space="preserve"> - </v>
      </c>
      <c r="U532" s="18" t="str">
        <f>Hoja2!AH532</f>
        <v xml:space="preserve"> - </v>
      </c>
      <c r="V532" s="18" t="str">
        <f>Hoja2!AI532</f>
        <v>A-1</v>
      </c>
      <c r="W532" s="18" t="str">
        <f>Hoja2!AJ532</f>
        <v>3011020110491</v>
      </c>
      <c r="X532" s="18">
        <f>Hoja2!AK532</f>
        <v>0</v>
      </c>
    </row>
    <row r="533" spans="1:24" ht="30" customHeight="1" x14ac:dyDescent="0.25">
      <c r="A533" s="18">
        <f>Hoja2!N533</f>
        <v>0</v>
      </c>
      <c r="B533" s="18">
        <f>Hoja2!O533</f>
        <v>0</v>
      </c>
      <c r="C533" s="18">
        <f>Hoja2!P533</f>
        <v>0</v>
      </c>
      <c r="D533" s="18">
        <f>Hoja2!Q533</f>
        <v>0</v>
      </c>
      <c r="E533" s="18">
        <f>Hoja2!R533</f>
        <v>0</v>
      </c>
      <c r="F533" s="18">
        <f>Hoja2!S533</f>
        <v>0</v>
      </c>
      <c r="G533" s="18" t="str">
        <f>Hoja2!T533</f>
        <v>2026</v>
      </c>
      <c r="H533" s="18">
        <f>Hoja2!U533</f>
        <v>0</v>
      </c>
      <c r="I533" s="18">
        <f>Hoja2!V533</f>
        <v>0</v>
      </c>
      <c r="J533" s="18">
        <f>Hoja2!W533</f>
        <v>0</v>
      </c>
      <c r="K533" s="18">
        <f>Hoja2!X533</f>
        <v>0</v>
      </c>
      <c r="L533" s="5">
        <f>ROUND((Hoja2!W533*Hoja2!$B$1),3)</f>
        <v>0</v>
      </c>
      <c r="M533" s="5">
        <f>ROUND((Hoja2!W533*Hoja2!$B$2),3)</f>
        <v>0</v>
      </c>
      <c r="N533" s="5">
        <f t="shared" si="9"/>
        <v>0</v>
      </c>
      <c r="O533" s="45">
        <f>ROUND((Hoja2!U533+Hoja2!Y533),2)</f>
        <v>0</v>
      </c>
      <c r="P533" s="18">
        <f>Hoja2!AC533</f>
        <v>0</v>
      </c>
      <c r="Q533" s="18" t="str">
        <f>Hoja2!AD533</f>
        <v>N</v>
      </c>
      <c r="R533" s="18" t="str">
        <f>Hoja2!AE533</f>
        <v xml:space="preserve"> - </v>
      </c>
      <c r="S533" s="18" t="str">
        <f>Hoja2!AF533</f>
        <v xml:space="preserve"> - </v>
      </c>
      <c r="T533" s="18" t="str">
        <f>Hoja2!AG533</f>
        <v xml:space="preserve"> - </v>
      </c>
      <c r="U533" s="18" t="str">
        <f>Hoja2!AH533</f>
        <v xml:space="preserve"> - </v>
      </c>
      <c r="V533" s="18" t="str">
        <f>Hoja2!AI533</f>
        <v>A-1</v>
      </c>
      <c r="W533" s="18" t="str">
        <f>Hoja2!AJ533</f>
        <v>3011020110492</v>
      </c>
      <c r="X533" s="18">
        <f>Hoja2!AK533</f>
        <v>0</v>
      </c>
    </row>
    <row r="534" spans="1:24" ht="30" customHeight="1" x14ac:dyDescent="0.25">
      <c r="A534" s="18">
        <f>Hoja2!N534</f>
        <v>0</v>
      </c>
      <c r="B534" s="18">
        <f>Hoja2!O534</f>
        <v>0</v>
      </c>
      <c r="C534" s="18">
        <f>Hoja2!P534</f>
        <v>0</v>
      </c>
      <c r="D534" s="18">
        <f>Hoja2!Q534</f>
        <v>0</v>
      </c>
      <c r="E534" s="18">
        <f>Hoja2!R534</f>
        <v>0</v>
      </c>
      <c r="F534" s="18">
        <f>Hoja2!S534</f>
        <v>0</v>
      </c>
      <c r="G534" s="18" t="str">
        <f>Hoja2!T534</f>
        <v>2026</v>
      </c>
      <c r="H534" s="18">
        <f>Hoja2!U534</f>
        <v>0</v>
      </c>
      <c r="I534" s="18">
        <f>Hoja2!V534</f>
        <v>0</v>
      </c>
      <c r="J534" s="18">
        <f>Hoja2!W534</f>
        <v>0</v>
      </c>
      <c r="K534" s="18">
        <f>Hoja2!X534</f>
        <v>0</v>
      </c>
      <c r="L534" s="5">
        <f>ROUND((Hoja2!W534*Hoja2!$B$1),3)</f>
        <v>0</v>
      </c>
      <c r="M534" s="5">
        <f>ROUND((Hoja2!W534*Hoja2!$B$2),3)</f>
        <v>0</v>
      </c>
      <c r="N534" s="5">
        <f t="shared" si="9"/>
        <v>0</v>
      </c>
      <c r="O534" s="45">
        <f>ROUND((Hoja2!U534+Hoja2!Y534),2)</f>
        <v>0</v>
      </c>
      <c r="P534" s="18">
        <f>Hoja2!AC534</f>
        <v>0</v>
      </c>
      <c r="Q534" s="18" t="str">
        <f>Hoja2!AD534</f>
        <v>N</v>
      </c>
      <c r="R534" s="18" t="str">
        <f>Hoja2!AE534</f>
        <v xml:space="preserve"> - </v>
      </c>
      <c r="S534" s="18" t="str">
        <f>Hoja2!AF534</f>
        <v xml:space="preserve"> - </v>
      </c>
      <c r="T534" s="18" t="str">
        <f>Hoja2!AG534</f>
        <v xml:space="preserve"> - </v>
      </c>
      <c r="U534" s="18" t="str">
        <f>Hoja2!AH534</f>
        <v xml:space="preserve"> - </v>
      </c>
      <c r="V534" s="18" t="str">
        <f>Hoja2!AI534</f>
        <v>A-1</v>
      </c>
      <c r="W534" s="18" t="str">
        <f>Hoja2!AJ534</f>
        <v>3011020110493</v>
      </c>
      <c r="X534" s="18">
        <f>Hoja2!AK534</f>
        <v>0</v>
      </c>
    </row>
    <row r="535" spans="1:24" ht="30" customHeight="1" x14ac:dyDescent="0.25">
      <c r="A535" s="18">
        <f>Hoja2!N535</f>
        <v>0</v>
      </c>
      <c r="B535" s="18">
        <f>Hoja2!O535</f>
        <v>0</v>
      </c>
      <c r="C535" s="18">
        <f>Hoja2!P535</f>
        <v>0</v>
      </c>
      <c r="D535" s="18">
        <f>Hoja2!Q535</f>
        <v>0</v>
      </c>
      <c r="E535" s="18">
        <f>Hoja2!R535</f>
        <v>0</v>
      </c>
      <c r="F535" s="18">
        <f>Hoja2!S535</f>
        <v>0</v>
      </c>
      <c r="G535" s="18" t="str">
        <f>Hoja2!T535</f>
        <v>2026</v>
      </c>
      <c r="H535" s="18">
        <f>Hoja2!U535</f>
        <v>0</v>
      </c>
      <c r="I535" s="18">
        <f>Hoja2!V535</f>
        <v>0</v>
      </c>
      <c r="J535" s="18">
        <f>Hoja2!W535</f>
        <v>0</v>
      </c>
      <c r="K535" s="18">
        <f>Hoja2!X535</f>
        <v>0</v>
      </c>
      <c r="L535" s="5">
        <f>ROUND((Hoja2!W535*Hoja2!$B$1),3)</f>
        <v>0</v>
      </c>
      <c r="M535" s="5">
        <f>ROUND((Hoja2!W535*Hoja2!$B$2),3)</f>
        <v>0</v>
      </c>
      <c r="N535" s="5">
        <f t="shared" si="9"/>
        <v>0</v>
      </c>
      <c r="O535" s="45">
        <f>ROUND((Hoja2!U535+Hoja2!Y535),2)</f>
        <v>0</v>
      </c>
      <c r="P535" s="18">
        <f>Hoja2!AC535</f>
        <v>0</v>
      </c>
      <c r="Q535" s="18" t="str">
        <f>Hoja2!AD535</f>
        <v>N</v>
      </c>
      <c r="R535" s="18" t="str">
        <f>Hoja2!AE535</f>
        <v xml:space="preserve"> - </v>
      </c>
      <c r="S535" s="18" t="str">
        <f>Hoja2!AF535</f>
        <v xml:space="preserve"> - </v>
      </c>
      <c r="T535" s="18" t="str">
        <f>Hoja2!AG535</f>
        <v xml:space="preserve"> - </v>
      </c>
      <c r="U535" s="18" t="str">
        <f>Hoja2!AH535</f>
        <v xml:space="preserve"> - </v>
      </c>
      <c r="V535" s="18" t="str">
        <f>Hoja2!AI535</f>
        <v>A-1</v>
      </c>
      <c r="W535" s="18" t="str">
        <f>Hoja2!AJ535</f>
        <v>3011020110494</v>
      </c>
      <c r="X535" s="18">
        <f>Hoja2!AK535</f>
        <v>0</v>
      </c>
    </row>
    <row r="536" spans="1:24" ht="30" customHeight="1" x14ac:dyDescent="0.25">
      <c r="A536" s="18">
        <f>Hoja2!N536</f>
        <v>0</v>
      </c>
      <c r="B536" s="18">
        <f>Hoja2!O536</f>
        <v>0</v>
      </c>
      <c r="C536" s="18">
        <f>Hoja2!P536</f>
        <v>0</v>
      </c>
      <c r="D536" s="18">
        <f>Hoja2!Q536</f>
        <v>0</v>
      </c>
      <c r="E536" s="18">
        <f>Hoja2!R536</f>
        <v>0</v>
      </c>
      <c r="F536" s="18">
        <f>Hoja2!S536</f>
        <v>0</v>
      </c>
      <c r="G536" s="18" t="str">
        <f>Hoja2!T536</f>
        <v>2026</v>
      </c>
      <c r="H536" s="18">
        <f>Hoja2!U536</f>
        <v>0</v>
      </c>
      <c r="I536" s="18">
        <f>Hoja2!V536</f>
        <v>0</v>
      </c>
      <c r="J536" s="18">
        <f>Hoja2!W536</f>
        <v>0</v>
      </c>
      <c r="K536" s="18">
        <f>Hoja2!X536</f>
        <v>0</v>
      </c>
      <c r="L536" s="5">
        <f>ROUND((Hoja2!W536*Hoja2!$B$1),3)</f>
        <v>0</v>
      </c>
      <c r="M536" s="5">
        <f>ROUND((Hoja2!W536*Hoja2!$B$2),3)</f>
        <v>0</v>
      </c>
      <c r="N536" s="5">
        <f t="shared" si="9"/>
        <v>0</v>
      </c>
      <c r="O536" s="45">
        <f>ROUND((Hoja2!U536+Hoja2!Y536),2)</f>
        <v>0</v>
      </c>
      <c r="P536" s="18">
        <f>Hoja2!AC536</f>
        <v>0</v>
      </c>
      <c r="Q536" s="18" t="str">
        <f>Hoja2!AD536</f>
        <v>N</v>
      </c>
      <c r="R536" s="18" t="str">
        <f>Hoja2!AE536</f>
        <v xml:space="preserve"> - </v>
      </c>
      <c r="S536" s="18" t="str">
        <f>Hoja2!AF536</f>
        <v xml:space="preserve"> - </v>
      </c>
      <c r="T536" s="18" t="str">
        <f>Hoja2!AG536</f>
        <v xml:space="preserve"> - </v>
      </c>
      <c r="U536" s="18" t="str">
        <f>Hoja2!AH536</f>
        <v xml:space="preserve"> - </v>
      </c>
      <c r="V536" s="18" t="str">
        <f>Hoja2!AI536</f>
        <v>A-1</v>
      </c>
      <c r="W536" s="18" t="str">
        <f>Hoja2!AJ536</f>
        <v>3011020110495</v>
      </c>
      <c r="X536" s="18">
        <f>Hoja2!AK536</f>
        <v>0</v>
      </c>
    </row>
    <row r="537" spans="1:24" ht="30" customHeight="1" x14ac:dyDescent="0.25">
      <c r="A537" s="18">
        <f>Hoja2!N537</f>
        <v>0</v>
      </c>
      <c r="B537" s="18">
        <f>Hoja2!O537</f>
        <v>0</v>
      </c>
      <c r="C537" s="18">
        <f>Hoja2!P537</f>
        <v>0</v>
      </c>
      <c r="D537" s="18">
        <f>Hoja2!Q537</f>
        <v>0</v>
      </c>
      <c r="E537" s="18">
        <f>Hoja2!R537</f>
        <v>0</v>
      </c>
      <c r="F537" s="18">
        <f>Hoja2!S537</f>
        <v>0</v>
      </c>
      <c r="G537" s="18" t="str">
        <f>Hoja2!T537</f>
        <v>2026</v>
      </c>
      <c r="H537" s="18">
        <f>Hoja2!U537</f>
        <v>0</v>
      </c>
      <c r="I537" s="18">
        <f>Hoja2!V537</f>
        <v>0</v>
      </c>
      <c r="J537" s="18">
        <f>Hoja2!W537</f>
        <v>0</v>
      </c>
      <c r="K537" s="18">
        <f>Hoja2!X537</f>
        <v>0</v>
      </c>
      <c r="L537" s="5">
        <f>ROUND((Hoja2!W537*Hoja2!$B$1),3)</f>
        <v>0</v>
      </c>
      <c r="M537" s="5">
        <f>ROUND((Hoja2!W537*Hoja2!$B$2),3)</f>
        <v>0</v>
      </c>
      <c r="N537" s="5">
        <f t="shared" si="9"/>
        <v>0</v>
      </c>
      <c r="O537" s="45">
        <f>ROUND((Hoja2!U537+Hoja2!Y537),2)</f>
        <v>0</v>
      </c>
      <c r="P537" s="18">
        <f>Hoja2!AC537</f>
        <v>0</v>
      </c>
      <c r="Q537" s="18" t="str">
        <f>Hoja2!AD537</f>
        <v>N</v>
      </c>
      <c r="R537" s="18" t="str">
        <f>Hoja2!AE537</f>
        <v xml:space="preserve"> - </v>
      </c>
      <c r="S537" s="18" t="str">
        <f>Hoja2!AF537</f>
        <v xml:space="preserve"> - </v>
      </c>
      <c r="T537" s="18" t="str">
        <f>Hoja2!AG537</f>
        <v xml:space="preserve"> - </v>
      </c>
      <c r="U537" s="18" t="str">
        <f>Hoja2!AH537</f>
        <v xml:space="preserve"> - </v>
      </c>
      <c r="V537" s="18" t="str">
        <f>Hoja2!AI537</f>
        <v>A-1</v>
      </c>
      <c r="W537" s="18" t="str">
        <f>Hoja2!AJ537</f>
        <v>3011020110496</v>
      </c>
      <c r="X537" s="18">
        <f>Hoja2!AK537</f>
        <v>0</v>
      </c>
    </row>
    <row r="538" spans="1:24" ht="30" customHeight="1" x14ac:dyDescent="0.25">
      <c r="A538" s="18">
        <f>Hoja2!N538</f>
        <v>0</v>
      </c>
      <c r="B538" s="18">
        <f>Hoja2!O538</f>
        <v>0</v>
      </c>
      <c r="C538" s="18">
        <f>Hoja2!P538</f>
        <v>0</v>
      </c>
      <c r="D538" s="18">
        <f>Hoja2!Q538</f>
        <v>0</v>
      </c>
      <c r="E538" s="18">
        <f>Hoja2!R538</f>
        <v>0</v>
      </c>
      <c r="F538" s="18">
        <f>Hoja2!S538</f>
        <v>0</v>
      </c>
      <c r="G538" s="18" t="str">
        <f>Hoja2!T538</f>
        <v>2026</v>
      </c>
      <c r="H538" s="18">
        <f>Hoja2!U538</f>
        <v>0</v>
      </c>
      <c r="I538" s="18">
        <f>Hoja2!V538</f>
        <v>0</v>
      </c>
      <c r="J538" s="18">
        <f>Hoja2!W538</f>
        <v>0</v>
      </c>
      <c r="K538" s="18">
        <f>Hoja2!X538</f>
        <v>0</v>
      </c>
      <c r="L538" s="5">
        <f>ROUND((Hoja2!W538*Hoja2!$B$1),3)</f>
        <v>0</v>
      </c>
      <c r="M538" s="5">
        <f>ROUND((Hoja2!W538*Hoja2!$B$2),3)</f>
        <v>0</v>
      </c>
      <c r="N538" s="5">
        <f t="shared" si="9"/>
        <v>0</v>
      </c>
      <c r="O538" s="45">
        <f>ROUND((Hoja2!U538+Hoja2!Y538),2)</f>
        <v>0</v>
      </c>
      <c r="P538" s="18">
        <f>Hoja2!AC538</f>
        <v>0</v>
      </c>
      <c r="Q538" s="18" t="str">
        <f>Hoja2!AD538</f>
        <v>N</v>
      </c>
      <c r="R538" s="18" t="str">
        <f>Hoja2!AE538</f>
        <v xml:space="preserve"> - </v>
      </c>
      <c r="S538" s="18" t="str">
        <f>Hoja2!AF538</f>
        <v xml:space="preserve"> - </v>
      </c>
      <c r="T538" s="18" t="str">
        <f>Hoja2!AG538</f>
        <v xml:space="preserve"> - </v>
      </c>
      <c r="U538" s="18" t="str">
        <f>Hoja2!AH538</f>
        <v xml:space="preserve"> - </v>
      </c>
      <c r="V538" s="18" t="str">
        <f>Hoja2!AI538</f>
        <v>A-1</v>
      </c>
      <c r="W538" s="18" t="str">
        <f>Hoja2!AJ538</f>
        <v>3011020110497</v>
      </c>
      <c r="X538" s="18">
        <f>Hoja2!AK538</f>
        <v>0</v>
      </c>
    </row>
    <row r="539" spans="1:24" ht="30" customHeight="1" x14ac:dyDescent="0.25">
      <c r="A539" s="18">
        <f>Hoja2!N539</f>
        <v>0</v>
      </c>
      <c r="B539" s="18">
        <f>Hoja2!O539</f>
        <v>0</v>
      </c>
      <c r="C539" s="18">
        <f>Hoja2!P539</f>
        <v>0</v>
      </c>
      <c r="D539" s="18">
        <f>Hoja2!Q539</f>
        <v>0</v>
      </c>
      <c r="E539" s="18">
        <f>Hoja2!R539</f>
        <v>0</v>
      </c>
      <c r="F539" s="18">
        <f>Hoja2!S539</f>
        <v>0</v>
      </c>
      <c r="G539" s="18" t="str">
        <f>Hoja2!T539</f>
        <v>2026</v>
      </c>
      <c r="H539" s="18">
        <f>Hoja2!U539</f>
        <v>0</v>
      </c>
      <c r="I539" s="18">
        <f>Hoja2!V539</f>
        <v>0</v>
      </c>
      <c r="J539" s="18">
        <f>Hoja2!W539</f>
        <v>0</v>
      </c>
      <c r="K539" s="18">
        <f>Hoja2!X539</f>
        <v>0</v>
      </c>
      <c r="L539" s="5">
        <f>ROUND((Hoja2!W539*Hoja2!$B$1),3)</f>
        <v>0</v>
      </c>
      <c r="M539" s="5">
        <f>ROUND((Hoja2!W539*Hoja2!$B$2),3)</f>
        <v>0</v>
      </c>
      <c r="N539" s="5">
        <f t="shared" si="9"/>
        <v>0</v>
      </c>
      <c r="O539" s="45">
        <f>ROUND((Hoja2!U539+Hoja2!Y539),2)</f>
        <v>0</v>
      </c>
      <c r="P539" s="18">
        <f>Hoja2!AC539</f>
        <v>0</v>
      </c>
      <c r="Q539" s="18" t="str">
        <f>Hoja2!AD539</f>
        <v>N</v>
      </c>
      <c r="R539" s="18" t="str">
        <f>Hoja2!AE539</f>
        <v xml:space="preserve"> - </v>
      </c>
      <c r="S539" s="18" t="str">
        <f>Hoja2!AF539</f>
        <v xml:space="preserve"> - </v>
      </c>
      <c r="T539" s="18" t="str">
        <f>Hoja2!AG539</f>
        <v xml:space="preserve"> - </v>
      </c>
      <c r="U539" s="18" t="str">
        <f>Hoja2!AH539</f>
        <v xml:space="preserve"> - </v>
      </c>
      <c r="V539" s="18" t="str">
        <f>Hoja2!AI539</f>
        <v>A-1</v>
      </c>
      <c r="W539" s="18" t="str">
        <f>Hoja2!AJ539</f>
        <v>3011020110498</v>
      </c>
      <c r="X539" s="18">
        <f>Hoja2!AK539</f>
        <v>0</v>
      </c>
    </row>
    <row r="540" spans="1:24" ht="30" customHeight="1" x14ac:dyDescent="0.25">
      <c r="A540" s="18">
        <f>Hoja2!N540</f>
        <v>0</v>
      </c>
      <c r="B540" s="18">
        <f>Hoja2!O540</f>
        <v>0</v>
      </c>
      <c r="C540" s="18">
        <f>Hoja2!P540</f>
        <v>0</v>
      </c>
      <c r="D540" s="18">
        <f>Hoja2!Q540</f>
        <v>0</v>
      </c>
      <c r="E540" s="18">
        <f>Hoja2!R540</f>
        <v>0</v>
      </c>
      <c r="F540" s="18">
        <f>Hoja2!S540</f>
        <v>0</v>
      </c>
      <c r="G540" s="18" t="str">
        <f>Hoja2!T540</f>
        <v>2026</v>
      </c>
      <c r="H540" s="18">
        <f>Hoja2!U540</f>
        <v>0</v>
      </c>
      <c r="I540" s="18">
        <f>Hoja2!V540</f>
        <v>0</v>
      </c>
      <c r="J540" s="18">
        <f>Hoja2!W540</f>
        <v>0</v>
      </c>
      <c r="K540" s="18">
        <f>Hoja2!X540</f>
        <v>0</v>
      </c>
      <c r="L540" s="5">
        <f>ROUND((Hoja2!W540*Hoja2!$B$1),3)</f>
        <v>0</v>
      </c>
      <c r="M540" s="5">
        <f>ROUND((Hoja2!W540*Hoja2!$B$2),3)</f>
        <v>0</v>
      </c>
      <c r="N540" s="5">
        <f t="shared" si="9"/>
        <v>0</v>
      </c>
      <c r="O540" s="45">
        <f>ROUND((Hoja2!U540+Hoja2!Y540),2)</f>
        <v>0</v>
      </c>
      <c r="P540" s="18">
        <f>Hoja2!AC540</f>
        <v>0</v>
      </c>
      <c r="Q540" s="18" t="str">
        <f>Hoja2!AD540</f>
        <v>N</v>
      </c>
      <c r="R540" s="18" t="str">
        <f>Hoja2!AE540</f>
        <v xml:space="preserve"> - </v>
      </c>
      <c r="S540" s="18" t="str">
        <f>Hoja2!AF540</f>
        <v xml:space="preserve"> - </v>
      </c>
      <c r="T540" s="18" t="str">
        <f>Hoja2!AG540</f>
        <v xml:space="preserve"> - </v>
      </c>
      <c r="U540" s="18" t="str">
        <f>Hoja2!AH540</f>
        <v xml:space="preserve"> - </v>
      </c>
      <c r="V540" s="18" t="str">
        <f>Hoja2!AI540</f>
        <v>A-1</v>
      </c>
      <c r="W540" s="18" t="str">
        <f>Hoja2!AJ540</f>
        <v>3011020110499</v>
      </c>
      <c r="X540" s="18">
        <f>Hoja2!AK540</f>
        <v>0</v>
      </c>
    </row>
    <row r="541" spans="1:24" ht="30" customHeight="1" x14ac:dyDescent="0.25">
      <c r="A541" s="18">
        <f>Hoja2!N541</f>
        <v>0</v>
      </c>
      <c r="B541" s="18">
        <f>Hoja2!O541</f>
        <v>0</v>
      </c>
      <c r="C541" s="18">
        <f>Hoja2!P541</f>
        <v>0</v>
      </c>
      <c r="D541" s="18">
        <f>Hoja2!Q541</f>
        <v>0</v>
      </c>
      <c r="E541" s="18">
        <f>Hoja2!R541</f>
        <v>0</v>
      </c>
      <c r="F541" s="18">
        <f>Hoja2!S541</f>
        <v>0</v>
      </c>
      <c r="G541" s="18" t="str">
        <f>Hoja2!T541</f>
        <v>2026</v>
      </c>
      <c r="H541" s="18">
        <f>Hoja2!U541</f>
        <v>0</v>
      </c>
      <c r="I541" s="18">
        <f>Hoja2!V541</f>
        <v>0</v>
      </c>
      <c r="J541" s="18">
        <f>Hoja2!W541</f>
        <v>0</v>
      </c>
      <c r="K541" s="18">
        <f>Hoja2!X541</f>
        <v>0</v>
      </c>
      <c r="L541" s="5">
        <f>ROUND((Hoja2!W541*Hoja2!$B$1),3)</f>
        <v>0</v>
      </c>
      <c r="M541" s="5">
        <f>ROUND((Hoja2!W541*Hoja2!$B$2),3)</f>
        <v>0</v>
      </c>
      <c r="N541" s="5">
        <f t="shared" si="9"/>
        <v>0</v>
      </c>
      <c r="O541" s="45">
        <f>ROUND((Hoja2!U541+Hoja2!Y541),2)</f>
        <v>0</v>
      </c>
      <c r="P541" s="18">
        <f>Hoja2!AC541</f>
        <v>0</v>
      </c>
      <c r="Q541" s="18" t="str">
        <f>Hoja2!AD541</f>
        <v>N</v>
      </c>
      <c r="R541" s="18" t="str">
        <f>Hoja2!AE541</f>
        <v xml:space="preserve"> - </v>
      </c>
      <c r="S541" s="18" t="str">
        <f>Hoja2!AF541</f>
        <v xml:space="preserve"> - </v>
      </c>
      <c r="T541" s="18" t="str">
        <f>Hoja2!AG541</f>
        <v xml:space="preserve"> - </v>
      </c>
      <c r="U541" s="18" t="str">
        <f>Hoja2!AH541</f>
        <v xml:space="preserve"> - </v>
      </c>
      <c r="V541" s="18" t="str">
        <f>Hoja2!AI541</f>
        <v>A-1</v>
      </c>
      <c r="W541" s="18" t="str">
        <f>Hoja2!AJ541</f>
        <v>3011020110500</v>
      </c>
      <c r="X541" s="18">
        <f>Hoja2!AK541</f>
        <v>0</v>
      </c>
    </row>
    <row r="542" spans="1:24" ht="30" customHeight="1" x14ac:dyDescent="0.25">
      <c r="A542" s="18">
        <f>Hoja2!N542</f>
        <v>0</v>
      </c>
      <c r="B542" s="18">
        <f>Hoja2!O542</f>
        <v>0</v>
      </c>
      <c r="C542" s="18">
        <f>Hoja2!P542</f>
        <v>0</v>
      </c>
      <c r="D542" s="18">
        <f>Hoja2!Q542</f>
        <v>0</v>
      </c>
      <c r="E542" s="18">
        <f>Hoja2!R542</f>
        <v>0</v>
      </c>
      <c r="F542" s="18">
        <f>Hoja2!S542</f>
        <v>0</v>
      </c>
      <c r="G542" s="18" t="str">
        <f>Hoja2!T542</f>
        <v>2026</v>
      </c>
      <c r="H542" s="18">
        <f>Hoja2!U542</f>
        <v>0</v>
      </c>
      <c r="I542" s="18">
        <f>Hoja2!V542</f>
        <v>0</v>
      </c>
      <c r="J542" s="18">
        <f>Hoja2!W542</f>
        <v>0</v>
      </c>
      <c r="K542" s="18">
        <f>Hoja2!X542</f>
        <v>0</v>
      </c>
      <c r="L542" s="5">
        <f>ROUND((Hoja2!W542*Hoja2!$B$1),3)</f>
        <v>0</v>
      </c>
      <c r="M542" s="5">
        <f>ROUND((Hoja2!W542*Hoja2!$B$2),3)</f>
        <v>0</v>
      </c>
      <c r="N542" s="5">
        <f t="shared" si="9"/>
        <v>0</v>
      </c>
      <c r="O542" s="45">
        <f>ROUND((Hoja2!U542+Hoja2!Y542),2)</f>
        <v>0</v>
      </c>
      <c r="P542" s="18">
        <f>Hoja2!AC542</f>
        <v>0</v>
      </c>
      <c r="Q542" s="18" t="str">
        <f>Hoja2!AD542</f>
        <v>N</v>
      </c>
      <c r="R542" s="18" t="str">
        <f>Hoja2!AE542</f>
        <v xml:space="preserve"> - </v>
      </c>
      <c r="S542" s="18" t="str">
        <f>Hoja2!AF542</f>
        <v xml:space="preserve"> - </v>
      </c>
      <c r="T542" s="18" t="str">
        <f>Hoja2!AG542</f>
        <v xml:space="preserve"> - </v>
      </c>
      <c r="U542" s="18" t="str">
        <f>Hoja2!AH542</f>
        <v xml:space="preserve"> - </v>
      </c>
      <c r="V542" s="18" t="str">
        <f>Hoja2!AI542</f>
        <v>A-1</v>
      </c>
      <c r="W542" s="18" t="str">
        <f>Hoja2!AJ542</f>
        <v>3011020110501</v>
      </c>
      <c r="X542" s="18">
        <f>Hoja2!AK542</f>
        <v>0</v>
      </c>
    </row>
    <row r="543" spans="1:24" ht="30" customHeight="1" x14ac:dyDescent="0.25">
      <c r="A543" s="18">
        <f>Hoja2!N543</f>
        <v>0</v>
      </c>
      <c r="B543" s="18">
        <f>Hoja2!O543</f>
        <v>0</v>
      </c>
      <c r="C543" s="18">
        <f>Hoja2!P543</f>
        <v>0</v>
      </c>
      <c r="D543" s="18">
        <f>Hoja2!Q543</f>
        <v>0</v>
      </c>
      <c r="E543" s="18">
        <f>Hoja2!R543</f>
        <v>0</v>
      </c>
      <c r="F543" s="18">
        <f>Hoja2!S543</f>
        <v>0</v>
      </c>
      <c r="G543" s="18" t="str">
        <f>Hoja2!T543</f>
        <v>2026</v>
      </c>
      <c r="H543" s="18">
        <f>Hoja2!U543</f>
        <v>0</v>
      </c>
      <c r="I543" s="18">
        <f>Hoja2!V543</f>
        <v>0</v>
      </c>
      <c r="J543" s="18">
        <f>Hoja2!W543</f>
        <v>0</v>
      </c>
      <c r="K543" s="18">
        <f>Hoja2!X543</f>
        <v>0</v>
      </c>
      <c r="L543" s="5">
        <f>ROUND((Hoja2!W543*Hoja2!$B$1),3)</f>
        <v>0</v>
      </c>
      <c r="M543" s="5">
        <f>ROUND((Hoja2!W543*Hoja2!$B$2),3)</f>
        <v>0</v>
      </c>
      <c r="N543" s="5">
        <f t="shared" si="9"/>
        <v>0</v>
      </c>
      <c r="O543" s="45">
        <f>ROUND((Hoja2!U543+Hoja2!Y543),2)</f>
        <v>0</v>
      </c>
      <c r="P543" s="18">
        <f>Hoja2!AC543</f>
        <v>0</v>
      </c>
      <c r="Q543" s="18" t="str">
        <f>Hoja2!AD543</f>
        <v>N</v>
      </c>
      <c r="R543" s="18" t="str">
        <f>Hoja2!AE543</f>
        <v xml:space="preserve"> - </v>
      </c>
      <c r="S543" s="18" t="str">
        <f>Hoja2!AF543</f>
        <v xml:space="preserve"> - </v>
      </c>
      <c r="T543" s="18" t="str">
        <f>Hoja2!AG543</f>
        <v xml:space="preserve"> - </v>
      </c>
      <c r="U543" s="18" t="str">
        <f>Hoja2!AH543</f>
        <v xml:space="preserve"> - </v>
      </c>
      <c r="V543" s="18" t="str">
        <f>Hoja2!AI543</f>
        <v>A-1</v>
      </c>
      <c r="W543" s="18" t="str">
        <f>Hoja2!AJ543</f>
        <v>3011020110502</v>
      </c>
      <c r="X543" s="18">
        <f>Hoja2!AK543</f>
        <v>0</v>
      </c>
    </row>
    <row r="544" spans="1:24" ht="30" customHeight="1" x14ac:dyDescent="0.25">
      <c r="A544" s="18">
        <f>Hoja2!N544</f>
        <v>0</v>
      </c>
      <c r="B544" s="18">
        <f>Hoja2!O544</f>
        <v>0</v>
      </c>
      <c r="C544" s="18">
        <f>Hoja2!P544</f>
        <v>0</v>
      </c>
      <c r="D544" s="18">
        <f>Hoja2!Q544</f>
        <v>0</v>
      </c>
      <c r="E544" s="18">
        <f>Hoja2!R544</f>
        <v>0</v>
      </c>
      <c r="F544" s="18">
        <f>Hoja2!S544</f>
        <v>0</v>
      </c>
      <c r="G544" s="18" t="str">
        <f>Hoja2!T544</f>
        <v>2026</v>
      </c>
      <c r="H544" s="18">
        <f>Hoja2!U544</f>
        <v>0</v>
      </c>
      <c r="I544" s="18">
        <f>Hoja2!V544</f>
        <v>0</v>
      </c>
      <c r="J544" s="18">
        <f>Hoja2!W544</f>
        <v>0</v>
      </c>
      <c r="K544" s="18">
        <f>Hoja2!X544</f>
        <v>0</v>
      </c>
      <c r="L544" s="5">
        <f>ROUND((Hoja2!W544*Hoja2!$B$1),3)</f>
        <v>0</v>
      </c>
      <c r="M544" s="5">
        <f>ROUND((Hoja2!W544*Hoja2!$B$2),3)</f>
        <v>0</v>
      </c>
      <c r="N544" s="5">
        <f t="shared" si="9"/>
        <v>0</v>
      </c>
      <c r="O544" s="45">
        <f>ROUND((Hoja2!U544+Hoja2!Y544),2)</f>
        <v>0</v>
      </c>
      <c r="P544" s="18">
        <f>Hoja2!AC544</f>
        <v>0</v>
      </c>
      <c r="Q544" s="18" t="str">
        <f>Hoja2!AD544</f>
        <v>N</v>
      </c>
      <c r="R544" s="18" t="str">
        <f>Hoja2!AE544</f>
        <v xml:space="preserve"> - </v>
      </c>
      <c r="S544" s="18" t="str">
        <f>Hoja2!AF544</f>
        <v xml:space="preserve"> - </v>
      </c>
      <c r="T544" s="18" t="str">
        <f>Hoja2!AG544</f>
        <v xml:space="preserve"> - </v>
      </c>
      <c r="U544" s="18" t="str">
        <f>Hoja2!AH544</f>
        <v xml:space="preserve"> - </v>
      </c>
      <c r="V544" s="18" t="str">
        <f>Hoja2!AI544</f>
        <v>A-1</v>
      </c>
      <c r="W544" s="18" t="str">
        <f>Hoja2!AJ544</f>
        <v>3011020110503</v>
      </c>
      <c r="X544" s="18">
        <f>Hoja2!AK544</f>
        <v>0</v>
      </c>
    </row>
    <row r="545" spans="1:24" ht="30" customHeight="1" x14ac:dyDescent="0.25">
      <c r="A545" s="18">
        <f>Hoja2!N545</f>
        <v>0</v>
      </c>
      <c r="B545" s="18">
        <f>Hoja2!O545</f>
        <v>0</v>
      </c>
      <c r="C545" s="18">
        <f>Hoja2!P545</f>
        <v>0</v>
      </c>
      <c r="D545" s="18">
        <f>Hoja2!Q545</f>
        <v>0</v>
      </c>
      <c r="E545" s="18">
        <f>Hoja2!R545</f>
        <v>0</v>
      </c>
      <c r="F545" s="18">
        <f>Hoja2!S545</f>
        <v>0</v>
      </c>
      <c r="G545" s="18" t="str">
        <f>Hoja2!T545</f>
        <v>2026</v>
      </c>
      <c r="H545" s="18">
        <f>Hoja2!U545</f>
        <v>0</v>
      </c>
      <c r="I545" s="18">
        <f>Hoja2!V545</f>
        <v>0</v>
      </c>
      <c r="J545" s="18">
        <f>Hoja2!W545</f>
        <v>0</v>
      </c>
      <c r="K545" s="18">
        <f>Hoja2!X545</f>
        <v>0</v>
      </c>
      <c r="L545" s="5">
        <f>ROUND((Hoja2!W545*Hoja2!$B$1),3)</f>
        <v>0</v>
      </c>
      <c r="M545" s="5">
        <f>ROUND((Hoja2!W545*Hoja2!$B$2),3)</f>
        <v>0</v>
      </c>
      <c r="N545" s="5">
        <f t="shared" si="9"/>
        <v>0</v>
      </c>
      <c r="O545" s="45">
        <f>ROUND((Hoja2!U545+Hoja2!Y545),2)</f>
        <v>0</v>
      </c>
      <c r="P545" s="18">
        <f>Hoja2!AC545</f>
        <v>0</v>
      </c>
      <c r="Q545" s="18" t="str">
        <f>Hoja2!AD545</f>
        <v>N</v>
      </c>
      <c r="R545" s="18" t="str">
        <f>Hoja2!AE545</f>
        <v xml:space="preserve"> - </v>
      </c>
      <c r="S545" s="18" t="str">
        <f>Hoja2!AF545</f>
        <v xml:space="preserve"> - </v>
      </c>
      <c r="T545" s="18" t="str">
        <f>Hoja2!AG545</f>
        <v xml:space="preserve"> - </v>
      </c>
      <c r="U545" s="18" t="str">
        <f>Hoja2!AH545</f>
        <v xml:space="preserve"> - </v>
      </c>
      <c r="V545" s="18" t="str">
        <f>Hoja2!AI545</f>
        <v>A-1</v>
      </c>
      <c r="W545" s="18" t="str">
        <f>Hoja2!AJ545</f>
        <v>3011020110504</v>
      </c>
      <c r="X545" s="18">
        <f>Hoja2!AK545</f>
        <v>0</v>
      </c>
    </row>
    <row r="546" spans="1:24" ht="30" customHeight="1" x14ac:dyDescent="0.25">
      <c r="A546" s="18">
        <f>Hoja2!N546</f>
        <v>0</v>
      </c>
      <c r="B546" s="18">
        <f>Hoja2!O546</f>
        <v>0</v>
      </c>
      <c r="C546" s="18">
        <f>Hoja2!P546</f>
        <v>0</v>
      </c>
      <c r="D546" s="18">
        <f>Hoja2!Q546</f>
        <v>0</v>
      </c>
      <c r="E546" s="18">
        <f>Hoja2!R546</f>
        <v>0</v>
      </c>
      <c r="F546" s="18">
        <f>Hoja2!S546</f>
        <v>0</v>
      </c>
      <c r="G546" s="18" t="str">
        <f>Hoja2!T546</f>
        <v>2026</v>
      </c>
      <c r="H546" s="18">
        <f>Hoja2!U546</f>
        <v>0</v>
      </c>
      <c r="I546" s="18">
        <f>Hoja2!V546</f>
        <v>0</v>
      </c>
      <c r="J546" s="18">
        <f>Hoja2!W546</f>
        <v>0</v>
      </c>
      <c r="K546" s="18">
        <f>Hoja2!X546</f>
        <v>0</v>
      </c>
      <c r="L546" s="5">
        <f>ROUND((Hoja2!W546*Hoja2!$B$1),3)</f>
        <v>0</v>
      </c>
      <c r="M546" s="5">
        <f>ROUND((Hoja2!W546*Hoja2!$B$2),3)</f>
        <v>0</v>
      </c>
      <c r="N546" s="5">
        <f t="shared" si="9"/>
        <v>0</v>
      </c>
      <c r="O546" s="45">
        <f>ROUND((Hoja2!U546+Hoja2!Y546),2)</f>
        <v>0</v>
      </c>
      <c r="P546" s="18">
        <f>Hoja2!AC546</f>
        <v>0</v>
      </c>
      <c r="Q546" s="18" t="str">
        <f>Hoja2!AD546</f>
        <v>N</v>
      </c>
      <c r="R546" s="18" t="str">
        <f>Hoja2!AE546</f>
        <v xml:space="preserve"> - </v>
      </c>
      <c r="S546" s="18" t="str">
        <f>Hoja2!AF546</f>
        <v xml:space="preserve"> - </v>
      </c>
      <c r="T546" s="18" t="str">
        <f>Hoja2!AG546</f>
        <v xml:space="preserve"> - </v>
      </c>
      <c r="U546" s="18" t="str">
        <f>Hoja2!AH546</f>
        <v xml:space="preserve"> - </v>
      </c>
      <c r="V546" s="18" t="str">
        <f>Hoja2!AI546</f>
        <v>A-1</v>
      </c>
      <c r="W546" s="18" t="str">
        <f>Hoja2!AJ546</f>
        <v>3011020110505</v>
      </c>
      <c r="X546" s="18">
        <f>Hoja2!AK546</f>
        <v>0</v>
      </c>
    </row>
    <row r="547" spans="1:24" ht="30" customHeight="1" x14ac:dyDescent="0.25">
      <c r="A547" s="18">
        <f>Hoja2!N547</f>
        <v>0</v>
      </c>
      <c r="B547" s="18">
        <f>Hoja2!O547</f>
        <v>0</v>
      </c>
      <c r="C547" s="18">
        <f>Hoja2!P547</f>
        <v>0</v>
      </c>
      <c r="D547" s="18">
        <f>Hoja2!Q547</f>
        <v>0</v>
      </c>
      <c r="E547" s="18">
        <f>Hoja2!R547</f>
        <v>0</v>
      </c>
      <c r="F547" s="18">
        <f>Hoja2!S547</f>
        <v>0</v>
      </c>
      <c r="G547" s="18" t="str">
        <f>Hoja2!T547</f>
        <v>2026</v>
      </c>
      <c r="H547" s="18">
        <f>Hoja2!U547</f>
        <v>0</v>
      </c>
      <c r="I547" s="18">
        <f>Hoja2!V547</f>
        <v>0</v>
      </c>
      <c r="J547" s="18">
        <f>Hoja2!W547</f>
        <v>0</v>
      </c>
      <c r="K547" s="18">
        <f>Hoja2!X547</f>
        <v>0</v>
      </c>
      <c r="L547" s="5">
        <f>ROUND((Hoja2!W547*Hoja2!$B$1),3)</f>
        <v>0</v>
      </c>
      <c r="M547" s="5">
        <f>ROUND((Hoja2!W547*Hoja2!$B$2),3)</f>
        <v>0</v>
      </c>
      <c r="N547" s="5">
        <f t="shared" si="9"/>
        <v>0</v>
      </c>
      <c r="O547" s="45">
        <f>ROUND((Hoja2!U547+Hoja2!Y547),2)</f>
        <v>0</v>
      </c>
      <c r="P547" s="18">
        <f>Hoja2!AC547</f>
        <v>0</v>
      </c>
      <c r="Q547" s="18" t="str">
        <f>Hoja2!AD547</f>
        <v>N</v>
      </c>
      <c r="R547" s="18" t="str">
        <f>Hoja2!AE547</f>
        <v xml:space="preserve"> - </v>
      </c>
      <c r="S547" s="18" t="str">
        <f>Hoja2!AF547</f>
        <v xml:space="preserve"> - </v>
      </c>
      <c r="T547" s="18" t="str">
        <f>Hoja2!AG547</f>
        <v xml:space="preserve"> - </v>
      </c>
      <c r="U547" s="18" t="str">
        <f>Hoja2!AH547</f>
        <v xml:space="preserve"> - </v>
      </c>
      <c r="V547" s="18" t="str">
        <f>Hoja2!AI547</f>
        <v>A-1</v>
      </c>
      <c r="W547" s="18" t="str">
        <f>Hoja2!AJ547</f>
        <v>3011020110506</v>
      </c>
      <c r="X547" s="18">
        <f>Hoja2!AK547</f>
        <v>0</v>
      </c>
    </row>
    <row r="548" spans="1:24" ht="30" customHeight="1" x14ac:dyDescent="0.25">
      <c r="A548" s="18">
        <f>Hoja2!N548</f>
        <v>0</v>
      </c>
      <c r="B548" s="18">
        <f>Hoja2!O548</f>
        <v>0</v>
      </c>
      <c r="C548" s="18">
        <f>Hoja2!P548</f>
        <v>0</v>
      </c>
      <c r="D548" s="18">
        <f>Hoja2!Q548</f>
        <v>0</v>
      </c>
      <c r="E548" s="18">
        <f>Hoja2!R548</f>
        <v>0</v>
      </c>
      <c r="F548" s="18">
        <f>Hoja2!S548</f>
        <v>0</v>
      </c>
      <c r="G548" s="18" t="str">
        <f>Hoja2!T548</f>
        <v>2026</v>
      </c>
      <c r="H548" s="18">
        <f>Hoja2!U548</f>
        <v>0</v>
      </c>
      <c r="I548" s="18">
        <f>Hoja2!V548</f>
        <v>0</v>
      </c>
      <c r="J548" s="18">
        <f>Hoja2!W548</f>
        <v>0</v>
      </c>
      <c r="K548" s="18">
        <f>Hoja2!X548</f>
        <v>0</v>
      </c>
      <c r="L548" s="5">
        <f>ROUND((Hoja2!W548*Hoja2!$B$1),3)</f>
        <v>0</v>
      </c>
      <c r="M548" s="5">
        <f>ROUND((Hoja2!W548*Hoja2!$B$2),3)</f>
        <v>0</v>
      </c>
      <c r="N548" s="5">
        <f t="shared" si="9"/>
        <v>0</v>
      </c>
      <c r="O548" s="45">
        <f>ROUND((Hoja2!U548+Hoja2!Y548),2)</f>
        <v>0</v>
      </c>
      <c r="P548" s="18">
        <f>Hoja2!AC548</f>
        <v>0</v>
      </c>
      <c r="Q548" s="18" t="str">
        <f>Hoja2!AD548</f>
        <v>N</v>
      </c>
      <c r="R548" s="18" t="str">
        <f>Hoja2!AE548</f>
        <v xml:space="preserve"> - </v>
      </c>
      <c r="S548" s="18" t="str">
        <f>Hoja2!AF548</f>
        <v xml:space="preserve"> - </v>
      </c>
      <c r="T548" s="18" t="str">
        <f>Hoja2!AG548</f>
        <v xml:space="preserve"> - </v>
      </c>
      <c r="U548" s="18" t="str">
        <f>Hoja2!AH548</f>
        <v xml:space="preserve"> - </v>
      </c>
      <c r="V548" s="18" t="str">
        <f>Hoja2!AI548</f>
        <v>A-1</v>
      </c>
      <c r="W548" s="18" t="str">
        <f>Hoja2!AJ548</f>
        <v>3011020110507</v>
      </c>
      <c r="X548" s="18">
        <f>Hoja2!AK548</f>
        <v>0</v>
      </c>
    </row>
    <row r="549" spans="1:24" ht="30" customHeight="1" x14ac:dyDescent="0.25">
      <c r="A549" s="18">
        <f>Hoja2!N549</f>
        <v>0</v>
      </c>
      <c r="B549" s="18">
        <f>Hoja2!O549</f>
        <v>0</v>
      </c>
      <c r="C549" s="18">
        <f>Hoja2!P549</f>
        <v>0</v>
      </c>
      <c r="D549" s="18">
        <f>Hoja2!Q549</f>
        <v>0</v>
      </c>
      <c r="E549" s="18">
        <f>Hoja2!R549</f>
        <v>0</v>
      </c>
      <c r="F549" s="18">
        <f>Hoja2!S549</f>
        <v>0</v>
      </c>
      <c r="G549" s="18" t="str">
        <f>Hoja2!T549</f>
        <v>2026</v>
      </c>
      <c r="H549" s="18">
        <f>Hoja2!U549</f>
        <v>0</v>
      </c>
      <c r="I549" s="18">
        <f>Hoja2!V549</f>
        <v>0</v>
      </c>
      <c r="J549" s="18">
        <f>Hoja2!W549</f>
        <v>0</v>
      </c>
      <c r="K549" s="18">
        <f>Hoja2!X549</f>
        <v>0</v>
      </c>
      <c r="L549" s="5">
        <f>ROUND((Hoja2!W549*Hoja2!$B$1),3)</f>
        <v>0</v>
      </c>
      <c r="M549" s="5">
        <f>ROUND((Hoja2!W549*Hoja2!$B$2),3)</f>
        <v>0</v>
      </c>
      <c r="N549" s="5">
        <f t="shared" si="9"/>
        <v>0</v>
      </c>
      <c r="O549" s="45">
        <f>ROUND((Hoja2!U549+Hoja2!Y549),2)</f>
        <v>0</v>
      </c>
      <c r="P549" s="18">
        <f>Hoja2!AC549</f>
        <v>0</v>
      </c>
      <c r="Q549" s="18" t="str">
        <f>Hoja2!AD549</f>
        <v>N</v>
      </c>
      <c r="R549" s="18" t="str">
        <f>Hoja2!AE549</f>
        <v xml:space="preserve"> - </v>
      </c>
      <c r="S549" s="18" t="str">
        <f>Hoja2!AF549</f>
        <v xml:space="preserve"> - </v>
      </c>
      <c r="T549" s="18" t="str">
        <f>Hoja2!AG549</f>
        <v xml:space="preserve"> - </v>
      </c>
      <c r="U549" s="18" t="str">
        <f>Hoja2!AH549</f>
        <v xml:space="preserve"> - </v>
      </c>
      <c r="V549" s="18" t="str">
        <f>Hoja2!AI549</f>
        <v>A-1</v>
      </c>
      <c r="W549" s="18" t="str">
        <f>Hoja2!AJ549</f>
        <v>3011020110508</v>
      </c>
      <c r="X549" s="18">
        <f>Hoja2!AK549</f>
        <v>0</v>
      </c>
    </row>
    <row r="550" spans="1:24" ht="30" customHeight="1" x14ac:dyDescent="0.25">
      <c r="A550" s="18">
        <f>Hoja2!N550</f>
        <v>0</v>
      </c>
      <c r="B550" s="18">
        <f>Hoja2!O550</f>
        <v>0</v>
      </c>
      <c r="C550" s="18">
        <f>Hoja2!P550</f>
        <v>0</v>
      </c>
      <c r="D550" s="18">
        <f>Hoja2!Q550</f>
        <v>0</v>
      </c>
      <c r="E550" s="18">
        <f>Hoja2!R550</f>
        <v>0</v>
      </c>
      <c r="F550" s="18">
        <f>Hoja2!S550</f>
        <v>0</v>
      </c>
      <c r="G550" s="18" t="str">
        <f>Hoja2!T550</f>
        <v>2026</v>
      </c>
      <c r="H550" s="18">
        <f>Hoja2!U550</f>
        <v>0</v>
      </c>
      <c r="I550" s="18">
        <f>Hoja2!V550</f>
        <v>0</v>
      </c>
      <c r="J550" s="18">
        <f>Hoja2!W550</f>
        <v>0</v>
      </c>
      <c r="K550" s="18">
        <f>Hoja2!X550</f>
        <v>0</v>
      </c>
      <c r="L550" s="5">
        <f>ROUND((Hoja2!W550*Hoja2!$B$1),3)</f>
        <v>0</v>
      </c>
      <c r="M550" s="5">
        <f>ROUND((Hoja2!W550*Hoja2!$B$2),3)</f>
        <v>0</v>
      </c>
      <c r="N550" s="5">
        <f t="shared" si="9"/>
        <v>0</v>
      </c>
      <c r="O550" s="45">
        <f>ROUND((Hoja2!U550+Hoja2!Y550),2)</f>
        <v>0</v>
      </c>
      <c r="P550" s="18">
        <f>Hoja2!AC550</f>
        <v>0</v>
      </c>
      <c r="Q550" s="18" t="str">
        <f>Hoja2!AD550</f>
        <v>N</v>
      </c>
      <c r="R550" s="18" t="str">
        <f>Hoja2!AE550</f>
        <v xml:space="preserve"> - </v>
      </c>
      <c r="S550" s="18" t="str">
        <f>Hoja2!AF550</f>
        <v xml:space="preserve"> - </v>
      </c>
      <c r="T550" s="18" t="str">
        <f>Hoja2!AG550</f>
        <v xml:space="preserve"> - </v>
      </c>
      <c r="U550" s="18" t="str">
        <f>Hoja2!AH550</f>
        <v xml:space="preserve"> - </v>
      </c>
      <c r="V550" s="18" t="str">
        <f>Hoja2!AI550</f>
        <v>A-1</v>
      </c>
      <c r="W550" s="18" t="str">
        <f>Hoja2!AJ550</f>
        <v>3011020110509</v>
      </c>
      <c r="X550" s="18">
        <f>Hoja2!AK550</f>
        <v>0</v>
      </c>
    </row>
    <row r="551" spans="1:24" ht="30" customHeight="1" x14ac:dyDescent="0.25">
      <c r="A551" s="18">
        <f>Hoja2!N551</f>
        <v>0</v>
      </c>
      <c r="B551" s="18">
        <f>Hoja2!O551</f>
        <v>0</v>
      </c>
      <c r="C551" s="18">
        <f>Hoja2!P551</f>
        <v>0</v>
      </c>
      <c r="D551" s="18">
        <f>Hoja2!Q551</f>
        <v>0</v>
      </c>
      <c r="E551" s="18">
        <f>Hoja2!R551</f>
        <v>0</v>
      </c>
      <c r="F551" s="18">
        <f>Hoja2!S551</f>
        <v>0</v>
      </c>
      <c r="G551" s="18" t="str">
        <f>Hoja2!T551</f>
        <v>2026</v>
      </c>
      <c r="H551" s="18">
        <f>Hoja2!U551</f>
        <v>0</v>
      </c>
      <c r="I551" s="18">
        <f>Hoja2!V551</f>
        <v>0</v>
      </c>
      <c r="J551" s="18">
        <f>Hoja2!W551</f>
        <v>0</v>
      </c>
      <c r="K551" s="18">
        <f>Hoja2!X551</f>
        <v>0</v>
      </c>
      <c r="L551" s="5">
        <f>ROUND((Hoja2!W551*Hoja2!$B$1),3)</f>
        <v>0</v>
      </c>
      <c r="M551" s="5">
        <f>ROUND((Hoja2!W551*Hoja2!$B$2),3)</f>
        <v>0</v>
      </c>
      <c r="N551" s="5">
        <f t="shared" si="9"/>
        <v>0</v>
      </c>
      <c r="O551" s="45">
        <f>ROUND((Hoja2!U551+Hoja2!Y551),2)</f>
        <v>0</v>
      </c>
      <c r="P551" s="18">
        <f>Hoja2!AC551</f>
        <v>0</v>
      </c>
      <c r="Q551" s="18" t="str">
        <f>Hoja2!AD551</f>
        <v>N</v>
      </c>
      <c r="R551" s="18" t="str">
        <f>Hoja2!AE551</f>
        <v xml:space="preserve"> - </v>
      </c>
      <c r="S551" s="18" t="str">
        <f>Hoja2!AF551</f>
        <v xml:space="preserve"> - </v>
      </c>
      <c r="T551" s="18" t="str">
        <f>Hoja2!AG551</f>
        <v xml:space="preserve"> - </v>
      </c>
      <c r="U551" s="18" t="str">
        <f>Hoja2!AH551</f>
        <v xml:space="preserve"> - </v>
      </c>
      <c r="V551" s="18" t="str">
        <f>Hoja2!AI551</f>
        <v>A-1</v>
      </c>
      <c r="W551" s="18" t="str">
        <f>Hoja2!AJ551</f>
        <v>3011020110510</v>
      </c>
      <c r="X551" s="18">
        <f>Hoja2!AK551</f>
        <v>0</v>
      </c>
    </row>
    <row r="552" spans="1:24" ht="30" customHeight="1" x14ac:dyDescent="0.25">
      <c r="A552" s="18">
        <f>Hoja2!N552</f>
        <v>0</v>
      </c>
      <c r="B552" s="18">
        <f>Hoja2!O552</f>
        <v>0</v>
      </c>
      <c r="C552" s="18">
        <f>Hoja2!P552</f>
        <v>0</v>
      </c>
      <c r="D552" s="18">
        <f>Hoja2!Q552</f>
        <v>0</v>
      </c>
      <c r="E552" s="18">
        <f>Hoja2!R552</f>
        <v>0</v>
      </c>
      <c r="F552" s="18">
        <f>Hoja2!S552</f>
        <v>0</v>
      </c>
      <c r="G552" s="18" t="str">
        <f>Hoja2!T552</f>
        <v>2026</v>
      </c>
      <c r="H552" s="18">
        <f>Hoja2!U552</f>
        <v>0</v>
      </c>
      <c r="I552" s="18">
        <f>Hoja2!V552</f>
        <v>0</v>
      </c>
      <c r="J552" s="18">
        <f>Hoja2!W552</f>
        <v>0</v>
      </c>
      <c r="K552" s="18">
        <f>Hoja2!X552</f>
        <v>0</v>
      </c>
      <c r="L552" s="5">
        <f>ROUND((Hoja2!W552*Hoja2!$B$1),3)</f>
        <v>0</v>
      </c>
      <c r="M552" s="5">
        <f>ROUND((Hoja2!W552*Hoja2!$B$2),3)</f>
        <v>0</v>
      </c>
      <c r="N552" s="5">
        <f t="shared" si="9"/>
        <v>0</v>
      </c>
      <c r="O552" s="45">
        <f>ROUND((Hoja2!U552+Hoja2!Y552),2)</f>
        <v>0</v>
      </c>
      <c r="P552" s="18">
        <f>Hoja2!AC552</f>
        <v>0</v>
      </c>
      <c r="Q552" s="18" t="str">
        <f>Hoja2!AD552</f>
        <v>N</v>
      </c>
      <c r="R552" s="18" t="str">
        <f>Hoja2!AE552</f>
        <v xml:space="preserve"> - </v>
      </c>
      <c r="S552" s="18" t="str">
        <f>Hoja2!AF552</f>
        <v xml:space="preserve"> - </v>
      </c>
      <c r="T552" s="18" t="str">
        <f>Hoja2!AG552</f>
        <v xml:space="preserve"> - </v>
      </c>
      <c r="U552" s="18" t="str">
        <f>Hoja2!AH552</f>
        <v xml:space="preserve"> - </v>
      </c>
      <c r="V552" s="18" t="str">
        <f>Hoja2!AI552</f>
        <v>A-1</v>
      </c>
      <c r="W552" s="18" t="str">
        <f>Hoja2!AJ552</f>
        <v>3011020110511</v>
      </c>
      <c r="X552" s="18">
        <f>Hoja2!AK552</f>
        <v>0</v>
      </c>
    </row>
    <row r="553" spans="1:24" ht="30" customHeight="1" x14ac:dyDescent="0.25">
      <c r="A553" s="18">
        <f>Hoja2!N553</f>
        <v>0</v>
      </c>
      <c r="B553" s="18">
        <f>Hoja2!O553</f>
        <v>0</v>
      </c>
      <c r="C553" s="18">
        <f>Hoja2!P553</f>
        <v>0</v>
      </c>
      <c r="D553" s="18">
        <f>Hoja2!Q553</f>
        <v>0</v>
      </c>
      <c r="E553" s="18">
        <f>Hoja2!R553</f>
        <v>0</v>
      </c>
      <c r="F553" s="18">
        <f>Hoja2!S553</f>
        <v>0</v>
      </c>
      <c r="G553" s="18" t="str">
        <f>Hoja2!T553</f>
        <v>2026</v>
      </c>
      <c r="H553" s="18">
        <f>Hoja2!U553</f>
        <v>0</v>
      </c>
      <c r="I553" s="18">
        <f>Hoja2!V553</f>
        <v>0</v>
      </c>
      <c r="J553" s="18">
        <f>Hoja2!W553</f>
        <v>0</v>
      </c>
      <c r="K553" s="18">
        <f>Hoja2!X553</f>
        <v>0</v>
      </c>
      <c r="L553" s="5">
        <f>ROUND((Hoja2!W553*Hoja2!$B$1),3)</f>
        <v>0</v>
      </c>
      <c r="M553" s="5">
        <f>ROUND((Hoja2!W553*Hoja2!$B$2),3)</f>
        <v>0</v>
      </c>
      <c r="N553" s="5">
        <f t="shared" si="9"/>
        <v>0</v>
      </c>
      <c r="O553" s="45">
        <f>ROUND((Hoja2!U553+Hoja2!Y553),2)</f>
        <v>0</v>
      </c>
      <c r="P553" s="18">
        <f>Hoja2!AC553</f>
        <v>0</v>
      </c>
      <c r="Q553" s="18" t="str">
        <f>Hoja2!AD553</f>
        <v>N</v>
      </c>
      <c r="R553" s="18" t="str">
        <f>Hoja2!AE553</f>
        <v xml:space="preserve"> - </v>
      </c>
      <c r="S553" s="18" t="str">
        <f>Hoja2!AF553</f>
        <v xml:space="preserve"> - </v>
      </c>
      <c r="T553" s="18" t="str">
        <f>Hoja2!AG553</f>
        <v xml:space="preserve"> - </v>
      </c>
      <c r="U553" s="18" t="str">
        <f>Hoja2!AH553</f>
        <v xml:space="preserve"> - </v>
      </c>
      <c r="V553" s="18" t="str">
        <f>Hoja2!AI553</f>
        <v>A-1</v>
      </c>
      <c r="W553" s="18" t="str">
        <f>Hoja2!AJ553</f>
        <v>3011020110512</v>
      </c>
      <c r="X553" s="18">
        <f>Hoja2!AK553</f>
        <v>0</v>
      </c>
    </row>
    <row r="554" spans="1:24" ht="30" customHeight="1" x14ac:dyDescent="0.25">
      <c r="A554" s="18">
        <f>Hoja2!N554</f>
        <v>0</v>
      </c>
      <c r="B554" s="18">
        <f>Hoja2!O554</f>
        <v>0</v>
      </c>
      <c r="C554" s="18">
        <f>Hoja2!P554</f>
        <v>0</v>
      </c>
      <c r="D554" s="18">
        <f>Hoja2!Q554</f>
        <v>0</v>
      </c>
      <c r="E554" s="18">
        <f>Hoja2!R554</f>
        <v>0</v>
      </c>
      <c r="F554" s="18">
        <f>Hoja2!S554</f>
        <v>0</v>
      </c>
      <c r="G554" s="18" t="str">
        <f>Hoja2!T554</f>
        <v>2026</v>
      </c>
      <c r="H554" s="18">
        <f>Hoja2!U554</f>
        <v>0</v>
      </c>
      <c r="I554" s="18">
        <f>Hoja2!V554</f>
        <v>0</v>
      </c>
      <c r="J554" s="18">
        <f>Hoja2!W554</f>
        <v>0</v>
      </c>
      <c r="K554" s="18">
        <f>Hoja2!X554</f>
        <v>0</v>
      </c>
      <c r="L554" s="5">
        <f>ROUND((Hoja2!W554*Hoja2!$B$1),3)</f>
        <v>0</v>
      </c>
      <c r="M554" s="5">
        <f>ROUND((Hoja2!W554*Hoja2!$B$2),3)</f>
        <v>0</v>
      </c>
      <c r="N554" s="5">
        <f t="shared" si="9"/>
        <v>0</v>
      </c>
      <c r="O554" s="45">
        <f>ROUND((Hoja2!U554+Hoja2!Y554),2)</f>
        <v>0</v>
      </c>
      <c r="P554" s="18">
        <f>Hoja2!AC554</f>
        <v>0</v>
      </c>
      <c r="Q554" s="18" t="str">
        <f>Hoja2!AD554</f>
        <v>N</v>
      </c>
      <c r="R554" s="18" t="str">
        <f>Hoja2!AE554</f>
        <v xml:space="preserve"> - </v>
      </c>
      <c r="S554" s="18" t="str">
        <f>Hoja2!AF554</f>
        <v xml:space="preserve"> - </v>
      </c>
      <c r="T554" s="18" t="str">
        <f>Hoja2!AG554</f>
        <v xml:space="preserve"> - </v>
      </c>
      <c r="U554" s="18" t="str">
        <f>Hoja2!AH554</f>
        <v xml:space="preserve"> - </v>
      </c>
      <c r="V554" s="18" t="str">
        <f>Hoja2!AI554</f>
        <v>A-1</v>
      </c>
      <c r="W554" s="18" t="str">
        <f>Hoja2!AJ554</f>
        <v>3011020110513</v>
      </c>
      <c r="X554" s="18">
        <f>Hoja2!AK554</f>
        <v>0</v>
      </c>
    </row>
    <row r="555" spans="1:24" ht="30" customHeight="1" x14ac:dyDescent="0.25">
      <c r="A555" s="18">
        <f>Hoja2!N555</f>
        <v>0</v>
      </c>
      <c r="B555" s="18">
        <f>Hoja2!O555</f>
        <v>0</v>
      </c>
      <c r="C555" s="18">
        <f>Hoja2!P555</f>
        <v>0</v>
      </c>
      <c r="D555" s="18">
        <f>Hoja2!Q555</f>
        <v>0</v>
      </c>
      <c r="E555" s="18">
        <f>Hoja2!R555</f>
        <v>0</v>
      </c>
      <c r="F555" s="18">
        <f>Hoja2!S555</f>
        <v>0</v>
      </c>
      <c r="G555" s="18" t="str">
        <f>Hoja2!T555</f>
        <v>2026</v>
      </c>
      <c r="H555" s="18">
        <f>Hoja2!U555</f>
        <v>0</v>
      </c>
      <c r="I555" s="18">
        <f>Hoja2!V555</f>
        <v>0</v>
      </c>
      <c r="J555" s="18">
        <f>Hoja2!W555</f>
        <v>0</v>
      </c>
      <c r="K555" s="18">
        <f>Hoja2!X555</f>
        <v>0</v>
      </c>
      <c r="L555" s="5">
        <f>ROUND((Hoja2!W555*Hoja2!$B$1),3)</f>
        <v>0</v>
      </c>
      <c r="M555" s="5">
        <f>ROUND((Hoja2!W555*Hoja2!$B$2),3)</f>
        <v>0</v>
      </c>
      <c r="N555" s="5">
        <f t="shared" si="9"/>
        <v>0</v>
      </c>
      <c r="O555" s="45">
        <f>ROUND((Hoja2!U555+Hoja2!Y555),2)</f>
        <v>0</v>
      </c>
      <c r="P555" s="18">
        <f>Hoja2!AC555</f>
        <v>0</v>
      </c>
      <c r="Q555" s="18" t="str">
        <f>Hoja2!AD555</f>
        <v>N</v>
      </c>
      <c r="R555" s="18" t="str">
        <f>Hoja2!AE555</f>
        <v xml:space="preserve"> - </v>
      </c>
      <c r="S555" s="18" t="str">
        <f>Hoja2!AF555</f>
        <v xml:space="preserve"> - </v>
      </c>
      <c r="T555" s="18" t="str">
        <f>Hoja2!AG555</f>
        <v xml:space="preserve"> - </v>
      </c>
      <c r="U555" s="18" t="str">
        <f>Hoja2!AH555</f>
        <v xml:space="preserve"> - </v>
      </c>
      <c r="V555" s="18" t="str">
        <f>Hoja2!AI555</f>
        <v>A-1</v>
      </c>
      <c r="W555" s="18" t="str">
        <f>Hoja2!AJ555</f>
        <v>3011020110514</v>
      </c>
      <c r="X555" s="18">
        <f>Hoja2!AK555</f>
        <v>0</v>
      </c>
    </row>
    <row r="556" spans="1:24" ht="30" customHeight="1" x14ac:dyDescent="0.25">
      <c r="A556" s="18">
        <f>Hoja2!N556</f>
        <v>0</v>
      </c>
      <c r="B556" s="18">
        <f>Hoja2!O556</f>
        <v>0</v>
      </c>
      <c r="C556" s="18">
        <f>Hoja2!P556</f>
        <v>0</v>
      </c>
      <c r="D556" s="18">
        <f>Hoja2!Q556</f>
        <v>0</v>
      </c>
      <c r="E556" s="18">
        <f>Hoja2!R556</f>
        <v>0</v>
      </c>
      <c r="F556" s="18">
        <f>Hoja2!S556</f>
        <v>0</v>
      </c>
      <c r="G556" s="18" t="str">
        <f>Hoja2!T556</f>
        <v>2026</v>
      </c>
      <c r="H556" s="18">
        <f>Hoja2!U556</f>
        <v>0</v>
      </c>
      <c r="I556" s="18">
        <f>Hoja2!V556</f>
        <v>0</v>
      </c>
      <c r="J556" s="18">
        <f>Hoja2!W556</f>
        <v>0</v>
      </c>
      <c r="K556" s="18">
        <f>Hoja2!X556</f>
        <v>0</v>
      </c>
      <c r="L556" s="5">
        <f>ROUND((Hoja2!W556*Hoja2!$B$1),3)</f>
        <v>0</v>
      </c>
      <c r="M556" s="5">
        <f>ROUND((Hoja2!W556*Hoja2!$B$2),3)</f>
        <v>0</v>
      </c>
      <c r="N556" s="5">
        <f t="shared" si="9"/>
        <v>0</v>
      </c>
      <c r="O556" s="45">
        <f>ROUND((Hoja2!U556+Hoja2!Y556),2)</f>
        <v>0</v>
      </c>
      <c r="P556" s="18">
        <f>Hoja2!AC556</f>
        <v>0</v>
      </c>
      <c r="Q556" s="18" t="str">
        <f>Hoja2!AD556</f>
        <v>N</v>
      </c>
      <c r="R556" s="18" t="str">
        <f>Hoja2!AE556</f>
        <v xml:space="preserve"> - </v>
      </c>
      <c r="S556" s="18" t="str">
        <f>Hoja2!AF556</f>
        <v xml:space="preserve"> - </v>
      </c>
      <c r="T556" s="18" t="str">
        <f>Hoja2!AG556</f>
        <v xml:space="preserve"> - </v>
      </c>
      <c r="U556" s="18" t="str">
        <f>Hoja2!AH556</f>
        <v xml:space="preserve"> - </v>
      </c>
      <c r="V556" s="18" t="str">
        <f>Hoja2!AI556</f>
        <v>A-1</v>
      </c>
      <c r="W556" s="18" t="str">
        <f>Hoja2!AJ556</f>
        <v>3011020110515</v>
      </c>
      <c r="X556" s="18">
        <f>Hoja2!AK556</f>
        <v>0</v>
      </c>
    </row>
    <row r="557" spans="1:24" ht="30" customHeight="1" x14ac:dyDescent="0.25">
      <c r="A557" s="18">
        <f>Hoja2!N557</f>
        <v>0</v>
      </c>
      <c r="B557" s="18">
        <f>Hoja2!O557</f>
        <v>0</v>
      </c>
      <c r="C557" s="18">
        <f>Hoja2!P557</f>
        <v>0</v>
      </c>
      <c r="D557" s="18">
        <f>Hoja2!Q557</f>
        <v>0</v>
      </c>
      <c r="E557" s="18">
        <f>Hoja2!R557</f>
        <v>0</v>
      </c>
      <c r="F557" s="18">
        <f>Hoja2!S557</f>
        <v>0</v>
      </c>
      <c r="G557" s="18" t="str">
        <f>Hoja2!T557</f>
        <v>2026</v>
      </c>
      <c r="H557" s="18">
        <f>Hoja2!U557</f>
        <v>0</v>
      </c>
      <c r="I557" s="18">
        <f>Hoja2!V557</f>
        <v>0</v>
      </c>
      <c r="J557" s="18">
        <f>Hoja2!W557</f>
        <v>0</v>
      </c>
      <c r="K557" s="18">
        <f>Hoja2!X557</f>
        <v>0</v>
      </c>
      <c r="L557" s="5">
        <f>ROUND((Hoja2!W557*Hoja2!$B$1),3)</f>
        <v>0</v>
      </c>
      <c r="M557" s="5">
        <f>ROUND((Hoja2!W557*Hoja2!$B$2),3)</f>
        <v>0</v>
      </c>
      <c r="N557" s="5">
        <f t="shared" si="9"/>
        <v>0</v>
      </c>
      <c r="O557" s="45">
        <f>ROUND((Hoja2!U557+Hoja2!Y557),2)</f>
        <v>0</v>
      </c>
      <c r="P557" s="18">
        <f>Hoja2!AC557</f>
        <v>0</v>
      </c>
      <c r="Q557" s="18" t="str">
        <f>Hoja2!AD557</f>
        <v>N</v>
      </c>
      <c r="R557" s="18" t="str">
        <f>Hoja2!AE557</f>
        <v xml:space="preserve"> - </v>
      </c>
      <c r="S557" s="18" t="str">
        <f>Hoja2!AF557</f>
        <v xml:space="preserve"> - </v>
      </c>
      <c r="T557" s="18" t="str">
        <f>Hoja2!AG557</f>
        <v xml:space="preserve"> - </v>
      </c>
      <c r="U557" s="18" t="str">
        <f>Hoja2!AH557</f>
        <v xml:space="preserve"> - </v>
      </c>
      <c r="V557" s="18" t="str">
        <f>Hoja2!AI557</f>
        <v>A-1</v>
      </c>
      <c r="W557" s="18" t="str">
        <f>Hoja2!AJ557</f>
        <v>3011020110516</v>
      </c>
      <c r="X557" s="18">
        <f>Hoja2!AK557</f>
        <v>0</v>
      </c>
    </row>
    <row r="558" spans="1:24" ht="30" customHeight="1" x14ac:dyDescent="0.25">
      <c r="A558" s="18">
        <f>Hoja2!N558</f>
        <v>0</v>
      </c>
      <c r="B558" s="18">
        <f>Hoja2!O558</f>
        <v>0</v>
      </c>
      <c r="C558" s="18">
        <f>Hoja2!P558</f>
        <v>0</v>
      </c>
      <c r="D558" s="18">
        <f>Hoja2!Q558</f>
        <v>0</v>
      </c>
      <c r="E558" s="18">
        <f>Hoja2!R558</f>
        <v>0</v>
      </c>
      <c r="F558" s="18">
        <f>Hoja2!S558</f>
        <v>0</v>
      </c>
      <c r="G558" s="18" t="str">
        <f>Hoja2!T558</f>
        <v>2026</v>
      </c>
      <c r="H558" s="18">
        <f>Hoja2!U558</f>
        <v>0</v>
      </c>
      <c r="I558" s="18">
        <f>Hoja2!V558</f>
        <v>0</v>
      </c>
      <c r="J558" s="18">
        <f>Hoja2!W558</f>
        <v>0</v>
      </c>
      <c r="K558" s="18">
        <f>Hoja2!X558</f>
        <v>0</v>
      </c>
      <c r="L558" s="5">
        <f>ROUND((Hoja2!W558*Hoja2!$B$1),3)</f>
        <v>0</v>
      </c>
      <c r="M558" s="5">
        <f>ROUND((Hoja2!W558*Hoja2!$B$2),3)</f>
        <v>0</v>
      </c>
      <c r="N558" s="5">
        <f t="shared" si="9"/>
        <v>0</v>
      </c>
      <c r="O558" s="45">
        <f>ROUND((Hoja2!U558+Hoja2!Y558),2)</f>
        <v>0</v>
      </c>
      <c r="P558" s="18">
        <f>Hoja2!AC558</f>
        <v>0</v>
      </c>
      <c r="Q558" s="18" t="str">
        <f>Hoja2!AD558</f>
        <v>N</v>
      </c>
      <c r="R558" s="18" t="str">
        <f>Hoja2!AE558</f>
        <v xml:space="preserve"> - </v>
      </c>
      <c r="S558" s="18" t="str">
        <f>Hoja2!AF558</f>
        <v xml:space="preserve"> - </v>
      </c>
      <c r="T558" s="18" t="str">
        <f>Hoja2!AG558</f>
        <v xml:space="preserve"> - </v>
      </c>
      <c r="U558" s="18" t="str">
        <f>Hoja2!AH558</f>
        <v xml:space="preserve"> - </v>
      </c>
      <c r="V558" s="18" t="str">
        <f>Hoja2!AI558</f>
        <v>A-1</v>
      </c>
      <c r="W558" s="18" t="str">
        <f>Hoja2!AJ558</f>
        <v>3011020110517</v>
      </c>
      <c r="X558" s="18">
        <f>Hoja2!AK558</f>
        <v>0</v>
      </c>
    </row>
    <row r="559" spans="1:24" ht="30" customHeight="1" x14ac:dyDescent="0.25">
      <c r="A559" s="18">
        <f>Hoja2!N559</f>
        <v>0</v>
      </c>
      <c r="B559" s="18">
        <f>Hoja2!O559</f>
        <v>0</v>
      </c>
      <c r="C559" s="18">
        <f>Hoja2!P559</f>
        <v>0</v>
      </c>
      <c r="D559" s="18">
        <f>Hoja2!Q559</f>
        <v>0</v>
      </c>
      <c r="E559" s="18">
        <f>Hoja2!R559</f>
        <v>0</v>
      </c>
      <c r="F559" s="18">
        <f>Hoja2!S559</f>
        <v>0</v>
      </c>
      <c r="G559" s="18" t="str">
        <f>Hoja2!T559</f>
        <v>2026</v>
      </c>
      <c r="H559" s="18">
        <f>Hoja2!U559</f>
        <v>0</v>
      </c>
      <c r="I559" s="18">
        <f>Hoja2!V559</f>
        <v>0</v>
      </c>
      <c r="J559" s="18">
        <f>Hoja2!W559</f>
        <v>0</v>
      </c>
      <c r="K559" s="18">
        <f>Hoja2!X559</f>
        <v>0</v>
      </c>
      <c r="L559" s="5">
        <f>ROUND((Hoja2!W559*Hoja2!$B$1),3)</f>
        <v>0</v>
      </c>
      <c r="M559" s="5">
        <f>ROUND((Hoja2!W559*Hoja2!$B$2),3)</f>
        <v>0</v>
      </c>
      <c r="N559" s="5">
        <f t="shared" si="9"/>
        <v>0</v>
      </c>
      <c r="O559" s="45">
        <f>ROUND((Hoja2!U559+Hoja2!Y559),2)</f>
        <v>0</v>
      </c>
      <c r="P559" s="18">
        <f>Hoja2!AC559</f>
        <v>0</v>
      </c>
      <c r="Q559" s="18" t="str">
        <f>Hoja2!AD559</f>
        <v>N</v>
      </c>
      <c r="R559" s="18" t="str">
        <f>Hoja2!AE559</f>
        <v xml:space="preserve"> - </v>
      </c>
      <c r="S559" s="18" t="str">
        <f>Hoja2!AF559</f>
        <v xml:space="preserve"> - </v>
      </c>
      <c r="T559" s="18" t="str">
        <f>Hoja2!AG559</f>
        <v xml:space="preserve"> - </v>
      </c>
      <c r="U559" s="18" t="str">
        <f>Hoja2!AH559</f>
        <v xml:space="preserve"> - </v>
      </c>
      <c r="V559" s="18" t="str">
        <f>Hoja2!AI559</f>
        <v>A-1</v>
      </c>
      <c r="W559" s="18" t="str">
        <f>Hoja2!AJ559</f>
        <v>3011020110518</v>
      </c>
      <c r="X559" s="18">
        <f>Hoja2!AK559</f>
        <v>0</v>
      </c>
    </row>
    <row r="560" spans="1:24" ht="30" customHeight="1" x14ac:dyDescent="0.25">
      <c r="A560" s="18">
        <f>Hoja2!N560</f>
        <v>0</v>
      </c>
      <c r="B560" s="18">
        <f>Hoja2!O560</f>
        <v>0</v>
      </c>
      <c r="C560" s="18">
        <f>Hoja2!P560</f>
        <v>0</v>
      </c>
      <c r="D560" s="18">
        <f>Hoja2!Q560</f>
        <v>0</v>
      </c>
      <c r="E560" s="18">
        <f>Hoja2!R560</f>
        <v>0</v>
      </c>
      <c r="F560" s="18">
        <f>Hoja2!S560</f>
        <v>0</v>
      </c>
      <c r="G560" s="18" t="str">
        <f>Hoja2!T560</f>
        <v>2026</v>
      </c>
      <c r="H560" s="18">
        <f>Hoja2!U560</f>
        <v>0</v>
      </c>
      <c r="I560" s="18">
        <f>Hoja2!V560</f>
        <v>0</v>
      </c>
      <c r="J560" s="18">
        <f>Hoja2!W560</f>
        <v>0</v>
      </c>
      <c r="K560" s="18">
        <f>Hoja2!X560</f>
        <v>0</v>
      </c>
      <c r="L560" s="5">
        <f>ROUND((Hoja2!W560*Hoja2!$B$1),3)</f>
        <v>0</v>
      </c>
      <c r="M560" s="5">
        <f>ROUND((Hoja2!W560*Hoja2!$B$2),3)</f>
        <v>0</v>
      </c>
      <c r="N560" s="5">
        <f t="shared" si="9"/>
        <v>0</v>
      </c>
      <c r="O560" s="45">
        <f>ROUND((Hoja2!U560+Hoja2!Y560),2)</f>
        <v>0</v>
      </c>
      <c r="P560" s="18">
        <f>Hoja2!AC560</f>
        <v>0</v>
      </c>
      <c r="Q560" s="18" t="str">
        <f>Hoja2!AD560</f>
        <v>N</v>
      </c>
      <c r="R560" s="18" t="str">
        <f>Hoja2!AE560</f>
        <v xml:space="preserve"> - </v>
      </c>
      <c r="S560" s="18" t="str">
        <f>Hoja2!AF560</f>
        <v xml:space="preserve"> - </v>
      </c>
      <c r="T560" s="18" t="str">
        <f>Hoja2!AG560</f>
        <v xml:space="preserve"> - </v>
      </c>
      <c r="U560" s="18" t="str">
        <f>Hoja2!AH560</f>
        <v xml:space="preserve"> - </v>
      </c>
      <c r="V560" s="18" t="str">
        <f>Hoja2!AI560</f>
        <v>A-1</v>
      </c>
      <c r="W560" s="18" t="str">
        <f>Hoja2!AJ560</f>
        <v>3011020110519</v>
      </c>
      <c r="X560" s="18">
        <f>Hoja2!AK560</f>
        <v>0</v>
      </c>
    </row>
    <row r="561" spans="1:24" ht="30" customHeight="1" x14ac:dyDescent="0.25">
      <c r="A561" s="18">
        <f>Hoja2!N561</f>
        <v>0</v>
      </c>
      <c r="B561" s="18">
        <f>Hoja2!O561</f>
        <v>0</v>
      </c>
      <c r="C561" s="18">
        <f>Hoja2!P561</f>
        <v>0</v>
      </c>
      <c r="D561" s="18">
        <f>Hoja2!Q561</f>
        <v>0</v>
      </c>
      <c r="E561" s="18">
        <f>Hoja2!R561</f>
        <v>0</v>
      </c>
      <c r="F561" s="18">
        <f>Hoja2!S561</f>
        <v>0</v>
      </c>
      <c r="G561" s="18" t="str">
        <f>Hoja2!T561</f>
        <v>2026</v>
      </c>
      <c r="H561" s="18">
        <f>Hoja2!U561</f>
        <v>0</v>
      </c>
      <c r="I561" s="18">
        <f>Hoja2!V561</f>
        <v>0</v>
      </c>
      <c r="J561" s="18">
        <f>Hoja2!W561</f>
        <v>0</v>
      </c>
      <c r="K561" s="18">
        <f>Hoja2!X561</f>
        <v>0</v>
      </c>
      <c r="L561" s="5">
        <f>ROUND((Hoja2!W561*Hoja2!$B$1),3)</f>
        <v>0</v>
      </c>
      <c r="M561" s="5">
        <f>ROUND((Hoja2!W561*Hoja2!$B$2),3)</f>
        <v>0</v>
      </c>
      <c r="N561" s="5">
        <f t="shared" si="9"/>
        <v>0</v>
      </c>
      <c r="O561" s="45">
        <f>ROUND((Hoja2!U561+Hoja2!Y561),2)</f>
        <v>0</v>
      </c>
      <c r="P561" s="18">
        <f>Hoja2!AC561</f>
        <v>0</v>
      </c>
      <c r="Q561" s="18" t="str">
        <f>Hoja2!AD561</f>
        <v>N</v>
      </c>
      <c r="R561" s="18" t="str">
        <f>Hoja2!AE561</f>
        <v xml:space="preserve"> - </v>
      </c>
      <c r="S561" s="18" t="str">
        <f>Hoja2!AF561</f>
        <v xml:space="preserve"> - </v>
      </c>
      <c r="T561" s="18" t="str">
        <f>Hoja2!AG561</f>
        <v xml:space="preserve"> - </v>
      </c>
      <c r="U561" s="18" t="str">
        <f>Hoja2!AH561</f>
        <v xml:space="preserve"> - </v>
      </c>
      <c r="V561" s="18" t="str">
        <f>Hoja2!AI561</f>
        <v>A-1</v>
      </c>
      <c r="W561" s="18" t="str">
        <f>Hoja2!AJ561</f>
        <v>3011020110520</v>
      </c>
      <c r="X561" s="18">
        <f>Hoja2!AK561</f>
        <v>0</v>
      </c>
    </row>
    <row r="562" spans="1:24" ht="30" customHeight="1" x14ac:dyDescent="0.25">
      <c r="A562" s="18">
        <f>Hoja2!N562</f>
        <v>0</v>
      </c>
      <c r="B562" s="18">
        <f>Hoja2!O562</f>
        <v>0</v>
      </c>
      <c r="C562" s="18">
        <f>Hoja2!P562</f>
        <v>0</v>
      </c>
      <c r="D562" s="18">
        <f>Hoja2!Q562</f>
        <v>0</v>
      </c>
      <c r="E562" s="18">
        <f>Hoja2!R562</f>
        <v>0</v>
      </c>
      <c r="F562" s="18">
        <f>Hoja2!S562</f>
        <v>0</v>
      </c>
      <c r="G562" s="18" t="str">
        <f>Hoja2!T562</f>
        <v>2026</v>
      </c>
      <c r="H562" s="18">
        <f>Hoja2!U562</f>
        <v>0</v>
      </c>
      <c r="I562" s="18">
        <f>Hoja2!V562</f>
        <v>0</v>
      </c>
      <c r="J562" s="18">
        <f>Hoja2!W562</f>
        <v>0</v>
      </c>
      <c r="K562" s="18">
        <f>Hoja2!X562</f>
        <v>0</v>
      </c>
      <c r="L562" s="5">
        <f>ROUND((Hoja2!W562*Hoja2!$B$1),3)</f>
        <v>0</v>
      </c>
      <c r="M562" s="5">
        <f>ROUND((Hoja2!W562*Hoja2!$B$2),3)</f>
        <v>0</v>
      </c>
      <c r="N562" s="5">
        <f t="shared" si="9"/>
        <v>0</v>
      </c>
      <c r="O562" s="45">
        <f>ROUND((Hoja2!U562+Hoja2!Y562),2)</f>
        <v>0</v>
      </c>
      <c r="P562" s="18">
        <f>Hoja2!AC562</f>
        <v>0</v>
      </c>
      <c r="Q562" s="18" t="str">
        <f>Hoja2!AD562</f>
        <v>N</v>
      </c>
      <c r="R562" s="18" t="str">
        <f>Hoja2!AE562</f>
        <v xml:space="preserve"> - </v>
      </c>
      <c r="S562" s="18" t="str">
        <f>Hoja2!AF562</f>
        <v xml:space="preserve"> - </v>
      </c>
      <c r="T562" s="18" t="str">
        <f>Hoja2!AG562</f>
        <v xml:space="preserve"> - </v>
      </c>
      <c r="U562" s="18" t="str">
        <f>Hoja2!AH562</f>
        <v xml:space="preserve"> - </v>
      </c>
      <c r="V562" s="18" t="str">
        <f>Hoja2!AI562</f>
        <v>A-1</v>
      </c>
      <c r="W562" s="18" t="str">
        <f>Hoja2!AJ562</f>
        <v>3011020110521</v>
      </c>
      <c r="X562" s="18">
        <f>Hoja2!AK562</f>
        <v>0</v>
      </c>
    </row>
    <row r="563" spans="1:24" ht="30" customHeight="1" x14ac:dyDescent="0.25">
      <c r="A563" s="18">
        <f>Hoja2!N563</f>
        <v>0</v>
      </c>
      <c r="B563" s="18">
        <f>Hoja2!O563</f>
        <v>0</v>
      </c>
      <c r="C563" s="18">
        <f>Hoja2!P563</f>
        <v>0</v>
      </c>
      <c r="D563" s="18">
        <f>Hoja2!Q563</f>
        <v>0</v>
      </c>
      <c r="E563" s="18">
        <f>Hoja2!R563</f>
        <v>0</v>
      </c>
      <c r="F563" s="18">
        <f>Hoja2!S563</f>
        <v>0</v>
      </c>
      <c r="G563" s="18" t="str">
        <f>Hoja2!T563</f>
        <v>2026</v>
      </c>
      <c r="H563" s="18">
        <f>Hoja2!U563</f>
        <v>0</v>
      </c>
      <c r="I563" s="18">
        <f>Hoja2!V563</f>
        <v>0</v>
      </c>
      <c r="J563" s="18">
        <f>Hoja2!W563</f>
        <v>0</v>
      </c>
      <c r="K563" s="18">
        <f>Hoja2!X563</f>
        <v>0</v>
      </c>
      <c r="L563" s="5">
        <f>ROUND((Hoja2!W563*Hoja2!$B$1),3)</f>
        <v>0</v>
      </c>
      <c r="M563" s="5">
        <f>ROUND((Hoja2!W563*Hoja2!$B$2),3)</f>
        <v>0</v>
      </c>
      <c r="N563" s="5">
        <f t="shared" si="9"/>
        <v>0</v>
      </c>
      <c r="O563" s="45">
        <f>ROUND((Hoja2!U563+Hoja2!Y563),2)</f>
        <v>0</v>
      </c>
      <c r="P563" s="18">
        <f>Hoja2!AC563</f>
        <v>0</v>
      </c>
      <c r="Q563" s="18" t="str">
        <f>Hoja2!AD563</f>
        <v>N</v>
      </c>
      <c r="R563" s="18" t="str">
        <f>Hoja2!AE563</f>
        <v xml:space="preserve"> - </v>
      </c>
      <c r="S563" s="18" t="str">
        <f>Hoja2!AF563</f>
        <v xml:space="preserve"> - </v>
      </c>
      <c r="T563" s="18" t="str">
        <f>Hoja2!AG563</f>
        <v xml:space="preserve"> - </v>
      </c>
      <c r="U563" s="18" t="str">
        <f>Hoja2!AH563</f>
        <v xml:space="preserve"> - </v>
      </c>
      <c r="V563" s="18" t="str">
        <f>Hoja2!AI563</f>
        <v>A-1</v>
      </c>
      <c r="W563" s="18" t="str">
        <f>Hoja2!AJ563</f>
        <v>3011020110522</v>
      </c>
      <c r="X563" s="18">
        <f>Hoja2!AK563</f>
        <v>0</v>
      </c>
    </row>
    <row r="564" spans="1:24" ht="30" customHeight="1" x14ac:dyDescent="0.25">
      <c r="A564" s="18">
        <f>Hoja2!N564</f>
        <v>0</v>
      </c>
      <c r="B564" s="18">
        <f>Hoja2!O564</f>
        <v>0</v>
      </c>
      <c r="C564" s="18">
        <f>Hoja2!P564</f>
        <v>0</v>
      </c>
      <c r="D564" s="18">
        <f>Hoja2!Q564</f>
        <v>0</v>
      </c>
      <c r="E564" s="18">
        <f>Hoja2!R564</f>
        <v>0</v>
      </c>
      <c r="F564" s="18">
        <f>Hoja2!S564</f>
        <v>0</v>
      </c>
      <c r="G564" s="18" t="str">
        <f>Hoja2!T564</f>
        <v>2026</v>
      </c>
      <c r="H564" s="18">
        <f>Hoja2!U564</f>
        <v>0</v>
      </c>
      <c r="I564" s="18">
        <f>Hoja2!V564</f>
        <v>0</v>
      </c>
      <c r="J564" s="18">
        <f>Hoja2!W564</f>
        <v>0</v>
      </c>
      <c r="K564" s="18">
        <f>Hoja2!X564</f>
        <v>0</v>
      </c>
      <c r="L564" s="5">
        <f>ROUND((Hoja2!W564*Hoja2!$B$1),3)</f>
        <v>0</v>
      </c>
      <c r="M564" s="5">
        <f>ROUND((Hoja2!W564*Hoja2!$B$2),3)</f>
        <v>0</v>
      </c>
      <c r="N564" s="5">
        <f t="shared" si="9"/>
        <v>0</v>
      </c>
      <c r="O564" s="45">
        <f>ROUND((Hoja2!U564+Hoja2!Y564),2)</f>
        <v>0</v>
      </c>
      <c r="P564" s="18">
        <f>Hoja2!AC564</f>
        <v>0</v>
      </c>
      <c r="Q564" s="18" t="str">
        <f>Hoja2!AD564</f>
        <v>N</v>
      </c>
      <c r="R564" s="18" t="str">
        <f>Hoja2!AE564</f>
        <v xml:space="preserve"> - </v>
      </c>
      <c r="S564" s="18" t="str">
        <f>Hoja2!AF564</f>
        <v xml:space="preserve"> - </v>
      </c>
      <c r="T564" s="18" t="str">
        <f>Hoja2!AG564</f>
        <v xml:space="preserve"> - </v>
      </c>
      <c r="U564" s="18" t="str">
        <f>Hoja2!AH564</f>
        <v xml:space="preserve"> - </v>
      </c>
      <c r="V564" s="18" t="str">
        <f>Hoja2!AI564</f>
        <v>A-1</v>
      </c>
      <c r="W564" s="18" t="str">
        <f>Hoja2!AJ564</f>
        <v>3011020110523</v>
      </c>
      <c r="X564" s="18">
        <f>Hoja2!AK564</f>
        <v>0</v>
      </c>
    </row>
    <row r="565" spans="1:24" ht="30" customHeight="1" x14ac:dyDescent="0.25">
      <c r="A565" s="18">
        <f>Hoja2!N565</f>
        <v>0</v>
      </c>
      <c r="B565" s="18">
        <f>Hoja2!O565</f>
        <v>0</v>
      </c>
      <c r="C565" s="18">
        <f>Hoja2!P565</f>
        <v>0</v>
      </c>
      <c r="D565" s="18">
        <f>Hoja2!Q565</f>
        <v>0</v>
      </c>
      <c r="E565" s="18">
        <f>Hoja2!R565</f>
        <v>0</v>
      </c>
      <c r="F565" s="18">
        <f>Hoja2!S565</f>
        <v>0</v>
      </c>
      <c r="G565" s="18" t="str">
        <f>Hoja2!T565</f>
        <v>2026</v>
      </c>
      <c r="H565" s="18">
        <f>Hoja2!U565</f>
        <v>0</v>
      </c>
      <c r="I565" s="18">
        <f>Hoja2!V565</f>
        <v>0</v>
      </c>
      <c r="J565" s="18">
        <f>Hoja2!W565</f>
        <v>0</v>
      </c>
      <c r="K565" s="18">
        <f>Hoja2!X565</f>
        <v>0</v>
      </c>
      <c r="L565" s="5">
        <f>ROUND((Hoja2!W565*Hoja2!$B$1),3)</f>
        <v>0</v>
      </c>
      <c r="M565" s="5">
        <f>ROUND((Hoja2!W565*Hoja2!$B$2),3)</f>
        <v>0</v>
      </c>
      <c r="N565" s="5">
        <f t="shared" si="9"/>
        <v>0</v>
      </c>
      <c r="O565" s="45">
        <f>ROUND((Hoja2!U565+Hoja2!Y565),2)</f>
        <v>0</v>
      </c>
      <c r="P565" s="18">
        <f>Hoja2!AC565</f>
        <v>0</v>
      </c>
      <c r="Q565" s="18" t="str">
        <f>Hoja2!AD565</f>
        <v>N</v>
      </c>
      <c r="R565" s="18" t="str">
        <f>Hoja2!AE565</f>
        <v xml:space="preserve"> - </v>
      </c>
      <c r="S565" s="18" t="str">
        <f>Hoja2!AF565</f>
        <v xml:space="preserve"> - </v>
      </c>
      <c r="T565" s="18" t="str">
        <f>Hoja2!AG565</f>
        <v xml:space="preserve"> - </v>
      </c>
      <c r="U565" s="18" t="str">
        <f>Hoja2!AH565</f>
        <v xml:space="preserve"> - </v>
      </c>
      <c r="V565" s="18" t="str">
        <f>Hoja2!AI565</f>
        <v>A-1</v>
      </c>
      <c r="W565" s="18" t="str">
        <f>Hoja2!AJ565</f>
        <v>3011020110524</v>
      </c>
      <c r="X565" s="18">
        <f>Hoja2!AK565</f>
        <v>0</v>
      </c>
    </row>
    <row r="566" spans="1:24" ht="30" customHeight="1" x14ac:dyDescent="0.25">
      <c r="A566" s="18">
        <f>Hoja2!N566</f>
        <v>0</v>
      </c>
      <c r="B566" s="18">
        <f>Hoja2!O566</f>
        <v>0</v>
      </c>
      <c r="C566" s="18">
        <f>Hoja2!P566</f>
        <v>0</v>
      </c>
      <c r="D566" s="18">
        <f>Hoja2!Q566</f>
        <v>0</v>
      </c>
      <c r="E566" s="18">
        <f>Hoja2!R566</f>
        <v>0</v>
      </c>
      <c r="F566" s="18">
        <f>Hoja2!S566</f>
        <v>0</v>
      </c>
      <c r="G566" s="18" t="str">
        <f>Hoja2!T566</f>
        <v>2026</v>
      </c>
      <c r="H566" s="18">
        <f>Hoja2!U566</f>
        <v>0</v>
      </c>
      <c r="I566" s="18">
        <f>Hoja2!V566</f>
        <v>0</v>
      </c>
      <c r="J566" s="18">
        <f>Hoja2!W566</f>
        <v>0</v>
      </c>
      <c r="K566" s="18">
        <f>Hoja2!X566</f>
        <v>0</v>
      </c>
      <c r="L566" s="5">
        <f>ROUND((Hoja2!W566*Hoja2!$B$1),3)</f>
        <v>0</v>
      </c>
      <c r="M566" s="5">
        <f>ROUND((Hoja2!W566*Hoja2!$B$2),3)</f>
        <v>0</v>
      </c>
      <c r="N566" s="5">
        <f t="shared" si="9"/>
        <v>0</v>
      </c>
      <c r="O566" s="45">
        <f>ROUND((Hoja2!U566+Hoja2!Y566),2)</f>
        <v>0</v>
      </c>
      <c r="P566" s="18">
        <f>Hoja2!AC566</f>
        <v>0</v>
      </c>
      <c r="Q566" s="18" t="str">
        <f>Hoja2!AD566</f>
        <v>N</v>
      </c>
      <c r="R566" s="18" t="str">
        <f>Hoja2!AE566</f>
        <v xml:space="preserve"> - </v>
      </c>
      <c r="S566" s="18" t="str">
        <f>Hoja2!AF566</f>
        <v xml:space="preserve"> - </v>
      </c>
      <c r="T566" s="18" t="str">
        <f>Hoja2!AG566</f>
        <v xml:space="preserve"> - </v>
      </c>
      <c r="U566" s="18" t="str">
        <f>Hoja2!AH566</f>
        <v xml:space="preserve"> - </v>
      </c>
      <c r="V566" s="18" t="str">
        <f>Hoja2!AI566</f>
        <v>A-1</v>
      </c>
      <c r="W566" s="18" t="str">
        <f>Hoja2!AJ566</f>
        <v>3011020110525</v>
      </c>
      <c r="X566" s="18">
        <f>Hoja2!AK566</f>
        <v>0</v>
      </c>
    </row>
    <row r="567" spans="1:24" ht="30" customHeight="1" x14ac:dyDescent="0.25">
      <c r="A567" s="18">
        <f>Hoja2!N567</f>
        <v>0</v>
      </c>
      <c r="B567" s="18">
        <f>Hoja2!O567</f>
        <v>0</v>
      </c>
      <c r="C567" s="18">
        <f>Hoja2!P567</f>
        <v>0</v>
      </c>
      <c r="D567" s="18">
        <f>Hoja2!Q567</f>
        <v>0</v>
      </c>
      <c r="E567" s="18">
        <f>Hoja2!R567</f>
        <v>0</v>
      </c>
      <c r="F567" s="18">
        <f>Hoja2!S567</f>
        <v>0</v>
      </c>
      <c r="G567" s="18" t="str">
        <f>Hoja2!T567</f>
        <v>2026</v>
      </c>
      <c r="H567" s="18">
        <f>Hoja2!U567</f>
        <v>0</v>
      </c>
      <c r="I567" s="18">
        <f>Hoja2!V567</f>
        <v>0</v>
      </c>
      <c r="J567" s="18">
        <f>Hoja2!W567</f>
        <v>0</v>
      </c>
      <c r="K567" s="18">
        <f>Hoja2!X567</f>
        <v>0</v>
      </c>
      <c r="L567" s="5">
        <f>ROUND((Hoja2!W567*Hoja2!$B$1),3)</f>
        <v>0</v>
      </c>
      <c r="M567" s="5">
        <f>ROUND((Hoja2!W567*Hoja2!$B$2),3)</f>
        <v>0</v>
      </c>
      <c r="N567" s="5">
        <f t="shared" si="9"/>
        <v>0</v>
      </c>
      <c r="O567" s="45">
        <f>ROUND((Hoja2!U567+Hoja2!Y567),2)</f>
        <v>0</v>
      </c>
      <c r="P567" s="18">
        <f>Hoja2!AC567</f>
        <v>0</v>
      </c>
      <c r="Q567" s="18" t="str">
        <f>Hoja2!AD567</f>
        <v>N</v>
      </c>
      <c r="R567" s="18" t="str">
        <f>Hoja2!AE567</f>
        <v xml:space="preserve"> - </v>
      </c>
      <c r="S567" s="18" t="str">
        <f>Hoja2!AF567</f>
        <v xml:space="preserve"> - </v>
      </c>
      <c r="T567" s="18" t="str">
        <f>Hoja2!AG567</f>
        <v xml:space="preserve"> - </v>
      </c>
      <c r="U567" s="18" t="str">
        <f>Hoja2!AH567</f>
        <v xml:space="preserve"> - </v>
      </c>
      <c r="V567" s="18" t="str">
        <f>Hoja2!AI567</f>
        <v>A-1</v>
      </c>
      <c r="W567" s="18" t="str">
        <f>Hoja2!AJ567</f>
        <v>3011020110526</v>
      </c>
      <c r="X567" s="18">
        <f>Hoja2!AK567</f>
        <v>0</v>
      </c>
    </row>
    <row r="568" spans="1:24" ht="30" customHeight="1" x14ac:dyDescent="0.25">
      <c r="A568" s="18">
        <f>Hoja2!N568</f>
        <v>0</v>
      </c>
      <c r="B568" s="18">
        <f>Hoja2!O568</f>
        <v>0</v>
      </c>
      <c r="C568" s="18">
        <f>Hoja2!P568</f>
        <v>0</v>
      </c>
      <c r="D568" s="18">
        <f>Hoja2!Q568</f>
        <v>0</v>
      </c>
      <c r="E568" s="18">
        <f>Hoja2!R568</f>
        <v>0</v>
      </c>
      <c r="F568" s="18">
        <f>Hoja2!S568</f>
        <v>0</v>
      </c>
      <c r="G568" s="18" t="str">
        <f>Hoja2!T568</f>
        <v>2026</v>
      </c>
      <c r="H568" s="18">
        <f>Hoja2!U568</f>
        <v>0</v>
      </c>
      <c r="I568" s="18">
        <f>Hoja2!V568</f>
        <v>0</v>
      </c>
      <c r="J568" s="18">
        <f>Hoja2!W568</f>
        <v>0</v>
      </c>
      <c r="K568" s="18">
        <f>Hoja2!X568</f>
        <v>0</v>
      </c>
      <c r="L568" s="5">
        <f>ROUND((Hoja2!W568*Hoja2!$B$1),3)</f>
        <v>0</v>
      </c>
      <c r="M568" s="5">
        <f>ROUND((Hoja2!W568*Hoja2!$B$2),3)</f>
        <v>0</v>
      </c>
      <c r="N568" s="5">
        <f t="shared" si="9"/>
        <v>0</v>
      </c>
      <c r="O568" s="45">
        <f>ROUND((Hoja2!U568+Hoja2!Y568),2)</f>
        <v>0</v>
      </c>
      <c r="P568" s="18">
        <f>Hoja2!AC568</f>
        <v>0</v>
      </c>
      <c r="Q568" s="18" t="str">
        <f>Hoja2!AD568</f>
        <v>N</v>
      </c>
      <c r="R568" s="18" t="str">
        <f>Hoja2!AE568</f>
        <v xml:space="preserve"> - </v>
      </c>
      <c r="S568" s="18" t="str">
        <f>Hoja2!AF568</f>
        <v xml:space="preserve"> - </v>
      </c>
      <c r="T568" s="18" t="str">
        <f>Hoja2!AG568</f>
        <v xml:space="preserve"> - </v>
      </c>
      <c r="U568" s="18" t="str">
        <f>Hoja2!AH568</f>
        <v xml:space="preserve"> - </v>
      </c>
      <c r="V568" s="18" t="str">
        <f>Hoja2!AI568</f>
        <v>A-1</v>
      </c>
      <c r="W568" s="18" t="str">
        <f>Hoja2!AJ568</f>
        <v>3011020110527</v>
      </c>
      <c r="X568" s="18">
        <f>Hoja2!AK568</f>
        <v>0</v>
      </c>
    </row>
    <row r="569" spans="1:24" ht="30" customHeight="1" x14ac:dyDescent="0.25">
      <c r="A569" s="18">
        <f>Hoja2!N569</f>
        <v>0</v>
      </c>
      <c r="B569" s="18">
        <f>Hoja2!O569</f>
        <v>0</v>
      </c>
      <c r="C569" s="18">
        <f>Hoja2!P569</f>
        <v>0</v>
      </c>
      <c r="D569" s="18">
        <f>Hoja2!Q569</f>
        <v>0</v>
      </c>
      <c r="E569" s="18">
        <f>Hoja2!R569</f>
        <v>0</v>
      </c>
      <c r="F569" s="18">
        <f>Hoja2!S569</f>
        <v>0</v>
      </c>
      <c r="G569" s="18" t="str">
        <f>Hoja2!T569</f>
        <v>2026</v>
      </c>
      <c r="H569" s="18">
        <f>Hoja2!U569</f>
        <v>0</v>
      </c>
      <c r="I569" s="18">
        <f>Hoja2!V569</f>
        <v>0</v>
      </c>
      <c r="J569" s="18">
        <f>Hoja2!W569</f>
        <v>0</v>
      </c>
      <c r="K569" s="18">
        <f>Hoja2!X569</f>
        <v>0</v>
      </c>
      <c r="L569" s="5">
        <f>ROUND((Hoja2!W569*Hoja2!$B$1),3)</f>
        <v>0</v>
      </c>
      <c r="M569" s="5">
        <f>ROUND((Hoja2!W569*Hoja2!$B$2),3)</f>
        <v>0</v>
      </c>
      <c r="N569" s="5">
        <f t="shared" si="9"/>
        <v>0</v>
      </c>
      <c r="O569" s="45">
        <f>ROUND((Hoja2!U569+Hoja2!Y569),2)</f>
        <v>0</v>
      </c>
      <c r="P569" s="18">
        <f>Hoja2!AC569</f>
        <v>0</v>
      </c>
      <c r="Q569" s="18" t="str">
        <f>Hoja2!AD569</f>
        <v>N</v>
      </c>
      <c r="R569" s="18" t="str">
        <f>Hoja2!AE569</f>
        <v xml:space="preserve"> - </v>
      </c>
      <c r="S569" s="18" t="str">
        <f>Hoja2!AF569</f>
        <v xml:space="preserve"> - </v>
      </c>
      <c r="T569" s="18" t="str">
        <f>Hoja2!AG569</f>
        <v xml:space="preserve"> - </v>
      </c>
      <c r="U569" s="18" t="str">
        <f>Hoja2!AH569</f>
        <v xml:space="preserve"> - </v>
      </c>
      <c r="V569" s="18" t="str">
        <f>Hoja2!AI569</f>
        <v>A-1</v>
      </c>
      <c r="W569" s="18" t="str">
        <f>Hoja2!AJ569</f>
        <v>3011020110528</v>
      </c>
      <c r="X569" s="18">
        <f>Hoja2!AK569</f>
        <v>0</v>
      </c>
    </row>
    <row r="570" spans="1:24" ht="30" customHeight="1" x14ac:dyDescent="0.25">
      <c r="A570" s="18">
        <f>Hoja2!N570</f>
        <v>0</v>
      </c>
      <c r="B570" s="18">
        <f>Hoja2!O570</f>
        <v>0</v>
      </c>
      <c r="C570" s="18">
        <f>Hoja2!P570</f>
        <v>0</v>
      </c>
      <c r="D570" s="18">
        <f>Hoja2!Q570</f>
        <v>0</v>
      </c>
      <c r="E570" s="18">
        <f>Hoja2!R570</f>
        <v>0</v>
      </c>
      <c r="F570" s="18">
        <f>Hoja2!S570</f>
        <v>0</v>
      </c>
      <c r="G570" s="18" t="str">
        <f>Hoja2!T570</f>
        <v>2026</v>
      </c>
      <c r="H570" s="18">
        <f>Hoja2!U570</f>
        <v>0</v>
      </c>
      <c r="I570" s="18">
        <f>Hoja2!V570</f>
        <v>0</v>
      </c>
      <c r="J570" s="18">
        <f>Hoja2!W570</f>
        <v>0</v>
      </c>
      <c r="K570" s="18">
        <f>Hoja2!X570</f>
        <v>0</v>
      </c>
      <c r="L570" s="5">
        <f>ROUND((Hoja2!W570*Hoja2!$B$1),3)</f>
        <v>0</v>
      </c>
      <c r="M570" s="5">
        <f>ROUND((Hoja2!W570*Hoja2!$B$2),3)</f>
        <v>0</v>
      </c>
      <c r="N570" s="5">
        <f t="shared" si="9"/>
        <v>0</v>
      </c>
      <c r="O570" s="45">
        <f>ROUND((Hoja2!U570+Hoja2!Y570),2)</f>
        <v>0</v>
      </c>
      <c r="P570" s="18">
        <f>Hoja2!AC570</f>
        <v>0</v>
      </c>
      <c r="Q570" s="18" t="str">
        <f>Hoja2!AD570</f>
        <v>N</v>
      </c>
      <c r="R570" s="18" t="str">
        <f>Hoja2!AE570</f>
        <v xml:space="preserve"> - </v>
      </c>
      <c r="S570" s="18" t="str">
        <f>Hoja2!AF570</f>
        <v xml:space="preserve"> - </v>
      </c>
      <c r="T570" s="18" t="str">
        <f>Hoja2!AG570</f>
        <v xml:space="preserve"> - </v>
      </c>
      <c r="U570" s="18" t="str">
        <f>Hoja2!AH570</f>
        <v xml:space="preserve"> - </v>
      </c>
      <c r="V570" s="18" t="str">
        <f>Hoja2!AI570</f>
        <v>A-1</v>
      </c>
      <c r="W570" s="18" t="str">
        <f>Hoja2!AJ570</f>
        <v>3011020110529</v>
      </c>
      <c r="X570" s="18">
        <f>Hoja2!AK570</f>
        <v>0</v>
      </c>
    </row>
    <row r="571" spans="1:24" ht="30" customHeight="1" x14ac:dyDescent="0.25">
      <c r="A571" s="18">
        <f>Hoja2!N571</f>
        <v>0</v>
      </c>
      <c r="B571" s="18">
        <f>Hoja2!O571</f>
        <v>0</v>
      </c>
      <c r="C571" s="18">
        <f>Hoja2!P571</f>
        <v>0</v>
      </c>
      <c r="D571" s="18">
        <f>Hoja2!Q571</f>
        <v>0</v>
      </c>
      <c r="E571" s="18">
        <f>Hoja2!R571</f>
        <v>0</v>
      </c>
      <c r="F571" s="18">
        <f>Hoja2!S571</f>
        <v>0</v>
      </c>
      <c r="G571" s="18" t="str">
        <f>Hoja2!T571</f>
        <v>2026</v>
      </c>
      <c r="H571" s="18">
        <f>Hoja2!U571</f>
        <v>0</v>
      </c>
      <c r="I571" s="18">
        <f>Hoja2!V571</f>
        <v>0</v>
      </c>
      <c r="J571" s="18">
        <f>Hoja2!W571</f>
        <v>0</v>
      </c>
      <c r="K571" s="18">
        <f>Hoja2!X571</f>
        <v>0</v>
      </c>
      <c r="L571" s="5">
        <f>ROUND((Hoja2!W571*Hoja2!$B$1),3)</f>
        <v>0</v>
      </c>
      <c r="M571" s="5">
        <f>ROUND((Hoja2!W571*Hoja2!$B$2),3)</f>
        <v>0</v>
      </c>
      <c r="N571" s="5">
        <f t="shared" si="9"/>
        <v>0</v>
      </c>
      <c r="O571" s="45">
        <f>ROUND((Hoja2!U571+Hoja2!Y571),2)</f>
        <v>0</v>
      </c>
      <c r="P571" s="18">
        <f>Hoja2!AC571</f>
        <v>0</v>
      </c>
      <c r="Q571" s="18" t="str">
        <f>Hoja2!AD571</f>
        <v>N</v>
      </c>
      <c r="R571" s="18" t="str">
        <f>Hoja2!AE571</f>
        <v xml:space="preserve"> - </v>
      </c>
      <c r="S571" s="18" t="str">
        <f>Hoja2!AF571</f>
        <v xml:space="preserve"> - </v>
      </c>
      <c r="T571" s="18" t="str">
        <f>Hoja2!AG571</f>
        <v xml:space="preserve"> - </v>
      </c>
      <c r="U571" s="18" t="str">
        <f>Hoja2!AH571</f>
        <v xml:space="preserve"> - </v>
      </c>
      <c r="V571" s="18" t="str">
        <f>Hoja2!AI571</f>
        <v>A-1</v>
      </c>
      <c r="W571" s="18" t="str">
        <f>Hoja2!AJ571</f>
        <v>3011020110530</v>
      </c>
      <c r="X571" s="18">
        <f>Hoja2!AK571</f>
        <v>0</v>
      </c>
    </row>
    <row r="572" spans="1:24" ht="30" customHeight="1" x14ac:dyDescent="0.25">
      <c r="A572" s="18">
        <f>Hoja2!N572</f>
        <v>0</v>
      </c>
      <c r="B572" s="18">
        <f>Hoja2!O572</f>
        <v>0</v>
      </c>
      <c r="C572" s="18">
        <f>Hoja2!P572</f>
        <v>0</v>
      </c>
      <c r="D572" s="18">
        <f>Hoja2!Q572</f>
        <v>0</v>
      </c>
      <c r="E572" s="18">
        <f>Hoja2!R572</f>
        <v>0</v>
      </c>
      <c r="F572" s="18">
        <f>Hoja2!S572</f>
        <v>0</v>
      </c>
      <c r="G572" s="18" t="str">
        <f>Hoja2!T572</f>
        <v>2026</v>
      </c>
      <c r="H572" s="18">
        <f>Hoja2!U572</f>
        <v>0</v>
      </c>
      <c r="I572" s="18">
        <f>Hoja2!V572</f>
        <v>0</v>
      </c>
      <c r="J572" s="18">
        <f>Hoja2!W572</f>
        <v>0</v>
      </c>
      <c r="K572" s="18">
        <f>Hoja2!X572</f>
        <v>0</v>
      </c>
      <c r="L572" s="5">
        <f>ROUND((Hoja2!W572*Hoja2!$B$1),3)</f>
        <v>0</v>
      </c>
      <c r="M572" s="5">
        <f>ROUND((Hoja2!W572*Hoja2!$B$2),3)</f>
        <v>0</v>
      </c>
      <c r="N572" s="5">
        <f t="shared" si="9"/>
        <v>0</v>
      </c>
      <c r="O572" s="45">
        <f>ROUND((Hoja2!U572+Hoja2!Y572),2)</f>
        <v>0</v>
      </c>
      <c r="P572" s="18">
        <f>Hoja2!AC572</f>
        <v>0</v>
      </c>
      <c r="Q572" s="18" t="str">
        <f>Hoja2!AD572</f>
        <v>N</v>
      </c>
      <c r="R572" s="18" t="str">
        <f>Hoja2!AE572</f>
        <v xml:space="preserve"> - </v>
      </c>
      <c r="S572" s="18" t="str">
        <f>Hoja2!AF572</f>
        <v xml:space="preserve"> - </v>
      </c>
      <c r="T572" s="18" t="str">
        <f>Hoja2!AG572</f>
        <v xml:space="preserve"> - </v>
      </c>
      <c r="U572" s="18" t="str">
        <f>Hoja2!AH572</f>
        <v xml:space="preserve"> - </v>
      </c>
      <c r="V572" s="18" t="str">
        <f>Hoja2!AI572</f>
        <v>A-1</v>
      </c>
      <c r="W572" s="18" t="str">
        <f>Hoja2!AJ572</f>
        <v>3011020110531</v>
      </c>
      <c r="X572" s="18">
        <f>Hoja2!AK572</f>
        <v>0</v>
      </c>
    </row>
    <row r="573" spans="1:24" ht="30" customHeight="1" x14ac:dyDescent="0.25">
      <c r="A573" s="18">
        <f>Hoja2!N573</f>
        <v>0</v>
      </c>
      <c r="B573" s="18">
        <f>Hoja2!O573</f>
        <v>0</v>
      </c>
      <c r="C573" s="18">
        <f>Hoja2!P573</f>
        <v>0</v>
      </c>
      <c r="D573" s="18">
        <f>Hoja2!Q573</f>
        <v>0</v>
      </c>
      <c r="E573" s="18">
        <f>Hoja2!R573</f>
        <v>0</v>
      </c>
      <c r="F573" s="18">
        <f>Hoja2!S573</f>
        <v>0</v>
      </c>
      <c r="G573" s="18" t="str">
        <f>Hoja2!T573</f>
        <v>2026</v>
      </c>
      <c r="H573" s="18">
        <f>Hoja2!U573</f>
        <v>0</v>
      </c>
      <c r="I573" s="18">
        <f>Hoja2!V573</f>
        <v>0</v>
      </c>
      <c r="J573" s="18">
        <f>Hoja2!W573</f>
        <v>0</v>
      </c>
      <c r="K573" s="18">
        <f>Hoja2!X573</f>
        <v>0</v>
      </c>
      <c r="L573" s="5">
        <f>ROUND((Hoja2!W573*Hoja2!$B$1),3)</f>
        <v>0</v>
      </c>
      <c r="M573" s="5">
        <f>ROUND((Hoja2!W573*Hoja2!$B$2),3)</f>
        <v>0</v>
      </c>
      <c r="N573" s="5">
        <f t="shared" si="9"/>
        <v>0</v>
      </c>
      <c r="O573" s="45">
        <f>ROUND((Hoja2!U573+Hoja2!Y573),2)</f>
        <v>0</v>
      </c>
      <c r="P573" s="18">
        <f>Hoja2!AC573</f>
        <v>0</v>
      </c>
      <c r="Q573" s="18" t="str">
        <f>Hoja2!AD573</f>
        <v>N</v>
      </c>
      <c r="R573" s="18" t="str">
        <f>Hoja2!AE573</f>
        <v xml:space="preserve"> - </v>
      </c>
      <c r="S573" s="18" t="str">
        <f>Hoja2!AF573</f>
        <v xml:space="preserve"> - </v>
      </c>
      <c r="T573" s="18" t="str">
        <f>Hoja2!AG573</f>
        <v xml:space="preserve"> - </v>
      </c>
      <c r="U573" s="18" t="str">
        <f>Hoja2!AH573</f>
        <v xml:space="preserve"> - </v>
      </c>
      <c r="V573" s="18" t="str">
        <f>Hoja2!AI573</f>
        <v>A-1</v>
      </c>
      <c r="W573" s="18" t="str">
        <f>Hoja2!AJ573</f>
        <v>3011020110532</v>
      </c>
      <c r="X573" s="18">
        <f>Hoja2!AK573</f>
        <v>0</v>
      </c>
    </row>
    <row r="574" spans="1:24" ht="30" customHeight="1" x14ac:dyDescent="0.25">
      <c r="A574" s="18">
        <f>Hoja2!N574</f>
        <v>0</v>
      </c>
      <c r="B574" s="18">
        <f>Hoja2!O574</f>
        <v>0</v>
      </c>
      <c r="C574" s="18">
        <f>Hoja2!P574</f>
        <v>0</v>
      </c>
      <c r="D574" s="18">
        <f>Hoja2!Q574</f>
        <v>0</v>
      </c>
      <c r="E574" s="18">
        <f>Hoja2!R574</f>
        <v>0</v>
      </c>
      <c r="F574" s="18">
        <f>Hoja2!S574</f>
        <v>0</v>
      </c>
      <c r="G574" s="18" t="str">
        <f>Hoja2!T574</f>
        <v>2026</v>
      </c>
      <c r="H574" s="18">
        <f>Hoja2!U574</f>
        <v>0</v>
      </c>
      <c r="I574" s="18">
        <f>Hoja2!V574</f>
        <v>0</v>
      </c>
      <c r="J574" s="18">
        <f>Hoja2!W574</f>
        <v>0</v>
      </c>
      <c r="K574" s="18">
        <f>Hoja2!X574</f>
        <v>0</v>
      </c>
      <c r="L574" s="5">
        <f>ROUND((Hoja2!W574*Hoja2!$B$1),3)</f>
        <v>0</v>
      </c>
      <c r="M574" s="5">
        <f>ROUND((Hoja2!W574*Hoja2!$B$2),3)</f>
        <v>0</v>
      </c>
      <c r="N574" s="5">
        <f t="shared" si="9"/>
        <v>0</v>
      </c>
      <c r="O574" s="45">
        <f>ROUND((Hoja2!U574+Hoja2!Y574),2)</f>
        <v>0</v>
      </c>
      <c r="P574" s="18">
        <f>Hoja2!AC574</f>
        <v>0</v>
      </c>
      <c r="Q574" s="18" t="str">
        <f>Hoja2!AD574</f>
        <v>N</v>
      </c>
      <c r="R574" s="18" t="str">
        <f>Hoja2!AE574</f>
        <v xml:space="preserve"> - </v>
      </c>
      <c r="S574" s="18" t="str">
        <f>Hoja2!AF574</f>
        <v xml:space="preserve"> - </v>
      </c>
      <c r="T574" s="18" t="str">
        <f>Hoja2!AG574</f>
        <v xml:space="preserve"> - </v>
      </c>
      <c r="U574" s="18" t="str">
        <f>Hoja2!AH574</f>
        <v xml:space="preserve"> - </v>
      </c>
      <c r="V574" s="18" t="str">
        <f>Hoja2!AI574</f>
        <v>A-1</v>
      </c>
      <c r="W574" s="18" t="str">
        <f>Hoja2!AJ574</f>
        <v>3011020110533</v>
      </c>
      <c r="X574" s="18">
        <f>Hoja2!AK574</f>
        <v>0</v>
      </c>
    </row>
    <row r="575" spans="1:24" ht="30" customHeight="1" x14ac:dyDescent="0.25">
      <c r="A575" s="18">
        <f>Hoja2!N575</f>
        <v>0</v>
      </c>
      <c r="B575" s="18">
        <f>Hoja2!O575</f>
        <v>0</v>
      </c>
      <c r="C575" s="18">
        <f>Hoja2!P575</f>
        <v>0</v>
      </c>
      <c r="D575" s="18">
        <f>Hoja2!Q575</f>
        <v>0</v>
      </c>
      <c r="E575" s="18">
        <f>Hoja2!R575</f>
        <v>0</v>
      </c>
      <c r="F575" s="18">
        <f>Hoja2!S575</f>
        <v>0</v>
      </c>
      <c r="G575" s="18" t="str">
        <f>Hoja2!T575</f>
        <v>2026</v>
      </c>
      <c r="H575" s="18">
        <f>Hoja2!U575</f>
        <v>0</v>
      </c>
      <c r="I575" s="18">
        <f>Hoja2!V575</f>
        <v>0</v>
      </c>
      <c r="J575" s="18">
        <f>Hoja2!W575</f>
        <v>0</v>
      </c>
      <c r="K575" s="18">
        <f>Hoja2!X575</f>
        <v>0</v>
      </c>
      <c r="L575" s="5">
        <f>ROUND((Hoja2!W575*Hoja2!$B$1),3)</f>
        <v>0</v>
      </c>
      <c r="M575" s="5">
        <f>ROUND((Hoja2!W575*Hoja2!$B$2),3)</f>
        <v>0</v>
      </c>
      <c r="N575" s="5">
        <f t="shared" si="9"/>
        <v>0</v>
      </c>
      <c r="O575" s="45">
        <f>ROUND((Hoja2!U575+Hoja2!Y575),2)</f>
        <v>0</v>
      </c>
      <c r="P575" s="18">
        <f>Hoja2!AC575</f>
        <v>0</v>
      </c>
      <c r="Q575" s="18" t="str">
        <f>Hoja2!AD575</f>
        <v>N</v>
      </c>
      <c r="R575" s="18" t="str">
        <f>Hoja2!AE575</f>
        <v xml:space="preserve"> - </v>
      </c>
      <c r="S575" s="18" t="str">
        <f>Hoja2!AF575</f>
        <v xml:space="preserve"> - </v>
      </c>
      <c r="T575" s="18" t="str">
        <f>Hoja2!AG575</f>
        <v xml:space="preserve"> - </v>
      </c>
      <c r="U575" s="18" t="str">
        <f>Hoja2!AH575</f>
        <v xml:space="preserve"> - </v>
      </c>
      <c r="V575" s="18" t="str">
        <f>Hoja2!AI575</f>
        <v>A-1</v>
      </c>
      <c r="W575" s="18" t="str">
        <f>Hoja2!AJ575</f>
        <v>3011020110534</v>
      </c>
      <c r="X575" s="18">
        <f>Hoja2!AK575</f>
        <v>0</v>
      </c>
    </row>
    <row r="576" spans="1:24" ht="30" customHeight="1" x14ac:dyDescent="0.25">
      <c r="A576" s="18">
        <f>Hoja2!N576</f>
        <v>0</v>
      </c>
      <c r="B576" s="18">
        <f>Hoja2!O576</f>
        <v>0</v>
      </c>
      <c r="C576" s="18">
        <f>Hoja2!P576</f>
        <v>0</v>
      </c>
      <c r="D576" s="18">
        <f>Hoja2!Q576</f>
        <v>0</v>
      </c>
      <c r="E576" s="18">
        <f>Hoja2!R576</f>
        <v>0</v>
      </c>
      <c r="F576" s="18">
        <f>Hoja2!S576</f>
        <v>0</v>
      </c>
      <c r="G576" s="18" t="str">
        <f>Hoja2!T576</f>
        <v>2026</v>
      </c>
      <c r="H576" s="18">
        <f>Hoja2!U576</f>
        <v>0</v>
      </c>
      <c r="I576" s="18">
        <f>Hoja2!V576</f>
        <v>0</v>
      </c>
      <c r="J576" s="18">
        <f>Hoja2!W576</f>
        <v>0</v>
      </c>
      <c r="K576" s="18">
        <f>Hoja2!X576</f>
        <v>0</v>
      </c>
      <c r="L576" s="5">
        <f>ROUND((Hoja2!W576*Hoja2!$B$1),3)</f>
        <v>0</v>
      </c>
      <c r="M576" s="5">
        <f>ROUND((Hoja2!W576*Hoja2!$B$2),3)</f>
        <v>0</v>
      </c>
      <c r="N576" s="5">
        <f t="shared" si="9"/>
        <v>0</v>
      </c>
      <c r="O576" s="45">
        <f>ROUND((Hoja2!U576+Hoja2!Y576),2)</f>
        <v>0</v>
      </c>
      <c r="P576" s="18">
        <f>Hoja2!AC576</f>
        <v>0</v>
      </c>
      <c r="Q576" s="18" t="str">
        <f>Hoja2!AD576</f>
        <v>N</v>
      </c>
      <c r="R576" s="18" t="str">
        <f>Hoja2!AE576</f>
        <v xml:space="preserve"> - </v>
      </c>
      <c r="S576" s="18" t="str">
        <f>Hoja2!AF576</f>
        <v xml:space="preserve"> - </v>
      </c>
      <c r="T576" s="18" t="str">
        <f>Hoja2!AG576</f>
        <v xml:space="preserve"> - </v>
      </c>
      <c r="U576" s="18" t="str">
        <f>Hoja2!AH576</f>
        <v xml:space="preserve"> - </v>
      </c>
      <c r="V576" s="18" t="str">
        <f>Hoja2!AI576</f>
        <v>A-1</v>
      </c>
      <c r="W576" s="18" t="str">
        <f>Hoja2!AJ576</f>
        <v>3011020110535</v>
      </c>
      <c r="X576" s="18">
        <f>Hoja2!AK576</f>
        <v>0</v>
      </c>
    </row>
    <row r="577" spans="1:24" ht="30" customHeight="1" x14ac:dyDescent="0.25">
      <c r="A577" s="18">
        <f>Hoja2!N577</f>
        <v>0</v>
      </c>
      <c r="B577" s="18">
        <f>Hoja2!O577</f>
        <v>0</v>
      </c>
      <c r="C577" s="18">
        <f>Hoja2!P577</f>
        <v>0</v>
      </c>
      <c r="D577" s="18">
        <f>Hoja2!Q577</f>
        <v>0</v>
      </c>
      <c r="E577" s="18">
        <f>Hoja2!R577</f>
        <v>0</v>
      </c>
      <c r="F577" s="18">
        <f>Hoja2!S577</f>
        <v>0</v>
      </c>
      <c r="G577" s="18" t="str">
        <f>Hoja2!T577</f>
        <v>2026</v>
      </c>
      <c r="H577" s="18">
        <f>Hoja2!U577</f>
        <v>0</v>
      </c>
      <c r="I577" s="18">
        <f>Hoja2!V577</f>
        <v>0</v>
      </c>
      <c r="J577" s="18">
        <f>Hoja2!W577</f>
        <v>0</v>
      </c>
      <c r="K577" s="18">
        <f>Hoja2!X577</f>
        <v>0</v>
      </c>
      <c r="L577" s="5">
        <f>ROUND((Hoja2!W577*Hoja2!$B$1),3)</f>
        <v>0</v>
      </c>
      <c r="M577" s="5">
        <f>ROUND((Hoja2!W577*Hoja2!$B$2),3)</f>
        <v>0</v>
      </c>
      <c r="N577" s="5">
        <f t="shared" si="9"/>
        <v>0</v>
      </c>
      <c r="O577" s="45">
        <f>ROUND((Hoja2!U577+Hoja2!Y577),2)</f>
        <v>0</v>
      </c>
      <c r="P577" s="18">
        <f>Hoja2!AC577</f>
        <v>0</v>
      </c>
      <c r="Q577" s="18" t="str">
        <f>Hoja2!AD577</f>
        <v>N</v>
      </c>
      <c r="R577" s="18" t="str">
        <f>Hoja2!AE577</f>
        <v xml:space="preserve"> - </v>
      </c>
      <c r="S577" s="18" t="str">
        <f>Hoja2!AF577</f>
        <v xml:space="preserve"> - </v>
      </c>
      <c r="T577" s="18" t="str">
        <f>Hoja2!AG577</f>
        <v xml:space="preserve"> - </v>
      </c>
      <c r="U577" s="18" t="str">
        <f>Hoja2!AH577</f>
        <v xml:space="preserve"> - </v>
      </c>
      <c r="V577" s="18" t="str">
        <f>Hoja2!AI577</f>
        <v>A-1</v>
      </c>
      <c r="W577" s="18" t="str">
        <f>Hoja2!AJ577</f>
        <v>3011020110536</v>
      </c>
      <c r="X577" s="18">
        <f>Hoja2!AK577</f>
        <v>0</v>
      </c>
    </row>
    <row r="578" spans="1:24" ht="30" customHeight="1" x14ac:dyDescent="0.25">
      <c r="A578" s="18">
        <f>Hoja2!N578</f>
        <v>0</v>
      </c>
      <c r="B578" s="18">
        <f>Hoja2!O578</f>
        <v>0</v>
      </c>
      <c r="C578" s="18">
        <f>Hoja2!P578</f>
        <v>0</v>
      </c>
      <c r="D578" s="18">
        <f>Hoja2!Q578</f>
        <v>0</v>
      </c>
      <c r="E578" s="18">
        <f>Hoja2!R578</f>
        <v>0</v>
      </c>
      <c r="F578" s="18">
        <f>Hoja2!S578</f>
        <v>0</v>
      </c>
      <c r="G578" s="18" t="str">
        <f>Hoja2!T578</f>
        <v>2026</v>
      </c>
      <c r="H578" s="18">
        <f>Hoja2!U578</f>
        <v>0</v>
      </c>
      <c r="I578" s="18">
        <f>Hoja2!V578</f>
        <v>0</v>
      </c>
      <c r="J578" s="18">
        <f>Hoja2!W578</f>
        <v>0</v>
      </c>
      <c r="K578" s="18">
        <f>Hoja2!X578</f>
        <v>0</v>
      </c>
      <c r="L578" s="5">
        <f>ROUND((Hoja2!W578*Hoja2!$B$1),3)</f>
        <v>0</v>
      </c>
      <c r="M578" s="5">
        <f>ROUND((Hoja2!W578*Hoja2!$B$2),3)</f>
        <v>0</v>
      </c>
      <c r="N578" s="5">
        <f t="shared" si="9"/>
        <v>0</v>
      </c>
      <c r="O578" s="45">
        <f>ROUND((Hoja2!U578+Hoja2!Y578),2)</f>
        <v>0</v>
      </c>
      <c r="P578" s="18">
        <f>Hoja2!AC578</f>
        <v>0</v>
      </c>
      <c r="Q578" s="18" t="str">
        <f>Hoja2!AD578</f>
        <v>N</v>
      </c>
      <c r="R578" s="18" t="str">
        <f>Hoja2!AE578</f>
        <v xml:space="preserve"> - </v>
      </c>
      <c r="S578" s="18" t="str">
        <f>Hoja2!AF578</f>
        <v xml:space="preserve"> - </v>
      </c>
      <c r="T578" s="18" t="str">
        <f>Hoja2!AG578</f>
        <v xml:space="preserve"> - </v>
      </c>
      <c r="U578" s="18" t="str">
        <f>Hoja2!AH578</f>
        <v xml:space="preserve"> - </v>
      </c>
      <c r="V578" s="18" t="str">
        <f>Hoja2!AI578</f>
        <v>A-1</v>
      </c>
      <c r="W578" s="18" t="str">
        <f>Hoja2!AJ578</f>
        <v>3011020110537</v>
      </c>
      <c r="X578" s="18">
        <f>Hoja2!AK578</f>
        <v>0</v>
      </c>
    </row>
    <row r="579" spans="1:24" ht="30" customHeight="1" x14ac:dyDescent="0.25">
      <c r="A579" s="18">
        <f>Hoja2!N579</f>
        <v>0</v>
      </c>
      <c r="B579" s="18">
        <f>Hoja2!O579</f>
        <v>0</v>
      </c>
      <c r="C579" s="18">
        <f>Hoja2!P579</f>
        <v>0</v>
      </c>
      <c r="D579" s="18">
        <f>Hoja2!Q579</f>
        <v>0</v>
      </c>
      <c r="E579" s="18">
        <f>Hoja2!R579</f>
        <v>0</v>
      </c>
      <c r="F579" s="18">
        <f>Hoja2!S579</f>
        <v>0</v>
      </c>
      <c r="G579" s="18" t="str">
        <f>Hoja2!T579</f>
        <v>2026</v>
      </c>
      <c r="H579" s="18">
        <f>Hoja2!U579</f>
        <v>0</v>
      </c>
      <c r="I579" s="18">
        <f>Hoja2!V579</f>
        <v>0</v>
      </c>
      <c r="J579" s="18">
        <f>Hoja2!W579</f>
        <v>0</v>
      </c>
      <c r="K579" s="18">
        <f>Hoja2!X579</f>
        <v>0</v>
      </c>
      <c r="L579" s="5">
        <f>ROUND((Hoja2!W579*Hoja2!$B$1),3)</f>
        <v>0</v>
      </c>
      <c r="M579" s="5">
        <f>ROUND((Hoja2!W579*Hoja2!$B$2),3)</f>
        <v>0</v>
      </c>
      <c r="N579" s="5">
        <f t="shared" si="9"/>
        <v>0</v>
      </c>
      <c r="O579" s="45">
        <f>ROUND((Hoja2!U579+Hoja2!Y579),2)</f>
        <v>0</v>
      </c>
      <c r="P579" s="18">
        <f>Hoja2!AC579</f>
        <v>0</v>
      </c>
      <c r="Q579" s="18" t="str">
        <f>Hoja2!AD579</f>
        <v>N</v>
      </c>
      <c r="R579" s="18" t="str">
        <f>Hoja2!AE579</f>
        <v xml:space="preserve"> - </v>
      </c>
      <c r="S579" s="18" t="str">
        <f>Hoja2!AF579</f>
        <v xml:space="preserve"> - </v>
      </c>
      <c r="T579" s="18" t="str">
        <f>Hoja2!AG579</f>
        <v xml:space="preserve"> - </v>
      </c>
      <c r="U579" s="18" t="str">
        <f>Hoja2!AH579</f>
        <v xml:space="preserve"> - </v>
      </c>
      <c r="V579" s="18" t="str">
        <f>Hoja2!AI579</f>
        <v>A-1</v>
      </c>
      <c r="W579" s="18" t="str">
        <f>Hoja2!AJ579</f>
        <v>3011020110538</v>
      </c>
      <c r="X579" s="18">
        <f>Hoja2!AK579</f>
        <v>0</v>
      </c>
    </row>
    <row r="580" spans="1:24" ht="30" customHeight="1" x14ac:dyDescent="0.25">
      <c r="A580" s="18">
        <f>Hoja2!N580</f>
        <v>0</v>
      </c>
      <c r="B580" s="18">
        <f>Hoja2!O580</f>
        <v>0</v>
      </c>
      <c r="C580" s="18">
        <f>Hoja2!P580</f>
        <v>0</v>
      </c>
      <c r="D580" s="18">
        <f>Hoja2!Q580</f>
        <v>0</v>
      </c>
      <c r="E580" s="18">
        <f>Hoja2!R580</f>
        <v>0</v>
      </c>
      <c r="F580" s="18">
        <f>Hoja2!S580</f>
        <v>0</v>
      </c>
      <c r="G580" s="18" t="str">
        <f>Hoja2!T580</f>
        <v>2026</v>
      </c>
      <c r="H580" s="18">
        <f>Hoja2!U580</f>
        <v>0</v>
      </c>
      <c r="I580" s="18">
        <f>Hoja2!V580</f>
        <v>0</v>
      </c>
      <c r="J580" s="18">
        <f>Hoja2!W580</f>
        <v>0</v>
      </c>
      <c r="K580" s="18">
        <f>Hoja2!X580</f>
        <v>0</v>
      </c>
      <c r="L580" s="5">
        <f>ROUND((Hoja2!W580*Hoja2!$B$1),3)</f>
        <v>0</v>
      </c>
      <c r="M580" s="5">
        <f>ROUND((Hoja2!W580*Hoja2!$B$2),3)</f>
        <v>0</v>
      </c>
      <c r="N580" s="5">
        <f t="shared" si="9"/>
        <v>0</v>
      </c>
      <c r="O580" s="45">
        <f>ROUND((Hoja2!U580+Hoja2!Y580),2)</f>
        <v>0</v>
      </c>
      <c r="P580" s="18">
        <f>Hoja2!AC580</f>
        <v>0</v>
      </c>
      <c r="Q580" s="18" t="str">
        <f>Hoja2!AD580</f>
        <v>N</v>
      </c>
      <c r="R580" s="18" t="str">
        <f>Hoja2!AE580</f>
        <v xml:space="preserve"> - </v>
      </c>
      <c r="S580" s="18" t="str">
        <f>Hoja2!AF580</f>
        <v xml:space="preserve"> - </v>
      </c>
      <c r="T580" s="18" t="str">
        <f>Hoja2!AG580</f>
        <v xml:space="preserve"> - </v>
      </c>
      <c r="U580" s="18" t="str">
        <f>Hoja2!AH580</f>
        <v xml:space="preserve"> - </v>
      </c>
      <c r="V580" s="18" t="str">
        <f>Hoja2!AI580</f>
        <v>A-1</v>
      </c>
      <c r="W580" s="18" t="str">
        <f>Hoja2!AJ580</f>
        <v>3011020110539</v>
      </c>
      <c r="X580" s="18">
        <f>Hoja2!AK580</f>
        <v>0</v>
      </c>
    </row>
    <row r="581" spans="1:24" ht="30" customHeight="1" x14ac:dyDescent="0.25">
      <c r="A581" s="18">
        <f>Hoja2!N581</f>
        <v>0</v>
      </c>
      <c r="B581" s="18">
        <f>Hoja2!O581</f>
        <v>0</v>
      </c>
      <c r="C581" s="18">
        <f>Hoja2!P581</f>
        <v>0</v>
      </c>
      <c r="D581" s="18">
        <f>Hoja2!Q581</f>
        <v>0</v>
      </c>
      <c r="E581" s="18">
        <f>Hoja2!R581</f>
        <v>0</v>
      </c>
      <c r="F581" s="18">
        <f>Hoja2!S581</f>
        <v>0</v>
      </c>
      <c r="G581" s="18" t="str">
        <f>Hoja2!T581</f>
        <v>2026</v>
      </c>
      <c r="H581" s="18">
        <f>Hoja2!U581</f>
        <v>0</v>
      </c>
      <c r="I581" s="18">
        <f>Hoja2!V581</f>
        <v>0</v>
      </c>
      <c r="J581" s="18">
        <f>Hoja2!W581</f>
        <v>0</v>
      </c>
      <c r="K581" s="18">
        <f>Hoja2!X581</f>
        <v>0</v>
      </c>
      <c r="L581" s="5">
        <f>ROUND((Hoja2!W581*Hoja2!$B$1),3)</f>
        <v>0</v>
      </c>
      <c r="M581" s="5">
        <f>ROUND((Hoja2!W581*Hoja2!$B$2),3)</f>
        <v>0</v>
      </c>
      <c r="N581" s="5">
        <f t="shared" si="9"/>
        <v>0</v>
      </c>
      <c r="O581" s="45">
        <f>ROUND((Hoja2!U581+Hoja2!Y581),2)</f>
        <v>0</v>
      </c>
      <c r="P581" s="18">
        <f>Hoja2!AC581</f>
        <v>0</v>
      </c>
      <c r="Q581" s="18" t="str">
        <f>Hoja2!AD581</f>
        <v>N</v>
      </c>
      <c r="R581" s="18" t="str">
        <f>Hoja2!AE581</f>
        <v xml:space="preserve"> - </v>
      </c>
      <c r="S581" s="18" t="str">
        <f>Hoja2!AF581</f>
        <v xml:space="preserve"> - </v>
      </c>
      <c r="T581" s="18" t="str">
        <f>Hoja2!AG581</f>
        <v xml:space="preserve"> - </v>
      </c>
      <c r="U581" s="18" t="str">
        <f>Hoja2!AH581</f>
        <v xml:space="preserve"> - </v>
      </c>
      <c r="V581" s="18" t="str">
        <f>Hoja2!AI581</f>
        <v>A-1</v>
      </c>
      <c r="W581" s="18" t="str">
        <f>Hoja2!AJ581</f>
        <v>3011020110540</v>
      </c>
      <c r="X581" s="18">
        <f>Hoja2!AK581</f>
        <v>0</v>
      </c>
    </row>
    <row r="582" spans="1:24" ht="30" customHeight="1" x14ac:dyDescent="0.25">
      <c r="A582" s="18">
        <f>Hoja2!N582</f>
        <v>0</v>
      </c>
      <c r="B582" s="18">
        <f>Hoja2!O582</f>
        <v>0</v>
      </c>
      <c r="C582" s="18">
        <f>Hoja2!P582</f>
        <v>0</v>
      </c>
      <c r="D582" s="18">
        <f>Hoja2!Q582</f>
        <v>0</v>
      </c>
      <c r="E582" s="18">
        <f>Hoja2!R582</f>
        <v>0</v>
      </c>
      <c r="F582" s="18">
        <f>Hoja2!S582</f>
        <v>0</v>
      </c>
      <c r="G582" s="18" t="str">
        <f>Hoja2!T582</f>
        <v>2026</v>
      </c>
      <c r="H582" s="18">
        <f>Hoja2!U582</f>
        <v>0</v>
      </c>
      <c r="I582" s="18">
        <f>Hoja2!V582</f>
        <v>0</v>
      </c>
      <c r="J582" s="18">
        <f>Hoja2!W582</f>
        <v>0</v>
      </c>
      <c r="K582" s="18">
        <f>Hoja2!X582</f>
        <v>0</v>
      </c>
      <c r="L582" s="5">
        <f>ROUND((Hoja2!W582*Hoja2!$B$1),3)</f>
        <v>0</v>
      </c>
      <c r="M582" s="5">
        <f>ROUND((Hoja2!W582*Hoja2!$B$2),3)</f>
        <v>0</v>
      </c>
      <c r="N582" s="5">
        <f t="shared" si="9"/>
        <v>0</v>
      </c>
      <c r="O582" s="45">
        <f>ROUND((Hoja2!U582+Hoja2!Y582),2)</f>
        <v>0</v>
      </c>
      <c r="P582" s="18">
        <f>Hoja2!AC582</f>
        <v>0</v>
      </c>
      <c r="Q582" s="18" t="str">
        <f>Hoja2!AD582</f>
        <v>N</v>
      </c>
      <c r="R582" s="18" t="str">
        <f>Hoja2!AE582</f>
        <v xml:space="preserve"> - </v>
      </c>
      <c r="S582" s="18" t="str">
        <f>Hoja2!AF582</f>
        <v xml:space="preserve"> - </v>
      </c>
      <c r="T582" s="18" t="str">
        <f>Hoja2!AG582</f>
        <v xml:space="preserve"> - </v>
      </c>
      <c r="U582" s="18" t="str">
        <f>Hoja2!AH582</f>
        <v xml:space="preserve"> - </v>
      </c>
      <c r="V582" s="18" t="str">
        <f>Hoja2!AI582</f>
        <v>A-1</v>
      </c>
      <c r="W582" s="18" t="str">
        <f>Hoja2!AJ582</f>
        <v>3011020110541</v>
      </c>
      <c r="X582" s="18">
        <f>Hoja2!AK582</f>
        <v>0</v>
      </c>
    </row>
    <row r="583" spans="1:24" ht="30" customHeight="1" x14ac:dyDescent="0.25">
      <c r="A583" s="18">
        <f>Hoja2!N583</f>
        <v>0</v>
      </c>
      <c r="B583" s="18">
        <f>Hoja2!O583</f>
        <v>0</v>
      </c>
      <c r="C583" s="18">
        <f>Hoja2!P583</f>
        <v>0</v>
      </c>
      <c r="D583" s="18">
        <f>Hoja2!Q583</f>
        <v>0</v>
      </c>
      <c r="E583" s="18">
        <f>Hoja2!R583</f>
        <v>0</v>
      </c>
      <c r="F583" s="18">
        <f>Hoja2!S583</f>
        <v>0</v>
      </c>
      <c r="G583" s="18" t="str">
        <f>Hoja2!T583</f>
        <v>2026</v>
      </c>
      <c r="H583" s="18">
        <f>Hoja2!U583</f>
        <v>0</v>
      </c>
      <c r="I583" s="18">
        <f>Hoja2!V583</f>
        <v>0</v>
      </c>
      <c r="J583" s="18">
        <f>Hoja2!W583</f>
        <v>0</v>
      </c>
      <c r="K583" s="18">
        <f>Hoja2!X583</f>
        <v>0</v>
      </c>
      <c r="L583" s="5">
        <f>ROUND((Hoja2!W583*Hoja2!$B$1),3)</f>
        <v>0</v>
      </c>
      <c r="M583" s="5">
        <f>ROUND((Hoja2!W583*Hoja2!$B$2),3)</f>
        <v>0</v>
      </c>
      <c r="N583" s="5">
        <f t="shared" si="9"/>
        <v>0</v>
      </c>
      <c r="O583" s="45">
        <f>ROUND((Hoja2!U583+Hoja2!Y583),2)</f>
        <v>0</v>
      </c>
      <c r="P583" s="18">
        <f>Hoja2!AC583</f>
        <v>0</v>
      </c>
      <c r="Q583" s="18" t="str">
        <f>Hoja2!AD583</f>
        <v>N</v>
      </c>
      <c r="R583" s="18" t="str">
        <f>Hoja2!AE583</f>
        <v xml:space="preserve"> - </v>
      </c>
      <c r="S583" s="18" t="str">
        <f>Hoja2!AF583</f>
        <v xml:space="preserve"> - </v>
      </c>
      <c r="T583" s="18" t="str">
        <f>Hoja2!AG583</f>
        <v xml:space="preserve"> - </v>
      </c>
      <c r="U583" s="18" t="str">
        <f>Hoja2!AH583</f>
        <v xml:space="preserve"> - </v>
      </c>
      <c r="V583" s="18" t="str">
        <f>Hoja2!AI583</f>
        <v>A-1</v>
      </c>
      <c r="W583" s="18" t="str">
        <f>Hoja2!AJ583</f>
        <v>3011020110542</v>
      </c>
      <c r="X583" s="18">
        <f>Hoja2!AK583</f>
        <v>0</v>
      </c>
    </row>
    <row r="584" spans="1:24" ht="30" customHeight="1" x14ac:dyDescent="0.25">
      <c r="A584" s="18">
        <f>Hoja2!N584</f>
        <v>0</v>
      </c>
      <c r="B584" s="18">
        <f>Hoja2!O584</f>
        <v>0</v>
      </c>
      <c r="C584" s="18">
        <f>Hoja2!P584</f>
        <v>0</v>
      </c>
      <c r="D584" s="18">
        <f>Hoja2!Q584</f>
        <v>0</v>
      </c>
      <c r="E584" s="18">
        <f>Hoja2!R584</f>
        <v>0</v>
      </c>
      <c r="F584" s="18">
        <f>Hoja2!S584</f>
        <v>0</v>
      </c>
      <c r="G584" s="18" t="str">
        <f>Hoja2!T584</f>
        <v>2026</v>
      </c>
      <c r="H584" s="18">
        <f>Hoja2!U584</f>
        <v>0</v>
      </c>
      <c r="I584" s="18">
        <f>Hoja2!V584</f>
        <v>0</v>
      </c>
      <c r="J584" s="18">
        <f>Hoja2!W584</f>
        <v>0</v>
      </c>
      <c r="K584" s="18">
        <f>Hoja2!X584</f>
        <v>0</v>
      </c>
      <c r="L584" s="5">
        <f>ROUND((Hoja2!W584*Hoja2!$B$1),3)</f>
        <v>0</v>
      </c>
      <c r="M584" s="5">
        <f>ROUND((Hoja2!W584*Hoja2!$B$2),3)</f>
        <v>0</v>
      </c>
      <c r="N584" s="5">
        <f t="shared" si="9"/>
        <v>0</v>
      </c>
      <c r="O584" s="45">
        <f>ROUND((Hoja2!U584+Hoja2!Y584),2)</f>
        <v>0</v>
      </c>
      <c r="P584" s="18">
        <f>Hoja2!AC584</f>
        <v>0</v>
      </c>
      <c r="Q584" s="18" t="str">
        <f>Hoja2!AD584</f>
        <v>N</v>
      </c>
      <c r="R584" s="18" t="str">
        <f>Hoja2!AE584</f>
        <v xml:space="preserve"> - </v>
      </c>
      <c r="S584" s="18" t="str">
        <f>Hoja2!AF584</f>
        <v xml:space="preserve"> - </v>
      </c>
      <c r="T584" s="18" t="str">
        <f>Hoja2!AG584</f>
        <v xml:space="preserve"> - </v>
      </c>
      <c r="U584" s="18" t="str">
        <f>Hoja2!AH584</f>
        <v xml:space="preserve"> - </v>
      </c>
      <c r="V584" s="18" t="str">
        <f>Hoja2!AI584</f>
        <v>A-1</v>
      </c>
      <c r="W584" s="18" t="str">
        <f>Hoja2!AJ584</f>
        <v>3011020110543</v>
      </c>
      <c r="X584" s="18">
        <f>Hoja2!AK584</f>
        <v>0</v>
      </c>
    </row>
    <row r="585" spans="1:24" ht="30" customHeight="1" x14ac:dyDescent="0.25">
      <c r="A585" s="18">
        <f>Hoja2!N585</f>
        <v>0</v>
      </c>
      <c r="B585" s="18">
        <f>Hoja2!O585</f>
        <v>0</v>
      </c>
      <c r="C585" s="18">
        <f>Hoja2!P585</f>
        <v>0</v>
      </c>
      <c r="D585" s="18">
        <f>Hoja2!Q585</f>
        <v>0</v>
      </c>
      <c r="E585" s="18">
        <f>Hoja2!R585</f>
        <v>0</v>
      </c>
      <c r="F585" s="18">
        <f>Hoja2!S585</f>
        <v>0</v>
      </c>
      <c r="G585" s="18" t="str">
        <f>Hoja2!T585</f>
        <v>2026</v>
      </c>
      <c r="H585" s="18">
        <f>Hoja2!U585</f>
        <v>0</v>
      </c>
      <c r="I585" s="18">
        <f>Hoja2!V585</f>
        <v>0</v>
      </c>
      <c r="J585" s="18">
        <f>Hoja2!W585</f>
        <v>0</v>
      </c>
      <c r="K585" s="18">
        <f>Hoja2!X585</f>
        <v>0</v>
      </c>
      <c r="L585" s="5">
        <f>ROUND((Hoja2!W585*Hoja2!$B$1),3)</f>
        <v>0</v>
      </c>
      <c r="M585" s="5">
        <f>ROUND((Hoja2!W585*Hoja2!$B$2),3)</f>
        <v>0</v>
      </c>
      <c r="N585" s="5">
        <f t="shared" si="9"/>
        <v>0</v>
      </c>
      <c r="O585" s="45">
        <f>ROUND((Hoja2!U585+Hoja2!Y585),2)</f>
        <v>0</v>
      </c>
      <c r="P585" s="18">
        <f>Hoja2!AC585</f>
        <v>0</v>
      </c>
      <c r="Q585" s="18" t="str">
        <f>Hoja2!AD585</f>
        <v>N</v>
      </c>
      <c r="R585" s="18" t="str">
        <f>Hoja2!AE585</f>
        <v xml:space="preserve"> - </v>
      </c>
      <c r="S585" s="18" t="str">
        <f>Hoja2!AF585</f>
        <v xml:space="preserve"> - </v>
      </c>
      <c r="T585" s="18" t="str">
        <f>Hoja2!AG585</f>
        <v xml:space="preserve"> - </v>
      </c>
      <c r="U585" s="18" t="str">
        <f>Hoja2!AH585</f>
        <v xml:space="preserve"> - </v>
      </c>
      <c r="V585" s="18" t="str">
        <f>Hoja2!AI585</f>
        <v>A-1</v>
      </c>
      <c r="W585" s="18" t="str">
        <f>Hoja2!AJ585</f>
        <v>3011020110544</v>
      </c>
      <c r="X585" s="18">
        <f>Hoja2!AK585</f>
        <v>0</v>
      </c>
    </row>
    <row r="586" spans="1:24" ht="30" customHeight="1" x14ac:dyDescent="0.25">
      <c r="A586" s="18">
        <f>Hoja2!N586</f>
        <v>0</v>
      </c>
      <c r="B586" s="18">
        <f>Hoja2!O586</f>
        <v>0</v>
      </c>
      <c r="C586" s="18">
        <f>Hoja2!P586</f>
        <v>0</v>
      </c>
      <c r="D586" s="18">
        <f>Hoja2!Q586</f>
        <v>0</v>
      </c>
      <c r="E586" s="18">
        <f>Hoja2!R586</f>
        <v>0</v>
      </c>
      <c r="F586" s="18">
        <f>Hoja2!S586</f>
        <v>0</v>
      </c>
      <c r="G586" s="18" t="str">
        <f>Hoja2!T586</f>
        <v>2026</v>
      </c>
      <c r="H586" s="18">
        <f>Hoja2!U586</f>
        <v>0</v>
      </c>
      <c r="I586" s="18">
        <f>Hoja2!V586</f>
        <v>0</v>
      </c>
      <c r="J586" s="18">
        <f>Hoja2!W586</f>
        <v>0</v>
      </c>
      <c r="K586" s="18">
        <f>Hoja2!X586</f>
        <v>0</v>
      </c>
      <c r="L586" s="5">
        <f>ROUND((Hoja2!W586*Hoja2!$B$1),3)</f>
        <v>0</v>
      </c>
      <c r="M586" s="5">
        <f>ROUND((Hoja2!W586*Hoja2!$B$2),3)</f>
        <v>0</v>
      </c>
      <c r="N586" s="5">
        <f t="shared" si="9"/>
        <v>0</v>
      </c>
      <c r="O586" s="45">
        <f>ROUND((Hoja2!U586+Hoja2!Y586),2)</f>
        <v>0</v>
      </c>
      <c r="P586" s="18">
        <f>Hoja2!AC586</f>
        <v>0</v>
      </c>
      <c r="Q586" s="18" t="str">
        <f>Hoja2!AD586</f>
        <v>N</v>
      </c>
      <c r="R586" s="18" t="str">
        <f>Hoja2!AE586</f>
        <v xml:space="preserve"> - </v>
      </c>
      <c r="S586" s="18" t="str">
        <f>Hoja2!AF586</f>
        <v xml:space="preserve"> - </v>
      </c>
      <c r="T586" s="18" t="str">
        <f>Hoja2!AG586</f>
        <v xml:space="preserve"> - </v>
      </c>
      <c r="U586" s="18" t="str">
        <f>Hoja2!AH586</f>
        <v xml:space="preserve"> - </v>
      </c>
      <c r="V586" s="18" t="str">
        <f>Hoja2!AI586</f>
        <v>A-1</v>
      </c>
      <c r="W586" s="18" t="str">
        <f>Hoja2!AJ586</f>
        <v>3011020110545</v>
      </c>
      <c r="X586" s="18">
        <f>Hoja2!AK586</f>
        <v>0</v>
      </c>
    </row>
    <row r="587" spans="1:24" ht="30" customHeight="1" x14ac:dyDescent="0.25">
      <c r="A587" s="18">
        <f>Hoja2!N587</f>
        <v>0</v>
      </c>
      <c r="B587" s="18">
        <f>Hoja2!O587</f>
        <v>0</v>
      </c>
      <c r="C587" s="18">
        <f>Hoja2!P587</f>
        <v>0</v>
      </c>
      <c r="D587" s="18">
        <f>Hoja2!Q587</f>
        <v>0</v>
      </c>
      <c r="E587" s="18">
        <f>Hoja2!R587</f>
        <v>0</v>
      </c>
      <c r="F587" s="18">
        <f>Hoja2!S587</f>
        <v>0</v>
      </c>
      <c r="G587" s="18" t="str">
        <f>Hoja2!T587</f>
        <v>2026</v>
      </c>
      <c r="H587" s="18">
        <f>Hoja2!U587</f>
        <v>0</v>
      </c>
      <c r="I587" s="18">
        <f>Hoja2!V587</f>
        <v>0</v>
      </c>
      <c r="J587" s="18">
        <f>Hoja2!W587</f>
        <v>0</v>
      </c>
      <c r="K587" s="18">
        <f>Hoja2!X587</f>
        <v>0</v>
      </c>
      <c r="L587" s="5">
        <f>ROUND((Hoja2!W587*Hoja2!$B$1),3)</f>
        <v>0</v>
      </c>
      <c r="M587" s="5">
        <f>ROUND((Hoja2!W587*Hoja2!$B$2),3)</f>
        <v>0</v>
      </c>
      <c r="N587" s="5">
        <f t="shared" ref="N587:N650" si="10">ROUND((L587+M587),2)</f>
        <v>0</v>
      </c>
      <c r="O587" s="45">
        <f>ROUND((Hoja2!U587+Hoja2!Y587),2)</f>
        <v>0</v>
      </c>
      <c r="P587" s="18">
        <f>Hoja2!AC587</f>
        <v>0</v>
      </c>
      <c r="Q587" s="18" t="str">
        <f>Hoja2!AD587</f>
        <v>N</v>
      </c>
      <c r="R587" s="18" t="str">
        <f>Hoja2!AE587</f>
        <v xml:space="preserve"> - </v>
      </c>
      <c r="S587" s="18" t="str">
        <f>Hoja2!AF587</f>
        <v xml:space="preserve"> - </v>
      </c>
      <c r="T587" s="18" t="str">
        <f>Hoja2!AG587</f>
        <v xml:space="preserve"> - </v>
      </c>
      <c r="U587" s="18" t="str">
        <f>Hoja2!AH587</f>
        <v xml:space="preserve"> - </v>
      </c>
      <c r="V587" s="18" t="str">
        <f>Hoja2!AI587</f>
        <v>A-1</v>
      </c>
      <c r="W587" s="18" t="str">
        <f>Hoja2!AJ587</f>
        <v>3011020110546</v>
      </c>
      <c r="X587" s="18">
        <f>Hoja2!AK587</f>
        <v>0</v>
      </c>
    </row>
    <row r="588" spans="1:24" ht="30" customHeight="1" x14ac:dyDescent="0.25">
      <c r="A588" s="18">
        <f>Hoja2!N588</f>
        <v>0</v>
      </c>
      <c r="B588" s="18">
        <f>Hoja2!O588</f>
        <v>0</v>
      </c>
      <c r="C588" s="18">
        <f>Hoja2!P588</f>
        <v>0</v>
      </c>
      <c r="D588" s="18">
        <f>Hoja2!Q588</f>
        <v>0</v>
      </c>
      <c r="E588" s="18">
        <f>Hoja2!R588</f>
        <v>0</v>
      </c>
      <c r="F588" s="18">
        <f>Hoja2!S588</f>
        <v>0</v>
      </c>
      <c r="G588" s="18" t="str">
        <f>Hoja2!T588</f>
        <v>2026</v>
      </c>
      <c r="H588" s="18">
        <f>Hoja2!U588</f>
        <v>0</v>
      </c>
      <c r="I588" s="18">
        <f>Hoja2!V588</f>
        <v>0</v>
      </c>
      <c r="J588" s="18">
        <f>Hoja2!W588</f>
        <v>0</v>
      </c>
      <c r="K588" s="18">
        <f>Hoja2!X588</f>
        <v>0</v>
      </c>
      <c r="L588" s="5">
        <f>ROUND((Hoja2!W588*Hoja2!$B$1),3)</f>
        <v>0</v>
      </c>
      <c r="M588" s="5">
        <f>ROUND((Hoja2!W588*Hoja2!$B$2),3)</f>
        <v>0</v>
      </c>
      <c r="N588" s="5">
        <f t="shared" si="10"/>
        <v>0</v>
      </c>
      <c r="O588" s="45">
        <f>ROUND((Hoja2!U588+Hoja2!Y588),2)</f>
        <v>0</v>
      </c>
      <c r="P588" s="18">
        <f>Hoja2!AC588</f>
        <v>0</v>
      </c>
      <c r="Q588" s="18" t="str">
        <f>Hoja2!AD588</f>
        <v>N</v>
      </c>
      <c r="R588" s="18" t="str">
        <f>Hoja2!AE588</f>
        <v xml:space="preserve"> - </v>
      </c>
      <c r="S588" s="18" t="str">
        <f>Hoja2!AF588</f>
        <v xml:space="preserve"> - </v>
      </c>
      <c r="T588" s="18" t="str">
        <f>Hoja2!AG588</f>
        <v xml:space="preserve"> - </v>
      </c>
      <c r="U588" s="18" t="str">
        <f>Hoja2!AH588</f>
        <v xml:space="preserve"> - </v>
      </c>
      <c r="V588" s="18" t="str">
        <f>Hoja2!AI588</f>
        <v>A-1</v>
      </c>
      <c r="W588" s="18" t="str">
        <f>Hoja2!AJ588</f>
        <v>3011020110547</v>
      </c>
      <c r="X588" s="18">
        <f>Hoja2!AK588</f>
        <v>0</v>
      </c>
    </row>
    <row r="589" spans="1:24" ht="30" customHeight="1" x14ac:dyDescent="0.25">
      <c r="A589" s="18">
        <f>Hoja2!N589</f>
        <v>0</v>
      </c>
      <c r="B589" s="18">
        <f>Hoja2!O589</f>
        <v>0</v>
      </c>
      <c r="C589" s="18">
        <f>Hoja2!P589</f>
        <v>0</v>
      </c>
      <c r="D589" s="18">
        <f>Hoja2!Q589</f>
        <v>0</v>
      </c>
      <c r="E589" s="18">
        <f>Hoja2!R589</f>
        <v>0</v>
      </c>
      <c r="F589" s="18">
        <f>Hoja2!S589</f>
        <v>0</v>
      </c>
      <c r="G589" s="18" t="str">
        <f>Hoja2!T589</f>
        <v>2026</v>
      </c>
      <c r="H589" s="18">
        <f>Hoja2!U589</f>
        <v>0</v>
      </c>
      <c r="I589" s="18">
        <f>Hoja2!V589</f>
        <v>0</v>
      </c>
      <c r="J589" s="18">
        <f>Hoja2!W589</f>
        <v>0</v>
      </c>
      <c r="K589" s="18">
        <f>Hoja2!X589</f>
        <v>0</v>
      </c>
      <c r="L589" s="5">
        <f>ROUND((Hoja2!W589*Hoja2!$B$1),3)</f>
        <v>0</v>
      </c>
      <c r="M589" s="5">
        <f>ROUND((Hoja2!W589*Hoja2!$B$2),3)</f>
        <v>0</v>
      </c>
      <c r="N589" s="5">
        <f t="shared" si="10"/>
        <v>0</v>
      </c>
      <c r="O589" s="45">
        <f>ROUND((Hoja2!U589+Hoja2!Y589),2)</f>
        <v>0</v>
      </c>
      <c r="P589" s="18">
        <f>Hoja2!AC589</f>
        <v>0</v>
      </c>
      <c r="Q589" s="18" t="str">
        <f>Hoja2!AD589</f>
        <v>N</v>
      </c>
      <c r="R589" s="18" t="str">
        <f>Hoja2!AE589</f>
        <v xml:space="preserve"> - </v>
      </c>
      <c r="S589" s="18" t="str">
        <f>Hoja2!AF589</f>
        <v xml:space="preserve"> - </v>
      </c>
      <c r="T589" s="18" t="str">
        <f>Hoja2!AG589</f>
        <v xml:space="preserve"> - </v>
      </c>
      <c r="U589" s="18" t="str">
        <f>Hoja2!AH589</f>
        <v xml:space="preserve"> - </v>
      </c>
      <c r="V589" s="18" t="str">
        <f>Hoja2!AI589</f>
        <v>A-1</v>
      </c>
      <c r="W589" s="18" t="str">
        <f>Hoja2!AJ589</f>
        <v>3011020110548</v>
      </c>
      <c r="X589" s="18">
        <f>Hoja2!AK589</f>
        <v>0</v>
      </c>
    </row>
    <row r="590" spans="1:24" ht="30" customHeight="1" x14ac:dyDescent="0.25">
      <c r="A590" s="18">
        <f>Hoja2!N590</f>
        <v>0</v>
      </c>
      <c r="B590" s="18">
        <f>Hoja2!O590</f>
        <v>0</v>
      </c>
      <c r="C590" s="18">
        <f>Hoja2!P590</f>
        <v>0</v>
      </c>
      <c r="D590" s="18">
        <f>Hoja2!Q590</f>
        <v>0</v>
      </c>
      <c r="E590" s="18">
        <f>Hoja2!R590</f>
        <v>0</v>
      </c>
      <c r="F590" s="18">
        <f>Hoja2!S590</f>
        <v>0</v>
      </c>
      <c r="G590" s="18" t="str">
        <f>Hoja2!T590</f>
        <v>2026</v>
      </c>
      <c r="H590" s="18">
        <f>Hoja2!U590</f>
        <v>0</v>
      </c>
      <c r="I590" s="18">
        <f>Hoja2!V590</f>
        <v>0</v>
      </c>
      <c r="J590" s="18">
        <f>Hoja2!W590</f>
        <v>0</v>
      </c>
      <c r="K590" s="18">
        <f>Hoja2!X590</f>
        <v>0</v>
      </c>
      <c r="L590" s="5">
        <f>ROUND((Hoja2!W590*Hoja2!$B$1),3)</f>
        <v>0</v>
      </c>
      <c r="M590" s="5">
        <f>ROUND((Hoja2!W590*Hoja2!$B$2),3)</f>
        <v>0</v>
      </c>
      <c r="N590" s="5">
        <f t="shared" si="10"/>
        <v>0</v>
      </c>
      <c r="O590" s="45">
        <f>ROUND((Hoja2!U590+Hoja2!Y590),2)</f>
        <v>0</v>
      </c>
      <c r="P590" s="18">
        <f>Hoja2!AC590</f>
        <v>0</v>
      </c>
      <c r="Q590" s="18" t="str">
        <f>Hoja2!AD590</f>
        <v>N</v>
      </c>
      <c r="R590" s="18" t="str">
        <f>Hoja2!AE590</f>
        <v xml:space="preserve"> - </v>
      </c>
      <c r="S590" s="18" t="str">
        <f>Hoja2!AF590</f>
        <v xml:space="preserve"> - </v>
      </c>
      <c r="T590" s="18" t="str">
        <f>Hoja2!AG590</f>
        <v xml:space="preserve"> - </v>
      </c>
      <c r="U590" s="18" t="str">
        <f>Hoja2!AH590</f>
        <v xml:space="preserve"> - </v>
      </c>
      <c r="V590" s="18" t="str">
        <f>Hoja2!AI590</f>
        <v>A-1</v>
      </c>
      <c r="W590" s="18" t="str">
        <f>Hoja2!AJ590</f>
        <v>3011020110549</v>
      </c>
      <c r="X590" s="18">
        <f>Hoja2!AK590</f>
        <v>0</v>
      </c>
    </row>
    <row r="591" spans="1:24" ht="30" customHeight="1" x14ac:dyDescent="0.25">
      <c r="A591" s="18">
        <f>Hoja2!N591</f>
        <v>0</v>
      </c>
      <c r="B591" s="18">
        <f>Hoja2!O591</f>
        <v>0</v>
      </c>
      <c r="C591" s="18">
        <f>Hoja2!P591</f>
        <v>0</v>
      </c>
      <c r="D591" s="18">
        <f>Hoja2!Q591</f>
        <v>0</v>
      </c>
      <c r="E591" s="18">
        <f>Hoja2!R591</f>
        <v>0</v>
      </c>
      <c r="F591" s="18">
        <f>Hoja2!S591</f>
        <v>0</v>
      </c>
      <c r="G591" s="18" t="str">
        <f>Hoja2!T591</f>
        <v>2026</v>
      </c>
      <c r="H591" s="18">
        <f>Hoja2!U591</f>
        <v>0</v>
      </c>
      <c r="I591" s="18">
        <f>Hoja2!V591</f>
        <v>0</v>
      </c>
      <c r="J591" s="18">
        <f>Hoja2!W591</f>
        <v>0</v>
      </c>
      <c r="K591" s="18">
        <f>Hoja2!X591</f>
        <v>0</v>
      </c>
      <c r="L591" s="5">
        <f>ROUND((Hoja2!W591*Hoja2!$B$1),3)</f>
        <v>0</v>
      </c>
      <c r="M591" s="5">
        <f>ROUND((Hoja2!W591*Hoja2!$B$2),3)</f>
        <v>0</v>
      </c>
      <c r="N591" s="5">
        <f t="shared" si="10"/>
        <v>0</v>
      </c>
      <c r="O591" s="45">
        <f>ROUND((Hoja2!U591+Hoja2!Y591),2)</f>
        <v>0</v>
      </c>
      <c r="P591" s="18">
        <f>Hoja2!AC591</f>
        <v>0</v>
      </c>
      <c r="Q591" s="18" t="str">
        <f>Hoja2!AD591</f>
        <v>N</v>
      </c>
      <c r="R591" s="18" t="str">
        <f>Hoja2!AE591</f>
        <v xml:space="preserve"> - </v>
      </c>
      <c r="S591" s="18" t="str">
        <f>Hoja2!AF591</f>
        <v xml:space="preserve"> - </v>
      </c>
      <c r="T591" s="18" t="str">
        <f>Hoja2!AG591</f>
        <v xml:space="preserve"> - </v>
      </c>
      <c r="U591" s="18" t="str">
        <f>Hoja2!AH591</f>
        <v xml:space="preserve"> - </v>
      </c>
      <c r="V591" s="18" t="str">
        <f>Hoja2!AI591</f>
        <v>A-1</v>
      </c>
      <c r="W591" s="18" t="str">
        <f>Hoja2!AJ591</f>
        <v>3011020110550</v>
      </c>
      <c r="X591" s="18">
        <f>Hoja2!AK591</f>
        <v>0</v>
      </c>
    </row>
    <row r="592" spans="1:24" ht="30" customHeight="1" x14ac:dyDescent="0.25">
      <c r="A592" s="18">
        <f>Hoja2!N592</f>
        <v>0</v>
      </c>
      <c r="B592" s="18">
        <f>Hoja2!O592</f>
        <v>0</v>
      </c>
      <c r="C592" s="18">
        <f>Hoja2!P592</f>
        <v>0</v>
      </c>
      <c r="D592" s="18">
        <f>Hoja2!Q592</f>
        <v>0</v>
      </c>
      <c r="E592" s="18">
        <f>Hoja2!R592</f>
        <v>0</v>
      </c>
      <c r="F592" s="18">
        <f>Hoja2!S592</f>
        <v>0</v>
      </c>
      <c r="G592" s="18" t="str">
        <f>Hoja2!T592</f>
        <v>2026</v>
      </c>
      <c r="H592" s="18">
        <f>Hoja2!U592</f>
        <v>0</v>
      </c>
      <c r="I592" s="18">
        <f>Hoja2!V592</f>
        <v>0</v>
      </c>
      <c r="J592" s="18">
        <f>Hoja2!W592</f>
        <v>0</v>
      </c>
      <c r="K592" s="18">
        <f>Hoja2!X592</f>
        <v>0</v>
      </c>
      <c r="L592" s="5">
        <f>ROUND((Hoja2!W592*Hoja2!$B$1),3)</f>
        <v>0</v>
      </c>
      <c r="M592" s="5">
        <f>ROUND((Hoja2!W592*Hoja2!$B$2),3)</f>
        <v>0</v>
      </c>
      <c r="N592" s="5">
        <f t="shared" si="10"/>
        <v>0</v>
      </c>
      <c r="O592" s="45">
        <f>ROUND((Hoja2!U592+Hoja2!Y592),2)</f>
        <v>0</v>
      </c>
      <c r="P592" s="18">
        <f>Hoja2!AC592</f>
        <v>0</v>
      </c>
      <c r="Q592" s="18" t="str">
        <f>Hoja2!AD592</f>
        <v>N</v>
      </c>
      <c r="R592" s="18" t="str">
        <f>Hoja2!AE592</f>
        <v xml:space="preserve"> - </v>
      </c>
      <c r="S592" s="18" t="str">
        <f>Hoja2!AF592</f>
        <v xml:space="preserve"> - </v>
      </c>
      <c r="T592" s="18" t="str">
        <f>Hoja2!AG592</f>
        <v xml:space="preserve"> - </v>
      </c>
      <c r="U592" s="18" t="str">
        <f>Hoja2!AH592</f>
        <v xml:space="preserve"> - </v>
      </c>
      <c r="V592" s="18" t="str">
        <f>Hoja2!AI592</f>
        <v>A-1</v>
      </c>
      <c r="W592" s="18" t="str">
        <f>Hoja2!AJ592</f>
        <v>3011020110551</v>
      </c>
      <c r="X592" s="18">
        <f>Hoja2!AK592</f>
        <v>0</v>
      </c>
    </row>
    <row r="593" spans="1:24" ht="30" customHeight="1" x14ac:dyDescent="0.25">
      <c r="A593" s="18">
        <f>Hoja2!N593</f>
        <v>0</v>
      </c>
      <c r="B593" s="18">
        <f>Hoja2!O593</f>
        <v>0</v>
      </c>
      <c r="C593" s="18">
        <f>Hoja2!P593</f>
        <v>0</v>
      </c>
      <c r="D593" s="18">
        <f>Hoja2!Q593</f>
        <v>0</v>
      </c>
      <c r="E593" s="18">
        <f>Hoja2!R593</f>
        <v>0</v>
      </c>
      <c r="F593" s="18">
        <f>Hoja2!S593</f>
        <v>0</v>
      </c>
      <c r="G593" s="18" t="str">
        <f>Hoja2!T593</f>
        <v>2026</v>
      </c>
      <c r="H593" s="18">
        <f>Hoja2!U593</f>
        <v>0</v>
      </c>
      <c r="I593" s="18">
        <f>Hoja2!V593</f>
        <v>0</v>
      </c>
      <c r="J593" s="18">
        <f>Hoja2!W593</f>
        <v>0</v>
      </c>
      <c r="K593" s="18">
        <f>Hoja2!X593</f>
        <v>0</v>
      </c>
      <c r="L593" s="5">
        <f>ROUND((Hoja2!W593*Hoja2!$B$1),3)</f>
        <v>0</v>
      </c>
      <c r="M593" s="5">
        <f>ROUND((Hoja2!W593*Hoja2!$B$2),3)</f>
        <v>0</v>
      </c>
      <c r="N593" s="5">
        <f t="shared" si="10"/>
        <v>0</v>
      </c>
      <c r="O593" s="45">
        <f>ROUND((Hoja2!U593+Hoja2!Y593),2)</f>
        <v>0</v>
      </c>
      <c r="P593" s="18">
        <f>Hoja2!AC593</f>
        <v>0</v>
      </c>
      <c r="Q593" s="18" t="str">
        <f>Hoja2!AD593</f>
        <v>N</v>
      </c>
      <c r="R593" s="18" t="str">
        <f>Hoja2!AE593</f>
        <v xml:space="preserve"> - </v>
      </c>
      <c r="S593" s="18" t="str">
        <f>Hoja2!AF593</f>
        <v xml:space="preserve"> - </v>
      </c>
      <c r="T593" s="18" t="str">
        <f>Hoja2!AG593</f>
        <v xml:space="preserve"> - </v>
      </c>
      <c r="U593" s="18" t="str">
        <f>Hoja2!AH593</f>
        <v xml:space="preserve"> - </v>
      </c>
      <c r="V593" s="18" t="str">
        <f>Hoja2!AI593</f>
        <v>A-1</v>
      </c>
      <c r="W593" s="18" t="str">
        <f>Hoja2!AJ593</f>
        <v>3011020110552</v>
      </c>
      <c r="X593" s="18">
        <f>Hoja2!AK593</f>
        <v>0</v>
      </c>
    </row>
    <row r="594" spans="1:24" ht="30" customHeight="1" x14ac:dyDescent="0.25">
      <c r="A594" s="18">
        <f>Hoja2!N594</f>
        <v>0</v>
      </c>
      <c r="B594" s="18">
        <f>Hoja2!O594</f>
        <v>0</v>
      </c>
      <c r="C594" s="18">
        <f>Hoja2!P594</f>
        <v>0</v>
      </c>
      <c r="D594" s="18">
        <f>Hoja2!Q594</f>
        <v>0</v>
      </c>
      <c r="E594" s="18">
        <f>Hoja2!R594</f>
        <v>0</v>
      </c>
      <c r="F594" s="18">
        <f>Hoja2!S594</f>
        <v>0</v>
      </c>
      <c r="G594" s="18" t="str">
        <f>Hoja2!T594</f>
        <v>2026</v>
      </c>
      <c r="H594" s="18">
        <f>Hoja2!U594</f>
        <v>0</v>
      </c>
      <c r="I594" s="18">
        <f>Hoja2!V594</f>
        <v>0</v>
      </c>
      <c r="J594" s="18">
        <f>Hoja2!W594</f>
        <v>0</v>
      </c>
      <c r="K594" s="18">
        <f>Hoja2!X594</f>
        <v>0</v>
      </c>
      <c r="L594" s="5">
        <f>ROUND((Hoja2!W594*Hoja2!$B$1),3)</f>
        <v>0</v>
      </c>
      <c r="M594" s="5">
        <f>ROUND((Hoja2!W594*Hoja2!$B$2),3)</f>
        <v>0</v>
      </c>
      <c r="N594" s="5">
        <f t="shared" si="10"/>
        <v>0</v>
      </c>
      <c r="O594" s="45">
        <f>ROUND((Hoja2!U594+Hoja2!Y594),2)</f>
        <v>0</v>
      </c>
      <c r="P594" s="18">
        <f>Hoja2!AC594</f>
        <v>0</v>
      </c>
      <c r="Q594" s="18" t="str">
        <f>Hoja2!AD594</f>
        <v>N</v>
      </c>
      <c r="R594" s="18" t="str">
        <f>Hoja2!AE594</f>
        <v xml:space="preserve"> - </v>
      </c>
      <c r="S594" s="18" t="str">
        <f>Hoja2!AF594</f>
        <v xml:space="preserve"> - </v>
      </c>
      <c r="T594" s="18" t="str">
        <f>Hoja2!AG594</f>
        <v xml:space="preserve"> - </v>
      </c>
      <c r="U594" s="18" t="str">
        <f>Hoja2!AH594</f>
        <v xml:space="preserve"> - </v>
      </c>
      <c r="V594" s="18" t="str">
        <f>Hoja2!AI594</f>
        <v>A-1</v>
      </c>
      <c r="W594" s="18" t="str">
        <f>Hoja2!AJ594</f>
        <v>3011020110553</v>
      </c>
      <c r="X594" s="18">
        <f>Hoja2!AK594</f>
        <v>0</v>
      </c>
    </row>
    <row r="595" spans="1:24" ht="30" customHeight="1" x14ac:dyDescent="0.25">
      <c r="A595" s="18">
        <f>Hoja2!N595</f>
        <v>0</v>
      </c>
      <c r="B595" s="18">
        <f>Hoja2!O595</f>
        <v>0</v>
      </c>
      <c r="C595" s="18">
        <f>Hoja2!P595</f>
        <v>0</v>
      </c>
      <c r="D595" s="18">
        <f>Hoja2!Q595</f>
        <v>0</v>
      </c>
      <c r="E595" s="18">
        <f>Hoja2!R595</f>
        <v>0</v>
      </c>
      <c r="F595" s="18">
        <f>Hoja2!S595</f>
        <v>0</v>
      </c>
      <c r="G595" s="18" t="str">
        <f>Hoja2!T595</f>
        <v>2026</v>
      </c>
      <c r="H595" s="18">
        <f>Hoja2!U595</f>
        <v>0</v>
      </c>
      <c r="I595" s="18">
        <f>Hoja2!V595</f>
        <v>0</v>
      </c>
      <c r="J595" s="18">
        <f>Hoja2!W595</f>
        <v>0</v>
      </c>
      <c r="K595" s="18">
        <f>Hoja2!X595</f>
        <v>0</v>
      </c>
      <c r="L595" s="5">
        <f>ROUND((Hoja2!W595*Hoja2!$B$1),3)</f>
        <v>0</v>
      </c>
      <c r="M595" s="5">
        <f>ROUND((Hoja2!W595*Hoja2!$B$2),3)</f>
        <v>0</v>
      </c>
      <c r="N595" s="5">
        <f t="shared" si="10"/>
        <v>0</v>
      </c>
      <c r="O595" s="45">
        <f>ROUND((Hoja2!U595+Hoja2!Y595),2)</f>
        <v>0</v>
      </c>
      <c r="P595" s="18">
        <f>Hoja2!AC595</f>
        <v>0</v>
      </c>
      <c r="Q595" s="18" t="str">
        <f>Hoja2!AD595</f>
        <v>N</v>
      </c>
      <c r="R595" s="18" t="str">
        <f>Hoja2!AE595</f>
        <v xml:space="preserve"> - </v>
      </c>
      <c r="S595" s="18" t="str">
        <f>Hoja2!AF595</f>
        <v xml:space="preserve"> - </v>
      </c>
      <c r="T595" s="18" t="str">
        <f>Hoja2!AG595</f>
        <v xml:space="preserve"> - </v>
      </c>
      <c r="U595" s="18" t="str">
        <f>Hoja2!AH595</f>
        <v xml:space="preserve"> - </v>
      </c>
      <c r="V595" s="18" t="str">
        <f>Hoja2!AI595</f>
        <v>A-1</v>
      </c>
      <c r="W595" s="18" t="str">
        <f>Hoja2!AJ595</f>
        <v>3011020110554</v>
      </c>
      <c r="X595" s="18">
        <f>Hoja2!AK595</f>
        <v>0</v>
      </c>
    </row>
    <row r="596" spans="1:24" ht="30" customHeight="1" x14ac:dyDescent="0.25">
      <c r="A596" s="18">
        <f>Hoja2!N596</f>
        <v>0</v>
      </c>
      <c r="B596" s="18">
        <f>Hoja2!O596</f>
        <v>0</v>
      </c>
      <c r="C596" s="18">
        <f>Hoja2!P596</f>
        <v>0</v>
      </c>
      <c r="D596" s="18">
        <f>Hoja2!Q596</f>
        <v>0</v>
      </c>
      <c r="E596" s="18">
        <f>Hoja2!R596</f>
        <v>0</v>
      </c>
      <c r="F596" s="18">
        <f>Hoja2!S596</f>
        <v>0</v>
      </c>
      <c r="G596" s="18" t="str">
        <f>Hoja2!T596</f>
        <v>2026</v>
      </c>
      <c r="H596" s="18">
        <f>Hoja2!U596</f>
        <v>0</v>
      </c>
      <c r="I596" s="18">
        <f>Hoja2!V596</f>
        <v>0</v>
      </c>
      <c r="J596" s="18">
        <f>Hoja2!W596</f>
        <v>0</v>
      </c>
      <c r="K596" s="18">
        <f>Hoja2!X596</f>
        <v>0</v>
      </c>
      <c r="L596" s="5">
        <f>ROUND((Hoja2!W596*Hoja2!$B$1),3)</f>
        <v>0</v>
      </c>
      <c r="M596" s="5">
        <f>ROUND((Hoja2!W596*Hoja2!$B$2),3)</f>
        <v>0</v>
      </c>
      <c r="N596" s="5">
        <f t="shared" si="10"/>
        <v>0</v>
      </c>
      <c r="O596" s="45">
        <f>ROUND((Hoja2!U596+Hoja2!Y596),2)</f>
        <v>0</v>
      </c>
      <c r="P596" s="18">
        <f>Hoja2!AC596</f>
        <v>0</v>
      </c>
      <c r="Q596" s="18" t="str">
        <f>Hoja2!AD596</f>
        <v>N</v>
      </c>
      <c r="R596" s="18" t="str">
        <f>Hoja2!AE596</f>
        <v xml:space="preserve"> - </v>
      </c>
      <c r="S596" s="18" t="str">
        <f>Hoja2!AF596</f>
        <v xml:space="preserve"> - </v>
      </c>
      <c r="T596" s="18" t="str">
        <f>Hoja2!AG596</f>
        <v xml:space="preserve"> - </v>
      </c>
      <c r="U596" s="18" t="str">
        <f>Hoja2!AH596</f>
        <v xml:space="preserve"> - </v>
      </c>
      <c r="V596" s="18" t="str">
        <f>Hoja2!AI596</f>
        <v>A-1</v>
      </c>
      <c r="W596" s="18" t="str">
        <f>Hoja2!AJ596</f>
        <v>3011020110555</v>
      </c>
      <c r="X596" s="18">
        <f>Hoja2!AK596</f>
        <v>0</v>
      </c>
    </row>
    <row r="597" spans="1:24" ht="30" customHeight="1" x14ac:dyDescent="0.25">
      <c r="A597" s="18">
        <f>Hoja2!N597</f>
        <v>0</v>
      </c>
      <c r="B597" s="18">
        <f>Hoja2!O597</f>
        <v>0</v>
      </c>
      <c r="C597" s="18">
        <f>Hoja2!P597</f>
        <v>0</v>
      </c>
      <c r="D597" s="18">
        <f>Hoja2!Q597</f>
        <v>0</v>
      </c>
      <c r="E597" s="18">
        <f>Hoja2!R597</f>
        <v>0</v>
      </c>
      <c r="F597" s="18">
        <f>Hoja2!S597</f>
        <v>0</v>
      </c>
      <c r="G597" s="18" t="str">
        <f>Hoja2!T597</f>
        <v>2026</v>
      </c>
      <c r="H597" s="18">
        <f>Hoja2!U597</f>
        <v>0</v>
      </c>
      <c r="I597" s="18">
        <f>Hoja2!V597</f>
        <v>0</v>
      </c>
      <c r="J597" s="18">
        <f>Hoja2!W597</f>
        <v>0</v>
      </c>
      <c r="K597" s="18">
        <f>Hoja2!X597</f>
        <v>0</v>
      </c>
      <c r="L597" s="5">
        <f>ROUND((Hoja2!W597*Hoja2!$B$1),3)</f>
        <v>0</v>
      </c>
      <c r="M597" s="5">
        <f>ROUND((Hoja2!W597*Hoja2!$B$2),3)</f>
        <v>0</v>
      </c>
      <c r="N597" s="5">
        <f t="shared" si="10"/>
        <v>0</v>
      </c>
      <c r="O597" s="45">
        <f>ROUND((Hoja2!U597+Hoja2!Y597),2)</f>
        <v>0</v>
      </c>
      <c r="P597" s="18">
        <f>Hoja2!AC597</f>
        <v>0</v>
      </c>
      <c r="Q597" s="18" t="str">
        <f>Hoja2!AD597</f>
        <v>N</v>
      </c>
      <c r="R597" s="18" t="str">
        <f>Hoja2!AE597</f>
        <v xml:space="preserve"> - </v>
      </c>
      <c r="S597" s="18" t="str">
        <f>Hoja2!AF597</f>
        <v xml:space="preserve"> - </v>
      </c>
      <c r="T597" s="18" t="str">
        <f>Hoja2!AG597</f>
        <v xml:space="preserve"> - </v>
      </c>
      <c r="U597" s="18" t="str">
        <f>Hoja2!AH597</f>
        <v xml:space="preserve"> - </v>
      </c>
      <c r="V597" s="18" t="str">
        <f>Hoja2!AI597</f>
        <v>A-1</v>
      </c>
      <c r="W597" s="18" t="str">
        <f>Hoja2!AJ597</f>
        <v>3011020110556</v>
      </c>
      <c r="X597" s="18">
        <f>Hoja2!AK597</f>
        <v>0</v>
      </c>
    </row>
    <row r="598" spans="1:24" ht="30" customHeight="1" x14ac:dyDescent="0.25">
      <c r="A598" s="18">
        <f>Hoja2!N598</f>
        <v>0</v>
      </c>
      <c r="B598" s="18">
        <f>Hoja2!O598</f>
        <v>0</v>
      </c>
      <c r="C598" s="18">
        <f>Hoja2!P598</f>
        <v>0</v>
      </c>
      <c r="D598" s="18">
        <f>Hoja2!Q598</f>
        <v>0</v>
      </c>
      <c r="E598" s="18">
        <f>Hoja2!R598</f>
        <v>0</v>
      </c>
      <c r="F598" s="18">
        <f>Hoja2!S598</f>
        <v>0</v>
      </c>
      <c r="G598" s="18" t="str">
        <f>Hoja2!T598</f>
        <v>2026</v>
      </c>
      <c r="H598" s="18">
        <f>Hoja2!U598</f>
        <v>0</v>
      </c>
      <c r="I598" s="18">
        <f>Hoja2!V598</f>
        <v>0</v>
      </c>
      <c r="J598" s="18">
        <f>Hoja2!W598</f>
        <v>0</v>
      </c>
      <c r="K598" s="18">
        <f>Hoja2!X598</f>
        <v>0</v>
      </c>
      <c r="L598" s="5">
        <f>ROUND((Hoja2!W598*Hoja2!$B$1),3)</f>
        <v>0</v>
      </c>
      <c r="M598" s="5">
        <f>ROUND((Hoja2!W598*Hoja2!$B$2),3)</f>
        <v>0</v>
      </c>
      <c r="N598" s="5">
        <f t="shared" si="10"/>
        <v>0</v>
      </c>
      <c r="O598" s="45">
        <f>ROUND((Hoja2!U598+Hoja2!Y598),2)</f>
        <v>0</v>
      </c>
      <c r="P598" s="18">
        <f>Hoja2!AC598</f>
        <v>0</v>
      </c>
      <c r="Q598" s="18" t="str">
        <f>Hoja2!AD598</f>
        <v>N</v>
      </c>
      <c r="R598" s="18" t="str">
        <f>Hoja2!AE598</f>
        <v xml:space="preserve"> - </v>
      </c>
      <c r="S598" s="18" t="str">
        <f>Hoja2!AF598</f>
        <v xml:space="preserve"> - </v>
      </c>
      <c r="T598" s="18" t="str">
        <f>Hoja2!AG598</f>
        <v xml:space="preserve"> - </v>
      </c>
      <c r="U598" s="18" t="str">
        <f>Hoja2!AH598</f>
        <v xml:space="preserve"> - </v>
      </c>
      <c r="V598" s="18" t="str">
        <f>Hoja2!AI598</f>
        <v>A-1</v>
      </c>
      <c r="W598" s="18" t="str">
        <f>Hoja2!AJ598</f>
        <v>3011020110557</v>
      </c>
      <c r="X598" s="18">
        <f>Hoja2!AK598</f>
        <v>0</v>
      </c>
    </row>
    <row r="599" spans="1:24" ht="30" customHeight="1" x14ac:dyDescent="0.25">
      <c r="A599" s="18">
        <f>Hoja2!N599</f>
        <v>0</v>
      </c>
      <c r="B599" s="18">
        <f>Hoja2!O599</f>
        <v>0</v>
      </c>
      <c r="C599" s="18">
        <f>Hoja2!P599</f>
        <v>0</v>
      </c>
      <c r="D599" s="18">
        <f>Hoja2!Q599</f>
        <v>0</v>
      </c>
      <c r="E599" s="18">
        <f>Hoja2!R599</f>
        <v>0</v>
      </c>
      <c r="F599" s="18">
        <f>Hoja2!S599</f>
        <v>0</v>
      </c>
      <c r="G599" s="18" t="str">
        <f>Hoja2!T599</f>
        <v>2026</v>
      </c>
      <c r="H599" s="18">
        <f>Hoja2!U599</f>
        <v>0</v>
      </c>
      <c r="I599" s="18">
        <f>Hoja2!V599</f>
        <v>0</v>
      </c>
      <c r="J599" s="18">
        <f>Hoja2!W599</f>
        <v>0</v>
      </c>
      <c r="K599" s="18">
        <f>Hoja2!X599</f>
        <v>0</v>
      </c>
      <c r="L599" s="5">
        <f>ROUND((Hoja2!W599*Hoja2!$B$1),3)</f>
        <v>0</v>
      </c>
      <c r="M599" s="5">
        <f>ROUND((Hoja2!W599*Hoja2!$B$2),3)</f>
        <v>0</v>
      </c>
      <c r="N599" s="5">
        <f t="shared" si="10"/>
        <v>0</v>
      </c>
      <c r="O599" s="45">
        <f>ROUND((Hoja2!U599+Hoja2!Y599),2)</f>
        <v>0</v>
      </c>
      <c r="P599" s="18">
        <f>Hoja2!AC599</f>
        <v>0</v>
      </c>
      <c r="Q599" s="18" t="str">
        <f>Hoja2!AD599</f>
        <v>N</v>
      </c>
      <c r="R599" s="18" t="str">
        <f>Hoja2!AE599</f>
        <v xml:space="preserve"> - </v>
      </c>
      <c r="S599" s="18" t="str">
        <f>Hoja2!AF599</f>
        <v xml:space="preserve"> - </v>
      </c>
      <c r="T599" s="18" t="str">
        <f>Hoja2!AG599</f>
        <v xml:space="preserve"> - </v>
      </c>
      <c r="U599" s="18" t="str">
        <f>Hoja2!AH599</f>
        <v xml:space="preserve"> - </v>
      </c>
      <c r="V599" s="18" t="str">
        <f>Hoja2!AI599</f>
        <v>A-1</v>
      </c>
      <c r="W599" s="18" t="str">
        <f>Hoja2!AJ599</f>
        <v>3011020110558</v>
      </c>
      <c r="X599" s="18">
        <f>Hoja2!AK599</f>
        <v>0</v>
      </c>
    </row>
    <row r="600" spans="1:24" ht="30" customHeight="1" x14ac:dyDescent="0.25">
      <c r="A600" s="18">
        <f>Hoja2!N600</f>
        <v>0</v>
      </c>
      <c r="B600" s="18">
        <f>Hoja2!O600</f>
        <v>0</v>
      </c>
      <c r="C600" s="18">
        <f>Hoja2!P600</f>
        <v>0</v>
      </c>
      <c r="D600" s="18">
        <f>Hoja2!Q600</f>
        <v>0</v>
      </c>
      <c r="E600" s="18">
        <f>Hoja2!R600</f>
        <v>0</v>
      </c>
      <c r="F600" s="18">
        <f>Hoja2!S600</f>
        <v>0</v>
      </c>
      <c r="G600" s="18" t="str">
        <f>Hoja2!T600</f>
        <v>2026</v>
      </c>
      <c r="H600" s="18">
        <f>Hoja2!U600</f>
        <v>0</v>
      </c>
      <c r="I600" s="18">
        <f>Hoja2!V600</f>
        <v>0</v>
      </c>
      <c r="J600" s="18">
        <f>Hoja2!W600</f>
        <v>0</v>
      </c>
      <c r="K600" s="18">
        <f>Hoja2!X600</f>
        <v>0</v>
      </c>
      <c r="L600" s="5">
        <f>ROUND((Hoja2!W600*Hoja2!$B$1),3)</f>
        <v>0</v>
      </c>
      <c r="M600" s="5">
        <f>ROUND((Hoja2!W600*Hoja2!$B$2),3)</f>
        <v>0</v>
      </c>
      <c r="N600" s="5">
        <f t="shared" si="10"/>
        <v>0</v>
      </c>
      <c r="O600" s="45">
        <f>ROUND((Hoja2!U600+Hoja2!Y600),2)</f>
        <v>0</v>
      </c>
      <c r="P600" s="18">
        <f>Hoja2!AC600</f>
        <v>0</v>
      </c>
      <c r="Q600" s="18" t="str">
        <f>Hoja2!AD600</f>
        <v>N</v>
      </c>
      <c r="R600" s="18" t="str">
        <f>Hoja2!AE600</f>
        <v xml:space="preserve"> - </v>
      </c>
      <c r="S600" s="18" t="str">
        <f>Hoja2!AF600</f>
        <v xml:space="preserve"> - </v>
      </c>
      <c r="T600" s="18" t="str">
        <f>Hoja2!AG600</f>
        <v xml:space="preserve"> - </v>
      </c>
      <c r="U600" s="18" t="str">
        <f>Hoja2!AH600</f>
        <v xml:space="preserve"> - </v>
      </c>
      <c r="V600" s="18" t="str">
        <f>Hoja2!AI600</f>
        <v>A-1</v>
      </c>
      <c r="W600" s="18" t="str">
        <f>Hoja2!AJ600</f>
        <v>3011020110559</v>
      </c>
      <c r="X600" s="18">
        <f>Hoja2!AK600</f>
        <v>0</v>
      </c>
    </row>
    <row r="601" spans="1:24" ht="30" customHeight="1" x14ac:dyDescent="0.25">
      <c r="A601" s="18">
        <f>Hoja2!N601</f>
        <v>0</v>
      </c>
      <c r="B601" s="18">
        <f>Hoja2!O601</f>
        <v>0</v>
      </c>
      <c r="C601" s="18">
        <f>Hoja2!P601</f>
        <v>0</v>
      </c>
      <c r="D601" s="18">
        <f>Hoja2!Q601</f>
        <v>0</v>
      </c>
      <c r="E601" s="18">
        <f>Hoja2!R601</f>
        <v>0</v>
      </c>
      <c r="F601" s="18">
        <f>Hoja2!S601</f>
        <v>0</v>
      </c>
      <c r="G601" s="18" t="str">
        <f>Hoja2!T601</f>
        <v>2026</v>
      </c>
      <c r="H601" s="18">
        <f>Hoja2!U601</f>
        <v>0</v>
      </c>
      <c r="I601" s="18">
        <f>Hoja2!V601</f>
        <v>0</v>
      </c>
      <c r="J601" s="18">
        <f>Hoja2!W601</f>
        <v>0</v>
      </c>
      <c r="K601" s="18">
        <f>Hoja2!X601</f>
        <v>0</v>
      </c>
      <c r="L601" s="5">
        <f>ROUND((Hoja2!W601*Hoja2!$B$1),3)</f>
        <v>0</v>
      </c>
      <c r="M601" s="5">
        <f>ROUND((Hoja2!W601*Hoja2!$B$2),3)</f>
        <v>0</v>
      </c>
      <c r="N601" s="5">
        <f t="shared" si="10"/>
        <v>0</v>
      </c>
      <c r="O601" s="45">
        <f>ROUND((Hoja2!U601+Hoja2!Y601),2)</f>
        <v>0</v>
      </c>
      <c r="P601" s="18">
        <f>Hoja2!AC601</f>
        <v>0</v>
      </c>
      <c r="Q601" s="18" t="str">
        <f>Hoja2!AD601</f>
        <v>N</v>
      </c>
      <c r="R601" s="18" t="str">
        <f>Hoja2!AE601</f>
        <v xml:space="preserve"> - </v>
      </c>
      <c r="S601" s="18" t="str">
        <f>Hoja2!AF601</f>
        <v xml:space="preserve"> - </v>
      </c>
      <c r="T601" s="18" t="str">
        <f>Hoja2!AG601</f>
        <v xml:space="preserve"> - </v>
      </c>
      <c r="U601" s="18" t="str">
        <f>Hoja2!AH601</f>
        <v xml:space="preserve"> - </v>
      </c>
      <c r="V601" s="18" t="str">
        <f>Hoja2!AI601</f>
        <v>A-1</v>
      </c>
      <c r="W601" s="18" t="str">
        <f>Hoja2!AJ601</f>
        <v>3011020110560</v>
      </c>
      <c r="X601" s="18">
        <f>Hoja2!AK601</f>
        <v>0</v>
      </c>
    </row>
    <row r="602" spans="1:24" ht="30" customHeight="1" x14ac:dyDescent="0.25">
      <c r="A602" s="18">
        <f>Hoja2!N602</f>
        <v>0</v>
      </c>
      <c r="B602" s="18">
        <f>Hoja2!O602</f>
        <v>0</v>
      </c>
      <c r="C602" s="18">
        <f>Hoja2!P602</f>
        <v>0</v>
      </c>
      <c r="D602" s="18">
        <f>Hoja2!Q602</f>
        <v>0</v>
      </c>
      <c r="E602" s="18">
        <f>Hoja2!R602</f>
        <v>0</v>
      </c>
      <c r="F602" s="18">
        <f>Hoja2!S602</f>
        <v>0</v>
      </c>
      <c r="G602" s="18" t="str">
        <f>Hoja2!T602</f>
        <v>2026</v>
      </c>
      <c r="H602" s="18">
        <f>Hoja2!U602</f>
        <v>0</v>
      </c>
      <c r="I602" s="18">
        <f>Hoja2!V602</f>
        <v>0</v>
      </c>
      <c r="J602" s="18">
        <f>Hoja2!W602</f>
        <v>0</v>
      </c>
      <c r="K602" s="18">
        <f>Hoja2!X602</f>
        <v>0</v>
      </c>
      <c r="L602" s="5">
        <f>ROUND((Hoja2!W602*Hoja2!$B$1),3)</f>
        <v>0</v>
      </c>
      <c r="M602" s="5">
        <f>ROUND((Hoja2!W602*Hoja2!$B$2),3)</f>
        <v>0</v>
      </c>
      <c r="N602" s="5">
        <f t="shared" si="10"/>
        <v>0</v>
      </c>
      <c r="O602" s="45">
        <f>ROUND((Hoja2!U602+Hoja2!Y602),2)</f>
        <v>0</v>
      </c>
      <c r="P602" s="18">
        <f>Hoja2!AC602</f>
        <v>0</v>
      </c>
      <c r="Q602" s="18" t="str">
        <f>Hoja2!AD602</f>
        <v>N</v>
      </c>
      <c r="R602" s="18" t="str">
        <f>Hoja2!AE602</f>
        <v xml:space="preserve"> - </v>
      </c>
      <c r="S602" s="18" t="str">
        <f>Hoja2!AF602</f>
        <v xml:space="preserve"> - </v>
      </c>
      <c r="T602" s="18" t="str">
        <f>Hoja2!AG602</f>
        <v xml:space="preserve"> - </v>
      </c>
      <c r="U602" s="18" t="str">
        <f>Hoja2!AH602</f>
        <v xml:space="preserve"> - </v>
      </c>
      <c r="V602" s="18" t="str">
        <f>Hoja2!AI602</f>
        <v>A-1</v>
      </c>
      <c r="W602" s="18" t="str">
        <f>Hoja2!AJ602</f>
        <v>3011020110561</v>
      </c>
      <c r="X602" s="18">
        <f>Hoja2!AK602</f>
        <v>0</v>
      </c>
    </row>
    <row r="603" spans="1:24" ht="30" customHeight="1" x14ac:dyDescent="0.25">
      <c r="A603" s="18">
        <f>Hoja2!N603</f>
        <v>0</v>
      </c>
      <c r="B603" s="18">
        <f>Hoja2!O603</f>
        <v>0</v>
      </c>
      <c r="C603" s="18">
        <f>Hoja2!P603</f>
        <v>0</v>
      </c>
      <c r="D603" s="18">
        <f>Hoja2!Q603</f>
        <v>0</v>
      </c>
      <c r="E603" s="18">
        <f>Hoja2!R603</f>
        <v>0</v>
      </c>
      <c r="F603" s="18">
        <f>Hoja2!S603</f>
        <v>0</v>
      </c>
      <c r="G603" s="18" t="str">
        <f>Hoja2!T603</f>
        <v>2026</v>
      </c>
      <c r="H603" s="18">
        <f>Hoja2!U603</f>
        <v>0</v>
      </c>
      <c r="I603" s="18">
        <f>Hoja2!V603</f>
        <v>0</v>
      </c>
      <c r="J603" s="18">
        <f>Hoja2!W603</f>
        <v>0</v>
      </c>
      <c r="K603" s="18">
        <f>Hoja2!X603</f>
        <v>0</v>
      </c>
      <c r="L603" s="5">
        <f>ROUND((Hoja2!W603*Hoja2!$B$1),3)</f>
        <v>0</v>
      </c>
      <c r="M603" s="5">
        <f>ROUND((Hoja2!W603*Hoja2!$B$2),3)</f>
        <v>0</v>
      </c>
      <c r="N603" s="5">
        <f t="shared" si="10"/>
        <v>0</v>
      </c>
      <c r="O603" s="45">
        <f>ROUND((Hoja2!U603+Hoja2!Y603),2)</f>
        <v>0</v>
      </c>
      <c r="P603" s="18">
        <f>Hoja2!AC603</f>
        <v>0</v>
      </c>
      <c r="Q603" s="18" t="str">
        <f>Hoja2!AD603</f>
        <v>N</v>
      </c>
      <c r="R603" s="18" t="str">
        <f>Hoja2!AE603</f>
        <v xml:space="preserve"> - </v>
      </c>
      <c r="S603" s="18" t="str">
        <f>Hoja2!AF603</f>
        <v xml:space="preserve"> - </v>
      </c>
      <c r="T603" s="18" t="str">
        <f>Hoja2!AG603</f>
        <v xml:space="preserve"> - </v>
      </c>
      <c r="U603" s="18" t="str">
        <f>Hoja2!AH603</f>
        <v xml:space="preserve"> - </v>
      </c>
      <c r="V603" s="18" t="str">
        <f>Hoja2!AI603</f>
        <v>A-1</v>
      </c>
      <c r="W603" s="18" t="str">
        <f>Hoja2!AJ603</f>
        <v>3011020110562</v>
      </c>
      <c r="X603" s="18">
        <f>Hoja2!AK603</f>
        <v>0</v>
      </c>
    </row>
    <row r="604" spans="1:24" ht="30" customHeight="1" x14ac:dyDescent="0.25">
      <c r="A604" s="18">
        <f>Hoja2!N604</f>
        <v>0</v>
      </c>
      <c r="B604" s="18">
        <f>Hoja2!O604</f>
        <v>0</v>
      </c>
      <c r="C604" s="18">
        <f>Hoja2!P604</f>
        <v>0</v>
      </c>
      <c r="D604" s="18">
        <f>Hoja2!Q604</f>
        <v>0</v>
      </c>
      <c r="E604" s="18">
        <f>Hoja2!R604</f>
        <v>0</v>
      </c>
      <c r="F604" s="18">
        <f>Hoja2!S604</f>
        <v>0</v>
      </c>
      <c r="G604" s="18" t="str">
        <f>Hoja2!T604</f>
        <v>2026</v>
      </c>
      <c r="H604" s="18">
        <f>Hoja2!U604</f>
        <v>0</v>
      </c>
      <c r="I604" s="18">
        <f>Hoja2!V604</f>
        <v>0</v>
      </c>
      <c r="J604" s="18">
        <f>Hoja2!W604</f>
        <v>0</v>
      </c>
      <c r="K604" s="18">
        <f>Hoja2!X604</f>
        <v>0</v>
      </c>
      <c r="L604" s="5">
        <f>ROUND((Hoja2!W604*Hoja2!$B$1),3)</f>
        <v>0</v>
      </c>
      <c r="M604" s="5">
        <f>ROUND((Hoja2!W604*Hoja2!$B$2),3)</f>
        <v>0</v>
      </c>
      <c r="N604" s="5">
        <f t="shared" si="10"/>
        <v>0</v>
      </c>
      <c r="O604" s="45">
        <f>ROUND((Hoja2!U604+Hoja2!Y604),2)</f>
        <v>0</v>
      </c>
      <c r="P604" s="18">
        <f>Hoja2!AC604</f>
        <v>0</v>
      </c>
      <c r="Q604" s="18" t="str">
        <f>Hoja2!AD604</f>
        <v>N</v>
      </c>
      <c r="R604" s="18" t="str">
        <f>Hoja2!AE604</f>
        <v xml:space="preserve"> - </v>
      </c>
      <c r="S604" s="18" t="str">
        <f>Hoja2!AF604</f>
        <v xml:space="preserve"> - </v>
      </c>
      <c r="T604" s="18" t="str">
        <f>Hoja2!AG604</f>
        <v xml:space="preserve"> - </v>
      </c>
      <c r="U604" s="18" t="str">
        <f>Hoja2!AH604</f>
        <v xml:space="preserve"> - </v>
      </c>
      <c r="V604" s="18" t="str">
        <f>Hoja2!AI604</f>
        <v>A-1</v>
      </c>
      <c r="W604" s="18" t="str">
        <f>Hoja2!AJ604</f>
        <v>3011020110563</v>
      </c>
      <c r="X604" s="18">
        <f>Hoja2!AK604</f>
        <v>0</v>
      </c>
    </row>
    <row r="605" spans="1:24" ht="30" customHeight="1" x14ac:dyDescent="0.25">
      <c r="A605" s="18">
        <f>Hoja2!N605</f>
        <v>0</v>
      </c>
      <c r="B605" s="18">
        <f>Hoja2!O605</f>
        <v>0</v>
      </c>
      <c r="C605" s="18">
        <f>Hoja2!P605</f>
        <v>0</v>
      </c>
      <c r="D605" s="18">
        <f>Hoja2!Q605</f>
        <v>0</v>
      </c>
      <c r="E605" s="18">
        <f>Hoja2!R605</f>
        <v>0</v>
      </c>
      <c r="F605" s="18">
        <f>Hoja2!S605</f>
        <v>0</v>
      </c>
      <c r="G605" s="18" t="str">
        <f>Hoja2!T605</f>
        <v>2026</v>
      </c>
      <c r="H605" s="18">
        <f>Hoja2!U605</f>
        <v>0</v>
      </c>
      <c r="I605" s="18">
        <f>Hoja2!V605</f>
        <v>0</v>
      </c>
      <c r="J605" s="18">
        <f>Hoja2!W605</f>
        <v>0</v>
      </c>
      <c r="K605" s="18">
        <f>Hoja2!X605</f>
        <v>0</v>
      </c>
      <c r="L605" s="5">
        <f>ROUND((Hoja2!W605*Hoja2!$B$1),3)</f>
        <v>0</v>
      </c>
      <c r="M605" s="5">
        <f>ROUND((Hoja2!W605*Hoja2!$B$2),3)</f>
        <v>0</v>
      </c>
      <c r="N605" s="5">
        <f t="shared" si="10"/>
        <v>0</v>
      </c>
      <c r="O605" s="45">
        <f>ROUND((Hoja2!U605+Hoja2!Y605),2)</f>
        <v>0</v>
      </c>
      <c r="P605" s="18">
        <f>Hoja2!AC605</f>
        <v>0</v>
      </c>
      <c r="Q605" s="18" t="str">
        <f>Hoja2!AD605</f>
        <v>N</v>
      </c>
      <c r="R605" s="18" t="str">
        <f>Hoja2!AE605</f>
        <v xml:space="preserve"> - </v>
      </c>
      <c r="S605" s="18" t="str">
        <f>Hoja2!AF605</f>
        <v xml:space="preserve"> - </v>
      </c>
      <c r="T605" s="18" t="str">
        <f>Hoja2!AG605</f>
        <v xml:space="preserve"> - </v>
      </c>
      <c r="U605" s="18" t="str">
        <f>Hoja2!AH605</f>
        <v xml:space="preserve"> - </v>
      </c>
      <c r="V605" s="18" t="str">
        <f>Hoja2!AI605</f>
        <v>A-1</v>
      </c>
      <c r="W605" s="18" t="str">
        <f>Hoja2!AJ605</f>
        <v>3011020110564</v>
      </c>
      <c r="X605" s="18">
        <f>Hoja2!AK605</f>
        <v>0</v>
      </c>
    </row>
    <row r="606" spans="1:24" ht="30" customHeight="1" x14ac:dyDescent="0.25">
      <c r="A606" s="18">
        <f>Hoja2!N606</f>
        <v>0</v>
      </c>
      <c r="B606" s="18">
        <f>Hoja2!O606</f>
        <v>0</v>
      </c>
      <c r="C606" s="18">
        <f>Hoja2!P606</f>
        <v>0</v>
      </c>
      <c r="D606" s="18">
        <f>Hoja2!Q606</f>
        <v>0</v>
      </c>
      <c r="E606" s="18">
        <f>Hoja2!R606</f>
        <v>0</v>
      </c>
      <c r="F606" s="18">
        <f>Hoja2!S606</f>
        <v>0</v>
      </c>
      <c r="G606" s="18" t="str">
        <f>Hoja2!T606</f>
        <v>2026</v>
      </c>
      <c r="H606" s="18">
        <f>Hoja2!U606</f>
        <v>0</v>
      </c>
      <c r="I606" s="18">
        <f>Hoja2!V606</f>
        <v>0</v>
      </c>
      <c r="J606" s="18">
        <f>Hoja2!W606</f>
        <v>0</v>
      </c>
      <c r="K606" s="18">
        <f>Hoja2!X606</f>
        <v>0</v>
      </c>
      <c r="L606" s="5">
        <f>ROUND((Hoja2!W606*Hoja2!$B$1),3)</f>
        <v>0</v>
      </c>
      <c r="M606" s="5">
        <f>ROUND((Hoja2!W606*Hoja2!$B$2),3)</f>
        <v>0</v>
      </c>
      <c r="N606" s="5">
        <f t="shared" si="10"/>
        <v>0</v>
      </c>
      <c r="O606" s="45">
        <f>ROUND((Hoja2!U606+Hoja2!Y606),2)</f>
        <v>0</v>
      </c>
      <c r="P606" s="18">
        <f>Hoja2!AC606</f>
        <v>0</v>
      </c>
      <c r="Q606" s="18" t="str">
        <f>Hoja2!AD606</f>
        <v>N</v>
      </c>
      <c r="R606" s="18" t="str">
        <f>Hoja2!AE606</f>
        <v xml:space="preserve"> - </v>
      </c>
      <c r="S606" s="18" t="str">
        <f>Hoja2!AF606</f>
        <v xml:space="preserve"> - </v>
      </c>
      <c r="T606" s="18" t="str">
        <f>Hoja2!AG606</f>
        <v xml:space="preserve"> - </v>
      </c>
      <c r="U606" s="18" t="str">
        <f>Hoja2!AH606</f>
        <v xml:space="preserve"> - </v>
      </c>
      <c r="V606" s="18" t="str">
        <f>Hoja2!AI606</f>
        <v>A-1</v>
      </c>
      <c r="W606" s="18" t="str">
        <f>Hoja2!AJ606</f>
        <v>3011020110565</v>
      </c>
      <c r="X606" s="18">
        <f>Hoja2!AK606</f>
        <v>0</v>
      </c>
    </row>
    <row r="607" spans="1:24" ht="30" customHeight="1" x14ac:dyDescent="0.25">
      <c r="A607" s="18">
        <f>Hoja2!N607</f>
        <v>0</v>
      </c>
      <c r="B607" s="18">
        <f>Hoja2!O607</f>
        <v>0</v>
      </c>
      <c r="C607" s="18">
        <f>Hoja2!P607</f>
        <v>0</v>
      </c>
      <c r="D607" s="18">
        <f>Hoja2!Q607</f>
        <v>0</v>
      </c>
      <c r="E607" s="18">
        <f>Hoja2!R607</f>
        <v>0</v>
      </c>
      <c r="F607" s="18">
        <f>Hoja2!S607</f>
        <v>0</v>
      </c>
      <c r="G607" s="18" t="str">
        <f>Hoja2!T607</f>
        <v>2026</v>
      </c>
      <c r="H607" s="18">
        <f>Hoja2!U607</f>
        <v>0</v>
      </c>
      <c r="I607" s="18">
        <f>Hoja2!V607</f>
        <v>0</v>
      </c>
      <c r="J607" s="18">
        <f>Hoja2!W607</f>
        <v>0</v>
      </c>
      <c r="K607" s="18">
        <f>Hoja2!X607</f>
        <v>0</v>
      </c>
      <c r="L607" s="5">
        <f>ROUND((Hoja2!W607*Hoja2!$B$1),3)</f>
        <v>0</v>
      </c>
      <c r="M607" s="5">
        <f>ROUND((Hoja2!W607*Hoja2!$B$2),3)</f>
        <v>0</v>
      </c>
      <c r="N607" s="5">
        <f t="shared" si="10"/>
        <v>0</v>
      </c>
      <c r="O607" s="45">
        <f>ROUND((Hoja2!U607+Hoja2!Y607),2)</f>
        <v>0</v>
      </c>
      <c r="P607" s="18">
        <f>Hoja2!AC607</f>
        <v>0</v>
      </c>
      <c r="Q607" s="18" t="str">
        <f>Hoja2!AD607</f>
        <v>N</v>
      </c>
      <c r="R607" s="18" t="str">
        <f>Hoja2!AE607</f>
        <v xml:space="preserve"> - </v>
      </c>
      <c r="S607" s="18" t="str">
        <f>Hoja2!AF607</f>
        <v xml:space="preserve"> - </v>
      </c>
      <c r="T607" s="18" t="str">
        <f>Hoja2!AG607</f>
        <v xml:space="preserve"> - </v>
      </c>
      <c r="U607" s="18" t="str">
        <f>Hoja2!AH607</f>
        <v xml:space="preserve"> - </v>
      </c>
      <c r="V607" s="18" t="str">
        <f>Hoja2!AI607</f>
        <v>A-1</v>
      </c>
      <c r="W607" s="18" t="str">
        <f>Hoja2!AJ607</f>
        <v>3011020110566</v>
      </c>
      <c r="X607" s="18">
        <f>Hoja2!AK607</f>
        <v>0</v>
      </c>
    </row>
    <row r="608" spans="1:24" ht="30" customHeight="1" x14ac:dyDescent="0.25">
      <c r="A608" s="18">
        <f>Hoja2!N608</f>
        <v>0</v>
      </c>
      <c r="B608" s="18">
        <f>Hoja2!O608</f>
        <v>0</v>
      </c>
      <c r="C608" s="18">
        <f>Hoja2!P608</f>
        <v>0</v>
      </c>
      <c r="D608" s="18">
        <f>Hoja2!Q608</f>
        <v>0</v>
      </c>
      <c r="E608" s="18">
        <f>Hoja2!R608</f>
        <v>0</v>
      </c>
      <c r="F608" s="18">
        <f>Hoja2!S608</f>
        <v>0</v>
      </c>
      <c r="G608" s="18" t="str">
        <f>Hoja2!T608</f>
        <v>2026</v>
      </c>
      <c r="H608" s="18">
        <f>Hoja2!U608</f>
        <v>0</v>
      </c>
      <c r="I608" s="18">
        <f>Hoja2!V608</f>
        <v>0</v>
      </c>
      <c r="J608" s="18">
        <f>Hoja2!W608</f>
        <v>0</v>
      </c>
      <c r="K608" s="18">
        <f>Hoja2!X608</f>
        <v>0</v>
      </c>
      <c r="L608" s="5">
        <f>ROUND((Hoja2!W608*Hoja2!$B$1),3)</f>
        <v>0</v>
      </c>
      <c r="M608" s="5">
        <f>ROUND((Hoja2!W608*Hoja2!$B$2),3)</f>
        <v>0</v>
      </c>
      <c r="N608" s="5">
        <f t="shared" si="10"/>
        <v>0</v>
      </c>
      <c r="O608" s="45">
        <f>ROUND((Hoja2!U608+Hoja2!Y608),2)</f>
        <v>0</v>
      </c>
      <c r="P608" s="18">
        <f>Hoja2!AC608</f>
        <v>0</v>
      </c>
      <c r="Q608" s="18" t="str">
        <f>Hoja2!AD608</f>
        <v>N</v>
      </c>
      <c r="R608" s="18" t="str">
        <f>Hoja2!AE608</f>
        <v xml:space="preserve"> - </v>
      </c>
      <c r="S608" s="18" t="str">
        <f>Hoja2!AF608</f>
        <v xml:space="preserve"> - </v>
      </c>
      <c r="T608" s="18" t="str">
        <f>Hoja2!AG608</f>
        <v xml:space="preserve"> - </v>
      </c>
      <c r="U608" s="18" t="str">
        <f>Hoja2!AH608</f>
        <v xml:space="preserve"> - </v>
      </c>
      <c r="V608" s="18" t="str">
        <f>Hoja2!AI608</f>
        <v>A-1</v>
      </c>
      <c r="W608" s="18" t="str">
        <f>Hoja2!AJ608</f>
        <v>3011020110567</v>
      </c>
      <c r="X608" s="18">
        <f>Hoja2!AK608</f>
        <v>0</v>
      </c>
    </row>
    <row r="609" spans="1:24" ht="30" customHeight="1" x14ac:dyDescent="0.25">
      <c r="A609" s="18">
        <f>Hoja2!N609</f>
        <v>0</v>
      </c>
      <c r="B609" s="18">
        <f>Hoja2!O609</f>
        <v>0</v>
      </c>
      <c r="C609" s="18">
        <f>Hoja2!P609</f>
        <v>0</v>
      </c>
      <c r="D609" s="18">
        <f>Hoja2!Q609</f>
        <v>0</v>
      </c>
      <c r="E609" s="18">
        <f>Hoja2!R609</f>
        <v>0</v>
      </c>
      <c r="F609" s="18">
        <f>Hoja2!S609</f>
        <v>0</v>
      </c>
      <c r="G609" s="18" t="str">
        <f>Hoja2!T609</f>
        <v>2026</v>
      </c>
      <c r="H609" s="18">
        <f>Hoja2!U609</f>
        <v>0</v>
      </c>
      <c r="I609" s="18">
        <f>Hoja2!V609</f>
        <v>0</v>
      </c>
      <c r="J609" s="18">
        <f>Hoja2!W609</f>
        <v>0</v>
      </c>
      <c r="K609" s="18">
        <f>Hoja2!X609</f>
        <v>0</v>
      </c>
      <c r="L609" s="5">
        <f>ROUND((Hoja2!W609*Hoja2!$B$1),3)</f>
        <v>0</v>
      </c>
      <c r="M609" s="5">
        <f>ROUND((Hoja2!W609*Hoja2!$B$2),3)</f>
        <v>0</v>
      </c>
      <c r="N609" s="5">
        <f t="shared" si="10"/>
        <v>0</v>
      </c>
      <c r="O609" s="45">
        <f>ROUND((Hoja2!U609+Hoja2!Y609),2)</f>
        <v>0</v>
      </c>
      <c r="P609" s="18">
        <f>Hoja2!AC609</f>
        <v>0</v>
      </c>
      <c r="Q609" s="18" t="str">
        <f>Hoja2!AD609</f>
        <v>N</v>
      </c>
      <c r="R609" s="18" t="str">
        <f>Hoja2!AE609</f>
        <v xml:space="preserve"> - </v>
      </c>
      <c r="S609" s="18" t="str">
        <f>Hoja2!AF609</f>
        <v xml:space="preserve"> - </v>
      </c>
      <c r="T609" s="18" t="str">
        <f>Hoja2!AG609</f>
        <v xml:space="preserve"> - </v>
      </c>
      <c r="U609" s="18" t="str">
        <f>Hoja2!AH609</f>
        <v xml:space="preserve"> - </v>
      </c>
      <c r="V609" s="18" t="str">
        <f>Hoja2!AI609</f>
        <v>A-1</v>
      </c>
      <c r="W609" s="18" t="str">
        <f>Hoja2!AJ609</f>
        <v>3011020110568</v>
      </c>
      <c r="X609" s="18">
        <f>Hoja2!AK609</f>
        <v>0</v>
      </c>
    </row>
    <row r="610" spans="1:24" ht="30" customHeight="1" x14ac:dyDescent="0.25">
      <c r="A610" s="18">
        <f>Hoja2!N610</f>
        <v>0</v>
      </c>
      <c r="B610" s="18">
        <f>Hoja2!O610</f>
        <v>0</v>
      </c>
      <c r="C610" s="18">
        <f>Hoja2!P610</f>
        <v>0</v>
      </c>
      <c r="D610" s="18">
        <f>Hoja2!Q610</f>
        <v>0</v>
      </c>
      <c r="E610" s="18">
        <f>Hoja2!R610</f>
        <v>0</v>
      </c>
      <c r="F610" s="18">
        <f>Hoja2!S610</f>
        <v>0</v>
      </c>
      <c r="G610" s="18" t="str">
        <f>Hoja2!T610</f>
        <v>2026</v>
      </c>
      <c r="H610" s="18">
        <f>Hoja2!U610</f>
        <v>0</v>
      </c>
      <c r="I610" s="18">
        <f>Hoja2!V610</f>
        <v>0</v>
      </c>
      <c r="J610" s="18">
        <f>Hoja2!W610</f>
        <v>0</v>
      </c>
      <c r="K610" s="18">
        <f>Hoja2!X610</f>
        <v>0</v>
      </c>
      <c r="L610" s="5">
        <f>ROUND((Hoja2!W610*Hoja2!$B$1),3)</f>
        <v>0</v>
      </c>
      <c r="M610" s="5">
        <f>ROUND((Hoja2!W610*Hoja2!$B$2),3)</f>
        <v>0</v>
      </c>
      <c r="N610" s="5">
        <f t="shared" si="10"/>
        <v>0</v>
      </c>
      <c r="O610" s="45">
        <f>ROUND((Hoja2!U610+Hoja2!Y610),2)</f>
        <v>0</v>
      </c>
      <c r="P610" s="18">
        <f>Hoja2!AC610</f>
        <v>0</v>
      </c>
      <c r="Q610" s="18" t="str">
        <f>Hoja2!AD610</f>
        <v>N</v>
      </c>
      <c r="R610" s="18" t="str">
        <f>Hoja2!AE610</f>
        <v xml:space="preserve"> - </v>
      </c>
      <c r="S610" s="18" t="str">
        <f>Hoja2!AF610</f>
        <v xml:space="preserve"> - </v>
      </c>
      <c r="T610" s="18" t="str">
        <f>Hoja2!AG610</f>
        <v xml:space="preserve"> - </v>
      </c>
      <c r="U610" s="18" t="str">
        <f>Hoja2!AH610</f>
        <v xml:space="preserve"> - </v>
      </c>
      <c r="V610" s="18" t="str">
        <f>Hoja2!AI610</f>
        <v>A-1</v>
      </c>
      <c r="W610" s="18" t="str">
        <f>Hoja2!AJ610</f>
        <v>3011020110569</v>
      </c>
      <c r="X610" s="18">
        <f>Hoja2!AK610</f>
        <v>0</v>
      </c>
    </row>
    <row r="611" spans="1:24" ht="30" customHeight="1" x14ac:dyDescent="0.25">
      <c r="A611" s="18">
        <f>Hoja2!N611</f>
        <v>0</v>
      </c>
      <c r="B611" s="18">
        <f>Hoja2!O611</f>
        <v>0</v>
      </c>
      <c r="C611" s="18">
        <f>Hoja2!P611</f>
        <v>0</v>
      </c>
      <c r="D611" s="18">
        <f>Hoja2!Q611</f>
        <v>0</v>
      </c>
      <c r="E611" s="18">
        <f>Hoja2!R611</f>
        <v>0</v>
      </c>
      <c r="F611" s="18">
        <f>Hoja2!S611</f>
        <v>0</v>
      </c>
      <c r="G611" s="18" t="str">
        <f>Hoja2!T611</f>
        <v>2026</v>
      </c>
      <c r="H611" s="18">
        <f>Hoja2!U611</f>
        <v>0</v>
      </c>
      <c r="I611" s="18">
        <f>Hoja2!V611</f>
        <v>0</v>
      </c>
      <c r="J611" s="18">
        <f>Hoja2!W611</f>
        <v>0</v>
      </c>
      <c r="K611" s="18">
        <f>Hoja2!X611</f>
        <v>0</v>
      </c>
      <c r="L611" s="5">
        <f>ROUND((Hoja2!W611*Hoja2!$B$1),3)</f>
        <v>0</v>
      </c>
      <c r="M611" s="5">
        <f>ROUND((Hoja2!W611*Hoja2!$B$2),3)</f>
        <v>0</v>
      </c>
      <c r="N611" s="5">
        <f t="shared" si="10"/>
        <v>0</v>
      </c>
      <c r="O611" s="45">
        <f>ROUND((Hoja2!U611+Hoja2!Y611),2)</f>
        <v>0</v>
      </c>
      <c r="P611" s="18">
        <f>Hoja2!AC611</f>
        <v>0</v>
      </c>
      <c r="Q611" s="18" t="str">
        <f>Hoja2!AD611</f>
        <v>N</v>
      </c>
      <c r="R611" s="18" t="str">
        <f>Hoja2!AE611</f>
        <v xml:space="preserve"> - </v>
      </c>
      <c r="S611" s="18" t="str">
        <f>Hoja2!AF611</f>
        <v xml:space="preserve"> - </v>
      </c>
      <c r="T611" s="18" t="str">
        <f>Hoja2!AG611</f>
        <v xml:space="preserve"> - </v>
      </c>
      <c r="U611" s="18" t="str">
        <f>Hoja2!AH611</f>
        <v xml:space="preserve"> - </v>
      </c>
      <c r="V611" s="18" t="str">
        <f>Hoja2!AI611</f>
        <v>A-1</v>
      </c>
      <c r="W611" s="18" t="str">
        <f>Hoja2!AJ611</f>
        <v>3011020110570</v>
      </c>
      <c r="X611" s="18">
        <f>Hoja2!AK611</f>
        <v>0</v>
      </c>
    </row>
    <row r="612" spans="1:24" ht="30" customHeight="1" x14ac:dyDescent="0.25">
      <c r="A612" s="18">
        <f>Hoja2!N612</f>
        <v>0</v>
      </c>
      <c r="B612" s="18">
        <f>Hoja2!O612</f>
        <v>0</v>
      </c>
      <c r="C612" s="18">
        <f>Hoja2!P612</f>
        <v>0</v>
      </c>
      <c r="D612" s="18">
        <f>Hoja2!Q612</f>
        <v>0</v>
      </c>
      <c r="E612" s="18">
        <f>Hoja2!R612</f>
        <v>0</v>
      </c>
      <c r="F612" s="18">
        <f>Hoja2!S612</f>
        <v>0</v>
      </c>
      <c r="G612" s="18" t="str">
        <f>Hoja2!T612</f>
        <v>2026</v>
      </c>
      <c r="H612" s="18">
        <f>Hoja2!U612</f>
        <v>0</v>
      </c>
      <c r="I612" s="18">
        <f>Hoja2!V612</f>
        <v>0</v>
      </c>
      <c r="J612" s="18">
        <f>Hoja2!W612</f>
        <v>0</v>
      </c>
      <c r="K612" s="18">
        <f>Hoja2!X612</f>
        <v>0</v>
      </c>
      <c r="L612" s="5">
        <f>ROUND((Hoja2!W612*Hoja2!$B$1),3)</f>
        <v>0</v>
      </c>
      <c r="M612" s="5">
        <f>ROUND((Hoja2!W612*Hoja2!$B$2),3)</f>
        <v>0</v>
      </c>
      <c r="N612" s="5">
        <f t="shared" si="10"/>
        <v>0</v>
      </c>
      <c r="O612" s="45">
        <f>ROUND((Hoja2!U612+Hoja2!Y612),2)</f>
        <v>0</v>
      </c>
      <c r="P612" s="18">
        <f>Hoja2!AC612</f>
        <v>0</v>
      </c>
      <c r="Q612" s="18" t="str">
        <f>Hoja2!AD612</f>
        <v>N</v>
      </c>
      <c r="R612" s="18" t="str">
        <f>Hoja2!AE612</f>
        <v xml:space="preserve"> - </v>
      </c>
      <c r="S612" s="18" t="str">
        <f>Hoja2!AF612</f>
        <v xml:space="preserve"> - </v>
      </c>
      <c r="T612" s="18" t="str">
        <f>Hoja2!AG612</f>
        <v xml:space="preserve"> - </v>
      </c>
      <c r="U612" s="18" t="str">
        <f>Hoja2!AH612</f>
        <v xml:space="preserve"> - </v>
      </c>
      <c r="V612" s="18" t="str">
        <f>Hoja2!AI612</f>
        <v>A-1</v>
      </c>
      <c r="W612" s="18" t="str">
        <f>Hoja2!AJ612</f>
        <v>3011020110571</v>
      </c>
      <c r="X612" s="18">
        <f>Hoja2!AK612</f>
        <v>0</v>
      </c>
    </row>
    <row r="613" spans="1:24" ht="30" customHeight="1" x14ac:dyDescent="0.25">
      <c r="A613" s="18">
        <f>Hoja2!N613</f>
        <v>0</v>
      </c>
      <c r="B613" s="18">
        <f>Hoja2!O613</f>
        <v>0</v>
      </c>
      <c r="C613" s="18">
        <f>Hoja2!P613</f>
        <v>0</v>
      </c>
      <c r="D613" s="18">
        <f>Hoja2!Q613</f>
        <v>0</v>
      </c>
      <c r="E613" s="18">
        <f>Hoja2!R613</f>
        <v>0</v>
      </c>
      <c r="F613" s="18">
        <f>Hoja2!S613</f>
        <v>0</v>
      </c>
      <c r="G613" s="18" t="str">
        <f>Hoja2!T613</f>
        <v>2026</v>
      </c>
      <c r="H613" s="18">
        <f>Hoja2!U613</f>
        <v>0</v>
      </c>
      <c r="I613" s="18">
        <f>Hoja2!V613</f>
        <v>0</v>
      </c>
      <c r="J613" s="18">
        <f>Hoja2!W613</f>
        <v>0</v>
      </c>
      <c r="K613" s="18">
        <f>Hoja2!X613</f>
        <v>0</v>
      </c>
      <c r="L613" s="5">
        <f>ROUND((Hoja2!W613*Hoja2!$B$1),3)</f>
        <v>0</v>
      </c>
      <c r="M613" s="5">
        <f>ROUND((Hoja2!W613*Hoja2!$B$2),3)</f>
        <v>0</v>
      </c>
      <c r="N613" s="5">
        <f t="shared" si="10"/>
        <v>0</v>
      </c>
      <c r="O613" s="45">
        <f>ROUND((Hoja2!U613+Hoja2!Y613),2)</f>
        <v>0</v>
      </c>
      <c r="P613" s="18">
        <f>Hoja2!AC613</f>
        <v>0</v>
      </c>
      <c r="Q613" s="18" t="str">
        <f>Hoja2!AD613</f>
        <v>N</v>
      </c>
      <c r="R613" s="18" t="str">
        <f>Hoja2!AE613</f>
        <v xml:space="preserve"> - </v>
      </c>
      <c r="S613" s="18" t="str">
        <f>Hoja2!AF613</f>
        <v xml:space="preserve"> - </v>
      </c>
      <c r="T613" s="18" t="str">
        <f>Hoja2!AG613</f>
        <v xml:space="preserve"> - </v>
      </c>
      <c r="U613" s="18" t="str">
        <f>Hoja2!AH613</f>
        <v xml:space="preserve"> - </v>
      </c>
      <c r="V613" s="18" t="str">
        <f>Hoja2!AI613</f>
        <v>A-1</v>
      </c>
      <c r="W613" s="18" t="str">
        <f>Hoja2!AJ613</f>
        <v>3011020110572</v>
      </c>
      <c r="X613" s="18">
        <f>Hoja2!AK613</f>
        <v>0</v>
      </c>
    </row>
    <row r="614" spans="1:24" ht="30" customHeight="1" x14ac:dyDescent="0.25">
      <c r="A614" s="18">
        <f>Hoja2!N614</f>
        <v>0</v>
      </c>
      <c r="B614" s="18">
        <f>Hoja2!O614</f>
        <v>0</v>
      </c>
      <c r="C614" s="18">
        <f>Hoja2!P614</f>
        <v>0</v>
      </c>
      <c r="D614" s="18">
        <f>Hoja2!Q614</f>
        <v>0</v>
      </c>
      <c r="E614" s="18">
        <f>Hoja2!R614</f>
        <v>0</v>
      </c>
      <c r="F614" s="18">
        <f>Hoja2!S614</f>
        <v>0</v>
      </c>
      <c r="G614" s="18" t="str">
        <f>Hoja2!T614</f>
        <v>2026</v>
      </c>
      <c r="H614" s="18">
        <f>Hoja2!U614</f>
        <v>0</v>
      </c>
      <c r="I614" s="18">
        <f>Hoja2!V614</f>
        <v>0</v>
      </c>
      <c r="J614" s="18">
        <f>Hoja2!W614</f>
        <v>0</v>
      </c>
      <c r="K614" s="18">
        <f>Hoja2!X614</f>
        <v>0</v>
      </c>
      <c r="L614" s="5">
        <f>ROUND((Hoja2!W614*Hoja2!$B$1),3)</f>
        <v>0</v>
      </c>
      <c r="M614" s="5">
        <f>ROUND((Hoja2!W614*Hoja2!$B$2),3)</f>
        <v>0</v>
      </c>
      <c r="N614" s="5">
        <f t="shared" si="10"/>
        <v>0</v>
      </c>
      <c r="O614" s="45">
        <f>ROUND((Hoja2!U614+Hoja2!Y614),2)</f>
        <v>0</v>
      </c>
      <c r="P614" s="18">
        <f>Hoja2!AC614</f>
        <v>0</v>
      </c>
      <c r="Q614" s="18" t="str">
        <f>Hoja2!AD614</f>
        <v>N</v>
      </c>
      <c r="R614" s="18" t="str">
        <f>Hoja2!AE614</f>
        <v xml:space="preserve"> - </v>
      </c>
      <c r="S614" s="18" t="str">
        <f>Hoja2!AF614</f>
        <v xml:space="preserve"> - </v>
      </c>
      <c r="T614" s="18" t="str">
        <f>Hoja2!AG614</f>
        <v xml:space="preserve"> - </v>
      </c>
      <c r="U614" s="18" t="str">
        <f>Hoja2!AH614</f>
        <v xml:space="preserve"> - </v>
      </c>
      <c r="V614" s="18" t="str">
        <f>Hoja2!AI614</f>
        <v>A-1</v>
      </c>
      <c r="W614" s="18" t="str">
        <f>Hoja2!AJ614</f>
        <v>3011020110573</v>
      </c>
      <c r="X614" s="18">
        <f>Hoja2!AK614</f>
        <v>0</v>
      </c>
    </row>
    <row r="615" spans="1:24" ht="30" customHeight="1" x14ac:dyDescent="0.25">
      <c r="A615" s="18">
        <f>Hoja2!N615</f>
        <v>0</v>
      </c>
      <c r="B615" s="18">
        <f>Hoja2!O615</f>
        <v>0</v>
      </c>
      <c r="C615" s="18">
        <f>Hoja2!P615</f>
        <v>0</v>
      </c>
      <c r="D615" s="18">
        <f>Hoja2!Q615</f>
        <v>0</v>
      </c>
      <c r="E615" s="18">
        <f>Hoja2!R615</f>
        <v>0</v>
      </c>
      <c r="F615" s="18">
        <f>Hoja2!S615</f>
        <v>0</v>
      </c>
      <c r="G615" s="18" t="str">
        <f>Hoja2!T615</f>
        <v>2026</v>
      </c>
      <c r="H615" s="18">
        <f>Hoja2!U615</f>
        <v>0</v>
      </c>
      <c r="I615" s="18">
        <f>Hoja2!V615</f>
        <v>0</v>
      </c>
      <c r="J615" s="18">
        <f>Hoja2!W615</f>
        <v>0</v>
      </c>
      <c r="K615" s="18">
        <f>Hoja2!X615</f>
        <v>0</v>
      </c>
      <c r="L615" s="5">
        <f>ROUND((Hoja2!W615*Hoja2!$B$1),3)</f>
        <v>0</v>
      </c>
      <c r="M615" s="5">
        <f>ROUND((Hoja2!W615*Hoja2!$B$2),3)</f>
        <v>0</v>
      </c>
      <c r="N615" s="5">
        <f t="shared" si="10"/>
        <v>0</v>
      </c>
      <c r="O615" s="45">
        <f>ROUND((Hoja2!U615+Hoja2!Y615),2)</f>
        <v>0</v>
      </c>
      <c r="P615" s="18">
        <f>Hoja2!AC615</f>
        <v>0</v>
      </c>
      <c r="Q615" s="18" t="str">
        <f>Hoja2!AD615</f>
        <v>N</v>
      </c>
      <c r="R615" s="18" t="str">
        <f>Hoja2!AE615</f>
        <v xml:space="preserve"> - </v>
      </c>
      <c r="S615" s="18" t="str">
        <f>Hoja2!AF615</f>
        <v xml:space="preserve"> - </v>
      </c>
      <c r="T615" s="18" t="str">
        <f>Hoja2!AG615</f>
        <v xml:space="preserve"> - </v>
      </c>
      <c r="U615" s="18" t="str">
        <f>Hoja2!AH615</f>
        <v xml:space="preserve"> - </v>
      </c>
      <c r="V615" s="18" t="str">
        <f>Hoja2!AI615</f>
        <v>A-1</v>
      </c>
      <c r="W615" s="18" t="str">
        <f>Hoja2!AJ615</f>
        <v>3011020110574</v>
      </c>
      <c r="X615" s="18">
        <f>Hoja2!AK615</f>
        <v>0</v>
      </c>
    </row>
    <row r="616" spans="1:24" ht="30" customHeight="1" x14ac:dyDescent="0.25">
      <c r="A616" s="18">
        <f>Hoja2!N616</f>
        <v>0</v>
      </c>
      <c r="B616" s="18">
        <f>Hoja2!O616</f>
        <v>0</v>
      </c>
      <c r="C616" s="18">
        <f>Hoja2!P616</f>
        <v>0</v>
      </c>
      <c r="D616" s="18">
        <f>Hoja2!Q616</f>
        <v>0</v>
      </c>
      <c r="E616" s="18">
        <f>Hoja2!R616</f>
        <v>0</v>
      </c>
      <c r="F616" s="18">
        <f>Hoja2!S616</f>
        <v>0</v>
      </c>
      <c r="G616" s="18" t="str">
        <f>Hoja2!T616</f>
        <v>2026</v>
      </c>
      <c r="H616" s="18">
        <f>Hoja2!U616</f>
        <v>0</v>
      </c>
      <c r="I616" s="18">
        <f>Hoja2!V616</f>
        <v>0</v>
      </c>
      <c r="J616" s="18">
        <f>Hoja2!W616</f>
        <v>0</v>
      </c>
      <c r="K616" s="18">
        <f>Hoja2!X616</f>
        <v>0</v>
      </c>
      <c r="L616" s="5">
        <f>ROUND((Hoja2!W616*Hoja2!$B$1),3)</f>
        <v>0</v>
      </c>
      <c r="M616" s="5">
        <f>ROUND((Hoja2!W616*Hoja2!$B$2),3)</f>
        <v>0</v>
      </c>
      <c r="N616" s="5">
        <f t="shared" si="10"/>
        <v>0</v>
      </c>
      <c r="O616" s="45">
        <f>ROUND((Hoja2!U616+Hoja2!Y616),2)</f>
        <v>0</v>
      </c>
      <c r="P616" s="18">
        <f>Hoja2!AC616</f>
        <v>0</v>
      </c>
      <c r="Q616" s="18" t="str">
        <f>Hoja2!AD616</f>
        <v>N</v>
      </c>
      <c r="R616" s="18" t="str">
        <f>Hoja2!AE616</f>
        <v xml:space="preserve"> - </v>
      </c>
      <c r="S616" s="18" t="str">
        <f>Hoja2!AF616</f>
        <v xml:space="preserve"> - </v>
      </c>
      <c r="T616" s="18" t="str">
        <f>Hoja2!AG616</f>
        <v xml:space="preserve"> - </v>
      </c>
      <c r="U616" s="18" t="str">
        <f>Hoja2!AH616</f>
        <v xml:space="preserve"> - </v>
      </c>
      <c r="V616" s="18" t="str">
        <f>Hoja2!AI616</f>
        <v>A-1</v>
      </c>
      <c r="W616" s="18" t="str">
        <f>Hoja2!AJ616</f>
        <v>3011020110575</v>
      </c>
      <c r="X616" s="18">
        <f>Hoja2!AK616</f>
        <v>0</v>
      </c>
    </row>
    <row r="617" spans="1:24" ht="30" customHeight="1" x14ac:dyDescent="0.25">
      <c r="A617" s="18">
        <f>Hoja2!N617</f>
        <v>0</v>
      </c>
      <c r="B617" s="18">
        <f>Hoja2!O617</f>
        <v>0</v>
      </c>
      <c r="C617" s="18">
        <f>Hoja2!P617</f>
        <v>0</v>
      </c>
      <c r="D617" s="18">
        <f>Hoja2!Q617</f>
        <v>0</v>
      </c>
      <c r="E617" s="18">
        <f>Hoja2!R617</f>
        <v>0</v>
      </c>
      <c r="F617" s="18">
        <f>Hoja2!S617</f>
        <v>0</v>
      </c>
      <c r="G617" s="18" t="str">
        <f>Hoja2!T617</f>
        <v>2026</v>
      </c>
      <c r="H617" s="18">
        <f>Hoja2!U617</f>
        <v>0</v>
      </c>
      <c r="I617" s="18">
        <f>Hoja2!V617</f>
        <v>0</v>
      </c>
      <c r="J617" s="18">
        <f>Hoja2!W617</f>
        <v>0</v>
      </c>
      <c r="K617" s="18">
        <f>Hoja2!X617</f>
        <v>0</v>
      </c>
      <c r="L617" s="5">
        <f>ROUND((Hoja2!W617*Hoja2!$B$1),3)</f>
        <v>0</v>
      </c>
      <c r="M617" s="5">
        <f>ROUND((Hoja2!W617*Hoja2!$B$2),3)</f>
        <v>0</v>
      </c>
      <c r="N617" s="5">
        <f t="shared" si="10"/>
        <v>0</v>
      </c>
      <c r="O617" s="45">
        <f>ROUND((Hoja2!U617+Hoja2!Y617),2)</f>
        <v>0</v>
      </c>
      <c r="P617" s="18">
        <f>Hoja2!AC617</f>
        <v>0</v>
      </c>
      <c r="Q617" s="18" t="str">
        <f>Hoja2!AD617</f>
        <v>N</v>
      </c>
      <c r="R617" s="18" t="str">
        <f>Hoja2!AE617</f>
        <v xml:space="preserve"> - </v>
      </c>
      <c r="S617" s="18" t="str">
        <f>Hoja2!AF617</f>
        <v xml:space="preserve"> - </v>
      </c>
      <c r="T617" s="18" t="str">
        <f>Hoja2!AG617</f>
        <v xml:space="preserve"> - </v>
      </c>
      <c r="U617" s="18" t="str">
        <f>Hoja2!AH617</f>
        <v xml:space="preserve"> - </v>
      </c>
      <c r="V617" s="18" t="str">
        <f>Hoja2!AI617</f>
        <v>A-1</v>
      </c>
      <c r="W617" s="18" t="str">
        <f>Hoja2!AJ617</f>
        <v>3011020110576</v>
      </c>
      <c r="X617" s="18">
        <f>Hoja2!AK617</f>
        <v>0</v>
      </c>
    </row>
    <row r="618" spans="1:24" ht="30" customHeight="1" x14ac:dyDescent="0.25">
      <c r="A618" s="18">
        <f>Hoja2!N618</f>
        <v>0</v>
      </c>
      <c r="B618" s="18">
        <f>Hoja2!O618</f>
        <v>0</v>
      </c>
      <c r="C618" s="18">
        <f>Hoja2!P618</f>
        <v>0</v>
      </c>
      <c r="D618" s="18">
        <f>Hoja2!Q618</f>
        <v>0</v>
      </c>
      <c r="E618" s="18">
        <f>Hoja2!R618</f>
        <v>0</v>
      </c>
      <c r="F618" s="18">
        <f>Hoja2!S618</f>
        <v>0</v>
      </c>
      <c r="G618" s="18" t="str">
        <f>Hoja2!T618</f>
        <v>2026</v>
      </c>
      <c r="H618" s="18">
        <f>Hoja2!U618</f>
        <v>0</v>
      </c>
      <c r="I618" s="18">
        <f>Hoja2!V618</f>
        <v>0</v>
      </c>
      <c r="J618" s="18">
        <f>Hoja2!W618</f>
        <v>0</v>
      </c>
      <c r="K618" s="18">
        <f>Hoja2!X618</f>
        <v>0</v>
      </c>
      <c r="L618" s="5">
        <f>ROUND((Hoja2!W618*Hoja2!$B$1),3)</f>
        <v>0</v>
      </c>
      <c r="M618" s="5">
        <f>ROUND((Hoja2!W618*Hoja2!$B$2),3)</f>
        <v>0</v>
      </c>
      <c r="N618" s="5">
        <f t="shared" si="10"/>
        <v>0</v>
      </c>
      <c r="O618" s="45">
        <f>ROUND((Hoja2!U618+Hoja2!Y618),2)</f>
        <v>0</v>
      </c>
      <c r="P618" s="18">
        <f>Hoja2!AC618</f>
        <v>0</v>
      </c>
      <c r="Q618" s="18" t="str">
        <f>Hoja2!AD618</f>
        <v>N</v>
      </c>
      <c r="R618" s="18" t="str">
        <f>Hoja2!AE618</f>
        <v xml:space="preserve"> - </v>
      </c>
      <c r="S618" s="18" t="str">
        <f>Hoja2!AF618</f>
        <v xml:space="preserve"> - </v>
      </c>
      <c r="T618" s="18" t="str">
        <f>Hoja2!AG618</f>
        <v xml:space="preserve"> - </v>
      </c>
      <c r="U618" s="18" t="str">
        <f>Hoja2!AH618</f>
        <v xml:space="preserve"> - </v>
      </c>
      <c r="V618" s="18" t="str">
        <f>Hoja2!AI618</f>
        <v>A-1</v>
      </c>
      <c r="W618" s="18" t="str">
        <f>Hoja2!AJ618</f>
        <v>3011020110577</v>
      </c>
      <c r="X618" s="18">
        <f>Hoja2!AK618</f>
        <v>0</v>
      </c>
    </row>
    <row r="619" spans="1:24" ht="30" customHeight="1" x14ac:dyDescent="0.25">
      <c r="A619" s="18">
        <f>Hoja2!N619</f>
        <v>0</v>
      </c>
      <c r="B619" s="18">
        <f>Hoja2!O619</f>
        <v>0</v>
      </c>
      <c r="C619" s="18">
        <f>Hoja2!P619</f>
        <v>0</v>
      </c>
      <c r="D619" s="18">
        <f>Hoja2!Q619</f>
        <v>0</v>
      </c>
      <c r="E619" s="18">
        <f>Hoja2!R619</f>
        <v>0</v>
      </c>
      <c r="F619" s="18">
        <f>Hoja2!S619</f>
        <v>0</v>
      </c>
      <c r="G619" s="18" t="str">
        <f>Hoja2!T619</f>
        <v>2026</v>
      </c>
      <c r="H619" s="18">
        <f>Hoja2!U619</f>
        <v>0</v>
      </c>
      <c r="I619" s="18">
        <f>Hoja2!V619</f>
        <v>0</v>
      </c>
      <c r="J619" s="18">
        <f>Hoja2!W619</f>
        <v>0</v>
      </c>
      <c r="K619" s="18">
        <f>Hoja2!X619</f>
        <v>0</v>
      </c>
      <c r="L619" s="5">
        <f>ROUND((Hoja2!W619*Hoja2!$B$1),3)</f>
        <v>0</v>
      </c>
      <c r="M619" s="5">
        <f>ROUND((Hoja2!W619*Hoja2!$B$2),3)</f>
        <v>0</v>
      </c>
      <c r="N619" s="5">
        <f t="shared" si="10"/>
        <v>0</v>
      </c>
      <c r="O619" s="45">
        <f>ROUND((Hoja2!U619+Hoja2!Y619),2)</f>
        <v>0</v>
      </c>
      <c r="P619" s="18">
        <f>Hoja2!AC619</f>
        <v>0</v>
      </c>
      <c r="Q619" s="18" t="str">
        <f>Hoja2!AD619</f>
        <v>N</v>
      </c>
      <c r="R619" s="18" t="str">
        <f>Hoja2!AE619</f>
        <v xml:space="preserve"> - </v>
      </c>
      <c r="S619" s="18" t="str">
        <f>Hoja2!AF619</f>
        <v xml:space="preserve"> - </v>
      </c>
      <c r="T619" s="18" t="str">
        <f>Hoja2!AG619</f>
        <v xml:space="preserve"> - </v>
      </c>
      <c r="U619" s="18" t="str">
        <f>Hoja2!AH619</f>
        <v xml:space="preserve"> - </v>
      </c>
      <c r="V619" s="18" t="str">
        <f>Hoja2!AI619</f>
        <v>A-1</v>
      </c>
      <c r="W619" s="18" t="str">
        <f>Hoja2!AJ619</f>
        <v>3011020110578</v>
      </c>
      <c r="X619" s="18">
        <f>Hoja2!AK619</f>
        <v>0</v>
      </c>
    </row>
    <row r="620" spans="1:24" ht="30" customHeight="1" x14ac:dyDescent="0.25">
      <c r="A620" s="18">
        <f>Hoja2!N620</f>
        <v>0</v>
      </c>
      <c r="B620" s="18">
        <f>Hoja2!O620</f>
        <v>0</v>
      </c>
      <c r="C620" s="18">
        <f>Hoja2!P620</f>
        <v>0</v>
      </c>
      <c r="D620" s="18">
        <f>Hoja2!Q620</f>
        <v>0</v>
      </c>
      <c r="E620" s="18">
        <f>Hoja2!R620</f>
        <v>0</v>
      </c>
      <c r="F620" s="18">
        <f>Hoja2!S620</f>
        <v>0</v>
      </c>
      <c r="G620" s="18" t="str">
        <f>Hoja2!T620</f>
        <v>2026</v>
      </c>
      <c r="H620" s="18">
        <f>Hoja2!U620</f>
        <v>0</v>
      </c>
      <c r="I620" s="18">
        <f>Hoja2!V620</f>
        <v>0</v>
      </c>
      <c r="J620" s="18">
        <f>Hoja2!W620</f>
        <v>0</v>
      </c>
      <c r="K620" s="18">
        <f>Hoja2!X620</f>
        <v>0</v>
      </c>
      <c r="L620" s="5">
        <f>ROUND((Hoja2!W620*Hoja2!$B$1),3)</f>
        <v>0</v>
      </c>
      <c r="M620" s="5">
        <f>ROUND((Hoja2!W620*Hoja2!$B$2),3)</f>
        <v>0</v>
      </c>
      <c r="N620" s="5">
        <f t="shared" si="10"/>
        <v>0</v>
      </c>
      <c r="O620" s="45">
        <f>ROUND((Hoja2!U620+Hoja2!Y620),2)</f>
        <v>0</v>
      </c>
      <c r="P620" s="18">
        <f>Hoja2!AC620</f>
        <v>0</v>
      </c>
      <c r="Q620" s="18" t="str">
        <f>Hoja2!AD620</f>
        <v>N</v>
      </c>
      <c r="R620" s="18" t="str">
        <f>Hoja2!AE620</f>
        <v xml:space="preserve"> - </v>
      </c>
      <c r="S620" s="18" t="str">
        <f>Hoja2!AF620</f>
        <v xml:space="preserve"> - </v>
      </c>
      <c r="T620" s="18" t="str">
        <f>Hoja2!AG620</f>
        <v xml:space="preserve"> - </v>
      </c>
      <c r="U620" s="18" t="str">
        <f>Hoja2!AH620</f>
        <v xml:space="preserve"> - </v>
      </c>
      <c r="V620" s="18" t="str">
        <f>Hoja2!AI620</f>
        <v>A-1</v>
      </c>
      <c r="W620" s="18" t="str">
        <f>Hoja2!AJ620</f>
        <v>3011020110579</v>
      </c>
      <c r="X620" s="18">
        <f>Hoja2!AK620</f>
        <v>0</v>
      </c>
    </row>
    <row r="621" spans="1:24" ht="30" customHeight="1" x14ac:dyDescent="0.25">
      <c r="A621" s="18">
        <f>Hoja2!N621</f>
        <v>0</v>
      </c>
      <c r="B621" s="18">
        <f>Hoja2!O621</f>
        <v>0</v>
      </c>
      <c r="C621" s="18">
        <f>Hoja2!P621</f>
        <v>0</v>
      </c>
      <c r="D621" s="18">
        <f>Hoja2!Q621</f>
        <v>0</v>
      </c>
      <c r="E621" s="18">
        <f>Hoja2!R621</f>
        <v>0</v>
      </c>
      <c r="F621" s="18">
        <f>Hoja2!S621</f>
        <v>0</v>
      </c>
      <c r="G621" s="18" t="str">
        <f>Hoja2!T621</f>
        <v>2026</v>
      </c>
      <c r="H621" s="18">
        <f>Hoja2!U621</f>
        <v>0</v>
      </c>
      <c r="I621" s="18">
        <f>Hoja2!V621</f>
        <v>0</v>
      </c>
      <c r="J621" s="18">
        <f>Hoja2!W621</f>
        <v>0</v>
      </c>
      <c r="K621" s="18">
        <f>Hoja2!X621</f>
        <v>0</v>
      </c>
      <c r="L621" s="5">
        <f>ROUND((Hoja2!W621*Hoja2!$B$1),3)</f>
        <v>0</v>
      </c>
      <c r="M621" s="5">
        <f>ROUND((Hoja2!W621*Hoja2!$B$2),3)</f>
        <v>0</v>
      </c>
      <c r="N621" s="5">
        <f t="shared" si="10"/>
        <v>0</v>
      </c>
      <c r="O621" s="45">
        <f>ROUND((Hoja2!U621+Hoja2!Y621),2)</f>
        <v>0</v>
      </c>
      <c r="P621" s="18">
        <f>Hoja2!AC621</f>
        <v>0</v>
      </c>
      <c r="Q621" s="18" t="str">
        <f>Hoja2!AD621</f>
        <v>N</v>
      </c>
      <c r="R621" s="18" t="str">
        <f>Hoja2!AE621</f>
        <v xml:space="preserve"> - </v>
      </c>
      <c r="S621" s="18" t="str">
        <f>Hoja2!AF621</f>
        <v xml:space="preserve"> - </v>
      </c>
      <c r="T621" s="18" t="str">
        <f>Hoja2!AG621</f>
        <v xml:space="preserve"> - </v>
      </c>
      <c r="U621" s="18" t="str">
        <f>Hoja2!AH621</f>
        <v xml:space="preserve"> - </v>
      </c>
      <c r="V621" s="18" t="str">
        <f>Hoja2!AI621</f>
        <v>A-1</v>
      </c>
      <c r="W621" s="18" t="str">
        <f>Hoja2!AJ621</f>
        <v>3011020110580</v>
      </c>
      <c r="X621" s="18">
        <f>Hoja2!AK621</f>
        <v>0</v>
      </c>
    </row>
    <row r="622" spans="1:24" ht="30" customHeight="1" x14ac:dyDescent="0.25">
      <c r="A622" s="18">
        <f>Hoja2!N622</f>
        <v>0</v>
      </c>
      <c r="B622" s="18">
        <f>Hoja2!O622</f>
        <v>0</v>
      </c>
      <c r="C622" s="18">
        <f>Hoja2!P622</f>
        <v>0</v>
      </c>
      <c r="D622" s="18">
        <f>Hoja2!Q622</f>
        <v>0</v>
      </c>
      <c r="E622" s="18">
        <f>Hoja2!R622</f>
        <v>0</v>
      </c>
      <c r="F622" s="18">
        <f>Hoja2!S622</f>
        <v>0</v>
      </c>
      <c r="G622" s="18" t="str">
        <f>Hoja2!T622</f>
        <v>2026</v>
      </c>
      <c r="H622" s="18">
        <f>Hoja2!U622</f>
        <v>0</v>
      </c>
      <c r="I622" s="18">
        <f>Hoja2!V622</f>
        <v>0</v>
      </c>
      <c r="J622" s="18">
        <f>Hoja2!W622</f>
        <v>0</v>
      </c>
      <c r="K622" s="18">
        <f>Hoja2!X622</f>
        <v>0</v>
      </c>
      <c r="L622" s="5">
        <f>ROUND((Hoja2!W622*Hoja2!$B$1),3)</f>
        <v>0</v>
      </c>
      <c r="M622" s="5">
        <f>ROUND((Hoja2!W622*Hoja2!$B$2),3)</f>
        <v>0</v>
      </c>
      <c r="N622" s="5">
        <f t="shared" si="10"/>
        <v>0</v>
      </c>
      <c r="O622" s="45">
        <f>ROUND((Hoja2!U622+Hoja2!Y622),2)</f>
        <v>0</v>
      </c>
      <c r="P622" s="18">
        <f>Hoja2!AC622</f>
        <v>0</v>
      </c>
      <c r="Q622" s="18" t="str">
        <f>Hoja2!AD622</f>
        <v>N</v>
      </c>
      <c r="R622" s="18" t="str">
        <f>Hoja2!AE622</f>
        <v xml:space="preserve"> - </v>
      </c>
      <c r="S622" s="18" t="str">
        <f>Hoja2!AF622</f>
        <v xml:space="preserve"> - </v>
      </c>
      <c r="T622" s="18" t="str">
        <f>Hoja2!AG622</f>
        <v xml:space="preserve"> - </v>
      </c>
      <c r="U622" s="18" t="str">
        <f>Hoja2!AH622</f>
        <v xml:space="preserve"> - </v>
      </c>
      <c r="V622" s="18" t="str">
        <f>Hoja2!AI622</f>
        <v>A-1</v>
      </c>
      <c r="W622" s="18" t="str">
        <f>Hoja2!AJ622</f>
        <v>3011020110581</v>
      </c>
      <c r="X622" s="18">
        <f>Hoja2!AK622</f>
        <v>0</v>
      </c>
    </row>
    <row r="623" spans="1:24" ht="30" customHeight="1" x14ac:dyDescent="0.25">
      <c r="A623" s="18">
        <f>Hoja2!N623</f>
        <v>0</v>
      </c>
      <c r="B623" s="18">
        <f>Hoja2!O623</f>
        <v>0</v>
      </c>
      <c r="C623" s="18">
        <f>Hoja2!P623</f>
        <v>0</v>
      </c>
      <c r="D623" s="18">
        <f>Hoja2!Q623</f>
        <v>0</v>
      </c>
      <c r="E623" s="18">
        <f>Hoja2!R623</f>
        <v>0</v>
      </c>
      <c r="F623" s="18">
        <f>Hoja2!S623</f>
        <v>0</v>
      </c>
      <c r="G623" s="18" t="str">
        <f>Hoja2!T623</f>
        <v>2026</v>
      </c>
      <c r="H623" s="18">
        <f>Hoja2!U623</f>
        <v>0</v>
      </c>
      <c r="I623" s="18">
        <f>Hoja2!V623</f>
        <v>0</v>
      </c>
      <c r="J623" s="18">
        <f>Hoja2!W623</f>
        <v>0</v>
      </c>
      <c r="K623" s="18">
        <f>Hoja2!X623</f>
        <v>0</v>
      </c>
      <c r="L623" s="5">
        <f>ROUND((Hoja2!W623*Hoja2!$B$1),3)</f>
        <v>0</v>
      </c>
      <c r="M623" s="5">
        <f>ROUND((Hoja2!W623*Hoja2!$B$2),3)</f>
        <v>0</v>
      </c>
      <c r="N623" s="5">
        <f t="shared" si="10"/>
        <v>0</v>
      </c>
      <c r="O623" s="45">
        <f>ROUND((Hoja2!U623+Hoja2!Y623),2)</f>
        <v>0</v>
      </c>
      <c r="P623" s="18">
        <f>Hoja2!AC623</f>
        <v>0</v>
      </c>
      <c r="Q623" s="18" t="str">
        <f>Hoja2!AD623</f>
        <v>N</v>
      </c>
      <c r="R623" s="18" t="str">
        <f>Hoja2!AE623</f>
        <v xml:space="preserve"> - </v>
      </c>
      <c r="S623" s="18" t="str">
        <f>Hoja2!AF623</f>
        <v xml:space="preserve"> - </v>
      </c>
      <c r="T623" s="18" t="str">
        <f>Hoja2!AG623</f>
        <v xml:space="preserve"> - </v>
      </c>
      <c r="U623" s="18" t="str">
        <f>Hoja2!AH623</f>
        <v xml:space="preserve"> - </v>
      </c>
      <c r="V623" s="18" t="str">
        <f>Hoja2!AI623</f>
        <v>A-1</v>
      </c>
      <c r="W623" s="18" t="str">
        <f>Hoja2!AJ623</f>
        <v>3011020110582</v>
      </c>
      <c r="X623" s="18">
        <f>Hoja2!AK623</f>
        <v>0</v>
      </c>
    </row>
    <row r="624" spans="1:24" ht="30" customHeight="1" x14ac:dyDescent="0.25">
      <c r="A624" s="18">
        <f>Hoja2!N624</f>
        <v>0</v>
      </c>
      <c r="B624" s="18">
        <f>Hoja2!O624</f>
        <v>0</v>
      </c>
      <c r="C624" s="18">
        <f>Hoja2!P624</f>
        <v>0</v>
      </c>
      <c r="D624" s="18">
        <f>Hoja2!Q624</f>
        <v>0</v>
      </c>
      <c r="E624" s="18">
        <f>Hoja2!R624</f>
        <v>0</v>
      </c>
      <c r="F624" s="18">
        <f>Hoja2!S624</f>
        <v>0</v>
      </c>
      <c r="G624" s="18" t="str">
        <f>Hoja2!T624</f>
        <v>2026</v>
      </c>
      <c r="H624" s="18">
        <f>Hoja2!U624</f>
        <v>0</v>
      </c>
      <c r="I624" s="18">
        <f>Hoja2!V624</f>
        <v>0</v>
      </c>
      <c r="J624" s="18">
        <f>Hoja2!W624</f>
        <v>0</v>
      </c>
      <c r="K624" s="18">
        <f>Hoja2!X624</f>
        <v>0</v>
      </c>
      <c r="L624" s="5">
        <f>ROUND((Hoja2!W624*Hoja2!$B$1),3)</f>
        <v>0</v>
      </c>
      <c r="M624" s="5">
        <f>ROUND((Hoja2!W624*Hoja2!$B$2),3)</f>
        <v>0</v>
      </c>
      <c r="N624" s="5">
        <f t="shared" si="10"/>
        <v>0</v>
      </c>
      <c r="O624" s="45">
        <f>ROUND((Hoja2!U624+Hoja2!Y624),2)</f>
        <v>0</v>
      </c>
      <c r="P624" s="18">
        <f>Hoja2!AC624</f>
        <v>0</v>
      </c>
      <c r="Q624" s="18" t="str">
        <f>Hoja2!AD624</f>
        <v>N</v>
      </c>
      <c r="R624" s="18" t="str">
        <f>Hoja2!AE624</f>
        <v xml:space="preserve"> - </v>
      </c>
      <c r="S624" s="18" t="str">
        <f>Hoja2!AF624</f>
        <v xml:space="preserve"> - </v>
      </c>
      <c r="T624" s="18" t="str">
        <f>Hoja2!AG624</f>
        <v xml:space="preserve"> - </v>
      </c>
      <c r="U624" s="18" t="str">
        <f>Hoja2!AH624</f>
        <v xml:space="preserve"> - </v>
      </c>
      <c r="V624" s="18" t="str">
        <f>Hoja2!AI624</f>
        <v>A-1</v>
      </c>
      <c r="W624" s="18" t="str">
        <f>Hoja2!AJ624</f>
        <v>3011020110583</v>
      </c>
      <c r="X624" s="18">
        <f>Hoja2!AK624</f>
        <v>0</v>
      </c>
    </row>
    <row r="625" spans="1:24" ht="30" customHeight="1" x14ac:dyDescent="0.25">
      <c r="A625" s="18">
        <f>Hoja2!N625</f>
        <v>0</v>
      </c>
      <c r="B625" s="18">
        <f>Hoja2!O625</f>
        <v>0</v>
      </c>
      <c r="C625" s="18">
        <f>Hoja2!P625</f>
        <v>0</v>
      </c>
      <c r="D625" s="18">
        <f>Hoja2!Q625</f>
        <v>0</v>
      </c>
      <c r="E625" s="18">
        <f>Hoja2!R625</f>
        <v>0</v>
      </c>
      <c r="F625" s="18">
        <f>Hoja2!S625</f>
        <v>0</v>
      </c>
      <c r="G625" s="18" t="str">
        <f>Hoja2!T625</f>
        <v>2026</v>
      </c>
      <c r="H625" s="18">
        <f>Hoja2!U625</f>
        <v>0</v>
      </c>
      <c r="I625" s="18">
        <f>Hoja2!V625</f>
        <v>0</v>
      </c>
      <c r="J625" s="18">
        <f>Hoja2!W625</f>
        <v>0</v>
      </c>
      <c r="K625" s="18">
        <f>Hoja2!X625</f>
        <v>0</v>
      </c>
      <c r="L625" s="5">
        <f>ROUND((Hoja2!W625*Hoja2!$B$1),3)</f>
        <v>0</v>
      </c>
      <c r="M625" s="5">
        <f>ROUND((Hoja2!W625*Hoja2!$B$2),3)</f>
        <v>0</v>
      </c>
      <c r="N625" s="5">
        <f t="shared" si="10"/>
        <v>0</v>
      </c>
      <c r="O625" s="45">
        <f>ROUND((Hoja2!U625+Hoja2!Y625),2)</f>
        <v>0</v>
      </c>
      <c r="P625" s="18">
        <f>Hoja2!AC625</f>
        <v>0</v>
      </c>
      <c r="Q625" s="18" t="str">
        <f>Hoja2!AD625</f>
        <v>N</v>
      </c>
      <c r="R625" s="18" t="str">
        <f>Hoja2!AE625</f>
        <v xml:space="preserve"> - </v>
      </c>
      <c r="S625" s="18" t="str">
        <f>Hoja2!AF625</f>
        <v xml:space="preserve"> - </v>
      </c>
      <c r="T625" s="18" t="str">
        <f>Hoja2!AG625</f>
        <v xml:space="preserve"> - </v>
      </c>
      <c r="U625" s="18" t="str">
        <f>Hoja2!AH625</f>
        <v xml:space="preserve"> - </v>
      </c>
      <c r="V625" s="18" t="str">
        <f>Hoja2!AI625</f>
        <v>A-1</v>
      </c>
      <c r="W625" s="18" t="str">
        <f>Hoja2!AJ625</f>
        <v>3011020110584</v>
      </c>
      <c r="X625" s="18">
        <f>Hoja2!AK625</f>
        <v>0</v>
      </c>
    </row>
    <row r="626" spans="1:24" ht="30" customHeight="1" x14ac:dyDescent="0.25">
      <c r="A626" s="18">
        <f>Hoja2!N626</f>
        <v>0</v>
      </c>
      <c r="B626" s="18">
        <f>Hoja2!O626</f>
        <v>0</v>
      </c>
      <c r="C626" s="18">
        <f>Hoja2!P626</f>
        <v>0</v>
      </c>
      <c r="D626" s="18">
        <f>Hoja2!Q626</f>
        <v>0</v>
      </c>
      <c r="E626" s="18">
        <f>Hoja2!R626</f>
        <v>0</v>
      </c>
      <c r="F626" s="18">
        <f>Hoja2!S626</f>
        <v>0</v>
      </c>
      <c r="G626" s="18" t="str">
        <f>Hoja2!T626</f>
        <v>2026</v>
      </c>
      <c r="H626" s="18">
        <f>Hoja2!U626</f>
        <v>0</v>
      </c>
      <c r="I626" s="18">
        <f>Hoja2!V626</f>
        <v>0</v>
      </c>
      <c r="J626" s="18">
        <f>Hoja2!W626</f>
        <v>0</v>
      </c>
      <c r="K626" s="18">
        <f>Hoja2!X626</f>
        <v>0</v>
      </c>
      <c r="L626" s="5">
        <f>ROUND((Hoja2!W626*Hoja2!$B$1),3)</f>
        <v>0</v>
      </c>
      <c r="M626" s="5">
        <f>ROUND((Hoja2!W626*Hoja2!$B$2),3)</f>
        <v>0</v>
      </c>
      <c r="N626" s="5">
        <f t="shared" si="10"/>
        <v>0</v>
      </c>
      <c r="O626" s="45">
        <f>ROUND((Hoja2!U626+Hoja2!Y626),2)</f>
        <v>0</v>
      </c>
      <c r="P626" s="18">
        <f>Hoja2!AC626</f>
        <v>0</v>
      </c>
      <c r="Q626" s="18" t="str">
        <f>Hoja2!AD626</f>
        <v>N</v>
      </c>
      <c r="R626" s="18" t="str">
        <f>Hoja2!AE626</f>
        <v xml:space="preserve"> - </v>
      </c>
      <c r="S626" s="18" t="str">
        <f>Hoja2!AF626</f>
        <v xml:space="preserve"> - </v>
      </c>
      <c r="T626" s="18" t="str">
        <f>Hoja2!AG626</f>
        <v xml:space="preserve"> - </v>
      </c>
      <c r="U626" s="18" t="str">
        <f>Hoja2!AH626</f>
        <v xml:space="preserve"> - </v>
      </c>
      <c r="V626" s="18" t="str">
        <f>Hoja2!AI626</f>
        <v>A-1</v>
      </c>
      <c r="W626" s="18" t="str">
        <f>Hoja2!AJ626</f>
        <v>3011020110585</v>
      </c>
      <c r="X626" s="18">
        <f>Hoja2!AK626</f>
        <v>0</v>
      </c>
    </row>
    <row r="627" spans="1:24" ht="30" customHeight="1" x14ac:dyDescent="0.25">
      <c r="A627" s="18">
        <f>Hoja2!N627</f>
        <v>0</v>
      </c>
      <c r="B627" s="18">
        <f>Hoja2!O627</f>
        <v>0</v>
      </c>
      <c r="C627" s="18">
        <f>Hoja2!P627</f>
        <v>0</v>
      </c>
      <c r="D627" s="18">
        <f>Hoja2!Q627</f>
        <v>0</v>
      </c>
      <c r="E627" s="18">
        <f>Hoja2!R627</f>
        <v>0</v>
      </c>
      <c r="F627" s="18">
        <f>Hoja2!S627</f>
        <v>0</v>
      </c>
      <c r="G627" s="18" t="str">
        <f>Hoja2!T627</f>
        <v>2026</v>
      </c>
      <c r="H627" s="18">
        <f>Hoja2!U627</f>
        <v>0</v>
      </c>
      <c r="I627" s="18">
        <f>Hoja2!V627</f>
        <v>0</v>
      </c>
      <c r="J627" s="18">
        <f>Hoja2!W627</f>
        <v>0</v>
      </c>
      <c r="K627" s="18">
        <f>Hoja2!X627</f>
        <v>0</v>
      </c>
      <c r="L627" s="5">
        <f>ROUND((Hoja2!W627*Hoja2!$B$1),3)</f>
        <v>0</v>
      </c>
      <c r="M627" s="5">
        <f>ROUND((Hoja2!W627*Hoja2!$B$2),3)</f>
        <v>0</v>
      </c>
      <c r="N627" s="5">
        <f t="shared" si="10"/>
        <v>0</v>
      </c>
      <c r="O627" s="45">
        <f>ROUND((Hoja2!U627+Hoja2!Y627),2)</f>
        <v>0</v>
      </c>
      <c r="P627" s="18">
        <f>Hoja2!AC627</f>
        <v>0</v>
      </c>
      <c r="Q627" s="18" t="str">
        <f>Hoja2!AD627</f>
        <v>N</v>
      </c>
      <c r="R627" s="18" t="str">
        <f>Hoja2!AE627</f>
        <v xml:space="preserve"> - </v>
      </c>
      <c r="S627" s="18" t="str">
        <f>Hoja2!AF627</f>
        <v xml:space="preserve"> - </v>
      </c>
      <c r="T627" s="18" t="str">
        <f>Hoja2!AG627</f>
        <v xml:space="preserve"> - </v>
      </c>
      <c r="U627" s="18" t="str">
        <f>Hoja2!AH627</f>
        <v xml:space="preserve"> - </v>
      </c>
      <c r="V627" s="18" t="str">
        <f>Hoja2!AI627</f>
        <v>A-1</v>
      </c>
      <c r="W627" s="18" t="str">
        <f>Hoja2!AJ627</f>
        <v>3011020110586</v>
      </c>
      <c r="X627" s="18">
        <f>Hoja2!AK627</f>
        <v>0</v>
      </c>
    </row>
    <row r="628" spans="1:24" ht="30" customHeight="1" x14ac:dyDescent="0.25">
      <c r="A628" s="18">
        <f>Hoja2!N628</f>
        <v>0</v>
      </c>
      <c r="B628" s="18">
        <f>Hoja2!O628</f>
        <v>0</v>
      </c>
      <c r="C628" s="18">
        <f>Hoja2!P628</f>
        <v>0</v>
      </c>
      <c r="D628" s="18">
        <f>Hoja2!Q628</f>
        <v>0</v>
      </c>
      <c r="E628" s="18">
        <f>Hoja2!R628</f>
        <v>0</v>
      </c>
      <c r="F628" s="18">
        <f>Hoja2!S628</f>
        <v>0</v>
      </c>
      <c r="G628" s="18" t="str">
        <f>Hoja2!T628</f>
        <v>2026</v>
      </c>
      <c r="H628" s="18">
        <f>Hoja2!U628</f>
        <v>0</v>
      </c>
      <c r="I628" s="18">
        <f>Hoja2!V628</f>
        <v>0</v>
      </c>
      <c r="J628" s="18">
        <f>Hoja2!W628</f>
        <v>0</v>
      </c>
      <c r="K628" s="18">
        <f>Hoja2!X628</f>
        <v>0</v>
      </c>
      <c r="L628" s="5">
        <f>ROUND((Hoja2!W628*Hoja2!$B$1),3)</f>
        <v>0</v>
      </c>
      <c r="M628" s="5">
        <f>ROUND((Hoja2!W628*Hoja2!$B$2),3)</f>
        <v>0</v>
      </c>
      <c r="N628" s="5">
        <f t="shared" si="10"/>
        <v>0</v>
      </c>
      <c r="O628" s="45">
        <f>ROUND((Hoja2!U628+Hoja2!Y628),2)</f>
        <v>0</v>
      </c>
      <c r="P628" s="18">
        <f>Hoja2!AC628</f>
        <v>0</v>
      </c>
      <c r="Q628" s="18" t="str">
        <f>Hoja2!AD628</f>
        <v>N</v>
      </c>
      <c r="R628" s="18" t="str">
        <f>Hoja2!AE628</f>
        <v xml:space="preserve"> - </v>
      </c>
      <c r="S628" s="18" t="str">
        <f>Hoja2!AF628</f>
        <v xml:space="preserve"> - </v>
      </c>
      <c r="T628" s="18" t="str">
        <f>Hoja2!AG628</f>
        <v xml:space="preserve"> - </v>
      </c>
      <c r="U628" s="18" t="str">
        <f>Hoja2!AH628</f>
        <v xml:space="preserve"> - </v>
      </c>
      <c r="V628" s="18" t="str">
        <f>Hoja2!AI628</f>
        <v>A-1</v>
      </c>
      <c r="W628" s="18" t="str">
        <f>Hoja2!AJ628</f>
        <v>3011020110587</v>
      </c>
      <c r="X628" s="18">
        <f>Hoja2!AK628</f>
        <v>0</v>
      </c>
    </row>
    <row r="629" spans="1:24" ht="30" customHeight="1" x14ac:dyDescent="0.25">
      <c r="A629" s="18">
        <f>Hoja2!N629</f>
        <v>0</v>
      </c>
      <c r="B629" s="18">
        <f>Hoja2!O629</f>
        <v>0</v>
      </c>
      <c r="C629" s="18">
        <f>Hoja2!P629</f>
        <v>0</v>
      </c>
      <c r="D629" s="18">
        <f>Hoja2!Q629</f>
        <v>0</v>
      </c>
      <c r="E629" s="18">
        <f>Hoja2!R629</f>
        <v>0</v>
      </c>
      <c r="F629" s="18">
        <f>Hoja2!S629</f>
        <v>0</v>
      </c>
      <c r="G629" s="18" t="str">
        <f>Hoja2!T629</f>
        <v>2026</v>
      </c>
      <c r="H629" s="18">
        <f>Hoja2!U629</f>
        <v>0</v>
      </c>
      <c r="I629" s="18">
        <f>Hoja2!V629</f>
        <v>0</v>
      </c>
      <c r="J629" s="18">
        <f>Hoja2!W629</f>
        <v>0</v>
      </c>
      <c r="K629" s="18">
        <f>Hoja2!X629</f>
        <v>0</v>
      </c>
      <c r="L629" s="5">
        <f>ROUND((Hoja2!W629*Hoja2!$B$1),3)</f>
        <v>0</v>
      </c>
      <c r="M629" s="5">
        <f>ROUND((Hoja2!W629*Hoja2!$B$2),3)</f>
        <v>0</v>
      </c>
      <c r="N629" s="5">
        <f t="shared" si="10"/>
        <v>0</v>
      </c>
      <c r="O629" s="45">
        <f>ROUND((Hoja2!U629+Hoja2!Y629),2)</f>
        <v>0</v>
      </c>
      <c r="P629" s="18">
        <f>Hoja2!AC629</f>
        <v>0</v>
      </c>
      <c r="Q629" s="18" t="str">
        <f>Hoja2!AD629</f>
        <v>N</v>
      </c>
      <c r="R629" s="18" t="str">
        <f>Hoja2!AE629</f>
        <v xml:space="preserve"> - </v>
      </c>
      <c r="S629" s="18" t="str">
        <f>Hoja2!AF629</f>
        <v xml:space="preserve"> - </v>
      </c>
      <c r="T629" s="18" t="str">
        <f>Hoja2!AG629</f>
        <v xml:space="preserve"> - </v>
      </c>
      <c r="U629" s="18" t="str">
        <f>Hoja2!AH629</f>
        <v xml:space="preserve"> - </v>
      </c>
      <c r="V629" s="18" t="str">
        <f>Hoja2!AI629</f>
        <v>A-1</v>
      </c>
      <c r="W629" s="18" t="str">
        <f>Hoja2!AJ629</f>
        <v>3011020110588</v>
      </c>
      <c r="X629" s="18">
        <f>Hoja2!AK629</f>
        <v>0</v>
      </c>
    </row>
    <row r="630" spans="1:24" ht="30" customHeight="1" x14ac:dyDescent="0.25">
      <c r="A630" s="18">
        <f>Hoja2!N630</f>
        <v>0</v>
      </c>
      <c r="B630" s="18">
        <f>Hoja2!O630</f>
        <v>0</v>
      </c>
      <c r="C630" s="18">
        <f>Hoja2!P630</f>
        <v>0</v>
      </c>
      <c r="D630" s="18">
        <f>Hoja2!Q630</f>
        <v>0</v>
      </c>
      <c r="E630" s="18">
        <f>Hoja2!R630</f>
        <v>0</v>
      </c>
      <c r="F630" s="18">
        <f>Hoja2!S630</f>
        <v>0</v>
      </c>
      <c r="G630" s="18" t="str">
        <f>Hoja2!T630</f>
        <v>2026</v>
      </c>
      <c r="H630" s="18">
        <f>Hoja2!U630</f>
        <v>0</v>
      </c>
      <c r="I630" s="18">
        <f>Hoja2!V630</f>
        <v>0</v>
      </c>
      <c r="J630" s="18">
        <f>Hoja2!W630</f>
        <v>0</v>
      </c>
      <c r="K630" s="18">
        <f>Hoja2!X630</f>
        <v>0</v>
      </c>
      <c r="L630" s="5">
        <f>ROUND((Hoja2!W630*Hoja2!$B$1),3)</f>
        <v>0</v>
      </c>
      <c r="M630" s="5">
        <f>ROUND((Hoja2!W630*Hoja2!$B$2),3)</f>
        <v>0</v>
      </c>
      <c r="N630" s="5">
        <f t="shared" si="10"/>
        <v>0</v>
      </c>
      <c r="O630" s="45">
        <f>ROUND((Hoja2!U630+Hoja2!Y630),2)</f>
        <v>0</v>
      </c>
      <c r="P630" s="18">
        <f>Hoja2!AC630</f>
        <v>0</v>
      </c>
      <c r="Q630" s="18" t="str">
        <f>Hoja2!AD630</f>
        <v>N</v>
      </c>
      <c r="R630" s="18" t="str">
        <f>Hoja2!AE630</f>
        <v xml:space="preserve"> - </v>
      </c>
      <c r="S630" s="18" t="str">
        <f>Hoja2!AF630</f>
        <v xml:space="preserve"> - </v>
      </c>
      <c r="T630" s="18" t="str">
        <f>Hoja2!AG630</f>
        <v xml:space="preserve"> - </v>
      </c>
      <c r="U630" s="18" t="str">
        <f>Hoja2!AH630</f>
        <v xml:space="preserve"> - </v>
      </c>
      <c r="V630" s="18" t="str">
        <f>Hoja2!AI630</f>
        <v>A-1</v>
      </c>
      <c r="W630" s="18" t="str">
        <f>Hoja2!AJ630</f>
        <v>3011020110589</v>
      </c>
      <c r="X630" s="18">
        <f>Hoja2!AK630</f>
        <v>0</v>
      </c>
    </row>
    <row r="631" spans="1:24" ht="30" customHeight="1" x14ac:dyDescent="0.25">
      <c r="A631" s="18">
        <f>Hoja2!N631</f>
        <v>0</v>
      </c>
      <c r="B631" s="18">
        <f>Hoja2!O631</f>
        <v>0</v>
      </c>
      <c r="C631" s="18">
        <f>Hoja2!P631</f>
        <v>0</v>
      </c>
      <c r="D631" s="18">
        <f>Hoja2!Q631</f>
        <v>0</v>
      </c>
      <c r="E631" s="18">
        <f>Hoja2!R631</f>
        <v>0</v>
      </c>
      <c r="F631" s="18">
        <f>Hoja2!S631</f>
        <v>0</v>
      </c>
      <c r="G631" s="18" t="str">
        <f>Hoja2!T631</f>
        <v>2026</v>
      </c>
      <c r="H631" s="18">
        <f>Hoja2!U631</f>
        <v>0</v>
      </c>
      <c r="I631" s="18">
        <f>Hoja2!V631</f>
        <v>0</v>
      </c>
      <c r="J631" s="18">
        <f>Hoja2!W631</f>
        <v>0</v>
      </c>
      <c r="K631" s="18">
        <f>Hoja2!X631</f>
        <v>0</v>
      </c>
      <c r="L631" s="5">
        <f>ROUND((Hoja2!W631*Hoja2!$B$1),3)</f>
        <v>0</v>
      </c>
      <c r="M631" s="5">
        <f>ROUND((Hoja2!W631*Hoja2!$B$2),3)</f>
        <v>0</v>
      </c>
      <c r="N631" s="5">
        <f t="shared" si="10"/>
        <v>0</v>
      </c>
      <c r="O631" s="45">
        <f>ROUND((Hoja2!U631+Hoja2!Y631),2)</f>
        <v>0</v>
      </c>
      <c r="P631" s="18">
        <f>Hoja2!AC631</f>
        <v>0</v>
      </c>
      <c r="Q631" s="18" t="str">
        <f>Hoja2!AD631</f>
        <v>N</v>
      </c>
      <c r="R631" s="18" t="str">
        <f>Hoja2!AE631</f>
        <v xml:space="preserve"> - </v>
      </c>
      <c r="S631" s="18" t="str">
        <f>Hoja2!AF631</f>
        <v xml:space="preserve"> - </v>
      </c>
      <c r="T631" s="18" t="str">
        <f>Hoja2!AG631</f>
        <v xml:space="preserve"> - </v>
      </c>
      <c r="U631" s="18" t="str">
        <f>Hoja2!AH631</f>
        <v xml:space="preserve"> - </v>
      </c>
      <c r="V631" s="18" t="str">
        <f>Hoja2!AI631</f>
        <v>A-1</v>
      </c>
      <c r="W631" s="18" t="str">
        <f>Hoja2!AJ631</f>
        <v>3011020110590</v>
      </c>
      <c r="X631" s="18">
        <f>Hoja2!AK631</f>
        <v>0</v>
      </c>
    </row>
    <row r="632" spans="1:24" ht="30" customHeight="1" x14ac:dyDescent="0.25">
      <c r="A632" s="18">
        <f>Hoja2!N632</f>
        <v>0</v>
      </c>
      <c r="B632" s="18">
        <f>Hoja2!O632</f>
        <v>0</v>
      </c>
      <c r="C632" s="18">
        <f>Hoja2!P632</f>
        <v>0</v>
      </c>
      <c r="D632" s="18">
        <f>Hoja2!Q632</f>
        <v>0</v>
      </c>
      <c r="E632" s="18">
        <f>Hoja2!R632</f>
        <v>0</v>
      </c>
      <c r="F632" s="18">
        <f>Hoja2!S632</f>
        <v>0</v>
      </c>
      <c r="G632" s="18" t="str">
        <f>Hoja2!T632</f>
        <v>2026</v>
      </c>
      <c r="H632" s="18">
        <f>Hoja2!U632</f>
        <v>0</v>
      </c>
      <c r="I632" s="18">
        <f>Hoja2!V632</f>
        <v>0</v>
      </c>
      <c r="J632" s="18">
        <f>Hoja2!W632</f>
        <v>0</v>
      </c>
      <c r="K632" s="18">
        <f>Hoja2!X632</f>
        <v>0</v>
      </c>
      <c r="L632" s="5">
        <f>ROUND((Hoja2!W632*Hoja2!$B$1),3)</f>
        <v>0</v>
      </c>
      <c r="M632" s="5">
        <f>ROUND((Hoja2!W632*Hoja2!$B$2),3)</f>
        <v>0</v>
      </c>
      <c r="N632" s="5">
        <f t="shared" si="10"/>
        <v>0</v>
      </c>
      <c r="O632" s="45">
        <f>ROUND((Hoja2!U632+Hoja2!Y632),2)</f>
        <v>0</v>
      </c>
      <c r="P632" s="18">
        <f>Hoja2!AC632</f>
        <v>0</v>
      </c>
      <c r="Q632" s="18" t="str">
        <f>Hoja2!AD632</f>
        <v>N</v>
      </c>
      <c r="R632" s="18" t="str">
        <f>Hoja2!AE632</f>
        <v xml:space="preserve"> - </v>
      </c>
      <c r="S632" s="18" t="str">
        <f>Hoja2!AF632</f>
        <v xml:space="preserve"> - </v>
      </c>
      <c r="T632" s="18" t="str">
        <f>Hoja2!AG632</f>
        <v xml:space="preserve"> - </v>
      </c>
      <c r="U632" s="18" t="str">
        <f>Hoja2!AH632</f>
        <v xml:space="preserve"> - </v>
      </c>
      <c r="V632" s="18" t="str">
        <f>Hoja2!AI632</f>
        <v>A-1</v>
      </c>
      <c r="W632" s="18" t="str">
        <f>Hoja2!AJ632</f>
        <v>3011020110591</v>
      </c>
      <c r="X632" s="18">
        <f>Hoja2!AK632</f>
        <v>0</v>
      </c>
    </row>
    <row r="633" spans="1:24" ht="30" customHeight="1" x14ac:dyDescent="0.25">
      <c r="A633" s="18">
        <f>Hoja2!N633</f>
        <v>0</v>
      </c>
      <c r="B633" s="18">
        <f>Hoja2!O633</f>
        <v>0</v>
      </c>
      <c r="C633" s="18">
        <f>Hoja2!P633</f>
        <v>0</v>
      </c>
      <c r="D633" s="18">
        <f>Hoja2!Q633</f>
        <v>0</v>
      </c>
      <c r="E633" s="18">
        <f>Hoja2!R633</f>
        <v>0</v>
      </c>
      <c r="F633" s="18">
        <f>Hoja2!S633</f>
        <v>0</v>
      </c>
      <c r="G633" s="18" t="str">
        <f>Hoja2!T633</f>
        <v>2026</v>
      </c>
      <c r="H633" s="18">
        <f>Hoja2!U633</f>
        <v>0</v>
      </c>
      <c r="I633" s="18">
        <f>Hoja2!V633</f>
        <v>0</v>
      </c>
      <c r="J633" s="18">
        <f>Hoja2!W633</f>
        <v>0</v>
      </c>
      <c r="K633" s="18">
        <f>Hoja2!X633</f>
        <v>0</v>
      </c>
      <c r="L633" s="5">
        <f>ROUND((Hoja2!W633*Hoja2!$B$1),3)</f>
        <v>0</v>
      </c>
      <c r="M633" s="5">
        <f>ROUND((Hoja2!W633*Hoja2!$B$2),3)</f>
        <v>0</v>
      </c>
      <c r="N633" s="5">
        <f t="shared" si="10"/>
        <v>0</v>
      </c>
      <c r="O633" s="45">
        <f>ROUND((Hoja2!U633+Hoja2!Y633),2)</f>
        <v>0</v>
      </c>
      <c r="P633" s="18">
        <f>Hoja2!AC633</f>
        <v>0</v>
      </c>
      <c r="Q633" s="18" t="str">
        <f>Hoja2!AD633</f>
        <v>N</v>
      </c>
      <c r="R633" s="18" t="str">
        <f>Hoja2!AE633</f>
        <v xml:space="preserve"> - </v>
      </c>
      <c r="S633" s="18" t="str">
        <f>Hoja2!AF633</f>
        <v xml:space="preserve"> - </v>
      </c>
      <c r="T633" s="18" t="str">
        <f>Hoja2!AG633</f>
        <v xml:space="preserve"> - </v>
      </c>
      <c r="U633" s="18" t="str">
        <f>Hoja2!AH633</f>
        <v xml:space="preserve"> - </v>
      </c>
      <c r="V633" s="18" t="str">
        <f>Hoja2!AI633</f>
        <v>A-1</v>
      </c>
      <c r="W633" s="18" t="str">
        <f>Hoja2!AJ633</f>
        <v>3011020110592</v>
      </c>
      <c r="X633" s="18">
        <f>Hoja2!AK633</f>
        <v>0</v>
      </c>
    </row>
    <row r="634" spans="1:24" ht="30" customHeight="1" x14ac:dyDescent="0.25">
      <c r="A634" s="18">
        <f>Hoja2!N634</f>
        <v>0</v>
      </c>
      <c r="B634" s="18">
        <f>Hoja2!O634</f>
        <v>0</v>
      </c>
      <c r="C634" s="18">
        <f>Hoja2!P634</f>
        <v>0</v>
      </c>
      <c r="D634" s="18">
        <f>Hoja2!Q634</f>
        <v>0</v>
      </c>
      <c r="E634" s="18">
        <f>Hoja2!R634</f>
        <v>0</v>
      </c>
      <c r="F634" s="18">
        <f>Hoja2!S634</f>
        <v>0</v>
      </c>
      <c r="G634" s="18" t="str">
        <f>Hoja2!T634</f>
        <v>2026</v>
      </c>
      <c r="H634" s="18">
        <f>Hoja2!U634</f>
        <v>0</v>
      </c>
      <c r="I634" s="18">
        <f>Hoja2!V634</f>
        <v>0</v>
      </c>
      <c r="J634" s="18">
        <f>Hoja2!W634</f>
        <v>0</v>
      </c>
      <c r="K634" s="18">
        <f>Hoja2!X634</f>
        <v>0</v>
      </c>
      <c r="L634" s="5">
        <f>ROUND((Hoja2!W634*Hoja2!$B$1),3)</f>
        <v>0</v>
      </c>
      <c r="M634" s="5">
        <f>ROUND((Hoja2!W634*Hoja2!$B$2),3)</f>
        <v>0</v>
      </c>
      <c r="N634" s="5">
        <f t="shared" si="10"/>
        <v>0</v>
      </c>
      <c r="O634" s="45">
        <f>ROUND((Hoja2!U634+Hoja2!Y634),2)</f>
        <v>0</v>
      </c>
      <c r="P634" s="18">
        <f>Hoja2!AC634</f>
        <v>0</v>
      </c>
      <c r="Q634" s="18" t="str">
        <f>Hoja2!AD634</f>
        <v>N</v>
      </c>
      <c r="R634" s="18" t="str">
        <f>Hoja2!AE634</f>
        <v xml:space="preserve"> - </v>
      </c>
      <c r="S634" s="18" t="str">
        <f>Hoja2!AF634</f>
        <v xml:space="preserve"> - </v>
      </c>
      <c r="T634" s="18" t="str">
        <f>Hoja2!AG634</f>
        <v xml:space="preserve"> - </v>
      </c>
      <c r="U634" s="18" t="str">
        <f>Hoja2!AH634</f>
        <v xml:space="preserve"> - </v>
      </c>
      <c r="V634" s="18" t="str">
        <f>Hoja2!AI634</f>
        <v>A-1</v>
      </c>
      <c r="W634" s="18" t="str">
        <f>Hoja2!AJ634</f>
        <v>3011020110593</v>
      </c>
      <c r="X634" s="18">
        <f>Hoja2!AK634</f>
        <v>0</v>
      </c>
    </row>
    <row r="635" spans="1:24" ht="30" customHeight="1" x14ac:dyDescent="0.25">
      <c r="A635" s="18">
        <f>Hoja2!N635</f>
        <v>0</v>
      </c>
      <c r="B635" s="18">
        <f>Hoja2!O635</f>
        <v>0</v>
      </c>
      <c r="C635" s="18">
        <f>Hoja2!P635</f>
        <v>0</v>
      </c>
      <c r="D635" s="18">
        <f>Hoja2!Q635</f>
        <v>0</v>
      </c>
      <c r="E635" s="18">
        <f>Hoja2!R635</f>
        <v>0</v>
      </c>
      <c r="F635" s="18">
        <f>Hoja2!S635</f>
        <v>0</v>
      </c>
      <c r="G635" s="18" t="str">
        <f>Hoja2!T635</f>
        <v>2026</v>
      </c>
      <c r="H635" s="18">
        <f>Hoja2!U635</f>
        <v>0</v>
      </c>
      <c r="I635" s="18">
        <f>Hoja2!V635</f>
        <v>0</v>
      </c>
      <c r="J635" s="18">
        <f>Hoja2!W635</f>
        <v>0</v>
      </c>
      <c r="K635" s="18">
        <f>Hoja2!X635</f>
        <v>0</v>
      </c>
      <c r="L635" s="5">
        <f>ROUND((Hoja2!W635*Hoja2!$B$1),3)</f>
        <v>0</v>
      </c>
      <c r="M635" s="5">
        <f>ROUND((Hoja2!W635*Hoja2!$B$2),3)</f>
        <v>0</v>
      </c>
      <c r="N635" s="5">
        <f t="shared" si="10"/>
        <v>0</v>
      </c>
      <c r="O635" s="45">
        <f>ROUND((Hoja2!U635+Hoja2!Y635),2)</f>
        <v>0</v>
      </c>
      <c r="P635" s="18">
        <f>Hoja2!AC635</f>
        <v>0</v>
      </c>
      <c r="Q635" s="18" t="str">
        <f>Hoja2!AD635</f>
        <v>N</v>
      </c>
      <c r="R635" s="18" t="str">
        <f>Hoja2!AE635</f>
        <v xml:space="preserve"> - </v>
      </c>
      <c r="S635" s="18" t="str">
        <f>Hoja2!AF635</f>
        <v xml:space="preserve"> - </v>
      </c>
      <c r="T635" s="18" t="str">
        <f>Hoja2!AG635</f>
        <v xml:space="preserve"> - </v>
      </c>
      <c r="U635" s="18" t="str">
        <f>Hoja2!AH635</f>
        <v xml:space="preserve"> - </v>
      </c>
      <c r="V635" s="18" t="str">
        <f>Hoja2!AI635</f>
        <v>A-1</v>
      </c>
      <c r="W635" s="18" t="str">
        <f>Hoja2!AJ635</f>
        <v>3011020110594</v>
      </c>
      <c r="X635" s="18">
        <f>Hoja2!AK635</f>
        <v>0</v>
      </c>
    </row>
    <row r="636" spans="1:24" ht="30" customHeight="1" x14ac:dyDescent="0.25">
      <c r="A636" s="18">
        <f>Hoja2!N636</f>
        <v>0</v>
      </c>
      <c r="B636" s="18">
        <f>Hoja2!O636</f>
        <v>0</v>
      </c>
      <c r="C636" s="18">
        <f>Hoja2!P636</f>
        <v>0</v>
      </c>
      <c r="D636" s="18">
        <f>Hoja2!Q636</f>
        <v>0</v>
      </c>
      <c r="E636" s="18">
        <f>Hoja2!R636</f>
        <v>0</v>
      </c>
      <c r="F636" s="18">
        <f>Hoja2!S636</f>
        <v>0</v>
      </c>
      <c r="G636" s="18" t="str">
        <f>Hoja2!T636</f>
        <v>2026</v>
      </c>
      <c r="H636" s="18">
        <f>Hoja2!U636</f>
        <v>0</v>
      </c>
      <c r="I636" s="18">
        <f>Hoja2!V636</f>
        <v>0</v>
      </c>
      <c r="J636" s="18">
        <f>Hoja2!W636</f>
        <v>0</v>
      </c>
      <c r="K636" s="18">
        <f>Hoja2!X636</f>
        <v>0</v>
      </c>
      <c r="L636" s="5">
        <f>ROUND((Hoja2!W636*Hoja2!$B$1),3)</f>
        <v>0</v>
      </c>
      <c r="M636" s="5">
        <f>ROUND((Hoja2!W636*Hoja2!$B$2),3)</f>
        <v>0</v>
      </c>
      <c r="N636" s="5">
        <f t="shared" si="10"/>
        <v>0</v>
      </c>
      <c r="O636" s="45">
        <f>ROUND((Hoja2!U636+Hoja2!Y636),2)</f>
        <v>0</v>
      </c>
      <c r="P636" s="18">
        <f>Hoja2!AC636</f>
        <v>0</v>
      </c>
      <c r="Q636" s="18" t="str">
        <f>Hoja2!AD636</f>
        <v>N</v>
      </c>
      <c r="R636" s="18" t="str">
        <f>Hoja2!AE636</f>
        <v xml:space="preserve"> - </v>
      </c>
      <c r="S636" s="18" t="str">
        <f>Hoja2!AF636</f>
        <v xml:space="preserve"> - </v>
      </c>
      <c r="T636" s="18" t="str">
        <f>Hoja2!AG636</f>
        <v xml:space="preserve"> - </v>
      </c>
      <c r="U636" s="18" t="str">
        <f>Hoja2!AH636</f>
        <v xml:space="preserve"> - </v>
      </c>
      <c r="V636" s="18" t="str">
        <f>Hoja2!AI636</f>
        <v>A-1</v>
      </c>
      <c r="W636" s="18" t="str">
        <f>Hoja2!AJ636</f>
        <v>3011020110595</v>
      </c>
      <c r="X636" s="18">
        <f>Hoja2!AK636</f>
        <v>0</v>
      </c>
    </row>
    <row r="637" spans="1:24" ht="30" customHeight="1" x14ac:dyDescent="0.25">
      <c r="A637" s="18">
        <f>Hoja2!N637</f>
        <v>0</v>
      </c>
      <c r="B637" s="18">
        <f>Hoja2!O637</f>
        <v>0</v>
      </c>
      <c r="C637" s="18">
        <f>Hoja2!P637</f>
        <v>0</v>
      </c>
      <c r="D637" s="18">
        <f>Hoja2!Q637</f>
        <v>0</v>
      </c>
      <c r="E637" s="18">
        <f>Hoja2!R637</f>
        <v>0</v>
      </c>
      <c r="F637" s="18">
        <f>Hoja2!S637</f>
        <v>0</v>
      </c>
      <c r="G637" s="18" t="str">
        <f>Hoja2!T637</f>
        <v>2026</v>
      </c>
      <c r="H637" s="18">
        <f>Hoja2!U637</f>
        <v>0</v>
      </c>
      <c r="I637" s="18">
        <f>Hoja2!V637</f>
        <v>0</v>
      </c>
      <c r="J637" s="18">
        <f>Hoja2!W637</f>
        <v>0</v>
      </c>
      <c r="K637" s="18">
        <f>Hoja2!X637</f>
        <v>0</v>
      </c>
      <c r="L637" s="5">
        <f>ROUND((Hoja2!W637*Hoja2!$B$1),3)</f>
        <v>0</v>
      </c>
      <c r="M637" s="5">
        <f>ROUND((Hoja2!W637*Hoja2!$B$2),3)</f>
        <v>0</v>
      </c>
      <c r="N637" s="5">
        <f t="shared" si="10"/>
        <v>0</v>
      </c>
      <c r="O637" s="45">
        <f>ROUND((Hoja2!U637+Hoja2!Y637),2)</f>
        <v>0</v>
      </c>
      <c r="P637" s="18">
        <f>Hoja2!AC637</f>
        <v>0</v>
      </c>
      <c r="Q637" s="18" t="str">
        <f>Hoja2!AD637</f>
        <v>N</v>
      </c>
      <c r="R637" s="18" t="str">
        <f>Hoja2!AE637</f>
        <v xml:space="preserve"> - </v>
      </c>
      <c r="S637" s="18" t="str">
        <f>Hoja2!AF637</f>
        <v xml:space="preserve"> - </v>
      </c>
      <c r="T637" s="18" t="str">
        <f>Hoja2!AG637</f>
        <v xml:space="preserve"> - </v>
      </c>
      <c r="U637" s="18" t="str">
        <f>Hoja2!AH637</f>
        <v xml:space="preserve"> - </v>
      </c>
      <c r="V637" s="18" t="str">
        <f>Hoja2!AI637</f>
        <v>A-1</v>
      </c>
      <c r="W637" s="18" t="str">
        <f>Hoja2!AJ637</f>
        <v>3011020110596</v>
      </c>
      <c r="X637" s="18">
        <f>Hoja2!AK637</f>
        <v>0</v>
      </c>
    </row>
    <row r="638" spans="1:24" ht="30" customHeight="1" x14ac:dyDescent="0.25">
      <c r="A638" s="18">
        <f>Hoja2!N638</f>
        <v>0</v>
      </c>
      <c r="B638" s="18">
        <f>Hoja2!O638</f>
        <v>0</v>
      </c>
      <c r="C638" s="18">
        <f>Hoja2!P638</f>
        <v>0</v>
      </c>
      <c r="D638" s="18">
        <f>Hoja2!Q638</f>
        <v>0</v>
      </c>
      <c r="E638" s="18">
        <f>Hoja2!R638</f>
        <v>0</v>
      </c>
      <c r="F638" s="18">
        <f>Hoja2!S638</f>
        <v>0</v>
      </c>
      <c r="G638" s="18" t="str">
        <f>Hoja2!T638</f>
        <v>2026</v>
      </c>
      <c r="H638" s="18">
        <f>Hoja2!U638</f>
        <v>0</v>
      </c>
      <c r="I638" s="18">
        <f>Hoja2!V638</f>
        <v>0</v>
      </c>
      <c r="J638" s="18">
        <f>Hoja2!W638</f>
        <v>0</v>
      </c>
      <c r="K638" s="18">
        <f>Hoja2!X638</f>
        <v>0</v>
      </c>
      <c r="L638" s="5">
        <f>ROUND((Hoja2!W638*Hoja2!$B$1),3)</f>
        <v>0</v>
      </c>
      <c r="M638" s="5">
        <f>ROUND((Hoja2!W638*Hoja2!$B$2),3)</f>
        <v>0</v>
      </c>
      <c r="N638" s="5">
        <f t="shared" si="10"/>
        <v>0</v>
      </c>
      <c r="O638" s="45">
        <f>ROUND((Hoja2!U638+Hoja2!Y638),2)</f>
        <v>0</v>
      </c>
      <c r="P638" s="18">
        <f>Hoja2!AC638</f>
        <v>0</v>
      </c>
      <c r="Q638" s="18" t="str">
        <f>Hoja2!AD638</f>
        <v>N</v>
      </c>
      <c r="R638" s="18" t="str">
        <f>Hoja2!AE638</f>
        <v xml:space="preserve"> - </v>
      </c>
      <c r="S638" s="18" t="str">
        <f>Hoja2!AF638</f>
        <v xml:space="preserve"> - </v>
      </c>
      <c r="T638" s="18" t="str">
        <f>Hoja2!AG638</f>
        <v xml:space="preserve"> - </v>
      </c>
      <c r="U638" s="18" t="str">
        <f>Hoja2!AH638</f>
        <v xml:space="preserve"> - </v>
      </c>
      <c r="V638" s="18" t="str">
        <f>Hoja2!AI638</f>
        <v>A-1</v>
      </c>
      <c r="W638" s="18" t="str">
        <f>Hoja2!AJ638</f>
        <v>3011020110597</v>
      </c>
      <c r="X638" s="18">
        <f>Hoja2!AK638</f>
        <v>0</v>
      </c>
    </row>
    <row r="639" spans="1:24" ht="30" customHeight="1" x14ac:dyDescent="0.25">
      <c r="A639" s="18">
        <f>Hoja2!N639</f>
        <v>0</v>
      </c>
      <c r="B639" s="18">
        <f>Hoja2!O639</f>
        <v>0</v>
      </c>
      <c r="C639" s="18">
        <f>Hoja2!P639</f>
        <v>0</v>
      </c>
      <c r="D639" s="18">
        <f>Hoja2!Q639</f>
        <v>0</v>
      </c>
      <c r="E639" s="18">
        <f>Hoja2!R639</f>
        <v>0</v>
      </c>
      <c r="F639" s="18">
        <f>Hoja2!S639</f>
        <v>0</v>
      </c>
      <c r="G639" s="18" t="str">
        <f>Hoja2!T639</f>
        <v>2026</v>
      </c>
      <c r="H639" s="18">
        <f>Hoja2!U639</f>
        <v>0</v>
      </c>
      <c r="I639" s="18">
        <f>Hoja2!V639</f>
        <v>0</v>
      </c>
      <c r="J639" s="18">
        <f>Hoja2!W639</f>
        <v>0</v>
      </c>
      <c r="K639" s="18">
        <f>Hoja2!X639</f>
        <v>0</v>
      </c>
      <c r="L639" s="5">
        <f>ROUND((Hoja2!W639*Hoja2!$B$1),3)</f>
        <v>0</v>
      </c>
      <c r="M639" s="5">
        <f>ROUND((Hoja2!W639*Hoja2!$B$2),3)</f>
        <v>0</v>
      </c>
      <c r="N639" s="5">
        <f t="shared" si="10"/>
        <v>0</v>
      </c>
      <c r="O639" s="45">
        <f>ROUND((Hoja2!U639+Hoja2!Y639),2)</f>
        <v>0</v>
      </c>
      <c r="P639" s="18">
        <f>Hoja2!AC639</f>
        <v>0</v>
      </c>
      <c r="Q639" s="18" t="str">
        <f>Hoja2!AD639</f>
        <v>N</v>
      </c>
      <c r="R639" s="18" t="str">
        <f>Hoja2!AE639</f>
        <v xml:space="preserve"> - </v>
      </c>
      <c r="S639" s="18" t="str">
        <f>Hoja2!AF639</f>
        <v xml:space="preserve"> - </v>
      </c>
      <c r="T639" s="18" t="str">
        <f>Hoja2!AG639</f>
        <v xml:space="preserve"> - </v>
      </c>
      <c r="U639" s="18" t="str">
        <f>Hoja2!AH639</f>
        <v xml:space="preserve"> - </v>
      </c>
      <c r="V639" s="18" t="str">
        <f>Hoja2!AI639</f>
        <v>A-1</v>
      </c>
      <c r="W639" s="18" t="str">
        <f>Hoja2!AJ639</f>
        <v>3011020110598</v>
      </c>
      <c r="X639" s="18">
        <f>Hoja2!AK639</f>
        <v>0</v>
      </c>
    </row>
    <row r="640" spans="1:24" ht="30" customHeight="1" x14ac:dyDescent="0.25">
      <c r="A640" s="18">
        <f>Hoja2!N640</f>
        <v>0</v>
      </c>
      <c r="B640" s="18">
        <f>Hoja2!O640</f>
        <v>0</v>
      </c>
      <c r="C640" s="18">
        <f>Hoja2!P640</f>
        <v>0</v>
      </c>
      <c r="D640" s="18">
        <f>Hoja2!Q640</f>
        <v>0</v>
      </c>
      <c r="E640" s="18">
        <f>Hoja2!R640</f>
        <v>0</v>
      </c>
      <c r="F640" s="18">
        <f>Hoja2!S640</f>
        <v>0</v>
      </c>
      <c r="G640" s="18" t="str">
        <f>Hoja2!T640</f>
        <v>2026</v>
      </c>
      <c r="H640" s="18">
        <f>Hoja2!U640</f>
        <v>0</v>
      </c>
      <c r="I640" s="18">
        <f>Hoja2!V640</f>
        <v>0</v>
      </c>
      <c r="J640" s="18">
        <f>Hoja2!W640</f>
        <v>0</v>
      </c>
      <c r="K640" s="18">
        <f>Hoja2!X640</f>
        <v>0</v>
      </c>
      <c r="L640" s="5">
        <f>ROUND((Hoja2!W640*Hoja2!$B$1),3)</f>
        <v>0</v>
      </c>
      <c r="M640" s="5">
        <f>ROUND((Hoja2!W640*Hoja2!$B$2),3)</f>
        <v>0</v>
      </c>
      <c r="N640" s="5">
        <f t="shared" si="10"/>
        <v>0</v>
      </c>
      <c r="O640" s="45">
        <f>ROUND((Hoja2!U640+Hoja2!Y640),2)</f>
        <v>0</v>
      </c>
      <c r="P640" s="18">
        <f>Hoja2!AC640</f>
        <v>0</v>
      </c>
      <c r="Q640" s="18" t="str">
        <f>Hoja2!AD640</f>
        <v>N</v>
      </c>
      <c r="R640" s="18" t="str">
        <f>Hoja2!AE640</f>
        <v xml:space="preserve"> - </v>
      </c>
      <c r="S640" s="18" t="str">
        <f>Hoja2!AF640</f>
        <v xml:space="preserve"> - </v>
      </c>
      <c r="T640" s="18" t="str">
        <f>Hoja2!AG640</f>
        <v xml:space="preserve"> - </v>
      </c>
      <c r="U640" s="18" t="str">
        <f>Hoja2!AH640</f>
        <v xml:space="preserve"> - </v>
      </c>
      <c r="V640" s="18" t="str">
        <f>Hoja2!AI640</f>
        <v>A-1</v>
      </c>
      <c r="W640" s="18" t="str">
        <f>Hoja2!AJ640</f>
        <v>3011020110599</v>
      </c>
      <c r="X640" s="18">
        <f>Hoja2!AK640</f>
        <v>0</v>
      </c>
    </row>
    <row r="641" spans="1:24" ht="30" customHeight="1" x14ac:dyDescent="0.25">
      <c r="A641" s="18">
        <f>Hoja2!N641</f>
        <v>0</v>
      </c>
      <c r="B641" s="18">
        <f>Hoja2!O641</f>
        <v>0</v>
      </c>
      <c r="C641" s="18">
        <f>Hoja2!P641</f>
        <v>0</v>
      </c>
      <c r="D641" s="18">
        <f>Hoja2!Q641</f>
        <v>0</v>
      </c>
      <c r="E641" s="18">
        <f>Hoja2!R641</f>
        <v>0</v>
      </c>
      <c r="F641" s="18">
        <f>Hoja2!S641</f>
        <v>0</v>
      </c>
      <c r="G641" s="18" t="str">
        <f>Hoja2!T641</f>
        <v>2026</v>
      </c>
      <c r="H641" s="18">
        <f>Hoja2!U641</f>
        <v>0</v>
      </c>
      <c r="I641" s="18">
        <f>Hoja2!V641</f>
        <v>0</v>
      </c>
      <c r="J641" s="18">
        <f>Hoja2!W641</f>
        <v>0</v>
      </c>
      <c r="K641" s="18">
        <f>Hoja2!X641</f>
        <v>0</v>
      </c>
      <c r="L641" s="5">
        <f>ROUND((Hoja2!W641*Hoja2!$B$1),3)</f>
        <v>0</v>
      </c>
      <c r="M641" s="5">
        <f>ROUND((Hoja2!W641*Hoja2!$B$2),3)</f>
        <v>0</v>
      </c>
      <c r="N641" s="5">
        <f t="shared" si="10"/>
        <v>0</v>
      </c>
      <c r="O641" s="45">
        <f>ROUND((Hoja2!U641+Hoja2!Y641),2)</f>
        <v>0</v>
      </c>
      <c r="P641" s="18">
        <f>Hoja2!AC641</f>
        <v>0</v>
      </c>
      <c r="Q641" s="18" t="str">
        <f>Hoja2!AD641</f>
        <v>N</v>
      </c>
      <c r="R641" s="18" t="str">
        <f>Hoja2!AE641</f>
        <v xml:space="preserve"> - </v>
      </c>
      <c r="S641" s="18" t="str">
        <f>Hoja2!AF641</f>
        <v xml:space="preserve"> - </v>
      </c>
      <c r="T641" s="18" t="str">
        <f>Hoja2!AG641</f>
        <v xml:space="preserve"> - </v>
      </c>
      <c r="U641" s="18" t="str">
        <f>Hoja2!AH641</f>
        <v xml:space="preserve"> - </v>
      </c>
      <c r="V641" s="18" t="str">
        <f>Hoja2!AI641</f>
        <v>A-1</v>
      </c>
      <c r="W641" s="18" t="str">
        <f>Hoja2!AJ641</f>
        <v>3011020110600</v>
      </c>
      <c r="X641" s="18">
        <f>Hoja2!AK641</f>
        <v>0</v>
      </c>
    </row>
    <row r="642" spans="1:24" ht="30" customHeight="1" x14ac:dyDescent="0.25">
      <c r="A642" s="18">
        <f>Hoja2!N642</f>
        <v>0</v>
      </c>
      <c r="B642" s="18">
        <f>Hoja2!O642</f>
        <v>0</v>
      </c>
      <c r="C642" s="18">
        <f>Hoja2!P642</f>
        <v>0</v>
      </c>
      <c r="D642" s="18">
        <f>Hoja2!Q642</f>
        <v>0</v>
      </c>
      <c r="E642" s="18">
        <f>Hoja2!R642</f>
        <v>0</v>
      </c>
      <c r="F642" s="18">
        <f>Hoja2!S642</f>
        <v>0</v>
      </c>
      <c r="G642" s="18" t="str">
        <f>Hoja2!T642</f>
        <v>2026</v>
      </c>
      <c r="H642" s="18">
        <f>Hoja2!U642</f>
        <v>0</v>
      </c>
      <c r="I642" s="18">
        <f>Hoja2!V642</f>
        <v>0</v>
      </c>
      <c r="J642" s="18">
        <f>Hoja2!W642</f>
        <v>0</v>
      </c>
      <c r="K642" s="18">
        <f>Hoja2!X642</f>
        <v>0</v>
      </c>
      <c r="L642" s="5">
        <f>ROUND((Hoja2!W642*Hoja2!$B$1),3)</f>
        <v>0</v>
      </c>
      <c r="M642" s="5">
        <f>ROUND((Hoja2!W642*Hoja2!$B$2),3)</f>
        <v>0</v>
      </c>
      <c r="N642" s="5">
        <f t="shared" si="10"/>
        <v>0</v>
      </c>
      <c r="O642" s="45">
        <f>ROUND((Hoja2!U642+Hoja2!Y642),2)</f>
        <v>0</v>
      </c>
      <c r="P642" s="18">
        <f>Hoja2!AC642</f>
        <v>0</v>
      </c>
      <c r="Q642" s="18" t="str">
        <f>Hoja2!AD642</f>
        <v>N</v>
      </c>
      <c r="R642" s="18" t="str">
        <f>Hoja2!AE642</f>
        <v xml:space="preserve"> - </v>
      </c>
      <c r="S642" s="18" t="str">
        <f>Hoja2!AF642</f>
        <v xml:space="preserve"> - </v>
      </c>
      <c r="T642" s="18" t="str">
        <f>Hoja2!AG642</f>
        <v xml:space="preserve"> - </v>
      </c>
      <c r="U642" s="18" t="str">
        <f>Hoja2!AH642</f>
        <v xml:space="preserve"> - </v>
      </c>
      <c r="V642" s="18" t="str">
        <f>Hoja2!AI642</f>
        <v>A-1</v>
      </c>
      <c r="W642" s="18" t="str">
        <f>Hoja2!AJ642</f>
        <v>3011020110601</v>
      </c>
      <c r="X642" s="18">
        <f>Hoja2!AK642</f>
        <v>0</v>
      </c>
    </row>
    <row r="643" spans="1:24" ht="30" customHeight="1" x14ac:dyDescent="0.25">
      <c r="A643" s="18">
        <f>Hoja2!N643</f>
        <v>0</v>
      </c>
      <c r="B643" s="18">
        <f>Hoja2!O643</f>
        <v>0</v>
      </c>
      <c r="C643" s="18">
        <f>Hoja2!P643</f>
        <v>0</v>
      </c>
      <c r="D643" s="18">
        <f>Hoja2!Q643</f>
        <v>0</v>
      </c>
      <c r="E643" s="18">
        <f>Hoja2!R643</f>
        <v>0</v>
      </c>
      <c r="F643" s="18">
        <f>Hoja2!S643</f>
        <v>0</v>
      </c>
      <c r="G643" s="18" t="str">
        <f>Hoja2!T643</f>
        <v>2026</v>
      </c>
      <c r="H643" s="18">
        <f>Hoja2!U643</f>
        <v>0</v>
      </c>
      <c r="I643" s="18">
        <f>Hoja2!V643</f>
        <v>0</v>
      </c>
      <c r="J643" s="18">
        <f>Hoja2!W643</f>
        <v>0</v>
      </c>
      <c r="K643" s="18">
        <f>Hoja2!X643</f>
        <v>0</v>
      </c>
      <c r="L643" s="5">
        <f>ROUND((Hoja2!W643*Hoja2!$B$1),3)</f>
        <v>0</v>
      </c>
      <c r="M643" s="5">
        <f>ROUND((Hoja2!W643*Hoja2!$B$2),3)</f>
        <v>0</v>
      </c>
      <c r="N643" s="5">
        <f t="shared" si="10"/>
        <v>0</v>
      </c>
      <c r="O643" s="45">
        <f>ROUND((Hoja2!U643+Hoja2!Y643),2)</f>
        <v>0</v>
      </c>
      <c r="P643" s="18">
        <f>Hoja2!AC643</f>
        <v>0</v>
      </c>
      <c r="Q643" s="18" t="str">
        <f>Hoja2!AD643</f>
        <v>N</v>
      </c>
      <c r="R643" s="18" t="str">
        <f>Hoja2!AE643</f>
        <v xml:space="preserve"> - </v>
      </c>
      <c r="S643" s="18" t="str">
        <f>Hoja2!AF643</f>
        <v xml:space="preserve"> - </v>
      </c>
      <c r="T643" s="18" t="str">
        <f>Hoja2!AG643</f>
        <v xml:space="preserve"> - </v>
      </c>
      <c r="U643" s="18" t="str">
        <f>Hoja2!AH643</f>
        <v xml:space="preserve"> - </v>
      </c>
      <c r="V643" s="18" t="str">
        <f>Hoja2!AI643</f>
        <v>A-1</v>
      </c>
      <c r="W643" s="18" t="str">
        <f>Hoja2!AJ643</f>
        <v>3011020110602</v>
      </c>
      <c r="X643" s="18">
        <f>Hoja2!AK643</f>
        <v>0</v>
      </c>
    </row>
    <row r="644" spans="1:24" ht="30" customHeight="1" x14ac:dyDescent="0.25">
      <c r="A644" s="18">
        <f>Hoja2!N644</f>
        <v>0</v>
      </c>
      <c r="B644" s="18">
        <f>Hoja2!O644</f>
        <v>0</v>
      </c>
      <c r="C644" s="18">
        <f>Hoja2!P644</f>
        <v>0</v>
      </c>
      <c r="D644" s="18">
        <f>Hoja2!Q644</f>
        <v>0</v>
      </c>
      <c r="E644" s="18">
        <f>Hoja2!R644</f>
        <v>0</v>
      </c>
      <c r="F644" s="18">
        <f>Hoja2!S644</f>
        <v>0</v>
      </c>
      <c r="G644" s="18" t="str">
        <f>Hoja2!T644</f>
        <v>2026</v>
      </c>
      <c r="H644" s="18">
        <f>Hoja2!U644</f>
        <v>0</v>
      </c>
      <c r="I644" s="18">
        <f>Hoja2!V644</f>
        <v>0</v>
      </c>
      <c r="J644" s="18">
        <f>Hoja2!W644</f>
        <v>0</v>
      </c>
      <c r="K644" s="18">
        <f>Hoja2!X644</f>
        <v>0</v>
      </c>
      <c r="L644" s="5">
        <f>ROUND((Hoja2!W644*Hoja2!$B$1),3)</f>
        <v>0</v>
      </c>
      <c r="M644" s="5">
        <f>ROUND((Hoja2!W644*Hoja2!$B$2),3)</f>
        <v>0</v>
      </c>
      <c r="N644" s="5">
        <f t="shared" si="10"/>
        <v>0</v>
      </c>
      <c r="O644" s="45">
        <f>ROUND((Hoja2!U644+Hoja2!Y644),2)</f>
        <v>0</v>
      </c>
      <c r="P644" s="18">
        <f>Hoja2!AC644</f>
        <v>0</v>
      </c>
      <c r="Q644" s="18" t="str">
        <f>Hoja2!AD644</f>
        <v>N</v>
      </c>
      <c r="R644" s="18" t="str">
        <f>Hoja2!AE644</f>
        <v xml:space="preserve"> - </v>
      </c>
      <c r="S644" s="18" t="str">
        <f>Hoja2!AF644</f>
        <v xml:space="preserve"> - </v>
      </c>
      <c r="T644" s="18" t="str">
        <f>Hoja2!AG644</f>
        <v xml:space="preserve"> - </v>
      </c>
      <c r="U644" s="18" t="str">
        <f>Hoja2!AH644</f>
        <v xml:space="preserve"> - </v>
      </c>
      <c r="V644" s="18" t="str">
        <f>Hoja2!AI644</f>
        <v>A-1</v>
      </c>
      <c r="W644" s="18" t="str">
        <f>Hoja2!AJ644</f>
        <v>3011020110603</v>
      </c>
      <c r="X644" s="18">
        <f>Hoja2!AK644</f>
        <v>0</v>
      </c>
    </row>
    <row r="645" spans="1:24" ht="30" customHeight="1" x14ac:dyDescent="0.25">
      <c r="A645" s="18">
        <f>Hoja2!N645</f>
        <v>0</v>
      </c>
      <c r="B645" s="18">
        <f>Hoja2!O645</f>
        <v>0</v>
      </c>
      <c r="C645" s="18">
        <f>Hoja2!P645</f>
        <v>0</v>
      </c>
      <c r="D645" s="18">
        <f>Hoja2!Q645</f>
        <v>0</v>
      </c>
      <c r="E645" s="18">
        <f>Hoja2!R645</f>
        <v>0</v>
      </c>
      <c r="F645" s="18">
        <f>Hoja2!S645</f>
        <v>0</v>
      </c>
      <c r="G645" s="18" t="str">
        <f>Hoja2!T645</f>
        <v>2026</v>
      </c>
      <c r="H645" s="18">
        <f>Hoja2!U645</f>
        <v>0</v>
      </c>
      <c r="I645" s="18">
        <f>Hoja2!V645</f>
        <v>0</v>
      </c>
      <c r="J645" s="18">
        <f>Hoja2!W645</f>
        <v>0</v>
      </c>
      <c r="K645" s="18">
        <f>Hoja2!X645</f>
        <v>0</v>
      </c>
      <c r="L645" s="5">
        <f>ROUND((Hoja2!W645*Hoja2!$B$1),3)</f>
        <v>0</v>
      </c>
      <c r="M645" s="5">
        <f>ROUND((Hoja2!W645*Hoja2!$B$2),3)</f>
        <v>0</v>
      </c>
      <c r="N645" s="5">
        <f t="shared" si="10"/>
        <v>0</v>
      </c>
      <c r="O645" s="45">
        <f>ROUND((Hoja2!U645+Hoja2!Y645),2)</f>
        <v>0</v>
      </c>
      <c r="P645" s="18">
        <f>Hoja2!AC645</f>
        <v>0</v>
      </c>
      <c r="Q645" s="18" t="str">
        <f>Hoja2!AD645</f>
        <v>N</v>
      </c>
      <c r="R645" s="18" t="str">
        <f>Hoja2!AE645</f>
        <v xml:space="preserve"> - </v>
      </c>
      <c r="S645" s="18" t="str">
        <f>Hoja2!AF645</f>
        <v xml:space="preserve"> - </v>
      </c>
      <c r="T645" s="18" t="str">
        <f>Hoja2!AG645</f>
        <v xml:space="preserve"> - </v>
      </c>
      <c r="U645" s="18" t="str">
        <f>Hoja2!AH645</f>
        <v xml:space="preserve"> - </v>
      </c>
      <c r="V645" s="18" t="str">
        <f>Hoja2!AI645</f>
        <v>A-1</v>
      </c>
      <c r="W645" s="18" t="str">
        <f>Hoja2!AJ645</f>
        <v>3011020110604</v>
      </c>
      <c r="X645" s="18">
        <f>Hoja2!AK645</f>
        <v>0</v>
      </c>
    </row>
    <row r="646" spans="1:24" ht="30" customHeight="1" x14ac:dyDescent="0.25">
      <c r="A646" s="18">
        <f>Hoja2!N646</f>
        <v>0</v>
      </c>
      <c r="B646" s="18">
        <f>Hoja2!O646</f>
        <v>0</v>
      </c>
      <c r="C646" s="18">
        <f>Hoja2!P646</f>
        <v>0</v>
      </c>
      <c r="D646" s="18">
        <f>Hoja2!Q646</f>
        <v>0</v>
      </c>
      <c r="E646" s="18">
        <f>Hoja2!R646</f>
        <v>0</v>
      </c>
      <c r="F646" s="18">
        <f>Hoja2!S646</f>
        <v>0</v>
      </c>
      <c r="G646" s="18" t="str">
        <f>Hoja2!T646</f>
        <v>2026</v>
      </c>
      <c r="H646" s="18">
        <f>Hoja2!U646</f>
        <v>0</v>
      </c>
      <c r="I646" s="18">
        <f>Hoja2!V646</f>
        <v>0</v>
      </c>
      <c r="J646" s="18">
        <f>Hoja2!W646</f>
        <v>0</v>
      </c>
      <c r="K646" s="18">
        <f>Hoja2!X646</f>
        <v>0</v>
      </c>
      <c r="L646" s="5">
        <f>ROUND((Hoja2!W646*Hoja2!$B$1),3)</f>
        <v>0</v>
      </c>
      <c r="M646" s="5">
        <f>ROUND((Hoja2!W646*Hoja2!$B$2),3)</f>
        <v>0</v>
      </c>
      <c r="N646" s="5">
        <f t="shared" si="10"/>
        <v>0</v>
      </c>
      <c r="O646" s="45">
        <f>ROUND((Hoja2!U646+Hoja2!Y646),2)</f>
        <v>0</v>
      </c>
      <c r="P646" s="18">
        <f>Hoja2!AC646</f>
        <v>0</v>
      </c>
      <c r="Q646" s="18" t="str">
        <f>Hoja2!AD646</f>
        <v>N</v>
      </c>
      <c r="R646" s="18" t="str">
        <f>Hoja2!AE646</f>
        <v xml:space="preserve"> - </v>
      </c>
      <c r="S646" s="18" t="str">
        <f>Hoja2!AF646</f>
        <v xml:space="preserve"> - </v>
      </c>
      <c r="T646" s="18" t="str">
        <f>Hoja2!AG646</f>
        <v xml:space="preserve"> - </v>
      </c>
      <c r="U646" s="18" t="str">
        <f>Hoja2!AH646</f>
        <v xml:space="preserve"> - </v>
      </c>
      <c r="V646" s="18" t="str">
        <f>Hoja2!AI646</f>
        <v>A-1</v>
      </c>
      <c r="W646" s="18" t="str">
        <f>Hoja2!AJ646</f>
        <v>3011020110605</v>
      </c>
      <c r="X646" s="18">
        <f>Hoja2!AK646</f>
        <v>0</v>
      </c>
    </row>
    <row r="647" spans="1:24" ht="30" customHeight="1" x14ac:dyDescent="0.25">
      <c r="A647" s="18">
        <f>Hoja2!N647</f>
        <v>0</v>
      </c>
      <c r="B647" s="18">
        <f>Hoja2!O647</f>
        <v>0</v>
      </c>
      <c r="C647" s="18">
        <f>Hoja2!P647</f>
        <v>0</v>
      </c>
      <c r="D647" s="18">
        <f>Hoja2!Q647</f>
        <v>0</v>
      </c>
      <c r="E647" s="18">
        <f>Hoja2!R647</f>
        <v>0</v>
      </c>
      <c r="F647" s="18">
        <f>Hoja2!S647</f>
        <v>0</v>
      </c>
      <c r="G647" s="18" t="str">
        <f>Hoja2!T647</f>
        <v>2026</v>
      </c>
      <c r="H647" s="18">
        <f>Hoja2!U647</f>
        <v>0</v>
      </c>
      <c r="I647" s="18">
        <f>Hoja2!V647</f>
        <v>0</v>
      </c>
      <c r="J647" s="18">
        <f>Hoja2!W647</f>
        <v>0</v>
      </c>
      <c r="K647" s="18">
        <f>Hoja2!X647</f>
        <v>0</v>
      </c>
      <c r="L647" s="5">
        <f>ROUND((Hoja2!W647*Hoja2!$B$1),3)</f>
        <v>0</v>
      </c>
      <c r="M647" s="5">
        <f>ROUND((Hoja2!W647*Hoja2!$B$2),3)</f>
        <v>0</v>
      </c>
      <c r="N647" s="5">
        <f t="shared" si="10"/>
        <v>0</v>
      </c>
      <c r="O647" s="45">
        <f>ROUND((Hoja2!U647+Hoja2!Y647),2)</f>
        <v>0</v>
      </c>
      <c r="P647" s="18">
        <f>Hoja2!AC647</f>
        <v>0</v>
      </c>
      <c r="Q647" s="18" t="str">
        <f>Hoja2!AD647</f>
        <v>N</v>
      </c>
      <c r="R647" s="18" t="str">
        <f>Hoja2!AE647</f>
        <v xml:space="preserve"> - </v>
      </c>
      <c r="S647" s="18" t="str">
        <f>Hoja2!AF647</f>
        <v xml:space="preserve"> - </v>
      </c>
      <c r="T647" s="18" t="str">
        <f>Hoja2!AG647</f>
        <v xml:space="preserve"> - </v>
      </c>
      <c r="U647" s="18" t="str">
        <f>Hoja2!AH647</f>
        <v xml:space="preserve"> - </v>
      </c>
      <c r="V647" s="18" t="str">
        <f>Hoja2!AI647</f>
        <v>A-1</v>
      </c>
      <c r="W647" s="18" t="str">
        <f>Hoja2!AJ647</f>
        <v>3011020110606</v>
      </c>
      <c r="X647" s="18">
        <f>Hoja2!AK647</f>
        <v>0</v>
      </c>
    </row>
    <row r="648" spans="1:24" ht="30" customHeight="1" x14ac:dyDescent="0.25">
      <c r="A648" s="18">
        <f>Hoja2!N648</f>
        <v>0</v>
      </c>
      <c r="B648" s="18">
        <f>Hoja2!O648</f>
        <v>0</v>
      </c>
      <c r="C648" s="18">
        <f>Hoja2!P648</f>
        <v>0</v>
      </c>
      <c r="D648" s="18">
        <f>Hoja2!Q648</f>
        <v>0</v>
      </c>
      <c r="E648" s="18">
        <f>Hoja2!R648</f>
        <v>0</v>
      </c>
      <c r="F648" s="18">
        <f>Hoja2!S648</f>
        <v>0</v>
      </c>
      <c r="G648" s="18" t="str">
        <f>Hoja2!T648</f>
        <v>2026</v>
      </c>
      <c r="H648" s="18">
        <f>Hoja2!U648</f>
        <v>0</v>
      </c>
      <c r="I648" s="18">
        <f>Hoja2!V648</f>
        <v>0</v>
      </c>
      <c r="J648" s="18">
        <f>Hoja2!W648</f>
        <v>0</v>
      </c>
      <c r="K648" s="18">
        <f>Hoja2!X648</f>
        <v>0</v>
      </c>
      <c r="L648" s="5">
        <f>ROUND((Hoja2!W648*Hoja2!$B$1),3)</f>
        <v>0</v>
      </c>
      <c r="M648" s="5">
        <f>ROUND((Hoja2!W648*Hoja2!$B$2),3)</f>
        <v>0</v>
      </c>
      <c r="N648" s="5">
        <f t="shared" si="10"/>
        <v>0</v>
      </c>
      <c r="O648" s="45">
        <f>ROUND((Hoja2!U648+Hoja2!Y648),2)</f>
        <v>0</v>
      </c>
      <c r="P648" s="18">
        <f>Hoja2!AC648</f>
        <v>0</v>
      </c>
      <c r="Q648" s="18" t="str">
        <f>Hoja2!AD648</f>
        <v>N</v>
      </c>
      <c r="R648" s="18" t="str">
        <f>Hoja2!AE648</f>
        <v xml:space="preserve"> - </v>
      </c>
      <c r="S648" s="18" t="str">
        <f>Hoja2!AF648</f>
        <v xml:space="preserve"> - </v>
      </c>
      <c r="T648" s="18" t="str">
        <f>Hoja2!AG648</f>
        <v xml:space="preserve"> - </v>
      </c>
      <c r="U648" s="18" t="str">
        <f>Hoja2!AH648</f>
        <v xml:space="preserve"> - </v>
      </c>
      <c r="V648" s="18" t="str">
        <f>Hoja2!AI648</f>
        <v>A-1</v>
      </c>
      <c r="W648" s="18" t="str">
        <f>Hoja2!AJ648</f>
        <v>3011020110607</v>
      </c>
      <c r="X648" s="18">
        <f>Hoja2!AK648</f>
        <v>0</v>
      </c>
    </row>
    <row r="649" spans="1:24" ht="30" customHeight="1" x14ac:dyDescent="0.25">
      <c r="A649" s="18">
        <f>Hoja2!N649</f>
        <v>0</v>
      </c>
      <c r="B649" s="18">
        <f>Hoja2!O649</f>
        <v>0</v>
      </c>
      <c r="C649" s="18">
        <f>Hoja2!P649</f>
        <v>0</v>
      </c>
      <c r="D649" s="18">
        <f>Hoja2!Q649</f>
        <v>0</v>
      </c>
      <c r="E649" s="18">
        <f>Hoja2!R649</f>
        <v>0</v>
      </c>
      <c r="F649" s="18">
        <f>Hoja2!S649</f>
        <v>0</v>
      </c>
      <c r="G649" s="18" t="str">
        <f>Hoja2!T649</f>
        <v>2026</v>
      </c>
      <c r="H649" s="18">
        <f>Hoja2!U649</f>
        <v>0</v>
      </c>
      <c r="I649" s="18">
        <f>Hoja2!V649</f>
        <v>0</v>
      </c>
      <c r="J649" s="18">
        <f>Hoja2!W649</f>
        <v>0</v>
      </c>
      <c r="K649" s="18">
        <f>Hoja2!X649</f>
        <v>0</v>
      </c>
      <c r="L649" s="5">
        <f>ROUND((Hoja2!W649*Hoja2!$B$1),3)</f>
        <v>0</v>
      </c>
      <c r="M649" s="5">
        <f>ROUND((Hoja2!W649*Hoja2!$B$2),3)</f>
        <v>0</v>
      </c>
      <c r="N649" s="5">
        <f t="shared" si="10"/>
        <v>0</v>
      </c>
      <c r="O649" s="45">
        <f>ROUND((Hoja2!U649+Hoja2!Y649),2)</f>
        <v>0</v>
      </c>
      <c r="P649" s="18">
        <f>Hoja2!AC649</f>
        <v>0</v>
      </c>
      <c r="Q649" s="18" t="str">
        <f>Hoja2!AD649</f>
        <v>N</v>
      </c>
      <c r="R649" s="18" t="str">
        <f>Hoja2!AE649</f>
        <v xml:space="preserve"> - </v>
      </c>
      <c r="S649" s="18" t="str">
        <f>Hoja2!AF649</f>
        <v xml:space="preserve"> - </v>
      </c>
      <c r="T649" s="18" t="str">
        <f>Hoja2!AG649</f>
        <v xml:space="preserve"> - </v>
      </c>
      <c r="U649" s="18" t="str">
        <f>Hoja2!AH649</f>
        <v xml:space="preserve"> - </v>
      </c>
      <c r="V649" s="18" t="str">
        <f>Hoja2!AI649</f>
        <v>A-1</v>
      </c>
      <c r="W649" s="18" t="str">
        <f>Hoja2!AJ649</f>
        <v>3011020110608</v>
      </c>
      <c r="X649" s="18">
        <f>Hoja2!AK649</f>
        <v>0</v>
      </c>
    </row>
    <row r="650" spans="1:24" ht="30" customHeight="1" x14ac:dyDescent="0.25">
      <c r="A650" s="18">
        <f>Hoja2!N650</f>
        <v>0</v>
      </c>
      <c r="B650" s="18">
        <f>Hoja2!O650</f>
        <v>0</v>
      </c>
      <c r="C650" s="18">
        <f>Hoja2!P650</f>
        <v>0</v>
      </c>
      <c r="D650" s="18">
        <f>Hoja2!Q650</f>
        <v>0</v>
      </c>
      <c r="E650" s="18">
        <f>Hoja2!R650</f>
        <v>0</v>
      </c>
      <c r="F650" s="18">
        <f>Hoja2!S650</f>
        <v>0</v>
      </c>
      <c r="G650" s="18" t="str">
        <f>Hoja2!T650</f>
        <v>2026</v>
      </c>
      <c r="H650" s="18">
        <f>Hoja2!U650</f>
        <v>0</v>
      </c>
      <c r="I650" s="18">
        <f>Hoja2!V650</f>
        <v>0</v>
      </c>
      <c r="J650" s="18">
        <f>Hoja2!W650</f>
        <v>0</v>
      </c>
      <c r="K650" s="18">
        <f>Hoja2!X650</f>
        <v>0</v>
      </c>
      <c r="L650" s="5">
        <f>ROUND((Hoja2!W650*Hoja2!$B$1),3)</f>
        <v>0</v>
      </c>
      <c r="M650" s="5">
        <f>ROUND((Hoja2!W650*Hoja2!$B$2),3)</f>
        <v>0</v>
      </c>
      <c r="N650" s="5">
        <f t="shared" si="10"/>
        <v>0</v>
      </c>
      <c r="O650" s="45">
        <f>ROUND((Hoja2!U650+Hoja2!Y650),2)</f>
        <v>0</v>
      </c>
      <c r="P650" s="18">
        <f>Hoja2!AC650</f>
        <v>0</v>
      </c>
      <c r="Q650" s="18" t="str">
        <f>Hoja2!AD650</f>
        <v>N</v>
      </c>
      <c r="R650" s="18" t="str">
        <f>Hoja2!AE650</f>
        <v xml:space="preserve"> - </v>
      </c>
      <c r="S650" s="18" t="str">
        <f>Hoja2!AF650</f>
        <v xml:space="preserve"> - </v>
      </c>
      <c r="T650" s="18" t="str">
        <f>Hoja2!AG650</f>
        <v xml:space="preserve"> - </v>
      </c>
      <c r="U650" s="18" t="str">
        <f>Hoja2!AH650</f>
        <v xml:space="preserve"> - </v>
      </c>
      <c r="V650" s="18" t="str">
        <f>Hoja2!AI650</f>
        <v>A-1</v>
      </c>
      <c r="W650" s="18" t="str">
        <f>Hoja2!AJ650</f>
        <v>3011020110609</v>
      </c>
      <c r="X650" s="18">
        <f>Hoja2!AK650</f>
        <v>0</v>
      </c>
    </row>
    <row r="651" spans="1:24" ht="30" customHeight="1" x14ac:dyDescent="0.25">
      <c r="A651" s="18">
        <f>Hoja2!N651</f>
        <v>0</v>
      </c>
      <c r="B651" s="18">
        <f>Hoja2!O651</f>
        <v>0</v>
      </c>
      <c r="C651" s="18">
        <f>Hoja2!P651</f>
        <v>0</v>
      </c>
      <c r="D651" s="18">
        <f>Hoja2!Q651</f>
        <v>0</v>
      </c>
      <c r="E651" s="18">
        <f>Hoja2!R651</f>
        <v>0</v>
      </c>
      <c r="F651" s="18">
        <f>Hoja2!S651</f>
        <v>0</v>
      </c>
      <c r="G651" s="18" t="str">
        <f>Hoja2!T651</f>
        <v>2026</v>
      </c>
      <c r="H651" s="18">
        <f>Hoja2!U651</f>
        <v>0</v>
      </c>
      <c r="I651" s="18">
        <f>Hoja2!V651</f>
        <v>0</v>
      </c>
      <c r="J651" s="18">
        <f>Hoja2!W651</f>
        <v>0</v>
      </c>
      <c r="K651" s="18">
        <f>Hoja2!X651</f>
        <v>0</v>
      </c>
      <c r="L651" s="5">
        <f>ROUND((Hoja2!W651*Hoja2!$B$1),3)</f>
        <v>0</v>
      </c>
      <c r="M651" s="5">
        <f>ROUND((Hoja2!W651*Hoja2!$B$2),3)</f>
        <v>0</v>
      </c>
      <c r="N651" s="5">
        <f t="shared" ref="N651:N714" si="11">ROUND((L651+M651),2)</f>
        <v>0</v>
      </c>
      <c r="O651" s="45">
        <f>ROUND((Hoja2!U651+Hoja2!Y651),2)</f>
        <v>0</v>
      </c>
      <c r="P651" s="18">
        <f>Hoja2!AC651</f>
        <v>0</v>
      </c>
      <c r="Q651" s="18" t="str">
        <f>Hoja2!AD651</f>
        <v>N</v>
      </c>
      <c r="R651" s="18" t="str">
        <f>Hoja2!AE651</f>
        <v xml:space="preserve"> - </v>
      </c>
      <c r="S651" s="18" t="str">
        <f>Hoja2!AF651</f>
        <v xml:space="preserve"> - </v>
      </c>
      <c r="T651" s="18" t="str">
        <f>Hoja2!AG651</f>
        <v xml:space="preserve"> - </v>
      </c>
      <c r="U651" s="18" t="str">
        <f>Hoja2!AH651</f>
        <v xml:space="preserve"> - </v>
      </c>
      <c r="V651" s="18" t="str">
        <f>Hoja2!AI651</f>
        <v>A-1</v>
      </c>
      <c r="W651" s="18" t="str">
        <f>Hoja2!AJ651</f>
        <v>3011020110610</v>
      </c>
      <c r="X651" s="18">
        <f>Hoja2!AK651</f>
        <v>0</v>
      </c>
    </row>
    <row r="652" spans="1:24" ht="30" customHeight="1" x14ac:dyDescent="0.25">
      <c r="A652" s="18">
        <f>Hoja2!N652</f>
        <v>0</v>
      </c>
      <c r="B652" s="18">
        <f>Hoja2!O652</f>
        <v>0</v>
      </c>
      <c r="C652" s="18">
        <f>Hoja2!P652</f>
        <v>0</v>
      </c>
      <c r="D652" s="18">
        <f>Hoja2!Q652</f>
        <v>0</v>
      </c>
      <c r="E652" s="18">
        <f>Hoja2!R652</f>
        <v>0</v>
      </c>
      <c r="F652" s="18">
        <f>Hoja2!S652</f>
        <v>0</v>
      </c>
      <c r="G652" s="18" t="str">
        <f>Hoja2!T652</f>
        <v>2026</v>
      </c>
      <c r="H652" s="18">
        <f>Hoja2!U652</f>
        <v>0</v>
      </c>
      <c r="I652" s="18">
        <f>Hoja2!V652</f>
        <v>0</v>
      </c>
      <c r="J652" s="18">
        <f>Hoja2!W652</f>
        <v>0</v>
      </c>
      <c r="K652" s="18">
        <f>Hoja2!X652</f>
        <v>0</v>
      </c>
      <c r="L652" s="5">
        <f>ROUND((Hoja2!W652*Hoja2!$B$1),3)</f>
        <v>0</v>
      </c>
      <c r="M652" s="5">
        <f>ROUND((Hoja2!W652*Hoja2!$B$2),3)</f>
        <v>0</v>
      </c>
      <c r="N652" s="5">
        <f t="shared" si="11"/>
        <v>0</v>
      </c>
      <c r="O652" s="45">
        <f>ROUND((Hoja2!U652+Hoja2!Y652),2)</f>
        <v>0</v>
      </c>
      <c r="P652" s="18">
        <f>Hoja2!AC652</f>
        <v>0</v>
      </c>
      <c r="Q652" s="18" t="str">
        <f>Hoja2!AD652</f>
        <v>N</v>
      </c>
      <c r="R652" s="18" t="str">
        <f>Hoja2!AE652</f>
        <v xml:space="preserve"> - </v>
      </c>
      <c r="S652" s="18" t="str">
        <f>Hoja2!AF652</f>
        <v xml:space="preserve"> - </v>
      </c>
      <c r="T652" s="18" t="str">
        <f>Hoja2!AG652</f>
        <v xml:space="preserve"> - </v>
      </c>
      <c r="U652" s="18" t="str">
        <f>Hoja2!AH652</f>
        <v xml:space="preserve"> - </v>
      </c>
      <c r="V652" s="18" t="str">
        <f>Hoja2!AI652</f>
        <v>A-1</v>
      </c>
      <c r="W652" s="18" t="str">
        <f>Hoja2!AJ652</f>
        <v>3011020110611</v>
      </c>
      <c r="X652" s="18">
        <f>Hoja2!AK652</f>
        <v>0</v>
      </c>
    </row>
    <row r="653" spans="1:24" ht="30" customHeight="1" x14ac:dyDescent="0.25">
      <c r="A653" s="18">
        <f>Hoja2!N653</f>
        <v>0</v>
      </c>
      <c r="B653" s="18">
        <f>Hoja2!O653</f>
        <v>0</v>
      </c>
      <c r="C653" s="18">
        <f>Hoja2!P653</f>
        <v>0</v>
      </c>
      <c r="D653" s="18">
        <f>Hoja2!Q653</f>
        <v>0</v>
      </c>
      <c r="E653" s="18">
        <f>Hoja2!R653</f>
        <v>0</v>
      </c>
      <c r="F653" s="18">
        <f>Hoja2!S653</f>
        <v>0</v>
      </c>
      <c r="G653" s="18" t="str">
        <f>Hoja2!T653</f>
        <v>2026</v>
      </c>
      <c r="H653" s="18">
        <f>Hoja2!U653</f>
        <v>0</v>
      </c>
      <c r="I653" s="18">
        <f>Hoja2!V653</f>
        <v>0</v>
      </c>
      <c r="J653" s="18">
        <f>Hoja2!W653</f>
        <v>0</v>
      </c>
      <c r="K653" s="18">
        <f>Hoja2!X653</f>
        <v>0</v>
      </c>
      <c r="L653" s="5">
        <f>ROUND((Hoja2!W653*Hoja2!$B$1),3)</f>
        <v>0</v>
      </c>
      <c r="M653" s="5">
        <f>ROUND((Hoja2!W653*Hoja2!$B$2),3)</f>
        <v>0</v>
      </c>
      <c r="N653" s="5">
        <f t="shared" si="11"/>
        <v>0</v>
      </c>
      <c r="O653" s="45">
        <f>ROUND((Hoja2!U653+Hoja2!Y653),2)</f>
        <v>0</v>
      </c>
      <c r="P653" s="18">
        <f>Hoja2!AC653</f>
        <v>0</v>
      </c>
      <c r="Q653" s="18" t="str">
        <f>Hoja2!AD653</f>
        <v>N</v>
      </c>
      <c r="R653" s="18" t="str">
        <f>Hoja2!AE653</f>
        <v xml:space="preserve"> - </v>
      </c>
      <c r="S653" s="18" t="str">
        <f>Hoja2!AF653</f>
        <v xml:space="preserve"> - </v>
      </c>
      <c r="T653" s="18" t="str">
        <f>Hoja2!AG653</f>
        <v xml:space="preserve"> - </v>
      </c>
      <c r="U653" s="18" t="str">
        <f>Hoja2!AH653</f>
        <v xml:space="preserve"> - </v>
      </c>
      <c r="V653" s="18" t="str">
        <f>Hoja2!AI653</f>
        <v>A-1</v>
      </c>
      <c r="W653" s="18" t="str">
        <f>Hoja2!AJ653</f>
        <v>3011020110612</v>
      </c>
      <c r="X653" s="18">
        <f>Hoja2!AK653</f>
        <v>0</v>
      </c>
    </row>
    <row r="654" spans="1:24" ht="30" customHeight="1" x14ac:dyDescent="0.25">
      <c r="A654" s="18">
        <f>Hoja2!N654</f>
        <v>0</v>
      </c>
      <c r="B654" s="18">
        <f>Hoja2!O654</f>
        <v>0</v>
      </c>
      <c r="C654" s="18">
        <f>Hoja2!P654</f>
        <v>0</v>
      </c>
      <c r="D654" s="18">
        <f>Hoja2!Q654</f>
        <v>0</v>
      </c>
      <c r="E654" s="18">
        <f>Hoja2!R654</f>
        <v>0</v>
      </c>
      <c r="F654" s="18">
        <f>Hoja2!S654</f>
        <v>0</v>
      </c>
      <c r="G654" s="18" t="str">
        <f>Hoja2!T654</f>
        <v>2026</v>
      </c>
      <c r="H654" s="18">
        <f>Hoja2!U654</f>
        <v>0</v>
      </c>
      <c r="I654" s="18">
        <f>Hoja2!V654</f>
        <v>0</v>
      </c>
      <c r="J654" s="18">
        <f>Hoja2!W654</f>
        <v>0</v>
      </c>
      <c r="K654" s="18">
        <f>Hoja2!X654</f>
        <v>0</v>
      </c>
      <c r="L654" s="5">
        <f>ROUND((Hoja2!W654*Hoja2!$B$1),3)</f>
        <v>0</v>
      </c>
      <c r="M654" s="5">
        <f>ROUND((Hoja2!W654*Hoja2!$B$2),3)</f>
        <v>0</v>
      </c>
      <c r="N654" s="5">
        <f t="shared" si="11"/>
        <v>0</v>
      </c>
      <c r="O654" s="45">
        <f>ROUND((Hoja2!U654+Hoja2!Y654),2)</f>
        <v>0</v>
      </c>
      <c r="P654" s="18">
        <f>Hoja2!AC654</f>
        <v>0</v>
      </c>
      <c r="Q654" s="18" t="str">
        <f>Hoja2!AD654</f>
        <v>N</v>
      </c>
      <c r="R654" s="18" t="str">
        <f>Hoja2!AE654</f>
        <v xml:space="preserve"> - </v>
      </c>
      <c r="S654" s="18" t="str">
        <f>Hoja2!AF654</f>
        <v xml:space="preserve"> - </v>
      </c>
      <c r="T654" s="18" t="str">
        <f>Hoja2!AG654</f>
        <v xml:space="preserve"> - </v>
      </c>
      <c r="U654" s="18" t="str">
        <f>Hoja2!AH654</f>
        <v xml:space="preserve"> - </v>
      </c>
      <c r="V654" s="18" t="str">
        <f>Hoja2!AI654</f>
        <v>A-1</v>
      </c>
      <c r="W654" s="18" t="str">
        <f>Hoja2!AJ654</f>
        <v>3011020110613</v>
      </c>
      <c r="X654" s="18">
        <f>Hoja2!AK654</f>
        <v>0</v>
      </c>
    </row>
    <row r="655" spans="1:24" ht="30" customHeight="1" x14ac:dyDescent="0.25">
      <c r="A655" s="18">
        <f>Hoja2!N655</f>
        <v>0</v>
      </c>
      <c r="B655" s="18">
        <f>Hoja2!O655</f>
        <v>0</v>
      </c>
      <c r="C655" s="18">
        <f>Hoja2!P655</f>
        <v>0</v>
      </c>
      <c r="D655" s="18">
        <f>Hoja2!Q655</f>
        <v>0</v>
      </c>
      <c r="E655" s="18">
        <f>Hoja2!R655</f>
        <v>0</v>
      </c>
      <c r="F655" s="18">
        <f>Hoja2!S655</f>
        <v>0</v>
      </c>
      <c r="G655" s="18" t="str">
        <f>Hoja2!T655</f>
        <v>2026</v>
      </c>
      <c r="H655" s="18">
        <f>Hoja2!U655</f>
        <v>0</v>
      </c>
      <c r="I655" s="18">
        <f>Hoja2!V655</f>
        <v>0</v>
      </c>
      <c r="J655" s="18">
        <f>Hoja2!W655</f>
        <v>0</v>
      </c>
      <c r="K655" s="18">
        <f>Hoja2!X655</f>
        <v>0</v>
      </c>
      <c r="L655" s="5">
        <f>ROUND((Hoja2!W655*Hoja2!$B$1),3)</f>
        <v>0</v>
      </c>
      <c r="M655" s="5">
        <f>ROUND((Hoja2!W655*Hoja2!$B$2),3)</f>
        <v>0</v>
      </c>
      <c r="N655" s="5">
        <f t="shared" si="11"/>
        <v>0</v>
      </c>
      <c r="O655" s="45">
        <f>ROUND((Hoja2!U655+Hoja2!Y655),2)</f>
        <v>0</v>
      </c>
      <c r="P655" s="18">
        <f>Hoja2!AC655</f>
        <v>0</v>
      </c>
      <c r="Q655" s="18" t="str">
        <f>Hoja2!AD655</f>
        <v>N</v>
      </c>
      <c r="R655" s="18" t="str">
        <f>Hoja2!AE655</f>
        <v xml:space="preserve"> - </v>
      </c>
      <c r="S655" s="18" t="str">
        <f>Hoja2!AF655</f>
        <v xml:space="preserve"> - </v>
      </c>
      <c r="T655" s="18" t="str">
        <f>Hoja2!AG655</f>
        <v xml:space="preserve"> - </v>
      </c>
      <c r="U655" s="18" t="str">
        <f>Hoja2!AH655</f>
        <v xml:space="preserve"> - </v>
      </c>
      <c r="V655" s="18" t="str">
        <f>Hoja2!AI655</f>
        <v>A-1</v>
      </c>
      <c r="W655" s="18" t="str">
        <f>Hoja2!AJ655</f>
        <v>3011020110614</v>
      </c>
      <c r="X655" s="18">
        <f>Hoja2!AK655</f>
        <v>0</v>
      </c>
    </row>
    <row r="656" spans="1:24" ht="30" customHeight="1" x14ac:dyDescent="0.25">
      <c r="A656" s="18">
        <f>Hoja2!N656</f>
        <v>0</v>
      </c>
      <c r="B656" s="18">
        <f>Hoja2!O656</f>
        <v>0</v>
      </c>
      <c r="C656" s="18">
        <f>Hoja2!P656</f>
        <v>0</v>
      </c>
      <c r="D656" s="18">
        <f>Hoja2!Q656</f>
        <v>0</v>
      </c>
      <c r="E656" s="18">
        <f>Hoja2!R656</f>
        <v>0</v>
      </c>
      <c r="F656" s="18">
        <f>Hoja2!S656</f>
        <v>0</v>
      </c>
      <c r="G656" s="18" t="str">
        <f>Hoja2!T656</f>
        <v>2026</v>
      </c>
      <c r="H656" s="18">
        <f>Hoja2!U656</f>
        <v>0</v>
      </c>
      <c r="I656" s="18">
        <f>Hoja2!V656</f>
        <v>0</v>
      </c>
      <c r="J656" s="18">
        <f>Hoja2!W656</f>
        <v>0</v>
      </c>
      <c r="K656" s="18">
        <f>Hoja2!X656</f>
        <v>0</v>
      </c>
      <c r="L656" s="5">
        <f>ROUND((Hoja2!W656*Hoja2!$B$1),3)</f>
        <v>0</v>
      </c>
      <c r="M656" s="5">
        <f>ROUND((Hoja2!W656*Hoja2!$B$2),3)</f>
        <v>0</v>
      </c>
      <c r="N656" s="5">
        <f t="shared" si="11"/>
        <v>0</v>
      </c>
      <c r="O656" s="45">
        <f>ROUND((Hoja2!U656+Hoja2!Y656),2)</f>
        <v>0</v>
      </c>
      <c r="P656" s="18">
        <f>Hoja2!AC656</f>
        <v>0</v>
      </c>
      <c r="Q656" s="18" t="str">
        <f>Hoja2!AD656</f>
        <v>N</v>
      </c>
      <c r="R656" s="18" t="str">
        <f>Hoja2!AE656</f>
        <v xml:space="preserve"> - </v>
      </c>
      <c r="S656" s="18" t="str">
        <f>Hoja2!AF656</f>
        <v xml:space="preserve"> - </v>
      </c>
      <c r="T656" s="18" t="str">
        <f>Hoja2!AG656</f>
        <v xml:space="preserve"> - </v>
      </c>
      <c r="U656" s="18" t="str">
        <f>Hoja2!AH656</f>
        <v xml:space="preserve"> - </v>
      </c>
      <c r="V656" s="18" t="str">
        <f>Hoja2!AI656</f>
        <v>A-1</v>
      </c>
      <c r="W656" s="18" t="str">
        <f>Hoja2!AJ656</f>
        <v>3011020110615</v>
      </c>
      <c r="X656" s="18">
        <f>Hoja2!AK656</f>
        <v>0</v>
      </c>
    </row>
    <row r="657" spans="1:24" ht="30" customHeight="1" x14ac:dyDescent="0.25">
      <c r="A657" s="18">
        <f>Hoja2!N657</f>
        <v>0</v>
      </c>
      <c r="B657" s="18">
        <f>Hoja2!O657</f>
        <v>0</v>
      </c>
      <c r="C657" s="18">
        <f>Hoja2!P657</f>
        <v>0</v>
      </c>
      <c r="D657" s="18">
        <f>Hoja2!Q657</f>
        <v>0</v>
      </c>
      <c r="E657" s="18">
        <f>Hoja2!R657</f>
        <v>0</v>
      </c>
      <c r="F657" s="18">
        <f>Hoja2!S657</f>
        <v>0</v>
      </c>
      <c r="G657" s="18" t="str">
        <f>Hoja2!T657</f>
        <v>2026</v>
      </c>
      <c r="H657" s="18">
        <f>Hoja2!U657</f>
        <v>0</v>
      </c>
      <c r="I657" s="18">
        <f>Hoja2!V657</f>
        <v>0</v>
      </c>
      <c r="J657" s="18">
        <f>Hoja2!W657</f>
        <v>0</v>
      </c>
      <c r="K657" s="18">
        <f>Hoja2!X657</f>
        <v>0</v>
      </c>
      <c r="L657" s="5">
        <f>ROUND((Hoja2!W657*Hoja2!$B$1),3)</f>
        <v>0</v>
      </c>
      <c r="M657" s="5">
        <f>ROUND((Hoja2!W657*Hoja2!$B$2),3)</f>
        <v>0</v>
      </c>
      <c r="N657" s="5">
        <f t="shared" si="11"/>
        <v>0</v>
      </c>
      <c r="O657" s="45">
        <f>ROUND((Hoja2!U657+Hoja2!Y657),2)</f>
        <v>0</v>
      </c>
      <c r="P657" s="18">
        <f>Hoja2!AC657</f>
        <v>0</v>
      </c>
      <c r="Q657" s="18" t="str">
        <f>Hoja2!AD657</f>
        <v>N</v>
      </c>
      <c r="R657" s="18" t="str">
        <f>Hoja2!AE657</f>
        <v xml:space="preserve"> - </v>
      </c>
      <c r="S657" s="18" t="str">
        <f>Hoja2!AF657</f>
        <v xml:space="preserve"> - </v>
      </c>
      <c r="T657" s="18" t="str">
        <f>Hoja2!AG657</f>
        <v xml:space="preserve"> - </v>
      </c>
      <c r="U657" s="18" t="str">
        <f>Hoja2!AH657</f>
        <v xml:space="preserve"> - </v>
      </c>
      <c r="V657" s="18" t="str">
        <f>Hoja2!AI657</f>
        <v>A-1</v>
      </c>
      <c r="W657" s="18" t="str">
        <f>Hoja2!AJ657</f>
        <v>3011020110616</v>
      </c>
      <c r="X657" s="18">
        <f>Hoja2!AK657</f>
        <v>0</v>
      </c>
    </row>
    <row r="658" spans="1:24" ht="30" customHeight="1" x14ac:dyDescent="0.25">
      <c r="A658" s="18">
        <f>Hoja2!N658</f>
        <v>0</v>
      </c>
      <c r="B658" s="18">
        <f>Hoja2!O658</f>
        <v>0</v>
      </c>
      <c r="C658" s="18">
        <f>Hoja2!P658</f>
        <v>0</v>
      </c>
      <c r="D658" s="18">
        <f>Hoja2!Q658</f>
        <v>0</v>
      </c>
      <c r="E658" s="18">
        <f>Hoja2!R658</f>
        <v>0</v>
      </c>
      <c r="F658" s="18">
        <f>Hoja2!S658</f>
        <v>0</v>
      </c>
      <c r="G658" s="18" t="str">
        <f>Hoja2!T658</f>
        <v>2026</v>
      </c>
      <c r="H658" s="18">
        <f>Hoja2!U658</f>
        <v>0</v>
      </c>
      <c r="I658" s="18">
        <f>Hoja2!V658</f>
        <v>0</v>
      </c>
      <c r="J658" s="18">
        <f>Hoja2!W658</f>
        <v>0</v>
      </c>
      <c r="K658" s="18">
        <f>Hoja2!X658</f>
        <v>0</v>
      </c>
      <c r="L658" s="5">
        <f>ROUND((Hoja2!W658*Hoja2!$B$1),3)</f>
        <v>0</v>
      </c>
      <c r="M658" s="5">
        <f>ROUND((Hoja2!W658*Hoja2!$B$2),3)</f>
        <v>0</v>
      </c>
      <c r="N658" s="5">
        <f t="shared" si="11"/>
        <v>0</v>
      </c>
      <c r="O658" s="45">
        <f>ROUND((Hoja2!U658+Hoja2!Y658),2)</f>
        <v>0</v>
      </c>
      <c r="P658" s="18">
        <f>Hoja2!AC658</f>
        <v>0</v>
      </c>
      <c r="Q658" s="18" t="str">
        <f>Hoja2!AD658</f>
        <v>N</v>
      </c>
      <c r="R658" s="18" t="str">
        <f>Hoja2!AE658</f>
        <v xml:space="preserve"> - </v>
      </c>
      <c r="S658" s="18" t="str">
        <f>Hoja2!AF658</f>
        <v xml:space="preserve"> - </v>
      </c>
      <c r="T658" s="18" t="str">
        <f>Hoja2!AG658</f>
        <v xml:space="preserve"> - </v>
      </c>
      <c r="U658" s="18" t="str">
        <f>Hoja2!AH658</f>
        <v xml:space="preserve"> - </v>
      </c>
      <c r="V658" s="18" t="str">
        <f>Hoja2!AI658</f>
        <v>A-1</v>
      </c>
      <c r="W658" s="18" t="str">
        <f>Hoja2!AJ658</f>
        <v>3011020110617</v>
      </c>
      <c r="X658" s="18">
        <f>Hoja2!AK658</f>
        <v>0</v>
      </c>
    </row>
    <row r="659" spans="1:24" ht="30" customHeight="1" x14ac:dyDescent="0.25">
      <c r="A659" s="18">
        <f>Hoja2!N659</f>
        <v>0</v>
      </c>
      <c r="B659" s="18">
        <f>Hoja2!O659</f>
        <v>0</v>
      </c>
      <c r="C659" s="18">
        <f>Hoja2!P659</f>
        <v>0</v>
      </c>
      <c r="D659" s="18">
        <f>Hoja2!Q659</f>
        <v>0</v>
      </c>
      <c r="E659" s="18">
        <f>Hoja2!R659</f>
        <v>0</v>
      </c>
      <c r="F659" s="18">
        <f>Hoja2!S659</f>
        <v>0</v>
      </c>
      <c r="G659" s="18" t="str">
        <f>Hoja2!T659</f>
        <v>2026</v>
      </c>
      <c r="H659" s="18">
        <f>Hoja2!U659</f>
        <v>0</v>
      </c>
      <c r="I659" s="18">
        <f>Hoja2!V659</f>
        <v>0</v>
      </c>
      <c r="J659" s="18">
        <f>Hoja2!W659</f>
        <v>0</v>
      </c>
      <c r="K659" s="18">
        <f>Hoja2!X659</f>
        <v>0</v>
      </c>
      <c r="L659" s="5">
        <f>ROUND((Hoja2!W659*Hoja2!$B$1),3)</f>
        <v>0</v>
      </c>
      <c r="M659" s="5">
        <f>ROUND((Hoja2!W659*Hoja2!$B$2),3)</f>
        <v>0</v>
      </c>
      <c r="N659" s="5">
        <f t="shared" si="11"/>
        <v>0</v>
      </c>
      <c r="O659" s="45">
        <f>ROUND((Hoja2!U659+Hoja2!Y659),2)</f>
        <v>0</v>
      </c>
      <c r="P659" s="18">
        <f>Hoja2!AC659</f>
        <v>0</v>
      </c>
      <c r="Q659" s="18" t="str">
        <f>Hoja2!AD659</f>
        <v>N</v>
      </c>
      <c r="R659" s="18" t="str">
        <f>Hoja2!AE659</f>
        <v xml:space="preserve"> - </v>
      </c>
      <c r="S659" s="18" t="str">
        <f>Hoja2!AF659</f>
        <v xml:space="preserve"> - </v>
      </c>
      <c r="T659" s="18" t="str">
        <f>Hoja2!AG659</f>
        <v xml:space="preserve"> - </v>
      </c>
      <c r="U659" s="18" t="str">
        <f>Hoja2!AH659</f>
        <v xml:space="preserve"> - </v>
      </c>
      <c r="V659" s="18" t="str">
        <f>Hoja2!AI659</f>
        <v>A-1</v>
      </c>
      <c r="W659" s="18" t="str">
        <f>Hoja2!AJ659</f>
        <v>3011020110618</v>
      </c>
      <c r="X659" s="18">
        <f>Hoja2!AK659</f>
        <v>0</v>
      </c>
    </row>
    <row r="660" spans="1:24" ht="30" customHeight="1" x14ac:dyDescent="0.25">
      <c r="A660" s="18">
        <f>Hoja2!N660</f>
        <v>0</v>
      </c>
      <c r="B660" s="18">
        <f>Hoja2!O660</f>
        <v>0</v>
      </c>
      <c r="C660" s="18">
        <f>Hoja2!P660</f>
        <v>0</v>
      </c>
      <c r="D660" s="18">
        <f>Hoja2!Q660</f>
        <v>0</v>
      </c>
      <c r="E660" s="18">
        <f>Hoja2!R660</f>
        <v>0</v>
      </c>
      <c r="F660" s="18">
        <f>Hoja2!S660</f>
        <v>0</v>
      </c>
      <c r="G660" s="18" t="str">
        <f>Hoja2!T660</f>
        <v>2026</v>
      </c>
      <c r="H660" s="18">
        <f>Hoja2!U660</f>
        <v>0</v>
      </c>
      <c r="I660" s="18">
        <f>Hoja2!V660</f>
        <v>0</v>
      </c>
      <c r="J660" s="18">
        <f>Hoja2!W660</f>
        <v>0</v>
      </c>
      <c r="K660" s="18">
        <f>Hoja2!X660</f>
        <v>0</v>
      </c>
      <c r="L660" s="5">
        <f>ROUND((Hoja2!W660*Hoja2!$B$1),3)</f>
        <v>0</v>
      </c>
      <c r="M660" s="5">
        <f>ROUND((Hoja2!W660*Hoja2!$B$2),3)</f>
        <v>0</v>
      </c>
      <c r="N660" s="5">
        <f t="shared" si="11"/>
        <v>0</v>
      </c>
      <c r="O660" s="45">
        <f>ROUND((Hoja2!U660+Hoja2!Y660),2)</f>
        <v>0</v>
      </c>
      <c r="P660" s="18">
        <f>Hoja2!AC660</f>
        <v>0</v>
      </c>
      <c r="Q660" s="18" t="str">
        <f>Hoja2!AD660</f>
        <v>N</v>
      </c>
      <c r="R660" s="18" t="str">
        <f>Hoja2!AE660</f>
        <v xml:space="preserve"> - </v>
      </c>
      <c r="S660" s="18" t="str">
        <f>Hoja2!AF660</f>
        <v xml:space="preserve"> - </v>
      </c>
      <c r="T660" s="18" t="str">
        <f>Hoja2!AG660</f>
        <v xml:space="preserve"> - </v>
      </c>
      <c r="U660" s="18" t="str">
        <f>Hoja2!AH660</f>
        <v xml:space="preserve"> - </v>
      </c>
      <c r="V660" s="18" t="str">
        <f>Hoja2!AI660</f>
        <v>A-1</v>
      </c>
      <c r="W660" s="18" t="str">
        <f>Hoja2!AJ660</f>
        <v>3011020110619</v>
      </c>
      <c r="X660" s="18">
        <f>Hoja2!AK660</f>
        <v>0</v>
      </c>
    </row>
    <row r="661" spans="1:24" ht="30" customHeight="1" x14ac:dyDescent="0.25">
      <c r="A661" s="18">
        <f>Hoja2!N661</f>
        <v>0</v>
      </c>
      <c r="B661" s="18">
        <f>Hoja2!O661</f>
        <v>0</v>
      </c>
      <c r="C661" s="18">
        <f>Hoja2!P661</f>
        <v>0</v>
      </c>
      <c r="D661" s="18">
        <f>Hoja2!Q661</f>
        <v>0</v>
      </c>
      <c r="E661" s="18">
        <f>Hoja2!R661</f>
        <v>0</v>
      </c>
      <c r="F661" s="18">
        <f>Hoja2!S661</f>
        <v>0</v>
      </c>
      <c r="G661" s="18" t="str">
        <f>Hoja2!T661</f>
        <v>2026</v>
      </c>
      <c r="H661" s="18">
        <f>Hoja2!U661</f>
        <v>0</v>
      </c>
      <c r="I661" s="18">
        <f>Hoja2!V661</f>
        <v>0</v>
      </c>
      <c r="J661" s="18">
        <f>Hoja2!W661</f>
        <v>0</v>
      </c>
      <c r="K661" s="18">
        <f>Hoja2!X661</f>
        <v>0</v>
      </c>
      <c r="L661" s="5">
        <f>ROUND((Hoja2!W661*Hoja2!$B$1),3)</f>
        <v>0</v>
      </c>
      <c r="M661" s="5">
        <f>ROUND((Hoja2!W661*Hoja2!$B$2),3)</f>
        <v>0</v>
      </c>
      <c r="N661" s="5">
        <f t="shared" si="11"/>
        <v>0</v>
      </c>
      <c r="O661" s="45">
        <f>ROUND((Hoja2!U661+Hoja2!Y661),2)</f>
        <v>0</v>
      </c>
      <c r="P661" s="18">
        <f>Hoja2!AC661</f>
        <v>0</v>
      </c>
      <c r="Q661" s="18" t="str">
        <f>Hoja2!AD661</f>
        <v>N</v>
      </c>
      <c r="R661" s="18" t="str">
        <f>Hoja2!AE661</f>
        <v xml:space="preserve"> - </v>
      </c>
      <c r="S661" s="18" t="str">
        <f>Hoja2!AF661</f>
        <v xml:space="preserve"> - </v>
      </c>
      <c r="T661" s="18" t="str">
        <f>Hoja2!AG661</f>
        <v xml:space="preserve"> - </v>
      </c>
      <c r="U661" s="18" t="str">
        <f>Hoja2!AH661</f>
        <v xml:space="preserve"> - </v>
      </c>
      <c r="V661" s="18" t="str">
        <f>Hoja2!AI661</f>
        <v>A-1</v>
      </c>
      <c r="W661" s="18" t="str">
        <f>Hoja2!AJ661</f>
        <v>3011020110620</v>
      </c>
      <c r="X661" s="18">
        <f>Hoja2!AK661</f>
        <v>0</v>
      </c>
    </row>
    <row r="662" spans="1:24" ht="30" customHeight="1" x14ac:dyDescent="0.25">
      <c r="A662" s="18">
        <f>Hoja2!N662</f>
        <v>0</v>
      </c>
      <c r="B662" s="18">
        <f>Hoja2!O662</f>
        <v>0</v>
      </c>
      <c r="C662" s="18">
        <f>Hoja2!P662</f>
        <v>0</v>
      </c>
      <c r="D662" s="18">
        <f>Hoja2!Q662</f>
        <v>0</v>
      </c>
      <c r="E662" s="18">
        <f>Hoja2!R662</f>
        <v>0</v>
      </c>
      <c r="F662" s="18">
        <f>Hoja2!S662</f>
        <v>0</v>
      </c>
      <c r="G662" s="18" t="str">
        <f>Hoja2!T662</f>
        <v>2026</v>
      </c>
      <c r="H662" s="18">
        <f>Hoja2!U662</f>
        <v>0</v>
      </c>
      <c r="I662" s="18">
        <f>Hoja2!V662</f>
        <v>0</v>
      </c>
      <c r="J662" s="18">
        <f>Hoja2!W662</f>
        <v>0</v>
      </c>
      <c r="K662" s="18">
        <f>Hoja2!X662</f>
        <v>0</v>
      </c>
      <c r="L662" s="5">
        <f>ROUND((Hoja2!W662*Hoja2!$B$1),3)</f>
        <v>0</v>
      </c>
      <c r="M662" s="5">
        <f>ROUND((Hoja2!W662*Hoja2!$B$2),3)</f>
        <v>0</v>
      </c>
      <c r="N662" s="5">
        <f t="shared" si="11"/>
        <v>0</v>
      </c>
      <c r="O662" s="45">
        <f>ROUND((Hoja2!U662+Hoja2!Y662),2)</f>
        <v>0</v>
      </c>
      <c r="P662" s="18">
        <f>Hoja2!AC662</f>
        <v>0</v>
      </c>
      <c r="Q662" s="18" t="str">
        <f>Hoja2!AD662</f>
        <v>N</v>
      </c>
      <c r="R662" s="18" t="str">
        <f>Hoja2!AE662</f>
        <v xml:space="preserve"> - </v>
      </c>
      <c r="S662" s="18" t="str">
        <f>Hoja2!AF662</f>
        <v xml:space="preserve"> - </v>
      </c>
      <c r="T662" s="18" t="str">
        <f>Hoja2!AG662</f>
        <v xml:space="preserve"> - </v>
      </c>
      <c r="U662" s="18" t="str">
        <f>Hoja2!AH662</f>
        <v xml:space="preserve"> - </v>
      </c>
      <c r="V662" s="18" t="str">
        <f>Hoja2!AI662</f>
        <v>A-1</v>
      </c>
      <c r="W662" s="18" t="str">
        <f>Hoja2!AJ662</f>
        <v>3011020110621</v>
      </c>
      <c r="X662" s="18">
        <f>Hoja2!AK662</f>
        <v>0</v>
      </c>
    </row>
    <row r="663" spans="1:24" ht="30" customHeight="1" x14ac:dyDescent="0.25">
      <c r="A663" s="18">
        <f>Hoja2!N663</f>
        <v>0</v>
      </c>
      <c r="B663" s="18">
        <f>Hoja2!O663</f>
        <v>0</v>
      </c>
      <c r="C663" s="18">
        <f>Hoja2!P663</f>
        <v>0</v>
      </c>
      <c r="D663" s="18">
        <f>Hoja2!Q663</f>
        <v>0</v>
      </c>
      <c r="E663" s="18">
        <f>Hoja2!R663</f>
        <v>0</v>
      </c>
      <c r="F663" s="18">
        <f>Hoja2!S663</f>
        <v>0</v>
      </c>
      <c r="G663" s="18" t="str">
        <f>Hoja2!T663</f>
        <v>2026</v>
      </c>
      <c r="H663" s="18">
        <f>Hoja2!U663</f>
        <v>0</v>
      </c>
      <c r="I663" s="18">
        <f>Hoja2!V663</f>
        <v>0</v>
      </c>
      <c r="J663" s="18">
        <f>Hoja2!W663</f>
        <v>0</v>
      </c>
      <c r="K663" s="18">
        <f>Hoja2!X663</f>
        <v>0</v>
      </c>
      <c r="L663" s="5">
        <f>ROUND((Hoja2!W663*Hoja2!$B$1),3)</f>
        <v>0</v>
      </c>
      <c r="M663" s="5">
        <f>ROUND((Hoja2!W663*Hoja2!$B$2),3)</f>
        <v>0</v>
      </c>
      <c r="N663" s="5">
        <f t="shared" si="11"/>
        <v>0</v>
      </c>
      <c r="O663" s="45">
        <f>ROUND((Hoja2!U663+Hoja2!Y663),2)</f>
        <v>0</v>
      </c>
      <c r="P663" s="18">
        <f>Hoja2!AC663</f>
        <v>0</v>
      </c>
      <c r="Q663" s="18" t="str">
        <f>Hoja2!AD663</f>
        <v>N</v>
      </c>
      <c r="R663" s="18" t="str">
        <f>Hoja2!AE663</f>
        <v xml:space="preserve"> - </v>
      </c>
      <c r="S663" s="18" t="str">
        <f>Hoja2!AF663</f>
        <v xml:space="preserve"> - </v>
      </c>
      <c r="T663" s="18" t="str">
        <f>Hoja2!AG663</f>
        <v xml:space="preserve"> - </v>
      </c>
      <c r="U663" s="18" t="str">
        <f>Hoja2!AH663</f>
        <v xml:space="preserve"> - </v>
      </c>
      <c r="V663" s="18" t="str">
        <f>Hoja2!AI663</f>
        <v>A-1</v>
      </c>
      <c r="W663" s="18" t="str">
        <f>Hoja2!AJ663</f>
        <v>3011020110622</v>
      </c>
      <c r="X663" s="18">
        <f>Hoja2!AK663</f>
        <v>0</v>
      </c>
    </row>
    <row r="664" spans="1:24" ht="30" customHeight="1" x14ac:dyDescent="0.25">
      <c r="A664" s="18">
        <f>Hoja2!N664</f>
        <v>0</v>
      </c>
      <c r="B664" s="18">
        <f>Hoja2!O664</f>
        <v>0</v>
      </c>
      <c r="C664" s="18">
        <f>Hoja2!P664</f>
        <v>0</v>
      </c>
      <c r="D664" s="18">
        <f>Hoja2!Q664</f>
        <v>0</v>
      </c>
      <c r="E664" s="18">
        <f>Hoja2!R664</f>
        <v>0</v>
      </c>
      <c r="F664" s="18">
        <f>Hoja2!S664</f>
        <v>0</v>
      </c>
      <c r="G664" s="18" t="str">
        <f>Hoja2!T664</f>
        <v>2026</v>
      </c>
      <c r="H664" s="18">
        <f>Hoja2!U664</f>
        <v>0</v>
      </c>
      <c r="I664" s="18">
        <f>Hoja2!V664</f>
        <v>0</v>
      </c>
      <c r="J664" s="18">
        <f>Hoja2!W664</f>
        <v>0</v>
      </c>
      <c r="K664" s="18">
        <f>Hoja2!X664</f>
        <v>0</v>
      </c>
      <c r="L664" s="5">
        <f>ROUND((Hoja2!W664*Hoja2!$B$1),3)</f>
        <v>0</v>
      </c>
      <c r="M664" s="5">
        <f>ROUND((Hoja2!W664*Hoja2!$B$2),3)</f>
        <v>0</v>
      </c>
      <c r="N664" s="5">
        <f t="shared" si="11"/>
        <v>0</v>
      </c>
      <c r="O664" s="45">
        <f>ROUND((Hoja2!U664+Hoja2!Y664),2)</f>
        <v>0</v>
      </c>
      <c r="P664" s="18">
        <f>Hoja2!AC664</f>
        <v>0</v>
      </c>
      <c r="Q664" s="18" t="str">
        <f>Hoja2!AD664</f>
        <v>N</v>
      </c>
      <c r="R664" s="18" t="str">
        <f>Hoja2!AE664</f>
        <v xml:space="preserve"> - </v>
      </c>
      <c r="S664" s="18" t="str">
        <f>Hoja2!AF664</f>
        <v xml:space="preserve"> - </v>
      </c>
      <c r="T664" s="18" t="str">
        <f>Hoja2!AG664</f>
        <v xml:space="preserve"> - </v>
      </c>
      <c r="U664" s="18" t="str">
        <f>Hoja2!AH664</f>
        <v xml:space="preserve"> - </v>
      </c>
      <c r="V664" s="18" t="str">
        <f>Hoja2!AI664</f>
        <v>A-1</v>
      </c>
      <c r="W664" s="18" t="str">
        <f>Hoja2!AJ664</f>
        <v>3011020110623</v>
      </c>
      <c r="X664" s="18">
        <f>Hoja2!AK664</f>
        <v>0</v>
      </c>
    </row>
    <row r="665" spans="1:24" ht="30" customHeight="1" x14ac:dyDescent="0.25">
      <c r="A665" s="18">
        <f>Hoja2!N665</f>
        <v>0</v>
      </c>
      <c r="B665" s="18">
        <f>Hoja2!O665</f>
        <v>0</v>
      </c>
      <c r="C665" s="18">
        <f>Hoja2!P665</f>
        <v>0</v>
      </c>
      <c r="D665" s="18">
        <f>Hoja2!Q665</f>
        <v>0</v>
      </c>
      <c r="E665" s="18">
        <f>Hoja2!R665</f>
        <v>0</v>
      </c>
      <c r="F665" s="18">
        <f>Hoja2!S665</f>
        <v>0</v>
      </c>
      <c r="G665" s="18" t="str">
        <f>Hoja2!T665</f>
        <v>2026</v>
      </c>
      <c r="H665" s="18">
        <f>Hoja2!U665</f>
        <v>0</v>
      </c>
      <c r="I665" s="18">
        <f>Hoja2!V665</f>
        <v>0</v>
      </c>
      <c r="J665" s="18">
        <f>Hoja2!W665</f>
        <v>0</v>
      </c>
      <c r="K665" s="18">
        <f>Hoja2!X665</f>
        <v>0</v>
      </c>
      <c r="L665" s="5">
        <f>ROUND((Hoja2!W665*Hoja2!$B$1),3)</f>
        <v>0</v>
      </c>
      <c r="M665" s="5">
        <f>ROUND((Hoja2!W665*Hoja2!$B$2),3)</f>
        <v>0</v>
      </c>
      <c r="N665" s="5">
        <f t="shared" si="11"/>
        <v>0</v>
      </c>
      <c r="O665" s="45">
        <f>ROUND((Hoja2!U665+Hoja2!Y665),2)</f>
        <v>0</v>
      </c>
      <c r="P665" s="18">
        <f>Hoja2!AC665</f>
        <v>0</v>
      </c>
      <c r="Q665" s="18" t="str">
        <f>Hoja2!AD665</f>
        <v>N</v>
      </c>
      <c r="R665" s="18" t="str">
        <f>Hoja2!AE665</f>
        <v xml:space="preserve"> - </v>
      </c>
      <c r="S665" s="18" t="str">
        <f>Hoja2!AF665</f>
        <v xml:space="preserve"> - </v>
      </c>
      <c r="T665" s="18" t="str">
        <f>Hoja2!AG665</f>
        <v xml:space="preserve"> - </v>
      </c>
      <c r="U665" s="18" t="str">
        <f>Hoja2!AH665</f>
        <v xml:space="preserve"> - </v>
      </c>
      <c r="V665" s="18" t="str">
        <f>Hoja2!AI665</f>
        <v>A-1</v>
      </c>
      <c r="W665" s="18" t="str">
        <f>Hoja2!AJ665</f>
        <v>3011020110624</v>
      </c>
      <c r="X665" s="18">
        <f>Hoja2!AK665</f>
        <v>0</v>
      </c>
    </row>
    <row r="666" spans="1:24" ht="30" customHeight="1" x14ac:dyDescent="0.25">
      <c r="A666" s="18">
        <f>Hoja2!N666</f>
        <v>0</v>
      </c>
      <c r="B666" s="18">
        <f>Hoja2!O666</f>
        <v>0</v>
      </c>
      <c r="C666" s="18">
        <f>Hoja2!P666</f>
        <v>0</v>
      </c>
      <c r="D666" s="18">
        <f>Hoja2!Q666</f>
        <v>0</v>
      </c>
      <c r="E666" s="18">
        <f>Hoja2!R666</f>
        <v>0</v>
      </c>
      <c r="F666" s="18">
        <f>Hoja2!S666</f>
        <v>0</v>
      </c>
      <c r="G666" s="18" t="str">
        <f>Hoja2!T666</f>
        <v>2026</v>
      </c>
      <c r="H666" s="18">
        <f>Hoja2!U666</f>
        <v>0</v>
      </c>
      <c r="I666" s="18">
        <f>Hoja2!V666</f>
        <v>0</v>
      </c>
      <c r="J666" s="18">
        <f>Hoja2!W666</f>
        <v>0</v>
      </c>
      <c r="K666" s="18">
        <f>Hoja2!X666</f>
        <v>0</v>
      </c>
      <c r="L666" s="5">
        <f>ROUND((Hoja2!W666*Hoja2!$B$1),3)</f>
        <v>0</v>
      </c>
      <c r="M666" s="5">
        <f>ROUND((Hoja2!W666*Hoja2!$B$2),3)</f>
        <v>0</v>
      </c>
      <c r="N666" s="5">
        <f t="shared" si="11"/>
        <v>0</v>
      </c>
      <c r="O666" s="45">
        <f>ROUND((Hoja2!U666+Hoja2!Y666),2)</f>
        <v>0</v>
      </c>
      <c r="P666" s="18">
        <f>Hoja2!AC666</f>
        <v>0</v>
      </c>
      <c r="Q666" s="18" t="str">
        <f>Hoja2!AD666</f>
        <v>N</v>
      </c>
      <c r="R666" s="18" t="str">
        <f>Hoja2!AE666</f>
        <v xml:space="preserve"> - </v>
      </c>
      <c r="S666" s="18" t="str">
        <f>Hoja2!AF666</f>
        <v xml:space="preserve"> - </v>
      </c>
      <c r="T666" s="18" t="str">
        <f>Hoja2!AG666</f>
        <v xml:space="preserve"> - </v>
      </c>
      <c r="U666" s="18" t="str">
        <f>Hoja2!AH666</f>
        <v xml:space="preserve"> - </v>
      </c>
      <c r="V666" s="18" t="str">
        <f>Hoja2!AI666</f>
        <v>A-1</v>
      </c>
      <c r="W666" s="18" t="str">
        <f>Hoja2!AJ666</f>
        <v>3011020110625</v>
      </c>
      <c r="X666" s="18">
        <f>Hoja2!AK666</f>
        <v>0</v>
      </c>
    </row>
    <row r="667" spans="1:24" ht="30" customHeight="1" x14ac:dyDescent="0.25">
      <c r="A667" s="18">
        <f>Hoja2!N667</f>
        <v>0</v>
      </c>
      <c r="B667" s="18">
        <f>Hoja2!O667</f>
        <v>0</v>
      </c>
      <c r="C667" s="18">
        <f>Hoja2!P667</f>
        <v>0</v>
      </c>
      <c r="D667" s="18">
        <f>Hoja2!Q667</f>
        <v>0</v>
      </c>
      <c r="E667" s="18">
        <f>Hoja2!R667</f>
        <v>0</v>
      </c>
      <c r="F667" s="18">
        <f>Hoja2!S667</f>
        <v>0</v>
      </c>
      <c r="G667" s="18" t="str">
        <f>Hoja2!T667</f>
        <v>2026</v>
      </c>
      <c r="H667" s="18">
        <f>Hoja2!U667</f>
        <v>0</v>
      </c>
      <c r="I667" s="18">
        <f>Hoja2!V667</f>
        <v>0</v>
      </c>
      <c r="J667" s="18">
        <f>Hoja2!W667</f>
        <v>0</v>
      </c>
      <c r="K667" s="18">
        <f>Hoja2!X667</f>
        <v>0</v>
      </c>
      <c r="L667" s="5">
        <f>ROUND((Hoja2!W667*Hoja2!$B$1),3)</f>
        <v>0</v>
      </c>
      <c r="M667" s="5">
        <f>ROUND((Hoja2!W667*Hoja2!$B$2),3)</f>
        <v>0</v>
      </c>
      <c r="N667" s="5">
        <f t="shared" si="11"/>
        <v>0</v>
      </c>
      <c r="O667" s="45">
        <f>ROUND((Hoja2!U667+Hoja2!Y667),2)</f>
        <v>0</v>
      </c>
      <c r="P667" s="18">
        <f>Hoja2!AC667</f>
        <v>0</v>
      </c>
      <c r="Q667" s="18" t="str">
        <f>Hoja2!AD667</f>
        <v>N</v>
      </c>
      <c r="R667" s="18" t="str">
        <f>Hoja2!AE667</f>
        <v xml:space="preserve"> - </v>
      </c>
      <c r="S667" s="18" t="str">
        <f>Hoja2!AF667</f>
        <v xml:space="preserve"> - </v>
      </c>
      <c r="T667" s="18" t="str">
        <f>Hoja2!AG667</f>
        <v xml:space="preserve"> - </v>
      </c>
      <c r="U667" s="18" t="str">
        <f>Hoja2!AH667</f>
        <v xml:space="preserve"> - </v>
      </c>
      <c r="V667" s="18" t="str">
        <f>Hoja2!AI667</f>
        <v>A-1</v>
      </c>
      <c r="W667" s="18" t="str">
        <f>Hoja2!AJ667</f>
        <v>3011020110626</v>
      </c>
      <c r="X667" s="18">
        <f>Hoja2!AK667</f>
        <v>0</v>
      </c>
    </row>
    <row r="668" spans="1:24" ht="30" customHeight="1" x14ac:dyDescent="0.25">
      <c r="A668" s="18">
        <f>Hoja2!N668</f>
        <v>0</v>
      </c>
      <c r="B668" s="18">
        <f>Hoja2!O668</f>
        <v>0</v>
      </c>
      <c r="C668" s="18">
        <f>Hoja2!P668</f>
        <v>0</v>
      </c>
      <c r="D668" s="18">
        <f>Hoja2!Q668</f>
        <v>0</v>
      </c>
      <c r="E668" s="18">
        <f>Hoja2!R668</f>
        <v>0</v>
      </c>
      <c r="F668" s="18">
        <f>Hoja2!S668</f>
        <v>0</v>
      </c>
      <c r="G668" s="18" t="str">
        <f>Hoja2!T668</f>
        <v>2026</v>
      </c>
      <c r="H668" s="18">
        <f>Hoja2!U668</f>
        <v>0</v>
      </c>
      <c r="I668" s="18">
        <f>Hoja2!V668</f>
        <v>0</v>
      </c>
      <c r="J668" s="18">
        <f>Hoja2!W668</f>
        <v>0</v>
      </c>
      <c r="K668" s="18">
        <f>Hoja2!X668</f>
        <v>0</v>
      </c>
      <c r="L668" s="5">
        <f>ROUND((Hoja2!W668*Hoja2!$B$1),3)</f>
        <v>0</v>
      </c>
      <c r="M668" s="5">
        <f>ROUND((Hoja2!W668*Hoja2!$B$2),3)</f>
        <v>0</v>
      </c>
      <c r="N668" s="5">
        <f t="shared" si="11"/>
        <v>0</v>
      </c>
      <c r="O668" s="45">
        <f>ROUND((Hoja2!U668+Hoja2!Y668),2)</f>
        <v>0</v>
      </c>
      <c r="P668" s="18">
        <f>Hoja2!AC668</f>
        <v>0</v>
      </c>
      <c r="Q668" s="18" t="str">
        <f>Hoja2!AD668</f>
        <v>N</v>
      </c>
      <c r="R668" s="18" t="str">
        <f>Hoja2!AE668</f>
        <v xml:space="preserve"> - </v>
      </c>
      <c r="S668" s="18" t="str">
        <f>Hoja2!AF668</f>
        <v xml:space="preserve"> - </v>
      </c>
      <c r="T668" s="18" t="str">
        <f>Hoja2!AG668</f>
        <v xml:space="preserve"> - </v>
      </c>
      <c r="U668" s="18" t="str">
        <f>Hoja2!AH668</f>
        <v xml:space="preserve"> - </v>
      </c>
      <c r="V668" s="18" t="str">
        <f>Hoja2!AI668</f>
        <v>A-1</v>
      </c>
      <c r="W668" s="18" t="str">
        <f>Hoja2!AJ668</f>
        <v>3011020110627</v>
      </c>
      <c r="X668" s="18">
        <f>Hoja2!AK668</f>
        <v>0</v>
      </c>
    </row>
    <row r="669" spans="1:24" ht="30" customHeight="1" x14ac:dyDescent="0.25">
      <c r="A669" s="18">
        <f>Hoja2!N669</f>
        <v>0</v>
      </c>
      <c r="B669" s="18">
        <f>Hoja2!O669</f>
        <v>0</v>
      </c>
      <c r="C669" s="18">
        <f>Hoja2!P669</f>
        <v>0</v>
      </c>
      <c r="D669" s="18">
        <f>Hoja2!Q669</f>
        <v>0</v>
      </c>
      <c r="E669" s="18">
        <f>Hoja2!R669</f>
        <v>0</v>
      </c>
      <c r="F669" s="18">
        <f>Hoja2!S669</f>
        <v>0</v>
      </c>
      <c r="G669" s="18" t="str">
        <f>Hoja2!T669</f>
        <v>2026</v>
      </c>
      <c r="H669" s="18">
        <f>Hoja2!U669</f>
        <v>0</v>
      </c>
      <c r="I669" s="18">
        <f>Hoja2!V669</f>
        <v>0</v>
      </c>
      <c r="J669" s="18">
        <f>Hoja2!W669</f>
        <v>0</v>
      </c>
      <c r="K669" s="18">
        <f>Hoja2!X669</f>
        <v>0</v>
      </c>
      <c r="L669" s="5">
        <f>ROUND((Hoja2!W669*Hoja2!$B$1),3)</f>
        <v>0</v>
      </c>
      <c r="M669" s="5">
        <f>ROUND((Hoja2!W669*Hoja2!$B$2),3)</f>
        <v>0</v>
      </c>
      <c r="N669" s="5">
        <f t="shared" si="11"/>
        <v>0</v>
      </c>
      <c r="O669" s="45">
        <f>ROUND((Hoja2!U669+Hoja2!Y669),2)</f>
        <v>0</v>
      </c>
      <c r="P669" s="18">
        <f>Hoja2!AC669</f>
        <v>0</v>
      </c>
      <c r="Q669" s="18" t="str">
        <f>Hoja2!AD669</f>
        <v>N</v>
      </c>
      <c r="R669" s="18" t="str">
        <f>Hoja2!AE669</f>
        <v xml:space="preserve"> - </v>
      </c>
      <c r="S669" s="18" t="str">
        <f>Hoja2!AF669</f>
        <v xml:space="preserve"> - </v>
      </c>
      <c r="T669" s="18" t="str">
        <f>Hoja2!AG669</f>
        <v xml:space="preserve"> - </v>
      </c>
      <c r="U669" s="18" t="str">
        <f>Hoja2!AH669</f>
        <v xml:space="preserve"> - </v>
      </c>
      <c r="V669" s="18" t="str">
        <f>Hoja2!AI669</f>
        <v>A-1</v>
      </c>
      <c r="W669" s="18" t="str">
        <f>Hoja2!AJ669</f>
        <v>3011020110628</v>
      </c>
      <c r="X669" s="18">
        <f>Hoja2!AK669</f>
        <v>0</v>
      </c>
    </row>
    <row r="670" spans="1:24" ht="30" customHeight="1" x14ac:dyDescent="0.25">
      <c r="A670" s="18">
        <f>Hoja2!N670</f>
        <v>0</v>
      </c>
      <c r="B670" s="18">
        <f>Hoja2!O670</f>
        <v>0</v>
      </c>
      <c r="C670" s="18">
        <f>Hoja2!P670</f>
        <v>0</v>
      </c>
      <c r="D670" s="18">
        <f>Hoja2!Q670</f>
        <v>0</v>
      </c>
      <c r="E670" s="18">
        <f>Hoja2!R670</f>
        <v>0</v>
      </c>
      <c r="F670" s="18">
        <f>Hoja2!S670</f>
        <v>0</v>
      </c>
      <c r="G670" s="18" t="str">
        <f>Hoja2!T670</f>
        <v>2026</v>
      </c>
      <c r="H670" s="18">
        <f>Hoja2!U670</f>
        <v>0</v>
      </c>
      <c r="I670" s="18">
        <f>Hoja2!V670</f>
        <v>0</v>
      </c>
      <c r="J670" s="18">
        <f>Hoja2!W670</f>
        <v>0</v>
      </c>
      <c r="K670" s="18">
        <f>Hoja2!X670</f>
        <v>0</v>
      </c>
      <c r="L670" s="5">
        <f>ROUND((Hoja2!W670*Hoja2!$B$1),3)</f>
        <v>0</v>
      </c>
      <c r="M670" s="5">
        <f>ROUND((Hoja2!W670*Hoja2!$B$2),3)</f>
        <v>0</v>
      </c>
      <c r="N670" s="5">
        <f t="shared" si="11"/>
        <v>0</v>
      </c>
      <c r="O670" s="45">
        <f>ROUND((Hoja2!U670+Hoja2!Y670),2)</f>
        <v>0</v>
      </c>
      <c r="P670" s="18">
        <f>Hoja2!AC670</f>
        <v>0</v>
      </c>
      <c r="Q670" s="18" t="str">
        <f>Hoja2!AD670</f>
        <v>N</v>
      </c>
      <c r="R670" s="18" t="str">
        <f>Hoja2!AE670</f>
        <v xml:space="preserve"> - </v>
      </c>
      <c r="S670" s="18" t="str">
        <f>Hoja2!AF670</f>
        <v xml:space="preserve"> - </v>
      </c>
      <c r="T670" s="18" t="str">
        <f>Hoja2!AG670</f>
        <v xml:space="preserve"> - </v>
      </c>
      <c r="U670" s="18" t="str">
        <f>Hoja2!AH670</f>
        <v xml:space="preserve"> - </v>
      </c>
      <c r="V670" s="18" t="str">
        <f>Hoja2!AI670</f>
        <v>A-1</v>
      </c>
      <c r="W670" s="18" t="str">
        <f>Hoja2!AJ670</f>
        <v>3011020110629</v>
      </c>
      <c r="X670" s="18">
        <f>Hoja2!AK670</f>
        <v>0</v>
      </c>
    </row>
    <row r="671" spans="1:24" ht="30" customHeight="1" x14ac:dyDescent="0.25">
      <c r="A671" s="18">
        <f>Hoja2!N671</f>
        <v>0</v>
      </c>
      <c r="B671" s="18">
        <f>Hoja2!O671</f>
        <v>0</v>
      </c>
      <c r="C671" s="18">
        <f>Hoja2!P671</f>
        <v>0</v>
      </c>
      <c r="D671" s="18">
        <f>Hoja2!Q671</f>
        <v>0</v>
      </c>
      <c r="E671" s="18">
        <f>Hoja2!R671</f>
        <v>0</v>
      </c>
      <c r="F671" s="18">
        <f>Hoja2!S671</f>
        <v>0</v>
      </c>
      <c r="G671" s="18" t="str">
        <f>Hoja2!T671</f>
        <v>2026</v>
      </c>
      <c r="H671" s="18">
        <f>Hoja2!U671</f>
        <v>0</v>
      </c>
      <c r="I671" s="18">
        <f>Hoja2!V671</f>
        <v>0</v>
      </c>
      <c r="J671" s="18">
        <f>Hoja2!W671</f>
        <v>0</v>
      </c>
      <c r="K671" s="18">
        <f>Hoja2!X671</f>
        <v>0</v>
      </c>
      <c r="L671" s="5">
        <f>ROUND((Hoja2!W671*Hoja2!$B$1),3)</f>
        <v>0</v>
      </c>
      <c r="M671" s="5">
        <f>ROUND((Hoja2!W671*Hoja2!$B$2),3)</f>
        <v>0</v>
      </c>
      <c r="N671" s="5">
        <f t="shared" si="11"/>
        <v>0</v>
      </c>
      <c r="O671" s="45">
        <f>ROUND((Hoja2!U671+Hoja2!Y671),2)</f>
        <v>0</v>
      </c>
      <c r="P671" s="18">
        <f>Hoja2!AC671</f>
        <v>0</v>
      </c>
      <c r="Q671" s="18" t="str">
        <f>Hoja2!AD671</f>
        <v>N</v>
      </c>
      <c r="R671" s="18" t="str">
        <f>Hoja2!AE671</f>
        <v xml:space="preserve"> - </v>
      </c>
      <c r="S671" s="18" t="str">
        <f>Hoja2!AF671</f>
        <v xml:space="preserve"> - </v>
      </c>
      <c r="T671" s="18" t="str">
        <f>Hoja2!AG671</f>
        <v xml:space="preserve"> - </v>
      </c>
      <c r="U671" s="18" t="str">
        <f>Hoja2!AH671</f>
        <v xml:space="preserve"> - </v>
      </c>
      <c r="V671" s="18" t="str">
        <f>Hoja2!AI671</f>
        <v>A-1</v>
      </c>
      <c r="W671" s="18" t="str">
        <f>Hoja2!AJ671</f>
        <v>3011020110630</v>
      </c>
      <c r="X671" s="18">
        <f>Hoja2!AK671</f>
        <v>0</v>
      </c>
    </row>
    <row r="672" spans="1:24" ht="30" customHeight="1" x14ac:dyDescent="0.25">
      <c r="A672" s="18">
        <f>Hoja2!N672</f>
        <v>0</v>
      </c>
      <c r="B672" s="18">
        <f>Hoja2!O672</f>
        <v>0</v>
      </c>
      <c r="C672" s="18">
        <f>Hoja2!P672</f>
        <v>0</v>
      </c>
      <c r="D672" s="18">
        <f>Hoja2!Q672</f>
        <v>0</v>
      </c>
      <c r="E672" s="18">
        <f>Hoja2!R672</f>
        <v>0</v>
      </c>
      <c r="F672" s="18">
        <f>Hoja2!S672</f>
        <v>0</v>
      </c>
      <c r="G672" s="18" t="str">
        <f>Hoja2!T672</f>
        <v>2026</v>
      </c>
      <c r="H672" s="18">
        <f>Hoja2!U672</f>
        <v>0</v>
      </c>
      <c r="I672" s="18">
        <f>Hoja2!V672</f>
        <v>0</v>
      </c>
      <c r="J672" s="18">
        <f>Hoja2!W672</f>
        <v>0</v>
      </c>
      <c r="K672" s="18">
        <f>Hoja2!X672</f>
        <v>0</v>
      </c>
      <c r="L672" s="5">
        <f>ROUND((Hoja2!W672*Hoja2!$B$1),3)</f>
        <v>0</v>
      </c>
      <c r="M672" s="5">
        <f>ROUND((Hoja2!W672*Hoja2!$B$2),3)</f>
        <v>0</v>
      </c>
      <c r="N672" s="5">
        <f t="shared" si="11"/>
        <v>0</v>
      </c>
      <c r="O672" s="45">
        <f>ROUND((Hoja2!U672+Hoja2!Y672),2)</f>
        <v>0</v>
      </c>
      <c r="P672" s="18">
        <f>Hoja2!AC672</f>
        <v>0</v>
      </c>
      <c r="Q672" s="18" t="str">
        <f>Hoja2!AD672</f>
        <v>N</v>
      </c>
      <c r="R672" s="18" t="str">
        <f>Hoja2!AE672</f>
        <v xml:space="preserve"> - </v>
      </c>
      <c r="S672" s="18" t="str">
        <f>Hoja2!AF672</f>
        <v xml:space="preserve"> - </v>
      </c>
      <c r="T672" s="18" t="str">
        <f>Hoja2!AG672</f>
        <v xml:space="preserve"> - </v>
      </c>
      <c r="U672" s="18" t="str">
        <f>Hoja2!AH672</f>
        <v xml:space="preserve"> - </v>
      </c>
      <c r="V672" s="18" t="str">
        <f>Hoja2!AI672</f>
        <v>A-1</v>
      </c>
      <c r="W672" s="18" t="str">
        <f>Hoja2!AJ672</f>
        <v>3011020110631</v>
      </c>
      <c r="X672" s="18">
        <f>Hoja2!AK672</f>
        <v>0</v>
      </c>
    </row>
    <row r="673" spans="1:24" ht="30" customHeight="1" x14ac:dyDescent="0.25">
      <c r="A673" s="18">
        <f>Hoja2!N673</f>
        <v>0</v>
      </c>
      <c r="B673" s="18">
        <f>Hoja2!O673</f>
        <v>0</v>
      </c>
      <c r="C673" s="18">
        <f>Hoja2!P673</f>
        <v>0</v>
      </c>
      <c r="D673" s="18">
        <f>Hoja2!Q673</f>
        <v>0</v>
      </c>
      <c r="E673" s="18">
        <f>Hoja2!R673</f>
        <v>0</v>
      </c>
      <c r="F673" s="18">
        <f>Hoja2!S673</f>
        <v>0</v>
      </c>
      <c r="G673" s="18" t="str">
        <f>Hoja2!T673</f>
        <v>2026</v>
      </c>
      <c r="H673" s="18">
        <f>Hoja2!U673</f>
        <v>0</v>
      </c>
      <c r="I673" s="18">
        <f>Hoja2!V673</f>
        <v>0</v>
      </c>
      <c r="J673" s="18">
        <f>Hoja2!W673</f>
        <v>0</v>
      </c>
      <c r="K673" s="18">
        <f>Hoja2!X673</f>
        <v>0</v>
      </c>
      <c r="L673" s="5">
        <f>ROUND((Hoja2!W673*Hoja2!$B$1),3)</f>
        <v>0</v>
      </c>
      <c r="M673" s="5">
        <f>ROUND((Hoja2!W673*Hoja2!$B$2),3)</f>
        <v>0</v>
      </c>
      <c r="N673" s="5">
        <f t="shared" si="11"/>
        <v>0</v>
      </c>
      <c r="O673" s="45">
        <f>ROUND((Hoja2!U673+Hoja2!Y673),2)</f>
        <v>0</v>
      </c>
      <c r="P673" s="18">
        <f>Hoja2!AC673</f>
        <v>0</v>
      </c>
      <c r="Q673" s="18" t="str">
        <f>Hoja2!AD673</f>
        <v>N</v>
      </c>
      <c r="R673" s="18" t="str">
        <f>Hoja2!AE673</f>
        <v xml:space="preserve"> - </v>
      </c>
      <c r="S673" s="18" t="str">
        <f>Hoja2!AF673</f>
        <v xml:space="preserve"> - </v>
      </c>
      <c r="T673" s="18" t="str">
        <f>Hoja2!AG673</f>
        <v xml:space="preserve"> - </v>
      </c>
      <c r="U673" s="18" t="str">
        <f>Hoja2!AH673</f>
        <v xml:space="preserve"> - </v>
      </c>
      <c r="V673" s="18" t="str">
        <f>Hoja2!AI673</f>
        <v>A-1</v>
      </c>
      <c r="W673" s="18" t="str">
        <f>Hoja2!AJ673</f>
        <v>3011020110632</v>
      </c>
      <c r="X673" s="18">
        <f>Hoja2!AK673</f>
        <v>0</v>
      </c>
    </row>
    <row r="674" spans="1:24" ht="30" customHeight="1" x14ac:dyDescent="0.25">
      <c r="A674" s="18">
        <f>Hoja2!N674</f>
        <v>0</v>
      </c>
      <c r="B674" s="18">
        <f>Hoja2!O674</f>
        <v>0</v>
      </c>
      <c r="C674" s="18">
        <f>Hoja2!P674</f>
        <v>0</v>
      </c>
      <c r="D674" s="18">
        <f>Hoja2!Q674</f>
        <v>0</v>
      </c>
      <c r="E674" s="18">
        <f>Hoja2!R674</f>
        <v>0</v>
      </c>
      <c r="F674" s="18">
        <f>Hoja2!S674</f>
        <v>0</v>
      </c>
      <c r="G674" s="18" t="str">
        <f>Hoja2!T674</f>
        <v>2026</v>
      </c>
      <c r="H674" s="18">
        <f>Hoja2!U674</f>
        <v>0</v>
      </c>
      <c r="I674" s="18">
        <f>Hoja2!V674</f>
        <v>0</v>
      </c>
      <c r="J674" s="18">
        <f>Hoja2!W674</f>
        <v>0</v>
      </c>
      <c r="K674" s="18">
        <f>Hoja2!X674</f>
        <v>0</v>
      </c>
      <c r="L674" s="5">
        <f>ROUND((Hoja2!W674*Hoja2!$B$1),3)</f>
        <v>0</v>
      </c>
      <c r="M674" s="5">
        <f>ROUND((Hoja2!W674*Hoja2!$B$2),3)</f>
        <v>0</v>
      </c>
      <c r="N674" s="5">
        <f t="shared" si="11"/>
        <v>0</v>
      </c>
      <c r="O674" s="45">
        <f>ROUND((Hoja2!U674+Hoja2!Y674),2)</f>
        <v>0</v>
      </c>
      <c r="P674" s="18">
        <f>Hoja2!AC674</f>
        <v>0</v>
      </c>
      <c r="Q674" s="18" t="str">
        <f>Hoja2!AD674</f>
        <v>N</v>
      </c>
      <c r="R674" s="18" t="str">
        <f>Hoja2!AE674</f>
        <v xml:space="preserve"> - </v>
      </c>
      <c r="S674" s="18" t="str">
        <f>Hoja2!AF674</f>
        <v xml:space="preserve"> - </v>
      </c>
      <c r="T674" s="18" t="str">
        <f>Hoja2!AG674</f>
        <v xml:space="preserve"> - </v>
      </c>
      <c r="U674" s="18" t="str">
        <f>Hoja2!AH674</f>
        <v xml:space="preserve"> - </v>
      </c>
      <c r="V674" s="18" t="str">
        <f>Hoja2!AI674</f>
        <v>A-1</v>
      </c>
      <c r="W674" s="18" t="str">
        <f>Hoja2!AJ674</f>
        <v>3011020110633</v>
      </c>
      <c r="X674" s="18">
        <f>Hoja2!AK674</f>
        <v>0</v>
      </c>
    </row>
    <row r="675" spans="1:24" ht="30" customHeight="1" x14ac:dyDescent="0.25">
      <c r="A675" s="18">
        <f>Hoja2!N675</f>
        <v>0</v>
      </c>
      <c r="B675" s="18">
        <f>Hoja2!O675</f>
        <v>0</v>
      </c>
      <c r="C675" s="18">
        <f>Hoja2!P675</f>
        <v>0</v>
      </c>
      <c r="D675" s="18">
        <f>Hoja2!Q675</f>
        <v>0</v>
      </c>
      <c r="E675" s="18">
        <f>Hoja2!R675</f>
        <v>0</v>
      </c>
      <c r="F675" s="18">
        <f>Hoja2!S675</f>
        <v>0</v>
      </c>
      <c r="G675" s="18" t="str">
        <f>Hoja2!T675</f>
        <v>2026</v>
      </c>
      <c r="H675" s="18">
        <f>Hoja2!U675</f>
        <v>0</v>
      </c>
      <c r="I675" s="18">
        <f>Hoja2!V675</f>
        <v>0</v>
      </c>
      <c r="J675" s="18">
        <f>Hoja2!W675</f>
        <v>0</v>
      </c>
      <c r="K675" s="18">
        <f>Hoja2!X675</f>
        <v>0</v>
      </c>
      <c r="L675" s="5">
        <f>ROUND((Hoja2!W675*Hoja2!$B$1),3)</f>
        <v>0</v>
      </c>
      <c r="M675" s="5">
        <f>ROUND((Hoja2!W675*Hoja2!$B$2),3)</f>
        <v>0</v>
      </c>
      <c r="N675" s="5">
        <f t="shared" si="11"/>
        <v>0</v>
      </c>
      <c r="O675" s="45">
        <f>ROUND((Hoja2!U675+Hoja2!Y675),2)</f>
        <v>0</v>
      </c>
      <c r="P675" s="18">
        <f>Hoja2!AC675</f>
        <v>0</v>
      </c>
      <c r="Q675" s="18" t="str">
        <f>Hoja2!AD675</f>
        <v>N</v>
      </c>
      <c r="R675" s="18" t="str">
        <f>Hoja2!AE675</f>
        <v xml:space="preserve"> - </v>
      </c>
      <c r="S675" s="18" t="str">
        <f>Hoja2!AF675</f>
        <v xml:space="preserve"> - </v>
      </c>
      <c r="T675" s="18" t="str">
        <f>Hoja2!AG675</f>
        <v xml:space="preserve"> - </v>
      </c>
      <c r="U675" s="18" t="str">
        <f>Hoja2!AH675</f>
        <v xml:space="preserve"> - </v>
      </c>
      <c r="V675" s="18" t="str">
        <f>Hoja2!AI675</f>
        <v>A-1</v>
      </c>
      <c r="W675" s="18" t="str">
        <f>Hoja2!AJ675</f>
        <v>3011020110634</v>
      </c>
      <c r="X675" s="18">
        <f>Hoja2!AK675</f>
        <v>0</v>
      </c>
    </row>
    <row r="676" spans="1:24" ht="30" customHeight="1" x14ac:dyDescent="0.25">
      <c r="A676" s="18">
        <f>Hoja2!N676</f>
        <v>0</v>
      </c>
      <c r="B676" s="18">
        <f>Hoja2!O676</f>
        <v>0</v>
      </c>
      <c r="C676" s="18">
        <f>Hoja2!P676</f>
        <v>0</v>
      </c>
      <c r="D676" s="18">
        <f>Hoja2!Q676</f>
        <v>0</v>
      </c>
      <c r="E676" s="18">
        <f>Hoja2!R676</f>
        <v>0</v>
      </c>
      <c r="F676" s="18">
        <f>Hoja2!S676</f>
        <v>0</v>
      </c>
      <c r="G676" s="18" t="str">
        <f>Hoja2!T676</f>
        <v>2026</v>
      </c>
      <c r="H676" s="18">
        <f>Hoja2!U676</f>
        <v>0</v>
      </c>
      <c r="I676" s="18">
        <f>Hoja2!V676</f>
        <v>0</v>
      </c>
      <c r="J676" s="18">
        <f>Hoja2!W676</f>
        <v>0</v>
      </c>
      <c r="K676" s="18">
        <f>Hoja2!X676</f>
        <v>0</v>
      </c>
      <c r="L676" s="5">
        <f>ROUND((Hoja2!W676*Hoja2!$B$1),3)</f>
        <v>0</v>
      </c>
      <c r="M676" s="5">
        <f>ROUND((Hoja2!W676*Hoja2!$B$2),3)</f>
        <v>0</v>
      </c>
      <c r="N676" s="5">
        <f t="shared" si="11"/>
        <v>0</v>
      </c>
      <c r="O676" s="45">
        <f>ROUND((Hoja2!U676+Hoja2!Y676),2)</f>
        <v>0</v>
      </c>
      <c r="P676" s="18">
        <f>Hoja2!AC676</f>
        <v>0</v>
      </c>
      <c r="Q676" s="18" t="str">
        <f>Hoja2!AD676</f>
        <v>N</v>
      </c>
      <c r="R676" s="18" t="str">
        <f>Hoja2!AE676</f>
        <v xml:space="preserve"> - </v>
      </c>
      <c r="S676" s="18" t="str">
        <f>Hoja2!AF676</f>
        <v xml:space="preserve"> - </v>
      </c>
      <c r="T676" s="18" t="str">
        <f>Hoja2!AG676</f>
        <v xml:space="preserve"> - </v>
      </c>
      <c r="U676" s="18" t="str">
        <f>Hoja2!AH676</f>
        <v xml:space="preserve"> - </v>
      </c>
      <c r="V676" s="18" t="str">
        <f>Hoja2!AI676</f>
        <v>A-1</v>
      </c>
      <c r="W676" s="18" t="str">
        <f>Hoja2!AJ676</f>
        <v>3011020110635</v>
      </c>
      <c r="X676" s="18">
        <f>Hoja2!AK676</f>
        <v>0</v>
      </c>
    </row>
    <row r="677" spans="1:24" ht="30" customHeight="1" x14ac:dyDescent="0.25">
      <c r="A677" s="18">
        <f>Hoja2!N677</f>
        <v>0</v>
      </c>
      <c r="B677" s="18">
        <f>Hoja2!O677</f>
        <v>0</v>
      </c>
      <c r="C677" s="18">
        <f>Hoja2!P677</f>
        <v>0</v>
      </c>
      <c r="D677" s="18">
        <f>Hoja2!Q677</f>
        <v>0</v>
      </c>
      <c r="E677" s="18">
        <f>Hoja2!R677</f>
        <v>0</v>
      </c>
      <c r="F677" s="18">
        <f>Hoja2!S677</f>
        <v>0</v>
      </c>
      <c r="G677" s="18" t="str">
        <f>Hoja2!T677</f>
        <v>2026</v>
      </c>
      <c r="H677" s="18">
        <f>Hoja2!U677</f>
        <v>0</v>
      </c>
      <c r="I677" s="18">
        <f>Hoja2!V677</f>
        <v>0</v>
      </c>
      <c r="J677" s="18">
        <f>Hoja2!W677</f>
        <v>0</v>
      </c>
      <c r="K677" s="18">
        <f>Hoja2!X677</f>
        <v>0</v>
      </c>
      <c r="L677" s="5">
        <f>ROUND((Hoja2!W677*Hoja2!$B$1),3)</f>
        <v>0</v>
      </c>
      <c r="M677" s="5">
        <f>ROUND((Hoja2!W677*Hoja2!$B$2),3)</f>
        <v>0</v>
      </c>
      <c r="N677" s="5">
        <f t="shared" si="11"/>
        <v>0</v>
      </c>
      <c r="O677" s="45">
        <f>ROUND((Hoja2!U677+Hoja2!Y677),2)</f>
        <v>0</v>
      </c>
      <c r="P677" s="18">
        <f>Hoja2!AC677</f>
        <v>0</v>
      </c>
      <c r="Q677" s="18" t="str">
        <f>Hoja2!AD677</f>
        <v>N</v>
      </c>
      <c r="R677" s="18" t="str">
        <f>Hoja2!AE677</f>
        <v xml:space="preserve"> - </v>
      </c>
      <c r="S677" s="18" t="str">
        <f>Hoja2!AF677</f>
        <v xml:space="preserve"> - </v>
      </c>
      <c r="T677" s="18" t="str">
        <f>Hoja2!AG677</f>
        <v xml:space="preserve"> - </v>
      </c>
      <c r="U677" s="18" t="str">
        <f>Hoja2!AH677</f>
        <v xml:space="preserve"> - </v>
      </c>
      <c r="V677" s="18" t="str">
        <f>Hoja2!AI677</f>
        <v>A-1</v>
      </c>
      <c r="W677" s="18" t="str">
        <f>Hoja2!AJ677</f>
        <v>3011020110636</v>
      </c>
      <c r="X677" s="18">
        <f>Hoja2!AK677</f>
        <v>0</v>
      </c>
    </row>
    <row r="678" spans="1:24" ht="30" customHeight="1" x14ac:dyDescent="0.25">
      <c r="A678" s="18">
        <f>Hoja2!N678</f>
        <v>0</v>
      </c>
      <c r="B678" s="18">
        <f>Hoja2!O678</f>
        <v>0</v>
      </c>
      <c r="C678" s="18">
        <f>Hoja2!P678</f>
        <v>0</v>
      </c>
      <c r="D678" s="18">
        <f>Hoja2!Q678</f>
        <v>0</v>
      </c>
      <c r="E678" s="18">
        <f>Hoja2!R678</f>
        <v>0</v>
      </c>
      <c r="F678" s="18">
        <f>Hoja2!S678</f>
        <v>0</v>
      </c>
      <c r="G678" s="18" t="str">
        <f>Hoja2!T678</f>
        <v>2026</v>
      </c>
      <c r="H678" s="18">
        <f>Hoja2!U678</f>
        <v>0</v>
      </c>
      <c r="I678" s="18">
        <f>Hoja2!V678</f>
        <v>0</v>
      </c>
      <c r="J678" s="18">
        <f>Hoja2!W678</f>
        <v>0</v>
      </c>
      <c r="K678" s="18">
        <f>Hoja2!X678</f>
        <v>0</v>
      </c>
      <c r="L678" s="5">
        <f>ROUND((Hoja2!W678*Hoja2!$B$1),3)</f>
        <v>0</v>
      </c>
      <c r="M678" s="5">
        <f>ROUND((Hoja2!W678*Hoja2!$B$2),3)</f>
        <v>0</v>
      </c>
      <c r="N678" s="5">
        <f t="shared" si="11"/>
        <v>0</v>
      </c>
      <c r="O678" s="45">
        <f>ROUND((Hoja2!U678+Hoja2!Y678),2)</f>
        <v>0</v>
      </c>
      <c r="P678" s="18">
        <f>Hoja2!AC678</f>
        <v>0</v>
      </c>
      <c r="Q678" s="18" t="str">
        <f>Hoja2!AD678</f>
        <v>N</v>
      </c>
      <c r="R678" s="18" t="str">
        <f>Hoja2!AE678</f>
        <v xml:space="preserve"> - </v>
      </c>
      <c r="S678" s="18" t="str">
        <f>Hoja2!AF678</f>
        <v xml:space="preserve"> - </v>
      </c>
      <c r="T678" s="18" t="str">
        <f>Hoja2!AG678</f>
        <v xml:space="preserve"> - </v>
      </c>
      <c r="U678" s="18" t="str">
        <f>Hoja2!AH678</f>
        <v xml:space="preserve"> - </v>
      </c>
      <c r="V678" s="18" t="str">
        <f>Hoja2!AI678</f>
        <v>A-1</v>
      </c>
      <c r="W678" s="18" t="str">
        <f>Hoja2!AJ678</f>
        <v>3011020110637</v>
      </c>
      <c r="X678" s="18">
        <f>Hoja2!AK678</f>
        <v>0</v>
      </c>
    </row>
    <row r="679" spans="1:24" ht="30" customHeight="1" x14ac:dyDescent="0.25">
      <c r="A679" s="18">
        <f>Hoja2!N679</f>
        <v>0</v>
      </c>
      <c r="B679" s="18">
        <f>Hoja2!O679</f>
        <v>0</v>
      </c>
      <c r="C679" s="18">
        <f>Hoja2!P679</f>
        <v>0</v>
      </c>
      <c r="D679" s="18">
        <f>Hoja2!Q679</f>
        <v>0</v>
      </c>
      <c r="E679" s="18">
        <f>Hoja2!R679</f>
        <v>0</v>
      </c>
      <c r="F679" s="18">
        <f>Hoja2!S679</f>
        <v>0</v>
      </c>
      <c r="G679" s="18" t="str">
        <f>Hoja2!T679</f>
        <v>2026</v>
      </c>
      <c r="H679" s="18">
        <f>Hoja2!U679</f>
        <v>0</v>
      </c>
      <c r="I679" s="18">
        <f>Hoja2!V679</f>
        <v>0</v>
      </c>
      <c r="J679" s="18">
        <f>Hoja2!W679</f>
        <v>0</v>
      </c>
      <c r="K679" s="18">
        <f>Hoja2!X679</f>
        <v>0</v>
      </c>
      <c r="L679" s="5">
        <f>ROUND((Hoja2!W679*Hoja2!$B$1),3)</f>
        <v>0</v>
      </c>
      <c r="M679" s="5">
        <f>ROUND((Hoja2!W679*Hoja2!$B$2),3)</f>
        <v>0</v>
      </c>
      <c r="N679" s="5">
        <f t="shared" si="11"/>
        <v>0</v>
      </c>
      <c r="O679" s="45">
        <f>ROUND((Hoja2!U679+Hoja2!Y679),2)</f>
        <v>0</v>
      </c>
      <c r="P679" s="18">
        <f>Hoja2!AC679</f>
        <v>0</v>
      </c>
      <c r="Q679" s="18" t="str">
        <f>Hoja2!AD679</f>
        <v>N</v>
      </c>
      <c r="R679" s="18" t="str">
        <f>Hoja2!AE679</f>
        <v xml:space="preserve"> - </v>
      </c>
      <c r="S679" s="18" t="str">
        <f>Hoja2!AF679</f>
        <v xml:space="preserve"> - </v>
      </c>
      <c r="T679" s="18" t="str">
        <f>Hoja2!AG679</f>
        <v xml:space="preserve"> - </v>
      </c>
      <c r="U679" s="18" t="str">
        <f>Hoja2!AH679</f>
        <v xml:space="preserve"> - </v>
      </c>
      <c r="V679" s="18" t="str">
        <f>Hoja2!AI679</f>
        <v>A-1</v>
      </c>
      <c r="W679" s="18" t="str">
        <f>Hoja2!AJ679</f>
        <v>3011020110638</v>
      </c>
      <c r="X679" s="18">
        <f>Hoja2!AK679</f>
        <v>0</v>
      </c>
    </row>
    <row r="680" spans="1:24" ht="30" customHeight="1" x14ac:dyDescent="0.25">
      <c r="A680" s="18">
        <f>Hoja2!N680</f>
        <v>0</v>
      </c>
      <c r="B680" s="18">
        <f>Hoja2!O680</f>
        <v>0</v>
      </c>
      <c r="C680" s="18">
        <f>Hoja2!P680</f>
        <v>0</v>
      </c>
      <c r="D680" s="18">
        <f>Hoja2!Q680</f>
        <v>0</v>
      </c>
      <c r="E680" s="18">
        <f>Hoja2!R680</f>
        <v>0</v>
      </c>
      <c r="F680" s="18">
        <f>Hoja2!S680</f>
        <v>0</v>
      </c>
      <c r="G680" s="18" t="str">
        <f>Hoja2!T680</f>
        <v>2026</v>
      </c>
      <c r="H680" s="18">
        <f>Hoja2!U680</f>
        <v>0</v>
      </c>
      <c r="I680" s="18">
        <f>Hoja2!V680</f>
        <v>0</v>
      </c>
      <c r="J680" s="18">
        <f>Hoja2!W680</f>
        <v>0</v>
      </c>
      <c r="K680" s="18">
        <f>Hoja2!X680</f>
        <v>0</v>
      </c>
      <c r="L680" s="5">
        <f>ROUND((Hoja2!W680*Hoja2!$B$1),3)</f>
        <v>0</v>
      </c>
      <c r="M680" s="5">
        <f>ROUND((Hoja2!W680*Hoja2!$B$2),3)</f>
        <v>0</v>
      </c>
      <c r="N680" s="5">
        <f t="shared" si="11"/>
        <v>0</v>
      </c>
      <c r="O680" s="45">
        <f>ROUND((Hoja2!U680+Hoja2!Y680),2)</f>
        <v>0</v>
      </c>
      <c r="P680" s="18">
        <f>Hoja2!AC680</f>
        <v>0</v>
      </c>
      <c r="Q680" s="18" t="str">
        <f>Hoja2!AD680</f>
        <v>N</v>
      </c>
      <c r="R680" s="18" t="str">
        <f>Hoja2!AE680</f>
        <v xml:space="preserve"> - </v>
      </c>
      <c r="S680" s="18" t="str">
        <f>Hoja2!AF680</f>
        <v xml:space="preserve"> - </v>
      </c>
      <c r="T680" s="18" t="str">
        <f>Hoja2!AG680</f>
        <v xml:space="preserve"> - </v>
      </c>
      <c r="U680" s="18" t="str">
        <f>Hoja2!AH680</f>
        <v xml:space="preserve"> - </v>
      </c>
      <c r="V680" s="18" t="str">
        <f>Hoja2!AI680</f>
        <v>A-1</v>
      </c>
      <c r="W680" s="18" t="str">
        <f>Hoja2!AJ680</f>
        <v>3011020110639</v>
      </c>
      <c r="X680" s="18">
        <f>Hoja2!AK680</f>
        <v>0</v>
      </c>
    </row>
    <row r="681" spans="1:24" ht="30" customHeight="1" x14ac:dyDescent="0.25">
      <c r="A681" s="18">
        <f>Hoja2!N681</f>
        <v>0</v>
      </c>
      <c r="B681" s="18">
        <f>Hoja2!O681</f>
        <v>0</v>
      </c>
      <c r="C681" s="18">
        <f>Hoja2!P681</f>
        <v>0</v>
      </c>
      <c r="D681" s="18">
        <f>Hoja2!Q681</f>
        <v>0</v>
      </c>
      <c r="E681" s="18">
        <f>Hoja2!R681</f>
        <v>0</v>
      </c>
      <c r="F681" s="18">
        <f>Hoja2!S681</f>
        <v>0</v>
      </c>
      <c r="G681" s="18" t="str">
        <f>Hoja2!T681</f>
        <v>2026</v>
      </c>
      <c r="H681" s="18">
        <f>Hoja2!U681</f>
        <v>0</v>
      </c>
      <c r="I681" s="18">
        <f>Hoja2!V681</f>
        <v>0</v>
      </c>
      <c r="J681" s="18">
        <f>Hoja2!W681</f>
        <v>0</v>
      </c>
      <c r="K681" s="18">
        <f>Hoja2!X681</f>
        <v>0</v>
      </c>
      <c r="L681" s="5">
        <f>ROUND((Hoja2!W681*Hoja2!$B$1),3)</f>
        <v>0</v>
      </c>
      <c r="M681" s="5">
        <f>ROUND((Hoja2!W681*Hoja2!$B$2),3)</f>
        <v>0</v>
      </c>
      <c r="N681" s="5">
        <f t="shared" si="11"/>
        <v>0</v>
      </c>
      <c r="O681" s="45">
        <f>ROUND((Hoja2!U681+Hoja2!Y681),2)</f>
        <v>0</v>
      </c>
      <c r="P681" s="18">
        <f>Hoja2!AC681</f>
        <v>0</v>
      </c>
      <c r="Q681" s="18" t="str">
        <f>Hoja2!AD681</f>
        <v>N</v>
      </c>
      <c r="R681" s="18" t="str">
        <f>Hoja2!AE681</f>
        <v xml:space="preserve"> - </v>
      </c>
      <c r="S681" s="18" t="str">
        <f>Hoja2!AF681</f>
        <v xml:space="preserve"> - </v>
      </c>
      <c r="T681" s="18" t="str">
        <f>Hoja2!AG681</f>
        <v xml:space="preserve"> - </v>
      </c>
      <c r="U681" s="18" t="str">
        <f>Hoja2!AH681</f>
        <v xml:space="preserve"> - </v>
      </c>
      <c r="V681" s="18" t="str">
        <f>Hoja2!AI681</f>
        <v>A-1</v>
      </c>
      <c r="W681" s="18" t="str">
        <f>Hoja2!AJ681</f>
        <v>3011020110640</v>
      </c>
      <c r="X681" s="18">
        <f>Hoja2!AK681</f>
        <v>0</v>
      </c>
    </row>
    <row r="682" spans="1:24" ht="30" customHeight="1" x14ac:dyDescent="0.25">
      <c r="A682" s="18">
        <f>Hoja2!N682</f>
        <v>0</v>
      </c>
      <c r="B682" s="18">
        <f>Hoja2!O682</f>
        <v>0</v>
      </c>
      <c r="C682" s="18">
        <f>Hoja2!P682</f>
        <v>0</v>
      </c>
      <c r="D682" s="18">
        <f>Hoja2!Q682</f>
        <v>0</v>
      </c>
      <c r="E682" s="18">
        <f>Hoja2!R682</f>
        <v>0</v>
      </c>
      <c r="F682" s="18">
        <f>Hoja2!S682</f>
        <v>0</v>
      </c>
      <c r="G682" s="18" t="str">
        <f>Hoja2!T682</f>
        <v>2026</v>
      </c>
      <c r="H682" s="18">
        <f>Hoja2!U682</f>
        <v>0</v>
      </c>
      <c r="I682" s="18">
        <f>Hoja2!V682</f>
        <v>0</v>
      </c>
      <c r="J682" s="18">
        <f>Hoja2!W682</f>
        <v>0</v>
      </c>
      <c r="K682" s="18">
        <f>Hoja2!X682</f>
        <v>0</v>
      </c>
      <c r="L682" s="5">
        <f>ROUND((Hoja2!W682*Hoja2!$B$1),3)</f>
        <v>0</v>
      </c>
      <c r="M682" s="5">
        <f>ROUND((Hoja2!W682*Hoja2!$B$2),3)</f>
        <v>0</v>
      </c>
      <c r="N682" s="5">
        <f t="shared" si="11"/>
        <v>0</v>
      </c>
      <c r="O682" s="45">
        <f>ROUND((Hoja2!U682+Hoja2!Y682),2)</f>
        <v>0</v>
      </c>
      <c r="P682" s="18">
        <f>Hoja2!AC682</f>
        <v>0</v>
      </c>
      <c r="Q682" s="18" t="str">
        <f>Hoja2!AD682</f>
        <v>N</v>
      </c>
      <c r="R682" s="18" t="str">
        <f>Hoja2!AE682</f>
        <v xml:space="preserve"> - </v>
      </c>
      <c r="S682" s="18" t="str">
        <f>Hoja2!AF682</f>
        <v xml:space="preserve"> - </v>
      </c>
      <c r="T682" s="18" t="str">
        <f>Hoja2!AG682</f>
        <v xml:space="preserve"> - </v>
      </c>
      <c r="U682" s="18" t="str">
        <f>Hoja2!AH682</f>
        <v xml:space="preserve"> - </v>
      </c>
      <c r="V682" s="18" t="str">
        <f>Hoja2!AI682</f>
        <v>A-1</v>
      </c>
      <c r="W682" s="18" t="str">
        <f>Hoja2!AJ682</f>
        <v>3011020110641</v>
      </c>
      <c r="X682" s="18">
        <f>Hoja2!AK682</f>
        <v>0</v>
      </c>
    </row>
    <row r="683" spans="1:24" ht="30" customHeight="1" x14ac:dyDescent="0.25">
      <c r="A683" s="18">
        <f>Hoja2!N683</f>
        <v>0</v>
      </c>
      <c r="B683" s="18">
        <f>Hoja2!O683</f>
        <v>0</v>
      </c>
      <c r="C683" s="18">
        <f>Hoja2!P683</f>
        <v>0</v>
      </c>
      <c r="D683" s="18">
        <f>Hoja2!Q683</f>
        <v>0</v>
      </c>
      <c r="E683" s="18">
        <f>Hoja2!R683</f>
        <v>0</v>
      </c>
      <c r="F683" s="18">
        <f>Hoja2!S683</f>
        <v>0</v>
      </c>
      <c r="G683" s="18" t="str">
        <f>Hoja2!T683</f>
        <v>2026</v>
      </c>
      <c r="H683" s="18">
        <f>Hoja2!U683</f>
        <v>0</v>
      </c>
      <c r="I683" s="18">
        <f>Hoja2!V683</f>
        <v>0</v>
      </c>
      <c r="J683" s="18">
        <f>Hoja2!W683</f>
        <v>0</v>
      </c>
      <c r="K683" s="18">
        <f>Hoja2!X683</f>
        <v>0</v>
      </c>
      <c r="L683" s="5">
        <f>ROUND((Hoja2!W683*Hoja2!$B$1),3)</f>
        <v>0</v>
      </c>
      <c r="M683" s="5">
        <f>ROUND((Hoja2!W683*Hoja2!$B$2),3)</f>
        <v>0</v>
      </c>
      <c r="N683" s="5">
        <f t="shared" si="11"/>
        <v>0</v>
      </c>
      <c r="O683" s="45">
        <f>ROUND((Hoja2!U683+Hoja2!Y683),2)</f>
        <v>0</v>
      </c>
      <c r="P683" s="18">
        <f>Hoja2!AC683</f>
        <v>0</v>
      </c>
      <c r="Q683" s="18" t="str">
        <f>Hoja2!AD683</f>
        <v>N</v>
      </c>
      <c r="R683" s="18" t="str">
        <f>Hoja2!AE683</f>
        <v xml:space="preserve"> - </v>
      </c>
      <c r="S683" s="18" t="str">
        <f>Hoja2!AF683</f>
        <v xml:space="preserve"> - </v>
      </c>
      <c r="T683" s="18" t="str">
        <f>Hoja2!AG683</f>
        <v xml:space="preserve"> - </v>
      </c>
      <c r="U683" s="18" t="str">
        <f>Hoja2!AH683</f>
        <v xml:space="preserve"> - </v>
      </c>
      <c r="V683" s="18" t="str">
        <f>Hoja2!AI683</f>
        <v>A-1</v>
      </c>
      <c r="W683" s="18" t="str">
        <f>Hoja2!AJ683</f>
        <v>3011020110642</v>
      </c>
      <c r="X683" s="18">
        <f>Hoja2!AK683</f>
        <v>0</v>
      </c>
    </row>
    <row r="684" spans="1:24" ht="30" customHeight="1" x14ac:dyDescent="0.25">
      <c r="A684" s="18">
        <f>Hoja2!N684</f>
        <v>0</v>
      </c>
      <c r="B684" s="18">
        <f>Hoja2!O684</f>
        <v>0</v>
      </c>
      <c r="C684" s="18">
        <f>Hoja2!P684</f>
        <v>0</v>
      </c>
      <c r="D684" s="18">
        <f>Hoja2!Q684</f>
        <v>0</v>
      </c>
      <c r="E684" s="18">
        <f>Hoja2!R684</f>
        <v>0</v>
      </c>
      <c r="F684" s="18">
        <f>Hoja2!S684</f>
        <v>0</v>
      </c>
      <c r="G684" s="18" t="str">
        <f>Hoja2!T684</f>
        <v>2026</v>
      </c>
      <c r="H684" s="18">
        <f>Hoja2!U684</f>
        <v>0</v>
      </c>
      <c r="I684" s="18">
        <f>Hoja2!V684</f>
        <v>0</v>
      </c>
      <c r="J684" s="18">
        <f>Hoja2!W684</f>
        <v>0</v>
      </c>
      <c r="K684" s="18">
        <f>Hoja2!X684</f>
        <v>0</v>
      </c>
      <c r="L684" s="5">
        <f>ROUND((Hoja2!W684*Hoja2!$B$1),3)</f>
        <v>0</v>
      </c>
      <c r="M684" s="5">
        <f>ROUND((Hoja2!W684*Hoja2!$B$2),3)</f>
        <v>0</v>
      </c>
      <c r="N684" s="5">
        <f t="shared" si="11"/>
        <v>0</v>
      </c>
      <c r="O684" s="45">
        <f>ROUND((Hoja2!U684+Hoja2!Y684),2)</f>
        <v>0</v>
      </c>
      <c r="P684" s="18">
        <f>Hoja2!AC684</f>
        <v>0</v>
      </c>
      <c r="Q684" s="18" t="str">
        <f>Hoja2!AD684</f>
        <v>N</v>
      </c>
      <c r="R684" s="18" t="str">
        <f>Hoja2!AE684</f>
        <v xml:space="preserve"> - </v>
      </c>
      <c r="S684" s="18" t="str">
        <f>Hoja2!AF684</f>
        <v xml:space="preserve"> - </v>
      </c>
      <c r="T684" s="18" t="str">
        <f>Hoja2!AG684</f>
        <v xml:space="preserve"> - </v>
      </c>
      <c r="U684" s="18" t="str">
        <f>Hoja2!AH684</f>
        <v xml:space="preserve"> - </v>
      </c>
      <c r="V684" s="18" t="str">
        <f>Hoja2!AI684</f>
        <v>A-1</v>
      </c>
      <c r="W684" s="18" t="str">
        <f>Hoja2!AJ684</f>
        <v>3011020110643</v>
      </c>
      <c r="X684" s="18">
        <f>Hoja2!AK684</f>
        <v>0</v>
      </c>
    </row>
    <row r="685" spans="1:24" ht="30" customHeight="1" x14ac:dyDescent="0.25">
      <c r="A685" s="18">
        <f>Hoja2!N685</f>
        <v>0</v>
      </c>
      <c r="B685" s="18">
        <f>Hoja2!O685</f>
        <v>0</v>
      </c>
      <c r="C685" s="18">
        <f>Hoja2!P685</f>
        <v>0</v>
      </c>
      <c r="D685" s="18">
        <f>Hoja2!Q685</f>
        <v>0</v>
      </c>
      <c r="E685" s="18">
        <f>Hoja2!R685</f>
        <v>0</v>
      </c>
      <c r="F685" s="18">
        <f>Hoja2!S685</f>
        <v>0</v>
      </c>
      <c r="G685" s="18" t="str">
        <f>Hoja2!T685</f>
        <v>2026</v>
      </c>
      <c r="H685" s="18">
        <f>Hoja2!U685</f>
        <v>0</v>
      </c>
      <c r="I685" s="18">
        <f>Hoja2!V685</f>
        <v>0</v>
      </c>
      <c r="J685" s="18">
        <f>Hoja2!W685</f>
        <v>0</v>
      </c>
      <c r="K685" s="18">
        <f>Hoja2!X685</f>
        <v>0</v>
      </c>
      <c r="L685" s="5">
        <f>ROUND((Hoja2!W685*Hoja2!$B$1),3)</f>
        <v>0</v>
      </c>
      <c r="M685" s="5">
        <f>ROUND((Hoja2!W685*Hoja2!$B$2),3)</f>
        <v>0</v>
      </c>
      <c r="N685" s="5">
        <f t="shared" si="11"/>
        <v>0</v>
      </c>
      <c r="O685" s="45">
        <f>ROUND((Hoja2!U685+Hoja2!Y685),2)</f>
        <v>0</v>
      </c>
      <c r="P685" s="18">
        <f>Hoja2!AC685</f>
        <v>0</v>
      </c>
      <c r="Q685" s="18" t="str">
        <f>Hoja2!AD685</f>
        <v>N</v>
      </c>
      <c r="R685" s="18" t="str">
        <f>Hoja2!AE685</f>
        <v xml:space="preserve"> - </v>
      </c>
      <c r="S685" s="18" t="str">
        <f>Hoja2!AF685</f>
        <v xml:space="preserve"> - </v>
      </c>
      <c r="T685" s="18" t="str">
        <f>Hoja2!AG685</f>
        <v xml:space="preserve"> - </v>
      </c>
      <c r="U685" s="18" t="str">
        <f>Hoja2!AH685</f>
        <v xml:space="preserve"> - </v>
      </c>
      <c r="V685" s="18" t="str">
        <f>Hoja2!AI685</f>
        <v>A-1</v>
      </c>
      <c r="W685" s="18" t="str">
        <f>Hoja2!AJ685</f>
        <v>3011020110644</v>
      </c>
      <c r="X685" s="18">
        <f>Hoja2!AK685</f>
        <v>0</v>
      </c>
    </row>
    <row r="686" spans="1:24" ht="30" customHeight="1" x14ac:dyDescent="0.25">
      <c r="A686" s="18">
        <f>Hoja2!N686</f>
        <v>0</v>
      </c>
      <c r="B686" s="18">
        <f>Hoja2!O686</f>
        <v>0</v>
      </c>
      <c r="C686" s="18">
        <f>Hoja2!P686</f>
        <v>0</v>
      </c>
      <c r="D686" s="18">
        <f>Hoja2!Q686</f>
        <v>0</v>
      </c>
      <c r="E686" s="18">
        <f>Hoja2!R686</f>
        <v>0</v>
      </c>
      <c r="F686" s="18">
        <f>Hoja2!S686</f>
        <v>0</v>
      </c>
      <c r="G686" s="18" t="str">
        <f>Hoja2!T686</f>
        <v>2026</v>
      </c>
      <c r="H686" s="18">
        <f>Hoja2!U686</f>
        <v>0</v>
      </c>
      <c r="I686" s="18">
        <f>Hoja2!V686</f>
        <v>0</v>
      </c>
      <c r="J686" s="18">
        <f>Hoja2!W686</f>
        <v>0</v>
      </c>
      <c r="K686" s="18">
        <f>Hoja2!X686</f>
        <v>0</v>
      </c>
      <c r="L686" s="5">
        <f>ROUND((Hoja2!W686*Hoja2!$B$1),3)</f>
        <v>0</v>
      </c>
      <c r="M686" s="5">
        <f>ROUND((Hoja2!W686*Hoja2!$B$2),3)</f>
        <v>0</v>
      </c>
      <c r="N686" s="5">
        <f t="shared" si="11"/>
        <v>0</v>
      </c>
      <c r="O686" s="45">
        <f>ROUND((Hoja2!U686+Hoja2!Y686),2)</f>
        <v>0</v>
      </c>
      <c r="P686" s="18">
        <f>Hoja2!AC686</f>
        <v>0</v>
      </c>
      <c r="Q686" s="18" t="str">
        <f>Hoja2!AD686</f>
        <v>N</v>
      </c>
      <c r="R686" s="18" t="str">
        <f>Hoja2!AE686</f>
        <v xml:space="preserve"> - </v>
      </c>
      <c r="S686" s="18" t="str">
        <f>Hoja2!AF686</f>
        <v xml:space="preserve"> - </v>
      </c>
      <c r="T686" s="18" t="str">
        <f>Hoja2!AG686</f>
        <v xml:space="preserve"> - </v>
      </c>
      <c r="U686" s="18" t="str">
        <f>Hoja2!AH686</f>
        <v xml:space="preserve"> - </v>
      </c>
      <c r="V686" s="18" t="str">
        <f>Hoja2!AI686</f>
        <v>A-1</v>
      </c>
      <c r="W686" s="18" t="str">
        <f>Hoja2!AJ686</f>
        <v>3011020110645</v>
      </c>
      <c r="X686" s="18">
        <f>Hoja2!AK686</f>
        <v>0</v>
      </c>
    </row>
    <row r="687" spans="1:24" ht="30" customHeight="1" x14ac:dyDescent="0.25">
      <c r="A687" s="18">
        <f>Hoja2!N687</f>
        <v>0</v>
      </c>
      <c r="B687" s="18">
        <f>Hoja2!O687</f>
        <v>0</v>
      </c>
      <c r="C687" s="18">
        <f>Hoja2!P687</f>
        <v>0</v>
      </c>
      <c r="D687" s="18">
        <f>Hoja2!Q687</f>
        <v>0</v>
      </c>
      <c r="E687" s="18">
        <f>Hoja2!R687</f>
        <v>0</v>
      </c>
      <c r="F687" s="18">
        <f>Hoja2!S687</f>
        <v>0</v>
      </c>
      <c r="G687" s="18" t="str">
        <f>Hoja2!T687</f>
        <v>2026</v>
      </c>
      <c r="H687" s="18">
        <f>Hoja2!U687</f>
        <v>0</v>
      </c>
      <c r="I687" s="18">
        <f>Hoja2!V687</f>
        <v>0</v>
      </c>
      <c r="J687" s="18">
        <f>Hoja2!W687</f>
        <v>0</v>
      </c>
      <c r="K687" s="18">
        <f>Hoja2!X687</f>
        <v>0</v>
      </c>
      <c r="L687" s="5">
        <f>ROUND((Hoja2!W687*Hoja2!$B$1),3)</f>
        <v>0</v>
      </c>
      <c r="M687" s="5">
        <f>ROUND((Hoja2!W687*Hoja2!$B$2),3)</f>
        <v>0</v>
      </c>
      <c r="N687" s="5">
        <f t="shared" si="11"/>
        <v>0</v>
      </c>
      <c r="O687" s="45">
        <f>ROUND((Hoja2!U687+Hoja2!Y687),2)</f>
        <v>0</v>
      </c>
      <c r="P687" s="18">
        <f>Hoja2!AC687</f>
        <v>0</v>
      </c>
      <c r="Q687" s="18" t="str">
        <f>Hoja2!AD687</f>
        <v>N</v>
      </c>
      <c r="R687" s="18" t="str">
        <f>Hoja2!AE687</f>
        <v xml:space="preserve"> - </v>
      </c>
      <c r="S687" s="18" t="str">
        <f>Hoja2!AF687</f>
        <v xml:space="preserve"> - </v>
      </c>
      <c r="T687" s="18" t="str">
        <f>Hoja2!AG687</f>
        <v xml:space="preserve"> - </v>
      </c>
      <c r="U687" s="18" t="str">
        <f>Hoja2!AH687</f>
        <v xml:space="preserve"> - </v>
      </c>
      <c r="V687" s="18" t="str">
        <f>Hoja2!AI687</f>
        <v>A-1</v>
      </c>
      <c r="W687" s="18" t="str">
        <f>Hoja2!AJ687</f>
        <v>3011020110646</v>
      </c>
      <c r="X687" s="18">
        <f>Hoja2!AK687</f>
        <v>0</v>
      </c>
    </row>
    <row r="688" spans="1:24" ht="30" customHeight="1" x14ac:dyDescent="0.25">
      <c r="A688" s="18">
        <f>Hoja2!N688</f>
        <v>0</v>
      </c>
      <c r="B688" s="18">
        <f>Hoja2!O688</f>
        <v>0</v>
      </c>
      <c r="C688" s="18">
        <f>Hoja2!P688</f>
        <v>0</v>
      </c>
      <c r="D688" s="18">
        <f>Hoja2!Q688</f>
        <v>0</v>
      </c>
      <c r="E688" s="18">
        <f>Hoja2!R688</f>
        <v>0</v>
      </c>
      <c r="F688" s="18">
        <f>Hoja2!S688</f>
        <v>0</v>
      </c>
      <c r="G688" s="18" t="str">
        <f>Hoja2!T688</f>
        <v>2026</v>
      </c>
      <c r="H688" s="18">
        <f>Hoja2!U688</f>
        <v>0</v>
      </c>
      <c r="I688" s="18">
        <f>Hoja2!V688</f>
        <v>0</v>
      </c>
      <c r="J688" s="18">
        <f>Hoja2!W688</f>
        <v>0</v>
      </c>
      <c r="K688" s="18">
        <f>Hoja2!X688</f>
        <v>0</v>
      </c>
      <c r="L688" s="5">
        <f>ROUND((Hoja2!W688*Hoja2!$B$1),3)</f>
        <v>0</v>
      </c>
      <c r="M688" s="5">
        <f>ROUND((Hoja2!W688*Hoja2!$B$2),3)</f>
        <v>0</v>
      </c>
      <c r="N688" s="5">
        <f t="shared" si="11"/>
        <v>0</v>
      </c>
      <c r="O688" s="45">
        <f>ROUND((Hoja2!U688+Hoja2!Y688),2)</f>
        <v>0</v>
      </c>
      <c r="P688" s="18">
        <f>Hoja2!AC688</f>
        <v>0</v>
      </c>
      <c r="Q688" s="18" t="str">
        <f>Hoja2!AD688</f>
        <v>N</v>
      </c>
      <c r="R688" s="18" t="str">
        <f>Hoja2!AE688</f>
        <v xml:space="preserve"> - </v>
      </c>
      <c r="S688" s="18" t="str">
        <f>Hoja2!AF688</f>
        <v xml:space="preserve"> - </v>
      </c>
      <c r="T688" s="18" t="str">
        <f>Hoja2!AG688</f>
        <v xml:space="preserve"> - </v>
      </c>
      <c r="U688" s="18" t="str">
        <f>Hoja2!AH688</f>
        <v xml:space="preserve"> - </v>
      </c>
      <c r="V688" s="18" t="str">
        <f>Hoja2!AI688</f>
        <v>A-1</v>
      </c>
      <c r="W688" s="18" t="str">
        <f>Hoja2!AJ688</f>
        <v>3011020110647</v>
      </c>
      <c r="X688" s="18">
        <f>Hoja2!AK688</f>
        <v>0</v>
      </c>
    </row>
    <row r="689" spans="1:24" ht="30" customHeight="1" x14ac:dyDescent="0.25">
      <c r="A689" s="18">
        <f>Hoja2!N689</f>
        <v>0</v>
      </c>
      <c r="B689" s="18">
        <f>Hoja2!O689</f>
        <v>0</v>
      </c>
      <c r="C689" s="18">
        <f>Hoja2!P689</f>
        <v>0</v>
      </c>
      <c r="D689" s="18">
        <f>Hoja2!Q689</f>
        <v>0</v>
      </c>
      <c r="E689" s="18">
        <f>Hoja2!R689</f>
        <v>0</v>
      </c>
      <c r="F689" s="18">
        <f>Hoja2!S689</f>
        <v>0</v>
      </c>
      <c r="G689" s="18" t="str">
        <f>Hoja2!T689</f>
        <v>2026</v>
      </c>
      <c r="H689" s="18">
        <f>Hoja2!U689</f>
        <v>0</v>
      </c>
      <c r="I689" s="18">
        <f>Hoja2!V689</f>
        <v>0</v>
      </c>
      <c r="J689" s="18">
        <f>Hoja2!W689</f>
        <v>0</v>
      </c>
      <c r="K689" s="18">
        <f>Hoja2!X689</f>
        <v>0</v>
      </c>
      <c r="L689" s="5">
        <f>ROUND((Hoja2!W689*Hoja2!$B$1),3)</f>
        <v>0</v>
      </c>
      <c r="M689" s="5">
        <f>ROUND((Hoja2!W689*Hoja2!$B$2),3)</f>
        <v>0</v>
      </c>
      <c r="N689" s="5">
        <f t="shared" si="11"/>
        <v>0</v>
      </c>
      <c r="O689" s="45">
        <f>ROUND((Hoja2!U689+Hoja2!Y689),2)</f>
        <v>0</v>
      </c>
      <c r="P689" s="18">
        <f>Hoja2!AC689</f>
        <v>0</v>
      </c>
      <c r="Q689" s="18" t="str">
        <f>Hoja2!AD689</f>
        <v>N</v>
      </c>
      <c r="R689" s="18" t="str">
        <f>Hoja2!AE689</f>
        <v xml:space="preserve"> - </v>
      </c>
      <c r="S689" s="18" t="str">
        <f>Hoja2!AF689</f>
        <v xml:space="preserve"> - </v>
      </c>
      <c r="T689" s="18" t="str">
        <f>Hoja2!AG689</f>
        <v xml:space="preserve"> - </v>
      </c>
      <c r="U689" s="18" t="str">
        <f>Hoja2!AH689</f>
        <v xml:space="preserve"> - </v>
      </c>
      <c r="V689" s="18" t="str">
        <f>Hoja2!AI689</f>
        <v>A-1</v>
      </c>
      <c r="W689" s="18" t="str">
        <f>Hoja2!AJ689</f>
        <v>3011020110648</v>
      </c>
      <c r="X689" s="18">
        <f>Hoja2!AK689</f>
        <v>0</v>
      </c>
    </row>
    <row r="690" spans="1:24" ht="30" customHeight="1" x14ac:dyDescent="0.25">
      <c r="A690" s="18">
        <f>Hoja2!N690</f>
        <v>0</v>
      </c>
      <c r="B690" s="18">
        <f>Hoja2!O690</f>
        <v>0</v>
      </c>
      <c r="C690" s="18">
        <f>Hoja2!P690</f>
        <v>0</v>
      </c>
      <c r="D690" s="18">
        <f>Hoja2!Q690</f>
        <v>0</v>
      </c>
      <c r="E690" s="18">
        <f>Hoja2!R690</f>
        <v>0</v>
      </c>
      <c r="F690" s="18">
        <f>Hoja2!S690</f>
        <v>0</v>
      </c>
      <c r="G690" s="18" t="str">
        <f>Hoja2!T690</f>
        <v>2026</v>
      </c>
      <c r="H690" s="18">
        <f>Hoja2!U690</f>
        <v>0</v>
      </c>
      <c r="I690" s="18">
        <f>Hoja2!V690</f>
        <v>0</v>
      </c>
      <c r="J690" s="18">
        <f>Hoja2!W690</f>
        <v>0</v>
      </c>
      <c r="K690" s="18">
        <f>Hoja2!X690</f>
        <v>0</v>
      </c>
      <c r="L690" s="5">
        <f>ROUND((Hoja2!W690*Hoja2!$B$1),3)</f>
        <v>0</v>
      </c>
      <c r="M690" s="5">
        <f>ROUND((Hoja2!W690*Hoja2!$B$2),3)</f>
        <v>0</v>
      </c>
      <c r="N690" s="5">
        <f t="shared" si="11"/>
        <v>0</v>
      </c>
      <c r="O690" s="45">
        <f>ROUND((Hoja2!U690+Hoja2!Y690),2)</f>
        <v>0</v>
      </c>
      <c r="P690" s="18">
        <f>Hoja2!AC690</f>
        <v>0</v>
      </c>
      <c r="Q690" s="18" t="str">
        <f>Hoja2!AD690</f>
        <v>N</v>
      </c>
      <c r="R690" s="18" t="str">
        <f>Hoja2!AE690</f>
        <v xml:space="preserve"> - </v>
      </c>
      <c r="S690" s="18" t="str">
        <f>Hoja2!AF690</f>
        <v xml:space="preserve"> - </v>
      </c>
      <c r="T690" s="18" t="str">
        <f>Hoja2!AG690</f>
        <v xml:space="preserve"> - </v>
      </c>
      <c r="U690" s="18" t="str">
        <f>Hoja2!AH690</f>
        <v xml:space="preserve"> - </v>
      </c>
      <c r="V690" s="18" t="str">
        <f>Hoja2!AI690</f>
        <v>A-1</v>
      </c>
      <c r="W690" s="18" t="str">
        <f>Hoja2!AJ690</f>
        <v>3011020110649</v>
      </c>
      <c r="X690" s="18">
        <f>Hoja2!AK690</f>
        <v>0</v>
      </c>
    </row>
    <row r="691" spans="1:24" ht="30" customHeight="1" x14ac:dyDescent="0.25">
      <c r="A691" s="18">
        <f>Hoja2!N691</f>
        <v>0</v>
      </c>
      <c r="B691" s="18">
        <f>Hoja2!O691</f>
        <v>0</v>
      </c>
      <c r="C691" s="18">
        <f>Hoja2!P691</f>
        <v>0</v>
      </c>
      <c r="D691" s="18">
        <f>Hoja2!Q691</f>
        <v>0</v>
      </c>
      <c r="E691" s="18">
        <f>Hoja2!R691</f>
        <v>0</v>
      </c>
      <c r="F691" s="18">
        <f>Hoja2!S691</f>
        <v>0</v>
      </c>
      <c r="G691" s="18" t="str">
        <f>Hoja2!T691</f>
        <v>2026</v>
      </c>
      <c r="H691" s="18">
        <f>Hoja2!U691</f>
        <v>0</v>
      </c>
      <c r="I691" s="18">
        <f>Hoja2!V691</f>
        <v>0</v>
      </c>
      <c r="J691" s="18">
        <f>Hoja2!W691</f>
        <v>0</v>
      </c>
      <c r="K691" s="18">
        <f>Hoja2!X691</f>
        <v>0</v>
      </c>
      <c r="L691" s="5">
        <f>ROUND((Hoja2!W691*Hoja2!$B$1),3)</f>
        <v>0</v>
      </c>
      <c r="M691" s="5">
        <f>ROUND((Hoja2!W691*Hoja2!$B$2),3)</f>
        <v>0</v>
      </c>
      <c r="N691" s="5">
        <f t="shared" si="11"/>
        <v>0</v>
      </c>
      <c r="O691" s="45">
        <f>ROUND((Hoja2!U691+Hoja2!Y691),2)</f>
        <v>0</v>
      </c>
      <c r="P691" s="18">
        <f>Hoja2!AC691</f>
        <v>0</v>
      </c>
      <c r="Q691" s="18" t="str">
        <f>Hoja2!AD691</f>
        <v>N</v>
      </c>
      <c r="R691" s="18" t="str">
        <f>Hoja2!AE691</f>
        <v xml:space="preserve"> - </v>
      </c>
      <c r="S691" s="18" t="str">
        <f>Hoja2!AF691</f>
        <v xml:space="preserve"> - </v>
      </c>
      <c r="T691" s="18" t="str">
        <f>Hoja2!AG691</f>
        <v xml:space="preserve"> - </v>
      </c>
      <c r="U691" s="18" t="str">
        <f>Hoja2!AH691</f>
        <v xml:space="preserve"> - </v>
      </c>
      <c r="V691" s="18" t="str">
        <f>Hoja2!AI691</f>
        <v>A-1</v>
      </c>
      <c r="W691" s="18" t="str">
        <f>Hoja2!AJ691</f>
        <v>3011020110650</v>
      </c>
      <c r="X691" s="18">
        <f>Hoja2!AK691</f>
        <v>0</v>
      </c>
    </row>
    <row r="692" spans="1:24" ht="30" customHeight="1" x14ac:dyDescent="0.25">
      <c r="A692" s="18">
        <f>Hoja2!N692</f>
        <v>0</v>
      </c>
      <c r="B692" s="18">
        <f>Hoja2!O692</f>
        <v>0</v>
      </c>
      <c r="C692" s="18">
        <f>Hoja2!P692</f>
        <v>0</v>
      </c>
      <c r="D692" s="18">
        <f>Hoja2!Q692</f>
        <v>0</v>
      </c>
      <c r="E692" s="18">
        <f>Hoja2!R692</f>
        <v>0</v>
      </c>
      <c r="F692" s="18">
        <f>Hoja2!S692</f>
        <v>0</v>
      </c>
      <c r="G692" s="18" t="str">
        <f>Hoja2!T692</f>
        <v>2026</v>
      </c>
      <c r="H692" s="18">
        <f>Hoja2!U692</f>
        <v>0</v>
      </c>
      <c r="I692" s="18">
        <f>Hoja2!V692</f>
        <v>0</v>
      </c>
      <c r="J692" s="18">
        <f>Hoja2!W692</f>
        <v>0</v>
      </c>
      <c r="K692" s="18">
        <f>Hoja2!X692</f>
        <v>0</v>
      </c>
      <c r="L692" s="5">
        <f>ROUND((Hoja2!W692*Hoja2!$B$1),3)</f>
        <v>0</v>
      </c>
      <c r="M692" s="5">
        <f>ROUND((Hoja2!W692*Hoja2!$B$2),3)</f>
        <v>0</v>
      </c>
      <c r="N692" s="5">
        <f t="shared" si="11"/>
        <v>0</v>
      </c>
      <c r="O692" s="45">
        <f>ROUND((Hoja2!U692+Hoja2!Y692),2)</f>
        <v>0</v>
      </c>
      <c r="P692" s="18">
        <f>Hoja2!AC692</f>
        <v>0</v>
      </c>
      <c r="Q692" s="18" t="str">
        <f>Hoja2!AD692</f>
        <v>N</v>
      </c>
      <c r="R692" s="18" t="str">
        <f>Hoja2!AE692</f>
        <v xml:space="preserve"> - </v>
      </c>
      <c r="S692" s="18" t="str">
        <f>Hoja2!AF692</f>
        <v xml:space="preserve"> - </v>
      </c>
      <c r="T692" s="18" t="str">
        <f>Hoja2!AG692</f>
        <v xml:space="preserve"> - </v>
      </c>
      <c r="U692" s="18" t="str">
        <f>Hoja2!AH692</f>
        <v xml:space="preserve"> - </v>
      </c>
      <c r="V692" s="18" t="str">
        <f>Hoja2!AI692</f>
        <v>A-1</v>
      </c>
      <c r="W692" s="18" t="str">
        <f>Hoja2!AJ692</f>
        <v>3011020110651</v>
      </c>
      <c r="X692" s="18">
        <f>Hoja2!AK692</f>
        <v>0</v>
      </c>
    </row>
    <row r="693" spans="1:24" ht="30" customHeight="1" x14ac:dyDescent="0.25">
      <c r="A693" s="18">
        <f>Hoja2!N693</f>
        <v>0</v>
      </c>
      <c r="B693" s="18">
        <f>Hoja2!O693</f>
        <v>0</v>
      </c>
      <c r="C693" s="18">
        <f>Hoja2!P693</f>
        <v>0</v>
      </c>
      <c r="D693" s="18">
        <f>Hoja2!Q693</f>
        <v>0</v>
      </c>
      <c r="E693" s="18">
        <f>Hoja2!R693</f>
        <v>0</v>
      </c>
      <c r="F693" s="18">
        <f>Hoja2!S693</f>
        <v>0</v>
      </c>
      <c r="G693" s="18" t="str">
        <f>Hoja2!T693</f>
        <v>2026</v>
      </c>
      <c r="H693" s="18">
        <f>Hoja2!U693</f>
        <v>0</v>
      </c>
      <c r="I693" s="18">
        <f>Hoja2!V693</f>
        <v>0</v>
      </c>
      <c r="J693" s="18">
        <f>Hoja2!W693</f>
        <v>0</v>
      </c>
      <c r="K693" s="18">
        <f>Hoja2!X693</f>
        <v>0</v>
      </c>
      <c r="L693" s="5">
        <f>ROUND((Hoja2!W693*Hoja2!$B$1),3)</f>
        <v>0</v>
      </c>
      <c r="M693" s="5">
        <f>ROUND((Hoja2!W693*Hoja2!$B$2),3)</f>
        <v>0</v>
      </c>
      <c r="N693" s="5">
        <f t="shared" si="11"/>
        <v>0</v>
      </c>
      <c r="O693" s="45">
        <f>ROUND((Hoja2!U693+Hoja2!Y693),2)</f>
        <v>0</v>
      </c>
      <c r="P693" s="18">
        <f>Hoja2!AC693</f>
        <v>0</v>
      </c>
      <c r="Q693" s="18" t="str">
        <f>Hoja2!AD693</f>
        <v>N</v>
      </c>
      <c r="R693" s="18" t="str">
        <f>Hoja2!AE693</f>
        <v xml:space="preserve"> - </v>
      </c>
      <c r="S693" s="18" t="str">
        <f>Hoja2!AF693</f>
        <v xml:space="preserve"> - </v>
      </c>
      <c r="T693" s="18" t="str">
        <f>Hoja2!AG693</f>
        <v xml:space="preserve"> - </v>
      </c>
      <c r="U693" s="18" t="str">
        <f>Hoja2!AH693</f>
        <v xml:space="preserve"> - </v>
      </c>
      <c r="V693" s="18" t="str">
        <f>Hoja2!AI693</f>
        <v>A-1</v>
      </c>
      <c r="W693" s="18" t="str">
        <f>Hoja2!AJ693</f>
        <v>3011020110652</v>
      </c>
      <c r="X693" s="18">
        <f>Hoja2!AK693</f>
        <v>0</v>
      </c>
    </row>
    <row r="694" spans="1:24" ht="30" customHeight="1" x14ac:dyDescent="0.25">
      <c r="A694" s="18">
        <f>Hoja2!N694</f>
        <v>0</v>
      </c>
      <c r="B694" s="18">
        <f>Hoja2!O694</f>
        <v>0</v>
      </c>
      <c r="C694" s="18">
        <f>Hoja2!P694</f>
        <v>0</v>
      </c>
      <c r="D694" s="18">
        <f>Hoja2!Q694</f>
        <v>0</v>
      </c>
      <c r="E694" s="18">
        <f>Hoja2!R694</f>
        <v>0</v>
      </c>
      <c r="F694" s="18">
        <f>Hoja2!S694</f>
        <v>0</v>
      </c>
      <c r="G694" s="18" t="str">
        <f>Hoja2!T694</f>
        <v>2026</v>
      </c>
      <c r="H694" s="18">
        <f>Hoja2!U694</f>
        <v>0</v>
      </c>
      <c r="I694" s="18">
        <f>Hoja2!V694</f>
        <v>0</v>
      </c>
      <c r="J694" s="18">
        <f>Hoja2!W694</f>
        <v>0</v>
      </c>
      <c r="K694" s="18">
        <f>Hoja2!X694</f>
        <v>0</v>
      </c>
      <c r="L694" s="5">
        <f>ROUND((Hoja2!W694*Hoja2!$B$1),3)</f>
        <v>0</v>
      </c>
      <c r="M694" s="5">
        <f>ROUND((Hoja2!W694*Hoja2!$B$2),3)</f>
        <v>0</v>
      </c>
      <c r="N694" s="5">
        <f t="shared" si="11"/>
        <v>0</v>
      </c>
      <c r="O694" s="45">
        <f>ROUND((Hoja2!U694+Hoja2!Y694),2)</f>
        <v>0</v>
      </c>
      <c r="P694" s="18">
        <f>Hoja2!AC694</f>
        <v>0</v>
      </c>
      <c r="Q694" s="18" t="str">
        <f>Hoja2!AD694</f>
        <v>N</v>
      </c>
      <c r="R694" s="18" t="str">
        <f>Hoja2!AE694</f>
        <v xml:space="preserve"> - </v>
      </c>
      <c r="S694" s="18" t="str">
        <f>Hoja2!AF694</f>
        <v xml:space="preserve"> - </v>
      </c>
      <c r="T694" s="18" t="str">
        <f>Hoja2!AG694</f>
        <v xml:space="preserve"> - </v>
      </c>
      <c r="U694" s="18" t="str">
        <f>Hoja2!AH694</f>
        <v xml:space="preserve"> - </v>
      </c>
      <c r="V694" s="18" t="str">
        <f>Hoja2!AI694</f>
        <v>A-1</v>
      </c>
      <c r="W694" s="18" t="str">
        <f>Hoja2!AJ694</f>
        <v>3011020110653</v>
      </c>
      <c r="X694" s="18">
        <f>Hoja2!AK694</f>
        <v>0</v>
      </c>
    </row>
    <row r="695" spans="1:24" ht="30" customHeight="1" x14ac:dyDescent="0.25">
      <c r="A695" s="18">
        <f>Hoja2!N695</f>
        <v>0</v>
      </c>
      <c r="B695" s="18">
        <f>Hoja2!O695</f>
        <v>0</v>
      </c>
      <c r="C695" s="18">
        <f>Hoja2!P695</f>
        <v>0</v>
      </c>
      <c r="D695" s="18">
        <f>Hoja2!Q695</f>
        <v>0</v>
      </c>
      <c r="E695" s="18">
        <f>Hoja2!R695</f>
        <v>0</v>
      </c>
      <c r="F695" s="18">
        <f>Hoja2!S695</f>
        <v>0</v>
      </c>
      <c r="G695" s="18" t="str">
        <f>Hoja2!T695</f>
        <v>2026</v>
      </c>
      <c r="H695" s="18">
        <f>Hoja2!U695</f>
        <v>0</v>
      </c>
      <c r="I695" s="18">
        <f>Hoja2!V695</f>
        <v>0</v>
      </c>
      <c r="J695" s="18">
        <f>Hoja2!W695</f>
        <v>0</v>
      </c>
      <c r="K695" s="18">
        <f>Hoja2!X695</f>
        <v>0</v>
      </c>
      <c r="L695" s="5">
        <f>ROUND((Hoja2!W695*Hoja2!$B$1),3)</f>
        <v>0</v>
      </c>
      <c r="M695" s="5">
        <f>ROUND((Hoja2!W695*Hoja2!$B$2),3)</f>
        <v>0</v>
      </c>
      <c r="N695" s="5">
        <f t="shared" si="11"/>
        <v>0</v>
      </c>
      <c r="O695" s="45">
        <f>ROUND((Hoja2!U695+Hoja2!Y695),2)</f>
        <v>0</v>
      </c>
      <c r="P695" s="18">
        <f>Hoja2!AC695</f>
        <v>0</v>
      </c>
      <c r="Q695" s="18" t="str">
        <f>Hoja2!AD695</f>
        <v>N</v>
      </c>
      <c r="R695" s="18" t="str">
        <f>Hoja2!AE695</f>
        <v xml:space="preserve"> - </v>
      </c>
      <c r="S695" s="18" t="str">
        <f>Hoja2!AF695</f>
        <v xml:space="preserve"> - </v>
      </c>
      <c r="T695" s="18" t="str">
        <f>Hoja2!AG695</f>
        <v xml:space="preserve"> - </v>
      </c>
      <c r="U695" s="18" t="str">
        <f>Hoja2!AH695</f>
        <v xml:space="preserve"> - </v>
      </c>
      <c r="V695" s="18" t="str">
        <f>Hoja2!AI695</f>
        <v>A-1</v>
      </c>
      <c r="W695" s="18" t="str">
        <f>Hoja2!AJ695</f>
        <v>3011020110654</v>
      </c>
      <c r="X695" s="18">
        <f>Hoja2!AK695</f>
        <v>0</v>
      </c>
    </row>
    <row r="696" spans="1:24" ht="30" customHeight="1" x14ac:dyDescent="0.25">
      <c r="A696" s="18">
        <f>Hoja2!N696</f>
        <v>0</v>
      </c>
      <c r="B696" s="18">
        <f>Hoja2!O696</f>
        <v>0</v>
      </c>
      <c r="C696" s="18">
        <f>Hoja2!P696</f>
        <v>0</v>
      </c>
      <c r="D696" s="18">
        <f>Hoja2!Q696</f>
        <v>0</v>
      </c>
      <c r="E696" s="18">
        <f>Hoja2!R696</f>
        <v>0</v>
      </c>
      <c r="F696" s="18">
        <f>Hoja2!S696</f>
        <v>0</v>
      </c>
      <c r="G696" s="18" t="str">
        <f>Hoja2!T696</f>
        <v>2026</v>
      </c>
      <c r="H696" s="18">
        <f>Hoja2!U696</f>
        <v>0</v>
      </c>
      <c r="I696" s="18">
        <f>Hoja2!V696</f>
        <v>0</v>
      </c>
      <c r="J696" s="18">
        <f>Hoja2!W696</f>
        <v>0</v>
      </c>
      <c r="K696" s="18">
        <f>Hoja2!X696</f>
        <v>0</v>
      </c>
      <c r="L696" s="5">
        <f>ROUND((Hoja2!W696*Hoja2!$B$1),3)</f>
        <v>0</v>
      </c>
      <c r="M696" s="5">
        <f>ROUND((Hoja2!W696*Hoja2!$B$2),3)</f>
        <v>0</v>
      </c>
      <c r="N696" s="5">
        <f t="shared" si="11"/>
        <v>0</v>
      </c>
      <c r="O696" s="45">
        <f>ROUND((Hoja2!U696+Hoja2!Y696),2)</f>
        <v>0</v>
      </c>
      <c r="P696" s="18">
        <f>Hoja2!AC696</f>
        <v>0</v>
      </c>
      <c r="Q696" s="18" t="str">
        <f>Hoja2!AD696</f>
        <v>N</v>
      </c>
      <c r="R696" s="18" t="str">
        <f>Hoja2!AE696</f>
        <v xml:space="preserve"> - </v>
      </c>
      <c r="S696" s="18" t="str">
        <f>Hoja2!AF696</f>
        <v xml:space="preserve"> - </v>
      </c>
      <c r="T696" s="18" t="str">
        <f>Hoja2!AG696</f>
        <v xml:space="preserve"> - </v>
      </c>
      <c r="U696" s="18" t="str">
        <f>Hoja2!AH696</f>
        <v xml:space="preserve"> - </v>
      </c>
      <c r="V696" s="18" t="str">
        <f>Hoja2!AI696</f>
        <v>A-1</v>
      </c>
      <c r="W696" s="18" t="str">
        <f>Hoja2!AJ696</f>
        <v>3011020110655</v>
      </c>
      <c r="X696" s="18">
        <f>Hoja2!AK696</f>
        <v>0</v>
      </c>
    </row>
    <row r="697" spans="1:24" ht="30" customHeight="1" x14ac:dyDescent="0.25">
      <c r="A697" s="18">
        <f>Hoja2!N697</f>
        <v>0</v>
      </c>
      <c r="B697" s="18">
        <f>Hoja2!O697</f>
        <v>0</v>
      </c>
      <c r="C697" s="18">
        <f>Hoja2!P697</f>
        <v>0</v>
      </c>
      <c r="D697" s="18">
        <f>Hoja2!Q697</f>
        <v>0</v>
      </c>
      <c r="E697" s="18">
        <f>Hoja2!R697</f>
        <v>0</v>
      </c>
      <c r="F697" s="18">
        <f>Hoja2!S697</f>
        <v>0</v>
      </c>
      <c r="G697" s="18" t="str">
        <f>Hoja2!T697</f>
        <v>2026</v>
      </c>
      <c r="H697" s="18">
        <f>Hoja2!U697</f>
        <v>0</v>
      </c>
      <c r="I697" s="18">
        <f>Hoja2!V697</f>
        <v>0</v>
      </c>
      <c r="J697" s="18">
        <f>Hoja2!W697</f>
        <v>0</v>
      </c>
      <c r="K697" s="18">
        <f>Hoja2!X697</f>
        <v>0</v>
      </c>
      <c r="L697" s="5">
        <f>ROUND((Hoja2!W697*Hoja2!$B$1),3)</f>
        <v>0</v>
      </c>
      <c r="M697" s="5">
        <f>ROUND((Hoja2!W697*Hoja2!$B$2),3)</f>
        <v>0</v>
      </c>
      <c r="N697" s="5">
        <f t="shared" si="11"/>
        <v>0</v>
      </c>
      <c r="O697" s="45">
        <f>ROUND((Hoja2!U697+Hoja2!Y697),2)</f>
        <v>0</v>
      </c>
      <c r="P697" s="18">
        <f>Hoja2!AC697</f>
        <v>0</v>
      </c>
      <c r="Q697" s="18" t="str">
        <f>Hoja2!AD697</f>
        <v>N</v>
      </c>
      <c r="R697" s="18" t="str">
        <f>Hoja2!AE697</f>
        <v xml:space="preserve"> - </v>
      </c>
      <c r="S697" s="18" t="str">
        <f>Hoja2!AF697</f>
        <v xml:space="preserve"> - </v>
      </c>
      <c r="T697" s="18" t="str">
        <f>Hoja2!AG697</f>
        <v xml:space="preserve"> - </v>
      </c>
      <c r="U697" s="18" t="str">
        <f>Hoja2!AH697</f>
        <v xml:space="preserve"> - </v>
      </c>
      <c r="V697" s="18" t="str">
        <f>Hoja2!AI697</f>
        <v>A-1</v>
      </c>
      <c r="W697" s="18" t="str">
        <f>Hoja2!AJ697</f>
        <v>3011020110656</v>
      </c>
      <c r="X697" s="18">
        <f>Hoja2!AK697</f>
        <v>0</v>
      </c>
    </row>
    <row r="698" spans="1:24" ht="30" customHeight="1" x14ac:dyDescent="0.25">
      <c r="A698" s="18">
        <f>Hoja2!N698</f>
        <v>0</v>
      </c>
      <c r="B698" s="18">
        <f>Hoja2!O698</f>
        <v>0</v>
      </c>
      <c r="C698" s="18">
        <f>Hoja2!P698</f>
        <v>0</v>
      </c>
      <c r="D698" s="18">
        <f>Hoja2!Q698</f>
        <v>0</v>
      </c>
      <c r="E698" s="18">
        <f>Hoja2!R698</f>
        <v>0</v>
      </c>
      <c r="F698" s="18">
        <f>Hoja2!S698</f>
        <v>0</v>
      </c>
      <c r="G698" s="18" t="str">
        <f>Hoja2!T698</f>
        <v>2026</v>
      </c>
      <c r="H698" s="18">
        <f>Hoja2!U698</f>
        <v>0</v>
      </c>
      <c r="I698" s="18">
        <f>Hoja2!V698</f>
        <v>0</v>
      </c>
      <c r="J698" s="18">
        <f>Hoja2!W698</f>
        <v>0</v>
      </c>
      <c r="K698" s="18">
        <f>Hoja2!X698</f>
        <v>0</v>
      </c>
      <c r="L698" s="5">
        <f>ROUND((Hoja2!W698*Hoja2!$B$1),3)</f>
        <v>0</v>
      </c>
      <c r="M698" s="5">
        <f>ROUND((Hoja2!W698*Hoja2!$B$2),3)</f>
        <v>0</v>
      </c>
      <c r="N698" s="5">
        <f t="shared" si="11"/>
        <v>0</v>
      </c>
      <c r="O698" s="45">
        <f>ROUND((Hoja2!U698+Hoja2!Y698),2)</f>
        <v>0</v>
      </c>
      <c r="P698" s="18">
        <f>Hoja2!AC698</f>
        <v>0</v>
      </c>
      <c r="Q698" s="18" t="str">
        <f>Hoja2!AD698</f>
        <v>N</v>
      </c>
      <c r="R698" s="18" t="str">
        <f>Hoja2!AE698</f>
        <v xml:space="preserve"> - </v>
      </c>
      <c r="S698" s="18" t="str">
        <f>Hoja2!AF698</f>
        <v xml:space="preserve"> - </v>
      </c>
      <c r="T698" s="18" t="str">
        <f>Hoja2!AG698</f>
        <v xml:space="preserve"> - </v>
      </c>
      <c r="U698" s="18" t="str">
        <f>Hoja2!AH698</f>
        <v xml:space="preserve"> - </v>
      </c>
      <c r="V698" s="18" t="str">
        <f>Hoja2!AI698</f>
        <v>A-1</v>
      </c>
      <c r="W698" s="18" t="str">
        <f>Hoja2!AJ698</f>
        <v>3011020110657</v>
      </c>
      <c r="X698" s="18">
        <f>Hoja2!AK698</f>
        <v>0</v>
      </c>
    </row>
    <row r="699" spans="1:24" ht="30" customHeight="1" x14ac:dyDescent="0.25">
      <c r="A699" s="18">
        <f>Hoja2!N699</f>
        <v>0</v>
      </c>
      <c r="B699" s="18">
        <f>Hoja2!O699</f>
        <v>0</v>
      </c>
      <c r="C699" s="18">
        <f>Hoja2!P699</f>
        <v>0</v>
      </c>
      <c r="D699" s="18">
        <f>Hoja2!Q699</f>
        <v>0</v>
      </c>
      <c r="E699" s="18">
        <f>Hoja2!R699</f>
        <v>0</v>
      </c>
      <c r="F699" s="18">
        <f>Hoja2!S699</f>
        <v>0</v>
      </c>
      <c r="G699" s="18" t="str">
        <f>Hoja2!T699</f>
        <v>2026</v>
      </c>
      <c r="H699" s="18">
        <f>Hoja2!U699</f>
        <v>0</v>
      </c>
      <c r="I699" s="18">
        <f>Hoja2!V699</f>
        <v>0</v>
      </c>
      <c r="J699" s="18">
        <f>Hoja2!W699</f>
        <v>0</v>
      </c>
      <c r="K699" s="18">
        <f>Hoja2!X699</f>
        <v>0</v>
      </c>
      <c r="L699" s="5">
        <f>ROUND((Hoja2!W699*Hoja2!$B$1),3)</f>
        <v>0</v>
      </c>
      <c r="M699" s="5">
        <f>ROUND((Hoja2!W699*Hoja2!$B$2),3)</f>
        <v>0</v>
      </c>
      <c r="N699" s="5">
        <f t="shared" si="11"/>
        <v>0</v>
      </c>
      <c r="O699" s="45">
        <f>ROUND((Hoja2!U699+Hoja2!Y699),2)</f>
        <v>0</v>
      </c>
      <c r="P699" s="18">
        <f>Hoja2!AC699</f>
        <v>0</v>
      </c>
      <c r="Q699" s="18" t="str">
        <f>Hoja2!AD699</f>
        <v>N</v>
      </c>
      <c r="R699" s="18" t="str">
        <f>Hoja2!AE699</f>
        <v xml:space="preserve"> - </v>
      </c>
      <c r="S699" s="18" t="str">
        <f>Hoja2!AF699</f>
        <v xml:space="preserve"> - </v>
      </c>
      <c r="T699" s="18" t="str">
        <f>Hoja2!AG699</f>
        <v xml:space="preserve"> - </v>
      </c>
      <c r="U699" s="18" t="str">
        <f>Hoja2!AH699</f>
        <v xml:space="preserve"> - </v>
      </c>
      <c r="V699" s="18" t="str">
        <f>Hoja2!AI699</f>
        <v>A-1</v>
      </c>
      <c r="W699" s="18" t="str">
        <f>Hoja2!AJ699</f>
        <v>3011020110658</v>
      </c>
      <c r="X699" s="18">
        <f>Hoja2!AK699</f>
        <v>0</v>
      </c>
    </row>
    <row r="700" spans="1:24" ht="30" customHeight="1" x14ac:dyDescent="0.25">
      <c r="A700" s="18">
        <f>Hoja2!N700</f>
        <v>0</v>
      </c>
      <c r="B700" s="18">
        <f>Hoja2!O700</f>
        <v>0</v>
      </c>
      <c r="C700" s="18">
        <f>Hoja2!P700</f>
        <v>0</v>
      </c>
      <c r="D700" s="18">
        <f>Hoja2!Q700</f>
        <v>0</v>
      </c>
      <c r="E700" s="18">
        <f>Hoja2!R700</f>
        <v>0</v>
      </c>
      <c r="F700" s="18">
        <f>Hoja2!S700</f>
        <v>0</v>
      </c>
      <c r="G700" s="18" t="str">
        <f>Hoja2!T700</f>
        <v>2026</v>
      </c>
      <c r="H700" s="18">
        <f>Hoja2!U700</f>
        <v>0</v>
      </c>
      <c r="I700" s="18">
        <f>Hoja2!V700</f>
        <v>0</v>
      </c>
      <c r="J700" s="18">
        <f>Hoja2!W700</f>
        <v>0</v>
      </c>
      <c r="K700" s="18">
        <f>Hoja2!X700</f>
        <v>0</v>
      </c>
      <c r="L700" s="5">
        <f>ROUND((Hoja2!W700*Hoja2!$B$1),3)</f>
        <v>0</v>
      </c>
      <c r="M700" s="5">
        <f>ROUND((Hoja2!W700*Hoja2!$B$2),3)</f>
        <v>0</v>
      </c>
      <c r="N700" s="5">
        <f t="shared" si="11"/>
        <v>0</v>
      </c>
      <c r="O700" s="45">
        <f>ROUND((Hoja2!U700+Hoja2!Y700),2)</f>
        <v>0</v>
      </c>
      <c r="P700" s="18">
        <f>Hoja2!AC700</f>
        <v>0</v>
      </c>
      <c r="Q700" s="18" t="str">
        <f>Hoja2!AD700</f>
        <v>N</v>
      </c>
      <c r="R700" s="18" t="str">
        <f>Hoja2!AE700</f>
        <v xml:space="preserve"> - </v>
      </c>
      <c r="S700" s="18" t="str">
        <f>Hoja2!AF700</f>
        <v xml:space="preserve"> - </v>
      </c>
      <c r="T700" s="18" t="str">
        <f>Hoja2!AG700</f>
        <v xml:space="preserve"> - </v>
      </c>
      <c r="U700" s="18" t="str">
        <f>Hoja2!AH700</f>
        <v xml:space="preserve"> - </v>
      </c>
      <c r="V700" s="18" t="str">
        <f>Hoja2!AI700</f>
        <v>A-1</v>
      </c>
      <c r="W700" s="18" t="str">
        <f>Hoja2!AJ700</f>
        <v>3011020110659</v>
      </c>
      <c r="X700" s="18">
        <f>Hoja2!AK700</f>
        <v>0</v>
      </c>
    </row>
    <row r="701" spans="1:24" ht="30" customHeight="1" x14ac:dyDescent="0.25">
      <c r="A701" s="18">
        <f>Hoja2!N701</f>
        <v>0</v>
      </c>
      <c r="B701" s="18">
        <f>Hoja2!O701</f>
        <v>0</v>
      </c>
      <c r="C701" s="18">
        <f>Hoja2!P701</f>
        <v>0</v>
      </c>
      <c r="D701" s="18">
        <f>Hoja2!Q701</f>
        <v>0</v>
      </c>
      <c r="E701" s="18">
        <f>Hoja2!R701</f>
        <v>0</v>
      </c>
      <c r="F701" s="18">
        <f>Hoja2!S701</f>
        <v>0</v>
      </c>
      <c r="G701" s="18" t="str">
        <f>Hoja2!T701</f>
        <v>2026</v>
      </c>
      <c r="H701" s="18">
        <f>Hoja2!U701</f>
        <v>0</v>
      </c>
      <c r="I701" s="18">
        <f>Hoja2!V701</f>
        <v>0</v>
      </c>
      <c r="J701" s="18">
        <f>Hoja2!W701</f>
        <v>0</v>
      </c>
      <c r="K701" s="18">
        <f>Hoja2!X701</f>
        <v>0</v>
      </c>
      <c r="L701" s="5">
        <f>ROUND((Hoja2!W701*Hoja2!$B$1),3)</f>
        <v>0</v>
      </c>
      <c r="M701" s="5">
        <f>ROUND((Hoja2!W701*Hoja2!$B$2),3)</f>
        <v>0</v>
      </c>
      <c r="N701" s="5">
        <f t="shared" si="11"/>
        <v>0</v>
      </c>
      <c r="O701" s="45">
        <f>ROUND((Hoja2!U701+Hoja2!Y701),2)</f>
        <v>0</v>
      </c>
      <c r="P701" s="18">
        <f>Hoja2!AC701</f>
        <v>0</v>
      </c>
      <c r="Q701" s="18" t="str">
        <f>Hoja2!AD701</f>
        <v>N</v>
      </c>
      <c r="R701" s="18" t="str">
        <f>Hoja2!AE701</f>
        <v xml:space="preserve"> - </v>
      </c>
      <c r="S701" s="18" t="str">
        <f>Hoja2!AF701</f>
        <v xml:space="preserve"> - </v>
      </c>
      <c r="T701" s="18" t="str">
        <f>Hoja2!AG701</f>
        <v xml:space="preserve"> - </v>
      </c>
      <c r="U701" s="18" t="str">
        <f>Hoja2!AH701</f>
        <v xml:space="preserve"> - </v>
      </c>
      <c r="V701" s="18" t="str">
        <f>Hoja2!AI701</f>
        <v>A-1</v>
      </c>
      <c r="W701" s="18" t="str">
        <f>Hoja2!AJ701</f>
        <v>3011020110660</v>
      </c>
      <c r="X701" s="18">
        <f>Hoja2!AK701</f>
        <v>0</v>
      </c>
    </row>
    <row r="702" spans="1:24" ht="30" customHeight="1" x14ac:dyDescent="0.25">
      <c r="A702" s="18">
        <f>Hoja2!N702</f>
        <v>0</v>
      </c>
      <c r="B702" s="18">
        <f>Hoja2!O702</f>
        <v>0</v>
      </c>
      <c r="C702" s="18">
        <f>Hoja2!P702</f>
        <v>0</v>
      </c>
      <c r="D702" s="18">
        <f>Hoja2!Q702</f>
        <v>0</v>
      </c>
      <c r="E702" s="18">
        <f>Hoja2!R702</f>
        <v>0</v>
      </c>
      <c r="F702" s="18">
        <f>Hoja2!S702</f>
        <v>0</v>
      </c>
      <c r="G702" s="18" t="str">
        <f>Hoja2!T702</f>
        <v>2026</v>
      </c>
      <c r="H702" s="18">
        <f>Hoja2!U702</f>
        <v>0</v>
      </c>
      <c r="I702" s="18">
        <f>Hoja2!V702</f>
        <v>0</v>
      </c>
      <c r="J702" s="18">
        <f>Hoja2!W702</f>
        <v>0</v>
      </c>
      <c r="K702" s="18">
        <f>Hoja2!X702</f>
        <v>0</v>
      </c>
      <c r="L702" s="5">
        <f>ROUND((Hoja2!W702*Hoja2!$B$1),3)</f>
        <v>0</v>
      </c>
      <c r="M702" s="5">
        <f>ROUND((Hoja2!W702*Hoja2!$B$2),3)</f>
        <v>0</v>
      </c>
      <c r="N702" s="5">
        <f t="shared" si="11"/>
        <v>0</v>
      </c>
      <c r="O702" s="45">
        <f>ROUND((Hoja2!U702+Hoja2!Y702),2)</f>
        <v>0</v>
      </c>
      <c r="P702" s="18">
        <f>Hoja2!AC702</f>
        <v>0</v>
      </c>
      <c r="Q702" s="18" t="str">
        <f>Hoja2!AD702</f>
        <v>N</v>
      </c>
      <c r="R702" s="18" t="str">
        <f>Hoja2!AE702</f>
        <v xml:space="preserve"> - </v>
      </c>
      <c r="S702" s="18" t="str">
        <f>Hoja2!AF702</f>
        <v xml:space="preserve"> - </v>
      </c>
      <c r="T702" s="18" t="str">
        <f>Hoja2!AG702</f>
        <v xml:space="preserve"> - </v>
      </c>
      <c r="U702" s="18" t="str">
        <f>Hoja2!AH702</f>
        <v xml:space="preserve"> - </v>
      </c>
      <c r="V702" s="18" t="str">
        <f>Hoja2!AI702</f>
        <v>A-1</v>
      </c>
      <c r="W702" s="18" t="str">
        <f>Hoja2!AJ702</f>
        <v>3011020110661</v>
      </c>
      <c r="X702" s="18">
        <f>Hoja2!AK702</f>
        <v>0</v>
      </c>
    </row>
    <row r="703" spans="1:24" ht="30" customHeight="1" x14ac:dyDescent="0.25">
      <c r="A703" s="18">
        <f>Hoja2!N703</f>
        <v>0</v>
      </c>
      <c r="B703" s="18">
        <f>Hoja2!O703</f>
        <v>0</v>
      </c>
      <c r="C703" s="18">
        <f>Hoja2!P703</f>
        <v>0</v>
      </c>
      <c r="D703" s="18">
        <f>Hoja2!Q703</f>
        <v>0</v>
      </c>
      <c r="E703" s="18">
        <f>Hoja2!R703</f>
        <v>0</v>
      </c>
      <c r="F703" s="18">
        <f>Hoja2!S703</f>
        <v>0</v>
      </c>
      <c r="G703" s="18" t="str">
        <f>Hoja2!T703</f>
        <v>2026</v>
      </c>
      <c r="H703" s="18">
        <f>Hoja2!U703</f>
        <v>0</v>
      </c>
      <c r="I703" s="18">
        <f>Hoja2!V703</f>
        <v>0</v>
      </c>
      <c r="J703" s="18">
        <f>Hoja2!W703</f>
        <v>0</v>
      </c>
      <c r="K703" s="18">
        <f>Hoja2!X703</f>
        <v>0</v>
      </c>
      <c r="L703" s="5">
        <f>ROUND((Hoja2!W703*Hoja2!$B$1),3)</f>
        <v>0</v>
      </c>
      <c r="M703" s="5">
        <f>ROUND((Hoja2!W703*Hoja2!$B$2),3)</f>
        <v>0</v>
      </c>
      <c r="N703" s="5">
        <f t="shared" si="11"/>
        <v>0</v>
      </c>
      <c r="O703" s="45">
        <f>ROUND((Hoja2!U703+Hoja2!Y703),2)</f>
        <v>0</v>
      </c>
      <c r="P703" s="18">
        <f>Hoja2!AC703</f>
        <v>0</v>
      </c>
      <c r="Q703" s="18" t="str">
        <f>Hoja2!AD703</f>
        <v>N</v>
      </c>
      <c r="R703" s="18" t="str">
        <f>Hoja2!AE703</f>
        <v xml:space="preserve"> - </v>
      </c>
      <c r="S703" s="18" t="str">
        <f>Hoja2!AF703</f>
        <v xml:space="preserve"> - </v>
      </c>
      <c r="T703" s="18" t="str">
        <f>Hoja2!AG703</f>
        <v xml:space="preserve"> - </v>
      </c>
      <c r="U703" s="18" t="str">
        <f>Hoja2!AH703</f>
        <v xml:space="preserve"> - </v>
      </c>
      <c r="V703" s="18" t="str">
        <f>Hoja2!AI703</f>
        <v>A-1</v>
      </c>
      <c r="W703" s="18" t="str">
        <f>Hoja2!AJ703</f>
        <v>3011020110662</v>
      </c>
      <c r="X703" s="18">
        <f>Hoja2!AK703</f>
        <v>0</v>
      </c>
    </row>
    <row r="704" spans="1:24" ht="30" customHeight="1" x14ac:dyDescent="0.25">
      <c r="A704" s="18">
        <f>Hoja2!N704</f>
        <v>0</v>
      </c>
      <c r="B704" s="18">
        <f>Hoja2!O704</f>
        <v>0</v>
      </c>
      <c r="C704" s="18">
        <f>Hoja2!P704</f>
        <v>0</v>
      </c>
      <c r="D704" s="18">
        <f>Hoja2!Q704</f>
        <v>0</v>
      </c>
      <c r="E704" s="18">
        <f>Hoja2!R704</f>
        <v>0</v>
      </c>
      <c r="F704" s="18">
        <f>Hoja2!S704</f>
        <v>0</v>
      </c>
      <c r="G704" s="18" t="str">
        <f>Hoja2!T704</f>
        <v>2026</v>
      </c>
      <c r="H704" s="18">
        <f>Hoja2!U704</f>
        <v>0</v>
      </c>
      <c r="I704" s="18">
        <f>Hoja2!V704</f>
        <v>0</v>
      </c>
      <c r="J704" s="18">
        <f>Hoja2!W704</f>
        <v>0</v>
      </c>
      <c r="K704" s="18">
        <f>Hoja2!X704</f>
        <v>0</v>
      </c>
      <c r="L704" s="5">
        <f>ROUND((Hoja2!W704*Hoja2!$B$1),3)</f>
        <v>0</v>
      </c>
      <c r="M704" s="5">
        <f>ROUND((Hoja2!W704*Hoja2!$B$2),3)</f>
        <v>0</v>
      </c>
      <c r="N704" s="5">
        <f t="shared" si="11"/>
        <v>0</v>
      </c>
      <c r="O704" s="45">
        <f>ROUND((Hoja2!U704+Hoja2!Y704),2)</f>
        <v>0</v>
      </c>
      <c r="P704" s="18">
        <f>Hoja2!AC704</f>
        <v>0</v>
      </c>
      <c r="Q704" s="18" t="str">
        <f>Hoja2!AD704</f>
        <v>N</v>
      </c>
      <c r="R704" s="18" t="str">
        <f>Hoja2!AE704</f>
        <v xml:space="preserve"> - </v>
      </c>
      <c r="S704" s="18" t="str">
        <f>Hoja2!AF704</f>
        <v xml:space="preserve"> - </v>
      </c>
      <c r="T704" s="18" t="str">
        <f>Hoja2!AG704</f>
        <v xml:space="preserve"> - </v>
      </c>
      <c r="U704" s="18" t="str">
        <f>Hoja2!AH704</f>
        <v xml:space="preserve"> - </v>
      </c>
      <c r="V704" s="18" t="str">
        <f>Hoja2!AI704</f>
        <v>A-1</v>
      </c>
      <c r="W704" s="18" t="str">
        <f>Hoja2!AJ704</f>
        <v>3011020110663</v>
      </c>
      <c r="X704" s="18">
        <f>Hoja2!AK704</f>
        <v>0</v>
      </c>
    </row>
    <row r="705" spans="1:24" ht="30" customHeight="1" x14ac:dyDescent="0.25">
      <c r="A705" s="18">
        <f>Hoja2!N705</f>
        <v>0</v>
      </c>
      <c r="B705" s="18">
        <f>Hoja2!O705</f>
        <v>0</v>
      </c>
      <c r="C705" s="18">
        <f>Hoja2!P705</f>
        <v>0</v>
      </c>
      <c r="D705" s="18">
        <f>Hoja2!Q705</f>
        <v>0</v>
      </c>
      <c r="E705" s="18">
        <f>Hoja2!R705</f>
        <v>0</v>
      </c>
      <c r="F705" s="18">
        <f>Hoja2!S705</f>
        <v>0</v>
      </c>
      <c r="G705" s="18" t="str">
        <f>Hoja2!T705</f>
        <v>2026</v>
      </c>
      <c r="H705" s="18">
        <f>Hoja2!U705</f>
        <v>0</v>
      </c>
      <c r="I705" s="18">
        <f>Hoja2!V705</f>
        <v>0</v>
      </c>
      <c r="J705" s="18">
        <f>Hoja2!W705</f>
        <v>0</v>
      </c>
      <c r="K705" s="18">
        <f>Hoja2!X705</f>
        <v>0</v>
      </c>
      <c r="L705" s="5">
        <f>ROUND((Hoja2!W705*Hoja2!$B$1),3)</f>
        <v>0</v>
      </c>
      <c r="M705" s="5">
        <f>ROUND((Hoja2!W705*Hoja2!$B$2),3)</f>
        <v>0</v>
      </c>
      <c r="N705" s="5">
        <f t="shared" si="11"/>
        <v>0</v>
      </c>
      <c r="O705" s="45">
        <f>ROUND((Hoja2!U705+Hoja2!Y705),2)</f>
        <v>0</v>
      </c>
      <c r="P705" s="18">
        <f>Hoja2!AC705</f>
        <v>0</v>
      </c>
      <c r="Q705" s="18" t="str">
        <f>Hoja2!AD705</f>
        <v>N</v>
      </c>
      <c r="R705" s="18" t="str">
        <f>Hoja2!AE705</f>
        <v xml:space="preserve"> - </v>
      </c>
      <c r="S705" s="18" t="str">
        <f>Hoja2!AF705</f>
        <v xml:space="preserve"> - </v>
      </c>
      <c r="T705" s="18" t="str">
        <f>Hoja2!AG705</f>
        <v xml:space="preserve"> - </v>
      </c>
      <c r="U705" s="18" t="str">
        <f>Hoja2!AH705</f>
        <v xml:space="preserve"> - </v>
      </c>
      <c r="V705" s="18" t="str">
        <f>Hoja2!AI705</f>
        <v>A-1</v>
      </c>
      <c r="W705" s="18" t="str">
        <f>Hoja2!AJ705</f>
        <v>3011020110664</v>
      </c>
      <c r="X705" s="18">
        <f>Hoja2!AK705</f>
        <v>0</v>
      </c>
    </row>
    <row r="706" spans="1:24" ht="30" customHeight="1" x14ac:dyDescent="0.25">
      <c r="A706" s="18">
        <f>Hoja2!N706</f>
        <v>0</v>
      </c>
      <c r="B706" s="18">
        <f>Hoja2!O706</f>
        <v>0</v>
      </c>
      <c r="C706" s="18">
        <f>Hoja2!P706</f>
        <v>0</v>
      </c>
      <c r="D706" s="18">
        <f>Hoja2!Q706</f>
        <v>0</v>
      </c>
      <c r="E706" s="18">
        <f>Hoja2!R706</f>
        <v>0</v>
      </c>
      <c r="F706" s="18">
        <f>Hoja2!S706</f>
        <v>0</v>
      </c>
      <c r="G706" s="18" t="str">
        <f>Hoja2!T706</f>
        <v>2026</v>
      </c>
      <c r="H706" s="18">
        <f>Hoja2!U706</f>
        <v>0</v>
      </c>
      <c r="I706" s="18">
        <f>Hoja2!V706</f>
        <v>0</v>
      </c>
      <c r="J706" s="18">
        <f>Hoja2!W706</f>
        <v>0</v>
      </c>
      <c r="K706" s="18">
        <f>Hoja2!X706</f>
        <v>0</v>
      </c>
      <c r="L706" s="5">
        <f>ROUND((Hoja2!W706*Hoja2!$B$1),3)</f>
        <v>0</v>
      </c>
      <c r="M706" s="5">
        <f>ROUND((Hoja2!W706*Hoja2!$B$2),3)</f>
        <v>0</v>
      </c>
      <c r="N706" s="5">
        <f t="shared" si="11"/>
        <v>0</v>
      </c>
      <c r="O706" s="45">
        <f>ROUND((Hoja2!U706+Hoja2!Y706),2)</f>
        <v>0</v>
      </c>
      <c r="P706" s="18">
        <f>Hoja2!AC706</f>
        <v>0</v>
      </c>
      <c r="Q706" s="18" t="str">
        <f>Hoja2!AD706</f>
        <v>N</v>
      </c>
      <c r="R706" s="18" t="str">
        <f>Hoja2!AE706</f>
        <v xml:space="preserve"> - </v>
      </c>
      <c r="S706" s="18" t="str">
        <f>Hoja2!AF706</f>
        <v xml:space="preserve"> - </v>
      </c>
      <c r="T706" s="18" t="str">
        <f>Hoja2!AG706</f>
        <v xml:space="preserve"> - </v>
      </c>
      <c r="U706" s="18" t="str">
        <f>Hoja2!AH706</f>
        <v xml:space="preserve"> - </v>
      </c>
      <c r="V706" s="18" t="str">
        <f>Hoja2!AI706</f>
        <v>A-1</v>
      </c>
      <c r="W706" s="18" t="str">
        <f>Hoja2!AJ706</f>
        <v>3011020110665</v>
      </c>
      <c r="X706" s="18">
        <f>Hoja2!AK706</f>
        <v>0</v>
      </c>
    </row>
    <row r="707" spans="1:24" ht="30" customHeight="1" x14ac:dyDescent="0.25">
      <c r="A707" s="18">
        <f>Hoja2!N707</f>
        <v>0</v>
      </c>
      <c r="B707" s="18">
        <f>Hoja2!O707</f>
        <v>0</v>
      </c>
      <c r="C707" s="18">
        <f>Hoja2!P707</f>
        <v>0</v>
      </c>
      <c r="D707" s="18">
        <f>Hoja2!Q707</f>
        <v>0</v>
      </c>
      <c r="E707" s="18">
        <f>Hoja2!R707</f>
        <v>0</v>
      </c>
      <c r="F707" s="18">
        <f>Hoja2!S707</f>
        <v>0</v>
      </c>
      <c r="G707" s="18" t="str">
        <f>Hoja2!T707</f>
        <v>2026</v>
      </c>
      <c r="H707" s="18">
        <f>Hoja2!U707</f>
        <v>0</v>
      </c>
      <c r="I707" s="18">
        <f>Hoja2!V707</f>
        <v>0</v>
      </c>
      <c r="J707" s="18">
        <f>Hoja2!W707</f>
        <v>0</v>
      </c>
      <c r="K707" s="18">
        <f>Hoja2!X707</f>
        <v>0</v>
      </c>
      <c r="L707" s="5">
        <f>ROUND((Hoja2!W707*Hoja2!$B$1),3)</f>
        <v>0</v>
      </c>
      <c r="M707" s="5">
        <f>ROUND((Hoja2!W707*Hoja2!$B$2),3)</f>
        <v>0</v>
      </c>
      <c r="N707" s="5">
        <f t="shared" si="11"/>
        <v>0</v>
      </c>
      <c r="O707" s="45">
        <f>ROUND((Hoja2!U707+Hoja2!Y707),2)</f>
        <v>0</v>
      </c>
      <c r="P707" s="18">
        <f>Hoja2!AC707</f>
        <v>0</v>
      </c>
      <c r="Q707" s="18" t="str">
        <f>Hoja2!AD707</f>
        <v>N</v>
      </c>
      <c r="R707" s="18" t="str">
        <f>Hoja2!AE707</f>
        <v xml:space="preserve"> - </v>
      </c>
      <c r="S707" s="18" t="str">
        <f>Hoja2!AF707</f>
        <v xml:space="preserve"> - </v>
      </c>
      <c r="T707" s="18" t="str">
        <f>Hoja2!AG707</f>
        <v xml:space="preserve"> - </v>
      </c>
      <c r="U707" s="18" t="str">
        <f>Hoja2!AH707</f>
        <v xml:space="preserve"> - </v>
      </c>
      <c r="V707" s="18" t="str">
        <f>Hoja2!AI707</f>
        <v>A-1</v>
      </c>
      <c r="W707" s="18" t="str">
        <f>Hoja2!AJ707</f>
        <v>3011020110666</v>
      </c>
      <c r="X707" s="18">
        <f>Hoja2!AK707</f>
        <v>0</v>
      </c>
    </row>
    <row r="708" spans="1:24" ht="30" customHeight="1" x14ac:dyDescent="0.25">
      <c r="A708" s="18">
        <f>Hoja2!N708</f>
        <v>0</v>
      </c>
      <c r="B708" s="18">
        <f>Hoja2!O708</f>
        <v>0</v>
      </c>
      <c r="C708" s="18">
        <f>Hoja2!P708</f>
        <v>0</v>
      </c>
      <c r="D708" s="18">
        <f>Hoja2!Q708</f>
        <v>0</v>
      </c>
      <c r="E708" s="18">
        <f>Hoja2!R708</f>
        <v>0</v>
      </c>
      <c r="F708" s="18">
        <f>Hoja2!S708</f>
        <v>0</v>
      </c>
      <c r="G708" s="18" t="str">
        <f>Hoja2!T708</f>
        <v>2026</v>
      </c>
      <c r="H708" s="18">
        <f>Hoja2!U708</f>
        <v>0</v>
      </c>
      <c r="I708" s="18">
        <f>Hoja2!V708</f>
        <v>0</v>
      </c>
      <c r="J708" s="18">
        <f>Hoja2!W708</f>
        <v>0</v>
      </c>
      <c r="K708" s="18">
        <f>Hoja2!X708</f>
        <v>0</v>
      </c>
      <c r="L708" s="5">
        <f>ROUND((Hoja2!W708*Hoja2!$B$1),3)</f>
        <v>0</v>
      </c>
      <c r="M708" s="5">
        <f>ROUND((Hoja2!W708*Hoja2!$B$2),3)</f>
        <v>0</v>
      </c>
      <c r="N708" s="5">
        <f t="shared" si="11"/>
        <v>0</v>
      </c>
      <c r="O708" s="45">
        <f>ROUND((Hoja2!U708+Hoja2!Y708),2)</f>
        <v>0</v>
      </c>
      <c r="P708" s="18">
        <f>Hoja2!AC708</f>
        <v>0</v>
      </c>
      <c r="Q708" s="18" t="str">
        <f>Hoja2!AD708</f>
        <v>N</v>
      </c>
      <c r="R708" s="18" t="str">
        <f>Hoja2!AE708</f>
        <v xml:space="preserve"> - </v>
      </c>
      <c r="S708" s="18" t="str">
        <f>Hoja2!AF708</f>
        <v xml:space="preserve"> - </v>
      </c>
      <c r="T708" s="18" t="str">
        <f>Hoja2!AG708</f>
        <v xml:space="preserve"> - </v>
      </c>
      <c r="U708" s="18" t="str">
        <f>Hoja2!AH708</f>
        <v xml:space="preserve"> - </v>
      </c>
      <c r="V708" s="18" t="str">
        <f>Hoja2!AI708</f>
        <v>A-1</v>
      </c>
      <c r="W708" s="18" t="str">
        <f>Hoja2!AJ708</f>
        <v>3011020110667</v>
      </c>
      <c r="X708" s="18">
        <f>Hoja2!AK708</f>
        <v>0</v>
      </c>
    </row>
    <row r="709" spans="1:24" ht="30" customHeight="1" x14ac:dyDescent="0.25">
      <c r="A709" s="18">
        <f>Hoja2!N709</f>
        <v>0</v>
      </c>
      <c r="B709" s="18">
        <f>Hoja2!O709</f>
        <v>0</v>
      </c>
      <c r="C709" s="18">
        <f>Hoja2!P709</f>
        <v>0</v>
      </c>
      <c r="D709" s="18">
        <f>Hoja2!Q709</f>
        <v>0</v>
      </c>
      <c r="E709" s="18">
        <f>Hoja2!R709</f>
        <v>0</v>
      </c>
      <c r="F709" s="18">
        <f>Hoja2!S709</f>
        <v>0</v>
      </c>
      <c r="G709" s="18" t="str">
        <f>Hoja2!T709</f>
        <v>2026</v>
      </c>
      <c r="H709" s="18">
        <f>Hoja2!U709</f>
        <v>0</v>
      </c>
      <c r="I709" s="18">
        <f>Hoja2!V709</f>
        <v>0</v>
      </c>
      <c r="J709" s="18">
        <f>Hoja2!W709</f>
        <v>0</v>
      </c>
      <c r="K709" s="18">
        <f>Hoja2!X709</f>
        <v>0</v>
      </c>
      <c r="L709" s="5">
        <f>ROUND((Hoja2!W709*Hoja2!$B$1),3)</f>
        <v>0</v>
      </c>
      <c r="M709" s="5">
        <f>ROUND((Hoja2!W709*Hoja2!$B$2),3)</f>
        <v>0</v>
      </c>
      <c r="N709" s="5">
        <f t="shared" si="11"/>
        <v>0</v>
      </c>
      <c r="O709" s="45">
        <f>ROUND((Hoja2!U709+Hoja2!Y709),2)</f>
        <v>0</v>
      </c>
      <c r="P709" s="18">
        <f>Hoja2!AC709</f>
        <v>0</v>
      </c>
      <c r="Q709" s="18" t="str">
        <f>Hoja2!AD709</f>
        <v>N</v>
      </c>
      <c r="R709" s="18" t="str">
        <f>Hoja2!AE709</f>
        <v xml:space="preserve"> - </v>
      </c>
      <c r="S709" s="18" t="str">
        <f>Hoja2!AF709</f>
        <v xml:space="preserve"> - </v>
      </c>
      <c r="T709" s="18" t="str">
        <f>Hoja2!AG709</f>
        <v xml:space="preserve"> - </v>
      </c>
      <c r="U709" s="18" t="str">
        <f>Hoja2!AH709</f>
        <v xml:space="preserve"> - </v>
      </c>
      <c r="V709" s="18" t="str">
        <f>Hoja2!AI709</f>
        <v>A-1</v>
      </c>
      <c r="W709" s="18" t="str">
        <f>Hoja2!AJ709</f>
        <v>3011020110668</v>
      </c>
      <c r="X709" s="18">
        <f>Hoja2!AK709</f>
        <v>0</v>
      </c>
    </row>
    <row r="710" spans="1:24" ht="30" customHeight="1" x14ac:dyDescent="0.25">
      <c r="A710" s="18">
        <f>Hoja2!N710</f>
        <v>0</v>
      </c>
      <c r="B710" s="18">
        <f>Hoja2!O710</f>
        <v>0</v>
      </c>
      <c r="C710" s="18">
        <f>Hoja2!P710</f>
        <v>0</v>
      </c>
      <c r="D710" s="18">
        <f>Hoja2!Q710</f>
        <v>0</v>
      </c>
      <c r="E710" s="18">
        <f>Hoja2!R710</f>
        <v>0</v>
      </c>
      <c r="F710" s="18">
        <f>Hoja2!S710</f>
        <v>0</v>
      </c>
      <c r="G710" s="18">
        <f>Hoja2!T710</f>
        <v>0</v>
      </c>
      <c r="H710" s="18">
        <f>Hoja2!U710</f>
        <v>0</v>
      </c>
      <c r="I710" s="18">
        <f>Hoja2!V710</f>
        <v>0</v>
      </c>
      <c r="J710" s="18">
        <f>Hoja2!W710</f>
        <v>0</v>
      </c>
      <c r="K710" s="18">
        <f>Hoja2!X710</f>
        <v>0</v>
      </c>
      <c r="L710" s="5">
        <f>ROUND((Hoja2!W710*Hoja2!$B$1),3)</f>
        <v>0</v>
      </c>
      <c r="M710" s="5">
        <f>ROUND((Hoja2!W710*Hoja2!$B$2),3)</f>
        <v>0</v>
      </c>
      <c r="N710" s="5">
        <f t="shared" si="11"/>
        <v>0</v>
      </c>
      <c r="O710" s="45">
        <f>ROUND((Hoja2!U710+Hoja2!Y710),2)</f>
        <v>0</v>
      </c>
      <c r="P710" s="18">
        <f>Hoja2!AC710</f>
        <v>0</v>
      </c>
      <c r="Q710" s="18">
        <f>Hoja2!AD710</f>
        <v>0</v>
      </c>
      <c r="R710" s="18" t="str">
        <f>Hoja2!AE710</f>
        <v xml:space="preserve"> - </v>
      </c>
      <c r="S710" s="18" t="str">
        <f>Hoja2!AF710</f>
        <v xml:space="preserve"> - </v>
      </c>
      <c r="T710" s="18" t="str">
        <f>Hoja2!AG710</f>
        <v xml:space="preserve"> - </v>
      </c>
      <c r="U710" s="18" t="str">
        <f>Hoja2!AH710</f>
        <v xml:space="preserve"> - </v>
      </c>
      <c r="V710" s="18">
        <f>Hoja2!AI710</f>
        <v>0</v>
      </c>
      <c r="W710" s="18">
        <f>Hoja2!AJ710</f>
        <v>0</v>
      </c>
      <c r="X710" s="18">
        <f>Hoja2!AK710</f>
        <v>0</v>
      </c>
    </row>
    <row r="711" spans="1:24" ht="30" customHeight="1" x14ac:dyDescent="0.25">
      <c r="A711" s="18">
        <f>Hoja2!N711</f>
        <v>0</v>
      </c>
      <c r="B711" s="18">
        <f>Hoja2!O711</f>
        <v>0</v>
      </c>
      <c r="C711" s="18">
        <f>Hoja2!P711</f>
        <v>0</v>
      </c>
      <c r="D711" s="18">
        <f>Hoja2!Q711</f>
        <v>0</v>
      </c>
      <c r="E711" s="18">
        <f>Hoja2!R711</f>
        <v>0</v>
      </c>
      <c r="F711" s="18">
        <f>Hoja2!S711</f>
        <v>0</v>
      </c>
      <c r="G711" s="18">
        <f>Hoja2!T711</f>
        <v>0</v>
      </c>
      <c r="H711" s="18">
        <f>Hoja2!U711</f>
        <v>0</v>
      </c>
      <c r="I711" s="18">
        <f>Hoja2!V711</f>
        <v>0</v>
      </c>
      <c r="J711" s="18">
        <f>Hoja2!W711</f>
        <v>0</v>
      </c>
      <c r="K711" s="18">
        <f>Hoja2!X711</f>
        <v>0</v>
      </c>
      <c r="L711" s="5">
        <f>ROUND((Hoja2!W711*Hoja2!$B$1),3)</f>
        <v>0</v>
      </c>
      <c r="M711" s="5">
        <f>ROUND((Hoja2!W711*Hoja2!$B$2),3)</f>
        <v>0</v>
      </c>
      <c r="N711" s="5">
        <f t="shared" si="11"/>
        <v>0</v>
      </c>
      <c r="O711" s="45">
        <f>ROUND((Hoja2!U711+Hoja2!Y711),2)</f>
        <v>0</v>
      </c>
      <c r="P711" s="18">
        <f>Hoja2!AC711</f>
        <v>0</v>
      </c>
      <c r="Q711" s="18">
        <f>Hoja2!AD711</f>
        <v>0</v>
      </c>
      <c r="R711" s="18">
        <f>Hoja2!AE711</f>
        <v>0</v>
      </c>
      <c r="S711" s="18">
        <f>Hoja2!AF711</f>
        <v>0</v>
      </c>
      <c r="T711" s="18">
        <f>Hoja2!AG711</f>
        <v>0</v>
      </c>
      <c r="U711" s="18">
        <f>Hoja2!AH711</f>
        <v>0</v>
      </c>
      <c r="V711" s="18">
        <f>Hoja2!AI711</f>
        <v>0</v>
      </c>
      <c r="W711" s="18">
        <f>Hoja2!AJ711</f>
        <v>0</v>
      </c>
      <c r="X711" s="18">
        <f>Hoja2!AK711</f>
        <v>0</v>
      </c>
    </row>
    <row r="712" spans="1:24" ht="30" customHeight="1" x14ac:dyDescent="0.25">
      <c r="A712" s="18">
        <f>Hoja2!N712</f>
        <v>0</v>
      </c>
      <c r="B712" s="18">
        <f>Hoja2!O712</f>
        <v>0</v>
      </c>
      <c r="C712" s="18">
        <f>Hoja2!P712</f>
        <v>0</v>
      </c>
      <c r="D712" s="18">
        <f>Hoja2!Q712</f>
        <v>0</v>
      </c>
      <c r="E712" s="18">
        <f>Hoja2!R712</f>
        <v>0</v>
      </c>
      <c r="F712" s="18">
        <f>Hoja2!S712</f>
        <v>0</v>
      </c>
      <c r="G712" s="18">
        <f>Hoja2!T712</f>
        <v>0</v>
      </c>
      <c r="H712" s="18">
        <f>Hoja2!U712</f>
        <v>0</v>
      </c>
      <c r="I712" s="18">
        <f>Hoja2!V712</f>
        <v>0</v>
      </c>
      <c r="J712" s="18">
        <f>Hoja2!W712</f>
        <v>0</v>
      </c>
      <c r="K712" s="18">
        <f>Hoja2!X712</f>
        <v>0</v>
      </c>
      <c r="L712" s="5">
        <f>ROUND((Hoja2!W712*Hoja2!$B$1),3)</f>
        <v>0</v>
      </c>
      <c r="M712" s="5">
        <f>ROUND((Hoja2!W712*Hoja2!$B$2),3)</f>
        <v>0</v>
      </c>
      <c r="N712" s="5">
        <f t="shared" si="11"/>
        <v>0</v>
      </c>
      <c r="O712" s="45">
        <f>ROUND((Hoja2!U712+Hoja2!Y712),2)</f>
        <v>0</v>
      </c>
      <c r="P712" s="18">
        <f>Hoja2!AC712</f>
        <v>0</v>
      </c>
      <c r="Q712" s="18">
        <f>Hoja2!AD712</f>
        <v>0</v>
      </c>
      <c r="R712" s="18">
        <f>Hoja2!AE712</f>
        <v>0</v>
      </c>
      <c r="S712" s="18">
        <f>Hoja2!AF712</f>
        <v>0</v>
      </c>
      <c r="T712" s="18">
        <f>Hoja2!AG712</f>
        <v>0</v>
      </c>
      <c r="U712" s="18">
        <f>Hoja2!AH712</f>
        <v>0</v>
      </c>
      <c r="V712" s="18">
        <f>Hoja2!AI712</f>
        <v>0</v>
      </c>
      <c r="W712" s="18">
        <f>Hoja2!AJ712</f>
        <v>0</v>
      </c>
      <c r="X712" s="18">
        <f>Hoja2!AK712</f>
        <v>0</v>
      </c>
    </row>
    <row r="713" spans="1:24" ht="30" customHeight="1" x14ac:dyDescent="0.25">
      <c r="A713" s="18">
        <f>Hoja2!N713</f>
        <v>0</v>
      </c>
      <c r="B713" s="18">
        <f>Hoja2!O713</f>
        <v>0</v>
      </c>
      <c r="C713" s="18">
        <f>Hoja2!P713</f>
        <v>0</v>
      </c>
      <c r="D713" s="18">
        <f>Hoja2!Q713</f>
        <v>0</v>
      </c>
      <c r="E713" s="18">
        <f>Hoja2!R713</f>
        <v>0</v>
      </c>
      <c r="F713" s="18">
        <f>Hoja2!S713</f>
        <v>0</v>
      </c>
      <c r="G713" s="18">
        <f>Hoja2!T713</f>
        <v>0</v>
      </c>
      <c r="H713" s="18">
        <f>Hoja2!U713</f>
        <v>0</v>
      </c>
      <c r="I713" s="18">
        <f>Hoja2!V713</f>
        <v>0</v>
      </c>
      <c r="J713" s="18">
        <f>Hoja2!W713</f>
        <v>0</v>
      </c>
      <c r="K713" s="18">
        <f>Hoja2!X713</f>
        <v>0</v>
      </c>
      <c r="L713" s="5">
        <f>ROUND((Hoja2!W713*Hoja2!$B$1),3)</f>
        <v>0</v>
      </c>
      <c r="M713" s="5">
        <f>ROUND((Hoja2!W713*Hoja2!$B$2),3)</f>
        <v>0</v>
      </c>
      <c r="N713" s="5">
        <f t="shared" si="11"/>
        <v>0</v>
      </c>
      <c r="O713" s="45">
        <f>ROUND((Hoja2!U713+Hoja2!Y713),2)</f>
        <v>0</v>
      </c>
      <c r="P713" s="18">
        <f>Hoja2!AC713</f>
        <v>0</v>
      </c>
      <c r="Q713" s="18">
        <f>Hoja2!AD713</f>
        <v>0</v>
      </c>
      <c r="R713" s="18">
        <f>Hoja2!AE713</f>
        <v>0</v>
      </c>
      <c r="S713" s="18">
        <f>Hoja2!AF713</f>
        <v>0</v>
      </c>
      <c r="T713" s="18">
        <f>Hoja2!AG713</f>
        <v>0</v>
      </c>
      <c r="U713" s="18">
        <f>Hoja2!AH713</f>
        <v>0</v>
      </c>
      <c r="V713" s="18">
        <f>Hoja2!AI713</f>
        <v>0</v>
      </c>
      <c r="W713" s="18">
        <f>Hoja2!AJ713</f>
        <v>0</v>
      </c>
      <c r="X713" s="18">
        <f>Hoja2!AK713</f>
        <v>0</v>
      </c>
    </row>
    <row r="714" spans="1:24" ht="30" customHeight="1" x14ac:dyDescent="0.25">
      <c r="A714" s="18">
        <f>Hoja2!N714</f>
        <v>0</v>
      </c>
      <c r="B714" s="18">
        <f>Hoja2!O714</f>
        <v>0</v>
      </c>
      <c r="C714" s="18">
        <f>Hoja2!P714</f>
        <v>0</v>
      </c>
      <c r="D714" s="18">
        <f>Hoja2!Q714</f>
        <v>0</v>
      </c>
      <c r="E714" s="18">
        <f>Hoja2!R714</f>
        <v>0</v>
      </c>
      <c r="F714" s="18">
        <f>Hoja2!S714</f>
        <v>0</v>
      </c>
      <c r="G714" s="18">
        <f>Hoja2!T714</f>
        <v>0</v>
      </c>
      <c r="H714" s="18">
        <f>Hoja2!U714</f>
        <v>0</v>
      </c>
      <c r="I714" s="18">
        <f>Hoja2!V714</f>
        <v>0</v>
      </c>
      <c r="J714" s="18">
        <f>Hoja2!W714</f>
        <v>0</v>
      </c>
      <c r="K714" s="18">
        <f>Hoja2!X714</f>
        <v>0</v>
      </c>
      <c r="L714" s="5">
        <f>ROUND((Hoja2!W714*Hoja2!$B$1),3)</f>
        <v>0</v>
      </c>
      <c r="M714" s="5">
        <f>ROUND((Hoja2!W714*Hoja2!$B$2),3)</f>
        <v>0</v>
      </c>
      <c r="N714" s="5">
        <f t="shared" si="11"/>
        <v>0</v>
      </c>
      <c r="O714" s="45">
        <f>ROUND((Hoja2!U714+Hoja2!Y714),2)</f>
        <v>0</v>
      </c>
      <c r="P714" s="18">
        <f>Hoja2!AC714</f>
        <v>0</v>
      </c>
      <c r="Q714" s="18">
        <f>Hoja2!AD714</f>
        <v>0</v>
      </c>
      <c r="R714" s="18">
        <f>Hoja2!AE714</f>
        <v>0</v>
      </c>
      <c r="S714" s="18">
        <f>Hoja2!AF714</f>
        <v>0</v>
      </c>
      <c r="T714" s="18">
        <f>Hoja2!AG714</f>
        <v>0</v>
      </c>
      <c r="U714" s="18">
        <f>Hoja2!AH714</f>
        <v>0</v>
      </c>
      <c r="V714" s="18">
        <f>Hoja2!AI714</f>
        <v>0</v>
      </c>
      <c r="W714" s="18">
        <f>Hoja2!AJ714</f>
        <v>0</v>
      </c>
      <c r="X714" s="18">
        <f>Hoja2!AK714</f>
        <v>0</v>
      </c>
    </row>
    <row r="715" spans="1:24" ht="30" customHeight="1" x14ac:dyDescent="0.25">
      <c r="A715" s="18">
        <f>Hoja2!N715</f>
        <v>0</v>
      </c>
      <c r="B715" s="18">
        <f>Hoja2!O715</f>
        <v>0</v>
      </c>
      <c r="C715" s="18">
        <f>Hoja2!P715</f>
        <v>0</v>
      </c>
      <c r="D715" s="18">
        <f>Hoja2!Q715</f>
        <v>0</v>
      </c>
      <c r="E715" s="18">
        <f>Hoja2!R715</f>
        <v>0</v>
      </c>
      <c r="F715" s="18">
        <f>Hoja2!S715</f>
        <v>0</v>
      </c>
      <c r="G715" s="18">
        <f>Hoja2!T715</f>
        <v>0</v>
      </c>
      <c r="H715" s="18">
        <f>Hoja2!U715</f>
        <v>0</v>
      </c>
      <c r="I715" s="18">
        <f>Hoja2!V715</f>
        <v>0</v>
      </c>
      <c r="J715" s="18">
        <f>Hoja2!W715</f>
        <v>0</v>
      </c>
      <c r="K715" s="18">
        <f>Hoja2!X715</f>
        <v>0</v>
      </c>
      <c r="L715" s="5">
        <f>ROUND((Hoja2!W715*Hoja2!$B$1),3)</f>
        <v>0</v>
      </c>
      <c r="M715" s="5">
        <f>ROUND((Hoja2!W715*Hoja2!$B$2),3)</f>
        <v>0</v>
      </c>
      <c r="N715" s="5">
        <f t="shared" ref="N715:N778" si="12">ROUND((L715+M715),2)</f>
        <v>0</v>
      </c>
      <c r="O715" s="45">
        <f>ROUND((Hoja2!U715+Hoja2!Y715),2)</f>
        <v>0</v>
      </c>
      <c r="P715" s="18">
        <f>Hoja2!AC715</f>
        <v>0</v>
      </c>
      <c r="Q715" s="18">
        <f>Hoja2!AD715</f>
        <v>0</v>
      </c>
      <c r="R715" s="18">
        <f>Hoja2!AE715</f>
        <v>0</v>
      </c>
      <c r="S715" s="18">
        <f>Hoja2!AF715</f>
        <v>0</v>
      </c>
      <c r="T715" s="18">
        <f>Hoja2!AG715</f>
        <v>0</v>
      </c>
      <c r="U715" s="18">
        <f>Hoja2!AH715</f>
        <v>0</v>
      </c>
      <c r="V715" s="18">
        <f>Hoja2!AI715</f>
        <v>0</v>
      </c>
      <c r="W715" s="18">
        <f>Hoja2!AJ715</f>
        <v>0</v>
      </c>
      <c r="X715" s="18">
        <f>Hoja2!AK715</f>
        <v>0</v>
      </c>
    </row>
    <row r="716" spans="1:24" ht="30" customHeight="1" x14ac:dyDescent="0.25">
      <c r="A716" s="18">
        <f>Hoja2!N716</f>
        <v>0</v>
      </c>
      <c r="B716" s="18">
        <f>Hoja2!O716</f>
        <v>0</v>
      </c>
      <c r="C716" s="18">
        <f>Hoja2!P716</f>
        <v>0</v>
      </c>
      <c r="D716" s="18">
        <f>Hoja2!Q716</f>
        <v>0</v>
      </c>
      <c r="E716" s="18">
        <f>Hoja2!R716</f>
        <v>0</v>
      </c>
      <c r="F716" s="18">
        <f>Hoja2!S716</f>
        <v>0</v>
      </c>
      <c r="G716" s="18">
        <f>Hoja2!T716</f>
        <v>0</v>
      </c>
      <c r="H716" s="18">
        <f>Hoja2!U716</f>
        <v>0</v>
      </c>
      <c r="I716" s="18">
        <f>Hoja2!V716</f>
        <v>0</v>
      </c>
      <c r="J716" s="18">
        <f>Hoja2!W716</f>
        <v>0</v>
      </c>
      <c r="K716" s="18">
        <f>Hoja2!X716</f>
        <v>0</v>
      </c>
      <c r="L716" s="5">
        <f>ROUND((Hoja2!W716*Hoja2!$B$1),3)</f>
        <v>0</v>
      </c>
      <c r="M716" s="5">
        <f>ROUND((Hoja2!W716*Hoja2!$B$2),3)</f>
        <v>0</v>
      </c>
      <c r="N716" s="5">
        <f t="shared" si="12"/>
        <v>0</v>
      </c>
      <c r="O716" s="45">
        <f>ROUND((Hoja2!U716+Hoja2!Y716),2)</f>
        <v>0</v>
      </c>
      <c r="P716" s="18">
        <f>Hoja2!AC716</f>
        <v>0</v>
      </c>
      <c r="Q716" s="18">
        <f>Hoja2!AD716</f>
        <v>0</v>
      </c>
      <c r="R716" s="18">
        <f>Hoja2!AE716</f>
        <v>0</v>
      </c>
      <c r="S716" s="18">
        <f>Hoja2!AF716</f>
        <v>0</v>
      </c>
      <c r="T716" s="18">
        <f>Hoja2!AG716</f>
        <v>0</v>
      </c>
      <c r="U716" s="18">
        <f>Hoja2!AH716</f>
        <v>0</v>
      </c>
      <c r="V716" s="18">
        <f>Hoja2!AI716</f>
        <v>0</v>
      </c>
      <c r="W716" s="18">
        <f>Hoja2!AJ716</f>
        <v>0</v>
      </c>
      <c r="X716" s="18">
        <f>Hoja2!AK716</f>
        <v>0</v>
      </c>
    </row>
    <row r="717" spans="1:24" ht="30" customHeight="1" x14ac:dyDescent="0.25">
      <c r="A717" s="18">
        <f>Hoja2!N717</f>
        <v>0</v>
      </c>
      <c r="B717" s="18">
        <f>Hoja2!O717</f>
        <v>0</v>
      </c>
      <c r="C717" s="18">
        <f>Hoja2!P717</f>
        <v>0</v>
      </c>
      <c r="D717" s="18">
        <f>Hoja2!Q717</f>
        <v>0</v>
      </c>
      <c r="E717" s="18">
        <f>Hoja2!R717</f>
        <v>0</v>
      </c>
      <c r="F717" s="18">
        <f>Hoja2!S717</f>
        <v>0</v>
      </c>
      <c r="G717" s="18">
        <f>Hoja2!T717</f>
        <v>0</v>
      </c>
      <c r="H717" s="18">
        <f>Hoja2!U717</f>
        <v>0</v>
      </c>
      <c r="I717" s="18">
        <f>Hoja2!V717</f>
        <v>0</v>
      </c>
      <c r="J717" s="18">
        <f>Hoja2!W717</f>
        <v>0</v>
      </c>
      <c r="K717" s="18">
        <f>Hoja2!X717</f>
        <v>0</v>
      </c>
      <c r="L717" s="5">
        <f>ROUND((Hoja2!W717*Hoja2!$B$1),3)</f>
        <v>0</v>
      </c>
      <c r="M717" s="5">
        <f>ROUND((Hoja2!W717*Hoja2!$B$2),3)</f>
        <v>0</v>
      </c>
      <c r="N717" s="5">
        <f t="shared" si="12"/>
        <v>0</v>
      </c>
      <c r="O717" s="45">
        <f>ROUND((Hoja2!U717+Hoja2!Y717),2)</f>
        <v>0</v>
      </c>
      <c r="P717" s="18">
        <f>Hoja2!AC717</f>
        <v>0</v>
      </c>
      <c r="Q717" s="18">
        <f>Hoja2!AD717</f>
        <v>0</v>
      </c>
      <c r="R717" s="18">
        <f>Hoja2!AE717</f>
        <v>0</v>
      </c>
      <c r="S717" s="18">
        <f>Hoja2!AF717</f>
        <v>0</v>
      </c>
      <c r="T717" s="18">
        <f>Hoja2!AG717</f>
        <v>0</v>
      </c>
      <c r="U717" s="18">
        <f>Hoja2!AH717</f>
        <v>0</v>
      </c>
      <c r="V717" s="18">
        <f>Hoja2!AI717</f>
        <v>0</v>
      </c>
      <c r="W717" s="18">
        <f>Hoja2!AJ717</f>
        <v>0</v>
      </c>
      <c r="X717" s="18">
        <f>Hoja2!AK717</f>
        <v>0</v>
      </c>
    </row>
    <row r="718" spans="1:24" ht="30" customHeight="1" x14ac:dyDescent="0.25">
      <c r="A718" s="18">
        <f>Hoja2!N718</f>
        <v>0</v>
      </c>
      <c r="B718" s="18">
        <f>Hoja2!O718</f>
        <v>0</v>
      </c>
      <c r="C718" s="18">
        <f>Hoja2!P718</f>
        <v>0</v>
      </c>
      <c r="D718" s="18">
        <f>Hoja2!Q718</f>
        <v>0</v>
      </c>
      <c r="E718" s="18">
        <f>Hoja2!R718</f>
        <v>0</v>
      </c>
      <c r="F718" s="18">
        <f>Hoja2!S718</f>
        <v>0</v>
      </c>
      <c r="G718" s="18">
        <f>Hoja2!T718</f>
        <v>0</v>
      </c>
      <c r="H718" s="18">
        <f>Hoja2!U718</f>
        <v>0</v>
      </c>
      <c r="I718" s="18">
        <f>Hoja2!V718</f>
        <v>0</v>
      </c>
      <c r="J718" s="18">
        <f>Hoja2!W718</f>
        <v>0</v>
      </c>
      <c r="K718" s="18">
        <f>Hoja2!X718</f>
        <v>0</v>
      </c>
      <c r="L718" s="5">
        <f>ROUND((Hoja2!W718*Hoja2!$B$1),3)</f>
        <v>0</v>
      </c>
      <c r="M718" s="5">
        <f>ROUND((Hoja2!W718*Hoja2!$B$2),3)</f>
        <v>0</v>
      </c>
      <c r="N718" s="5">
        <f t="shared" si="12"/>
        <v>0</v>
      </c>
      <c r="O718" s="45">
        <f>ROUND((Hoja2!U718+Hoja2!Y718),2)</f>
        <v>0</v>
      </c>
      <c r="P718" s="18">
        <f>Hoja2!AC718</f>
        <v>0</v>
      </c>
      <c r="Q718" s="18">
        <f>Hoja2!AD718</f>
        <v>0</v>
      </c>
      <c r="R718" s="18">
        <f>Hoja2!AE718</f>
        <v>0</v>
      </c>
      <c r="S718" s="18">
        <f>Hoja2!AF718</f>
        <v>0</v>
      </c>
      <c r="T718" s="18">
        <f>Hoja2!AG718</f>
        <v>0</v>
      </c>
      <c r="U718" s="18">
        <f>Hoja2!AH718</f>
        <v>0</v>
      </c>
      <c r="V718" s="18">
        <f>Hoja2!AI718</f>
        <v>0</v>
      </c>
      <c r="W718" s="18">
        <f>Hoja2!AJ718</f>
        <v>0</v>
      </c>
      <c r="X718" s="18">
        <f>Hoja2!AK718</f>
        <v>0</v>
      </c>
    </row>
    <row r="719" spans="1:24" ht="30" customHeight="1" x14ac:dyDescent="0.25">
      <c r="A719" s="18">
        <f>Hoja2!N719</f>
        <v>0</v>
      </c>
      <c r="B719" s="18">
        <f>Hoja2!O719</f>
        <v>0</v>
      </c>
      <c r="C719" s="18">
        <f>Hoja2!P719</f>
        <v>0</v>
      </c>
      <c r="D719" s="18">
        <f>Hoja2!Q719</f>
        <v>0</v>
      </c>
      <c r="E719" s="18">
        <f>Hoja2!R719</f>
        <v>0</v>
      </c>
      <c r="F719" s="18">
        <f>Hoja2!S719</f>
        <v>0</v>
      </c>
      <c r="G719" s="18">
        <f>Hoja2!T719</f>
        <v>0</v>
      </c>
      <c r="H719" s="18">
        <f>Hoja2!U719</f>
        <v>0</v>
      </c>
      <c r="I719" s="18">
        <f>Hoja2!V719</f>
        <v>0</v>
      </c>
      <c r="J719" s="18">
        <f>Hoja2!W719</f>
        <v>0</v>
      </c>
      <c r="K719" s="18">
        <f>Hoja2!X719</f>
        <v>0</v>
      </c>
      <c r="L719" s="5">
        <f>ROUND((Hoja2!W719*Hoja2!$B$1),3)</f>
        <v>0</v>
      </c>
      <c r="M719" s="5">
        <f>ROUND((Hoja2!W719*Hoja2!$B$2),3)</f>
        <v>0</v>
      </c>
      <c r="N719" s="5">
        <f t="shared" si="12"/>
        <v>0</v>
      </c>
      <c r="O719" s="45">
        <f>ROUND((Hoja2!U719+Hoja2!Y719),2)</f>
        <v>0</v>
      </c>
      <c r="P719" s="18">
        <f>Hoja2!AC719</f>
        <v>0</v>
      </c>
      <c r="Q719" s="18">
        <f>Hoja2!AD719</f>
        <v>0</v>
      </c>
      <c r="R719" s="18">
        <f>Hoja2!AE719</f>
        <v>0</v>
      </c>
      <c r="S719" s="18">
        <f>Hoja2!AF719</f>
        <v>0</v>
      </c>
      <c r="T719" s="18">
        <f>Hoja2!AG719</f>
        <v>0</v>
      </c>
      <c r="U719" s="18">
        <f>Hoja2!AH719</f>
        <v>0</v>
      </c>
      <c r="V719" s="18">
        <f>Hoja2!AI719</f>
        <v>0</v>
      </c>
      <c r="W719" s="18">
        <f>Hoja2!AJ719</f>
        <v>0</v>
      </c>
      <c r="X719" s="18">
        <f>Hoja2!AK719</f>
        <v>0</v>
      </c>
    </row>
    <row r="720" spans="1:24" ht="30" customHeight="1" x14ac:dyDescent="0.25">
      <c r="A720" s="18">
        <f>Hoja2!N720</f>
        <v>0</v>
      </c>
      <c r="B720" s="18">
        <f>Hoja2!O720</f>
        <v>0</v>
      </c>
      <c r="C720" s="18">
        <f>Hoja2!P720</f>
        <v>0</v>
      </c>
      <c r="D720" s="18">
        <f>Hoja2!Q720</f>
        <v>0</v>
      </c>
      <c r="E720" s="18">
        <f>Hoja2!R720</f>
        <v>0</v>
      </c>
      <c r="F720" s="18">
        <f>Hoja2!S720</f>
        <v>0</v>
      </c>
      <c r="G720" s="18">
        <f>Hoja2!T720</f>
        <v>0</v>
      </c>
      <c r="H720" s="18">
        <f>Hoja2!U720</f>
        <v>0</v>
      </c>
      <c r="I720" s="18">
        <f>Hoja2!V720</f>
        <v>0</v>
      </c>
      <c r="J720" s="18">
        <f>Hoja2!W720</f>
        <v>0</v>
      </c>
      <c r="K720" s="18">
        <f>Hoja2!X720</f>
        <v>0</v>
      </c>
      <c r="L720" s="5">
        <f>ROUND((Hoja2!W720*Hoja2!$B$1),3)</f>
        <v>0</v>
      </c>
      <c r="M720" s="5">
        <f>ROUND((Hoja2!W720*Hoja2!$B$2),3)</f>
        <v>0</v>
      </c>
      <c r="N720" s="5">
        <f t="shared" si="12"/>
        <v>0</v>
      </c>
      <c r="O720" s="45">
        <f>ROUND((Hoja2!U720+Hoja2!Y720),2)</f>
        <v>0</v>
      </c>
      <c r="P720" s="18">
        <f>Hoja2!AC720</f>
        <v>0</v>
      </c>
      <c r="Q720" s="18">
        <f>Hoja2!AD720</f>
        <v>0</v>
      </c>
      <c r="R720" s="18">
        <f>Hoja2!AE720</f>
        <v>0</v>
      </c>
      <c r="S720" s="18">
        <f>Hoja2!AF720</f>
        <v>0</v>
      </c>
      <c r="T720" s="18">
        <f>Hoja2!AG720</f>
        <v>0</v>
      </c>
      <c r="U720" s="18">
        <f>Hoja2!AH720</f>
        <v>0</v>
      </c>
      <c r="V720" s="18">
        <f>Hoja2!AI720</f>
        <v>0</v>
      </c>
      <c r="W720" s="18">
        <f>Hoja2!AJ720</f>
        <v>0</v>
      </c>
      <c r="X720" s="18">
        <f>Hoja2!AK720</f>
        <v>0</v>
      </c>
    </row>
    <row r="721" spans="1:24" ht="30" customHeight="1" x14ac:dyDescent="0.25">
      <c r="A721" s="18">
        <f>Hoja2!N721</f>
        <v>0</v>
      </c>
      <c r="B721" s="18">
        <f>Hoja2!O721</f>
        <v>0</v>
      </c>
      <c r="C721" s="18">
        <f>Hoja2!P721</f>
        <v>0</v>
      </c>
      <c r="D721" s="18">
        <f>Hoja2!Q721</f>
        <v>0</v>
      </c>
      <c r="E721" s="18">
        <f>Hoja2!R721</f>
        <v>0</v>
      </c>
      <c r="F721" s="18">
        <f>Hoja2!S721</f>
        <v>0</v>
      </c>
      <c r="G721" s="18">
        <f>Hoja2!T721</f>
        <v>0</v>
      </c>
      <c r="H721" s="18">
        <f>Hoja2!U721</f>
        <v>0</v>
      </c>
      <c r="I721" s="18">
        <f>Hoja2!V721</f>
        <v>0</v>
      </c>
      <c r="J721" s="18">
        <f>Hoja2!W721</f>
        <v>0</v>
      </c>
      <c r="K721" s="18">
        <f>Hoja2!X721</f>
        <v>0</v>
      </c>
      <c r="L721" s="5">
        <f>ROUND((Hoja2!W721*Hoja2!$B$1),3)</f>
        <v>0</v>
      </c>
      <c r="M721" s="5">
        <f>ROUND((Hoja2!W721*Hoja2!$B$2),3)</f>
        <v>0</v>
      </c>
      <c r="N721" s="5">
        <f t="shared" si="12"/>
        <v>0</v>
      </c>
      <c r="O721" s="45">
        <f>ROUND((Hoja2!U721+Hoja2!Y721),2)</f>
        <v>0</v>
      </c>
      <c r="P721" s="18">
        <f>Hoja2!AC721</f>
        <v>0</v>
      </c>
      <c r="Q721" s="18">
        <f>Hoja2!AD721</f>
        <v>0</v>
      </c>
      <c r="R721" s="18">
        <f>Hoja2!AE721</f>
        <v>0</v>
      </c>
      <c r="S721" s="18">
        <f>Hoja2!AF721</f>
        <v>0</v>
      </c>
      <c r="T721" s="18">
        <f>Hoja2!AG721</f>
        <v>0</v>
      </c>
      <c r="U721" s="18">
        <f>Hoja2!AH721</f>
        <v>0</v>
      </c>
      <c r="V721" s="18">
        <f>Hoja2!AI721</f>
        <v>0</v>
      </c>
      <c r="W721" s="18">
        <f>Hoja2!AJ721</f>
        <v>0</v>
      </c>
      <c r="X721" s="18">
        <f>Hoja2!AK721</f>
        <v>0</v>
      </c>
    </row>
    <row r="722" spans="1:24" ht="30" customHeight="1" x14ac:dyDescent="0.25">
      <c r="A722" s="18">
        <f>Hoja2!N722</f>
        <v>0</v>
      </c>
      <c r="B722" s="18">
        <f>Hoja2!O722</f>
        <v>0</v>
      </c>
      <c r="C722" s="18">
        <f>Hoja2!P722</f>
        <v>0</v>
      </c>
      <c r="D722" s="18">
        <f>Hoja2!Q722</f>
        <v>0</v>
      </c>
      <c r="E722" s="18">
        <f>Hoja2!R722</f>
        <v>0</v>
      </c>
      <c r="F722" s="18">
        <f>Hoja2!S722</f>
        <v>0</v>
      </c>
      <c r="G722" s="18">
        <f>Hoja2!T722</f>
        <v>0</v>
      </c>
      <c r="H722" s="18">
        <f>Hoja2!U722</f>
        <v>0</v>
      </c>
      <c r="I722" s="18">
        <f>Hoja2!V722</f>
        <v>0</v>
      </c>
      <c r="J722" s="18">
        <f>Hoja2!W722</f>
        <v>0</v>
      </c>
      <c r="K722" s="18">
        <f>Hoja2!X722</f>
        <v>0</v>
      </c>
      <c r="L722" s="5">
        <f>ROUND((Hoja2!W722*Hoja2!$B$1),3)</f>
        <v>0</v>
      </c>
      <c r="M722" s="5">
        <f>ROUND((Hoja2!W722*Hoja2!$B$2),3)</f>
        <v>0</v>
      </c>
      <c r="N722" s="5">
        <f t="shared" si="12"/>
        <v>0</v>
      </c>
      <c r="O722" s="45">
        <f>ROUND((Hoja2!U722+Hoja2!Y722),2)</f>
        <v>0</v>
      </c>
      <c r="P722" s="18">
        <f>Hoja2!AC722</f>
        <v>0</v>
      </c>
      <c r="Q722" s="18">
        <f>Hoja2!AD722</f>
        <v>0</v>
      </c>
      <c r="R722" s="18">
        <f>Hoja2!AE722</f>
        <v>0</v>
      </c>
      <c r="S722" s="18">
        <f>Hoja2!AF722</f>
        <v>0</v>
      </c>
      <c r="T722" s="18">
        <f>Hoja2!AG722</f>
        <v>0</v>
      </c>
      <c r="U722" s="18">
        <f>Hoja2!AH722</f>
        <v>0</v>
      </c>
      <c r="V722" s="18">
        <f>Hoja2!AI722</f>
        <v>0</v>
      </c>
      <c r="W722" s="18">
        <f>Hoja2!AJ722</f>
        <v>0</v>
      </c>
      <c r="X722" s="18">
        <f>Hoja2!AK722</f>
        <v>0</v>
      </c>
    </row>
    <row r="723" spans="1:24" ht="30" customHeight="1" x14ac:dyDescent="0.25">
      <c r="A723" s="18">
        <f>Hoja2!N723</f>
        <v>0</v>
      </c>
      <c r="B723" s="18">
        <f>Hoja2!O723</f>
        <v>0</v>
      </c>
      <c r="C723" s="18">
        <f>Hoja2!P723</f>
        <v>0</v>
      </c>
      <c r="D723" s="18">
        <f>Hoja2!Q723</f>
        <v>0</v>
      </c>
      <c r="E723" s="18">
        <f>Hoja2!R723</f>
        <v>0</v>
      </c>
      <c r="F723" s="18">
        <f>Hoja2!S723</f>
        <v>0</v>
      </c>
      <c r="G723" s="18">
        <f>Hoja2!T723</f>
        <v>0</v>
      </c>
      <c r="H723" s="18">
        <f>Hoja2!U723</f>
        <v>0</v>
      </c>
      <c r="I723" s="18">
        <f>Hoja2!V723</f>
        <v>0</v>
      </c>
      <c r="J723" s="18">
        <f>Hoja2!W723</f>
        <v>0</v>
      </c>
      <c r="K723" s="18">
        <f>Hoja2!X723</f>
        <v>0</v>
      </c>
      <c r="L723" s="5">
        <f>ROUND((Hoja2!W723*Hoja2!$B$1),3)</f>
        <v>0</v>
      </c>
      <c r="M723" s="5">
        <f>ROUND((Hoja2!W723*Hoja2!$B$2),3)</f>
        <v>0</v>
      </c>
      <c r="N723" s="5">
        <f t="shared" si="12"/>
        <v>0</v>
      </c>
      <c r="O723" s="45">
        <f>ROUND((Hoja2!U723+Hoja2!Y723),2)</f>
        <v>0</v>
      </c>
      <c r="P723" s="18">
        <f>Hoja2!AC723</f>
        <v>0</v>
      </c>
      <c r="Q723" s="18">
        <f>Hoja2!AD723</f>
        <v>0</v>
      </c>
      <c r="R723" s="18">
        <f>Hoja2!AE723</f>
        <v>0</v>
      </c>
      <c r="S723" s="18">
        <f>Hoja2!AF723</f>
        <v>0</v>
      </c>
      <c r="T723" s="18">
        <f>Hoja2!AG723</f>
        <v>0</v>
      </c>
      <c r="U723" s="18">
        <f>Hoja2!AH723</f>
        <v>0</v>
      </c>
      <c r="V723" s="18">
        <f>Hoja2!AI723</f>
        <v>0</v>
      </c>
      <c r="W723" s="18">
        <f>Hoja2!AJ723</f>
        <v>0</v>
      </c>
      <c r="X723" s="18">
        <f>Hoja2!AK723</f>
        <v>0</v>
      </c>
    </row>
    <row r="724" spans="1:24" ht="30" customHeight="1" x14ac:dyDescent="0.25">
      <c r="A724" s="18">
        <f>Hoja2!N724</f>
        <v>0</v>
      </c>
      <c r="B724" s="18">
        <f>Hoja2!O724</f>
        <v>0</v>
      </c>
      <c r="C724" s="18">
        <f>Hoja2!P724</f>
        <v>0</v>
      </c>
      <c r="D724" s="18">
        <f>Hoja2!Q724</f>
        <v>0</v>
      </c>
      <c r="E724" s="18">
        <f>Hoja2!R724</f>
        <v>0</v>
      </c>
      <c r="F724" s="18">
        <f>Hoja2!S724</f>
        <v>0</v>
      </c>
      <c r="G724" s="18">
        <f>Hoja2!T724</f>
        <v>0</v>
      </c>
      <c r="H724" s="18">
        <f>Hoja2!U724</f>
        <v>0</v>
      </c>
      <c r="I724" s="18">
        <f>Hoja2!V724</f>
        <v>0</v>
      </c>
      <c r="J724" s="18">
        <f>Hoja2!W724</f>
        <v>0</v>
      </c>
      <c r="K724" s="18">
        <f>Hoja2!X724</f>
        <v>0</v>
      </c>
      <c r="L724" s="5">
        <f>ROUND((Hoja2!W724*Hoja2!$B$1),3)</f>
        <v>0</v>
      </c>
      <c r="M724" s="5">
        <f>ROUND((Hoja2!W724*Hoja2!$B$2),3)</f>
        <v>0</v>
      </c>
      <c r="N724" s="5">
        <f t="shared" si="12"/>
        <v>0</v>
      </c>
      <c r="O724" s="45">
        <f>ROUND((Hoja2!U724+Hoja2!Y724),2)</f>
        <v>0</v>
      </c>
      <c r="P724" s="18">
        <f>Hoja2!AC724</f>
        <v>0</v>
      </c>
      <c r="Q724" s="18">
        <f>Hoja2!AD724</f>
        <v>0</v>
      </c>
      <c r="R724" s="18">
        <f>Hoja2!AE724</f>
        <v>0</v>
      </c>
      <c r="S724" s="18">
        <f>Hoja2!AF724</f>
        <v>0</v>
      </c>
      <c r="T724" s="18">
        <f>Hoja2!AG724</f>
        <v>0</v>
      </c>
      <c r="U724" s="18">
        <f>Hoja2!AH724</f>
        <v>0</v>
      </c>
      <c r="V724" s="18">
        <f>Hoja2!AI724</f>
        <v>0</v>
      </c>
      <c r="W724" s="18">
        <f>Hoja2!AJ724</f>
        <v>0</v>
      </c>
      <c r="X724" s="18">
        <f>Hoja2!AK724</f>
        <v>0</v>
      </c>
    </row>
    <row r="725" spans="1:24" ht="30" customHeight="1" x14ac:dyDescent="0.25">
      <c r="A725" s="18">
        <f>Hoja2!N725</f>
        <v>0</v>
      </c>
      <c r="B725" s="18">
        <f>Hoja2!O725</f>
        <v>0</v>
      </c>
      <c r="C725" s="18">
        <f>Hoja2!P725</f>
        <v>0</v>
      </c>
      <c r="D725" s="18">
        <f>Hoja2!Q725</f>
        <v>0</v>
      </c>
      <c r="E725" s="18">
        <f>Hoja2!R725</f>
        <v>0</v>
      </c>
      <c r="F725" s="18">
        <f>Hoja2!S725</f>
        <v>0</v>
      </c>
      <c r="G725" s="18">
        <f>Hoja2!T725</f>
        <v>0</v>
      </c>
      <c r="H725" s="18">
        <f>Hoja2!U725</f>
        <v>0</v>
      </c>
      <c r="I725" s="18">
        <f>Hoja2!V725</f>
        <v>0</v>
      </c>
      <c r="J725" s="18">
        <f>Hoja2!W725</f>
        <v>0</v>
      </c>
      <c r="K725" s="18">
        <f>Hoja2!X725</f>
        <v>0</v>
      </c>
      <c r="L725" s="5">
        <f>ROUND((Hoja2!W725*Hoja2!$B$1),3)</f>
        <v>0</v>
      </c>
      <c r="M725" s="5">
        <f>ROUND((Hoja2!W725*Hoja2!$B$2),3)</f>
        <v>0</v>
      </c>
      <c r="N725" s="5">
        <f t="shared" si="12"/>
        <v>0</v>
      </c>
      <c r="O725" s="45">
        <f>ROUND((Hoja2!U725+Hoja2!Y725),2)</f>
        <v>0</v>
      </c>
      <c r="P725" s="18">
        <f>Hoja2!AC725</f>
        <v>0</v>
      </c>
      <c r="Q725" s="18">
        <f>Hoja2!AD725</f>
        <v>0</v>
      </c>
      <c r="R725" s="18">
        <f>Hoja2!AE725</f>
        <v>0</v>
      </c>
      <c r="S725" s="18">
        <f>Hoja2!AF725</f>
        <v>0</v>
      </c>
      <c r="T725" s="18">
        <f>Hoja2!AG725</f>
        <v>0</v>
      </c>
      <c r="U725" s="18">
        <f>Hoja2!AH725</f>
        <v>0</v>
      </c>
      <c r="V725" s="18">
        <f>Hoja2!AI725</f>
        <v>0</v>
      </c>
      <c r="W725" s="18">
        <f>Hoja2!AJ725</f>
        <v>0</v>
      </c>
      <c r="X725" s="18">
        <f>Hoja2!AK725</f>
        <v>0</v>
      </c>
    </row>
    <row r="726" spans="1:24" ht="30" customHeight="1" x14ac:dyDescent="0.25">
      <c r="A726" s="18">
        <f>Hoja2!N726</f>
        <v>0</v>
      </c>
      <c r="B726" s="18">
        <f>Hoja2!O726</f>
        <v>0</v>
      </c>
      <c r="C726" s="18">
        <f>Hoja2!P726</f>
        <v>0</v>
      </c>
      <c r="D726" s="18">
        <f>Hoja2!Q726</f>
        <v>0</v>
      </c>
      <c r="E726" s="18">
        <f>Hoja2!R726</f>
        <v>0</v>
      </c>
      <c r="F726" s="18">
        <f>Hoja2!S726</f>
        <v>0</v>
      </c>
      <c r="G726" s="18">
        <f>Hoja2!T726</f>
        <v>0</v>
      </c>
      <c r="H726" s="18">
        <f>Hoja2!U726</f>
        <v>0</v>
      </c>
      <c r="I726" s="18">
        <f>Hoja2!V726</f>
        <v>0</v>
      </c>
      <c r="J726" s="18">
        <f>Hoja2!W726</f>
        <v>0</v>
      </c>
      <c r="K726" s="18">
        <f>Hoja2!X726</f>
        <v>0</v>
      </c>
      <c r="L726" s="5">
        <f>ROUND((Hoja2!W726*Hoja2!$B$1),3)</f>
        <v>0</v>
      </c>
      <c r="M726" s="5">
        <f>ROUND((Hoja2!W726*Hoja2!$B$2),3)</f>
        <v>0</v>
      </c>
      <c r="N726" s="5">
        <f t="shared" si="12"/>
        <v>0</v>
      </c>
      <c r="O726" s="45">
        <f>ROUND((Hoja2!U726+Hoja2!Y726),2)</f>
        <v>0</v>
      </c>
      <c r="P726" s="18">
        <f>Hoja2!AC726</f>
        <v>0</v>
      </c>
      <c r="Q726" s="18">
        <f>Hoja2!AD726</f>
        <v>0</v>
      </c>
      <c r="R726" s="18">
        <f>Hoja2!AE726</f>
        <v>0</v>
      </c>
      <c r="S726" s="18">
        <f>Hoja2!AF726</f>
        <v>0</v>
      </c>
      <c r="T726" s="18">
        <f>Hoja2!AG726</f>
        <v>0</v>
      </c>
      <c r="U726" s="18">
        <f>Hoja2!AH726</f>
        <v>0</v>
      </c>
      <c r="V726" s="18">
        <f>Hoja2!AI726</f>
        <v>0</v>
      </c>
      <c r="W726" s="18">
        <f>Hoja2!AJ726</f>
        <v>0</v>
      </c>
      <c r="X726" s="18">
        <f>Hoja2!AK726</f>
        <v>0</v>
      </c>
    </row>
    <row r="727" spans="1:24" ht="30" customHeight="1" x14ac:dyDescent="0.25">
      <c r="A727" s="18">
        <f>Hoja2!N727</f>
        <v>0</v>
      </c>
      <c r="B727" s="18">
        <f>Hoja2!O727</f>
        <v>0</v>
      </c>
      <c r="C727" s="18">
        <f>Hoja2!P727</f>
        <v>0</v>
      </c>
      <c r="D727" s="18">
        <f>Hoja2!Q727</f>
        <v>0</v>
      </c>
      <c r="E727" s="18">
        <f>Hoja2!R727</f>
        <v>0</v>
      </c>
      <c r="F727" s="18">
        <f>Hoja2!S727</f>
        <v>0</v>
      </c>
      <c r="G727" s="18">
        <f>Hoja2!T727</f>
        <v>0</v>
      </c>
      <c r="H727" s="18">
        <f>Hoja2!U727</f>
        <v>0</v>
      </c>
      <c r="I727" s="18">
        <f>Hoja2!V727</f>
        <v>0</v>
      </c>
      <c r="J727" s="18">
        <f>Hoja2!W727</f>
        <v>0</v>
      </c>
      <c r="K727" s="18">
        <f>Hoja2!X727</f>
        <v>0</v>
      </c>
      <c r="L727" s="5">
        <f>ROUND((Hoja2!W727*Hoja2!$B$1),3)</f>
        <v>0</v>
      </c>
      <c r="M727" s="5">
        <f>ROUND((Hoja2!W727*Hoja2!$B$2),3)</f>
        <v>0</v>
      </c>
      <c r="N727" s="5">
        <f t="shared" si="12"/>
        <v>0</v>
      </c>
      <c r="O727" s="45">
        <f>ROUND((Hoja2!U727+Hoja2!Y727),2)</f>
        <v>0</v>
      </c>
      <c r="P727" s="18">
        <f>Hoja2!AC727</f>
        <v>0</v>
      </c>
      <c r="Q727" s="18">
        <f>Hoja2!AD727</f>
        <v>0</v>
      </c>
      <c r="R727" s="18">
        <f>Hoja2!AE727</f>
        <v>0</v>
      </c>
      <c r="S727" s="18">
        <f>Hoja2!AF727</f>
        <v>0</v>
      </c>
      <c r="T727" s="18">
        <f>Hoja2!AG727</f>
        <v>0</v>
      </c>
      <c r="U727" s="18">
        <f>Hoja2!AH727</f>
        <v>0</v>
      </c>
      <c r="V727" s="18">
        <f>Hoja2!AI727</f>
        <v>0</v>
      </c>
      <c r="W727" s="18">
        <f>Hoja2!AJ727</f>
        <v>0</v>
      </c>
      <c r="X727" s="18">
        <f>Hoja2!AK727</f>
        <v>0</v>
      </c>
    </row>
    <row r="728" spans="1:24" ht="30" customHeight="1" x14ac:dyDescent="0.25">
      <c r="A728" s="18">
        <f>Hoja2!N728</f>
        <v>0</v>
      </c>
      <c r="B728" s="18">
        <f>Hoja2!O728</f>
        <v>0</v>
      </c>
      <c r="C728" s="18">
        <f>Hoja2!P728</f>
        <v>0</v>
      </c>
      <c r="D728" s="18">
        <f>Hoja2!Q728</f>
        <v>0</v>
      </c>
      <c r="E728" s="18">
        <f>Hoja2!R728</f>
        <v>0</v>
      </c>
      <c r="F728" s="18">
        <f>Hoja2!S728</f>
        <v>0</v>
      </c>
      <c r="G728" s="18">
        <f>Hoja2!T728</f>
        <v>0</v>
      </c>
      <c r="H728" s="18">
        <f>Hoja2!U728</f>
        <v>0</v>
      </c>
      <c r="I728" s="18">
        <f>Hoja2!V728</f>
        <v>0</v>
      </c>
      <c r="J728" s="18">
        <f>Hoja2!W728</f>
        <v>0</v>
      </c>
      <c r="K728" s="18">
        <f>Hoja2!X728</f>
        <v>0</v>
      </c>
      <c r="L728" s="5">
        <f>ROUND((Hoja2!W728*Hoja2!$B$1),3)</f>
        <v>0</v>
      </c>
      <c r="M728" s="5">
        <f>ROUND((Hoja2!W728*Hoja2!$B$2),3)</f>
        <v>0</v>
      </c>
      <c r="N728" s="5">
        <f t="shared" si="12"/>
        <v>0</v>
      </c>
      <c r="O728" s="45">
        <f>ROUND((Hoja2!U728+Hoja2!Y728),2)</f>
        <v>0</v>
      </c>
      <c r="P728" s="18">
        <f>Hoja2!AC728</f>
        <v>0</v>
      </c>
      <c r="Q728" s="18">
        <f>Hoja2!AD728</f>
        <v>0</v>
      </c>
      <c r="R728" s="18">
        <f>Hoja2!AE728</f>
        <v>0</v>
      </c>
      <c r="S728" s="18">
        <f>Hoja2!AF728</f>
        <v>0</v>
      </c>
      <c r="T728" s="18">
        <f>Hoja2!AG728</f>
        <v>0</v>
      </c>
      <c r="U728" s="18">
        <f>Hoja2!AH728</f>
        <v>0</v>
      </c>
      <c r="V728" s="18">
        <f>Hoja2!AI728</f>
        <v>0</v>
      </c>
      <c r="W728" s="18">
        <f>Hoja2!AJ728</f>
        <v>0</v>
      </c>
      <c r="X728" s="18">
        <f>Hoja2!AK728</f>
        <v>0</v>
      </c>
    </row>
    <row r="729" spans="1:24" ht="30" customHeight="1" x14ac:dyDescent="0.25">
      <c r="A729" s="18">
        <f>Hoja2!N729</f>
        <v>0</v>
      </c>
      <c r="B729" s="18">
        <f>Hoja2!O729</f>
        <v>0</v>
      </c>
      <c r="C729" s="18">
        <f>Hoja2!P729</f>
        <v>0</v>
      </c>
      <c r="D729" s="18">
        <f>Hoja2!Q729</f>
        <v>0</v>
      </c>
      <c r="E729" s="18">
        <f>Hoja2!R729</f>
        <v>0</v>
      </c>
      <c r="F729" s="18">
        <f>Hoja2!S729</f>
        <v>0</v>
      </c>
      <c r="G729" s="18">
        <f>Hoja2!T729</f>
        <v>0</v>
      </c>
      <c r="H729" s="18">
        <f>Hoja2!U729</f>
        <v>0</v>
      </c>
      <c r="I729" s="18">
        <f>Hoja2!V729</f>
        <v>0</v>
      </c>
      <c r="J729" s="18">
        <f>Hoja2!W729</f>
        <v>0</v>
      </c>
      <c r="K729" s="18">
        <f>Hoja2!X729</f>
        <v>0</v>
      </c>
      <c r="L729" s="5">
        <f>ROUND((Hoja2!W729*Hoja2!$B$1),3)</f>
        <v>0</v>
      </c>
      <c r="M729" s="5">
        <f>ROUND((Hoja2!W729*Hoja2!$B$2),3)</f>
        <v>0</v>
      </c>
      <c r="N729" s="5">
        <f t="shared" si="12"/>
        <v>0</v>
      </c>
      <c r="O729" s="45">
        <f>ROUND((Hoja2!U729+Hoja2!Y729),2)</f>
        <v>0</v>
      </c>
      <c r="P729" s="18">
        <f>Hoja2!AC729</f>
        <v>0</v>
      </c>
      <c r="Q729" s="18">
        <f>Hoja2!AD729</f>
        <v>0</v>
      </c>
      <c r="R729" s="18">
        <f>Hoja2!AE729</f>
        <v>0</v>
      </c>
      <c r="S729" s="18">
        <f>Hoja2!AF729</f>
        <v>0</v>
      </c>
      <c r="T729" s="18">
        <f>Hoja2!AG729</f>
        <v>0</v>
      </c>
      <c r="U729" s="18">
        <f>Hoja2!AH729</f>
        <v>0</v>
      </c>
      <c r="V729" s="18">
        <f>Hoja2!AI729</f>
        <v>0</v>
      </c>
      <c r="W729" s="18">
        <f>Hoja2!AJ729</f>
        <v>0</v>
      </c>
      <c r="X729" s="18">
        <f>Hoja2!AK729</f>
        <v>0</v>
      </c>
    </row>
    <row r="730" spans="1:24" ht="30" customHeight="1" x14ac:dyDescent="0.25">
      <c r="A730" s="18">
        <f>Hoja2!N730</f>
        <v>0</v>
      </c>
      <c r="B730" s="18">
        <f>Hoja2!O730</f>
        <v>0</v>
      </c>
      <c r="C730" s="18">
        <f>Hoja2!P730</f>
        <v>0</v>
      </c>
      <c r="D730" s="18">
        <f>Hoja2!Q730</f>
        <v>0</v>
      </c>
      <c r="E730" s="18">
        <f>Hoja2!R730</f>
        <v>0</v>
      </c>
      <c r="F730" s="18">
        <f>Hoja2!S730</f>
        <v>0</v>
      </c>
      <c r="G730" s="18">
        <f>Hoja2!T730</f>
        <v>0</v>
      </c>
      <c r="H730" s="18">
        <f>Hoja2!U730</f>
        <v>0</v>
      </c>
      <c r="I730" s="18">
        <f>Hoja2!V730</f>
        <v>0</v>
      </c>
      <c r="J730" s="18">
        <f>Hoja2!W730</f>
        <v>0</v>
      </c>
      <c r="K730" s="18">
        <f>Hoja2!X730</f>
        <v>0</v>
      </c>
      <c r="L730" s="5">
        <f>ROUND((Hoja2!W730*Hoja2!$B$1),3)</f>
        <v>0</v>
      </c>
      <c r="M730" s="5">
        <f>ROUND((Hoja2!W730*Hoja2!$B$2),3)</f>
        <v>0</v>
      </c>
      <c r="N730" s="5">
        <f t="shared" si="12"/>
        <v>0</v>
      </c>
      <c r="O730" s="45">
        <f>ROUND((Hoja2!U730+Hoja2!Y730),2)</f>
        <v>0</v>
      </c>
      <c r="P730" s="18">
        <f>Hoja2!AC730</f>
        <v>0</v>
      </c>
      <c r="Q730" s="18">
        <f>Hoja2!AD730</f>
        <v>0</v>
      </c>
      <c r="R730" s="18">
        <f>Hoja2!AE730</f>
        <v>0</v>
      </c>
      <c r="S730" s="18">
        <f>Hoja2!AF730</f>
        <v>0</v>
      </c>
      <c r="T730" s="18">
        <f>Hoja2!AG730</f>
        <v>0</v>
      </c>
      <c r="U730" s="18">
        <f>Hoja2!AH730</f>
        <v>0</v>
      </c>
      <c r="V730" s="18">
        <f>Hoja2!AI730</f>
        <v>0</v>
      </c>
      <c r="W730" s="18">
        <f>Hoja2!AJ730</f>
        <v>0</v>
      </c>
      <c r="X730" s="18">
        <f>Hoja2!AK730</f>
        <v>0</v>
      </c>
    </row>
    <row r="731" spans="1:24" ht="30" customHeight="1" x14ac:dyDescent="0.25">
      <c r="A731" s="18">
        <f>Hoja2!N731</f>
        <v>0</v>
      </c>
      <c r="B731" s="18">
        <f>Hoja2!O731</f>
        <v>0</v>
      </c>
      <c r="C731" s="18">
        <f>Hoja2!P731</f>
        <v>0</v>
      </c>
      <c r="D731" s="18">
        <f>Hoja2!Q731</f>
        <v>0</v>
      </c>
      <c r="E731" s="18">
        <f>Hoja2!R731</f>
        <v>0</v>
      </c>
      <c r="F731" s="18">
        <f>Hoja2!S731</f>
        <v>0</v>
      </c>
      <c r="G731" s="18">
        <f>Hoja2!T731</f>
        <v>0</v>
      </c>
      <c r="H731" s="18">
        <f>Hoja2!U731</f>
        <v>0</v>
      </c>
      <c r="I731" s="18">
        <f>Hoja2!V731</f>
        <v>0</v>
      </c>
      <c r="J731" s="18">
        <f>Hoja2!W731</f>
        <v>0</v>
      </c>
      <c r="K731" s="18">
        <f>Hoja2!X731</f>
        <v>0</v>
      </c>
      <c r="L731" s="5">
        <f>ROUND((Hoja2!W731*Hoja2!$B$1),3)</f>
        <v>0</v>
      </c>
      <c r="M731" s="5">
        <f>ROUND((Hoja2!W731*Hoja2!$B$2),3)</f>
        <v>0</v>
      </c>
      <c r="N731" s="5">
        <f t="shared" si="12"/>
        <v>0</v>
      </c>
      <c r="O731" s="45">
        <f>ROUND((Hoja2!U731+Hoja2!Y731),2)</f>
        <v>0</v>
      </c>
      <c r="P731" s="18">
        <f>Hoja2!AC731</f>
        <v>0</v>
      </c>
      <c r="Q731" s="18">
        <f>Hoja2!AD731</f>
        <v>0</v>
      </c>
      <c r="R731" s="18">
        <f>Hoja2!AE731</f>
        <v>0</v>
      </c>
      <c r="S731" s="18">
        <f>Hoja2!AF731</f>
        <v>0</v>
      </c>
      <c r="T731" s="18">
        <f>Hoja2!AG731</f>
        <v>0</v>
      </c>
      <c r="U731" s="18">
        <f>Hoja2!AH731</f>
        <v>0</v>
      </c>
      <c r="V731" s="18">
        <f>Hoja2!AI731</f>
        <v>0</v>
      </c>
      <c r="W731" s="18">
        <f>Hoja2!AJ731</f>
        <v>0</v>
      </c>
      <c r="X731" s="18">
        <f>Hoja2!AK731</f>
        <v>0</v>
      </c>
    </row>
    <row r="732" spans="1:24" ht="30" customHeight="1" x14ac:dyDescent="0.25">
      <c r="A732" s="18">
        <f>Hoja2!N732</f>
        <v>0</v>
      </c>
      <c r="B732" s="18">
        <f>Hoja2!O732</f>
        <v>0</v>
      </c>
      <c r="C732" s="18">
        <f>Hoja2!P732</f>
        <v>0</v>
      </c>
      <c r="D732" s="18">
        <f>Hoja2!Q732</f>
        <v>0</v>
      </c>
      <c r="E732" s="18">
        <f>Hoja2!R732</f>
        <v>0</v>
      </c>
      <c r="F732" s="18">
        <f>Hoja2!S732</f>
        <v>0</v>
      </c>
      <c r="G732" s="18">
        <f>Hoja2!T732</f>
        <v>0</v>
      </c>
      <c r="H732" s="18">
        <f>Hoja2!U732</f>
        <v>0</v>
      </c>
      <c r="I732" s="18">
        <f>Hoja2!V732</f>
        <v>0</v>
      </c>
      <c r="J732" s="18">
        <f>Hoja2!W732</f>
        <v>0</v>
      </c>
      <c r="K732" s="18">
        <f>Hoja2!X732</f>
        <v>0</v>
      </c>
      <c r="L732" s="5">
        <f>ROUND((Hoja2!W732*Hoja2!$B$1),3)</f>
        <v>0</v>
      </c>
      <c r="M732" s="5">
        <f>ROUND((Hoja2!W732*Hoja2!$B$2),3)</f>
        <v>0</v>
      </c>
      <c r="N732" s="5">
        <f t="shared" si="12"/>
        <v>0</v>
      </c>
      <c r="O732" s="45">
        <f>ROUND((Hoja2!U732+Hoja2!Y732),2)</f>
        <v>0</v>
      </c>
      <c r="P732" s="18">
        <f>Hoja2!AC732</f>
        <v>0</v>
      </c>
      <c r="Q732" s="18">
        <f>Hoja2!AD732</f>
        <v>0</v>
      </c>
      <c r="R732" s="18">
        <f>Hoja2!AE732</f>
        <v>0</v>
      </c>
      <c r="S732" s="18">
        <f>Hoja2!AF732</f>
        <v>0</v>
      </c>
      <c r="T732" s="18">
        <f>Hoja2!AG732</f>
        <v>0</v>
      </c>
      <c r="U732" s="18">
        <f>Hoja2!AH732</f>
        <v>0</v>
      </c>
      <c r="V732" s="18">
        <f>Hoja2!AI732</f>
        <v>0</v>
      </c>
      <c r="W732" s="18">
        <f>Hoja2!AJ732</f>
        <v>0</v>
      </c>
      <c r="X732" s="18">
        <f>Hoja2!AK732</f>
        <v>0</v>
      </c>
    </row>
    <row r="733" spans="1:24" ht="30" customHeight="1" x14ac:dyDescent="0.25">
      <c r="A733" s="18">
        <f>Hoja2!N733</f>
        <v>0</v>
      </c>
      <c r="B733" s="18">
        <f>Hoja2!O733</f>
        <v>0</v>
      </c>
      <c r="C733" s="18">
        <f>Hoja2!P733</f>
        <v>0</v>
      </c>
      <c r="D733" s="18">
        <f>Hoja2!Q733</f>
        <v>0</v>
      </c>
      <c r="E733" s="18">
        <f>Hoja2!R733</f>
        <v>0</v>
      </c>
      <c r="F733" s="18">
        <f>Hoja2!S733</f>
        <v>0</v>
      </c>
      <c r="G733" s="18">
        <f>Hoja2!T733</f>
        <v>0</v>
      </c>
      <c r="H733" s="18">
        <f>Hoja2!U733</f>
        <v>0</v>
      </c>
      <c r="I733" s="18">
        <f>Hoja2!V733</f>
        <v>0</v>
      </c>
      <c r="J733" s="18">
        <f>Hoja2!W733</f>
        <v>0</v>
      </c>
      <c r="K733" s="18">
        <f>Hoja2!X733</f>
        <v>0</v>
      </c>
      <c r="L733" s="5">
        <f>ROUND((Hoja2!W733*Hoja2!$B$1),3)</f>
        <v>0</v>
      </c>
      <c r="M733" s="5">
        <f>ROUND((Hoja2!W733*Hoja2!$B$2),3)</f>
        <v>0</v>
      </c>
      <c r="N733" s="5">
        <f t="shared" si="12"/>
        <v>0</v>
      </c>
      <c r="O733" s="45">
        <f>ROUND((Hoja2!U733+Hoja2!Y733),2)</f>
        <v>0</v>
      </c>
      <c r="P733" s="18">
        <f>Hoja2!AC733</f>
        <v>0</v>
      </c>
      <c r="Q733" s="18">
        <f>Hoja2!AD733</f>
        <v>0</v>
      </c>
      <c r="R733" s="18">
        <f>Hoja2!AE733</f>
        <v>0</v>
      </c>
      <c r="S733" s="18">
        <f>Hoja2!AF733</f>
        <v>0</v>
      </c>
      <c r="T733" s="18">
        <f>Hoja2!AG733</f>
        <v>0</v>
      </c>
      <c r="U733" s="18">
        <f>Hoja2!AH733</f>
        <v>0</v>
      </c>
      <c r="V733" s="18">
        <f>Hoja2!AI733</f>
        <v>0</v>
      </c>
      <c r="W733" s="18">
        <f>Hoja2!AJ733</f>
        <v>0</v>
      </c>
      <c r="X733" s="18">
        <f>Hoja2!AK733</f>
        <v>0</v>
      </c>
    </row>
    <row r="734" spans="1:24" ht="30" customHeight="1" x14ac:dyDescent="0.25">
      <c r="A734" s="18">
        <f>Hoja2!N734</f>
        <v>0</v>
      </c>
      <c r="B734" s="18">
        <f>Hoja2!O734</f>
        <v>0</v>
      </c>
      <c r="C734" s="18">
        <f>Hoja2!P734</f>
        <v>0</v>
      </c>
      <c r="D734" s="18">
        <f>Hoja2!Q734</f>
        <v>0</v>
      </c>
      <c r="E734" s="18">
        <f>Hoja2!R734</f>
        <v>0</v>
      </c>
      <c r="F734" s="18">
        <f>Hoja2!S734</f>
        <v>0</v>
      </c>
      <c r="G734" s="18">
        <f>Hoja2!T734</f>
        <v>0</v>
      </c>
      <c r="H734" s="18">
        <f>Hoja2!U734</f>
        <v>0</v>
      </c>
      <c r="I734" s="18">
        <f>Hoja2!V734</f>
        <v>0</v>
      </c>
      <c r="J734" s="18">
        <f>Hoja2!W734</f>
        <v>0</v>
      </c>
      <c r="K734" s="18">
        <f>Hoja2!X734</f>
        <v>0</v>
      </c>
      <c r="L734" s="5">
        <f>ROUND((Hoja2!W734*Hoja2!$B$1),3)</f>
        <v>0</v>
      </c>
      <c r="M734" s="5">
        <f>ROUND((Hoja2!W734*Hoja2!$B$2),3)</f>
        <v>0</v>
      </c>
      <c r="N734" s="5">
        <f t="shared" si="12"/>
        <v>0</v>
      </c>
      <c r="O734" s="45">
        <f>ROUND((Hoja2!U734+Hoja2!Y734),2)</f>
        <v>0</v>
      </c>
      <c r="P734" s="18">
        <f>Hoja2!AC734</f>
        <v>0</v>
      </c>
      <c r="Q734" s="18">
        <f>Hoja2!AD734</f>
        <v>0</v>
      </c>
      <c r="R734" s="18">
        <f>Hoja2!AE734</f>
        <v>0</v>
      </c>
      <c r="S734" s="18">
        <f>Hoja2!AF734</f>
        <v>0</v>
      </c>
      <c r="T734" s="18">
        <f>Hoja2!AG734</f>
        <v>0</v>
      </c>
      <c r="U734" s="18">
        <f>Hoja2!AH734</f>
        <v>0</v>
      </c>
      <c r="V734" s="18">
        <f>Hoja2!AI734</f>
        <v>0</v>
      </c>
      <c r="W734" s="18">
        <f>Hoja2!AJ734</f>
        <v>0</v>
      </c>
      <c r="X734" s="18">
        <f>Hoja2!AK734</f>
        <v>0</v>
      </c>
    </row>
    <row r="735" spans="1:24" ht="30" customHeight="1" x14ac:dyDescent="0.25">
      <c r="A735" s="18">
        <f>Hoja2!N735</f>
        <v>0</v>
      </c>
      <c r="B735" s="18">
        <f>Hoja2!O735</f>
        <v>0</v>
      </c>
      <c r="C735" s="18">
        <f>Hoja2!P735</f>
        <v>0</v>
      </c>
      <c r="D735" s="18">
        <f>Hoja2!Q735</f>
        <v>0</v>
      </c>
      <c r="E735" s="18">
        <f>Hoja2!R735</f>
        <v>0</v>
      </c>
      <c r="F735" s="18">
        <f>Hoja2!S735</f>
        <v>0</v>
      </c>
      <c r="G735" s="18">
        <f>Hoja2!T735</f>
        <v>0</v>
      </c>
      <c r="H735" s="18">
        <f>Hoja2!U735</f>
        <v>0</v>
      </c>
      <c r="I735" s="18">
        <f>Hoja2!V735</f>
        <v>0</v>
      </c>
      <c r="J735" s="18">
        <f>Hoja2!W735</f>
        <v>0</v>
      </c>
      <c r="K735" s="18">
        <f>Hoja2!X735</f>
        <v>0</v>
      </c>
      <c r="L735" s="5">
        <f>ROUND((Hoja2!W735*Hoja2!$B$1),3)</f>
        <v>0</v>
      </c>
      <c r="M735" s="5">
        <f>ROUND((Hoja2!W735*Hoja2!$B$2),3)</f>
        <v>0</v>
      </c>
      <c r="N735" s="5">
        <f t="shared" si="12"/>
        <v>0</v>
      </c>
      <c r="O735" s="45">
        <f>ROUND((Hoja2!U735+Hoja2!Y735),2)</f>
        <v>0</v>
      </c>
      <c r="P735" s="18">
        <f>Hoja2!AC735</f>
        <v>0</v>
      </c>
      <c r="Q735" s="18">
        <f>Hoja2!AD735</f>
        <v>0</v>
      </c>
      <c r="R735" s="18">
        <f>Hoja2!AE735</f>
        <v>0</v>
      </c>
      <c r="S735" s="18">
        <f>Hoja2!AF735</f>
        <v>0</v>
      </c>
      <c r="T735" s="18">
        <f>Hoja2!AG735</f>
        <v>0</v>
      </c>
      <c r="U735" s="18">
        <f>Hoja2!AH735</f>
        <v>0</v>
      </c>
      <c r="V735" s="18">
        <f>Hoja2!AI735</f>
        <v>0</v>
      </c>
      <c r="W735" s="18">
        <f>Hoja2!AJ735</f>
        <v>0</v>
      </c>
      <c r="X735" s="18">
        <f>Hoja2!AK735</f>
        <v>0</v>
      </c>
    </row>
    <row r="736" spans="1:24" ht="30" customHeight="1" x14ac:dyDescent="0.25">
      <c r="A736" s="18">
        <f>Hoja2!N736</f>
        <v>0</v>
      </c>
      <c r="B736" s="18">
        <f>Hoja2!O736</f>
        <v>0</v>
      </c>
      <c r="C736" s="18">
        <f>Hoja2!P736</f>
        <v>0</v>
      </c>
      <c r="D736" s="18">
        <f>Hoja2!Q736</f>
        <v>0</v>
      </c>
      <c r="E736" s="18">
        <f>Hoja2!R736</f>
        <v>0</v>
      </c>
      <c r="F736" s="18">
        <f>Hoja2!S736</f>
        <v>0</v>
      </c>
      <c r="G736" s="18">
        <f>Hoja2!T736</f>
        <v>0</v>
      </c>
      <c r="H736" s="18">
        <f>Hoja2!U736</f>
        <v>0</v>
      </c>
      <c r="I736" s="18">
        <f>Hoja2!V736</f>
        <v>0</v>
      </c>
      <c r="J736" s="18">
        <f>Hoja2!W736</f>
        <v>0</v>
      </c>
      <c r="K736" s="18">
        <f>Hoja2!X736</f>
        <v>0</v>
      </c>
      <c r="L736" s="5">
        <f>ROUND((Hoja2!W736*Hoja2!$B$1),3)</f>
        <v>0</v>
      </c>
      <c r="M736" s="5">
        <f>ROUND((Hoja2!W736*Hoja2!$B$2),3)</f>
        <v>0</v>
      </c>
      <c r="N736" s="5">
        <f t="shared" si="12"/>
        <v>0</v>
      </c>
      <c r="O736" s="45">
        <f>ROUND((Hoja2!U736+Hoja2!Y736),2)</f>
        <v>0</v>
      </c>
      <c r="P736" s="18">
        <f>Hoja2!AC736</f>
        <v>0</v>
      </c>
      <c r="Q736" s="18">
        <f>Hoja2!AD736</f>
        <v>0</v>
      </c>
      <c r="R736" s="18">
        <f>Hoja2!AE736</f>
        <v>0</v>
      </c>
      <c r="S736" s="18">
        <f>Hoja2!AF736</f>
        <v>0</v>
      </c>
      <c r="T736" s="18">
        <f>Hoja2!AG736</f>
        <v>0</v>
      </c>
      <c r="U736" s="18">
        <f>Hoja2!AH736</f>
        <v>0</v>
      </c>
      <c r="V736" s="18">
        <f>Hoja2!AI736</f>
        <v>0</v>
      </c>
      <c r="W736" s="18">
        <f>Hoja2!AJ736</f>
        <v>0</v>
      </c>
      <c r="X736" s="18">
        <f>Hoja2!AK736</f>
        <v>0</v>
      </c>
    </row>
    <row r="737" spans="1:24" ht="30" customHeight="1" x14ac:dyDescent="0.25">
      <c r="A737" s="18">
        <f>Hoja2!N737</f>
        <v>0</v>
      </c>
      <c r="B737" s="18">
        <f>Hoja2!O737</f>
        <v>0</v>
      </c>
      <c r="C737" s="18">
        <f>Hoja2!P737</f>
        <v>0</v>
      </c>
      <c r="D737" s="18">
        <f>Hoja2!Q737</f>
        <v>0</v>
      </c>
      <c r="E737" s="18">
        <f>Hoja2!R737</f>
        <v>0</v>
      </c>
      <c r="F737" s="18">
        <f>Hoja2!S737</f>
        <v>0</v>
      </c>
      <c r="G737" s="18">
        <f>Hoja2!T737</f>
        <v>0</v>
      </c>
      <c r="H737" s="18">
        <f>Hoja2!U737</f>
        <v>0</v>
      </c>
      <c r="I737" s="18">
        <f>Hoja2!V737</f>
        <v>0</v>
      </c>
      <c r="J737" s="18">
        <f>Hoja2!W737</f>
        <v>0</v>
      </c>
      <c r="K737" s="18">
        <f>Hoja2!X737</f>
        <v>0</v>
      </c>
      <c r="L737" s="5">
        <f>ROUND((Hoja2!W737*Hoja2!$B$1),3)</f>
        <v>0</v>
      </c>
      <c r="M737" s="5">
        <f>ROUND((Hoja2!W737*Hoja2!$B$2),3)</f>
        <v>0</v>
      </c>
      <c r="N737" s="5">
        <f t="shared" si="12"/>
        <v>0</v>
      </c>
      <c r="O737" s="45">
        <f>ROUND((Hoja2!U737+Hoja2!Y737),2)</f>
        <v>0</v>
      </c>
      <c r="P737" s="18">
        <f>Hoja2!AC737</f>
        <v>0</v>
      </c>
      <c r="Q737" s="18">
        <f>Hoja2!AD737</f>
        <v>0</v>
      </c>
      <c r="R737" s="18">
        <f>Hoja2!AE737</f>
        <v>0</v>
      </c>
      <c r="S737" s="18">
        <f>Hoja2!AF737</f>
        <v>0</v>
      </c>
      <c r="T737" s="18">
        <f>Hoja2!AG737</f>
        <v>0</v>
      </c>
      <c r="U737" s="18">
        <f>Hoja2!AH737</f>
        <v>0</v>
      </c>
      <c r="V737" s="18">
        <f>Hoja2!AI737</f>
        <v>0</v>
      </c>
      <c r="W737" s="18">
        <f>Hoja2!AJ737</f>
        <v>0</v>
      </c>
      <c r="X737" s="18">
        <f>Hoja2!AK737</f>
        <v>0</v>
      </c>
    </row>
    <row r="738" spans="1:24" ht="30" customHeight="1" x14ac:dyDescent="0.25">
      <c r="A738" s="18">
        <f>Hoja2!N738</f>
        <v>0</v>
      </c>
      <c r="B738" s="18">
        <f>Hoja2!O738</f>
        <v>0</v>
      </c>
      <c r="C738" s="18">
        <f>Hoja2!P738</f>
        <v>0</v>
      </c>
      <c r="D738" s="18">
        <f>Hoja2!Q738</f>
        <v>0</v>
      </c>
      <c r="E738" s="18">
        <f>Hoja2!R738</f>
        <v>0</v>
      </c>
      <c r="F738" s="18">
        <f>Hoja2!S738</f>
        <v>0</v>
      </c>
      <c r="G738" s="18">
        <f>Hoja2!T738</f>
        <v>0</v>
      </c>
      <c r="H738" s="18">
        <f>Hoja2!U738</f>
        <v>0</v>
      </c>
      <c r="I738" s="18">
        <f>Hoja2!V738</f>
        <v>0</v>
      </c>
      <c r="J738" s="18">
        <f>Hoja2!W738</f>
        <v>0</v>
      </c>
      <c r="K738" s="18">
        <f>Hoja2!X738</f>
        <v>0</v>
      </c>
      <c r="L738" s="5">
        <f>ROUND((Hoja2!W738*Hoja2!$B$1),3)</f>
        <v>0</v>
      </c>
      <c r="M738" s="5">
        <f>ROUND((Hoja2!W738*Hoja2!$B$2),3)</f>
        <v>0</v>
      </c>
      <c r="N738" s="5">
        <f t="shared" si="12"/>
        <v>0</v>
      </c>
      <c r="O738" s="45">
        <f>ROUND((Hoja2!U738+Hoja2!Y738),2)</f>
        <v>0</v>
      </c>
      <c r="P738" s="18">
        <f>Hoja2!AC738</f>
        <v>0</v>
      </c>
      <c r="Q738" s="18">
        <f>Hoja2!AD738</f>
        <v>0</v>
      </c>
      <c r="R738" s="18">
        <f>Hoja2!AE738</f>
        <v>0</v>
      </c>
      <c r="S738" s="18">
        <f>Hoja2!AF738</f>
        <v>0</v>
      </c>
      <c r="T738" s="18">
        <f>Hoja2!AG738</f>
        <v>0</v>
      </c>
      <c r="U738" s="18">
        <f>Hoja2!AH738</f>
        <v>0</v>
      </c>
      <c r="V738" s="18">
        <f>Hoja2!AI738</f>
        <v>0</v>
      </c>
      <c r="W738" s="18">
        <f>Hoja2!AJ738</f>
        <v>0</v>
      </c>
      <c r="X738" s="18">
        <f>Hoja2!AK738</f>
        <v>0</v>
      </c>
    </row>
    <row r="739" spans="1:24" ht="30" customHeight="1" x14ac:dyDescent="0.25">
      <c r="A739" s="18">
        <f>Hoja2!N739</f>
        <v>0</v>
      </c>
      <c r="B739" s="18">
        <f>Hoja2!O739</f>
        <v>0</v>
      </c>
      <c r="C739" s="18">
        <f>Hoja2!P739</f>
        <v>0</v>
      </c>
      <c r="D739" s="18">
        <f>Hoja2!Q739</f>
        <v>0</v>
      </c>
      <c r="E739" s="18">
        <f>Hoja2!R739</f>
        <v>0</v>
      </c>
      <c r="F739" s="18">
        <f>Hoja2!S739</f>
        <v>0</v>
      </c>
      <c r="G739" s="18">
        <f>Hoja2!T739</f>
        <v>0</v>
      </c>
      <c r="H739" s="18">
        <f>Hoja2!U739</f>
        <v>0</v>
      </c>
      <c r="I739" s="18">
        <f>Hoja2!V739</f>
        <v>0</v>
      </c>
      <c r="J739" s="18">
        <f>Hoja2!W739</f>
        <v>0</v>
      </c>
      <c r="K739" s="18">
        <f>Hoja2!X739</f>
        <v>0</v>
      </c>
      <c r="L739" s="5">
        <f>ROUND((Hoja2!W739*Hoja2!$B$1),3)</f>
        <v>0</v>
      </c>
      <c r="M739" s="5">
        <f>ROUND((Hoja2!W739*Hoja2!$B$2),3)</f>
        <v>0</v>
      </c>
      <c r="N739" s="5">
        <f t="shared" si="12"/>
        <v>0</v>
      </c>
      <c r="O739" s="45">
        <f>ROUND((Hoja2!U739+Hoja2!Y739),2)</f>
        <v>0</v>
      </c>
      <c r="P739" s="18">
        <f>Hoja2!AC739</f>
        <v>0</v>
      </c>
      <c r="Q739" s="18">
        <f>Hoja2!AD739</f>
        <v>0</v>
      </c>
      <c r="R739" s="18">
        <f>Hoja2!AE739</f>
        <v>0</v>
      </c>
      <c r="S739" s="18">
        <f>Hoja2!AF739</f>
        <v>0</v>
      </c>
      <c r="T739" s="18">
        <f>Hoja2!AG739</f>
        <v>0</v>
      </c>
      <c r="U739" s="18">
        <f>Hoja2!AH739</f>
        <v>0</v>
      </c>
      <c r="V739" s="18">
        <f>Hoja2!AI739</f>
        <v>0</v>
      </c>
      <c r="W739" s="18">
        <f>Hoja2!AJ739</f>
        <v>0</v>
      </c>
      <c r="X739" s="18">
        <f>Hoja2!AK739</f>
        <v>0</v>
      </c>
    </row>
    <row r="740" spans="1:24" ht="30" customHeight="1" x14ac:dyDescent="0.25">
      <c r="A740" s="18">
        <f>Hoja2!N740</f>
        <v>0</v>
      </c>
      <c r="B740" s="18">
        <f>Hoja2!O740</f>
        <v>0</v>
      </c>
      <c r="C740" s="18">
        <f>Hoja2!P740</f>
        <v>0</v>
      </c>
      <c r="D740" s="18">
        <f>Hoja2!Q740</f>
        <v>0</v>
      </c>
      <c r="E740" s="18">
        <f>Hoja2!R740</f>
        <v>0</v>
      </c>
      <c r="F740" s="18">
        <f>Hoja2!S740</f>
        <v>0</v>
      </c>
      <c r="G740" s="18">
        <f>Hoja2!T740</f>
        <v>0</v>
      </c>
      <c r="H740" s="18">
        <f>Hoja2!U740</f>
        <v>0</v>
      </c>
      <c r="I740" s="18">
        <f>Hoja2!V740</f>
        <v>0</v>
      </c>
      <c r="J740" s="18">
        <f>Hoja2!W740</f>
        <v>0</v>
      </c>
      <c r="K740" s="18">
        <f>Hoja2!X740</f>
        <v>0</v>
      </c>
      <c r="L740" s="5">
        <f>ROUND((Hoja2!W740*Hoja2!$B$1),3)</f>
        <v>0</v>
      </c>
      <c r="M740" s="5">
        <f>ROUND((Hoja2!W740*Hoja2!$B$2),3)</f>
        <v>0</v>
      </c>
      <c r="N740" s="5">
        <f t="shared" si="12"/>
        <v>0</v>
      </c>
      <c r="O740" s="45">
        <f>ROUND((Hoja2!U740+Hoja2!Y740),2)</f>
        <v>0</v>
      </c>
      <c r="P740" s="18">
        <f>Hoja2!AC740</f>
        <v>0</v>
      </c>
      <c r="Q740" s="18">
        <f>Hoja2!AD740</f>
        <v>0</v>
      </c>
      <c r="R740" s="18">
        <f>Hoja2!AE740</f>
        <v>0</v>
      </c>
      <c r="S740" s="18">
        <f>Hoja2!AF740</f>
        <v>0</v>
      </c>
      <c r="T740" s="18">
        <f>Hoja2!AG740</f>
        <v>0</v>
      </c>
      <c r="U740" s="18">
        <f>Hoja2!AH740</f>
        <v>0</v>
      </c>
      <c r="V740" s="18">
        <f>Hoja2!AI740</f>
        <v>0</v>
      </c>
      <c r="W740" s="18">
        <f>Hoja2!AJ740</f>
        <v>0</v>
      </c>
      <c r="X740" s="18">
        <f>Hoja2!AK740</f>
        <v>0</v>
      </c>
    </row>
    <row r="741" spans="1:24" ht="30" customHeight="1" x14ac:dyDescent="0.25">
      <c r="A741" s="18">
        <f>Hoja2!N741</f>
        <v>0</v>
      </c>
      <c r="B741" s="18">
        <f>Hoja2!O741</f>
        <v>0</v>
      </c>
      <c r="C741" s="18">
        <f>Hoja2!P741</f>
        <v>0</v>
      </c>
      <c r="D741" s="18">
        <f>Hoja2!Q741</f>
        <v>0</v>
      </c>
      <c r="E741" s="18">
        <f>Hoja2!R741</f>
        <v>0</v>
      </c>
      <c r="F741" s="18">
        <f>Hoja2!S741</f>
        <v>0</v>
      </c>
      <c r="G741" s="18">
        <f>Hoja2!T741</f>
        <v>0</v>
      </c>
      <c r="H741" s="18">
        <f>Hoja2!U741</f>
        <v>0</v>
      </c>
      <c r="I741" s="18">
        <f>Hoja2!V741</f>
        <v>0</v>
      </c>
      <c r="J741" s="18">
        <f>Hoja2!W741</f>
        <v>0</v>
      </c>
      <c r="K741" s="18">
        <f>Hoja2!X741</f>
        <v>0</v>
      </c>
      <c r="L741" s="5">
        <f>ROUND((Hoja2!W741*Hoja2!$B$1),3)</f>
        <v>0</v>
      </c>
      <c r="M741" s="5">
        <f>ROUND((Hoja2!W741*Hoja2!$B$2),3)</f>
        <v>0</v>
      </c>
      <c r="N741" s="5">
        <f t="shared" si="12"/>
        <v>0</v>
      </c>
      <c r="O741" s="45">
        <f>ROUND((Hoja2!U741+Hoja2!Y741),2)</f>
        <v>0</v>
      </c>
      <c r="P741" s="18">
        <f>Hoja2!AC741</f>
        <v>0</v>
      </c>
      <c r="Q741" s="18">
        <f>Hoja2!AD741</f>
        <v>0</v>
      </c>
      <c r="R741" s="18">
        <f>Hoja2!AE741</f>
        <v>0</v>
      </c>
      <c r="S741" s="18">
        <f>Hoja2!AF741</f>
        <v>0</v>
      </c>
      <c r="T741" s="18">
        <f>Hoja2!AG741</f>
        <v>0</v>
      </c>
      <c r="U741" s="18">
        <f>Hoja2!AH741</f>
        <v>0</v>
      </c>
      <c r="V741" s="18">
        <f>Hoja2!AI741</f>
        <v>0</v>
      </c>
      <c r="W741" s="18">
        <f>Hoja2!AJ741</f>
        <v>0</v>
      </c>
      <c r="X741" s="18">
        <f>Hoja2!AK741</f>
        <v>0</v>
      </c>
    </row>
    <row r="742" spans="1:24" ht="30" customHeight="1" x14ac:dyDescent="0.25">
      <c r="A742" s="18">
        <f>Hoja2!N742</f>
        <v>0</v>
      </c>
      <c r="B742" s="18">
        <f>Hoja2!O742</f>
        <v>0</v>
      </c>
      <c r="C742" s="18">
        <f>Hoja2!P742</f>
        <v>0</v>
      </c>
      <c r="D742" s="18">
        <f>Hoja2!Q742</f>
        <v>0</v>
      </c>
      <c r="E742" s="18">
        <f>Hoja2!R742</f>
        <v>0</v>
      </c>
      <c r="F742" s="18">
        <f>Hoja2!S742</f>
        <v>0</v>
      </c>
      <c r="G742" s="18">
        <f>Hoja2!T742</f>
        <v>0</v>
      </c>
      <c r="H742" s="18">
        <f>Hoja2!U742</f>
        <v>0</v>
      </c>
      <c r="I742" s="18">
        <f>Hoja2!V742</f>
        <v>0</v>
      </c>
      <c r="J742" s="18">
        <f>Hoja2!W742</f>
        <v>0</v>
      </c>
      <c r="K742" s="18">
        <f>Hoja2!X742</f>
        <v>0</v>
      </c>
      <c r="L742" s="5">
        <f>ROUND((Hoja2!W742*Hoja2!$B$1),3)</f>
        <v>0</v>
      </c>
      <c r="M742" s="5">
        <f>ROUND((Hoja2!W742*Hoja2!$B$2),3)</f>
        <v>0</v>
      </c>
      <c r="N742" s="5">
        <f t="shared" si="12"/>
        <v>0</v>
      </c>
      <c r="O742" s="45">
        <f>ROUND((Hoja2!U742+Hoja2!Y742),2)</f>
        <v>0</v>
      </c>
      <c r="P742" s="18">
        <f>Hoja2!AC742</f>
        <v>0</v>
      </c>
      <c r="Q742" s="18">
        <f>Hoja2!AD742</f>
        <v>0</v>
      </c>
      <c r="R742" s="18">
        <f>Hoja2!AE742</f>
        <v>0</v>
      </c>
      <c r="S742" s="18">
        <f>Hoja2!AF742</f>
        <v>0</v>
      </c>
      <c r="T742" s="18">
        <f>Hoja2!AG742</f>
        <v>0</v>
      </c>
      <c r="U742" s="18">
        <f>Hoja2!AH742</f>
        <v>0</v>
      </c>
      <c r="V742" s="18">
        <f>Hoja2!AI742</f>
        <v>0</v>
      </c>
      <c r="W742" s="18">
        <f>Hoja2!AJ742</f>
        <v>0</v>
      </c>
      <c r="X742" s="18">
        <f>Hoja2!AK742</f>
        <v>0</v>
      </c>
    </row>
    <row r="743" spans="1:24" ht="30" customHeight="1" x14ac:dyDescent="0.25">
      <c r="A743" s="18">
        <f>Hoja2!N743</f>
        <v>0</v>
      </c>
      <c r="B743" s="18">
        <f>Hoja2!O743</f>
        <v>0</v>
      </c>
      <c r="C743" s="18">
        <f>Hoja2!P743</f>
        <v>0</v>
      </c>
      <c r="D743" s="18">
        <f>Hoja2!Q743</f>
        <v>0</v>
      </c>
      <c r="E743" s="18">
        <f>Hoja2!R743</f>
        <v>0</v>
      </c>
      <c r="F743" s="18">
        <f>Hoja2!S743</f>
        <v>0</v>
      </c>
      <c r="G743" s="18">
        <f>Hoja2!T743</f>
        <v>0</v>
      </c>
      <c r="H743" s="18">
        <f>Hoja2!U743</f>
        <v>0</v>
      </c>
      <c r="I743" s="18">
        <f>Hoja2!V743</f>
        <v>0</v>
      </c>
      <c r="J743" s="18">
        <f>Hoja2!W743</f>
        <v>0</v>
      </c>
      <c r="K743" s="18">
        <f>Hoja2!X743</f>
        <v>0</v>
      </c>
      <c r="L743" s="5">
        <f>ROUND((Hoja2!W743*Hoja2!$B$1),3)</f>
        <v>0</v>
      </c>
      <c r="M743" s="5">
        <f>ROUND((Hoja2!W743*Hoja2!$B$2),3)</f>
        <v>0</v>
      </c>
      <c r="N743" s="5">
        <f t="shared" si="12"/>
        <v>0</v>
      </c>
      <c r="O743" s="45">
        <f>ROUND((Hoja2!U743+Hoja2!Y743),2)</f>
        <v>0</v>
      </c>
      <c r="P743" s="18">
        <f>Hoja2!AC743</f>
        <v>0</v>
      </c>
      <c r="Q743" s="18">
        <f>Hoja2!AD743</f>
        <v>0</v>
      </c>
      <c r="R743" s="18">
        <f>Hoja2!AE743</f>
        <v>0</v>
      </c>
      <c r="S743" s="18">
        <f>Hoja2!AF743</f>
        <v>0</v>
      </c>
      <c r="T743" s="18">
        <f>Hoja2!AG743</f>
        <v>0</v>
      </c>
      <c r="U743" s="18">
        <f>Hoja2!AH743</f>
        <v>0</v>
      </c>
      <c r="V743" s="18">
        <f>Hoja2!AI743</f>
        <v>0</v>
      </c>
      <c r="W743" s="18">
        <f>Hoja2!AJ743</f>
        <v>0</v>
      </c>
      <c r="X743" s="18">
        <f>Hoja2!AK743</f>
        <v>0</v>
      </c>
    </row>
    <row r="744" spans="1:24" ht="30" customHeight="1" x14ac:dyDescent="0.25">
      <c r="A744" s="18">
        <f>Hoja2!N744</f>
        <v>0</v>
      </c>
      <c r="B744" s="18">
        <f>Hoja2!O744</f>
        <v>0</v>
      </c>
      <c r="C744" s="18">
        <f>Hoja2!P744</f>
        <v>0</v>
      </c>
      <c r="D744" s="18">
        <f>Hoja2!Q744</f>
        <v>0</v>
      </c>
      <c r="E744" s="18">
        <f>Hoja2!R744</f>
        <v>0</v>
      </c>
      <c r="F744" s="18">
        <f>Hoja2!S744</f>
        <v>0</v>
      </c>
      <c r="G744" s="18">
        <f>Hoja2!T744</f>
        <v>0</v>
      </c>
      <c r="H744" s="18">
        <f>Hoja2!U744</f>
        <v>0</v>
      </c>
      <c r="I744" s="18">
        <f>Hoja2!V744</f>
        <v>0</v>
      </c>
      <c r="J744" s="18">
        <f>Hoja2!W744</f>
        <v>0</v>
      </c>
      <c r="K744" s="18">
        <f>Hoja2!X744</f>
        <v>0</v>
      </c>
      <c r="L744" s="5">
        <f>ROUND((Hoja2!W744*Hoja2!$B$1),3)</f>
        <v>0</v>
      </c>
      <c r="M744" s="5">
        <f>ROUND((Hoja2!W744*Hoja2!$B$2),3)</f>
        <v>0</v>
      </c>
      <c r="N744" s="5">
        <f t="shared" si="12"/>
        <v>0</v>
      </c>
      <c r="O744" s="45">
        <f>ROUND((Hoja2!U744+Hoja2!Y744),2)</f>
        <v>0</v>
      </c>
      <c r="P744" s="18">
        <f>Hoja2!AC744</f>
        <v>0</v>
      </c>
      <c r="Q744" s="18">
        <f>Hoja2!AD744</f>
        <v>0</v>
      </c>
      <c r="R744" s="18">
        <f>Hoja2!AE744</f>
        <v>0</v>
      </c>
      <c r="S744" s="18">
        <f>Hoja2!AF744</f>
        <v>0</v>
      </c>
      <c r="T744" s="18">
        <f>Hoja2!AG744</f>
        <v>0</v>
      </c>
      <c r="U744" s="18">
        <f>Hoja2!AH744</f>
        <v>0</v>
      </c>
      <c r="V744" s="18">
        <f>Hoja2!AI744</f>
        <v>0</v>
      </c>
      <c r="W744" s="18">
        <f>Hoja2!AJ744</f>
        <v>0</v>
      </c>
      <c r="X744" s="18">
        <f>Hoja2!AK744</f>
        <v>0</v>
      </c>
    </row>
    <row r="745" spans="1:24" ht="30" customHeight="1" x14ac:dyDescent="0.25">
      <c r="A745" s="18">
        <f>Hoja2!N745</f>
        <v>0</v>
      </c>
      <c r="B745" s="18">
        <f>Hoja2!O745</f>
        <v>0</v>
      </c>
      <c r="C745" s="18">
        <f>Hoja2!P745</f>
        <v>0</v>
      </c>
      <c r="D745" s="18">
        <f>Hoja2!Q745</f>
        <v>0</v>
      </c>
      <c r="E745" s="18">
        <f>Hoja2!R745</f>
        <v>0</v>
      </c>
      <c r="F745" s="18">
        <f>Hoja2!S745</f>
        <v>0</v>
      </c>
      <c r="G745" s="18">
        <f>Hoja2!T745</f>
        <v>0</v>
      </c>
      <c r="H745" s="18">
        <f>Hoja2!U745</f>
        <v>0</v>
      </c>
      <c r="I745" s="18">
        <f>Hoja2!V745</f>
        <v>0</v>
      </c>
      <c r="J745" s="18">
        <f>Hoja2!W745</f>
        <v>0</v>
      </c>
      <c r="K745" s="18">
        <f>Hoja2!X745</f>
        <v>0</v>
      </c>
      <c r="L745" s="5">
        <f>ROUND((Hoja2!W745*Hoja2!$B$1),3)</f>
        <v>0</v>
      </c>
      <c r="M745" s="5">
        <f>ROUND((Hoja2!W745*Hoja2!$B$2),3)</f>
        <v>0</v>
      </c>
      <c r="N745" s="5">
        <f t="shared" si="12"/>
        <v>0</v>
      </c>
      <c r="O745" s="45">
        <f>ROUND((Hoja2!U745+Hoja2!Y745),2)</f>
        <v>0</v>
      </c>
      <c r="P745" s="18">
        <f>Hoja2!AC745</f>
        <v>0</v>
      </c>
      <c r="Q745" s="18">
        <f>Hoja2!AD745</f>
        <v>0</v>
      </c>
      <c r="R745" s="18">
        <f>Hoja2!AE745</f>
        <v>0</v>
      </c>
      <c r="S745" s="18">
        <f>Hoja2!AF745</f>
        <v>0</v>
      </c>
      <c r="T745" s="18">
        <f>Hoja2!AG745</f>
        <v>0</v>
      </c>
      <c r="U745" s="18">
        <f>Hoja2!AH745</f>
        <v>0</v>
      </c>
      <c r="V745" s="18">
        <f>Hoja2!AI745</f>
        <v>0</v>
      </c>
      <c r="W745" s="18">
        <f>Hoja2!AJ745</f>
        <v>0</v>
      </c>
      <c r="X745" s="18">
        <f>Hoja2!AK745</f>
        <v>0</v>
      </c>
    </row>
    <row r="746" spans="1:24" ht="30" customHeight="1" x14ac:dyDescent="0.25">
      <c r="A746" s="18">
        <f>Hoja2!N746</f>
        <v>0</v>
      </c>
      <c r="B746" s="18">
        <f>Hoja2!O746</f>
        <v>0</v>
      </c>
      <c r="C746" s="18">
        <f>Hoja2!P746</f>
        <v>0</v>
      </c>
      <c r="D746" s="18">
        <f>Hoja2!Q746</f>
        <v>0</v>
      </c>
      <c r="E746" s="18">
        <f>Hoja2!R746</f>
        <v>0</v>
      </c>
      <c r="F746" s="18">
        <f>Hoja2!S746</f>
        <v>0</v>
      </c>
      <c r="G746" s="18">
        <f>Hoja2!T746</f>
        <v>0</v>
      </c>
      <c r="H746" s="18">
        <f>Hoja2!U746</f>
        <v>0</v>
      </c>
      <c r="I746" s="18">
        <f>Hoja2!V746</f>
        <v>0</v>
      </c>
      <c r="J746" s="18">
        <f>Hoja2!W746</f>
        <v>0</v>
      </c>
      <c r="K746" s="18">
        <f>Hoja2!X746</f>
        <v>0</v>
      </c>
      <c r="L746" s="5">
        <f>ROUND((Hoja2!W746*Hoja2!$B$1),3)</f>
        <v>0</v>
      </c>
      <c r="M746" s="5">
        <f>ROUND((Hoja2!W746*Hoja2!$B$2),3)</f>
        <v>0</v>
      </c>
      <c r="N746" s="5">
        <f t="shared" si="12"/>
        <v>0</v>
      </c>
      <c r="O746" s="45">
        <f>ROUND((Hoja2!U746+Hoja2!Y746),2)</f>
        <v>0</v>
      </c>
      <c r="P746" s="18">
        <f>Hoja2!AC746</f>
        <v>0</v>
      </c>
      <c r="Q746" s="18">
        <f>Hoja2!AD746</f>
        <v>0</v>
      </c>
      <c r="R746" s="18">
        <f>Hoja2!AE746</f>
        <v>0</v>
      </c>
      <c r="S746" s="18">
        <f>Hoja2!AF746</f>
        <v>0</v>
      </c>
      <c r="T746" s="18">
        <f>Hoja2!AG746</f>
        <v>0</v>
      </c>
      <c r="U746" s="18">
        <f>Hoja2!AH746</f>
        <v>0</v>
      </c>
      <c r="V746" s="18">
        <f>Hoja2!AI746</f>
        <v>0</v>
      </c>
      <c r="W746" s="18">
        <f>Hoja2!AJ746</f>
        <v>0</v>
      </c>
      <c r="X746" s="18">
        <f>Hoja2!AK746</f>
        <v>0</v>
      </c>
    </row>
    <row r="747" spans="1:24" ht="30" customHeight="1" x14ac:dyDescent="0.25">
      <c r="A747" s="18">
        <f>Hoja2!N747</f>
        <v>0</v>
      </c>
      <c r="B747" s="18">
        <f>Hoja2!O747</f>
        <v>0</v>
      </c>
      <c r="C747" s="18">
        <f>Hoja2!P747</f>
        <v>0</v>
      </c>
      <c r="D747" s="18">
        <f>Hoja2!Q747</f>
        <v>0</v>
      </c>
      <c r="E747" s="18">
        <f>Hoja2!R747</f>
        <v>0</v>
      </c>
      <c r="F747" s="18">
        <f>Hoja2!S747</f>
        <v>0</v>
      </c>
      <c r="G747" s="18">
        <f>Hoja2!T747</f>
        <v>0</v>
      </c>
      <c r="H747" s="18">
        <f>Hoja2!U747</f>
        <v>0</v>
      </c>
      <c r="I747" s="18">
        <f>Hoja2!V747</f>
        <v>0</v>
      </c>
      <c r="J747" s="18">
        <f>Hoja2!W747</f>
        <v>0</v>
      </c>
      <c r="K747" s="18">
        <f>Hoja2!X747</f>
        <v>0</v>
      </c>
      <c r="L747" s="5">
        <f>ROUND((Hoja2!W747*Hoja2!$B$1),3)</f>
        <v>0</v>
      </c>
      <c r="M747" s="5">
        <f>ROUND((Hoja2!W747*Hoja2!$B$2),3)</f>
        <v>0</v>
      </c>
      <c r="N747" s="5">
        <f t="shared" si="12"/>
        <v>0</v>
      </c>
      <c r="O747" s="45">
        <f>ROUND((Hoja2!U747+Hoja2!Y747),2)</f>
        <v>0</v>
      </c>
      <c r="P747" s="18">
        <f>Hoja2!AC747</f>
        <v>0</v>
      </c>
      <c r="Q747" s="18">
        <f>Hoja2!AD747</f>
        <v>0</v>
      </c>
      <c r="R747" s="18">
        <f>Hoja2!AE747</f>
        <v>0</v>
      </c>
      <c r="S747" s="18">
        <f>Hoja2!AF747</f>
        <v>0</v>
      </c>
      <c r="T747" s="18">
        <f>Hoja2!AG747</f>
        <v>0</v>
      </c>
      <c r="U747" s="18">
        <f>Hoja2!AH747</f>
        <v>0</v>
      </c>
      <c r="V747" s="18">
        <f>Hoja2!AI747</f>
        <v>0</v>
      </c>
      <c r="W747" s="18">
        <f>Hoja2!AJ747</f>
        <v>0</v>
      </c>
      <c r="X747" s="18">
        <f>Hoja2!AK747</f>
        <v>0</v>
      </c>
    </row>
    <row r="748" spans="1:24" ht="30" customHeight="1" x14ac:dyDescent="0.25">
      <c r="A748" s="18">
        <f>Hoja2!N748</f>
        <v>0</v>
      </c>
      <c r="B748" s="18">
        <f>Hoja2!O748</f>
        <v>0</v>
      </c>
      <c r="C748" s="18">
        <f>Hoja2!P748</f>
        <v>0</v>
      </c>
      <c r="D748" s="18">
        <f>Hoja2!Q748</f>
        <v>0</v>
      </c>
      <c r="E748" s="18">
        <f>Hoja2!R748</f>
        <v>0</v>
      </c>
      <c r="F748" s="18">
        <f>Hoja2!S748</f>
        <v>0</v>
      </c>
      <c r="G748" s="18">
        <f>Hoja2!T748</f>
        <v>0</v>
      </c>
      <c r="H748" s="18">
        <f>Hoja2!U748</f>
        <v>0</v>
      </c>
      <c r="I748" s="18">
        <f>Hoja2!V748</f>
        <v>0</v>
      </c>
      <c r="J748" s="18">
        <f>Hoja2!W748</f>
        <v>0</v>
      </c>
      <c r="K748" s="18">
        <f>Hoja2!X748</f>
        <v>0</v>
      </c>
      <c r="L748" s="5">
        <f>ROUND((Hoja2!W748*Hoja2!$B$1),3)</f>
        <v>0</v>
      </c>
      <c r="M748" s="5">
        <f>ROUND((Hoja2!W748*Hoja2!$B$2),3)</f>
        <v>0</v>
      </c>
      <c r="N748" s="5">
        <f t="shared" si="12"/>
        <v>0</v>
      </c>
      <c r="O748" s="45">
        <f>ROUND((Hoja2!U748+Hoja2!Y748),2)</f>
        <v>0</v>
      </c>
      <c r="P748" s="18">
        <f>Hoja2!AC748</f>
        <v>0</v>
      </c>
      <c r="Q748" s="18">
        <f>Hoja2!AD748</f>
        <v>0</v>
      </c>
      <c r="R748" s="18">
        <f>Hoja2!AE748</f>
        <v>0</v>
      </c>
      <c r="S748" s="18">
        <f>Hoja2!AF748</f>
        <v>0</v>
      </c>
      <c r="T748" s="18">
        <f>Hoja2!AG748</f>
        <v>0</v>
      </c>
      <c r="U748" s="18">
        <f>Hoja2!AH748</f>
        <v>0</v>
      </c>
      <c r="V748" s="18">
        <f>Hoja2!AI748</f>
        <v>0</v>
      </c>
      <c r="W748" s="18">
        <f>Hoja2!AJ748</f>
        <v>0</v>
      </c>
      <c r="X748" s="18">
        <f>Hoja2!AK748</f>
        <v>0</v>
      </c>
    </row>
    <row r="749" spans="1:24" ht="30" customHeight="1" x14ac:dyDescent="0.25">
      <c r="A749" s="18">
        <f>Hoja2!N749</f>
        <v>0</v>
      </c>
      <c r="B749" s="18">
        <f>Hoja2!O749</f>
        <v>0</v>
      </c>
      <c r="C749" s="18">
        <f>Hoja2!P749</f>
        <v>0</v>
      </c>
      <c r="D749" s="18">
        <f>Hoja2!Q749</f>
        <v>0</v>
      </c>
      <c r="E749" s="18">
        <f>Hoja2!R749</f>
        <v>0</v>
      </c>
      <c r="F749" s="18">
        <f>Hoja2!S749</f>
        <v>0</v>
      </c>
      <c r="G749" s="18">
        <f>Hoja2!T749</f>
        <v>0</v>
      </c>
      <c r="H749" s="18">
        <f>Hoja2!U749</f>
        <v>0</v>
      </c>
      <c r="I749" s="18">
        <f>Hoja2!V749</f>
        <v>0</v>
      </c>
      <c r="J749" s="18">
        <f>Hoja2!W749</f>
        <v>0</v>
      </c>
      <c r="K749" s="18">
        <f>Hoja2!X749</f>
        <v>0</v>
      </c>
      <c r="L749" s="5">
        <f>ROUND((Hoja2!W749*Hoja2!$B$1),3)</f>
        <v>0</v>
      </c>
      <c r="M749" s="5">
        <f>ROUND((Hoja2!W749*Hoja2!$B$2),3)</f>
        <v>0</v>
      </c>
      <c r="N749" s="5">
        <f t="shared" si="12"/>
        <v>0</v>
      </c>
      <c r="O749" s="45">
        <f>ROUND((Hoja2!U749+Hoja2!Y749),2)</f>
        <v>0</v>
      </c>
      <c r="P749" s="18">
        <f>Hoja2!AC749</f>
        <v>0</v>
      </c>
      <c r="Q749" s="18">
        <f>Hoja2!AD749</f>
        <v>0</v>
      </c>
      <c r="R749" s="18">
        <f>Hoja2!AE749</f>
        <v>0</v>
      </c>
      <c r="S749" s="18">
        <f>Hoja2!AF749</f>
        <v>0</v>
      </c>
      <c r="T749" s="18">
        <f>Hoja2!AG749</f>
        <v>0</v>
      </c>
      <c r="U749" s="18">
        <f>Hoja2!AH749</f>
        <v>0</v>
      </c>
      <c r="V749" s="18">
        <f>Hoja2!AI749</f>
        <v>0</v>
      </c>
      <c r="W749" s="18">
        <f>Hoja2!AJ749</f>
        <v>0</v>
      </c>
      <c r="X749" s="18">
        <f>Hoja2!AK749</f>
        <v>0</v>
      </c>
    </row>
    <row r="750" spans="1:24" ht="30" customHeight="1" x14ac:dyDescent="0.25">
      <c r="A750" s="18">
        <f>Hoja2!N750</f>
        <v>0</v>
      </c>
      <c r="B750" s="18">
        <f>Hoja2!O750</f>
        <v>0</v>
      </c>
      <c r="C750" s="18">
        <f>Hoja2!P750</f>
        <v>0</v>
      </c>
      <c r="D750" s="18">
        <f>Hoja2!Q750</f>
        <v>0</v>
      </c>
      <c r="E750" s="18">
        <f>Hoja2!R750</f>
        <v>0</v>
      </c>
      <c r="F750" s="18">
        <f>Hoja2!S750</f>
        <v>0</v>
      </c>
      <c r="G750" s="18">
        <f>Hoja2!T750</f>
        <v>0</v>
      </c>
      <c r="H750" s="18">
        <f>Hoja2!U750</f>
        <v>0</v>
      </c>
      <c r="I750" s="18">
        <f>Hoja2!V750</f>
        <v>0</v>
      </c>
      <c r="J750" s="18">
        <f>Hoja2!W750</f>
        <v>0</v>
      </c>
      <c r="K750" s="18">
        <f>Hoja2!X750</f>
        <v>0</v>
      </c>
      <c r="L750" s="5">
        <f>ROUND((Hoja2!W750*Hoja2!$B$1),3)</f>
        <v>0</v>
      </c>
      <c r="M750" s="5">
        <f>ROUND((Hoja2!W750*Hoja2!$B$2),3)</f>
        <v>0</v>
      </c>
      <c r="N750" s="5">
        <f t="shared" si="12"/>
        <v>0</v>
      </c>
      <c r="O750" s="45">
        <f>ROUND((Hoja2!U750+Hoja2!Y750),2)</f>
        <v>0</v>
      </c>
      <c r="P750" s="18">
        <f>Hoja2!AC750</f>
        <v>0</v>
      </c>
      <c r="Q750" s="18">
        <f>Hoja2!AD750</f>
        <v>0</v>
      </c>
      <c r="R750" s="18">
        <f>Hoja2!AE750</f>
        <v>0</v>
      </c>
      <c r="S750" s="18">
        <f>Hoja2!AF750</f>
        <v>0</v>
      </c>
      <c r="T750" s="18">
        <f>Hoja2!AG750</f>
        <v>0</v>
      </c>
      <c r="U750" s="18">
        <f>Hoja2!AH750</f>
        <v>0</v>
      </c>
      <c r="V750" s="18">
        <f>Hoja2!AI750</f>
        <v>0</v>
      </c>
      <c r="W750" s="18">
        <f>Hoja2!AJ750</f>
        <v>0</v>
      </c>
      <c r="X750" s="18">
        <f>Hoja2!AK750</f>
        <v>0</v>
      </c>
    </row>
    <row r="751" spans="1:24" ht="30" customHeight="1" x14ac:dyDescent="0.25">
      <c r="A751" s="18">
        <f>Hoja2!N751</f>
        <v>0</v>
      </c>
      <c r="B751" s="18">
        <f>Hoja2!O751</f>
        <v>0</v>
      </c>
      <c r="C751" s="18">
        <f>Hoja2!P751</f>
        <v>0</v>
      </c>
      <c r="D751" s="18">
        <f>Hoja2!Q751</f>
        <v>0</v>
      </c>
      <c r="E751" s="18">
        <f>Hoja2!R751</f>
        <v>0</v>
      </c>
      <c r="F751" s="18">
        <f>Hoja2!S751</f>
        <v>0</v>
      </c>
      <c r="G751" s="18">
        <f>Hoja2!T751</f>
        <v>0</v>
      </c>
      <c r="H751" s="18">
        <f>Hoja2!U751</f>
        <v>0</v>
      </c>
      <c r="I751" s="18">
        <f>Hoja2!V751</f>
        <v>0</v>
      </c>
      <c r="J751" s="18">
        <f>Hoja2!W751</f>
        <v>0</v>
      </c>
      <c r="K751" s="18">
        <f>Hoja2!X751</f>
        <v>0</v>
      </c>
      <c r="L751" s="5">
        <f>ROUND((Hoja2!W751*Hoja2!$B$1),3)</f>
        <v>0</v>
      </c>
      <c r="M751" s="5">
        <f>ROUND((Hoja2!W751*Hoja2!$B$2),3)</f>
        <v>0</v>
      </c>
      <c r="N751" s="5">
        <f t="shared" si="12"/>
        <v>0</v>
      </c>
      <c r="O751" s="45">
        <f>ROUND((Hoja2!U751+Hoja2!Y751),2)</f>
        <v>0</v>
      </c>
      <c r="P751" s="18">
        <f>Hoja2!AC751</f>
        <v>0</v>
      </c>
      <c r="Q751" s="18">
        <f>Hoja2!AD751</f>
        <v>0</v>
      </c>
      <c r="R751" s="18">
        <f>Hoja2!AE751</f>
        <v>0</v>
      </c>
      <c r="S751" s="18">
        <f>Hoja2!AF751</f>
        <v>0</v>
      </c>
      <c r="T751" s="18">
        <f>Hoja2!AG751</f>
        <v>0</v>
      </c>
      <c r="U751" s="18">
        <f>Hoja2!AH751</f>
        <v>0</v>
      </c>
      <c r="V751" s="18">
        <f>Hoja2!AI751</f>
        <v>0</v>
      </c>
      <c r="W751" s="18">
        <f>Hoja2!AJ751</f>
        <v>0</v>
      </c>
      <c r="X751" s="18">
        <f>Hoja2!AK751</f>
        <v>0</v>
      </c>
    </row>
    <row r="752" spans="1:24" ht="30" customHeight="1" x14ac:dyDescent="0.25">
      <c r="A752" s="18">
        <f>Hoja2!N752</f>
        <v>0</v>
      </c>
      <c r="B752" s="18">
        <f>Hoja2!O752</f>
        <v>0</v>
      </c>
      <c r="C752" s="18">
        <f>Hoja2!P752</f>
        <v>0</v>
      </c>
      <c r="D752" s="18">
        <f>Hoja2!Q752</f>
        <v>0</v>
      </c>
      <c r="E752" s="18">
        <f>Hoja2!R752</f>
        <v>0</v>
      </c>
      <c r="F752" s="18">
        <f>Hoja2!S752</f>
        <v>0</v>
      </c>
      <c r="G752" s="18">
        <f>Hoja2!T752</f>
        <v>0</v>
      </c>
      <c r="H752" s="18">
        <f>Hoja2!U752</f>
        <v>0</v>
      </c>
      <c r="I752" s="18">
        <f>Hoja2!V752</f>
        <v>0</v>
      </c>
      <c r="J752" s="18">
        <f>Hoja2!W752</f>
        <v>0</v>
      </c>
      <c r="K752" s="18">
        <f>Hoja2!X752</f>
        <v>0</v>
      </c>
      <c r="L752" s="5">
        <f>ROUND((Hoja2!W752*Hoja2!$B$1),3)</f>
        <v>0</v>
      </c>
      <c r="M752" s="5">
        <f>ROUND((Hoja2!W752*Hoja2!$B$2),3)</f>
        <v>0</v>
      </c>
      <c r="N752" s="5">
        <f t="shared" si="12"/>
        <v>0</v>
      </c>
      <c r="O752" s="45">
        <f>ROUND((Hoja2!U752+Hoja2!Y752),2)</f>
        <v>0</v>
      </c>
      <c r="P752" s="18">
        <f>Hoja2!AC752</f>
        <v>0</v>
      </c>
      <c r="Q752" s="18">
        <f>Hoja2!AD752</f>
        <v>0</v>
      </c>
      <c r="R752" s="18">
        <f>Hoja2!AE752</f>
        <v>0</v>
      </c>
      <c r="S752" s="18">
        <f>Hoja2!AF752</f>
        <v>0</v>
      </c>
      <c r="T752" s="18">
        <f>Hoja2!AG752</f>
        <v>0</v>
      </c>
      <c r="U752" s="18">
        <f>Hoja2!AH752</f>
        <v>0</v>
      </c>
      <c r="V752" s="18">
        <f>Hoja2!AI752</f>
        <v>0</v>
      </c>
      <c r="W752" s="18">
        <f>Hoja2!AJ752</f>
        <v>0</v>
      </c>
      <c r="X752" s="18">
        <f>Hoja2!AK752</f>
        <v>0</v>
      </c>
    </row>
    <row r="753" spans="1:24" ht="30" customHeight="1" x14ac:dyDescent="0.25">
      <c r="A753" s="18">
        <f>Hoja2!N753</f>
        <v>0</v>
      </c>
      <c r="B753" s="18">
        <f>Hoja2!O753</f>
        <v>0</v>
      </c>
      <c r="C753" s="18">
        <f>Hoja2!P753</f>
        <v>0</v>
      </c>
      <c r="D753" s="18">
        <f>Hoja2!Q753</f>
        <v>0</v>
      </c>
      <c r="E753" s="18">
        <f>Hoja2!R753</f>
        <v>0</v>
      </c>
      <c r="F753" s="18">
        <f>Hoja2!S753</f>
        <v>0</v>
      </c>
      <c r="G753" s="18">
        <f>Hoja2!T753</f>
        <v>0</v>
      </c>
      <c r="H753" s="18">
        <f>Hoja2!U753</f>
        <v>0</v>
      </c>
      <c r="I753" s="18">
        <f>Hoja2!V753</f>
        <v>0</v>
      </c>
      <c r="J753" s="18">
        <f>Hoja2!W753</f>
        <v>0</v>
      </c>
      <c r="K753" s="18">
        <f>Hoja2!X753</f>
        <v>0</v>
      </c>
      <c r="L753" s="5">
        <f>ROUND((Hoja2!W753*Hoja2!$B$1),3)</f>
        <v>0</v>
      </c>
      <c r="M753" s="5">
        <f>ROUND((Hoja2!W753*Hoja2!$B$2),3)</f>
        <v>0</v>
      </c>
      <c r="N753" s="5">
        <f t="shared" si="12"/>
        <v>0</v>
      </c>
      <c r="O753" s="45">
        <f>ROUND((Hoja2!U753+Hoja2!Y753),2)</f>
        <v>0</v>
      </c>
      <c r="P753" s="18">
        <f>Hoja2!AC753</f>
        <v>0</v>
      </c>
      <c r="Q753" s="18">
        <f>Hoja2!AD753</f>
        <v>0</v>
      </c>
      <c r="R753" s="18">
        <f>Hoja2!AE753</f>
        <v>0</v>
      </c>
      <c r="S753" s="18">
        <f>Hoja2!AF753</f>
        <v>0</v>
      </c>
      <c r="T753" s="18">
        <f>Hoja2!AG753</f>
        <v>0</v>
      </c>
      <c r="U753" s="18">
        <f>Hoja2!AH753</f>
        <v>0</v>
      </c>
      <c r="V753" s="18">
        <f>Hoja2!AI753</f>
        <v>0</v>
      </c>
      <c r="W753" s="18">
        <f>Hoja2!AJ753</f>
        <v>0</v>
      </c>
      <c r="X753" s="18">
        <f>Hoja2!AK753</f>
        <v>0</v>
      </c>
    </row>
    <row r="754" spans="1:24" ht="30" customHeight="1" x14ac:dyDescent="0.25">
      <c r="A754" s="18">
        <f>Hoja2!N754</f>
        <v>0</v>
      </c>
      <c r="B754" s="18">
        <f>Hoja2!O754</f>
        <v>0</v>
      </c>
      <c r="C754" s="18">
        <f>Hoja2!P754</f>
        <v>0</v>
      </c>
      <c r="D754" s="18">
        <f>Hoja2!Q754</f>
        <v>0</v>
      </c>
      <c r="E754" s="18">
        <f>Hoja2!R754</f>
        <v>0</v>
      </c>
      <c r="F754" s="18">
        <f>Hoja2!S754</f>
        <v>0</v>
      </c>
      <c r="G754" s="18">
        <f>Hoja2!T754</f>
        <v>0</v>
      </c>
      <c r="H754" s="18">
        <f>Hoja2!U754</f>
        <v>0</v>
      </c>
      <c r="I754" s="18">
        <f>Hoja2!V754</f>
        <v>0</v>
      </c>
      <c r="J754" s="18">
        <f>Hoja2!W754</f>
        <v>0</v>
      </c>
      <c r="K754" s="18">
        <f>Hoja2!X754</f>
        <v>0</v>
      </c>
      <c r="L754" s="5">
        <f>ROUND((Hoja2!W754*Hoja2!$B$1),3)</f>
        <v>0</v>
      </c>
      <c r="M754" s="5">
        <f>ROUND((Hoja2!W754*Hoja2!$B$2),3)</f>
        <v>0</v>
      </c>
      <c r="N754" s="5">
        <f t="shared" si="12"/>
        <v>0</v>
      </c>
      <c r="O754" s="45">
        <f>ROUND((Hoja2!U754+Hoja2!Y754),2)</f>
        <v>0</v>
      </c>
      <c r="P754" s="18">
        <f>Hoja2!AC754</f>
        <v>0</v>
      </c>
      <c r="Q754" s="18">
        <f>Hoja2!AD754</f>
        <v>0</v>
      </c>
      <c r="R754" s="18">
        <f>Hoja2!AE754</f>
        <v>0</v>
      </c>
      <c r="S754" s="18">
        <f>Hoja2!AF754</f>
        <v>0</v>
      </c>
      <c r="T754" s="18">
        <f>Hoja2!AG754</f>
        <v>0</v>
      </c>
      <c r="U754" s="18">
        <f>Hoja2!AH754</f>
        <v>0</v>
      </c>
      <c r="V754" s="18">
        <f>Hoja2!AI754</f>
        <v>0</v>
      </c>
      <c r="W754" s="18">
        <f>Hoja2!AJ754</f>
        <v>0</v>
      </c>
      <c r="X754" s="18">
        <f>Hoja2!AK754</f>
        <v>0</v>
      </c>
    </row>
    <row r="755" spans="1:24" ht="30" customHeight="1" x14ac:dyDescent="0.25">
      <c r="A755" s="18">
        <f>Hoja2!N755</f>
        <v>0</v>
      </c>
      <c r="B755" s="18">
        <f>Hoja2!O755</f>
        <v>0</v>
      </c>
      <c r="C755" s="18">
        <f>Hoja2!P755</f>
        <v>0</v>
      </c>
      <c r="D755" s="18">
        <f>Hoja2!Q755</f>
        <v>0</v>
      </c>
      <c r="E755" s="18">
        <f>Hoja2!R755</f>
        <v>0</v>
      </c>
      <c r="F755" s="18">
        <f>Hoja2!S755</f>
        <v>0</v>
      </c>
      <c r="G755" s="18">
        <f>Hoja2!T755</f>
        <v>0</v>
      </c>
      <c r="H755" s="18">
        <f>Hoja2!U755</f>
        <v>0</v>
      </c>
      <c r="I755" s="18">
        <f>Hoja2!V755</f>
        <v>0</v>
      </c>
      <c r="J755" s="18">
        <f>Hoja2!W755</f>
        <v>0</v>
      </c>
      <c r="K755" s="18">
        <f>Hoja2!X755</f>
        <v>0</v>
      </c>
      <c r="L755" s="5">
        <f>ROUND((Hoja2!W755*Hoja2!$B$1),3)</f>
        <v>0</v>
      </c>
      <c r="M755" s="5">
        <f>ROUND((Hoja2!W755*Hoja2!$B$2),3)</f>
        <v>0</v>
      </c>
      <c r="N755" s="5">
        <f t="shared" si="12"/>
        <v>0</v>
      </c>
      <c r="O755" s="45">
        <f>ROUND((Hoja2!U755+Hoja2!Y755),2)</f>
        <v>0</v>
      </c>
      <c r="P755" s="18">
        <f>Hoja2!AC755</f>
        <v>0</v>
      </c>
      <c r="Q755" s="18">
        <f>Hoja2!AD755</f>
        <v>0</v>
      </c>
      <c r="R755" s="18">
        <f>Hoja2!AE755</f>
        <v>0</v>
      </c>
      <c r="S755" s="18">
        <f>Hoja2!AF755</f>
        <v>0</v>
      </c>
      <c r="T755" s="18">
        <f>Hoja2!AG755</f>
        <v>0</v>
      </c>
      <c r="U755" s="18">
        <f>Hoja2!AH755</f>
        <v>0</v>
      </c>
      <c r="V755" s="18">
        <f>Hoja2!AI755</f>
        <v>0</v>
      </c>
      <c r="W755" s="18">
        <f>Hoja2!AJ755</f>
        <v>0</v>
      </c>
      <c r="X755" s="18">
        <f>Hoja2!AK755</f>
        <v>0</v>
      </c>
    </row>
    <row r="756" spans="1:24" ht="30" customHeight="1" x14ac:dyDescent="0.25">
      <c r="A756" s="18">
        <f>Hoja2!N756</f>
        <v>0</v>
      </c>
      <c r="B756" s="18">
        <f>Hoja2!O756</f>
        <v>0</v>
      </c>
      <c r="C756" s="18">
        <f>Hoja2!P756</f>
        <v>0</v>
      </c>
      <c r="D756" s="18">
        <f>Hoja2!Q756</f>
        <v>0</v>
      </c>
      <c r="E756" s="18">
        <f>Hoja2!R756</f>
        <v>0</v>
      </c>
      <c r="F756" s="18">
        <f>Hoja2!S756</f>
        <v>0</v>
      </c>
      <c r="G756" s="18">
        <f>Hoja2!T756</f>
        <v>0</v>
      </c>
      <c r="H756" s="18">
        <f>Hoja2!U756</f>
        <v>0</v>
      </c>
      <c r="I756" s="18">
        <f>Hoja2!V756</f>
        <v>0</v>
      </c>
      <c r="J756" s="18">
        <f>Hoja2!W756</f>
        <v>0</v>
      </c>
      <c r="K756" s="18">
        <f>Hoja2!X756</f>
        <v>0</v>
      </c>
      <c r="L756" s="5">
        <f>ROUND((Hoja2!W756*Hoja2!$B$1),3)</f>
        <v>0</v>
      </c>
      <c r="M756" s="5">
        <f>ROUND((Hoja2!W756*Hoja2!$B$2),3)</f>
        <v>0</v>
      </c>
      <c r="N756" s="5">
        <f t="shared" si="12"/>
        <v>0</v>
      </c>
      <c r="O756" s="45">
        <f>ROUND((Hoja2!U756+Hoja2!Y756),2)</f>
        <v>0</v>
      </c>
      <c r="P756" s="18">
        <f>Hoja2!AC756</f>
        <v>0</v>
      </c>
      <c r="Q756" s="18">
        <f>Hoja2!AD756</f>
        <v>0</v>
      </c>
      <c r="R756" s="18">
        <f>Hoja2!AE756</f>
        <v>0</v>
      </c>
      <c r="S756" s="18">
        <f>Hoja2!AF756</f>
        <v>0</v>
      </c>
      <c r="T756" s="18">
        <f>Hoja2!AG756</f>
        <v>0</v>
      </c>
      <c r="U756" s="18">
        <f>Hoja2!AH756</f>
        <v>0</v>
      </c>
      <c r="V756" s="18">
        <f>Hoja2!AI756</f>
        <v>0</v>
      </c>
      <c r="W756" s="18">
        <f>Hoja2!AJ756</f>
        <v>0</v>
      </c>
      <c r="X756" s="18">
        <f>Hoja2!AK756</f>
        <v>0</v>
      </c>
    </row>
    <row r="757" spans="1:24" ht="30" customHeight="1" x14ac:dyDescent="0.25">
      <c r="A757" s="18">
        <f>Hoja2!N757</f>
        <v>0</v>
      </c>
      <c r="B757" s="18">
        <f>Hoja2!O757</f>
        <v>0</v>
      </c>
      <c r="C757" s="18">
        <f>Hoja2!P757</f>
        <v>0</v>
      </c>
      <c r="D757" s="18">
        <f>Hoja2!Q757</f>
        <v>0</v>
      </c>
      <c r="E757" s="18">
        <f>Hoja2!R757</f>
        <v>0</v>
      </c>
      <c r="F757" s="18">
        <f>Hoja2!S757</f>
        <v>0</v>
      </c>
      <c r="G757" s="18">
        <f>Hoja2!T757</f>
        <v>0</v>
      </c>
      <c r="H757" s="18">
        <f>Hoja2!U757</f>
        <v>0</v>
      </c>
      <c r="I757" s="18">
        <f>Hoja2!V757</f>
        <v>0</v>
      </c>
      <c r="J757" s="18">
        <f>Hoja2!W757</f>
        <v>0</v>
      </c>
      <c r="K757" s="18">
        <f>Hoja2!X757</f>
        <v>0</v>
      </c>
      <c r="L757" s="5">
        <f>ROUND((Hoja2!W757*Hoja2!$B$1),3)</f>
        <v>0</v>
      </c>
      <c r="M757" s="5">
        <f>ROUND((Hoja2!W757*Hoja2!$B$2),3)</f>
        <v>0</v>
      </c>
      <c r="N757" s="5">
        <f t="shared" si="12"/>
        <v>0</v>
      </c>
      <c r="O757" s="45">
        <f>ROUND((Hoja2!U757+Hoja2!Y757),2)</f>
        <v>0</v>
      </c>
      <c r="P757" s="18">
        <f>Hoja2!AC757</f>
        <v>0</v>
      </c>
      <c r="Q757" s="18">
        <f>Hoja2!AD757</f>
        <v>0</v>
      </c>
      <c r="R757" s="18">
        <f>Hoja2!AE757</f>
        <v>0</v>
      </c>
      <c r="S757" s="18">
        <f>Hoja2!AF757</f>
        <v>0</v>
      </c>
      <c r="T757" s="18">
        <f>Hoja2!AG757</f>
        <v>0</v>
      </c>
      <c r="U757" s="18">
        <f>Hoja2!AH757</f>
        <v>0</v>
      </c>
      <c r="V757" s="18">
        <f>Hoja2!AI757</f>
        <v>0</v>
      </c>
      <c r="W757" s="18">
        <f>Hoja2!AJ757</f>
        <v>0</v>
      </c>
      <c r="X757" s="18">
        <f>Hoja2!AK757</f>
        <v>0</v>
      </c>
    </row>
    <row r="758" spans="1:24" ht="30" customHeight="1" x14ac:dyDescent="0.25">
      <c r="A758" s="18">
        <f>Hoja2!N758</f>
        <v>0</v>
      </c>
      <c r="B758" s="18">
        <f>Hoja2!O758</f>
        <v>0</v>
      </c>
      <c r="C758" s="18">
        <f>Hoja2!P758</f>
        <v>0</v>
      </c>
      <c r="D758" s="18">
        <f>Hoja2!Q758</f>
        <v>0</v>
      </c>
      <c r="E758" s="18">
        <f>Hoja2!R758</f>
        <v>0</v>
      </c>
      <c r="F758" s="18">
        <f>Hoja2!S758</f>
        <v>0</v>
      </c>
      <c r="G758" s="18">
        <f>Hoja2!T758</f>
        <v>0</v>
      </c>
      <c r="H758" s="18">
        <f>Hoja2!U758</f>
        <v>0</v>
      </c>
      <c r="I758" s="18">
        <f>Hoja2!V758</f>
        <v>0</v>
      </c>
      <c r="J758" s="18">
        <f>Hoja2!W758</f>
        <v>0</v>
      </c>
      <c r="K758" s="18">
        <f>Hoja2!X758</f>
        <v>0</v>
      </c>
      <c r="L758" s="5">
        <f>ROUND((Hoja2!W758*Hoja2!$B$1),3)</f>
        <v>0</v>
      </c>
      <c r="M758" s="5">
        <f>ROUND((Hoja2!W758*Hoja2!$B$2),3)</f>
        <v>0</v>
      </c>
      <c r="N758" s="5">
        <f t="shared" si="12"/>
        <v>0</v>
      </c>
      <c r="O758" s="45">
        <f>ROUND((Hoja2!U758+Hoja2!Y758),2)</f>
        <v>0</v>
      </c>
      <c r="P758" s="18">
        <f>Hoja2!AC758</f>
        <v>0</v>
      </c>
      <c r="Q758" s="18">
        <f>Hoja2!AD758</f>
        <v>0</v>
      </c>
      <c r="R758" s="18">
        <f>Hoja2!AE758</f>
        <v>0</v>
      </c>
      <c r="S758" s="18">
        <f>Hoja2!AF758</f>
        <v>0</v>
      </c>
      <c r="T758" s="18">
        <f>Hoja2!AG758</f>
        <v>0</v>
      </c>
      <c r="U758" s="18">
        <f>Hoja2!AH758</f>
        <v>0</v>
      </c>
      <c r="V758" s="18">
        <f>Hoja2!AI758</f>
        <v>0</v>
      </c>
      <c r="W758" s="18">
        <f>Hoja2!AJ758</f>
        <v>0</v>
      </c>
      <c r="X758" s="18">
        <f>Hoja2!AK758</f>
        <v>0</v>
      </c>
    </row>
    <row r="759" spans="1:24" ht="30" customHeight="1" x14ac:dyDescent="0.25">
      <c r="A759" s="18">
        <f>Hoja2!N759</f>
        <v>0</v>
      </c>
      <c r="B759" s="18">
        <f>Hoja2!O759</f>
        <v>0</v>
      </c>
      <c r="C759" s="18">
        <f>Hoja2!P759</f>
        <v>0</v>
      </c>
      <c r="D759" s="18">
        <f>Hoja2!Q759</f>
        <v>0</v>
      </c>
      <c r="E759" s="18">
        <f>Hoja2!R759</f>
        <v>0</v>
      </c>
      <c r="F759" s="18">
        <f>Hoja2!S759</f>
        <v>0</v>
      </c>
      <c r="G759" s="18">
        <f>Hoja2!T759</f>
        <v>0</v>
      </c>
      <c r="H759" s="18">
        <f>Hoja2!U759</f>
        <v>0</v>
      </c>
      <c r="I759" s="18">
        <f>Hoja2!V759</f>
        <v>0</v>
      </c>
      <c r="J759" s="18">
        <f>Hoja2!W759</f>
        <v>0</v>
      </c>
      <c r="K759" s="18">
        <f>Hoja2!X759</f>
        <v>0</v>
      </c>
      <c r="L759" s="5">
        <f>ROUND((Hoja2!W759*Hoja2!$B$1),3)</f>
        <v>0</v>
      </c>
      <c r="M759" s="5">
        <f>ROUND((Hoja2!W759*Hoja2!$B$2),3)</f>
        <v>0</v>
      </c>
      <c r="N759" s="5">
        <f t="shared" si="12"/>
        <v>0</v>
      </c>
      <c r="O759" s="45">
        <f>ROUND((Hoja2!U759+Hoja2!Y759),2)</f>
        <v>0</v>
      </c>
      <c r="P759" s="18">
        <f>Hoja2!AC759</f>
        <v>0</v>
      </c>
      <c r="Q759" s="18">
        <f>Hoja2!AD759</f>
        <v>0</v>
      </c>
      <c r="R759" s="18">
        <f>Hoja2!AE759</f>
        <v>0</v>
      </c>
      <c r="S759" s="18">
        <f>Hoja2!AF759</f>
        <v>0</v>
      </c>
      <c r="T759" s="18">
        <f>Hoja2!AG759</f>
        <v>0</v>
      </c>
      <c r="U759" s="18">
        <f>Hoja2!AH759</f>
        <v>0</v>
      </c>
      <c r="V759" s="18">
        <f>Hoja2!AI759</f>
        <v>0</v>
      </c>
      <c r="W759" s="18">
        <f>Hoja2!AJ759</f>
        <v>0</v>
      </c>
      <c r="X759" s="18">
        <f>Hoja2!AK759</f>
        <v>0</v>
      </c>
    </row>
    <row r="760" spans="1:24" ht="30" customHeight="1" x14ac:dyDescent="0.25">
      <c r="A760" s="18">
        <f>Hoja2!N760</f>
        <v>0</v>
      </c>
      <c r="B760" s="18">
        <f>Hoja2!O760</f>
        <v>0</v>
      </c>
      <c r="C760" s="18">
        <f>Hoja2!P760</f>
        <v>0</v>
      </c>
      <c r="D760" s="18">
        <f>Hoja2!Q760</f>
        <v>0</v>
      </c>
      <c r="E760" s="18">
        <f>Hoja2!R760</f>
        <v>0</v>
      </c>
      <c r="F760" s="18">
        <f>Hoja2!S760</f>
        <v>0</v>
      </c>
      <c r="G760" s="18">
        <f>Hoja2!T760</f>
        <v>0</v>
      </c>
      <c r="H760" s="18">
        <f>Hoja2!U760</f>
        <v>0</v>
      </c>
      <c r="I760" s="18">
        <f>Hoja2!V760</f>
        <v>0</v>
      </c>
      <c r="J760" s="18">
        <f>Hoja2!W760</f>
        <v>0</v>
      </c>
      <c r="K760" s="18">
        <f>Hoja2!X760</f>
        <v>0</v>
      </c>
      <c r="L760" s="5">
        <f>ROUND((Hoja2!W760*Hoja2!$B$1),3)</f>
        <v>0</v>
      </c>
      <c r="M760" s="5">
        <f>ROUND((Hoja2!W760*Hoja2!$B$2),3)</f>
        <v>0</v>
      </c>
      <c r="N760" s="5">
        <f t="shared" si="12"/>
        <v>0</v>
      </c>
      <c r="O760" s="45">
        <f>ROUND((Hoja2!U760+Hoja2!Y760),2)</f>
        <v>0</v>
      </c>
      <c r="P760" s="18">
        <f>Hoja2!AC760</f>
        <v>0</v>
      </c>
      <c r="Q760" s="18">
        <f>Hoja2!AD760</f>
        <v>0</v>
      </c>
      <c r="R760" s="18">
        <f>Hoja2!AE760</f>
        <v>0</v>
      </c>
      <c r="S760" s="18">
        <f>Hoja2!AF760</f>
        <v>0</v>
      </c>
      <c r="T760" s="18">
        <f>Hoja2!AG760</f>
        <v>0</v>
      </c>
      <c r="U760" s="18">
        <f>Hoja2!AH760</f>
        <v>0</v>
      </c>
      <c r="V760" s="18">
        <f>Hoja2!AI760</f>
        <v>0</v>
      </c>
      <c r="W760" s="18">
        <f>Hoja2!AJ760</f>
        <v>0</v>
      </c>
      <c r="X760" s="18">
        <f>Hoja2!AK760</f>
        <v>0</v>
      </c>
    </row>
    <row r="761" spans="1:24" ht="30" customHeight="1" x14ac:dyDescent="0.25">
      <c r="A761" s="18">
        <f>Hoja2!N761</f>
        <v>0</v>
      </c>
      <c r="B761" s="18">
        <f>Hoja2!O761</f>
        <v>0</v>
      </c>
      <c r="C761" s="18">
        <f>Hoja2!P761</f>
        <v>0</v>
      </c>
      <c r="D761" s="18">
        <f>Hoja2!Q761</f>
        <v>0</v>
      </c>
      <c r="E761" s="18">
        <f>Hoja2!R761</f>
        <v>0</v>
      </c>
      <c r="F761" s="18">
        <f>Hoja2!S761</f>
        <v>0</v>
      </c>
      <c r="G761" s="18">
        <f>Hoja2!T761</f>
        <v>0</v>
      </c>
      <c r="H761" s="18">
        <f>Hoja2!U761</f>
        <v>0</v>
      </c>
      <c r="I761" s="18">
        <f>Hoja2!V761</f>
        <v>0</v>
      </c>
      <c r="J761" s="18">
        <f>Hoja2!W761</f>
        <v>0</v>
      </c>
      <c r="K761" s="18">
        <f>Hoja2!X761</f>
        <v>0</v>
      </c>
      <c r="L761" s="5">
        <f>ROUND((Hoja2!W761*Hoja2!$B$1),3)</f>
        <v>0</v>
      </c>
      <c r="M761" s="5">
        <f>ROUND((Hoja2!W761*Hoja2!$B$2),3)</f>
        <v>0</v>
      </c>
      <c r="N761" s="5">
        <f t="shared" si="12"/>
        <v>0</v>
      </c>
      <c r="O761" s="45">
        <f>ROUND((Hoja2!U761+Hoja2!Y761),2)</f>
        <v>0</v>
      </c>
      <c r="P761" s="18">
        <f>Hoja2!AC761</f>
        <v>0</v>
      </c>
      <c r="Q761" s="18">
        <f>Hoja2!AD761</f>
        <v>0</v>
      </c>
      <c r="R761" s="18">
        <f>Hoja2!AE761</f>
        <v>0</v>
      </c>
      <c r="S761" s="18">
        <f>Hoja2!AF761</f>
        <v>0</v>
      </c>
      <c r="T761" s="18">
        <f>Hoja2!AG761</f>
        <v>0</v>
      </c>
      <c r="U761" s="18">
        <f>Hoja2!AH761</f>
        <v>0</v>
      </c>
      <c r="V761" s="18">
        <f>Hoja2!AI761</f>
        <v>0</v>
      </c>
      <c r="W761" s="18">
        <f>Hoja2!AJ761</f>
        <v>0</v>
      </c>
      <c r="X761" s="18">
        <f>Hoja2!AK761</f>
        <v>0</v>
      </c>
    </row>
    <row r="762" spans="1:24" ht="30" customHeight="1" x14ac:dyDescent="0.25">
      <c r="A762" s="18">
        <f>Hoja2!N762</f>
        <v>0</v>
      </c>
      <c r="B762" s="18">
        <f>Hoja2!O762</f>
        <v>0</v>
      </c>
      <c r="C762" s="18">
        <f>Hoja2!P762</f>
        <v>0</v>
      </c>
      <c r="D762" s="18">
        <f>Hoja2!Q762</f>
        <v>0</v>
      </c>
      <c r="E762" s="18">
        <f>Hoja2!R762</f>
        <v>0</v>
      </c>
      <c r="F762" s="18">
        <f>Hoja2!S762</f>
        <v>0</v>
      </c>
      <c r="G762" s="18">
        <f>Hoja2!T762</f>
        <v>0</v>
      </c>
      <c r="H762" s="18">
        <f>Hoja2!U762</f>
        <v>0</v>
      </c>
      <c r="I762" s="18">
        <f>Hoja2!V762</f>
        <v>0</v>
      </c>
      <c r="J762" s="18">
        <f>Hoja2!W762</f>
        <v>0</v>
      </c>
      <c r="K762" s="18">
        <f>Hoja2!X762</f>
        <v>0</v>
      </c>
      <c r="L762" s="5">
        <f>ROUND((Hoja2!W762*Hoja2!$B$1),3)</f>
        <v>0</v>
      </c>
      <c r="M762" s="5">
        <f>ROUND((Hoja2!W762*Hoja2!$B$2),3)</f>
        <v>0</v>
      </c>
      <c r="N762" s="5">
        <f t="shared" si="12"/>
        <v>0</v>
      </c>
      <c r="O762" s="45">
        <f>ROUND((Hoja2!U762+Hoja2!Y762),2)</f>
        <v>0</v>
      </c>
      <c r="P762" s="18">
        <f>Hoja2!AC762</f>
        <v>0</v>
      </c>
      <c r="Q762" s="18">
        <f>Hoja2!AD762</f>
        <v>0</v>
      </c>
      <c r="R762" s="18">
        <f>Hoja2!AE762</f>
        <v>0</v>
      </c>
      <c r="S762" s="18">
        <f>Hoja2!AF762</f>
        <v>0</v>
      </c>
      <c r="T762" s="18">
        <f>Hoja2!AG762</f>
        <v>0</v>
      </c>
      <c r="U762" s="18">
        <f>Hoja2!AH762</f>
        <v>0</v>
      </c>
      <c r="V762" s="18">
        <f>Hoja2!AI762</f>
        <v>0</v>
      </c>
      <c r="W762" s="18">
        <f>Hoja2!AJ762</f>
        <v>0</v>
      </c>
      <c r="X762" s="18">
        <f>Hoja2!AK762</f>
        <v>0</v>
      </c>
    </row>
    <row r="763" spans="1:24" ht="30" customHeight="1" x14ac:dyDescent="0.25">
      <c r="A763" s="18">
        <f>Hoja2!N763</f>
        <v>0</v>
      </c>
      <c r="B763" s="18">
        <f>Hoja2!O763</f>
        <v>0</v>
      </c>
      <c r="C763" s="18">
        <f>Hoja2!P763</f>
        <v>0</v>
      </c>
      <c r="D763" s="18">
        <f>Hoja2!Q763</f>
        <v>0</v>
      </c>
      <c r="E763" s="18">
        <f>Hoja2!R763</f>
        <v>0</v>
      </c>
      <c r="F763" s="18">
        <f>Hoja2!S763</f>
        <v>0</v>
      </c>
      <c r="G763" s="18">
        <f>Hoja2!T763</f>
        <v>0</v>
      </c>
      <c r="H763" s="18">
        <f>Hoja2!U763</f>
        <v>0</v>
      </c>
      <c r="I763" s="18">
        <f>Hoja2!V763</f>
        <v>0</v>
      </c>
      <c r="J763" s="18">
        <f>Hoja2!W763</f>
        <v>0</v>
      </c>
      <c r="K763" s="18">
        <f>Hoja2!X763</f>
        <v>0</v>
      </c>
      <c r="L763" s="5">
        <f>ROUND((Hoja2!W763*Hoja2!$B$1),3)</f>
        <v>0</v>
      </c>
      <c r="M763" s="5">
        <f>ROUND((Hoja2!W763*Hoja2!$B$2),3)</f>
        <v>0</v>
      </c>
      <c r="N763" s="5">
        <f t="shared" si="12"/>
        <v>0</v>
      </c>
      <c r="O763" s="45">
        <f>ROUND((Hoja2!U763+Hoja2!Y763),2)</f>
        <v>0</v>
      </c>
      <c r="P763" s="18">
        <f>Hoja2!AC763</f>
        <v>0</v>
      </c>
      <c r="Q763" s="18">
        <f>Hoja2!AD763</f>
        <v>0</v>
      </c>
      <c r="R763" s="18">
        <f>Hoja2!AE763</f>
        <v>0</v>
      </c>
      <c r="S763" s="18">
        <f>Hoja2!AF763</f>
        <v>0</v>
      </c>
      <c r="T763" s="18">
        <f>Hoja2!AG763</f>
        <v>0</v>
      </c>
      <c r="U763" s="18">
        <f>Hoja2!AH763</f>
        <v>0</v>
      </c>
      <c r="V763" s="18">
        <f>Hoja2!AI763</f>
        <v>0</v>
      </c>
      <c r="W763" s="18">
        <f>Hoja2!AJ763</f>
        <v>0</v>
      </c>
      <c r="X763" s="18">
        <f>Hoja2!AK763</f>
        <v>0</v>
      </c>
    </row>
    <row r="764" spans="1:24" ht="30" customHeight="1" x14ac:dyDescent="0.25">
      <c r="A764" s="18">
        <f>Hoja2!N764</f>
        <v>0</v>
      </c>
      <c r="B764" s="18">
        <f>Hoja2!O764</f>
        <v>0</v>
      </c>
      <c r="C764" s="18">
        <f>Hoja2!P764</f>
        <v>0</v>
      </c>
      <c r="D764" s="18">
        <f>Hoja2!Q764</f>
        <v>0</v>
      </c>
      <c r="E764" s="18">
        <f>Hoja2!R764</f>
        <v>0</v>
      </c>
      <c r="F764" s="18">
        <f>Hoja2!S764</f>
        <v>0</v>
      </c>
      <c r="G764" s="18">
        <f>Hoja2!T764</f>
        <v>0</v>
      </c>
      <c r="H764" s="18">
        <f>Hoja2!U764</f>
        <v>0</v>
      </c>
      <c r="I764" s="18">
        <f>Hoja2!V764</f>
        <v>0</v>
      </c>
      <c r="J764" s="18">
        <f>Hoja2!W764</f>
        <v>0</v>
      </c>
      <c r="K764" s="18">
        <f>Hoja2!X764</f>
        <v>0</v>
      </c>
      <c r="L764" s="5">
        <f>ROUND((Hoja2!W764*Hoja2!$B$1),3)</f>
        <v>0</v>
      </c>
      <c r="M764" s="5">
        <f>ROUND((Hoja2!W764*Hoja2!$B$2),3)</f>
        <v>0</v>
      </c>
      <c r="N764" s="5">
        <f t="shared" si="12"/>
        <v>0</v>
      </c>
      <c r="O764" s="45">
        <f>ROUND((Hoja2!U764+Hoja2!Y764),2)</f>
        <v>0</v>
      </c>
      <c r="P764" s="18">
        <f>Hoja2!AC764</f>
        <v>0</v>
      </c>
      <c r="Q764" s="18">
        <f>Hoja2!AD764</f>
        <v>0</v>
      </c>
      <c r="R764" s="18">
        <f>Hoja2!AE764</f>
        <v>0</v>
      </c>
      <c r="S764" s="18">
        <f>Hoja2!AF764</f>
        <v>0</v>
      </c>
      <c r="T764" s="18">
        <f>Hoja2!AG764</f>
        <v>0</v>
      </c>
      <c r="U764" s="18">
        <f>Hoja2!AH764</f>
        <v>0</v>
      </c>
      <c r="V764" s="18">
        <f>Hoja2!AI764</f>
        <v>0</v>
      </c>
      <c r="W764" s="18">
        <f>Hoja2!AJ764</f>
        <v>0</v>
      </c>
      <c r="X764" s="18">
        <f>Hoja2!AK764</f>
        <v>0</v>
      </c>
    </row>
    <row r="765" spans="1:24" ht="30" customHeight="1" x14ac:dyDescent="0.25">
      <c r="A765" s="18">
        <f>Hoja2!N765</f>
        <v>0</v>
      </c>
      <c r="B765" s="18">
        <f>Hoja2!O765</f>
        <v>0</v>
      </c>
      <c r="C765" s="18">
        <f>Hoja2!P765</f>
        <v>0</v>
      </c>
      <c r="D765" s="18">
        <f>Hoja2!Q765</f>
        <v>0</v>
      </c>
      <c r="E765" s="18">
        <f>Hoja2!R765</f>
        <v>0</v>
      </c>
      <c r="F765" s="18">
        <f>Hoja2!S765</f>
        <v>0</v>
      </c>
      <c r="G765" s="18">
        <f>Hoja2!T765</f>
        <v>0</v>
      </c>
      <c r="H765" s="18">
        <f>Hoja2!U765</f>
        <v>0</v>
      </c>
      <c r="I765" s="18">
        <f>Hoja2!V765</f>
        <v>0</v>
      </c>
      <c r="J765" s="18">
        <f>Hoja2!W765</f>
        <v>0</v>
      </c>
      <c r="K765" s="18">
        <f>Hoja2!X765</f>
        <v>0</v>
      </c>
      <c r="L765" s="5">
        <f>ROUND((Hoja2!W765*Hoja2!$B$1),3)</f>
        <v>0</v>
      </c>
      <c r="M765" s="5">
        <f>ROUND((Hoja2!W765*Hoja2!$B$2),3)</f>
        <v>0</v>
      </c>
      <c r="N765" s="5">
        <f t="shared" si="12"/>
        <v>0</v>
      </c>
      <c r="O765" s="45">
        <f>ROUND((Hoja2!U765+Hoja2!Y765),2)</f>
        <v>0</v>
      </c>
      <c r="P765" s="18">
        <f>Hoja2!AC765</f>
        <v>0</v>
      </c>
      <c r="Q765" s="18">
        <f>Hoja2!AD765</f>
        <v>0</v>
      </c>
      <c r="R765" s="18">
        <f>Hoja2!AE765</f>
        <v>0</v>
      </c>
      <c r="S765" s="18">
        <f>Hoja2!AF765</f>
        <v>0</v>
      </c>
      <c r="T765" s="18">
        <f>Hoja2!AG765</f>
        <v>0</v>
      </c>
      <c r="U765" s="18">
        <f>Hoja2!AH765</f>
        <v>0</v>
      </c>
      <c r="V765" s="18">
        <f>Hoja2!AI765</f>
        <v>0</v>
      </c>
      <c r="W765" s="18">
        <f>Hoja2!AJ765</f>
        <v>0</v>
      </c>
      <c r="X765" s="18">
        <f>Hoja2!AK765</f>
        <v>0</v>
      </c>
    </row>
    <row r="766" spans="1:24" ht="30" customHeight="1" x14ac:dyDescent="0.25">
      <c r="A766" s="18">
        <f>Hoja2!N766</f>
        <v>0</v>
      </c>
      <c r="B766" s="18">
        <f>Hoja2!O766</f>
        <v>0</v>
      </c>
      <c r="C766" s="18">
        <f>Hoja2!P766</f>
        <v>0</v>
      </c>
      <c r="D766" s="18">
        <f>Hoja2!Q766</f>
        <v>0</v>
      </c>
      <c r="E766" s="18">
        <f>Hoja2!R766</f>
        <v>0</v>
      </c>
      <c r="F766" s="18">
        <f>Hoja2!S766</f>
        <v>0</v>
      </c>
      <c r="G766" s="18">
        <f>Hoja2!T766</f>
        <v>0</v>
      </c>
      <c r="H766" s="18">
        <f>Hoja2!U766</f>
        <v>0</v>
      </c>
      <c r="I766" s="18">
        <f>Hoja2!V766</f>
        <v>0</v>
      </c>
      <c r="J766" s="18">
        <f>Hoja2!W766</f>
        <v>0</v>
      </c>
      <c r="K766" s="18">
        <f>Hoja2!X766</f>
        <v>0</v>
      </c>
      <c r="L766" s="5">
        <f>ROUND((Hoja2!W766*Hoja2!$B$1),3)</f>
        <v>0</v>
      </c>
      <c r="M766" s="5">
        <f>ROUND((Hoja2!W766*Hoja2!$B$2),3)</f>
        <v>0</v>
      </c>
      <c r="N766" s="5">
        <f t="shared" si="12"/>
        <v>0</v>
      </c>
      <c r="O766" s="45">
        <f>ROUND((Hoja2!U766+Hoja2!Y766),2)</f>
        <v>0</v>
      </c>
      <c r="P766" s="18">
        <f>Hoja2!AC766</f>
        <v>0</v>
      </c>
      <c r="Q766" s="18">
        <f>Hoja2!AD766</f>
        <v>0</v>
      </c>
      <c r="R766" s="18">
        <f>Hoja2!AE766</f>
        <v>0</v>
      </c>
      <c r="S766" s="18">
        <f>Hoja2!AF766</f>
        <v>0</v>
      </c>
      <c r="T766" s="18">
        <f>Hoja2!AG766</f>
        <v>0</v>
      </c>
      <c r="U766" s="18">
        <f>Hoja2!AH766</f>
        <v>0</v>
      </c>
      <c r="V766" s="18">
        <f>Hoja2!AI766</f>
        <v>0</v>
      </c>
      <c r="W766" s="18">
        <f>Hoja2!AJ766</f>
        <v>0</v>
      </c>
      <c r="X766" s="18">
        <f>Hoja2!AK766</f>
        <v>0</v>
      </c>
    </row>
    <row r="767" spans="1:24" ht="30" customHeight="1" x14ac:dyDescent="0.25">
      <c r="A767" s="18">
        <f>Hoja2!N767</f>
        <v>0</v>
      </c>
      <c r="B767" s="18">
        <f>Hoja2!O767</f>
        <v>0</v>
      </c>
      <c r="C767" s="18">
        <f>Hoja2!P767</f>
        <v>0</v>
      </c>
      <c r="D767" s="18">
        <f>Hoja2!Q767</f>
        <v>0</v>
      </c>
      <c r="E767" s="18">
        <f>Hoja2!R767</f>
        <v>0</v>
      </c>
      <c r="F767" s="18">
        <f>Hoja2!S767</f>
        <v>0</v>
      </c>
      <c r="G767" s="18">
        <f>Hoja2!T767</f>
        <v>0</v>
      </c>
      <c r="H767" s="18">
        <f>Hoja2!U767</f>
        <v>0</v>
      </c>
      <c r="I767" s="18">
        <f>Hoja2!V767</f>
        <v>0</v>
      </c>
      <c r="J767" s="18">
        <f>Hoja2!W767</f>
        <v>0</v>
      </c>
      <c r="K767" s="18">
        <f>Hoja2!X767</f>
        <v>0</v>
      </c>
      <c r="L767" s="5">
        <f>ROUND((Hoja2!W767*Hoja2!$B$1),3)</f>
        <v>0</v>
      </c>
      <c r="M767" s="5">
        <f>ROUND((Hoja2!W767*Hoja2!$B$2),3)</f>
        <v>0</v>
      </c>
      <c r="N767" s="5">
        <f t="shared" si="12"/>
        <v>0</v>
      </c>
      <c r="O767" s="45">
        <f>ROUND((Hoja2!U767+Hoja2!Y767),2)</f>
        <v>0</v>
      </c>
      <c r="P767" s="18">
        <f>Hoja2!AC767</f>
        <v>0</v>
      </c>
      <c r="Q767" s="18">
        <f>Hoja2!AD767</f>
        <v>0</v>
      </c>
      <c r="R767" s="18">
        <f>Hoja2!AE767</f>
        <v>0</v>
      </c>
      <c r="S767" s="18">
        <f>Hoja2!AF767</f>
        <v>0</v>
      </c>
      <c r="T767" s="18">
        <f>Hoja2!AG767</f>
        <v>0</v>
      </c>
      <c r="U767" s="18">
        <f>Hoja2!AH767</f>
        <v>0</v>
      </c>
      <c r="V767" s="18">
        <f>Hoja2!AI767</f>
        <v>0</v>
      </c>
      <c r="W767" s="18">
        <f>Hoja2!AJ767</f>
        <v>0</v>
      </c>
      <c r="X767" s="18">
        <f>Hoja2!AK767</f>
        <v>0</v>
      </c>
    </row>
    <row r="768" spans="1:24" ht="30" customHeight="1" x14ac:dyDescent="0.25">
      <c r="A768" s="18">
        <f>Hoja2!N768</f>
        <v>0</v>
      </c>
      <c r="B768" s="18">
        <f>Hoja2!O768</f>
        <v>0</v>
      </c>
      <c r="C768" s="18">
        <f>Hoja2!P768</f>
        <v>0</v>
      </c>
      <c r="D768" s="18">
        <f>Hoja2!Q768</f>
        <v>0</v>
      </c>
      <c r="E768" s="18">
        <f>Hoja2!R768</f>
        <v>0</v>
      </c>
      <c r="F768" s="18">
        <f>Hoja2!S768</f>
        <v>0</v>
      </c>
      <c r="G768" s="18">
        <f>Hoja2!T768</f>
        <v>0</v>
      </c>
      <c r="H768" s="18">
        <f>Hoja2!U768</f>
        <v>0</v>
      </c>
      <c r="I768" s="18">
        <f>Hoja2!V768</f>
        <v>0</v>
      </c>
      <c r="J768" s="18">
        <f>Hoja2!W768</f>
        <v>0</v>
      </c>
      <c r="K768" s="18">
        <f>Hoja2!X768</f>
        <v>0</v>
      </c>
      <c r="L768" s="5">
        <f>ROUND((Hoja2!W768*Hoja2!$B$1),3)</f>
        <v>0</v>
      </c>
      <c r="M768" s="5">
        <f>ROUND((Hoja2!W768*Hoja2!$B$2),3)</f>
        <v>0</v>
      </c>
      <c r="N768" s="5">
        <f t="shared" si="12"/>
        <v>0</v>
      </c>
      <c r="O768" s="45">
        <f>ROUND((Hoja2!U768+Hoja2!Y768),2)</f>
        <v>0</v>
      </c>
      <c r="P768" s="18">
        <f>Hoja2!AC768</f>
        <v>0</v>
      </c>
      <c r="Q768" s="18">
        <f>Hoja2!AD768</f>
        <v>0</v>
      </c>
      <c r="R768" s="18">
        <f>Hoja2!AE768</f>
        <v>0</v>
      </c>
      <c r="S768" s="18">
        <f>Hoja2!AF768</f>
        <v>0</v>
      </c>
      <c r="T768" s="18">
        <f>Hoja2!AG768</f>
        <v>0</v>
      </c>
      <c r="U768" s="18">
        <f>Hoja2!AH768</f>
        <v>0</v>
      </c>
      <c r="V768" s="18">
        <f>Hoja2!AI768</f>
        <v>0</v>
      </c>
      <c r="W768" s="18">
        <f>Hoja2!AJ768</f>
        <v>0</v>
      </c>
      <c r="X768" s="18">
        <f>Hoja2!AK768</f>
        <v>0</v>
      </c>
    </row>
    <row r="769" spans="1:24" ht="30" customHeight="1" x14ac:dyDescent="0.25">
      <c r="A769" s="18">
        <f>Hoja2!N769</f>
        <v>0</v>
      </c>
      <c r="B769" s="18">
        <f>Hoja2!O769</f>
        <v>0</v>
      </c>
      <c r="C769" s="18">
        <f>Hoja2!P769</f>
        <v>0</v>
      </c>
      <c r="D769" s="18">
        <f>Hoja2!Q769</f>
        <v>0</v>
      </c>
      <c r="E769" s="18">
        <f>Hoja2!R769</f>
        <v>0</v>
      </c>
      <c r="F769" s="18">
        <f>Hoja2!S769</f>
        <v>0</v>
      </c>
      <c r="G769" s="18">
        <f>Hoja2!T769</f>
        <v>0</v>
      </c>
      <c r="H769" s="18">
        <f>Hoja2!U769</f>
        <v>0</v>
      </c>
      <c r="I769" s="18">
        <f>Hoja2!V769</f>
        <v>0</v>
      </c>
      <c r="J769" s="18">
        <f>Hoja2!W769</f>
        <v>0</v>
      </c>
      <c r="K769" s="18">
        <f>Hoja2!X769</f>
        <v>0</v>
      </c>
      <c r="L769" s="5">
        <f>ROUND((Hoja2!W769*Hoja2!$B$1),3)</f>
        <v>0</v>
      </c>
      <c r="M769" s="5">
        <f>ROUND((Hoja2!W769*Hoja2!$B$2),3)</f>
        <v>0</v>
      </c>
      <c r="N769" s="5">
        <f t="shared" si="12"/>
        <v>0</v>
      </c>
      <c r="O769" s="45">
        <f>ROUND((Hoja2!U769+Hoja2!Y769),2)</f>
        <v>0</v>
      </c>
      <c r="P769" s="18">
        <f>Hoja2!AC769</f>
        <v>0</v>
      </c>
      <c r="Q769" s="18">
        <f>Hoja2!AD769</f>
        <v>0</v>
      </c>
      <c r="R769" s="18">
        <f>Hoja2!AE769</f>
        <v>0</v>
      </c>
      <c r="S769" s="18">
        <f>Hoja2!AF769</f>
        <v>0</v>
      </c>
      <c r="T769" s="18">
        <f>Hoja2!AG769</f>
        <v>0</v>
      </c>
      <c r="U769" s="18">
        <f>Hoja2!AH769</f>
        <v>0</v>
      </c>
      <c r="V769" s="18">
        <f>Hoja2!AI769</f>
        <v>0</v>
      </c>
      <c r="W769" s="18">
        <f>Hoja2!AJ769</f>
        <v>0</v>
      </c>
      <c r="X769" s="18">
        <f>Hoja2!AK769</f>
        <v>0</v>
      </c>
    </row>
    <row r="770" spans="1:24" ht="30" customHeight="1" x14ac:dyDescent="0.25">
      <c r="A770" s="18">
        <f>Hoja2!N770</f>
        <v>0</v>
      </c>
      <c r="B770" s="18">
        <f>Hoja2!O770</f>
        <v>0</v>
      </c>
      <c r="C770" s="18">
        <f>Hoja2!P770</f>
        <v>0</v>
      </c>
      <c r="D770" s="18">
        <f>Hoja2!Q770</f>
        <v>0</v>
      </c>
      <c r="E770" s="18">
        <f>Hoja2!R770</f>
        <v>0</v>
      </c>
      <c r="F770" s="18">
        <f>Hoja2!S770</f>
        <v>0</v>
      </c>
      <c r="G770" s="18">
        <f>Hoja2!T770</f>
        <v>0</v>
      </c>
      <c r="H770" s="18">
        <f>Hoja2!U770</f>
        <v>0</v>
      </c>
      <c r="I770" s="18">
        <f>Hoja2!V770</f>
        <v>0</v>
      </c>
      <c r="J770" s="18">
        <f>Hoja2!W770</f>
        <v>0</v>
      </c>
      <c r="K770" s="18">
        <f>Hoja2!X770</f>
        <v>0</v>
      </c>
      <c r="L770" s="5">
        <f>ROUND((Hoja2!W770*Hoja2!$B$1),3)</f>
        <v>0</v>
      </c>
      <c r="M770" s="5">
        <f>ROUND((Hoja2!W770*Hoja2!$B$2),3)</f>
        <v>0</v>
      </c>
      <c r="N770" s="5">
        <f t="shared" si="12"/>
        <v>0</v>
      </c>
      <c r="O770" s="45">
        <f>ROUND((Hoja2!U770+Hoja2!Y770),2)</f>
        <v>0</v>
      </c>
      <c r="P770" s="18">
        <f>Hoja2!AC770</f>
        <v>0</v>
      </c>
      <c r="Q770" s="18">
        <f>Hoja2!AD770</f>
        <v>0</v>
      </c>
      <c r="R770" s="18">
        <f>Hoja2!AE770</f>
        <v>0</v>
      </c>
      <c r="S770" s="18">
        <f>Hoja2!AF770</f>
        <v>0</v>
      </c>
      <c r="T770" s="18">
        <f>Hoja2!AG770</f>
        <v>0</v>
      </c>
      <c r="U770" s="18">
        <f>Hoja2!AH770</f>
        <v>0</v>
      </c>
      <c r="V770" s="18">
        <f>Hoja2!AI770</f>
        <v>0</v>
      </c>
      <c r="W770" s="18">
        <f>Hoja2!AJ770</f>
        <v>0</v>
      </c>
      <c r="X770" s="18">
        <f>Hoja2!AK770</f>
        <v>0</v>
      </c>
    </row>
    <row r="771" spans="1:24" ht="30" customHeight="1" x14ac:dyDescent="0.25">
      <c r="A771" s="18">
        <f>Hoja2!N771</f>
        <v>0</v>
      </c>
      <c r="B771" s="18">
        <f>Hoja2!O771</f>
        <v>0</v>
      </c>
      <c r="C771" s="18">
        <f>Hoja2!P771</f>
        <v>0</v>
      </c>
      <c r="D771" s="18">
        <f>Hoja2!Q771</f>
        <v>0</v>
      </c>
      <c r="E771" s="18">
        <f>Hoja2!R771</f>
        <v>0</v>
      </c>
      <c r="F771" s="18">
        <f>Hoja2!S771</f>
        <v>0</v>
      </c>
      <c r="G771" s="18">
        <f>Hoja2!T771</f>
        <v>0</v>
      </c>
      <c r="H771" s="18">
        <f>Hoja2!U771</f>
        <v>0</v>
      </c>
      <c r="I771" s="18">
        <f>Hoja2!V771</f>
        <v>0</v>
      </c>
      <c r="J771" s="18">
        <f>Hoja2!W771</f>
        <v>0</v>
      </c>
      <c r="K771" s="18">
        <f>Hoja2!X771</f>
        <v>0</v>
      </c>
      <c r="L771" s="5">
        <f>ROUND((Hoja2!W771*Hoja2!$B$1),3)</f>
        <v>0</v>
      </c>
      <c r="M771" s="5">
        <f>ROUND((Hoja2!W771*Hoja2!$B$2),3)</f>
        <v>0</v>
      </c>
      <c r="N771" s="5">
        <f t="shared" si="12"/>
        <v>0</v>
      </c>
      <c r="O771" s="45">
        <f>ROUND((Hoja2!U771+Hoja2!Y771),2)</f>
        <v>0</v>
      </c>
      <c r="P771" s="18">
        <f>Hoja2!AC771</f>
        <v>0</v>
      </c>
      <c r="Q771" s="18">
        <f>Hoja2!AD771</f>
        <v>0</v>
      </c>
      <c r="R771" s="18">
        <f>Hoja2!AE771</f>
        <v>0</v>
      </c>
      <c r="S771" s="18">
        <f>Hoja2!AF771</f>
        <v>0</v>
      </c>
      <c r="T771" s="18">
        <f>Hoja2!AG771</f>
        <v>0</v>
      </c>
      <c r="U771" s="18">
        <f>Hoja2!AH771</f>
        <v>0</v>
      </c>
      <c r="V771" s="18">
        <f>Hoja2!AI771</f>
        <v>0</v>
      </c>
      <c r="W771" s="18">
        <f>Hoja2!AJ771</f>
        <v>0</v>
      </c>
      <c r="X771" s="18">
        <f>Hoja2!AK771</f>
        <v>0</v>
      </c>
    </row>
    <row r="772" spans="1:24" ht="30" customHeight="1" x14ac:dyDescent="0.25">
      <c r="A772" s="18">
        <f>Hoja2!N772</f>
        <v>0</v>
      </c>
      <c r="B772" s="18">
        <f>Hoja2!O772</f>
        <v>0</v>
      </c>
      <c r="C772" s="18">
        <f>Hoja2!P772</f>
        <v>0</v>
      </c>
      <c r="D772" s="18">
        <f>Hoja2!Q772</f>
        <v>0</v>
      </c>
      <c r="E772" s="18">
        <f>Hoja2!R772</f>
        <v>0</v>
      </c>
      <c r="F772" s="18">
        <f>Hoja2!S772</f>
        <v>0</v>
      </c>
      <c r="G772" s="18">
        <f>Hoja2!T772</f>
        <v>0</v>
      </c>
      <c r="H772" s="18">
        <f>Hoja2!U772</f>
        <v>0</v>
      </c>
      <c r="I772" s="18">
        <f>Hoja2!V772</f>
        <v>0</v>
      </c>
      <c r="J772" s="18">
        <f>Hoja2!W772</f>
        <v>0</v>
      </c>
      <c r="K772" s="18">
        <f>Hoja2!X772</f>
        <v>0</v>
      </c>
      <c r="L772" s="5">
        <f>ROUND((Hoja2!W772*Hoja2!$B$1),3)</f>
        <v>0</v>
      </c>
      <c r="M772" s="5">
        <f>ROUND((Hoja2!W772*Hoja2!$B$2),3)</f>
        <v>0</v>
      </c>
      <c r="N772" s="5">
        <f t="shared" si="12"/>
        <v>0</v>
      </c>
      <c r="O772" s="45">
        <f>ROUND((Hoja2!U772+Hoja2!Y772),2)</f>
        <v>0</v>
      </c>
      <c r="P772" s="18">
        <f>Hoja2!AC772</f>
        <v>0</v>
      </c>
      <c r="Q772" s="18">
        <f>Hoja2!AD772</f>
        <v>0</v>
      </c>
      <c r="R772" s="18">
        <f>Hoja2!AE772</f>
        <v>0</v>
      </c>
      <c r="S772" s="18">
        <f>Hoja2!AF772</f>
        <v>0</v>
      </c>
      <c r="T772" s="18">
        <f>Hoja2!AG772</f>
        <v>0</v>
      </c>
      <c r="U772" s="18">
        <f>Hoja2!AH772</f>
        <v>0</v>
      </c>
      <c r="V772" s="18">
        <f>Hoja2!AI772</f>
        <v>0</v>
      </c>
      <c r="W772" s="18">
        <f>Hoja2!AJ772</f>
        <v>0</v>
      </c>
      <c r="X772" s="18">
        <f>Hoja2!AK772</f>
        <v>0</v>
      </c>
    </row>
    <row r="773" spans="1:24" ht="30" customHeight="1" x14ac:dyDescent="0.25">
      <c r="A773" s="18">
        <f>Hoja2!N773</f>
        <v>0</v>
      </c>
      <c r="B773" s="18">
        <f>Hoja2!O773</f>
        <v>0</v>
      </c>
      <c r="C773" s="18">
        <f>Hoja2!P773</f>
        <v>0</v>
      </c>
      <c r="D773" s="18">
        <f>Hoja2!Q773</f>
        <v>0</v>
      </c>
      <c r="E773" s="18">
        <f>Hoja2!R773</f>
        <v>0</v>
      </c>
      <c r="F773" s="18">
        <f>Hoja2!S773</f>
        <v>0</v>
      </c>
      <c r="G773" s="18">
        <f>Hoja2!T773</f>
        <v>0</v>
      </c>
      <c r="H773" s="18">
        <f>Hoja2!U773</f>
        <v>0</v>
      </c>
      <c r="I773" s="18">
        <f>Hoja2!V773</f>
        <v>0</v>
      </c>
      <c r="J773" s="18">
        <f>Hoja2!W773</f>
        <v>0</v>
      </c>
      <c r="K773" s="18">
        <f>Hoja2!X773</f>
        <v>0</v>
      </c>
      <c r="L773" s="5">
        <f>ROUND((Hoja2!W773*Hoja2!$B$1),3)</f>
        <v>0</v>
      </c>
      <c r="M773" s="5">
        <f>ROUND((Hoja2!W773*Hoja2!$B$2),3)</f>
        <v>0</v>
      </c>
      <c r="N773" s="5">
        <f t="shared" si="12"/>
        <v>0</v>
      </c>
      <c r="O773" s="45">
        <f>ROUND((Hoja2!U773+Hoja2!Y773),2)</f>
        <v>0</v>
      </c>
      <c r="P773" s="18">
        <f>Hoja2!AC773</f>
        <v>0</v>
      </c>
      <c r="Q773" s="18">
        <f>Hoja2!AD773</f>
        <v>0</v>
      </c>
      <c r="R773" s="18">
        <f>Hoja2!AE773</f>
        <v>0</v>
      </c>
      <c r="S773" s="18">
        <f>Hoja2!AF773</f>
        <v>0</v>
      </c>
      <c r="T773" s="18">
        <f>Hoja2!AG773</f>
        <v>0</v>
      </c>
      <c r="U773" s="18">
        <f>Hoja2!AH773</f>
        <v>0</v>
      </c>
      <c r="V773" s="18">
        <f>Hoja2!AI773</f>
        <v>0</v>
      </c>
      <c r="W773" s="18">
        <f>Hoja2!AJ773</f>
        <v>0</v>
      </c>
      <c r="X773" s="18">
        <f>Hoja2!AK773</f>
        <v>0</v>
      </c>
    </row>
    <row r="774" spans="1:24" ht="30" customHeight="1" x14ac:dyDescent="0.25">
      <c r="A774" s="18">
        <f>Hoja2!N774</f>
        <v>0</v>
      </c>
      <c r="B774" s="18">
        <f>Hoja2!O774</f>
        <v>0</v>
      </c>
      <c r="C774" s="18">
        <f>Hoja2!P774</f>
        <v>0</v>
      </c>
      <c r="D774" s="18">
        <f>Hoja2!Q774</f>
        <v>0</v>
      </c>
      <c r="E774" s="18">
        <f>Hoja2!R774</f>
        <v>0</v>
      </c>
      <c r="F774" s="18">
        <f>Hoja2!S774</f>
        <v>0</v>
      </c>
      <c r="G774" s="18">
        <f>Hoja2!T774</f>
        <v>0</v>
      </c>
      <c r="H774" s="18">
        <f>Hoja2!U774</f>
        <v>0</v>
      </c>
      <c r="I774" s="18">
        <f>Hoja2!V774</f>
        <v>0</v>
      </c>
      <c r="J774" s="18">
        <f>Hoja2!W774</f>
        <v>0</v>
      </c>
      <c r="K774" s="18">
        <f>Hoja2!X774</f>
        <v>0</v>
      </c>
      <c r="L774" s="5">
        <f>ROUND((Hoja2!W774*Hoja2!$B$1),3)</f>
        <v>0</v>
      </c>
      <c r="M774" s="5">
        <f>ROUND((Hoja2!W774*Hoja2!$B$2),3)</f>
        <v>0</v>
      </c>
      <c r="N774" s="5">
        <f t="shared" si="12"/>
        <v>0</v>
      </c>
      <c r="O774" s="45">
        <f>ROUND((Hoja2!U774+Hoja2!Y774),2)</f>
        <v>0</v>
      </c>
      <c r="P774" s="18">
        <f>Hoja2!AC774</f>
        <v>0</v>
      </c>
      <c r="Q774" s="18">
        <f>Hoja2!AD774</f>
        <v>0</v>
      </c>
      <c r="R774" s="18">
        <f>Hoja2!AE774</f>
        <v>0</v>
      </c>
      <c r="S774" s="18">
        <f>Hoja2!AF774</f>
        <v>0</v>
      </c>
      <c r="T774" s="18">
        <f>Hoja2!AG774</f>
        <v>0</v>
      </c>
      <c r="U774" s="18">
        <f>Hoja2!AH774</f>
        <v>0</v>
      </c>
      <c r="V774" s="18">
        <f>Hoja2!AI774</f>
        <v>0</v>
      </c>
      <c r="W774" s="18">
        <f>Hoja2!AJ774</f>
        <v>0</v>
      </c>
      <c r="X774" s="18">
        <f>Hoja2!AK774</f>
        <v>0</v>
      </c>
    </row>
    <row r="775" spans="1:24" ht="30" customHeight="1" x14ac:dyDescent="0.25">
      <c r="A775" s="18">
        <f>Hoja2!N775</f>
        <v>0</v>
      </c>
      <c r="B775" s="18">
        <f>Hoja2!O775</f>
        <v>0</v>
      </c>
      <c r="C775" s="18">
        <f>Hoja2!P775</f>
        <v>0</v>
      </c>
      <c r="D775" s="18">
        <f>Hoja2!Q775</f>
        <v>0</v>
      </c>
      <c r="E775" s="18">
        <f>Hoja2!R775</f>
        <v>0</v>
      </c>
      <c r="F775" s="18">
        <f>Hoja2!S775</f>
        <v>0</v>
      </c>
      <c r="G775" s="18">
        <f>Hoja2!T775</f>
        <v>0</v>
      </c>
      <c r="H775" s="18">
        <f>Hoja2!U775</f>
        <v>0</v>
      </c>
      <c r="I775" s="18">
        <f>Hoja2!V775</f>
        <v>0</v>
      </c>
      <c r="J775" s="18">
        <f>Hoja2!W775</f>
        <v>0</v>
      </c>
      <c r="K775" s="18">
        <f>Hoja2!X775</f>
        <v>0</v>
      </c>
      <c r="L775" s="5">
        <f>ROUND((Hoja2!W775*Hoja2!$B$1),3)</f>
        <v>0</v>
      </c>
      <c r="M775" s="5">
        <f>ROUND((Hoja2!W775*Hoja2!$B$2),3)</f>
        <v>0</v>
      </c>
      <c r="N775" s="5">
        <f t="shared" si="12"/>
        <v>0</v>
      </c>
      <c r="O775" s="45">
        <f>ROUND((Hoja2!U775+Hoja2!Y775),2)</f>
        <v>0</v>
      </c>
      <c r="P775" s="18">
        <f>Hoja2!AC775</f>
        <v>0</v>
      </c>
      <c r="Q775" s="18">
        <f>Hoja2!AD775</f>
        <v>0</v>
      </c>
      <c r="R775" s="18">
        <f>Hoja2!AE775</f>
        <v>0</v>
      </c>
      <c r="S775" s="18">
        <f>Hoja2!AF775</f>
        <v>0</v>
      </c>
      <c r="T775" s="18">
        <f>Hoja2!AG775</f>
        <v>0</v>
      </c>
      <c r="U775" s="18">
        <f>Hoja2!AH775</f>
        <v>0</v>
      </c>
      <c r="V775" s="18">
        <f>Hoja2!AI775</f>
        <v>0</v>
      </c>
      <c r="W775" s="18">
        <f>Hoja2!AJ775</f>
        <v>0</v>
      </c>
      <c r="X775" s="18">
        <f>Hoja2!AK775</f>
        <v>0</v>
      </c>
    </row>
    <row r="776" spans="1:24" ht="30" customHeight="1" x14ac:dyDescent="0.25">
      <c r="A776" s="18">
        <f>Hoja2!N776</f>
        <v>0</v>
      </c>
      <c r="B776" s="18">
        <f>Hoja2!O776</f>
        <v>0</v>
      </c>
      <c r="C776" s="18">
        <f>Hoja2!P776</f>
        <v>0</v>
      </c>
      <c r="D776" s="18">
        <f>Hoja2!Q776</f>
        <v>0</v>
      </c>
      <c r="E776" s="18">
        <f>Hoja2!R776</f>
        <v>0</v>
      </c>
      <c r="F776" s="18">
        <f>Hoja2!S776</f>
        <v>0</v>
      </c>
      <c r="G776" s="18">
        <f>Hoja2!T776</f>
        <v>0</v>
      </c>
      <c r="H776" s="18">
        <f>Hoja2!U776</f>
        <v>0</v>
      </c>
      <c r="I776" s="18">
        <f>Hoja2!V776</f>
        <v>0</v>
      </c>
      <c r="J776" s="18">
        <f>Hoja2!W776</f>
        <v>0</v>
      </c>
      <c r="K776" s="18">
        <f>Hoja2!X776</f>
        <v>0</v>
      </c>
      <c r="L776" s="5">
        <f>ROUND((Hoja2!W776*Hoja2!$B$1),3)</f>
        <v>0</v>
      </c>
      <c r="M776" s="5">
        <f>ROUND((Hoja2!W776*Hoja2!$B$2),3)</f>
        <v>0</v>
      </c>
      <c r="N776" s="5">
        <f t="shared" si="12"/>
        <v>0</v>
      </c>
      <c r="O776" s="45">
        <f>ROUND((Hoja2!U776+Hoja2!Y776),2)</f>
        <v>0</v>
      </c>
      <c r="P776" s="18">
        <f>Hoja2!AC776</f>
        <v>0</v>
      </c>
      <c r="Q776" s="18">
        <f>Hoja2!AD776</f>
        <v>0</v>
      </c>
      <c r="R776" s="18">
        <f>Hoja2!AE776</f>
        <v>0</v>
      </c>
      <c r="S776" s="18">
        <f>Hoja2!AF776</f>
        <v>0</v>
      </c>
      <c r="T776" s="18">
        <f>Hoja2!AG776</f>
        <v>0</v>
      </c>
      <c r="U776" s="18">
        <f>Hoja2!AH776</f>
        <v>0</v>
      </c>
      <c r="V776" s="18">
        <f>Hoja2!AI776</f>
        <v>0</v>
      </c>
      <c r="W776" s="18">
        <f>Hoja2!AJ776</f>
        <v>0</v>
      </c>
      <c r="X776" s="18">
        <f>Hoja2!AK776</f>
        <v>0</v>
      </c>
    </row>
    <row r="777" spans="1:24" ht="30" customHeight="1" x14ac:dyDescent="0.25">
      <c r="A777" s="18">
        <f>Hoja2!N777</f>
        <v>0</v>
      </c>
      <c r="B777" s="18">
        <f>Hoja2!O777</f>
        <v>0</v>
      </c>
      <c r="C777" s="18">
        <f>Hoja2!P777</f>
        <v>0</v>
      </c>
      <c r="D777" s="18">
        <f>Hoja2!Q777</f>
        <v>0</v>
      </c>
      <c r="E777" s="18">
        <f>Hoja2!R777</f>
        <v>0</v>
      </c>
      <c r="F777" s="18">
        <f>Hoja2!S777</f>
        <v>0</v>
      </c>
      <c r="G777" s="18">
        <f>Hoja2!T777</f>
        <v>0</v>
      </c>
      <c r="H777" s="18">
        <f>Hoja2!U777</f>
        <v>0</v>
      </c>
      <c r="I777" s="18">
        <f>Hoja2!V777</f>
        <v>0</v>
      </c>
      <c r="J777" s="18">
        <f>Hoja2!W777</f>
        <v>0</v>
      </c>
      <c r="K777" s="18">
        <f>Hoja2!X777</f>
        <v>0</v>
      </c>
      <c r="L777" s="5">
        <f>ROUND((Hoja2!W777*Hoja2!$B$1),3)</f>
        <v>0</v>
      </c>
      <c r="M777" s="5">
        <f>ROUND((Hoja2!W777*Hoja2!$B$2),3)</f>
        <v>0</v>
      </c>
      <c r="N777" s="5">
        <f t="shared" si="12"/>
        <v>0</v>
      </c>
      <c r="O777" s="45">
        <f>ROUND((Hoja2!U777+Hoja2!Y777),2)</f>
        <v>0</v>
      </c>
      <c r="P777" s="18">
        <f>Hoja2!AC777</f>
        <v>0</v>
      </c>
      <c r="Q777" s="18">
        <f>Hoja2!AD777</f>
        <v>0</v>
      </c>
      <c r="R777" s="18">
        <f>Hoja2!AE777</f>
        <v>0</v>
      </c>
      <c r="S777" s="18">
        <f>Hoja2!AF777</f>
        <v>0</v>
      </c>
      <c r="T777" s="18">
        <f>Hoja2!AG777</f>
        <v>0</v>
      </c>
      <c r="U777" s="18">
        <f>Hoja2!AH777</f>
        <v>0</v>
      </c>
      <c r="V777" s="18">
        <f>Hoja2!AI777</f>
        <v>0</v>
      </c>
      <c r="W777" s="18">
        <f>Hoja2!AJ777</f>
        <v>0</v>
      </c>
      <c r="X777" s="18">
        <f>Hoja2!AK777</f>
        <v>0</v>
      </c>
    </row>
    <row r="778" spans="1:24" ht="30" customHeight="1" x14ac:dyDescent="0.25">
      <c r="A778" s="18">
        <f>Hoja2!N778</f>
        <v>0</v>
      </c>
      <c r="B778" s="18">
        <f>Hoja2!O778</f>
        <v>0</v>
      </c>
      <c r="C778" s="18">
        <f>Hoja2!P778</f>
        <v>0</v>
      </c>
      <c r="D778" s="18">
        <f>Hoja2!Q778</f>
        <v>0</v>
      </c>
      <c r="E778" s="18">
        <f>Hoja2!R778</f>
        <v>0</v>
      </c>
      <c r="F778" s="18">
        <f>Hoja2!S778</f>
        <v>0</v>
      </c>
      <c r="G778" s="18">
        <f>Hoja2!T778</f>
        <v>0</v>
      </c>
      <c r="H778" s="18">
        <f>Hoja2!U778</f>
        <v>0</v>
      </c>
      <c r="I778" s="18">
        <f>Hoja2!V778</f>
        <v>0</v>
      </c>
      <c r="J778" s="18">
        <f>Hoja2!W778</f>
        <v>0</v>
      </c>
      <c r="K778" s="18">
        <f>Hoja2!X778</f>
        <v>0</v>
      </c>
      <c r="L778" s="5">
        <f>ROUND((Hoja2!W778*Hoja2!$B$1),3)</f>
        <v>0</v>
      </c>
      <c r="M778" s="5">
        <f>ROUND((Hoja2!W778*Hoja2!$B$2),3)</f>
        <v>0</v>
      </c>
      <c r="N778" s="5">
        <f t="shared" si="12"/>
        <v>0</v>
      </c>
      <c r="O778" s="45">
        <f>ROUND((Hoja2!U778+Hoja2!Y778),2)</f>
        <v>0</v>
      </c>
      <c r="P778" s="18">
        <f>Hoja2!AC778</f>
        <v>0</v>
      </c>
      <c r="Q778" s="18">
        <f>Hoja2!AD778</f>
        <v>0</v>
      </c>
      <c r="R778" s="18">
        <f>Hoja2!AE778</f>
        <v>0</v>
      </c>
      <c r="S778" s="18">
        <f>Hoja2!AF778</f>
        <v>0</v>
      </c>
      <c r="T778" s="18">
        <f>Hoja2!AG778</f>
        <v>0</v>
      </c>
      <c r="U778" s="18">
        <f>Hoja2!AH778</f>
        <v>0</v>
      </c>
      <c r="V778" s="18">
        <f>Hoja2!AI778</f>
        <v>0</v>
      </c>
      <c r="W778" s="18">
        <f>Hoja2!AJ778</f>
        <v>0</v>
      </c>
      <c r="X778" s="18">
        <f>Hoja2!AK778</f>
        <v>0</v>
      </c>
    </row>
    <row r="779" spans="1:24" ht="30" customHeight="1" x14ac:dyDescent="0.25">
      <c r="A779" s="18">
        <f>Hoja2!N779</f>
        <v>0</v>
      </c>
      <c r="B779" s="18">
        <f>Hoja2!O779</f>
        <v>0</v>
      </c>
      <c r="C779" s="18">
        <f>Hoja2!P779</f>
        <v>0</v>
      </c>
      <c r="D779" s="18">
        <f>Hoja2!Q779</f>
        <v>0</v>
      </c>
      <c r="E779" s="18">
        <f>Hoja2!R779</f>
        <v>0</v>
      </c>
      <c r="F779" s="18">
        <f>Hoja2!S779</f>
        <v>0</v>
      </c>
      <c r="G779" s="18">
        <f>Hoja2!T779</f>
        <v>0</v>
      </c>
      <c r="H779" s="18">
        <f>Hoja2!U779</f>
        <v>0</v>
      </c>
      <c r="I779" s="18">
        <f>Hoja2!V779</f>
        <v>0</v>
      </c>
      <c r="J779" s="18">
        <f>Hoja2!W779</f>
        <v>0</v>
      </c>
      <c r="K779" s="18">
        <f>Hoja2!X779</f>
        <v>0</v>
      </c>
      <c r="L779" s="5">
        <f>ROUND((Hoja2!W779*Hoja2!$B$1),3)</f>
        <v>0</v>
      </c>
      <c r="M779" s="5">
        <f>ROUND((Hoja2!W779*Hoja2!$B$2),3)</f>
        <v>0</v>
      </c>
      <c r="N779" s="5">
        <f t="shared" ref="N779:N842" si="13">ROUND((L779+M779),2)</f>
        <v>0</v>
      </c>
      <c r="O779" s="45">
        <f>ROUND((Hoja2!U779+Hoja2!Y779),2)</f>
        <v>0</v>
      </c>
      <c r="P779" s="18">
        <f>Hoja2!AC779</f>
        <v>0</v>
      </c>
      <c r="Q779" s="18">
        <f>Hoja2!AD779</f>
        <v>0</v>
      </c>
      <c r="R779" s="18">
        <f>Hoja2!AE779</f>
        <v>0</v>
      </c>
      <c r="S779" s="18">
        <f>Hoja2!AF779</f>
        <v>0</v>
      </c>
      <c r="T779" s="18">
        <f>Hoja2!AG779</f>
        <v>0</v>
      </c>
      <c r="U779" s="18">
        <f>Hoja2!AH779</f>
        <v>0</v>
      </c>
      <c r="V779" s="18">
        <f>Hoja2!AI779</f>
        <v>0</v>
      </c>
      <c r="W779" s="18">
        <f>Hoja2!AJ779</f>
        <v>0</v>
      </c>
      <c r="X779" s="18">
        <f>Hoja2!AK779</f>
        <v>0</v>
      </c>
    </row>
    <row r="780" spans="1:24" ht="30" customHeight="1" x14ac:dyDescent="0.25">
      <c r="A780" s="18">
        <f>Hoja2!N780</f>
        <v>0</v>
      </c>
      <c r="B780" s="18">
        <f>Hoja2!O780</f>
        <v>0</v>
      </c>
      <c r="C780" s="18">
        <f>Hoja2!P780</f>
        <v>0</v>
      </c>
      <c r="D780" s="18">
        <f>Hoja2!Q780</f>
        <v>0</v>
      </c>
      <c r="E780" s="18">
        <f>Hoja2!R780</f>
        <v>0</v>
      </c>
      <c r="F780" s="18">
        <f>Hoja2!S780</f>
        <v>0</v>
      </c>
      <c r="G780" s="18">
        <f>Hoja2!T780</f>
        <v>0</v>
      </c>
      <c r="H780" s="18">
        <f>Hoja2!U780</f>
        <v>0</v>
      </c>
      <c r="I780" s="18">
        <f>Hoja2!V780</f>
        <v>0</v>
      </c>
      <c r="J780" s="18">
        <f>Hoja2!W780</f>
        <v>0</v>
      </c>
      <c r="K780" s="18">
        <f>Hoja2!X780</f>
        <v>0</v>
      </c>
      <c r="L780" s="5">
        <f>ROUND((Hoja2!W780*Hoja2!$B$1),3)</f>
        <v>0</v>
      </c>
      <c r="M780" s="5">
        <f>ROUND((Hoja2!W780*Hoja2!$B$2),3)</f>
        <v>0</v>
      </c>
      <c r="N780" s="5">
        <f t="shared" si="13"/>
        <v>0</v>
      </c>
      <c r="O780" s="45">
        <f>ROUND((Hoja2!U780+Hoja2!Y780),2)</f>
        <v>0</v>
      </c>
      <c r="P780" s="18">
        <f>Hoja2!AC780</f>
        <v>0</v>
      </c>
      <c r="Q780" s="18">
        <f>Hoja2!AD780</f>
        <v>0</v>
      </c>
      <c r="R780" s="18">
        <f>Hoja2!AE780</f>
        <v>0</v>
      </c>
      <c r="S780" s="18">
        <f>Hoja2!AF780</f>
        <v>0</v>
      </c>
      <c r="T780" s="18">
        <f>Hoja2!AG780</f>
        <v>0</v>
      </c>
      <c r="U780" s="18">
        <f>Hoja2!AH780</f>
        <v>0</v>
      </c>
      <c r="V780" s="18">
        <f>Hoja2!AI780</f>
        <v>0</v>
      </c>
      <c r="W780" s="18">
        <f>Hoja2!AJ780</f>
        <v>0</v>
      </c>
      <c r="X780" s="18">
        <f>Hoja2!AK780</f>
        <v>0</v>
      </c>
    </row>
    <row r="781" spans="1:24" ht="30" customHeight="1" x14ac:dyDescent="0.25">
      <c r="A781" s="18">
        <f>Hoja2!N781</f>
        <v>0</v>
      </c>
      <c r="B781" s="18">
        <f>Hoja2!O781</f>
        <v>0</v>
      </c>
      <c r="C781" s="18">
        <f>Hoja2!P781</f>
        <v>0</v>
      </c>
      <c r="D781" s="18">
        <f>Hoja2!Q781</f>
        <v>0</v>
      </c>
      <c r="E781" s="18">
        <f>Hoja2!R781</f>
        <v>0</v>
      </c>
      <c r="F781" s="18">
        <f>Hoja2!S781</f>
        <v>0</v>
      </c>
      <c r="G781" s="18">
        <f>Hoja2!T781</f>
        <v>0</v>
      </c>
      <c r="H781" s="18">
        <f>Hoja2!U781</f>
        <v>0</v>
      </c>
      <c r="I781" s="18">
        <f>Hoja2!V781</f>
        <v>0</v>
      </c>
      <c r="J781" s="18">
        <f>Hoja2!W781</f>
        <v>0</v>
      </c>
      <c r="K781" s="18">
        <f>Hoja2!X781</f>
        <v>0</v>
      </c>
      <c r="L781" s="5">
        <f>ROUND((Hoja2!W781*Hoja2!$B$1),3)</f>
        <v>0</v>
      </c>
      <c r="M781" s="5">
        <f>ROUND((Hoja2!W781*Hoja2!$B$2),3)</f>
        <v>0</v>
      </c>
      <c r="N781" s="5">
        <f t="shared" si="13"/>
        <v>0</v>
      </c>
      <c r="O781" s="45">
        <f>ROUND((Hoja2!U781+Hoja2!Y781),2)</f>
        <v>0</v>
      </c>
      <c r="P781" s="18">
        <f>Hoja2!AC781</f>
        <v>0</v>
      </c>
      <c r="Q781" s="18">
        <f>Hoja2!AD781</f>
        <v>0</v>
      </c>
      <c r="R781" s="18">
        <f>Hoja2!AE781</f>
        <v>0</v>
      </c>
      <c r="S781" s="18">
        <f>Hoja2!AF781</f>
        <v>0</v>
      </c>
      <c r="T781" s="18">
        <f>Hoja2!AG781</f>
        <v>0</v>
      </c>
      <c r="U781" s="18">
        <f>Hoja2!AH781</f>
        <v>0</v>
      </c>
      <c r="V781" s="18">
        <f>Hoja2!AI781</f>
        <v>0</v>
      </c>
      <c r="W781" s="18">
        <f>Hoja2!AJ781</f>
        <v>0</v>
      </c>
      <c r="X781" s="18">
        <f>Hoja2!AK781</f>
        <v>0</v>
      </c>
    </row>
    <row r="782" spans="1:24" ht="30" customHeight="1" x14ac:dyDescent="0.25">
      <c r="A782" s="18">
        <f>Hoja2!N782</f>
        <v>0</v>
      </c>
      <c r="B782" s="18">
        <f>Hoja2!O782</f>
        <v>0</v>
      </c>
      <c r="C782" s="18">
        <f>Hoja2!P782</f>
        <v>0</v>
      </c>
      <c r="D782" s="18">
        <f>Hoja2!Q782</f>
        <v>0</v>
      </c>
      <c r="E782" s="18">
        <f>Hoja2!R782</f>
        <v>0</v>
      </c>
      <c r="F782" s="18">
        <f>Hoja2!S782</f>
        <v>0</v>
      </c>
      <c r="G782" s="18">
        <f>Hoja2!T782</f>
        <v>0</v>
      </c>
      <c r="H782" s="18">
        <f>Hoja2!U782</f>
        <v>0</v>
      </c>
      <c r="I782" s="18">
        <f>Hoja2!V782</f>
        <v>0</v>
      </c>
      <c r="J782" s="18">
        <f>Hoja2!W782</f>
        <v>0</v>
      </c>
      <c r="K782" s="18">
        <f>Hoja2!X782</f>
        <v>0</v>
      </c>
      <c r="L782" s="5">
        <f>ROUND((Hoja2!W782*Hoja2!$B$1),3)</f>
        <v>0</v>
      </c>
      <c r="M782" s="5">
        <f>ROUND((Hoja2!W782*Hoja2!$B$2),3)</f>
        <v>0</v>
      </c>
      <c r="N782" s="5">
        <f t="shared" si="13"/>
        <v>0</v>
      </c>
      <c r="O782" s="45">
        <f>ROUND((Hoja2!U782+Hoja2!Y782),2)</f>
        <v>0</v>
      </c>
      <c r="P782" s="18">
        <f>Hoja2!AC782</f>
        <v>0</v>
      </c>
      <c r="Q782" s="18">
        <f>Hoja2!AD782</f>
        <v>0</v>
      </c>
      <c r="R782" s="18">
        <f>Hoja2!AE782</f>
        <v>0</v>
      </c>
      <c r="S782" s="18">
        <f>Hoja2!AF782</f>
        <v>0</v>
      </c>
      <c r="T782" s="18">
        <f>Hoja2!AG782</f>
        <v>0</v>
      </c>
      <c r="U782" s="18">
        <f>Hoja2!AH782</f>
        <v>0</v>
      </c>
      <c r="V782" s="18">
        <f>Hoja2!AI782</f>
        <v>0</v>
      </c>
      <c r="W782" s="18">
        <f>Hoja2!AJ782</f>
        <v>0</v>
      </c>
      <c r="X782" s="18">
        <f>Hoja2!AK782</f>
        <v>0</v>
      </c>
    </row>
    <row r="783" spans="1:24" ht="30" customHeight="1" x14ac:dyDescent="0.25">
      <c r="A783" s="18">
        <f>Hoja2!N783</f>
        <v>0</v>
      </c>
      <c r="B783" s="18">
        <f>Hoja2!O783</f>
        <v>0</v>
      </c>
      <c r="C783" s="18">
        <f>Hoja2!P783</f>
        <v>0</v>
      </c>
      <c r="D783" s="18">
        <f>Hoja2!Q783</f>
        <v>0</v>
      </c>
      <c r="E783" s="18">
        <f>Hoja2!R783</f>
        <v>0</v>
      </c>
      <c r="F783" s="18">
        <f>Hoja2!S783</f>
        <v>0</v>
      </c>
      <c r="G783" s="18">
        <f>Hoja2!T783</f>
        <v>0</v>
      </c>
      <c r="H783" s="18">
        <f>Hoja2!U783</f>
        <v>0</v>
      </c>
      <c r="I783" s="18">
        <f>Hoja2!V783</f>
        <v>0</v>
      </c>
      <c r="J783" s="18">
        <f>Hoja2!W783</f>
        <v>0</v>
      </c>
      <c r="K783" s="18">
        <f>Hoja2!X783</f>
        <v>0</v>
      </c>
      <c r="L783" s="5">
        <f>ROUND((Hoja2!W783*Hoja2!$B$1),3)</f>
        <v>0</v>
      </c>
      <c r="M783" s="5">
        <f>ROUND((Hoja2!W783*Hoja2!$B$2),3)</f>
        <v>0</v>
      </c>
      <c r="N783" s="5">
        <f t="shared" si="13"/>
        <v>0</v>
      </c>
      <c r="O783" s="45">
        <f>ROUND((Hoja2!U783+Hoja2!Y783),2)</f>
        <v>0</v>
      </c>
      <c r="P783" s="18">
        <f>Hoja2!AC783</f>
        <v>0</v>
      </c>
      <c r="Q783" s="18">
        <f>Hoja2!AD783</f>
        <v>0</v>
      </c>
      <c r="R783" s="18">
        <f>Hoja2!AE783</f>
        <v>0</v>
      </c>
      <c r="S783" s="18">
        <f>Hoja2!AF783</f>
        <v>0</v>
      </c>
      <c r="T783" s="18">
        <f>Hoja2!AG783</f>
        <v>0</v>
      </c>
      <c r="U783" s="18">
        <f>Hoja2!AH783</f>
        <v>0</v>
      </c>
      <c r="V783" s="18">
        <f>Hoja2!AI783</f>
        <v>0</v>
      </c>
      <c r="W783" s="18">
        <f>Hoja2!AJ783</f>
        <v>0</v>
      </c>
      <c r="X783" s="18">
        <f>Hoja2!AK783</f>
        <v>0</v>
      </c>
    </row>
    <row r="784" spans="1:24" ht="30" customHeight="1" x14ac:dyDescent="0.25">
      <c r="A784" s="18">
        <f>Hoja2!N784</f>
        <v>0</v>
      </c>
      <c r="B784" s="18">
        <f>Hoja2!O784</f>
        <v>0</v>
      </c>
      <c r="C784" s="18">
        <f>Hoja2!P784</f>
        <v>0</v>
      </c>
      <c r="D784" s="18">
        <f>Hoja2!Q784</f>
        <v>0</v>
      </c>
      <c r="E784" s="18">
        <f>Hoja2!R784</f>
        <v>0</v>
      </c>
      <c r="F784" s="18">
        <f>Hoja2!S784</f>
        <v>0</v>
      </c>
      <c r="G784" s="18">
        <f>Hoja2!T784</f>
        <v>0</v>
      </c>
      <c r="H784" s="18">
        <f>Hoja2!U784</f>
        <v>0</v>
      </c>
      <c r="I784" s="18">
        <f>Hoja2!V784</f>
        <v>0</v>
      </c>
      <c r="J784" s="18">
        <f>Hoja2!W784</f>
        <v>0</v>
      </c>
      <c r="K784" s="18">
        <f>Hoja2!X784</f>
        <v>0</v>
      </c>
      <c r="L784" s="5">
        <f>ROUND((Hoja2!W784*Hoja2!$B$1),3)</f>
        <v>0</v>
      </c>
      <c r="M784" s="5">
        <f>ROUND((Hoja2!W784*Hoja2!$B$2),3)</f>
        <v>0</v>
      </c>
      <c r="N784" s="5">
        <f t="shared" si="13"/>
        <v>0</v>
      </c>
      <c r="O784" s="45">
        <f>ROUND((Hoja2!U784+Hoja2!Y784),2)</f>
        <v>0</v>
      </c>
      <c r="P784" s="18">
        <f>Hoja2!AC784</f>
        <v>0</v>
      </c>
      <c r="Q784" s="18">
        <f>Hoja2!AD784</f>
        <v>0</v>
      </c>
      <c r="R784" s="18">
        <f>Hoja2!AE784</f>
        <v>0</v>
      </c>
      <c r="S784" s="18">
        <f>Hoja2!AF784</f>
        <v>0</v>
      </c>
      <c r="T784" s="18">
        <f>Hoja2!AG784</f>
        <v>0</v>
      </c>
      <c r="U784" s="18">
        <f>Hoja2!AH784</f>
        <v>0</v>
      </c>
      <c r="V784" s="18">
        <f>Hoja2!AI784</f>
        <v>0</v>
      </c>
      <c r="W784" s="18">
        <f>Hoja2!AJ784</f>
        <v>0</v>
      </c>
      <c r="X784" s="18">
        <f>Hoja2!AK784</f>
        <v>0</v>
      </c>
    </row>
    <row r="785" spans="1:24" ht="30" customHeight="1" x14ac:dyDescent="0.25">
      <c r="A785" s="18">
        <f>Hoja2!N785</f>
        <v>0</v>
      </c>
      <c r="B785" s="18">
        <f>Hoja2!O785</f>
        <v>0</v>
      </c>
      <c r="C785" s="18">
        <f>Hoja2!P785</f>
        <v>0</v>
      </c>
      <c r="D785" s="18">
        <f>Hoja2!Q785</f>
        <v>0</v>
      </c>
      <c r="E785" s="18">
        <f>Hoja2!R785</f>
        <v>0</v>
      </c>
      <c r="F785" s="18">
        <f>Hoja2!S785</f>
        <v>0</v>
      </c>
      <c r="G785" s="18">
        <f>Hoja2!T785</f>
        <v>0</v>
      </c>
      <c r="H785" s="18">
        <f>Hoja2!U785</f>
        <v>0</v>
      </c>
      <c r="I785" s="18">
        <f>Hoja2!V785</f>
        <v>0</v>
      </c>
      <c r="J785" s="18">
        <f>Hoja2!W785</f>
        <v>0</v>
      </c>
      <c r="K785" s="18">
        <f>Hoja2!X785</f>
        <v>0</v>
      </c>
      <c r="L785" s="5">
        <f>ROUND((Hoja2!W785*Hoja2!$B$1),3)</f>
        <v>0</v>
      </c>
      <c r="M785" s="5">
        <f>ROUND((Hoja2!W785*Hoja2!$B$2),3)</f>
        <v>0</v>
      </c>
      <c r="N785" s="5">
        <f t="shared" si="13"/>
        <v>0</v>
      </c>
      <c r="O785" s="45">
        <f>ROUND((Hoja2!U785+Hoja2!Y785),2)</f>
        <v>0</v>
      </c>
      <c r="P785" s="18">
        <f>Hoja2!AC785</f>
        <v>0</v>
      </c>
      <c r="Q785" s="18">
        <f>Hoja2!AD785</f>
        <v>0</v>
      </c>
      <c r="R785" s="18">
        <f>Hoja2!AE785</f>
        <v>0</v>
      </c>
      <c r="S785" s="18">
        <f>Hoja2!AF785</f>
        <v>0</v>
      </c>
      <c r="T785" s="18">
        <f>Hoja2!AG785</f>
        <v>0</v>
      </c>
      <c r="U785" s="18">
        <f>Hoja2!AH785</f>
        <v>0</v>
      </c>
      <c r="V785" s="18">
        <f>Hoja2!AI785</f>
        <v>0</v>
      </c>
      <c r="W785" s="18">
        <f>Hoja2!AJ785</f>
        <v>0</v>
      </c>
      <c r="X785" s="18">
        <f>Hoja2!AK785</f>
        <v>0</v>
      </c>
    </row>
    <row r="786" spans="1:24" ht="30" customHeight="1" x14ac:dyDescent="0.25">
      <c r="A786" s="18">
        <f>Hoja2!N786</f>
        <v>0</v>
      </c>
      <c r="B786" s="18">
        <f>Hoja2!O786</f>
        <v>0</v>
      </c>
      <c r="C786" s="18">
        <f>Hoja2!P786</f>
        <v>0</v>
      </c>
      <c r="D786" s="18">
        <f>Hoja2!Q786</f>
        <v>0</v>
      </c>
      <c r="E786" s="18">
        <f>Hoja2!R786</f>
        <v>0</v>
      </c>
      <c r="F786" s="18">
        <f>Hoja2!S786</f>
        <v>0</v>
      </c>
      <c r="G786" s="18">
        <f>Hoja2!T786</f>
        <v>0</v>
      </c>
      <c r="H786" s="18">
        <f>Hoja2!U786</f>
        <v>0</v>
      </c>
      <c r="I786" s="18">
        <f>Hoja2!V786</f>
        <v>0</v>
      </c>
      <c r="J786" s="18">
        <f>Hoja2!W786</f>
        <v>0</v>
      </c>
      <c r="K786" s="18">
        <f>Hoja2!X786</f>
        <v>0</v>
      </c>
      <c r="L786" s="5">
        <f>ROUND((Hoja2!W786*Hoja2!$B$1),3)</f>
        <v>0</v>
      </c>
      <c r="M786" s="5">
        <f>ROUND((Hoja2!W786*Hoja2!$B$2),3)</f>
        <v>0</v>
      </c>
      <c r="N786" s="5">
        <f t="shared" si="13"/>
        <v>0</v>
      </c>
      <c r="O786" s="45">
        <f>ROUND((Hoja2!U786+Hoja2!Y786),2)</f>
        <v>0</v>
      </c>
      <c r="P786" s="18">
        <f>Hoja2!AC786</f>
        <v>0</v>
      </c>
      <c r="Q786" s="18">
        <f>Hoja2!AD786</f>
        <v>0</v>
      </c>
      <c r="R786" s="18">
        <f>Hoja2!AE786</f>
        <v>0</v>
      </c>
      <c r="S786" s="18">
        <f>Hoja2!AF786</f>
        <v>0</v>
      </c>
      <c r="T786" s="18">
        <f>Hoja2!AG786</f>
        <v>0</v>
      </c>
      <c r="U786" s="18">
        <f>Hoja2!AH786</f>
        <v>0</v>
      </c>
      <c r="V786" s="18">
        <f>Hoja2!AI786</f>
        <v>0</v>
      </c>
      <c r="W786" s="18">
        <f>Hoja2!AJ786</f>
        <v>0</v>
      </c>
      <c r="X786" s="18">
        <f>Hoja2!AK786</f>
        <v>0</v>
      </c>
    </row>
    <row r="787" spans="1:24" ht="30" customHeight="1" x14ac:dyDescent="0.25">
      <c r="A787" s="18">
        <f>Hoja2!N787</f>
        <v>0</v>
      </c>
      <c r="B787" s="18">
        <f>Hoja2!O787</f>
        <v>0</v>
      </c>
      <c r="C787" s="18">
        <f>Hoja2!P787</f>
        <v>0</v>
      </c>
      <c r="D787" s="18">
        <f>Hoja2!Q787</f>
        <v>0</v>
      </c>
      <c r="E787" s="18">
        <f>Hoja2!R787</f>
        <v>0</v>
      </c>
      <c r="F787" s="18">
        <f>Hoja2!S787</f>
        <v>0</v>
      </c>
      <c r="G787" s="18">
        <f>Hoja2!T787</f>
        <v>0</v>
      </c>
      <c r="H787" s="18">
        <f>Hoja2!U787</f>
        <v>0</v>
      </c>
      <c r="I787" s="18">
        <f>Hoja2!V787</f>
        <v>0</v>
      </c>
      <c r="J787" s="18">
        <f>Hoja2!W787</f>
        <v>0</v>
      </c>
      <c r="K787" s="18">
        <f>Hoja2!X787</f>
        <v>0</v>
      </c>
      <c r="L787" s="5">
        <f>ROUND((Hoja2!W787*Hoja2!$B$1),3)</f>
        <v>0</v>
      </c>
      <c r="M787" s="5">
        <f>ROUND((Hoja2!W787*Hoja2!$B$2),3)</f>
        <v>0</v>
      </c>
      <c r="N787" s="5">
        <f t="shared" si="13"/>
        <v>0</v>
      </c>
      <c r="O787" s="45">
        <f>ROUND((Hoja2!U787+Hoja2!Y787),2)</f>
        <v>0</v>
      </c>
      <c r="P787" s="18">
        <f>Hoja2!AC787</f>
        <v>0</v>
      </c>
      <c r="Q787" s="18">
        <f>Hoja2!AD787</f>
        <v>0</v>
      </c>
      <c r="R787" s="18">
        <f>Hoja2!AE787</f>
        <v>0</v>
      </c>
      <c r="S787" s="18">
        <f>Hoja2!AF787</f>
        <v>0</v>
      </c>
      <c r="T787" s="18">
        <f>Hoja2!AG787</f>
        <v>0</v>
      </c>
      <c r="U787" s="18">
        <f>Hoja2!AH787</f>
        <v>0</v>
      </c>
      <c r="V787" s="18">
        <f>Hoja2!AI787</f>
        <v>0</v>
      </c>
      <c r="W787" s="18">
        <f>Hoja2!AJ787</f>
        <v>0</v>
      </c>
      <c r="X787" s="18">
        <f>Hoja2!AK787</f>
        <v>0</v>
      </c>
    </row>
    <row r="788" spans="1:24" ht="30" customHeight="1" x14ac:dyDescent="0.25">
      <c r="A788" s="18">
        <f>Hoja2!N788</f>
        <v>0</v>
      </c>
      <c r="B788" s="18">
        <f>Hoja2!O788</f>
        <v>0</v>
      </c>
      <c r="C788" s="18">
        <f>Hoja2!P788</f>
        <v>0</v>
      </c>
      <c r="D788" s="18">
        <f>Hoja2!Q788</f>
        <v>0</v>
      </c>
      <c r="E788" s="18">
        <f>Hoja2!R788</f>
        <v>0</v>
      </c>
      <c r="F788" s="18">
        <f>Hoja2!S788</f>
        <v>0</v>
      </c>
      <c r="G788" s="18">
        <f>Hoja2!T788</f>
        <v>0</v>
      </c>
      <c r="H788" s="18">
        <f>Hoja2!U788</f>
        <v>0</v>
      </c>
      <c r="I788" s="18">
        <f>Hoja2!V788</f>
        <v>0</v>
      </c>
      <c r="J788" s="18">
        <f>Hoja2!W788</f>
        <v>0</v>
      </c>
      <c r="K788" s="18">
        <f>Hoja2!X788</f>
        <v>0</v>
      </c>
      <c r="L788" s="5">
        <f>ROUND((Hoja2!W788*Hoja2!$B$1),3)</f>
        <v>0</v>
      </c>
      <c r="M788" s="5">
        <f>ROUND((Hoja2!W788*Hoja2!$B$2),3)</f>
        <v>0</v>
      </c>
      <c r="N788" s="5">
        <f t="shared" si="13"/>
        <v>0</v>
      </c>
      <c r="O788" s="45">
        <f>ROUND((Hoja2!U788+Hoja2!Y788),2)</f>
        <v>0</v>
      </c>
      <c r="P788" s="18">
        <f>Hoja2!AC788</f>
        <v>0</v>
      </c>
      <c r="Q788" s="18">
        <f>Hoja2!AD788</f>
        <v>0</v>
      </c>
      <c r="R788" s="18">
        <f>Hoja2!AE788</f>
        <v>0</v>
      </c>
      <c r="S788" s="18">
        <f>Hoja2!AF788</f>
        <v>0</v>
      </c>
      <c r="T788" s="18">
        <f>Hoja2!AG788</f>
        <v>0</v>
      </c>
      <c r="U788" s="18">
        <f>Hoja2!AH788</f>
        <v>0</v>
      </c>
      <c r="V788" s="18">
        <f>Hoja2!AI788</f>
        <v>0</v>
      </c>
      <c r="W788" s="18">
        <f>Hoja2!AJ788</f>
        <v>0</v>
      </c>
      <c r="X788" s="18">
        <f>Hoja2!AK788</f>
        <v>0</v>
      </c>
    </row>
    <row r="789" spans="1:24" ht="30" customHeight="1" x14ac:dyDescent="0.25">
      <c r="A789" s="18">
        <f>Hoja2!N789</f>
        <v>0</v>
      </c>
      <c r="B789" s="18">
        <f>Hoja2!O789</f>
        <v>0</v>
      </c>
      <c r="C789" s="18">
        <f>Hoja2!P789</f>
        <v>0</v>
      </c>
      <c r="D789" s="18">
        <f>Hoja2!Q789</f>
        <v>0</v>
      </c>
      <c r="E789" s="18">
        <f>Hoja2!R789</f>
        <v>0</v>
      </c>
      <c r="F789" s="18">
        <f>Hoja2!S789</f>
        <v>0</v>
      </c>
      <c r="G789" s="18">
        <f>Hoja2!T789</f>
        <v>0</v>
      </c>
      <c r="H789" s="18">
        <f>Hoja2!U789</f>
        <v>0</v>
      </c>
      <c r="I789" s="18">
        <f>Hoja2!V789</f>
        <v>0</v>
      </c>
      <c r="J789" s="18">
        <f>Hoja2!W789</f>
        <v>0</v>
      </c>
      <c r="K789" s="18">
        <f>Hoja2!X789</f>
        <v>0</v>
      </c>
      <c r="L789" s="5">
        <f>ROUND((Hoja2!W789*Hoja2!$B$1),3)</f>
        <v>0</v>
      </c>
      <c r="M789" s="5">
        <f>ROUND((Hoja2!W789*Hoja2!$B$2),3)</f>
        <v>0</v>
      </c>
      <c r="N789" s="5">
        <f t="shared" si="13"/>
        <v>0</v>
      </c>
      <c r="O789" s="45">
        <f>ROUND((Hoja2!U789+Hoja2!Y789),2)</f>
        <v>0</v>
      </c>
      <c r="P789" s="18">
        <f>Hoja2!AC789</f>
        <v>0</v>
      </c>
      <c r="Q789" s="18">
        <f>Hoja2!AD789</f>
        <v>0</v>
      </c>
      <c r="R789" s="18">
        <f>Hoja2!AE789</f>
        <v>0</v>
      </c>
      <c r="S789" s="18">
        <f>Hoja2!AF789</f>
        <v>0</v>
      </c>
      <c r="T789" s="18">
        <f>Hoja2!AG789</f>
        <v>0</v>
      </c>
      <c r="U789" s="18">
        <f>Hoja2!AH789</f>
        <v>0</v>
      </c>
      <c r="V789" s="18">
        <f>Hoja2!AI789</f>
        <v>0</v>
      </c>
      <c r="W789" s="18">
        <f>Hoja2!AJ789</f>
        <v>0</v>
      </c>
      <c r="X789" s="18">
        <f>Hoja2!AK789</f>
        <v>0</v>
      </c>
    </row>
    <row r="790" spans="1:24" ht="30" customHeight="1" x14ac:dyDescent="0.25">
      <c r="A790" s="18">
        <f>Hoja2!N790</f>
        <v>0</v>
      </c>
      <c r="B790" s="18">
        <f>Hoja2!O790</f>
        <v>0</v>
      </c>
      <c r="C790" s="18">
        <f>Hoja2!P790</f>
        <v>0</v>
      </c>
      <c r="D790" s="18">
        <f>Hoja2!Q790</f>
        <v>0</v>
      </c>
      <c r="E790" s="18">
        <f>Hoja2!R790</f>
        <v>0</v>
      </c>
      <c r="F790" s="18">
        <f>Hoja2!S790</f>
        <v>0</v>
      </c>
      <c r="G790" s="18">
        <f>Hoja2!T790</f>
        <v>0</v>
      </c>
      <c r="H790" s="18">
        <f>Hoja2!U790</f>
        <v>0</v>
      </c>
      <c r="I790" s="18">
        <f>Hoja2!V790</f>
        <v>0</v>
      </c>
      <c r="J790" s="18">
        <f>Hoja2!W790</f>
        <v>0</v>
      </c>
      <c r="K790" s="18">
        <f>Hoja2!X790</f>
        <v>0</v>
      </c>
      <c r="L790" s="5">
        <f>ROUND((Hoja2!W790*Hoja2!$B$1),3)</f>
        <v>0</v>
      </c>
      <c r="M790" s="5">
        <f>ROUND((Hoja2!W790*Hoja2!$B$2),3)</f>
        <v>0</v>
      </c>
      <c r="N790" s="5">
        <f t="shared" si="13"/>
        <v>0</v>
      </c>
      <c r="O790" s="45">
        <f>ROUND((Hoja2!U790+Hoja2!Y790),2)</f>
        <v>0</v>
      </c>
      <c r="P790" s="18">
        <f>Hoja2!AC790</f>
        <v>0</v>
      </c>
      <c r="Q790" s="18">
        <f>Hoja2!AD790</f>
        <v>0</v>
      </c>
      <c r="R790" s="18">
        <f>Hoja2!AE790</f>
        <v>0</v>
      </c>
      <c r="S790" s="18">
        <f>Hoja2!AF790</f>
        <v>0</v>
      </c>
      <c r="T790" s="18">
        <f>Hoja2!AG790</f>
        <v>0</v>
      </c>
      <c r="U790" s="18">
        <f>Hoja2!AH790</f>
        <v>0</v>
      </c>
      <c r="V790" s="18">
        <f>Hoja2!AI790</f>
        <v>0</v>
      </c>
      <c r="W790" s="18">
        <f>Hoja2!AJ790</f>
        <v>0</v>
      </c>
      <c r="X790" s="18">
        <f>Hoja2!AK790</f>
        <v>0</v>
      </c>
    </row>
    <row r="791" spans="1:24" ht="30" customHeight="1" x14ac:dyDescent="0.25">
      <c r="A791" s="18">
        <f>Hoja2!N791</f>
        <v>0</v>
      </c>
      <c r="B791" s="18">
        <f>Hoja2!O791</f>
        <v>0</v>
      </c>
      <c r="C791" s="18">
        <f>Hoja2!P791</f>
        <v>0</v>
      </c>
      <c r="D791" s="18">
        <f>Hoja2!Q791</f>
        <v>0</v>
      </c>
      <c r="E791" s="18">
        <f>Hoja2!R791</f>
        <v>0</v>
      </c>
      <c r="F791" s="18">
        <f>Hoja2!S791</f>
        <v>0</v>
      </c>
      <c r="G791" s="18">
        <f>Hoja2!T791</f>
        <v>0</v>
      </c>
      <c r="H791" s="18">
        <f>Hoja2!U791</f>
        <v>0</v>
      </c>
      <c r="I791" s="18">
        <f>Hoja2!V791</f>
        <v>0</v>
      </c>
      <c r="J791" s="18">
        <f>Hoja2!W791</f>
        <v>0</v>
      </c>
      <c r="K791" s="18">
        <f>Hoja2!X791</f>
        <v>0</v>
      </c>
      <c r="L791" s="5">
        <f>ROUND((Hoja2!W791*Hoja2!$B$1),3)</f>
        <v>0</v>
      </c>
      <c r="M791" s="5">
        <f>ROUND((Hoja2!W791*Hoja2!$B$2),3)</f>
        <v>0</v>
      </c>
      <c r="N791" s="5">
        <f t="shared" si="13"/>
        <v>0</v>
      </c>
      <c r="O791" s="45">
        <f>ROUND((Hoja2!U791+Hoja2!Y791),2)</f>
        <v>0</v>
      </c>
      <c r="P791" s="18">
        <f>Hoja2!AC791</f>
        <v>0</v>
      </c>
      <c r="Q791" s="18">
        <f>Hoja2!AD791</f>
        <v>0</v>
      </c>
      <c r="R791" s="18">
        <f>Hoja2!AE791</f>
        <v>0</v>
      </c>
      <c r="S791" s="18">
        <f>Hoja2!AF791</f>
        <v>0</v>
      </c>
      <c r="T791" s="18">
        <f>Hoja2!AG791</f>
        <v>0</v>
      </c>
      <c r="U791" s="18">
        <f>Hoja2!AH791</f>
        <v>0</v>
      </c>
      <c r="V791" s="18">
        <f>Hoja2!AI791</f>
        <v>0</v>
      </c>
      <c r="W791" s="18">
        <f>Hoja2!AJ791</f>
        <v>0</v>
      </c>
      <c r="X791" s="18">
        <f>Hoja2!AK791</f>
        <v>0</v>
      </c>
    </row>
    <row r="792" spans="1:24" ht="30" customHeight="1" x14ac:dyDescent="0.25">
      <c r="A792" s="18">
        <f>Hoja2!N792</f>
        <v>0</v>
      </c>
      <c r="B792" s="18">
        <f>Hoja2!O792</f>
        <v>0</v>
      </c>
      <c r="C792" s="18">
        <f>Hoja2!P792</f>
        <v>0</v>
      </c>
      <c r="D792" s="18">
        <f>Hoja2!Q792</f>
        <v>0</v>
      </c>
      <c r="E792" s="18">
        <f>Hoja2!R792</f>
        <v>0</v>
      </c>
      <c r="F792" s="18">
        <f>Hoja2!S792</f>
        <v>0</v>
      </c>
      <c r="G792" s="18">
        <f>Hoja2!T792</f>
        <v>0</v>
      </c>
      <c r="H792" s="18">
        <f>Hoja2!U792</f>
        <v>0</v>
      </c>
      <c r="I792" s="18">
        <f>Hoja2!V792</f>
        <v>0</v>
      </c>
      <c r="J792" s="18">
        <f>Hoja2!W792</f>
        <v>0</v>
      </c>
      <c r="K792" s="18">
        <f>Hoja2!X792</f>
        <v>0</v>
      </c>
      <c r="L792" s="5">
        <f>ROUND((Hoja2!W792*Hoja2!$B$1),3)</f>
        <v>0</v>
      </c>
      <c r="M792" s="5">
        <f>ROUND((Hoja2!W792*Hoja2!$B$2),3)</f>
        <v>0</v>
      </c>
      <c r="N792" s="5">
        <f t="shared" si="13"/>
        <v>0</v>
      </c>
      <c r="O792" s="45">
        <f>ROUND((Hoja2!U792+Hoja2!Y792),2)</f>
        <v>0</v>
      </c>
      <c r="P792" s="18">
        <f>Hoja2!AC792</f>
        <v>0</v>
      </c>
      <c r="Q792" s="18">
        <f>Hoja2!AD792</f>
        <v>0</v>
      </c>
      <c r="R792" s="18">
        <f>Hoja2!AE792</f>
        <v>0</v>
      </c>
      <c r="S792" s="18">
        <f>Hoja2!AF792</f>
        <v>0</v>
      </c>
      <c r="T792" s="18">
        <f>Hoja2!AG792</f>
        <v>0</v>
      </c>
      <c r="U792" s="18">
        <f>Hoja2!AH792</f>
        <v>0</v>
      </c>
      <c r="V792" s="18">
        <f>Hoja2!AI792</f>
        <v>0</v>
      </c>
      <c r="W792" s="18">
        <f>Hoja2!AJ792</f>
        <v>0</v>
      </c>
      <c r="X792" s="18">
        <f>Hoja2!AK792</f>
        <v>0</v>
      </c>
    </row>
    <row r="793" spans="1:24" ht="30" customHeight="1" x14ac:dyDescent="0.25">
      <c r="A793" s="18">
        <f>Hoja2!N793</f>
        <v>0</v>
      </c>
      <c r="B793" s="18">
        <f>Hoja2!O793</f>
        <v>0</v>
      </c>
      <c r="C793" s="18">
        <f>Hoja2!P793</f>
        <v>0</v>
      </c>
      <c r="D793" s="18">
        <f>Hoja2!Q793</f>
        <v>0</v>
      </c>
      <c r="E793" s="18">
        <f>Hoja2!R793</f>
        <v>0</v>
      </c>
      <c r="F793" s="18">
        <f>Hoja2!S793</f>
        <v>0</v>
      </c>
      <c r="G793" s="18">
        <f>Hoja2!T793</f>
        <v>0</v>
      </c>
      <c r="H793" s="18">
        <f>Hoja2!U793</f>
        <v>0</v>
      </c>
      <c r="I793" s="18">
        <f>Hoja2!V793</f>
        <v>0</v>
      </c>
      <c r="J793" s="18">
        <f>Hoja2!W793</f>
        <v>0</v>
      </c>
      <c r="K793" s="18">
        <f>Hoja2!X793</f>
        <v>0</v>
      </c>
      <c r="L793" s="5">
        <f>ROUND((Hoja2!W793*Hoja2!$B$1),3)</f>
        <v>0</v>
      </c>
      <c r="M793" s="5">
        <f>ROUND((Hoja2!W793*Hoja2!$B$2),3)</f>
        <v>0</v>
      </c>
      <c r="N793" s="5">
        <f t="shared" si="13"/>
        <v>0</v>
      </c>
      <c r="O793" s="45">
        <f>ROUND((Hoja2!U793+Hoja2!Y793),2)</f>
        <v>0</v>
      </c>
      <c r="P793" s="18">
        <f>Hoja2!AC793</f>
        <v>0</v>
      </c>
      <c r="Q793" s="18">
        <f>Hoja2!AD793</f>
        <v>0</v>
      </c>
      <c r="R793" s="18">
        <f>Hoja2!AE793</f>
        <v>0</v>
      </c>
      <c r="S793" s="18">
        <f>Hoja2!AF793</f>
        <v>0</v>
      </c>
      <c r="T793" s="18">
        <f>Hoja2!AG793</f>
        <v>0</v>
      </c>
      <c r="U793" s="18">
        <f>Hoja2!AH793</f>
        <v>0</v>
      </c>
      <c r="V793" s="18">
        <f>Hoja2!AI793</f>
        <v>0</v>
      </c>
      <c r="W793" s="18">
        <f>Hoja2!AJ793</f>
        <v>0</v>
      </c>
      <c r="X793" s="18">
        <f>Hoja2!AK793</f>
        <v>0</v>
      </c>
    </row>
    <row r="794" spans="1:24" ht="30" customHeight="1" x14ac:dyDescent="0.25">
      <c r="A794" s="18">
        <f>Hoja2!N794</f>
        <v>0</v>
      </c>
      <c r="B794" s="18">
        <f>Hoja2!O794</f>
        <v>0</v>
      </c>
      <c r="C794" s="18">
        <f>Hoja2!P794</f>
        <v>0</v>
      </c>
      <c r="D794" s="18">
        <f>Hoja2!Q794</f>
        <v>0</v>
      </c>
      <c r="E794" s="18">
        <f>Hoja2!R794</f>
        <v>0</v>
      </c>
      <c r="F794" s="18">
        <f>Hoja2!S794</f>
        <v>0</v>
      </c>
      <c r="G794" s="18">
        <f>Hoja2!T794</f>
        <v>0</v>
      </c>
      <c r="H794" s="18">
        <f>Hoja2!U794</f>
        <v>0</v>
      </c>
      <c r="I794" s="18">
        <f>Hoja2!V794</f>
        <v>0</v>
      </c>
      <c r="J794" s="18">
        <f>Hoja2!W794</f>
        <v>0</v>
      </c>
      <c r="K794" s="18">
        <f>Hoja2!X794</f>
        <v>0</v>
      </c>
      <c r="L794" s="5">
        <f>ROUND((Hoja2!W794*Hoja2!$B$1),3)</f>
        <v>0</v>
      </c>
      <c r="M794" s="5">
        <f>ROUND((Hoja2!W794*Hoja2!$B$2),3)</f>
        <v>0</v>
      </c>
      <c r="N794" s="5">
        <f t="shared" si="13"/>
        <v>0</v>
      </c>
      <c r="O794" s="45">
        <f>ROUND((Hoja2!U794+Hoja2!Y794),2)</f>
        <v>0</v>
      </c>
      <c r="P794" s="18">
        <f>Hoja2!AC794</f>
        <v>0</v>
      </c>
      <c r="Q794" s="18">
        <f>Hoja2!AD794</f>
        <v>0</v>
      </c>
      <c r="R794" s="18">
        <f>Hoja2!AE794</f>
        <v>0</v>
      </c>
      <c r="S794" s="18">
        <f>Hoja2!AF794</f>
        <v>0</v>
      </c>
      <c r="T794" s="18">
        <f>Hoja2!AG794</f>
        <v>0</v>
      </c>
      <c r="U794" s="18">
        <f>Hoja2!AH794</f>
        <v>0</v>
      </c>
      <c r="V794" s="18">
        <f>Hoja2!AI794</f>
        <v>0</v>
      </c>
      <c r="W794" s="18">
        <f>Hoja2!AJ794</f>
        <v>0</v>
      </c>
      <c r="X794" s="18">
        <f>Hoja2!AK794</f>
        <v>0</v>
      </c>
    </row>
    <row r="795" spans="1:24" ht="30" customHeight="1" x14ac:dyDescent="0.25">
      <c r="A795" s="18">
        <f>Hoja2!N795</f>
        <v>0</v>
      </c>
      <c r="B795" s="18">
        <f>Hoja2!O795</f>
        <v>0</v>
      </c>
      <c r="C795" s="18">
        <f>Hoja2!P795</f>
        <v>0</v>
      </c>
      <c r="D795" s="18">
        <f>Hoja2!Q795</f>
        <v>0</v>
      </c>
      <c r="E795" s="18">
        <f>Hoja2!R795</f>
        <v>0</v>
      </c>
      <c r="F795" s="18">
        <f>Hoja2!S795</f>
        <v>0</v>
      </c>
      <c r="G795" s="18">
        <f>Hoja2!T795</f>
        <v>0</v>
      </c>
      <c r="H795" s="18">
        <f>Hoja2!U795</f>
        <v>0</v>
      </c>
      <c r="I795" s="18">
        <f>Hoja2!V795</f>
        <v>0</v>
      </c>
      <c r="J795" s="18">
        <f>Hoja2!W795</f>
        <v>0</v>
      </c>
      <c r="K795" s="18">
        <f>Hoja2!X795</f>
        <v>0</v>
      </c>
      <c r="L795" s="5">
        <f>ROUND((Hoja2!W795*Hoja2!$B$1),3)</f>
        <v>0</v>
      </c>
      <c r="M795" s="5">
        <f>ROUND((Hoja2!W795*Hoja2!$B$2),3)</f>
        <v>0</v>
      </c>
      <c r="N795" s="5">
        <f t="shared" si="13"/>
        <v>0</v>
      </c>
      <c r="O795" s="45">
        <f>ROUND((Hoja2!U795+Hoja2!Y795),2)</f>
        <v>0</v>
      </c>
      <c r="P795" s="18">
        <f>Hoja2!AC795</f>
        <v>0</v>
      </c>
      <c r="Q795" s="18">
        <f>Hoja2!AD795</f>
        <v>0</v>
      </c>
      <c r="R795" s="18">
        <f>Hoja2!AE795</f>
        <v>0</v>
      </c>
      <c r="S795" s="18">
        <f>Hoja2!AF795</f>
        <v>0</v>
      </c>
      <c r="T795" s="18">
        <f>Hoja2!AG795</f>
        <v>0</v>
      </c>
      <c r="U795" s="18">
        <f>Hoja2!AH795</f>
        <v>0</v>
      </c>
      <c r="V795" s="18">
        <f>Hoja2!AI795</f>
        <v>0</v>
      </c>
      <c r="W795" s="18">
        <f>Hoja2!AJ795</f>
        <v>0</v>
      </c>
      <c r="X795" s="18">
        <f>Hoja2!AK795</f>
        <v>0</v>
      </c>
    </row>
    <row r="796" spans="1:24" ht="30" customHeight="1" x14ac:dyDescent="0.25">
      <c r="A796" s="18">
        <f>Hoja2!N796</f>
        <v>0</v>
      </c>
      <c r="B796" s="18">
        <f>Hoja2!O796</f>
        <v>0</v>
      </c>
      <c r="C796" s="18">
        <f>Hoja2!P796</f>
        <v>0</v>
      </c>
      <c r="D796" s="18">
        <f>Hoja2!Q796</f>
        <v>0</v>
      </c>
      <c r="E796" s="18">
        <f>Hoja2!R796</f>
        <v>0</v>
      </c>
      <c r="F796" s="18">
        <f>Hoja2!S796</f>
        <v>0</v>
      </c>
      <c r="G796" s="18">
        <f>Hoja2!T796</f>
        <v>0</v>
      </c>
      <c r="H796" s="18">
        <f>Hoja2!U796</f>
        <v>0</v>
      </c>
      <c r="I796" s="18">
        <f>Hoja2!V796</f>
        <v>0</v>
      </c>
      <c r="J796" s="18">
        <f>Hoja2!W796</f>
        <v>0</v>
      </c>
      <c r="K796" s="18">
        <f>Hoja2!X796</f>
        <v>0</v>
      </c>
      <c r="L796" s="5">
        <f>ROUND((Hoja2!W796*Hoja2!$B$1),3)</f>
        <v>0</v>
      </c>
      <c r="M796" s="5">
        <f>ROUND((Hoja2!W796*Hoja2!$B$2),3)</f>
        <v>0</v>
      </c>
      <c r="N796" s="5">
        <f t="shared" si="13"/>
        <v>0</v>
      </c>
      <c r="O796" s="45">
        <f>ROUND((Hoja2!U796+Hoja2!Y796),2)</f>
        <v>0</v>
      </c>
      <c r="P796" s="18">
        <f>Hoja2!AC796</f>
        <v>0</v>
      </c>
      <c r="Q796" s="18">
        <f>Hoja2!AD796</f>
        <v>0</v>
      </c>
      <c r="R796" s="18">
        <f>Hoja2!AE796</f>
        <v>0</v>
      </c>
      <c r="S796" s="18">
        <f>Hoja2!AF796</f>
        <v>0</v>
      </c>
      <c r="T796" s="18">
        <f>Hoja2!AG796</f>
        <v>0</v>
      </c>
      <c r="U796" s="18">
        <f>Hoja2!AH796</f>
        <v>0</v>
      </c>
      <c r="V796" s="18">
        <f>Hoja2!AI796</f>
        <v>0</v>
      </c>
      <c r="W796" s="18">
        <f>Hoja2!AJ796</f>
        <v>0</v>
      </c>
      <c r="X796" s="18">
        <f>Hoja2!AK796</f>
        <v>0</v>
      </c>
    </row>
    <row r="797" spans="1:24" ht="30" customHeight="1" x14ac:dyDescent="0.25">
      <c r="A797" s="18">
        <f>Hoja2!N797</f>
        <v>0</v>
      </c>
      <c r="B797" s="18">
        <f>Hoja2!O797</f>
        <v>0</v>
      </c>
      <c r="C797" s="18">
        <f>Hoja2!P797</f>
        <v>0</v>
      </c>
      <c r="D797" s="18">
        <f>Hoja2!Q797</f>
        <v>0</v>
      </c>
      <c r="E797" s="18">
        <f>Hoja2!R797</f>
        <v>0</v>
      </c>
      <c r="F797" s="18">
        <f>Hoja2!S797</f>
        <v>0</v>
      </c>
      <c r="G797" s="18">
        <f>Hoja2!T797</f>
        <v>0</v>
      </c>
      <c r="H797" s="18">
        <f>Hoja2!U797</f>
        <v>0</v>
      </c>
      <c r="I797" s="18">
        <f>Hoja2!V797</f>
        <v>0</v>
      </c>
      <c r="J797" s="18">
        <f>Hoja2!W797</f>
        <v>0</v>
      </c>
      <c r="K797" s="18">
        <f>Hoja2!X797</f>
        <v>0</v>
      </c>
      <c r="L797" s="5">
        <f>ROUND((Hoja2!W797*Hoja2!$B$1),3)</f>
        <v>0</v>
      </c>
      <c r="M797" s="5">
        <f>ROUND((Hoja2!W797*Hoja2!$B$2),3)</f>
        <v>0</v>
      </c>
      <c r="N797" s="5">
        <f t="shared" si="13"/>
        <v>0</v>
      </c>
      <c r="O797" s="45">
        <f>ROUND((Hoja2!U797+Hoja2!Y797),2)</f>
        <v>0</v>
      </c>
      <c r="P797" s="18">
        <f>Hoja2!AC797</f>
        <v>0</v>
      </c>
      <c r="Q797" s="18">
        <f>Hoja2!AD797</f>
        <v>0</v>
      </c>
      <c r="R797" s="18">
        <f>Hoja2!AE797</f>
        <v>0</v>
      </c>
      <c r="S797" s="18">
        <f>Hoja2!AF797</f>
        <v>0</v>
      </c>
      <c r="T797" s="18">
        <f>Hoja2!AG797</f>
        <v>0</v>
      </c>
      <c r="U797" s="18">
        <f>Hoja2!AH797</f>
        <v>0</v>
      </c>
      <c r="V797" s="18">
        <f>Hoja2!AI797</f>
        <v>0</v>
      </c>
      <c r="W797" s="18">
        <f>Hoja2!AJ797</f>
        <v>0</v>
      </c>
      <c r="X797" s="18">
        <f>Hoja2!AK797</f>
        <v>0</v>
      </c>
    </row>
    <row r="798" spans="1:24" ht="30" customHeight="1" x14ac:dyDescent="0.25">
      <c r="A798" s="18">
        <f>Hoja2!N798</f>
        <v>0</v>
      </c>
      <c r="B798" s="18">
        <f>Hoja2!O798</f>
        <v>0</v>
      </c>
      <c r="C798" s="18">
        <f>Hoja2!P798</f>
        <v>0</v>
      </c>
      <c r="D798" s="18">
        <f>Hoja2!Q798</f>
        <v>0</v>
      </c>
      <c r="E798" s="18">
        <f>Hoja2!R798</f>
        <v>0</v>
      </c>
      <c r="F798" s="18">
        <f>Hoja2!S798</f>
        <v>0</v>
      </c>
      <c r="G798" s="18">
        <f>Hoja2!T798</f>
        <v>0</v>
      </c>
      <c r="H798" s="18">
        <f>Hoja2!U798</f>
        <v>0</v>
      </c>
      <c r="I798" s="18">
        <f>Hoja2!V798</f>
        <v>0</v>
      </c>
      <c r="J798" s="18">
        <f>Hoja2!W798</f>
        <v>0</v>
      </c>
      <c r="K798" s="18">
        <f>Hoja2!X798</f>
        <v>0</v>
      </c>
      <c r="L798" s="5">
        <f>ROUND((Hoja2!W798*Hoja2!$B$1),3)</f>
        <v>0</v>
      </c>
      <c r="M798" s="5">
        <f>ROUND((Hoja2!W798*Hoja2!$B$2),3)</f>
        <v>0</v>
      </c>
      <c r="N798" s="5">
        <f t="shared" si="13"/>
        <v>0</v>
      </c>
      <c r="O798" s="45">
        <f>ROUND((Hoja2!U798+Hoja2!Y798),2)</f>
        <v>0</v>
      </c>
      <c r="P798" s="18">
        <f>Hoja2!AC798</f>
        <v>0</v>
      </c>
      <c r="Q798" s="18">
        <f>Hoja2!AD798</f>
        <v>0</v>
      </c>
      <c r="R798" s="18">
        <f>Hoja2!AE798</f>
        <v>0</v>
      </c>
      <c r="S798" s="18">
        <f>Hoja2!AF798</f>
        <v>0</v>
      </c>
      <c r="T798" s="18">
        <f>Hoja2!AG798</f>
        <v>0</v>
      </c>
      <c r="U798" s="18">
        <f>Hoja2!AH798</f>
        <v>0</v>
      </c>
      <c r="V798" s="18">
        <f>Hoja2!AI798</f>
        <v>0</v>
      </c>
      <c r="W798" s="18">
        <f>Hoja2!AJ798</f>
        <v>0</v>
      </c>
      <c r="X798" s="18">
        <f>Hoja2!AK798</f>
        <v>0</v>
      </c>
    </row>
    <row r="799" spans="1:24" ht="30" customHeight="1" x14ac:dyDescent="0.25">
      <c r="A799" s="18">
        <f>Hoja2!N799</f>
        <v>0</v>
      </c>
      <c r="B799" s="18">
        <f>Hoja2!O799</f>
        <v>0</v>
      </c>
      <c r="C799" s="18">
        <f>Hoja2!P799</f>
        <v>0</v>
      </c>
      <c r="D799" s="18">
        <f>Hoja2!Q799</f>
        <v>0</v>
      </c>
      <c r="E799" s="18">
        <f>Hoja2!R799</f>
        <v>0</v>
      </c>
      <c r="F799" s="18">
        <f>Hoja2!S799</f>
        <v>0</v>
      </c>
      <c r="G799" s="18">
        <f>Hoja2!T799</f>
        <v>0</v>
      </c>
      <c r="H799" s="18">
        <f>Hoja2!U799</f>
        <v>0</v>
      </c>
      <c r="I799" s="18">
        <f>Hoja2!V799</f>
        <v>0</v>
      </c>
      <c r="J799" s="18">
        <f>Hoja2!W799</f>
        <v>0</v>
      </c>
      <c r="K799" s="18">
        <f>Hoja2!X799</f>
        <v>0</v>
      </c>
      <c r="L799" s="5">
        <f>ROUND((Hoja2!W799*Hoja2!$B$1),3)</f>
        <v>0</v>
      </c>
      <c r="M799" s="5">
        <f>ROUND((Hoja2!W799*Hoja2!$B$2),3)</f>
        <v>0</v>
      </c>
      <c r="N799" s="5">
        <f t="shared" si="13"/>
        <v>0</v>
      </c>
      <c r="O799" s="45">
        <f>ROUND((Hoja2!U799+Hoja2!Y799),2)</f>
        <v>0</v>
      </c>
      <c r="P799" s="18">
        <f>Hoja2!AC799</f>
        <v>0</v>
      </c>
      <c r="Q799" s="18">
        <f>Hoja2!AD799</f>
        <v>0</v>
      </c>
      <c r="R799" s="18">
        <f>Hoja2!AE799</f>
        <v>0</v>
      </c>
      <c r="S799" s="18">
        <f>Hoja2!AF799</f>
        <v>0</v>
      </c>
      <c r="T799" s="18">
        <f>Hoja2!AG799</f>
        <v>0</v>
      </c>
      <c r="U799" s="18">
        <f>Hoja2!AH799</f>
        <v>0</v>
      </c>
      <c r="V799" s="18">
        <f>Hoja2!AI799</f>
        <v>0</v>
      </c>
      <c r="W799" s="18">
        <f>Hoja2!AJ799</f>
        <v>0</v>
      </c>
      <c r="X799" s="18">
        <f>Hoja2!AK799</f>
        <v>0</v>
      </c>
    </row>
    <row r="800" spans="1:24" ht="30" customHeight="1" x14ac:dyDescent="0.25">
      <c r="A800" s="18">
        <f>Hoja2!N800</f>
        <v>0</v>
      </c>
      <c r="B800" s="18">
        <f>Hoja2!O800</f>
        <v>0</v>
      </c>
      <c r="C800" s="18">
        <f>Hoja2!P800</f>
        <v>0</v>
      </c>
      <c r="D800" s="18">
        <f>Hoja2!Q800</f>
        <v>0</v>
      </c>
      <c r="E800" s="18">
        <f>Hoja2!R800</f>
        <v>0</v>
      </c>
      <c r="F800" s="18">
        <f>Hoja2!S800</f>
        <v>0</v>
      </c>
      <c r="G800" s="18">
        <f>Hoja2!T800</f>
        <v>0</v>
      </c>
      <c r="H800" s="18">
        <f>Hoja2!U800</f>
        <v>0</v>
      </c>
      <c r="I800" s="18">
        <f>Hoja2!V800</f>
        <v>0</v>
      </c>
      <c r="J800" s="18">
        <f>Hoja2!W800</f>
        <v>0</v>
      </c>
      <c r="K800" s="18">
        <f>Hoja2!X800</f>
        <v>0</v>
      </c>
      <c r="L800" s="5">
        <f>ROUND((Hoja2!W800*Hoja2!$B$1),3)</f>
        <v>0</v>
      </c>
      <c r="M800" s="5">
        <f>ROUND((Hoja2!W800*Hoja2!$B$2),3)</f>
        <v>0</v>
      </c>
      <c r="N800" s="5">
        <f t="shared" si="13"/>
        <v>0</v>
      </c>
      <c r="O800" s="45">
        <f>ROUND((Hoja2!U800+Hoja2!Y800),2)</f>
        <v>0</v>
      </c>
      <c r="P800" s="18">
        <f>Hoja2!AC800</f>
        <v>0</v>
      </c>
      <c r="Q800" s="18">
        <f>Hoja2!AD800</f>
        <v>0</v>
      </c>
      <c r="R800" s="18">
        <f>Hoja2!AE800</f>
        <v>0</v>
      </c>
      <c r="S800" s="18">
        <f>Hoja2!AF800</f>
        <v>0</v>
      </c>
      <c r="T800" s="18">
        <f>Hoja2!AG800</f>
        <v>0</v>
      </c>
      <c r="U800" s="18">
        <f>Hoja2!AH800</f>
        <v>0</v>
      </c>
      <c r="V800" s="18">
        <f>Hoja2!AI800</f>
        <v>0</v>
      </c>
      <c r="W800" s="18">
        <f>Hoja2!AJ800</f>
        <v>0</v>
      </c>
      <c r="X800" s="18">
        <f>Hoja2!AK800</f>
        <v>0</v>
      </c>
    </row>
    <row r="801" spans="1:24" ht="30" customHeight="1" x14ac:dyDescent="0.25">
      <c r="A801" s="18">
        <f>Hoja2!N801</f>
        <v>0</v>
      </c>
      <c r="B801" s="18">
        <f>Hoja2!O801</f>
        <v>0</v>
      </c>
      <c r="C801" s="18">
        <f>Hoja2!P801</f>
        <v>0</v>
      </c>
      <c r="D801" s="18">
        <f>Hoja2!Q801</f>
        <v>0</v>
      </c>
      <c r="E801" s="18">
        <f>Hoja2!R801</f>
        <v>0</v>
      </c>
      <c r="F801" s="18">
        <f>Hoja2!S801</f>
        <v>0</v>
      </c>
      <c r="G801" s="18">
        <f>Hoja2!T801</f>
        <v>0</v>
      </c>
      <c r="H801" s="18">
        <f>Hoja2!U801</f>
        <v>0</v>
      </c>
      <c r="I801" s="18">
        <f>Hoja2!V801</f>
        <v>0</v>
      </c>
      <c r="J801" s="18">
        <f>Hoja2!W801</f>
        <v>0</v>
      </c>
      <c r="K801" s="18">
        <f>Hoja2!X801</f>
        <v>0</v>
      </c>
      <c r="L801" s="5">
        <f>ROUND((Hoja2!W801*Hoja2!$B$1),3)</f>
        <v>0</v>
      </c>
      <c r="M801" s="5">
        <f>ROUND((Hoja2!W801*Hoja2!$B$2),3)</f>
        <v>0</v>
      </c>
      <c r="N801" s="5">
        <f t="shared" si="13"/>
        <v>0</v>
      </c>
      <c r="O801" s="45">
        <f>ROUND((Hoja2!U801+Hoja2!Y801),2)</f>
        <v>0</v>
      </c>
      <c r="P801" s="18">
        <f>Hoja2!AC801</f>
        <v>0</v>
      </c>
      <c r="Q801" s="18">
        <f>Hoja2!AD801</f>
        <v>0</v>
      </c>
      <c r="R801" s="18">
        <f>Hoja2!AE801</f>
        <v>0</v>
      </c>
      <c r="S801" s="18">
        <f>Hoja2!AF801</f>
        <v>0</v>
      </c>
      <c r="T801" s="18">
        <f>Hoja2!AG801</f>
        <v>0</v>
      </c>
      <c r="U801" s="18">
        <f>Hoja2!AH801</f>
        <v>0</v>
      </c>
      <c r="V801" s="18">
        <f>Hoja2!AI801</f>
        <v>0</v>
      </c>
      <c r="W801" s="18">
        <f>Hoja2!AJ801</f>
        <v>0</v>
      </c>
      <c r="X801" s="18">
        <f>Hoja2!AK801</f>
        <v>0</v>
      </c>
    </row>
    <row r="802" spans="1:24" ht="30" customHeight="1" x14ac:dyDescent="0.25">
      <c r="A802" s="18">
        <f>Hoja2!N802</f>
        <v>0</v>
      </c>
      <c r="B802" s="18">
        <f>Hoja2!O802</f>
        <v>0</v>
      </c>
      <c r="C802" s="18">
        <f>Hoja2!P802</f>
        <v>0</v>
      </c>
      <c r="D802" s="18">
        <f>Hoja2!Q802</f>
        <v>0</v>
      </c>
      <c r="E802" s="18">
        <f>Hoja2!R802</f>
        <v>0</v>
      </c>
      <c r="F802" s="18">
        <f>Hoja2!S802</f>
        <v>0</v>
      </c>
      <c r="G802" s="18">
        <f>Hoja2!T802</f>
        <v>0</v>
      </c>
      <c r="H802" s="18">
        <f>Hoja2!U802</f>
        <v>0</v>
      </c>
      <c r="I802" s="18">
        <f>Hoja2!V802</f>
        <v>0</v>
      </c>
      <c r="J802" s="18">
        <f>Hoja2!W802</f>
        <v>0</v>
      </c>
      <c r="K802" s="18">
        <f>Hoja2!X802</f>
        <v>0</v>
      </c>
      <c r="L802" s="5">
        <f>ROUND((Hoja2!W802*Hoja2!$B$1),3)</f>
        <v>0</v>
      </c>
      <c r="M802" s="5">
        <f>ROUND((Hoja2!W802*Hoja2!$B$2),3)</f>
        <v>0</v>
      </c>
      <c r="N802" s="5">
        <f t="shared" si="13"/>
        <v>0</v>
      </c>
      <c r="O802" s="45">
        <f>ROUND((Hoja2!U802+Hoja2!Y802),2)</f>
        <v>0</v>
      </c>
      <c r="P802" s="18">
        <f>Hoja2!AC802</f>
        <v>0</v>
      </c>
      <c r="Q802" s="18">
        <f>Hoja2!AD802</f>
        <v>0</v>
      </c>
      <c r="R802" s="18">
        <f>Hoja2!AE802</f>
        <v>0</v>
      </c>
      <c r="S802" s="18">
        <f>Hoja2!AF802</f>
        <v>0</v>
      </c>
      <c r="T802" s="18">
        <f>Hoja2!AG802</f>
        <v>0</v>
      </c>
      <c r="U802" s="18">
        <f>Hoja2!AH802</f>
        <v>0</v>
      </c>
      <c r="V802" s="18">
        <f>Hoja2!AI802</f>
        <v>0</v>
      </c>
      <c r="W802" s="18">
        <f>Hoja2!AJ802</f>
        <v>0</v>
      </c>
      <c r="X802" s="18">
        <f>Hoja2!AK802</f>
        <v>0</v>
      </c>
    </row>
    <row r="803" spans="1:24" ht="30" customHeight="1" x14ac:dyDescent="0.25">
      <c r="A803" s="18">
        <f>Hoja2!N803</f>
        <v>0</v>
      </c>
      <c r="B803" s="18">
        <f>Hoja2!O803</f>
        <v>0</v>
      </c>
      <c r="C803" s="18">
        <f>Hoja2!P803</f>
        <v>0</v>
      </c>
      <c r="D803" s="18">
        <f>Hoja2!Q803</f>
        <v>0</v>
      </c>
      <c r="E803" s="18">
        <f>Hoja2!R803</f>
        <v>0</v>
      </c>
      <c r="F803" s="18">
        <f>Hoja2!S803</f>
        <v>0</v>
      </c>
      <c r="G803" s="18">
        <f>Hoja2!T803</f>
        <v>0</v>
      </c>
      <c r="H803" s="18">
        <f>Hoja2!U803</f>
        <v>0</v>
      </c>
      <c r="I803" s="18">
        <f>Hoja2!V803</f>
        <v>0</v>
      </c>
      <c r="J803" s="18">
        <f>Hoja2!W803</f>
        <v>0</v>
      </c>
      <c r="K803" s="18">
        <f>Hoja2!X803</f>
        <v>0</v>
      </c>
      <c r="L803" s="5">
        <f>ROUND((Hoja2!W803*Hoja2!$B$1),3)</f>
        <v>0</v>
      </c>
      <c r="M803" s="5">
        <f>ROUND((Hoja2!W803*Hoja2!$B$2),3)</f>
        <v>0</v>
      </c>
      <c r="N803" s="5">
        <f t="shared" si="13"/>
        <v>0</v>
      </c>
      <c r="O803" s="45">
        <f>ROUND((Hoja2!U803+Hoja2!Y803),2)</f>
        <v>0</v>
      </c>
      <c r="P803" s="18">
        <f>Hoja2!AC803</f>
        <v>0</v>
      </c>
      <c r="Q803" s="18">
        <f>Hoja2!AD803</f>
        <v>0</v>
      </c>
      <c r="R803" s="18">
        <f>Hoja2!AE803</f>
        <v>0</v>
      </c>
      <c r="S803" s="18">
        <f>Hoja2!AF803</f>
        <v>0</v>
      </c>
      <c r="T803" s="18">
        <f>Hoja2!AG803</f>
        <v>0</v>
      </c>
      <c r="U803" s="18">
        <f>Hoja2!AH803</f>
        <v>0</v>
      </c>
      <c r="V803" s="18">
        <f>Hoja2!AI803</f>
        <v>0</v>
      </c>
      <c r="W803" s="18">
        <f>Hoja2!AJ803</f>
        <v>0</v>
      </c>
      <c r="X803" s="18">
        <f>Hoja2!AK803</f>
        <v>0</v>
      </c>
    </row>
    <row r="804" spans="1:24" ht="30" customHeight="1" x14ac:dyDescent="0.25">
      <c r="A804" s="18">
        <f>Hoja2!N804</f>
        <v>0</v>
      </c>
      <c r="B804" s="18">
        <f>Hoja2!O804</f>
        <v>0</v>
      </c>
      <c r="C804" s="18">
        <f>Hoja2!P804</f>
        <v>0</v>
      </c>
      <c r="D804" s="18">
        <f>Hoja2!Q804</f>
        <v>0</v>
      </c>
      <c r="E804" s="18">
        <f>Hoja2!R804</f>
        <v>0</v>
      </c>
      <c r="F804" s="18">
        <f>Hoja2!S804</f>
        <v>0</v>
      </c>
      <c r="G804" s="18">
        <f>Hoja2!T804</f>
        <v>0</v>
      </c>
      <c r="H804" s="18">
        <f>Hoja2!U804</f>
        <v>0</v>
      </c>
      <c r="I804" s="18">
        <f>Hoja2!V804</f>
        <v>0</v>
      </c>
      <c r="J804" s="18">
        <f>Hoja2!W804</f>
        <v>0</v>
      </c>
      <c r="K804" s="18">
        <f>Hoja2!X804</f>
        <v>0</v>
      </c>
      <c r="L804" s="5">
        <f>ROUND((Hoja2!W804*Hoja2!$B$1),3)</f>
        <v>0</v>
      </c>
      <c r="M804" s="5">
        <f>ROUND((Hoja2!W804*Hoja2!$B$2),3)</f>
        <v>0</v>
      </c>
      <c r="N804" s="5">
        <f t="shared" si="13"/>
        <v>0</v>
      </c>
      <c r="O804" s="45">
        <f>ROUND((Hoja2!U804+Hoja2!Y804),2)</f>
        <v>0</v>
      </c>
      <c r="P804" s="18">
        <f>Hoja2!AC804</f>
        <v>0</v>
      </c>
      <c r="Q804" s="18">
        <f>Hoja2!AD804</f>
        <v>0</v>
      </c>
      <c r="R804" s="18">
        <f>Hoja2!AE804</f>
        <v>0</v>
      </c>
      <c r="S804" s="18">
        <f>Hoja2!AF804</f>
        <v>0</v>
      </c>
      <c r="T804" s="18">
        <f>Hoja2!AG804</f>
        <v>0</v>
      </c>
      <c r="U804" s="18">
        <f>Hoja2!AH804</f>
        <v>0</v>
      </c>
      <c r="V804" s="18">
        <f>Hoja2!AI804</f>
        <v>0</v>
      </c>
      <c r="W804" s="18">
        <f>Hoja2!AJ804</f>
        <v>0</v>
      </c>
      <c r="X804" s="18">
        <f>Hoja2!AK804</f>
        <v>0</v>
      </c>
    </row>
    <row r="805" spans="1:24" ht="30" customHeight="1" x14ac:dyDescent="0.25">
      <c r="A805" s="18">
        <f>Hoja2!N805</f>
        <v>0</v>
      </c>
      <c r="B805" s="18">
        <f>Hoja2!O805</f>
        <v>0</v>
      </c>
      <c r="C805" s="18">
        <f>Hoja2!P805</f>
        <v>0</v>
      </c>
      <c r="D805" s="18">
        <f>Hoja2!Q805</f>
        <v>0</v>
      </c>
      <c r="E805" s="18">
        <f>Hoja2!R805</f>
        <v>0</v>
      </c>
      <c r="F805" s="18">
        <f>Hoja2!S805</f>
        <v>0</v>
      </c>
      <c r="G805" s="18">
        <f>Hoja2!T805</f>
        <v>0</v>
      </c>
      <c r="H805" s="18">
        <f>Hoja2!U805</f>
        <v>0</v>
      </c>
      <c r="I805" s="18">
        <f>Hoja2!V805</f>
        <v>0</v>
      </c>
      <c r="J805" s="18">
        <f>Hoja2!W805</f>
        <v>0</v>
      </c>
      <c r="K805" s="18">
        <f>Hoja2!X805</f>
        <v>0</v>
      </c>
      <c r="L805" s="5">
        <f>ROUND((Hoja2!W805*Hoja2!$B$1),3)</f>
        <v>0</v>
      </c>
      <c r="M805" s="5">
        <f>ROUND((Hoja2!W805*Hoja2!$B$2),3)</f>
        <v>0</v>
      </c>
      <c r="N805" s="5">
        <f t="shared" si="13"/>
        <v>0</v>
      </c>
      <c r="O805" s="45">
        <f>ROUND((Hoja2!U805+Hoja2!Y805),2)</f>
        <v>0</v>
      </c>
      <c r="P805" s="18">
        <f>Hoja2!AC805</f>
        <v>0</v>
      </c>
      <c r="Q805" s="18">
        <f>Hoja2!AD805</f>
        <v>0</v>
      </c>
      <c r="R805" s="18">
        <f>Hoja2!AE805</f>
        <v>0</v>
      </c>
      <c r="S805" s="18">
        <f>Hoja2!AF805</f>
        <v>0</v>
      </c>
      <c r="T805" s="18">
        <f>Hoja2!AG805</f>
        <v>0</v>
      </c>
      <c r="U805" s="18">
        <f>Hoja2!AH805</f>
        <v>0</v>
      </c>
      <c r="V805" s="18">
        <f>Hoja2!AI805</f>
        <v>0</v>
      </c>
      <c r="W805" s="18">
        <f>Hoja2!AJ805</f>
        <v>0</v>
      </c>
      <c r="X805" s="18">
        <f>Hoja2!AK805</f>
        <v>0</v>
      </c>
    </row>
    <row r="806" spans="1:24" ht="30" customHeight="1" x14ac:dyDescent="0.25">
      <c r="A806" s="18">
        <f>Hoja2!N806</f>
        <v>0</v>
      </c>
      <c r="B806" s="18">
        <f>Hoja2!O806</f>
        <v>0</v>
      </c>
      <c r="C806" s="18">
        <f>Hoja2!P806</f>
        <v>0</v>
      </c>
      <c r="D806" s="18">
        <f>Hoja2!Q806</f>
        <v>0</v>
      </c>
      <c r="E806" s="18">
        <f>Hoja2!R806</f>
        <v>0</v>
      </c>
      <c r="F806" s="18">
        <f>Hoja2!S806</f>
        <v>0</v>
      </c>
      <c r="G806" s="18">
        <f>Hoja2!T806</f>
        <v>0</v>
      </c>
      <c r="H806" s="18">
        <f>Hoja2!U806</f>
        <v>0</v>
      </c>
      <c r="I806" s="18">
        <f>Hoja2!V806</f>
        <v>0</v>
      </c>
      <c r="J806" s="18">
        <f>Hoja2!W806</f>
        <v>0</v>
      </c>
      <c r="K806" s="18">
        <f>Hoja2!X806</f>
        <v>0</v>
      </c>
      <c r="L806" s="5">
        <f>ROUND((Hoja2!W806*Hoja2!$B$1),3)</f>
        <v>0</v>
      </c>
      <c r="M806" s="5">
        <f>ROUND((Hoja2!W806*Hoja2!$B$2),3)</f>
        <v>0</v>
      </c>
      <c r="N806" s="5">
        <f t="shared" si="13"/>
        <v>0</v>
      </c>
      <c r="O806" s="45">
        <f>ROUND((Hoja2!U806+Hoja2!Y806),2)</f>
        <v>0</v>
      </c>
      <c r="P806" s="18">
        <f>Hoja2!AC806</f>
        <v>0</v>
      </c>
      <c r="Q806" s="18">
        <f>Hoja2!AD806</f>
        <v>0</v>
      </c>
      <c r="R806" s="18">
        <f>Hoja2!AE806</f>
        <v>0</v>
      </c>
      <c r="S806" s="18">
        <f>Hoja2!AF806</f>
        <v>0</v>
      </c>
      <c r="T806" s="18">
        <f>Hoja2!AG806</f>
        <v>0</v>
      </c>
      <c r="U806" s="18">
        <f>Hoja2!AH806</f>
        <v>0</v>
      </c>
      <c r="V806" s="18">
        <f>Hoja2!AI806</f>
        <v>0</v>
      </c>
      <c r="W806" s="18">
        <f>Hoja2!AJ806</f>
        <v>0</v>
      </c>
      <c r="X806" s="18">
        <f>Hoja2!AK806</f>
        <v>0</v>
      </c>
    </row>
    <row r="807" spans="1:24" ht="30" customHeight="1" x14ac:dyDescent="0.25">
      <c r="A807" s="18">
        <f>Hoja2!N807</f>
        <v>0</v>
      </c>
      <c r="B807" s="18">
        <f>Hoja2!O807</f>
        <v>0</v>
      </c>
      <c r="C807" s="18">
        <f>Hoja2!P807</f>
        <v>0</v>
      </c>
      <c r="D807" s="18">
        <f>Hoja2!Q807</f>
        <v>0</v>
      </c>
      <c r="E807" s="18">
        <f>Hoja2!R807</f>
        <v>0</v>
      </c>
      <c r="F807" s="18">
        <f>Hoja2!S807</f>
        <v>0</v>
      </c>
      <c r="G807" s="18">
        <f>Hoja2!T807</f>
        <v>0</v>
      </c>
      <c r="H807" s="18">
        <f>Hoja2!U807</f>
        <v>0</v>
      </c>
      <c r="I807" s="18">
        <f>Hoja2!V807</f>
        <v>0</v>
      </c>
      <c r="J807" s="18">
        <f>Hoja2!W807</f>
        <v>0</v>
      </c>
      <c r="K807" s="18">
        <f>Hoja2!X807</f>
        <v>0</v>
      </c>
      <c r="L807" s="5">
        <f>ROUND((Hoja2!W807*Hoja2!$B$1),3)</f>
        <v>0</v>
      </c>
      <c r="M807" s="5">
        <f>ROUND((Hoja2!W807*Hoja2!$B$2),3)</f>
        <v>0</v>
      </c>
      <c r="N807" s="5">
        <f t="shared" si="13"/>
        <v>0</v>
      </c>
      <c r="O807" s="45">
        <f>ROUND((Hoja2!U807+Hoja2!Y807),2)</f>
        <v>0</v>
      </c>
      <c r="P807" s="18">
        <f>Hoja2!AC807</f>
        <v>0</v>
      </c>
      <c r="Q807" s="18">
        <f>Hoja2!AD807</f>
        <v>0</v>
      </c>
      <c r="R807" s="18">
        <f>Hoja2!AE807</f>
        <v>0</v>
      </c>
      <c r="S807" s="18">
        <f>Hoja2!AF807</f>
        <v>0</v>
      </c>
      <c r="T807" s="18">
        <f>Hoja2!AG807</f>
        <v>0</v>
      </c>
      <c r="U807" s="18">
        <f>Hoja2!AH807</f>
        <v>0</v>
      </c>
      <c r="V807" s="18">
        <f>Hoja2!AI807</f>
        <v>0</v>
      </c>
      <c r="W807" s="18">
        <f>Hoja2!AJ807</f>
        <v>0</v>
      </c>
      <c r="X807" s="18">
        <f>Hoja2!AK807</f>
        <v>0</v>
      </c>
    </row>
    <row r="808" spans="1:24" ht="30" customHeight="1" x14ac:dyDescent="0.25">
      <c r="A808" s="18">
        <f>Hoja2!N808</f>
        <v>0</v>
      </c>
      <c r="B808" s="18">
        <f>Hoja2!O808</f>
        <v>0</v>
      </c>
      <c r="C808" s="18">
        <f>Hoja2!P808</f>
        <v>0</v>
      </c>
      <c r="D808" s="18">
        <f>Hoja2!Q808</f>
        <v>0</v>
      </c>
      <c r="E808" s="18">
        <f>Hoja2!R808</f>
        <v>0</v>
      </c>
      <c r="F808" s="18">
        <f>Hoja2!S808</f>
        <v>0</v>
      </c>
      <c r="G808" s="18">
        <f>Hoja2!T808</f>
        <v>0</v>
      </c>
      <c r="H808" s="18">
        <f>Hoja2!U808</f>
        <v>0</v>
      </c>
      <c r="I808" s="18">
        <f>Hoja2!V808</f>
        <v>0</v>
      </c>
      <c r="J808" s="18">
        <f>Hoja2!W808</f>
        <v>0</v>
      </c>
      <c r="K808" s="18">
        <f>Hoja2!X808</f>
        <v>0</v>
      </c>
      <c r="L808" s="5">
        <f>ROUND((Hoja2!W808*Hoja2!$B$1),3)</f>
        <v>0</v>
      </c>
      <c r="M808" s="5">
        <f>ROUND((Hoja2!W808*Hoja2!$B$2),3)</f>
        <v>0</v>
      </c>
      <c r="N808" s="5">
        <f t="shared" si="13"/>
        <v>0</v>
      </c>
      <c r="O808" s="45">
        <f>ROUND((Hoja2!U808+Hoja2!Y808),2)</f>
        <v>0</v>
      </c>
      <c r="P808" s="18">
        <f>Hoja2!AC808</f>
        <v>0</v>
      </c>
      <c r="Q808" s="18">
        <f>Hoja2!AD808</f>
        <v>0</v>
      </c>
      <c r="R808" s="18">
        <f>Hoja2!AE808</f>
        <v>0</v>
      </c>
      <c r="S808" s="18">
        <f>Hoja2!AF808</f>
        <v>0</v>
      </c>
      <c r="T808" s="18">
        <f>Hoja2!AG808</f>
        <v>0</v>
      </c>
      <c r="U808" s="18">
        <f>Hoja2!AH808</f>
        <v>0</v>
      </c>
      <c r="V808" s="18">
        <f>Hoja2!AI808</f>
        <v>0</v>
      </c>
      <c r="W808" s="18">
        <f>Hoja2!AJ808</f>
        <v>0</v>
      </c>
      <c r="X808" s="18">
        <f>Hoja2!AK808</f>
        <v>0</v>
      </c>
    </row>
    <row r="809" spans="1:24" ht="30" customHeight="1" x14ac:dyDescent="0.25">
      <c r="A809" s="18">
        <f>Hoja2!N809</f>
        <v>0</v>
      </c>
      <c r="B809" s="18">
        <f>Hoja2!O809</f>
        <v>0</v>
      </c>
      <c r="C809" s="18">
        <f>Hoja2!P809</f>
        <v>0</v>
      </c>
      <c r="D809" s="18">
        <f>Hoja2!Q809</f>
        <v>0</v>
      </c>
      <c r="E809" s="18">
        <f>Hoja2!R809</f>
        <v>0</v>
      </c>
      <c r="F809" s="18">
        <f>Hoja2!S809</f>
        <v>0</v>
      </c>
      <c r="G809" s="18">
        <f>Hoja2!T809</f>
        <v>0</v>
      </c>
      <c r="H809" s="18">
        <f>Hoja2!U809</f>
        <v>0</v>
      </c>
      <c r="I809" s="18">
        <f>Hoja2!V809</f>
        <v>0</v>
      </c>
      <c r="J809" s="18">
        <f>Hoja2!W809</f>
        <v>0</v>
      </c>
      <c r="K809" s="18">
        <f>Hoja2!X809</f>
        <v>0</v>
      </c>
      <c r="L809" s="5">
        <f>ROUND((Hoja2!W809*Hoja2!$B$1),3)</f>
        <v>0</v>
      </c>
      <c r="M809" s="5">
        <f>ROUND((Hoja2!W809*Hoja2!$B$2),3)</f>
        <v>0</v>
      </c>
      <c r="N809" s="5">
        <f t="shared" si="13"/>
        <v>0</v>
      </c>
      <c r="O809" s="45">
        <f>ROUND((Hoja2!U809+Hoja2!Y809),2)</f>
        <v>0</v>
      </c>
      <c r="P809" s="18">
        <f>Hoja2!AC809</f>
        <v>0</v>
      </c>
      <c r="Q809" s="18">
        <f>Hoja2!AD809</f>
        <v>0</v>
      </c>
      <c r="R809" s="18">
        <f>Hoja2!AE809</f>
        <v>0</v>
      </c>
      <c r="S809" s="18">
        <f>Hoja2!AF809</f>
        <v>0</v>
      </c>
      <c r="T809" s="18">
        <f>Hoja2!AG809</f>
        <v>0</v>
      </c>
      <c r="U809" s="18">
        <f>Hoja2!AH809</f>
        <v>0</v>
      </c>
      <c r="V809" s="18">
        <f>Hoja2!AI809</f>
        <v>0</v>
      </c>
      <c r="W809" s="18">
        <f>Hoja2!AJ809</f>
        <v>0</v>
      </c>
      <c r="X809" s="18">
        <f>Hoja2!AK809</f>
        <v>0</v>
      </c>
    </row>
    <row r="810" spans="1:24" ht="30" customHeight="1" x14ac:dyDescent="0.25">
      <c r="A810" s="18">
        <f>Hoja2!N810</f>
        <v>0</v>
      </c>
      <c r="B810" s="18">
        <f>Hoja2!O810</f>
        <v>0</v>
      </c>
      <c r="C810" s="18">
        <f>Hoja2!P810</f>
        <v>0</v>
      </c>
      <c r="D810" s="18">
        <f>Hoja2!Q810</f>
        <v>0</v>
      </c>
      <c r="E810" s="18">
        <f>Hoja2!R810</f>
        <v>0</v>
      </c>
      <c r="F810" s="18">
        <f>Hoja2!S810</f>
        <v>0</v>
      </c>
      <c r="G810" s="18">
        <f>Hoja2!T810</f>
        <v>0</v>
      </c>
      <c r="H810" s="18">
        <f>Hoja2!U810</f>
        <v>0</v>
      </c>
      <c r="I810" s="18">
        <f>Hoja2!V810</f>
        <v>0</v>
      </c>
      <c r="J810" s="18">
        <f>Hoja2!W810</f>
        <v>0</v>
      </c>
      <c r="K810" s="18">
        <f>Hoja2!X810</f>
        <v>0</v>
      </c>
      <c r="L810" s="5">
        <f>ROUND((Hoja2!W810*Hoja2!$B$1),3)</f>
        <v>0</v>
      </c>
      <c r="M810" s="5">
        <f>ROUND((Hoja2!W810*Hoja2!$B$2),3)</f>
        <v>0</v>
      </c>
      <c r="N810" s="5">
        <f t="shared" si="13"/>
        <v>0</v>
      </c>
      <c r="O810" s="45">
        <f>ROUND((Hoja2!U810+Hoja2!Y810),2)</f>
        <v>0</v>
      </c>
      <c r="P810" s="18">
        <f>Hoja2!AC810</f>
        <v>0</v>
      </c>
      <c r="Q810" s="18">
        <f>Hoja2!AD810</f>
        <v>0</v>
      </c>
      <c r="R810" s="18">
        <f>Hoja2!AE810</f>
        <v>0</v>
      </c>
      <c r="S810" s="18">
        <f>Hoja2!AF810</f>
        <v>0</v>
      </c>
      <c r="T810" s="18">
        <f>Hoja2!AG810</f>
        <v>0</v>
      </c>
      <c r="U810" s="18">
        <f>Hoja2!AH810</f>
        <v>0</v>
      </c>
      <c r="V810" s="18">
        <f>Hoja2!AI810</f>
        <v>0</v>
      </c>
      <c r="W810" s="18">
        <f>Hoja2!AJ810</f>
        <v>0</v>
      </c>
      <c r="X810" s="18">
        <f>Hoja2!AK810</f>
        <v>0</v>
      </c>
    </row>
    <row r="811" spans="1:24" ht="30" customHeight="1" x14ac:dyDescent="0.25">
      <c r="A811" s="18">
        <f>Hoja2!N811</f>
        <v>0</v>
      </c>
      <c r="B811" s="18">
        <f>Hoja2!O811</f>
        <v>0</v>
      </c>
      <c r="C811" s="18">
        <f>Hoja2!P811</f>
        <v>0</v>
      </c>
      <c r="D811" s="18">
        <f>Hoja2!Q811</f>
        <v>0</v>
      </c>
      <c r="E811" s="18">
        <f>Hoja2!R811</f>
        <v>0</v>
      </c>
      <c r="F811" s="18">
        <f>Hoja2!S811</f>
        <v>0</v>
      </c>
      <c r="G811" s="18">
        <f>Hoja2!T811</f>
        <v>0</v>
      </c>
      <c r="H811" s="18">
        <f>Hoja2!U811</f>
        <v>0</v>
      </c>
      <c r="I811" s="18">
        <f>Hoja2!V811</f>
        <v>0</v>
      </c>
      <c r="J811" s="18">
        <f>Hoja2!W811</f>
        <v>0</v>
      </c>
      <c r="K811" s="18">
        <f>Hoja2!X811</f>
        <v>0</v>
      </c>
      <c r="L811" s="5">
        <f>ROUND((Hoja2!W811*Hoja2!$B$1),3)</f>
        <v>0</v>
      </c>
      <c r="M811" s="5">
        <f>ROUND((Hoja2!W811*Hoja2!$B$2),3)</f>
        <v>0</v>
      </c>
      <c r="N811" s="5">
        <f t="shared" si="13"/>
        <v>0</v>
      </c>
      <c r="O811" s="45">
        <f>ROUND((Hoja2!U811+Hoja2!Y811),2)</f>
        <v>0</v>
      </c>
      <c r="P811" s="18">
        <f>Hoja2!AC811</f>
        <v>0</v>
      </c>
      <c r="Q811" s="18">
        <f>Hoja2!AD811</f>
        <v>0</v>
      </c>
      <c r="R811" s="18">
        <f>Hoja2!AE811</f>
        <v>0</v>
      </c>
      <c r="S811" s="18">
        <f>Hoja2!AF811</f>
        <v>0</v>
      </c>
      <c r="T811" s="18">
        <f>Hoja2!AG811</f>
        <v>0</v>
      </c>
      <c r="U811" s="18">
        <f>Hoja2!AH811</f>
        <v>0</v>
      </c>
      <c r="V811" s="18">
        <f>Hoja2!AI811</f>
        <v>0</v>
      </c>
      <c r="W811" s="18">
        <f>Hoja2!AJ811</f>
        <v>0</v>
      </c>
      <c r="X811" s="18">
        <f>Hoja2!AK811</f>
        <v>0</v>
      </c>
    </row>
    <row r="812" spans="1:24" ht="30" customHeight="1" x14ac:dyDescent="0.25">
      <c r="A812" s="18">
        <f>Hoja2!N812</f>
        <v>0</v>
      </c>
      <c r="B812" s="18">
        <f>Hoja2!O812</f>
        <v>0</v>
      </c>
      <c r="C812" s="18">
        <f>Hoja2!P812</f>
        <v>0</v>
      </c>
      <c r="D812" s="18">
        <f>Hoja2!Q812</f>
        <v>0</v>
      </c>
      <c r="E812" s="18">
        <f>Hoja2!R812</f>
        <v>0</v>
      </c>
      <c r="F812" s="18">
        <f>Hoja2!S812</f>
        <v>0</v>
      </c>
      <c r="G812" s="18">
        <f>Hoja2!T812</f>
        <v>0</v>
      </c>
      <c r="H812" s="18">
        <f>Hoja2!U812</f>
        <v>0</v>
      </c>
      <c r="I812" s="18">
        <f>Hoja2!V812</f>
        <v>0</v>
      </c>
      <c r="J812" s="18">
        <f>Hoja2!W812</f>
        <v>0</v>
      </c>
      <c r="K812" s="18">
        <f>Hoja2!X812</f>
        <v>0</v>
      </c>
      <c r="L812" s="5">
        <f>ROUND((Hoja2!W812*Hoja2!$B$1),3)</f>
        <v>0</v>
      </c>
      <c r="M812" s="5">
        <f>ROUND((Hoja2!W812*Hoja2!$B$2),3)</f>
        <v>0</v>
      </c>
      <c r="N812" s="5">
        <f t="shared" si="13"/>
        <v>0</v>
      </c>
      <c r="O812" s="45">
        <f>ROUND((Hoja2!U812+Hoja2!Y812),2)</f>
        <v>0</v>
      </c>
      <c r="P812" s="18">
        <f>Hoja2!AC812</f>
        <v>0</v>
      </c>
      <c r="Q812" s="18">
        <f>Hoja2!AD812</f>
        <v>0</v>
      </c>
      <c r="R812" s="18">
        <f>Hoja2!AE812</f>
        <v>0</v>
      </c>
      <c r="S812" s="18">
        <f>Hoja2!AF812</f>
        <v>0</v>
      </c>
      <c r="T812" s="18">
        <f>Hoja2!AG812</f>
        <v>0</v>
      </c>
      <c r="U812" s="18">
        <f>Hoja2!AH812</f>
        <v>0</v>
      </c>
      <c r="V812" s="18">
        <f>Hoja2!AI812</f>
        <v>0</v>
      </c>
      <c r="W812" s="18">
        <f>Hoja2!AJ812</f>
        <v>0</v>
      </c>
      <c r="X812" s="18">
        <f>Hoja2!AK812</f>
        <v>0</v>
      </c>
    </row>
    <row r="813" spans="1:24" ht="30" customHeight="1" x14ac:dyDescent="0.25">
      <c r="A813" s="18">
        <f>Hoja2!N813</f>
        <v>0</v>
      </c>
      <c r="B813" s="18">
        <f>Hoja2!O813</f>
        <v>0</v>
      </c>
      <c r="C813" s="18">
        <f>Hoja2!P813</f>
        <v>0</v>
      </c>
      <c r="D813" s="18">
        <f>Hoja2!Q813</f>
        <v>0</v>
      </c>
      <c r="E813" s="18">
        <f>Hoja2!R813</f>
        <v>0</v>
      </c>
      <c r="F813" s="18">
        <f>Hoja2!S813</f>
        <v>0</v>
      </c>
      <c r="G813" s="18">
        <f>Hoja2!T813</f>
        <v>0</v>
      </c>
      <c r="H813" s="18">
        <f>Hoja2!U813</f>
        <v>0</v>
      </c>
      <c r="I813" s="18">
        <f>Hoja2!V813</f>
        <v>0</v>
      </c>
      <c r="J813" s="18">
        <f>Hoja2!W813</f>
        <v>0</v>
      </c>
      <c r="K813" s="18">
        <f>Hoja2!X813</f>
        <v>0</v>
      </c>
      <c r="L813" s="5">
        <f>ROUND((Hoja2!W813*Hoja2!$B$1),3)</f>
        <v>0</v>
      </c>
      <c r="M813" s="5">
        <f>ROUND((Hoja2!W813*Hoja2!$B$2),3)</f>
        <v>0</v>
      </c>
      <c r="N813" s="5">
        <f t="shared" si="13"/>
        <v>0</v>
      </c>
      <c r="O813" s="45">
        <f>ROUND((Hoja2!U813+Hoja2!Y813),2)</f>
        <v>0</v>
      </c>
      <c r="P813" s="18">
        <f>Hoja2!AC813</f>
        <v>0</v>
      </c>
      <c r="Q813" s="18">
        <f>Hoja2!AD813</f>
        <v>0</v>
      </c>
      <c r="R813" s="18">
        <f>Hoja2!AE813</f>
        <v>0</v>
      </c>
      <c r="S813" s="18">
        <f>Hoja2!AF813</f>
        <v>0</v>
      </c>
      <c r="T813" s="18">
        <f>Hoja2!AG813</f>
        <v>0</v>
      </c>
      <c r="U813" s="18">
        <f>Hoja2!AH813</f>
        <v>0</v>
      </c>
      <c r="V813" s="18">
        <f>Hoja2!AI813</f>
        <v>0</v>
      </c>
      <c r="W813" s="18">
        <f>Hoja2!AJ813</f>
        <v>0</v>
      </c>
      <c r="X813" s="18">
        <f>Hoja2!AK813</f>
        <v>0</v>
      </c>
    </row>
    <row r="814" spans="1:24" ht="30" customHeight="1" x14ac:dyDescent="0.25">
      <c r="A814" s="18">
        <f>Hoja2!N814</f>
        <v>0</v>
      </c>
      <c r="B814" s="18">
        <f>Hoja2!O814</f>
        <v>0</v>
      </c>
      <c r="C814" s="18">
        <f>Hoja2!P814</f>
        <v>0</v>
      </c>
      <c r="D814" s="18">
        <f>Hoja2!Q814</f>
        <v>0</v>
      </c>
      <c r="E814" s="18">
        <f>Hoja2!R814</f>
        <v>0</v>
      </c>
      <c r="F814" s="18">
        <f>Hoja2!S814</f>
        <v>0</v>
      </c>
      <c r="G814" s="18">
        <f>Hoja2!T814</f>
        <v>0</v>
      </c>
      <c r="H814" s="18">
        <f>Hoja2!U814</f>
        <v>0</v>
      </c>
      <c r="I814" s="18">
        <f>Hoja2!V814</f>
        <v>0</v>
      </c>
      <c r="J814" s="18">
        <f>Hoja2!W814</f>
        <v>0</v>
      </c>
      <c r="K814" s="18">
        <f>Hoja2!X814</f>
        <v>0</v>
      </c>
      <c r="L814" s="5">
        <f>ROUND((Hoja2!W814*Hoja2!$B$1),3)</f>
        <v>0</v>
      </c>
      <c r="M814" s="5">
        <f>ROUND((Hoja2!W814*Hoja2!$B$2),3)</f>
        <v>0</v>
      </c>
      <c r="N814" s="5">
        <f t="shared" si="13"/>
        <v>0</v>
      </c>
      <c r="O814" s="45">
        <f>ROUND((Hoja2!U814+Hoja2!Y814),2)</f>
        <v>0</v>
      </c>
      <c r="P814" s="18">
        <f>Hoja2!AC814</f>
        <v>0</v>
      </c>
      <c r="Q814" s="18">
        <f>Hoja2!AD814</f>
        <v>0</v>
      </c>
      <c r="R814" s="18">
        <f>Hoja2!AE814</f>
        <v>0</v>
      </c>
      <c r="S814" s="18">
        <f>Hoja2!AF814</f>
        <v>0</v>
      </c>
      <c r="T814" s="18">
        <f>Hoja2!AG814</f>
        <v>0</v>
      </c>
      <c r="U814" s="18">
        <f>Hoja2!AH814</f>
        <v>0</v>
      </c>
      <c r="V814" s="18">
        <f>Hoja2!AI814</f>
        <v>0</v>
      </c>
      <c r="W814" s="18">
        <f>Hoja2!AJ814</f>
        <v>0</v>
      </c>
      <c r="X814" s="18">
        <f>Hoja2!AK814</f>
        <v>0</v>
      </c>
    </row>
    <row r="815" spans="1:24" ht="30" customHeight="1" x14ac:dyDescent="0.25">
      <c r="A815" s="18">
        <f>Hoja2!N815</f>
        <v>0</v>
      </c>
      <c r="B815" s="18">
        <f>Hoja2!O815</f>
        <v>0</v>
      </c>
      <c r="C815" s="18">
        <f>Hoja2!P815</f>
        <v>0</v>
      </c>
      <c r="D815" s="18">
        <f>Hoja2!Q815</f>
        <v>0</v>
      </c>
      <c r="E815" s="18">
        <f>Hoja2!R815</f>
        <v>0</v>
      </c>
      <c r="F815" s="18">
        <f>Hoja2!S815</f>
        <v>0</v>
      </c>
      <c r="G815" s="18">
        <f>Hoja2!T815</f>
        <v>0</v>
      </c>
      <c r="H815" s="18">
        <f>Hoja2!U815</f>
        <v>0</v>
      </c>
      <c r="I815" s="18">
        <f>Hoja2!V815</f>
        <v>0</v>
      </c>
      <c r="J815" s="18">
        <f>Hoja2!W815</f>
        <v>0</v>
      </c>
      <c r="K815" s="18">
        <f>Hoja2!X815</f>
        <v>0</v>
      </c>
      <c r="L815" s="5">
        <f>ROUND((Hoja2!W815*Hoja2!$B$1),3)</f>
        <v>0</v>
      </c>
      <c r="M815" s="5">
        <f>ROUND((Hoja2!W815*Hoja2!$B$2),3)</f>
        <v>0</v>
      </c>
      <c r="N815" s="5">
        <f t="shared" si="13"/>
        <v>0</v>
      </c>
      <c r="O815" s="45">
        <f>ROUND((Hoja2!U815+Hoja2!Y815),2)</f>
        <v>0</v>
      </c>
      <c r="P815" s="18">
        <f>Hoja2!AC815</f>
        <v>0</v>
      </c>
      <c r="Q815" s="18">
        <f>Hoja2!AD815</f>
        <v>0</v>
      </c>
      <c r="R815" s="18">
        <f>Hoja2!AE815</f>
        <v>0</v>
      </c>
      <c r="S815" s="18">
        <f>Hoja2!AF815</f>
        <v>0</v>
      </c>
      <c r="T815" s="18">
        <f>Hoja2!AG815</f>
        <v>0</v>
      </c>
      <c r="U815" s="18">
        <f>Hoja2!AH815</f>
        <v>0</v>
      </c>
      <c r="V815" s="18">
        <f>Hoja2!AI815</f>
        <v>0</v>
      </c>
      <c r="W815" s="18">
        <f>Hoja2!AJ815</f>
        <v>0</v>
      </c>
      <c r="X815" s="18">
        <f>Hoja2!AK815</f>
        <v>0</v>
      </c>
    </row>
    <row r="816" spans="1:24" ht="30" customHeight="1" x14ac:dyDescent="0.25">
      <c r="A816" s="18">
        <f>Hoja2!N816</f>
        <v>0</v>
      </c>
      <c r="B816" s="18">
        <f>Hoja2!O816</f>
        <v>0</v>
      </c>
      <c r="C816" s="18">
        <f>Hoja2!P816</f>
        <v>0</v>
      </c>
      <c r="D816" s="18">
        <f>Hoja2!Q816</f>
        <v>0</v>
      </c>
      <c r="E816" s="18">
        <f>Hoja2!R816</f>
        <v>0</v>
      </c>
      <c r="F816" s="18">
        <f>Hoja2!S816</f>
        <v>0</v>
      </c>
      <c r="G816" s="18">
        <f>Hoja2!T816</f>
        <v>0</v>
      </c>
      <c r="H816" s="18">
        <f>Hoja2!U816</f>
        <v>0</v>
      </c>
      <c r="I816" s="18">
        <f>Hoja2!V816</f>
        <v>0</v>
      </c>
      <c r="J816" s="18">
        <f>Hoja2!W816</f>
        <v>0</v>
      </c>
      <c r="K816" s="18">
        <f>Hoja2!X816</f>
        <v>0</v>
      </c>
      <c r="L816" s="5">
        <f>ROUND((Hoja2!W816*Hoja2!$B$1),3)</f>
        <v>0</v>
      </c>
      <c r="M816" s="5">
        <f>ROUND((Hoja2!W816*Hoja2!$B$2),3)</f>
        <v>0</v>
      </c>
      <c r="N816" s="5">
        <f t="shared" si="13"/>
        <v>0</v>
      </c>
      <c r="O816" s="45">
        <f>ROUND((Hoja2!U816+Hoja2!Y816),2)</f>
        <v>0</v>
      </c>
      <c r="P816" s="18">
        <f>Hoja2!AC816</f>
        <v>0</v>
      </c>
      <c r="Q816" s="18">
        <f>Hoja2!AD816</f>
        <v>0</v>
      </c>
      <c r="R816" s="18">
        <f>Hoja2!AE816</f>
        <v>0</v>
      </c>
      <c r="S816" s="18">
        <f>Hoja2!AF816</f>
        <v>0</v>
      </c>
      <c r="T816" s="18">
        <f>Hoja2!AG816</f>
        <v>0</v>
      </c>
      <c r="U816" s="18">
        <f>Hoja2!AH816</f>
        <v>0</v>
      </c>
      <c r="V816" s="18">
        <f>Hoja2!AI816</f>
        <v>0</v>
      </c>
      <c r="W816" s="18">
        <f>Hoja2!AJ816</f>
        <v>0</v>
      </c>
      <c r="X816" s="18">
        <f>Hoja2!AK816</f>
        <v>0</v>
      </c>
    </row>
    <row r="817" spans="1:24" ht="30" customHeight="1" x14ac:dyDescent="0.25">
      <c r="A817" s="18">
        <f>Hoja2!N817</f>
        <v>0</v>
      </c>
      <c r="B817" s="18">
        <f>Hoja2!O817</f>
        <v>0</v>
      </c>
      <c r="C817" s="18">
        <f>Hoja2!P817</f>
        <v>0</v>
      </c>
      <c r="D817" s="18">
        <f>Hoja2!Q817</f>
        <v>0</v>
      </c>
      <c r="E817" s="18">
        <f>Hoja2!R817</f>
        <v>0</v>
      </c>
      <c r="F817" s="18">
        <f>Hoja2!S817</f>
        <v>0</v>
      </c>
      <c r="G817" s="18">
        <f>Hoja2!T817</f>
        <v>0</v>
      </c>
      <c r="H817" s="18">
        <f>Hoja2!U817</f>
        <v>0</v>
      </c>
      <c r="I817" s="18">
        <f>Hoja2!V817</f>
        <v>0</v>
      </c>
      <c r="J817" s="18">
        <f>Hoja2!W817</f>
        <v>0</v>
      </c>
      <c r="K817" s="18">
        <f>Hoja2!X817</f>
        <v>0</v>
      </c>
      <c r="L817" s="5">
        <f>ROUND((Hoja2!W817*Hoja2!$B$1),3)</f>
        <v>0</v>
      </c>
      <c r="M817" s="5">
        <f>ROUND((Hoja2!W817*Hoja2!$B$2),3)</f>
        <v>0</v>
      </c>
      <c r="N817" s="5">
        <f t="shared" si="13"/>
        <v>0</v>
      </c>
      <c r="O817" s="45">
        <f>ROUND((Hoja2!U817+Hoja2!Y817),2)</f>
        <v>0</v>
      </c>
      <c r="P817" s="18">
        <f>Hoja2!AC817</f>
        <v>0</v>
      </c>
      <c r="Q817" s="18">
        <f>Hoja2!AD817</f>
        <v>0</v>
      </c>
      <c r="R817" s="18">
        <f>Hoja2!AE817</f>
        <v>0</v>
      </c>
      <c r="S817" s="18">
        <f>Hoja2!AF817</f>
        <v>0</v>
      </c>
      <c r="T817" s="18">
        <f>Hoja2!AG817</f>
        <v>0</v>
      </c>
      <c r="U817" s="18">
        <f>Hoja2!AH817</f>
        <v>0</v>
      </c>
      <c r="V817" s="18">
        <f>Hoja2!AI817</f>
        <v>0</v>
      </c>
      <c r="W817" s="18">
        <f>Hoja2!AJ817</f>
        <v>0</v>
      </c>
      <c r="X817" s="18">
        <f>Hoja2!AK817</f>
        <v>0</v>
      </c>
    </row>
    <row r="818" spans="1:24" ht="30" customHeight="1" x14ac:dyDescent="0.25">
      <c r="A818" s="18">
        <f>Hoja2!N818</f>
        <v>0</v>
      </c>
      <c r="B818" s="18">
        <f>Hoja2!O818</f>
        <v>0</v>
      </c>
      <c r="C818" s="18">
        <f>Hoja2!P818</f>
        <v>0</v>
      </c>
      <c r="D818" s="18">
        <f>Hoja2!Q818</f>
        <v>0</v>
      </c>
      <c r="E818" s="18">
        <f>Hoja2!R818</f>
        <v>0</v>
      </c>
      <c r="F818" s="18">
        <f>Hoja2!S818</f>
        <v>0</v>
      </c>
      <c r="G818" s="18">
        <f>Hoja2!T818</f>
        <v>0</v>
      </c>
      <c r="H818" s="18">
        <f>Hoja2!U818</f>
        <v>0</v>
      </c>
      <c r="I818" s="18">
        <f>Hoja2!V818</f>
        <v>0</v>
      </c>
      <c r="J818" s="18">
        <f>Hoja2!W818</f>
        <v>0</v>
      </c>
      <c r="K818" s="18">
        <f>Hoja2!X818</f>
        <v>0</v>
      </c>
      <c r="L818" s="5">
        <f>ROUND((Hoja2!W818*Hoja2!$B$1),3)</f>
        <v>0</v>
      </c>
      <c r="M818" s="5">
        <f>ROUND((Hoja2!W818*Hoja2!$B$2),3)</f>
        <v>0</v>
      </c>
      <c r="N818" s="5">
        <f t="shared" si="13"/>
        <v>0</v>
      </c>
      <c r="O818" s="45">
        <f>ROUND((Hoja2!U818+Hoja2!Y818),2)</f>
        <v>0</v>
      </c>
      <c r="P818" s="18">
        <f>Hoja2!AC818</f>
        <v>0</v>
      </c>
      <c r="Q818" s="18">
        <f>Hoja2!AD818</f>
        <v>0</v>
      </c>
      <c r="R818" s="18">
        <f>Hoja2!AE818</f>
        <v>0</v>
      </c>
      <c r="S818" s="18">
        <f>Hoja2!AF818</f>
        <v>0</v>
      </c>
      <c r="T818" s="18">
        <f>Hoja2!AG818</f>
        <v>0</v>
      </c>
      <c r="U818" s="18">
        <f>Hoja2!AH818</f>
        <v>0</v>
      </c>
      <c r="V818" s="18">
        <f>Hoja2!AI818</f>
        <v>0</v>
      </c>
      <c r="W818" s="18">
        <f>Hoja2!AJ818</f>
        <v>0</v>
      </c>
      <c r="X818" s="18">
        <f>Hoja2!AK818</f>
        <v>0</v>
      </c>
    </row>
    <row r="819" spans="1:24" ht="30" customHeight="1" x14ac:dyDescent="0.25">
      <c r="A819" s="18">
        <f>Hoja2!N819</f>
        <v>0</v>
      </c>
      <c r="B819" s="18">
        <f>Hoja2!O819</f>
        <v>0</v>
      </c>
      <c r="C819" s="18">
        <f>Hoja2!P819</f>
        <v>0</v>
      </c>
      <c r="D819" s="18">
        <f>Hoja2!Q819</f>
        <v>0</v>
      </c>
      <c r="E819" s="18">
        <f>Hoja2!R819</f>
        <v>0</v>
      </c>
      <c r="F819" s="18">
        <f>Hoja2!S819</f>
        <v>0</v>
      </c>
      <c r="G819" s="18">
        <f>Hoja2!T819</f>
        <v>0</v>
      </c>
      <c r="H819" s="18">
        <f>Hoja2!U819</f>
        <v>0</v>
      </c>
      <c r="I819" s="18">
        <f>Hoja2!V819</f>
        <v>0</v>
      </c>
      <c r="J819" s="18">
        <f>Hoja2!W819</f>
        <v>0</v>
      </c>
      <c r="K819" s="18">
        <f>Hoja2!X819</f>
        <v>0</v>
      </c>
      <c r="L819" s="5">
        <f>ROUND((Hoja2!W819*Hoja2!$B$1),3)</f>
        <v>0</v>
      </c>
      <c r="M819" s="5">
        <f>ROUND((Hoja2!W819*Hoja2!$B$2),3)</f>
        <v>0</v>
      </c>
      <c r="N819" s="5">
        <f t="shared" si="13"/>
        <v>0</v>
      </c>
      <c r="O819" s="45">
        <f>ROUND((Hoja2!U819+Hoja2!Y819),2)</f>
        <v>0</v>
      </c>
      <c r="P819" s="18">
        <f>Hoja2!AC819</f>
        <v>0</v>
      </c>
      <c r="Q819" s="18">
        <f>Hoja2!AD819</f>
        <v>0</v>
      </c>
      <c r="R819" s="18">
        <f>Hoja2!AE819</f>
        <v>0</v>
      </c>
      <c r="S819" s="18">
        <f>Hoja2!AF819</f>
        <v>0</v>
      </c>
      <c r="T819" s="18">
        <f>Hoja2!AG819</f>
        <v>0</v>
      </c>
      <c r="U819" s="18">
        <f>Hoja2!AH819</f>
        <v>0</v>
      </c>
      <c r="V819" s="18">
        <f>Hoja2!AI819</f>
        <v>0</v>
      </c>
      <c r="W819" s="18">
        <f>Hoja2!AJ819</f>
        <v>0</v>
      </c>
      <c r="X819" s="18">
        <f>Hoja2!AK819</f>
        <v>0</v>
      </c>
    </row>
    <row r="820" spans="1:24" ht="30" customHeight="1" x14ac:dyDescent="0.25">
      <c r="A820" s="18">
        <f>Hoja2!N820</f>
        <v>0</v>
      </c>
      <c r="B820" s="18">
        <f>Hoja2!O820</f>
        <v>0</v>
      </c>
      <c r="C820" s="18">
        <f>Hoja2!P820</f>
        <v>0</v>
      </c>
      <c r="D820" s="18">
        <f>Hoja2!Q820</f>
        <v>0</v>
      </c>
      <c r="E820" s="18">
        <f>Hoja2!R820</f>
        <v>0</v>
      </c>
      <c r="F820" s="18">
        <f>Hoja2!S820</f>
        <v>0</v>
      </c>
      <c r="G820" s="18">
        <f>Hoja2!T820</f>
        <v>0</v>
      </c>
      <c r="H820" s="18">
        <f>Hoja2!U820</f>
        <v>0</v>
      </c>
      <c r="I820" s="18">
        <f>Hoja2!V820</f>
        <v>0</v>
      </c>
      <c r="J820" s="18">
        <f>Hoja2!W820</f>
        <v>0</v>
      </c>
      <c r="K820" s="18">
        <f>Hoja2!X820</f>
        <v>0</v>
      </c>
      <c r="L820" s="5">
        <f>ROUND((Hoja2!W820*Hoja2!$B$1),3)</f>
        <v>0</v>
      </c>
      <c r="M820" s="5">
        <f>ROUND((Hoja2!W820*Hoja2!$B$2),3)</f>
        <v>0</v>
      </c>
      <c r="N820" s="5">
        <f t="shared" si="13"/>
        <v>0</v>
      </c>
      <c r="O820" s="45">
        <f>ROUND((Hoja2!U820+Hoja2!Y820),2)</f>
        <v>0</v>
      </c>
      <c r="P820" s="18">
        <f>Hoja2!AC820</f>
        <v>0</v>
      </c>
      <c r="Q820" s="18">
        <f>Hoja2!AD820</f>
        <v>0</v>
      </c>
      <c r="R820" s="18">
        <f>Hoja2!AE820</f>
        <v>0</v>
      </c>
      <c r="S820" s="18">
        <f>Hoja2!AF820</f>
        <v>0</v>
      </c>
      <c r="T820" s="18">
        <f>Hoja2!AG820</f>
        <v>0</v>
      </c>
      <c r="U820" s="18">
        <f>Hoja2!AH820</f>
        <v>0</v>
      </c>
      <c r="V820" s="18">
        <f>Hoja2!AI820</f>
        <v>0</v>
      </c>
      <c r="W820" s="18">
        <f>Hoja2!AJ820</f>
        <v>0</v>
      </c>
      <c r="X820" s="18">
        <f>Hoja2!AK820</f>
        <v>0</v>
      </c>
    </row>
    <row r="821" spans="1:24" ht="30" customHeight="1" x14ac:dyDescent="0.25">
      <c r="A821" s="18">
        <f>Hoja2!N821</f>
        <v>0</v>
      </c>
      <c r="B821" s="18">
        <f>Hoja2!O821</f>
        <v>0</v>
      </c>
      <c r="C821" s="18">
        <f>Hoja2!P821</f>
        <v>0</v>
      </c>
      <c r="D821" s="18">
        <f>Hoja2!Q821</f>
        <v>0</v>
      </c>
      <c r="E821" s="18">
        <f>Hoja2!R821</f>
        <v>0</v>
      </c>
      <c r="F821" s="18">
        <f>Hoja2!S821</f>
        <v>0</v>
      </c>
      <c r="G821" s="18">
        <f>Hoja2!T821</f>
        <v>0</v>
      </c>
      <c r="H821" s="18">
        <f>Hoja2!U821</f>
        <v>0</v>
      </c>
      <c r="I821" s="18">
        <f>Hoja2!V821</f>
        <v>0</v>
      </c>
      <c r="J821" s="18">
        <f>Hoja2!W821</f>
        <v>0</v>
      </c>
      <c r="K821" s="18">
        <f>Hoja2!X821</f>
        <v>0</v>
      </c>
      <c r="L821" s="5">
        <f>ROUND((Hoja2!W821*Hoja2!$B$1),3)</f>
        <v>0</v>
      </c>
      <c r="M821" s="5">
        <f>ROUND((Hoja2!W821*Hoja2!$B$2),3)</f>
        <v>0</v>
      </c>
      <c r="N821" s="5">
        <f t="shared" si="13"/>
        <v>0</v>
      </c>
      <c r="O821" s="45">
        <f>ROUND((Hoja2!U821+Hoja2!Y821),2)</f>
        <v>0</v>
      </c>
      <c r="P821" s="18">
        <f>Hoja2!AC821</f>
        <v>0</v>
      </c>
      <c r="Q821" s="18">
        <f>Hoja2!AD821</f>
        <v>0</v>
      </c>
      <c r="R821" s="18">
        <f>Hoja2!AE821</f>
        <v>0</v>
      </c>
      <c r="S821" s="18">
        <f>Hoja2!AF821</f>
        <v>0</v>
      </c>
      <c r="T821" s="18">
        <f>Hoja2!AG821</f>
        <v>0</v>
      </c>
      <c r="U821" s="18">
        <f>Hoja2!AH821</f>
        <v>0</v>
      </c>
      <c r="V821" s="18">
        <f>Hoja2!AI821</f>
        <v>0</v>
      </c>
      <c r="W821" s="18">
        <f>Hoja2!AJ821</f>
        <v>0</v>
      </c>
      <c r="X821" s="18">
        <f>Hoja2!AK821</f>
        <v>0</v>
      </c>
    </row>
    <row r="822" spans="1:24" ht="30" customHeight="1" x14ac:dyDescent="0.25">
      <c r="A822" s="18">
        <f>Hoja2!N822</f>
        <v>0</v>
      </c>
      <c r="B822" s="18">
        <f>Hoja2!O822</f>
        <v>0</v>
      </c>
      <c r="C822" s="18">
        <f>Hoja2!P822</f>
        <v>0</v>
      </c>
      <c r="D822" s="18">
        <f>Hoja2!Q822</f>
        <v>0</v>
      </c>
      <c r="E822" s="18">
        <f>Hoja2!R822</f>
        <v>0</v>
      </c>
      <c r="F822" s="18">
        <f>Hoja2!S822</f>
        <v>0</v>
      </c>
      <c r="G822" s="18">
        <f>Hoja2!T822</f>
        <v>0</v>
      </c>
      <c r="H822" s="18">
        <f>Hoja2!U822</f>
        <v>0</v>
      </c>
      <c r="I822" s="18">
        <f>Hoja2!V822</f>
        <v>0</v>
      </c>
      <c r="J822" s="18">
        <f>Hoja2!W822</f>
        <v>0</v>
      </c>
      <c r="K822" s="18">
        <f>Hoja2!X822</f>
        <v>0</v>
      </c>
      <c r="L822" s="5">
        <f>ROUND((Hoja2!W822*Hoja2!$B$1),3)</f>
        <v>0</v>
      </c>
      <c r="M822" s="5">
        <f>ROUND((Hoja2!W822*Hoja2!$B$2),3)</f>
        <v>0</v>
      </c>
      <c r="N822" s="5">
        <f t="shared" si="13"/>
        <v>0</v>
      </c>
      <c r="O822" s="45">
        <f>ROUND((Hoja2!U822+Hoja2!Y822),2)</f>
        <v>0</v>
      </c>
      <c r="P822" s="18">
        <f>Hoja2!AC822</f>
        <v>0</v>
      </c>
      <c r="Q822" s="18">
        <f>Hoja2!AD822</f>
        <v>0</v>
      </c>
      <c r="R822" s="18">
        <f>Hoja2!AE822</f>
        <v>0</v>
      </c>
      <c r="S822" s="18">
        <f>Hoja2!AF822</f>
        <v>0</v>
      </c>
      <c r="T822" s="18">
        <f>Hoja2!AG822</f>
        <v>0</v>
      </c>
      <c r="U822" s="18">
        <f>Hoja2!AH822</f>
        <v>0</v>
      </c>
      <c r="V822" s="18">
        <f>Hoja2!AI822</f>
        <v>0</v>
      </c>
      <c r="W822" s="18">
        <f>Hoja2!AJ822</f>
        <v>0</v>
      </c>
      <c r="X822" s="18">
        <f>Hoja2!AK822</f>
        <v>0</v>
      </c>
    </row>
    <row r="823" spans="1:24" ht="30" customHeight="1" x14ac:dyDescent="0.25">
      <c r="A823" s="18">
        <f>Hoja2!N823</f>
        <v>0</v>
      </c>
      <c r="B823" s="18">
        <f>Hoja2!O823</f>
        <v>0</v>
      </c>
      <c r="C823" s="18">
        <f>Hoja2!P823</f>
        <v>0</v>
      </c>
      <c r="D823" s="18">
        <f>Hoja2!Q823</f>
        <v>0</v>
      </c>
      <c r="E823" s="18">
        <f>Hoja2!R823</f>
        <v>0</v>
      </c>
      <c r="F823" s="18">
        <f>Hoja2!S823</f>
        <v>0</v>
      </c>
      <c r="G823" s="18">
        <f>Hoja2!T823</f>
        <v>0</v>
      </c>
      <c r="H823" s="18">
        <f>Hoja2!U823</f>
        <v>0</v>
      </c>
      <c r="I823" s="18">
        <f>Hoja2!V823</f>
        <v>0</v>
      </c>
      <c r="J823" s="18">
        <f>Hoja2!W823</f>
        <v>0</v>
      </c>
      <c r="K823" s="18">
        <f>Hoja2!X823</f>
        <v>0</v>
      </c>
      <c r="L823" s="5">
        <f>ROUND((Hoja2!W823*Hoja2!$B$1),3)</f>
        <v>0</v>
      </c>
      <c r="M823" s="5">
        <f>ROUND((Hoja2!W823*Hoja2!$B$2),3)</f>
        <v>0</v>
      </c>
      <c r="N823" s="5">
        <f t="shared" si="13"/>
        <v>0</v>
      </c>
      <c r="O823" s="45">
        <f>ROUND((Hoja2!U823+Hoja2!Y823),2)</f>
        <v>0</v>
      </c>
      <c r="P823" s="18">
        <f>Hoja2!AC823</f>
        <v>0</v>
      </c>
      <c r="Q823" s="18">
        <f>Hoja2!AD823</f>
        <v>0</v>
      </c>
      <c r="R823" s="18">
        <f>Hoja2!AE823</f>
        <v>0</v>
      </c>
      <c r="S823" s="18">
        <f>Hoja2!AF823</f>
        <v>0</v>
      </c>
      <c r="T823" s="18">
        <f>Hoja2!AG823</f>
        <v>0</v>
      </c>
      <c r="U823" s="18">
        <f>Hoja2!AH823</f>
        <v>0</v>
      </c>
      <c r="V823" s="18">
        <f>Hoja2!AI823</f>
        <v>0</v>
      </c>
      <c r="W823" s="18">
        <f>Hoja2!AJ823</f>
        <v>0</v>
      </c>
      <c r="X823" s="18">
        <f>Hoja2!AK823</f>
        <v>0</v>
      </c>
    </row>
    <row r="824" spans="1:24" ht="30" customHeight="1" x14ac:dyDescent="0.25">
      <c r="A824" s="18">
        <f>Hoja2!N824</f>
        <v>0</v>
      </c>
      <c r="B824" s="18">
        <f>Hoja2!O824</f>
        <v>0</v>
      </c>
      <c r="C824" s="18">
        <f>Hoja2!P824</f>
        <v>0</v>
      </c>
      <c r="D824" s="18">
        <f>Hoja2!Q824</f>
        <v>0</v>
      </c>
      <c r="E824" s="18">
        <f>Hoja2!R824</f>
        <v>0</v>
      </c>
      <c r="F824" s="18">
        <f>Hoja2!S824</f>
        <v>0</v>
      </c>
      <c r="G824" s="18">
        <f>Hoja2!T824</f>
        <v>0</v>
      </c>
      <c r="H824" s="18">
        <f>Hoja2!U824</f>
        <v>0</v>
      </c>
      <c r="I824" s="18">
        <f>Hoja2!V824</f>
        <v>0</v>
      </c>
      <c r="J824" s="18">
        <f>Hoja2!W824</f>
        <v>0</v>
      </c>
      <c r="K824" s="18">
        <f>Hoja2!X824</f>
        <v>0</v>
      </c>
      <c r="L824" s="5">
        <f>ROUND((Hoja2!W824*Hoja2!$B$1),3)</f>
        <v>0</v>
      </c>
      <c r="M824" s="5">
        <f>ROUND((Hoja2!W824*Hoja2!$B$2),3)</f>
        <v>0</v>
      </c>
      <c r="N824" s="5">
        <f t="shared" si="13"/>
        <v>0</v>
      </c>
      <c r="O824" s="45">
        <f>ROUND((Hoja2!U824+Hoja2!Y824),2)</f>
        <v>0</v>
      </c>
      <c r="P824" s="18">
        <f>Hoja2!AC824</f>
        <v>0</v>
      </c>
      <c r="Q824" s="18">
        <f>Hoja2!AD824</f>
        <v>0</v>
      </c>
      <c r="R824" s="18">
        <f>Hoja2!AE824</f>
        <v>0</v>
      </c>
      <c r="S824" s="18">
        <f>Hoja2!AF824</f>
        <v>0</v>
      </c>
      <c r="T824" s="18">
        <f>Hoja2!AG824</f>
        <v>0</v>
      </c>
      <c r="U824" s="18">
        <f>Hoja2!AH824</f>
        <v>0</v>
      </c>
      <c r="V824" s="18">
        <f>Hoja2!AI824</f>
        <v>0</v>
      </c>
      <c r="W824" s="18">
        <f>Hoja2!AJ824</f>
        <v>0</v>
      </c>
      <c r="X824" s="18">
        <f>Hoja2!AK824</f>
        <v>0</v>
      </c>
    </row>
    <row r="825" spans="1:24" ht="30" customHeight="1" x14ac:dyDescent="0.25">
      <c r="A825" s="18">
        <f>Hoja2!N825</f>
        <v>0</v>
      </c>
      <c r="B825" s="18">
        <f>Hoja2!O825</f>
        <v>0</v>
      </c>
      <c r="C825" s="18">
        <f>Hoja2!P825</f>
        <v>0</v>
      </c>
      <c r="D825" s="18">
        <f>Hoja2!Q825</f>
        <v>0</v>
      </c>
      <c r="E825" s="18">
        <f>Hoja2!R825</f>
        <v>0</v>
      </c>
      <c r="F825" s="18">
        <f>Hoja2!S825</f>
        <v>0</v>
      </c>
      <c r="G825" s="18">
        <f>Hoja2!T825</f>
        <v>0</v>
      </c>
      <c r="H825" s="18">
        <f>Hoja2!U825</f>
        <v>0</v>
      </c>
      <c r="I825" s="18">
        <f>Hoja2!V825</f>
        <v>0</v>
      </c>
      <c r="J825" s="18">
        <f>Hoja2!W825</f>
        <v>0</v>
      </c>
      <c r="K825" s="18">
        <f>Hoja2!X825</f>
        <v>0</v>
      </c>
      <c r="L825" s="5">
        <f>ROUND((Hoja2!W825*Hoja2!$B$1),3)</f>
        <v>0</v>
      </c>
      <c r="M825" s="5">
        <f>ROUND((Hoja2!W825*Hoja2!$B$2),3)</f>
        <v>0</v>
      </c>
      <c r="N825" s="5">
        <f t="shared" si="13"/>
        <v>0</v>
      </c>
      <c r="O825" s="45">
        <f>ROUND((Hoja2!U825+Hoja2!Y825),2)</f>
        <v>0</v>
      </c>
      <c r="P825" s="18">
        <f>Hoja2!AC825</f>
        <v>0</v>
      </c>
      <c r="Q825" s="18">
        <f>Hoja2!AD825</f>
        <v>0</v>
      </c>
      <c r="R825" s="18">
        <f>Hoja2!AE825</f>
        <v>0</v>
      </c>
      <c r="S825" s="18">
        <f>Hoja2!AF825</f>
        <v>0</v>
      </c>
      <c r="T825" s="18">
        <f>Hoja2!AG825</f>
        <v>0</v>
      </c>
      <c r="U825" s="18">
        <f>Hoja2!AH825</f>
        <v>0</v>
      </c>
      <c r="V825" s="18">
        <f>Hoja2!AI825</f>
        <v>0</v>
      </c>
      <c r="W825" s="18">
        <f>Hoja2!AJ825</f>
        <v>0</v>
      </c>
      <c r="X825" s="18">
        <f>Hoja2!AK825</f>
        <v>0</v>
      </c>
    </row>
    <row r="826" spans="1:24" ht="30" customHeight="1" x14ac:dyDescent="0.25">
      <c r="A826" s="18">
        <f>Hoja2!N826</f>
        <v>0</v>
      </c>
      <c r="B826" s="18">
        <f>Hoja2!O826</f>
        <v>0</v>
      </c>
      <c r="C826" s="18">
        <f>Hoja2!P826</f>
        <v>0</v>
      </c>
      <c r="D826" s="18">
        <f>Hoja2!Q826</f>
        <v>0</v>
      </c>
      <c r="E826" s="18">
        <f>Hoja2!R826</f>
        <v>0</v>
      </c>
      <c r="F826" s="18">
        <f>Hoja2!S826</f>
        <v>0</v>
      </c>
      <c r="G826" s="18">
        <f>Hoja2!T826</f>
        <v>0</v>
      </c>
      <c r="H826" s="18">
        <f>Hoja2!U826</f>
        <v>0</v>
      </c>
      <c r="I826" s="18">
        <f>Hoja2!V826</f>
        <v>0</v>
      </c>
      <c r="J826" s="18">
        <f>Hoja2!W826</f>
        <v>0</v>
      </c>
      <c r="K826" s="18">
        <f>Hoja2!X826</f>
        <v>0</v>
      </c>
      <c r="L826" s="5">
        <f>ROUND((Hoja2!W826*Hoja2!$B$1),3)</f>
        <v>0</v>
      </c>
      <c r="M826" s="5">
        <f>ROUND((Hoja2!W826*Hoja2!$B$2),3)</f>
        <v>0</v>
      </c>
      <c r="N826" s="5">
        <f t="shared" si="13"/>
        <v>0</v>
      </c>
      <c r="O826" s="45">
        <f>ROUND((Hoja2!U826+Hoja2!Y826),2)</f>
        <v>0</v>
      </c>
      <c r="P826" s="18">
        <f>Hoja2!AC826</f>
        <v>0</v>
      </c>
      <c r="Q826" s="18">
        <f>Hoja2!AD826</f>
        <v>0</v>
      </c>
      <c r="R826" s="18">
        <f>Hoja2!AE826</f>
        <v>0</v>
      </c>
      <c r="S826" s="18">
        <f>Hoja2!AF826</f>
        <v>0</v>
      </c>
      <c r="T826" s="18">
        <f>Hoja2!AG826</f>
        <v>0</v>
      </c>
      <c r="U826" s="18">
        <f>Hoja2!AH826</f>
        <v>0</v>
      </c>
      <c r="V826" s="18">
        <f>Hoja2!AI826</f>
        <v>0</v>
      </c>
      <c r="W826" s="18">
        <f>Hoja2!AJ826</f>
        <v>0</v>
      </c>
      <c r="X826" s="18">
        <f>Hoja2!AK826</f>
        <v>0</v>
      </c>
    </row>
    <row r="827" spans="1:24" ht="30" customHeight="1" x14ac:dyDescent="0.25">
      <c r="A827" s="18">
        <f>Hoja2!N827</f>
        <v>0</v>
      </c>
      <c r="B827" s="18">
        <f>Hoja2!O827</f>
        <v>0</v>
      </c>
      <c r="C827" s="18">
        <f>Hoja2!P827</f>
        <v>0</v>
      </c>
      <c r="D827" s="18">
        <f>Hoja2!Q827</f>
        <v>0</v>
      </c>
      <c r="E827" s="18">
        <f>Hoja2!R827</f>
        <v>0</v>
      </c>
      <c r="F827" s="18">
        <f>Hoja2!S827</f>
        <v>0</v>
      </c>
      <c r="G827" s="18">
        <f>Hoja2!T827</f>
        <v>0</v>
      </c>
      <c r="H827" s="18">
        <f>Hoja2!U827</f>
        <v>0</v>
      </c>
      <c r="I827" s="18">
        <f>Hoja2!V827</f>
        <v>0</v>
      </c>
      <c r="J827" s="18">
        <f>Hoja2!W827</f>
        <v>0</v>
      </c>
      <c r="K827" s="18">
        <f>Hoja2!X827</f>
        <v>0</v>
      </c>
      <c r="L827" s="5">
        <f>ROUND((Hoja2!W827*Hoja2!$B$1),3)</f>
        <v>0</v>
      </c>
      <c r="M827" s="5">
        <f>ROUND((Hoja2!W827*Hoja2!$B$2),3)</f>
        <v>0</v>
      </c>
      <c r="N827" s="5">
        <f t="shared" si="13"/>
        <v>0</v>
      </c>
      <c r="O827" s="45">
        <f>ROUND((Hoja2!U827+Hoja2!Y827),2)</f>
        <v>0</v>
      </c>
      <c r="P827" s="18">
        <f>Hoja2!AC827</f>
        <v>0</v>
      </c>
      <c r="Q827" s="18">
        <f>Hoja2!AD827</f>
        <v>0</v>
      </c>
      <c r="R827" s="18">
        <f>Hoja2!AE827</f>
        <v>0</v>
      </c>
      <c r="S827" s="18">
        <f>Hoja2!AF827</f>
        <v>0</v>
      </c>
      <c r="T827" s="18">
        <f>Hoja2!AG827</f>
        <v>0</v>
      </c>
      <c r="U827" s="18">
        <f>Hoja2!AH827</f>
        <v>0</v>
      </c>
      <c r="V827" s="18">
        <f>Hoja2!AI827</f>
        <v>0</v>
      </c>
      <c r="W827" s="18">
        <f>Hoja2!AJ827</f>
        <v>0</v>
      </c>
      <c r="X827" s="18">
        <f>Hoja2!AK827</f>
        <v>0</v>
      </c>
    </row>
    <row r="828" spans="1:24" ht="30" customHeight="1" x14ac:dyDescent="0.25">
      <c r="A828" s="18">
        <f>Hoja2!N828</f>
        <v>0</v>
      </c>
      <c r="B828" s="18">
        <f>Hoja2!O828</f>
        <v>0</v>
      </c>
      <c r="C828" s="18">
        <f>Hoja2!P828</f>
        <v>0</v>
      </c>
      <c r="D828" s="18">
        <f>Hoja2!Q828</f>
        <v>0</v>
      </c>
      <c r="E828" s="18">
        <f>Hoja2!R828</f>
        <v>0</v>
      </c>
      <c r="F828" s="18">
        <f>Hoja2!S828</f>
        <v>0</v>
      </c>
      <c r="G828" s="18">
        <f>Hoja2!T828</f>
        <v>0</v>
      </c>
      <c r="H828" s="18">
        <f>Hoja2!U828</f>
        <v>0</v>
      </c>
      <c r="I828" s="18">
        <f>Hoja2!V828</f>
        <v>0</v>
      </c>
      <c r="J828" s="18">
        <f>Hoja2!W828</f>
        <v>0</v>
      </c>
      <c r="K828" s="18">
        <f>Hoja2!X828</f>
        <v>0</v>
      </c>
      <c r="L828" s="5">
        <f>ROUND((Hoja2!W828*Hoja2!$B$1),3)</f>
        <v>0</v>
      </c>
      <c r="M828" s="5">
        <f>ROUND((Hoja2!W828*Hoja2!$B$2),3)</f>
        <v>0</v>
      </c>
      <c r="N828" s="5">
        <f t="shared" si="13"/>
        <v>0</v>
      </c>
      <c r="O828" s="45">
        <f>ROUND((Hoja2!U828+Hoja2!Y828),2)</f>
        <v>0</v>
      </c>
      <c r="P828" s="18">
        <f>Hoja2!AC828</f>
        <v>0</v>
      </c>
      <c r="Q828" s="18">
        <f>Hoja2!AD828</f>
        <v>0</v>
      </c>
      <c r="R828" s="18">
        <f>Hoja2!AE828</f>
        <v>0</v>
      </c>
      <c r="S828" s="18">
        <f>Hoja2!AF828</f>
        <v>0</v>
      </c>
      <c r="T828" s="18">
        <f>Hoja2!AG828</f>
        <v>0</v>
      </c>
      <c r="U828" s="18">
        <f>Hoja2!AH828</f>
        <v>0</v>
      </c>
      <c r="V828" s="18">
        <f>Hoja2!AI828</f>
        <v>0</v>
      </c>
      <c r="W828" s="18">
        <f>Hoja2!AJ828</f>
        <v>0</v>
      </c>
      <c r="X828" s="18">
        <f>Hoja2!AK828</f>
        <v>0</v>
      </c>
    </row>
    <row r="829" spans="1:24" ht="30" customHeight="1" x14ac:dyDescent="0.25">
      <c r="A829" s="18">
        <f>Hoja2!N829</f>
        <v>0</v>
      </c>
      <c r="B829" s="18">
        <f>Hoja2!O829</f>
        <v>0</v>
      </c>
      <c r="C829" s="18">
        <f>Hoja2!P829</f>
        <v>0</v>
      </c>
      <c r="D829" s="18">
        <f>Hoja2!Q829</f>
        <v>0</v>
      </c>
      <c r="E829" s="18">
        <f>Hoja2!R829</f>
        <v>0</v>
      </c>
      <c r="F829" s="18">
        <f>Hoja2!S829</f>
        <v>0</v>
      </c>
      <c r="G829" s="18">
        <f>Hoja2!T829</f>
        <v>0</v>
      </c>
      <c r="H829" s="18">
        <f>Hoja2!U829</f>
        <v>0</v>
      </c>
      <c r="I829" s="18">
        <f>Hoja2!V829</f>
        <v>0</v>
      </c>
      <c r="J829" s="18">
        <f>Hoja2!W829</f>
        <v>0</v>
      </c>
      <c r="K829" s="18">
        <f>Hoja2!X829</f>
        <v>0</v>
      </c>
      <c r="L829" s="5">
        <f>ROUND((Hoja2!W829*Hoja2!$B$1),3)</f>
        <v>0</v>
      </c>
      <c r="M829" s="5">
        <f>ROUND((Hoja2!W829*Hoja2!$B$2),3)</f>
        <v>0</v>
      </c>
      <c r="N829" s="5">
        <f t="shared" si="13"/>
        <v>0</v>
      </c>
      <c r="O829" s="45">
        <f>ROUND((Hoja2!U829+Hoja2!Y829),2)</f>
        <v>0</v>
      </c>
      <c r="P829" s="18">
        <f>Hoja2!AC829</f>
        <v>0</v>
      </c>
      <c r="Q829" s="18">
        <f>Hoja2!AD829</f>
        <v>0</v>
      </c>
      <c r="R829" s="18">
        <f>Hoja2!AE829</f>
        <v>0</v>
      </c>
      <c r="S829" s="18">
        <f>Hoja2!AF829</f>
        <v>0</v>
      </c>
      <c r="T829" s="18">
        <f>Hoja2!AG829</f>
        <v>0</v>
      </c>
      <c r="U829" s="18">
        <f>Hoja2!AH829</f>
        <v>0</v>
      </c>
      <c r="V829" s="18">
        <f>Hoja2!AI829</f>
        <v>0</v>
      </c>
      <c r="W829" s="18">
        <f>Hoja2!AJ829</f>
        <v>0</v>
      </c>
      <c r="X829" s="18">
        <f>Hoja2!AK829</f>
        <v>0</v>
      </c>
    </row>
    <row r="830" spans="1:24" ht="30" customHeight="1" x14ac:dyDescent="0.25">
      <c r="A830" s="18">
        <f>Hoja2!N830</f>
        <v>0</v>
      </c>
      <c r="B830" s="18">
        <f>Hoja2!O830</f>
        <v>0</v>
      </c>
      <c r="C830" s="18">
        <f>Hoja2!P830</f>
        <v>0</v>
      </c>
      <c r="D830" s="18">
        <f>Hoja2!Q830</f>
        <v>0</v>
      </c>
      <c r="E830" s="18">
        <f>Hoja2!R830</f>
        <v>0</v>
      </c>
      <c r="F830" s="18">
        <f>Hoja2!S830</f>
        <v>0</v>
      </c>
      <c r="G830" s="18">
        <f>Hoja2!T830</f>
        <v>0</v>
      </c>
      <c r="H830" s="18">
        <f>Hoja2!U830</f>
        <v>0</v>
      </c>
      <c r="I830" s="18">
        <f>Hoja2!V830</f>
        <v>0</v>
      </c>
      <c r="J830" s="18">
        <f>Hoja2!W830</f>
        <v>0</v>
      </c>
      <c r="K830" s="18">
        <f>Hoja2!X830</f>
        <v>0</v>
      </c>
      <c r="L830" s="5">
        <f>ROUND((Hoja2!W830*Hoja2!$B$1),3)</f>
        <v>0</v>
      </c>
      <c r="M830" s="5">
        <f>ROUND((Hoja2!W830*Hoja2!$B$2),3)</f>
        <v>0</v>
      </c>
      <c r="N830" s="5">
        <f t="shared" si="13"/>
        <v>0</v>
      </c>
      <c r="O830" s="45">
        <f>ROUND((Hoja2!U830+Hoja2!Y830),2)</f>
        <v>0</v>
      </c>
      <c r="P830" s="18">
        <f>Hoja2!AC830</f>
        <v>0</v>
      </c>
      <c r="Q830" s="18">
        <f>Hoja2!AD830</f>
        <v>0</v>
      </c>
      <c r="R830" s="18">
        <f>Hoja2!AE830</f>
        <v>0</v>
      </c>
      <c r="S830" s="18">
        <f>Hoja2!AF830</f>
        <v>0</v>
      </c>
      <c r="T830" s="18">
        <f>Hoja2!AG830</f>
        <v>0</v>
      </c>
      <c r="U830" s="18">
        <f>Hoja2!AH830</f>
        <v>0</v>
      </c>
      <c r="V830" s="18">
        <f>Hoja2!AI830</f>
        <v>0</v>
      </c>
      <c r="W830" s="18">
        <f>Hoja2!AJ830</f>
        <v>0</v>
      </c>
      <c r="X830" s="18">
        <f>Hoja2!AK830</f>
        <v>0</v>
      </c>
    </row>
    <row r="831" spans="1:24" ht="30" customHeight="1" x14ac:dyDescent="0.25">
      <c r="A831" s="18">
        <f>Hoja2!N831</f>
        <v>0</v>
      </c>
      <c r="B831" s="18">
        <f>Hoja2!O831</f>
        <v>0</v>
      </c>
      <c r="C831" s="18">
        <f>Hoja2!P831</f>
        <v>0</v>
      </c>
      <c r="D831" s="18">
        <f>Hoja2!Q831</f>
        <v>0</v>
      </c>
      <c r="E831" s="18">
        <f>Hoja2!R831</f>
        <v>0</v>
      </c>
      <c r="F831" s="18">
        <f>Hoja2!S831</f>
        <v>0</v>
      </c>
      <c r="G831" s="18">
        <f>Hoja2!T831</f>
        <v>0</v>
      </c>
      <c r="H831" s="18">
        <f>Hoja2!U831</f>
        <v>0</v>
      </c>
      <c r="I831" s="18">
        <f>Hoja2!V831</f>
        <v>0</v>
      </c>
      <c r="J831" s="18">
        <f>Hoja2!W831</f>
        <v>0</v>
      </c>
      <c r="K831" s="18">
        <f>Hoja2!X831</f>
        <v>0</v>
      </c>
      <c r="L831" s="5">
        <f>ROUND((Hoja2!W831*Hoja2!$B$1),3)</f>
        <v>0</v>
      </c>
      <c r="M831" s="5">
        <f>ROUND((Hoja2!W831*Hoja2!$B$2),3)</f>
        <v>0</v>
      </c>
      <c r="N831" s="5">
        <f t="shared" si="13"/>
        <v>0</v>
      </c>
      <c r="O831" s="45">
        <f>ROUND((Hoja2!U831+Hoja2!Y831),2)</f>
        <v>0</v>
      </c>
      <c r="P831" s="18">
        <f>Hoja2!AC831</f>
        <v>0</v>
      </c>
      <c r="Q831" s="18">
        <f>Hoja2!AD831</f>
        <v>0</v>
      </c>
      <c r="R831" s="18">
        <f>Hoja2!AE831</f>
        <v>0</v>
      </c>
      <c r="S831" s="18">
        <f>Hoja2!AF831</f>
        <v>0</v>
      </c>
      <c r="T831" s="18">
        <f>Hoja2!AG831</f>
        <v>0</v>
      </c>
      <c r="U831" s="18">
        <f>Hoja2!AH831</f>
        <v>0</v>
      </c>
      <c r="V831" s="18">
        <f>Hoja2!AI831</f>
        <v>0</v>
      </c>
      <c r="W831" s="18">
        <f>Hoja2!AJ831</f>
        <v>0</v>
      </c>
      <c r="X831" s="18">
        <f>Hoja2!AK831</f>
        <v>0</v>
      </c>
    </row>
    <row r="832" spans="1:24" ht="30" customHeight="1" x14ac:dyDescent="0.25">
      <c r="A832" s="18">
        <f>Hoja2!N832</f>
        <v>0</v>
      </c>
      <c r="B832" s="18">
        <f>Hoja2!O832</f>
        <v>0</v>
      </c>
      <c r="C832" s="18">
        <f>Hoja2!P832</f>
        <v>0</v>
      </c>
      <c r="D832" s="18">
        <f>Hoja2!Q832</f>
        <v>0</v>
      </c>
      <c r="E832" s="18">
        <f>Hoja2!R832</f>
        <v>0</v>
      </c>
      <c r="F832" s="18">
        <f>Hoja2!S832</f>
        <v>0</v>
      </c>
      <c r="G832" s="18">
        <f>Hoja2!T832</f>
        <v>0</v>
      </c>
      <c r="H832" s="18">
        <f>Hoja2!U832</f>
        <v>0</v>
      </c>
      <c r="I832" s="18">
        <f>Hoja2!V832</f>
        <v>0</v>
      </c>
      <c r="J832" s="18">
        <f>Hoja2!W832</f>
        <v>0</v>
      </c>
      <c r="K832" s="18">
        <f>Hoja2!X832</f>
        <v>0</v>
      </c>
      <c r="L832" s="5">
        <f>ROUND((Hoja2!W832*Hoja2!$B$1),3)</f>
        <v>0</v>
      </c>
      <c r="M832" s="5">
        <f>ROUND((Hoja2!W832*Hoja2!$B$2),3)</f>
        <v>0</v>
      </c>
      <c r="N832" s="5">
        <f t="shared" si="13"/>
        <v>0</v>
      </c>
      <c r="O832" s="45">
        <f>ROUND((Hoja2!U832+Hoja2!Y832),2)</f>
        <v>0</v>
      </c>
      <c r="P832" s="18">
        <f>Hoja2!AC832</f>
        <v>0</v>
      </c>
      <c r="Q832" s="18">
        <f>Hoja2!AD832</f>
        <v>0</v>
      </c>
      <c r="R832" s="18">
        <f>Hoja2!AE832</f>
        <v>0</v>
      </c>
      <c r="S832" s="18">
        <f>Hoja2!AF832</f>
        <v>0</v>
      </c>
      <c r="T832" s="18">
        <f>Hoja2!AG832</f>
        <v>0</v>
      </c>
      <c r="U832" s="18">
        <f>Hoja2!AH832</f>
        <v>0</v>
      </c>
      <c r="V832" s="18">
        <f>Hoja2!AI832</f>
        <v>0</v>
      </c>
      <c r="W832" s="18">
        <f>Hoja2!AJ832</f>
        <v>0</v>
      </c>
      <c r="X832" s="18">
        <f>Hoja2!AK832</f>
        <v>0</v>
      </c>
    </row>
    <row r="833" spans="1:24" ht="30" customHeight="1" x14ac:dyDescent="0.25">
      <c r="A833" s="18">
        <f>Hoja2!N833</f>
        <v>0</v>
      </c>
      <c r="B833" s="18">
        <f>Hoja2!O833</f>
        <v>0</v>
      </c>
      <c r="C833" s="18">
        <f>Hoja2!P833</f>
        <v>0</v>
      </c>
      <c r="D833" s="18">
        <f>Hoja2!Q833</f>
        <v>0</v>
      </c>
      <c r="E833" s="18">
        <f>Hoja2!R833</f>
        <v>0</v>
      </c>
      <c r="F833" s="18">
        <f>Hoja2!S833</f>
        <v>0</v>
      </c>
      <c r="G833" s="18">
        <f>Hoja2!T833</f>
        <v>0</v>
      </c>
      <c r="H833" s="18">
        <f>Hoja2!U833</f>
        <v>0</v>
      </c>
      <c r="I833" s="18">
        <f>Hoja2!V833</f>
        <v>0</v>
      </c>
      <c r="J833" s="18">
        <f>Hoja2!W833</f>
        <v>0</v>
      </c>
      <c r="K833" s="18">
        <f>Hoja2!X833</f>
        <v>0</v>
      </c>
      <c r="L833" s="5">
        <f>ROUND((Hoja2!W833*Hoja2!$B$1),3)</f>
        <v>0</v>
      </c>
      <c r="M833" s="5">
        <f>ROUND((Hoja2!W833*Hoja2!$B$2),3)</f>
        <v>0</v>
      </c>
      <c r="N833" s="5">
        <f t="shared" si="13"/>
        <v>0</v>
      </c>
      <c r="O833" s="45">
        <f>ROUND((Hoja2!U833+Hoja2!Y833),2)</f>
        <v>0</v>
      </c>
      <c r="P833" s="18">
        <f>Hoja2!AC833</f>
        <v>0</v>
      </c>
      <c r="Q833" s="18">
        <f>Hoja2!AD833</f>
        <v>0</v>
      </c>
      <c r="R833" s="18">
        <f>Hoja2!AE833</f>
        <v>0</v>
      </c>
      <c r="S833" s="18">
        <f>Hoja2!AF833</f>
        <v>0</v>
      </c>
      <c r="T833" s="18">
        <f>Hoja2!AG833</f>
        <v>0</v>
      </c>
      <c r="U833" s="18">
        <f>Hoja2!AH833</f>
        <v>0</v>
      </c>
      <c r="V833" s="18">
        <f>Hoja2!AI833</f>
        <v>0</v>
      </c>
      <c r="W833" s="18">
        <f>Hoja2!AJ833</f>
        <v>0</v>
      </c>
      <c r="X833" s="18">
        <f>Hoja2!AK833</f>
        <v>0</v>
      </c>
    </row>
    <row r="834" spans="1:24" ht="30" customHeight="1" x14ac:dyDescent="0.25">
      <c r="A834" s="18">
        <f>Hoja2!N834</f>
        <v>0</v>
      </c>
      <c r="B834" s="18">
        <f>Hoja2!O834</f>
        <v>0</v>
      </c>
      <c r="C834" s="18">
        <f>Hoja2!P834</f>
        <v>0</v>
      </c>
      <c r="D834" s="18">
        <f>Hoja2!Q834</f>
        <v>0</v>
      </c>
      <c r="E834" s="18">
        <f>Hoja2!R834</f>
        <v>0</v>
      </c>
      <c r="F834" s="18">
        <f>Hoja2!S834</f>
        <v>0</v>
      </c>
      <c r="G834" s="18">
        <f>Hoja2!T834</f>
        <v>0</v>
      </c>
      <c r="H834" s="18">
        <f>Hoja2!U834</f>
        <v>0</v>
      </c>
      <c r="I834" s="18">
        <f>Hoja2!V834</f>
        <v>0</v>
      </c>
      <c r="J834" s="18">
        <f>Hoja2!W834</f>
        <v>0</v>
      </c>
      <c r="K834" s="18">
        <f>Hoja2!X834</f>
        <v>0</v>
      </c>
      <c r="L834" s="5">
        <f>ROUND((Hoja2!W834*Hoja2!$B$1),3)</f>
        <v>0</v>
      </c>
      <c r="M834" s="5">
        <f>ROUND((Hoja2!W834*Hoja2!$B$2),3)</f>
        <v>0</v>
      </c>
      <c r="N834" s="5">
        <f t="shared" si="13"/>
        <v>0</v>
      </c>
      <c r="O834" s="45">
        <f>ROUND((Hoja2!U834+Hoja2!Y834),2)</f>
        <v>0</v>
      </c>
      <c r="P834" s="18">
        <f>Hoja2!AC834</f>
        <v>0</v>
      </c>
      <c r="Q834" s="18">
        <f>Hoja2!AD834</f>
        <v>0</v>
      </c>
      <c r="R834" s="18">
        <f>Hoja2!AE834</f>
        <v>0</v>
      </c>
      <c r="S834" s="18">
        <f>Hoja2!AF834</f>
        <v>0</v>
      </c>
      <c r="T834" s="18">
        <f>Hoja2!AG834</f>
        <v>0</v>
      </c>
      <c r="U834" s="18">
        <f>Hoja2!AH834</f>
        <v>0</v>
      </c>
      <c r="V834" s="18">
        <f>Hoja2!AI834</f>
        <v>0</v>
      </c>
      <c r="W834" s="18">
        <f>Hoja2!AJ834</f>
        <v>0</v>
      </c>
      <c r="X834" s="18">
        <f>Hoja2!AK834</f>
        <v>0</v>
      </c>
    </row>
    <row r="835" spans="1:24" ht="30" customHeight="1" x14ac:dyDescent="0.25">
      <c r="A835" s="18">
        <f>Hoja2!N835</f>
        <v>0</v>
      </c>
      <c r="B835" s="18">
        <f>Hoja2!O835</f>
        <v>0</v>
      </c>
      <c r="C835" s="18">
        <f>Hoja2!P835</f>
        <v>0</v>
      </c>
      <c r="D835" s="18">
        <f>Hoja2!Q835</f>
        <v>0</v>
      </c>
      <c r="E835" s="18">
        <f>Hoja2!R835</f>
        <v>0</v>
      </c>
      <c r="F835" s="18">
        <f>Hoja2!S835</f>
        <v>0</v>
      </c>
      <c r="G835" s="18">
        <f>Hoja2!T835</f>
        <v>0</v>
      </c>
      <c r="H835" s="18">
        <f>Hoja2!U835</f>
        <v>0</v>
      </c>
      <c r="I835" s="18">
        <f>Hoja2!V835</f>
        <v>0</v>
      </c>
      <c r="J835" s="18">
        <f>Hoja2!W835</f>
        <v>0</v>
      </c>
      <c r="K835" s="18">
        <f>Hoja2!X835</f>
        <v>0</v>
      </c>
      <c r="L835" s="5">
        <f>ROUND((Hoja2!W835*Hoja2!$B$1),3)</f>
        <v>0</v>
      </c>
      <c r="M835" s="5">
        <f>ROUND((Hoja2!W835*Hoja2!$B$2),3)</f>
        <v>0</v>
      </c>
      <c r="N835" s="5">
        <f t="shared" si="13"/>
        <v>0</v>
      </c>
      <c r="O835" s="45">
        <f>ROUND((Hoja2!U835+Hoja2!Y835),2)</f>
        <v>0</v>
      </c>
      <c r="P835" s="18">
        <f>Hoja2!AC835</f>
        <v>0</v>
      </c>
      <c r="Q835" s="18">
        <f>Hoja2!AD835</f>
        <v>0</v>
      </c>
      <c r="R835" s="18">
        <f>Hoja2!AE835</f>
        <v>0</v>
      </c>
      <c r="S835" s="18">
        <f>Hoja2!AF835</f>
        <v>0</v>
      </c>
      <c r="T835" s="18">
        <f>Hoja2!AG835</f>
        <v>0</v>
      </c>
      <c r="U835" s="18">
        <f>Hoja2!AH835</f>
        <v>0</v>
      </c>
      <c r="V835" s="18">
        <f>Hoja2!AI835</f>
        <v>0</v>
      </c>
      <c r="W835" s="18">
        <f>Hoja2!AJ835</f>
        <v>0</v>
      </c>
      <c r="X835" s="18">
        <f>Hoja2!AK835</f>
        <v>0</v>
      </c>
    </row>
    <row r="836" spans="1:24" ht="30" customHeight="1" x14ac:dyDescent="0.25">
      <c r="A836" s="18">
        <f>Hoja2!N836</f>
        <v>0</v>
      </c>
      <c r="B836" s="18">
        <f>Hoja2!O836</f>
        <v>0</v>
      </c>
      <c r="C836" s="18">
        <f>Hoja2!P836</f>
        <v>0</v>
      </c>
      <c r="D836" s="18">
        <f>Hoja2!Q836</f>
        <v>0</v>
      </c>
      <c r="E836" s="18">
        <f>Hoja2!R836</f>
        <v>0</v>
      </c>
      <c r="F836" s="18">
        <f>Hoja2!S836</f>
        <v>0</v>
      </c>
      <c r="G836" s="18">
        <f>Hoja2!T836</f>
        <v>0</v>
      </c>
      <c r="H836" s="18">
        <f>Hoja2!U836</f>
        <v>0</v>
      </c>
      <c r="I836" s="18">
        <f>Hoja2!V836</f>
        <v>0</v>
      </c>
      <c r="J836" s="18">
        <f>Hoja2!W836</f>
        <v>0</v>
      </c>
      <c r="K836" s="18">
        <f>Hoja2!X836</f>
        <v>0</v>
      </c>
      <c r="L836" s="5">
        <f>ROUND((Hoja2!W836*Hoja2!$B$1),3)</f>
        <v>0</v>
      </c>
      <c r="M836" s="5">
        <f>ROUND((Hoja2!W836*Hoja2!$B$2),3)</f>
        <v>0</v>
      </c>
      <c r="N836" s="5">
        <f t="shared" si="13"/>
        <v>0</v>
      </c>
      <c r="O836" s="45">
        <f>ROUND((Hoja2!U836+Hoja2!Y836),2)</f>
        <v>0</v>
      </c>
      <c r="P836" s="18">
        <f>Hoja2!AC836</f>
        <v>0</v>
      </c>
      <c r="Q836" s="18">
        <f>Hoja2!AD836</f>
        <v>0</v>
      </c>
      <c r="R836" s="18">
        <f>Hoja2!AE836</f>
        <v>0</v>
      </c>
      <c r="S836" s="18">
        <f>Hoja2!AF836</f>
        <v>0</v>
      </c>
      <c r="T836" s="18">
        <f>Hoja2!AG836</f>
        <v>0</v>
      </c>
      <c r="U836" s="18">
        <f>Hoja2!AH836</f>
        <v>0</v>
      </c>
      <c r="V836" s="18">
        <f>Hoja2!AI836</f>
        <v>0</v>
      </c>
      <c r="W836" s="18">
        <f>Hoja2!AJ836</f>
        <v>0</v>
      </c>
      <c r="X836" s="18">
        <f>Hoja2!AK836</f>
        <v>0</v>
      </c>
    </row>
    <row r="837" spans="1:24" ht="30" customHeight="1" x14ac:dyDescent="0.25">
      <c r="A837" s="18">
        <f>Hoja2!N837</f>
        <v>0</v>
      </c>
      <c r="B837" s="18">
        <f>Hoja2!O837</f>
        <v>0</v>
      </c>
      <c r="C837" s="18">
        <f>Hoja2!P837</f>
        <v>0</v>
      </c>
      <c r="D837" s="18">
        <f>Hoja2!Q837</f>
        <v>0</v>
      </c>
      <c r="E837" s="18">
        <f>Hoja2!R837</f>
        <v>0</v>
      </c>
      <c r="F837" s="18">
        <f>Hoja2!S837</f>
        <v>0</v>
      </c>
      <c r="G837" s="18">
        <f>Hoja2!T837</f>
        <v>0</v>
      </c>
      <c r="H837" s="18">
        <f>Hoja2!U837</f>
        <v>0</v>
      </c>
      <c r="I837" s="18">
        <f>Hoja2!V837</f>
        <v>0</v>
      </c>
      <c r="J837" s="18">
        <f>Hoja2!W837</f>
        <v>0</v>
      </c>
      <c r="K837" s="18">
        <f>Hoja2!X837</f>
        <v>0</v>
      </c>
      <c r="L837" s="5">
        <f>ROUND((Hoja2!W837*Hoja2!$B$1),3)</f>
        <v>0</v>
      </c>
      <c r="M837" s="5">
        <f>ROUND((Hoja2!W837*Hoja2!$B$2),3)</f>
        <v>0</v>
      </c>
      <c r="N837" s="5">
        <f t="shared" si="13"/>
        <v>0</v>
      </c>
      <c r="O837" s="45">
        <f>ROUND((Hoja2!U837+Hoja2!Y837),2)</f>
        <v>0</v>
      </c>
      <c r="P837" s="18">
        <f>Hoja2!AC837</f>
        <v>0</v>
      </c>
      <c r="Q837" s="18">
        <f>Hoja2!AD837</f>
        <v>0</v>
      </c>
      <c r="R837" s="18">
        <f>Hoja2!AE837</f>
        <v>0</v>
      </c>
      <c r="S837" s="18">
        <f>Hoja2!AF837</f>
        <v>0</v>
      </c>
      <c r="T837" s="18">
        <f>Hoja2!AG837</f>
        <v>0</v>
      </c>
      <c r="U837" s="18">
        <f>Hoja2!AH837</f>
        <v>0</v>
      </c>
      <c r="V837" s="18">
        <f>Hoja2!AI837</f>
        <v>0</v>
      </c>
      <c r="W837" s="18">
        <f>Hoja2!AJ837</f>
        <v>0</v>
      </c>
      <c r="X837" s="18">
        <f>Hoja2!AK837</f>
        <v>0</v>
      </c>
    </row>
    <row r="838" spans="1:24" ht="30" customHeight="1" x14ac:dyDescent="0.25">
      <c r="A838" s="18">
        <f>Hoja2!N838</f>
        <v>0</v>
      </c>
      <c r="B838" s="18">
        <f>Hoja2!O838</f>
        <v>0</v>
      </c>
      <c r="C838" s="18">
        <f>Hoja2!P838</f>
        <v>0</v>
      </c>
      <c r="D838" s="18">
        <f>Hoja2!Q838</f>
        <v>0</v>
      </c>
      <c r="E838" s="18">
        <f>Hoja2!R838</f>
        <v>0</v>
      </c>
      <c r="F838" s="18">
        <f>Hoja2!S838</f>
        <v>0</v>
      </c>
      <c r="G838" s="18">
        <f>Hoja2!T838</f>
        <v>0</v>
      </c>
      <c r="H838" s="18">
        <f>Hoja2!U838</f>
        <v>0</v>
      </c>
      <c r="I838" s="18">
        <f>Hoja2!V838</f>
        <v>0</v>
      </c>
      <c r="J838" s="18">
        <f>Hoja2!W838</f>
        <v>0</v>
      </c>
      <c r="K838" s="18">
        <f>Hoja2!X838</f>
        <v>0</v>
      </c>
      <c r="L838" s="5">
        <f>ROUND((Hoja2!W838*Hoja2!$B$1),3)</f>
        <v>0</v>
      </c>
      <c r="M838" s="5">
        <f>ROUND((Hoja2!W838*Hoja2!$B$2),3)</f>
        <v>0</v>
      </c>
      <c r="N838" s="5">
        <f t="shared" si="13"/>
        <v>0</v>
      </c>
      <c r="O838" s="45">
        <f>ROUND((Hoja2!U838+Hoja2!Y838),2)</f>
        <v>0</v>
      </c>
      <c r="P838" s="18">
        <f>Hoja2!AC838</f>
        <v>0</v>
      </c>
      <c r="Q838" s="18">
        <f>Hoja2!AD838</f>
        <v>0</v>
      </c>
      <c r="R838" s="18">
        <f>Hoja2!AE838</f>
        <v>0</v>
      </c>
      <c r="S838" s="18">
        <f>Hoja2!AF838</f>
        <v>0</v>
      </c>
      <c r="T838" s="18">
        <f>Hoja2!AG838</f>
        <v>0</v>
      </c>
      <c r="U838" s="18">
        <f>Hoja2!AH838</f>
        <v>0</v>
      </c>
      <c r="V838" s="18">
        <f>Hoja2!AI838</f>
        <v>0</v>
      </c>
      <c r="W838" s="18">
        <f>Hoja2!AJ838</f>
        <v>0</v>
      </c>
      <c r="X838" s="18">
        <f>Hoja2!AK838</f>
        <v>0</v>
      </c>
    </row>
    <row r="839" spans="1:24" ht="30" customHeight="1" x14ac:dyDescent="0.25">
      <c r="A839" s="18">
        <f>Hoja2!N839</f>
        <v>0</v>
      </c>
      <c r="B839" s="18">
        <f>Hoja2!O839</f>
        <v>0</v>
      </c>
      <c r="C839" s="18">
        <f>Hoja2!P839</f>
        <v>0</v>
      </c>
      <c r="D839" s="18">
        <f>Hoja2!Q839</f>
        <v>0</v>
      </c>
      <c r="E839" s="18">
        <f>Hoja2!R839</f>
        <v>0</v>
      </c>
      <c r="F839" s="18">
        <f>Hoja2!S839</f>
        <v>0</v>
      </c>
      <c r="G839" s="18">
        <f>Hoja2!T839</f>
        <v>0</v>
      </c>
      <c r="H839" s="18">
        <f>Hoja2!U839</f>
        <v>0</v>
      </c>
      <c r="I839" s="18">
        <f>Hoja2!V839</f>
        <v>0</v>
      </c>
      <c r="J839" s="18">
        <f>Hoja2!W839</f>
        <v>0</v>
      </c>
      <c r="K839" s="18">
        <f>Hoja2!X839</f>
        <v>0</v>
      </c>
      <c r="L839" s="5">
        <f>ROUND((Hoja2!W839*Hoja2!$B$1),3)</f>
        <v>0</v>
      </c>
      <c r="M839" s="5">
        <f>ROUND((Hoja2!W839*Hoja2!$B$2),3)</f>
        <v>0</v>
      </c>
      <c r="N839" s="5">
        <f t="shared" si="13"/>
        <v>0</v>
      </c>
      <c r="O839" s="45">
        <f>ROUND((Hoja2!U839+Hoja2!Y839),2)</f>
        <v>0</v>
      </c>
      <c r="P839" s="18">
        <f>Hoja2!AC839</f>
        <v>0</v>
      </c>
      <c r="Q839" s="18">
        <f>Hoja2!AD839</f>
        <v>0</v>
      </c>
      <c r="R839" s="18">
        <f>Hoja2!AE839</f>
        <v>0</v>
      </c>
      <c r="S839" s="18">
        <f>Hoja2!AF839</f>
        <v>0</v>
      </c>
      <c r="T839" s="18">
        <f>Hoja2!AG839</f>
        <v>0</v>
      </c>
      <c r="U839" s="18">
        <f>Hoja2!AH839</f>
        <v>0</v>
      </c>
      <c r="V839" s="18">
        <f>Hoja2!AI839</f>
        <v>0</v>
      </c>
      <c r="W839" s="18">
        <f>Hoja2!AJ839</f>
        <v>0</v>
      </c>
      <c r="X839" s="18">
        <f>Hoja2!AK839</f>
        <v>0</v>
      </c>
    </row>
    <row r="840" spans="1:24" ht="30" customHeight="1" x14ac:dyDescent="0.25">
      <c r="A840" s="18">
        <f>Hoja2!N840</f>
        <v>0</v>
      </c>
      <c r="B840" s="18">
        <f>Hoja2!O840</f>
        <v>0</v>
      </c>
      <c r="C840" s="18">
        <f>Hoja2!P840</f>
        <v>0</v>
      </c>
      <c r="D840" s="18">
        <f>Hoja2!Q840</f>
        <v>0</v>
      </c>
      <c r="E840" s="18">
        <f>Hoja2!R840</f>
        <v>0</v>
      </c>
      <c r="F840" s="18">
        <f>Hoja2!S840</f>
        <v>0</v>
      </c>
      <c r="G840" s="18">
        <f>Hoja2!T840</f>
        <v>0</v>
      </c>
      <c r="H840" s="18">
        <f>Hoja2!U840</f>
        <v>0</v>
      </c>
      <c r="I840" s="18">
        <f>Hoja2!V840</f>
        <v>0</v>
      </c>
      <c r="J840" s="18">
        <f>Hoja2!W840</f>
        <v>0</v>
      </c>
      <c r="K840" s="18">
        <f>Hoja2!X840</f>
        <v>0</v>
      </c>
      <c r="L840" s="5">
        <f>ROUND((Hoja2!W840*Hoja2!$B$1),3)</f>
        <v>0</v>
      </c>
      <c r="M840" s="5">
        <f>ROUND((Hoja2!W840*Hoja2!$B$2),3)</f>
        <v>0</v>
      </c>
      <c r="N840" s="5">
        <f t="shared" si="13"/>
        <v>0</v>
      </c>
      <c r="O840" s="45">
        <f>ROUND((Hoja2!U840+Hoja2!Y840),2)</f>
        <v>0</v>
      </c>
      <c r="P840" s="18">
        <f>Hoja2!AC840</f>
        <v>0</v>
      </c>
      <c r="Q840" s="18">
        <f>Hoja2!AD840</f>
        <v>0</v>
      </c>
      <c r="R840" s="18">
        <f>Hoja2!AE840</f>
        <v>0</v>
      </c>
      <c r="S840" s="18">
        <f>Hoja2!AF840</f>
        <v>0</v>
      </c>
      <c r="T840" s="18">
        <f>Hoja2!AG840</f>
        <v>0</v>
      </c>
      <c r="U840" s="18">
        <f>Hoja2!AH840</f>
        <v>0</v>
      </c>
      <c r="V840" s="18">
        <f>Hoja2!AI840</f>
        <v>0</v>
      </c>
      <c r="W840" s="18">
        <f>Hoja2!AJ840</f>
        <v>0</v>
      </c>
      <c r="X840" s="18">
        <f>Hoja2!AK840</f>
        <v>0</v>
      </c>
    </row>
    <row r="841" spans="1:24" ht="30" customHeight="1" x14ac:dyDescent="0.25">
      <c r="A841" s="18">
        <f>Hoja2!N841</f>
        <v>0</v>
      </c>
      <c r="B841" s="18">
        <f>Hoja2!O841</f>
        <v>0</v>
      </c>
      <c r="C841" s="18">
        <f>Hoja2!P841</f>
        <v>0</v>
      </c>
      <c r="D841" s="18">
        <f>Hoja2!Q841</f>
        <v>0</v>
      </c>
      <c r="E841" s="18">
        <f>Hoja2!R841</f>
        <v>0</v>
      </c>
      <c r="F841" s="18">
        <f>Hoja2!S841</f>
        <v>0</v>
      </c>
      <c r="G841" s="18">
        <f>Hoja2!T841</f>
        <v>0</v>
      </c>
      <c r="H841" s="18">
        <f>Hoja2!U841</f>
        <v>0</v>
      </c>
      <c r="I841" s="18">
        <f>Hoja2!V841</f>
        <v>0</v>
      </c>
      <c r="J841" s="18">
        <f>Hoja2!W841</f>
        <v>0</v>
      </c>
      <c r="K841" s="18">
        <f>Hoja2!X841</f>
        <v>0</v>
      </c>
      <c r="L841" s="5">
        <f>ROUND((Hoja2!W841*Hoja2!$B$1),3)</f>
        <v>0</v>
      </c>
      <c r="M841" s="5">
        <f>ROUND((Hoja2!W841*Hoja2!$B$2),3)</f>
        <v>0</v>
      </c>
      <c r="N841" s="5">
        <f t="shared" si="13"/>
        <v>0</v>
      </c>
      <c r="O841" s="45">
        <f>ROUND((Hoja2!U841+Hoja2!Y841),2)</f>
        <v>0</v>
      </c>
      <c r="P841" s="18">
        <f>Hoja2!AC841</f>
        <v>0</v>
      </c>
      <c r="Q841" s="18">
        <f>Hoja2!AD841</f>
        <v>0</v>
      </c>
      <c r="R841" s="18">
        <f>Hoja2!AE841</f>
        <v>0</v>
      </c>
      <c r="S841" s="18">
        <f>Hoja2!AF841</f>
        <v>0</v>
      </c>
      <c r="T841" s="18">
        <f>Hoja2!AG841</f>
        <v>0</v>
      </c>
      <c r="U841" s="18">
        <f>Hoja2!AH841</f>
        <v>0</v>
      </c>
      <c r="V841" s="18">
        <f>Hoja2!AI841</f>
        <v>0</v>
      </c>
      <c r="W841" s="18">
        <f>Hoja2!AJ841</f>
        <v>0</v>
      </c>
      <c r="X841" s="18">
        <f>Hoja2!AK841</f>
        <v>0</v>
      </c>
    </row>
    <row r="842" spans="1:24" ht="30" customHeight="1" x14ac:dyDescent="0.25">
      <c r="A842" s="18">
        <f>Hoja2!N842</f>
        <v>0</v>
      </c>
      <c r="B842" s="18">
        <f>Hoja2!O842</f>
        <v>0</v>
      </c>
      <c r="C842" s="18">
        <f>Hoja2!P842</f>
        <v>0</v>
      </c>
      <c r="D842" s="18">
        <f>Hoja2!Q842</f>
        <v>0</v>
      </c>
      <c r="E842" s="18">
        <f>Hoja2!R842</f>
        <v>0</v>
      </c>
      <c r="F842" s="18">
        <f>Hoja2!S842</f>
        <v>0</v>
      </c>
      <c r="G842" s="18">
        <f>Hoja2!T842</f>
        <v>0</v>
      </c>
      <c r="H842" s="18">
        <f>Hoja2!U842</f>
        <v>0</v>
      </c>
      <c r="I842" s="18">
        <f>Hoja2!V842</f>
        <v>0</v>
      </c>
      <c r="J842" s="18">
        <f>Hoja2!W842</f>
        <v>0</v>
      </c>
      <c r="K842" s="18">
        <f>Hoja2!X842</f>
        <v>0</v>
      </c>
      <c r="L842" s="5">
        <f>ROUND((Hoja2!W842*Hoja2!$B$1),3)</f>
        <v>0</v>
      </c>
      <c r="M842" s="5">
        <f>ROUND((Hoja2!W842*Hoja2!$B$2),3)</f>
        <v>0</v>
      </c>
      <c r="N842" s="5">
        <f t="shared" si="13"/>
        <v>0</v>
      </c>
      <c r="O842" s="45">
        <f>ROUND((Hoja2!U842+Hoja2!Y842),2)</f>
        <v>0</v>
      </c>
      <c r="P842" s="18">
        <f>Hoja2!AC842</f>
        <v>0</v>
      </c>
      <c r="Q842" s="18">
        <f>Hoja2!AD842</f>
        <v>0</v>
      </c>
      <c r="R842" s="18">
        <f>Hoja2!AE842</f>
        <v>0</v>
      </c>
      <c r="S842" s="18">
        <f>Hoja2!AF842</f>
        <v>0</v>
      </c>
      <c r="T842" s="18">
        <f>Hoja2!AG842</f>
        <v>0</v>
      </c>
      <c r="U842" s="18">
        <f>Hoja2!AH842</f>
        <v>0</v>
      </c>
      <c r="V842" s="18">
        <f>Hoja2!AI842</f>
        <v>0</v>
      </c>
      <c r="W842" s="18">
        <f>Hoja2!AJ842</f>
        <v>0</v>
      </c>
      <c r="X842" s="18">
        <f>Hoja2!AK842</f>
        <v>0</v>
      </c>
    </row>
    <row r="843" spans="1:24" ht="30" customHeight="1" x14ac:dyDescent="0.25">
      <c r="A843" s="18">
        <f>Hoja2!N843</f>
        <v>0</v>
      </c>
      <c r="B843" s="18">
        <f>Hoja2!O843</f>
        <v>0</v>
      </c>
      <c r="C843" s="18">
        <f>Hoja2!P843</f>
        <v>0</v>
      </c>
      <c r="D843" s="18">
        <f>Hoja2!Q843</f>
        <v>0</v>
      </c>
      <c r="E843" s="18">
        <f>Hoja2!R843</f>
        <v>0</v>
      </c>
      <c r="F843" s="18">
        <f>Hoja2!S843</f>
        <v>0</v>
      </c>
      <c r="G843" s="18">
        <f>Hoja2!T843</f>
        <v>0</v>
      </c>
      <c r="H843" s="18">
        <f>Hoja2!U843</f>
        <v>0</v>
      </c>
      <c r="I843" s="18">
        <f>Hoja2!V843</f>
        <v>0</v>
      </c>
      <c r="J843" s="18">
        <f>Hoja2!W843</f>
        <v>0</v>
      </c>
      <c r="K843" s="18">
        <f>Hoja2!X843</f>
        <v>0</v>
      </c>
      <c r="L843" s="5">
        <f>ROUND((Hoja2!W843*Hoja2!$B$1),3)</f>
        <v>0</v>
      </c>
      <c r="M843" s="5">
        <f>ROUND((Hoja2!W843*Hoja2!$B$2),3)</f>
        <v>0</v>
      </c>
      <c r="N843" s="5">
        <f t="shared" ref="N843:N906" si="14">ROUND((L843+M843),2)</f>
        <v>0</v>
      </c>
      <c r="O843" s="45">
        <f>ROUND((Hoja2!U843+Hoja2!Y843),2)</f>
        <v>0</v>
      </c>
      <c r="P843" s="18">
        <f>Hoja2!AC843</f>
        <v>0</v>
      </c>
      <c r="Q843" s="18">
        <f>Hoja2!AD843</f>
        <v>0</v>
      </c>
      <c r="R843" s="18">
        <f>Hoja2!AE843</f>
        <v>0</v>
      </c>
      <c r="S843" s="18">
        <f>Hoja2!AF843</f>
        <v>0</v>
      </c>
      <c r="T843" s="18">
        <f>Hoja2!AG843</f>
        <v>0</v>
      </c>
      <c r="U843" s="18">
        <f>Hoja2!AH843</f>
        <v>0</v>
      </c>
      <c r="V843" s="18">
        <f>Hoja2!AI843</f>
        <v>0</v>
      </c>
      <c r="W843" s="18">
        <f>Hoja2!AJ843</f>
        <v>0</v>
      </c>
      <c r="X843" s="18">
        <f>Hoja2!AK843</f>
        <v>0</v>
      </c>
    </row>
    <row r="844" spans="1:24" ht="30" customHeight="1" x14ac:dyDescent="0.25">
      <c r="A844" s="18">
        <f>Hoja2!N844</f>
        <v>0</v>
      </c>
      <c r="B844" s="18">
        <f>Hoja2!O844</f>
        <v>0</v>
      </c>
      <c r="C844" s="18">
        <f>Hoja2!P844</f>
        <v>0</v>
      </c>
      <c r="D844" s="18">
        <f>Hoja2!Q844</f>
        <v>0</v>
      </c>
      <c r="E844" s="18">
        <f>Hoja2!R844</f>
        <v>0</v>
      </c>
      <c r="F844" s="18">
        <f>Hoja2!S844</f>
        <v>0</v>
      </c>
      <c r="G844" s="18">
        <f>Hoja2!T844</f>
        <v>0</v>
      </c>
      <c r="H844" s="18">
        <f>Hoja2!U844</f>
        <v>0</v>
      </c>
      <c r="I844" s="18">
        <f>Hoja2!V844</f>
        <v>0</v>
      </c>
      <c r="J844" s="18">
        <f>Hoja2!W844</f>
        <v>0</v>
      </c>
      <c r="K844" s="18">
        <f>Hoja2!X844</f>
        <v>0</v>
      </c>
      <c r="L844" s="5">
        <f>ROUND((Hoja2!W844*Hoja2!$B$1),3)</f>
        <v>0</v>
      </c>
      <c r="M844" s="5">
        <f>ROUND((Hoja2!W844*Hoja2!$B$2),3)</f>
        <v>0</v>
      </c>
      <c r="N844" s="5">
        <f t="shared" si="14"/>
        <v>0</v>
      </c>
      <c r="O844" s="45">
        <f>ROUND((Hoja2!U844+Hoja2!Y844),2)</f>
        <v>0</v>
      </c>
      <c r="P844" s="18">
        <f>Hoja2!AC844</f>
        <v>0</v>
      </c>
      <c r="Q844" s="18">
        <f>Hoja2!AD844</f>
        <v>0</v>
      </c>
      <c r="R844" s="18">
        <f>Hoja2!AE844</f>
        <v>0</v>
      </c>
      <c r="S844" s="18">
        <f>Hoja2!AF844</f>
        <v>0</v>
      </c>
      <c r="T844" s="18">
        <f>Hoja2!AG844</f>
        <v>0</v>
      </c>
      <c r="U844" s="18">
        <f>Hoja2!AH844</f>
        <v>0</v>
      </c>
      <c r="V844" s="18">
        <f>Hoja2!AI844</f>
        <v>0</v>
      </c>
      <c r="W844" s="18">
        <f>Hoja2!AJ844</f>
        <v>0</v>
      </c>
      <c r="X844" s="18">
        <f>Hoja2!AK844</f>
        <v>0</v>
      </c>
    </row>
    <row r="845" spans="1:24" ht="30" customHeight="1" x14ac:dyDescent="0.25">
      <c r="A845" s="18">
        <f>Hoja2!N845</f>
        <v>0</v>
      </c>
      <c r="B845" s="18">
        <f>Hoja2!O845</f>
        <v>0</v>
      </c>
      <c r="C845" s="18">
        <f>Hoja2!P845</f>
        <v>0</v>
      </c>
      <c r="D845" s="18">
        <f>Hoja2!Q845</f>
        <v>0</v>
      </c>
      <c r="E845" s="18">
        <f>Hoja2!R845</f>
        <v>0</v>
      </c>
      <c r="F845" s="18">
        <f>Hoja2!S845</f>
        <v>0</v>
      </c>
      <c r="G845" s="18">
        <f>Hoja2!T845</f>
        <v>0</v>
      </c>
      <c r="H845" s="18">
        <f>Hoja2!U845</f>
        <v>0</v>
      </c>
      <c r="I845" s="18">
        <f>Hoja2!V845</f>
        <v>0</v>
      </c>
      <c r="J845" s="18">
        <f>Hoja2!W845</f>
        <v>0</v>
      </c>
      <c r="K845" s="18">
        <f>Hoja2!X845</f>
        <v>0</v>
      </c>
      <c r="L845" s="5">
        <f>ROUND((Hoja2!W845*Hoja2!$B$1),3)</f>
        <v>0</v>
      </c>
      <c r="M845" s="5">
        <f>ROUND((Hoja2!W845*Hoja2!$B$2),3)</f>
        <v>0</v>
      </c>
      <c r="N845" s="5">
        <f t="shared" si="14"/>
        <v>0</v>
      </c>
      <c r="O845" s="45">
        <f>ROUND((Hoja2!U845+Hoja2!Y845),2)</f>
        <v>0</v>
      </c>
      <c r="P845" s="18">
        <f>Hoja2!AC845</f>
        <v>0</v>
      </c>
      <c r="Q845" s="18">
        <f>Hoja2!AD845</f>
        <v>0</v>
      </c>
      <c r="R845" s="18">
        <f>Hoja2!AE845</f>
        <v>0</v>
      </c>
      <c r="S845" s="18">
        <f>Hoja2!AF845</f>
        <v>0</v>
      </c>
      <c r="T845" s="18">
        <f>Hoja2!AG845</f>
        <v>0</v>
      </c>
      <c r="U845" s="18">
        <f>Hoja2!AH845</f>
        <v>0</v>
      </c>
      <c r="V845" s="18">
        <f>Hoja2!AI845</f>
        <v>0</v>
      </c>
      <c r="W845" s="18">
        <f>Hoja2!AJ845</f>
        <v>0</v>
      </c>
      <c r="X845" s="18">
        <f>Hoja2!AK845</f>
        <v>0</v>
      </c>
    </row>
    <row r="846" spans="1:24" ht="30" customHeight="1" x14ac:dyDescent="0.25">
      <c r="A846" s="18">
        <f>Hoja2!N846</f>
        <v>0</v>
      </c>
      <c r="B846" s="18">
        <f>Hoja2!O846</f>
        <v>0</v>
      </c>
      <c r="C846" s="18">
        <f>Hoja2!P846</f>
        <v>0</v>
      </c>
      <c r="D846" s="18">
        <f>Hoja2!Q846</f>
        <v>0</v>
      </c>
      <c r="E846" s="18">
        <f>Hoja2!R846</f>
        <v>0</v>
      </c>
      <c r="F846" s="18">
        <f>Hoja2!S846</f>
        <v>0</v>
      </c>
      <c r="G846" s="18">
        <f>Hoja2!T846</f>
        <v>0</v>
      </c>
      <c r="H846" s="18">
        <f>Hoja2!U846</f>
        <v>0</v>
      </c>
      <c r="I846" s="18">
        <f>Hoja2!V846</f>
        <v>0</v>
      </c>
      <c r="J846" s="18">
        <f>Hoja2!W846</f>
        <v>0</v>
      </c>
      <c r="K846" s="18">
        <f>Hoja2!X846</f>
        <v>0</v>
      </c>
      <c r="L846" s="5">
        <f>ROUND((Hoja2!W846*Hoja2!$B$1),3)</f>
        <v>0</v>
      </c>
      <c r="M846" s="5">
        <f>ROUND((Hoja2!W846*Hoja2!$B$2),3)</f>
        <v>0</v>
      </c>
      <c r="N846" s="5">
        <f t="shared" si="14"/>
        <v>0</v>
      </c>
      <c r="O846" s="45">
        <f>ROUND((Hoja2!U846+Hoja2!Y846),2)</f>
        <v>0</v>
      </c>
      <c r="P846" s="18">
        <f>Hoja2!AC846</f>
        <v>0</v>
      </c>
      <c r="Q846" s="18">
        <f>Hoja2!AD846</f>
        <v>0</v>
      </c>
      <c r="R846" s="18">
        <f>Hoja2!AE846</f>
        <v>0</v>
      </c>
      <c r="S846" s="18">
        <f>Hoja2!AF846</f>
        <v>0</v>
      </c>
      <c r="T846" s="18">
        <f>Hoja2!AG846</f>
        <v>0</v>
      </c>
      <c r="U846" s="18">
        <f>Hoja2!AH846</f>
        <v>0</v>
      </c>
      <c r="V846" s="18">
        <f>Hoja2!AI846</f>
        <v>0</v>
      </c>
      <c r="W846" s="18">
        <f>Hoja2!AJ846</f>
        <v>0</v>
      </c>
      <c r="X846" s="18">
        <f>Hoja2!AK846</f>
        <v>0</v>
      </c>
    </row>
    <row r="847" spans="1:24" ht="30" customHeight="1" x14ac:dyDescent="0.25">
      <c r="A847" s="18">
        <f>Hoja2!N847</f>
        <v>0</v>
      </c>
      <c r="B847" s="18">
        <f>Hoja2!O847</f>
        <v>0</v>
      </c>
      <c r="C847" s="18">
        <f>Hoja2!P847</f>
        <v>0</v>
      </c>
      <c r="D847" s="18">
        <f>Hoja2!Q847</f>
        <v>0</v>
      </c>
      <c r="E847" s="18">
        <f>Hoja2!R847</f>
        <v>0</v>
      </c>
      <c r="F847" s="18">
        <f>Hoja2!S847</f>
        <v>0</v>
      </c>
      <c r="G847" s="18">
        <f>Hoja2!T847</f>
        <v>0</v>
      </c>
      <c r="H847" s="18">
        <f>Hoja2!U847</f>
        <v>0</v>
      </c>
      <c r="I847" s="18">
        <f>Hoja2!V847</f>
        <v>0</v>
      </c>
      <c r="J847" s="18">
        <f>Hoja2!W847</f>
        <v>0</v>
      </c>
      <c r="K847" s="18">
        <f>Hoja2!X847</f>
        <v>0</v>
      </c>
      <c r="L847" s="5">
        <f>ROUND((Hoja2!W847*Hoja2!$B$1),3)</f>
        <v>0</v>
      </c>
      <c r="M847" s="5">
        <f>ROUND((Hoja2!W847*Hoja2!$B$2),3)</f>
        <v>0</v>
      </c>
      <c r="N847" s="5">
        <f t="shared" si="14"/>
        <v>0</v>
      </c>
      <c r="O847" s="45">
        <f>ROUND((Hoja2!U847+Hoja2!Y847),2)</f>
        <v>0</v>
      </c>
      <c r="P847" s="18">
        <f>Hoja2!AC847</f>
        <v>0</v>
      </c>
      <c r="Q847" s="18">
        <f>Hoja2!AD847</f>
        <v>0</v>
      </c>
      <c r="R847" s="18">
        <f>Hoja2!AE847</f>
        <v>0</v>
      </c>
      <c r="S847" s="18">
        <f>Hoja2!AF847</f>
        <v>0</v>
      </c>
      <c r="T847" s="18">
        <f>Hoja2!AG847</f>
        <v>0</v>
      </c>
      <c r="U847" s="18">
        <f>Hoja2!AH847</f>
        <v>0</v>
      </c>
      <c r="V847" s="18">
        <f>Hoja2!AI847</f>
        <v>0</v>
      </c>
      <c r="W847" s="18">
        <f>Hoja2!AJ847</f>
        <v>0</v>
      </c>
      <c r="X847" s="18">
        <f>Hoja2!AK847</f>
        <v>0</v>
      </c>
    </row>
    <row r="848" spans="1:24" ht="30" customHeight="1" x14ac:dyDescent="0.25">
      <c r="A848" s="18">
        <f>Hoja2!N848</f>
        <v>0</v>
      </c>
      <c r="B848" s="18">
        <f>Hoja2!O848</f>
        <v>0</v>
      </c>
      <c r="C848" s="18">
        <f>Hoja2!P848</f>
        <v>0</v>
      </c>
      <c r="D848" s="18">
        <f>Hoja2!Q848</f>
        <v>0</v>
      </c>
      <c r="E848" s="18">
        <f>Hoja2!R848</f>
        <v>0</v>
      </c>
      <c r="F848" s="18">
        <f>Hoja2!S848</f>
        <v>0</v>
      </c>
      <c r="G848" s="18">
        <f>Hoja2!T848</f>
        <v>0</v>
      </c>
      <c r="H848" s="18">
        <f>Hoja2!U848</f>
        <v>0</v>
      </c>
      <c r="I848" s="18">
        <f>Hoja2!V848</f>
        <v>0</v>
      </c>
      <c r="J848" s="18">
        <f>Hoja2!W848</f>
        <v>0</v>
      </c>
      <c r="K848" s="18">
        <f>Hoja2!X848</f>
        <v>0</v>
      </c>
      <c r="L848" s="5">
        <f>ROUND((Hoja2!W848*Hoja2!$B$1),3)</f>
        <v>0</v>
      </c>
      <c r="M848" s="5">
        <f>ROUND((Hoja2!W848*Hoja2!$B$2),3)</f>
        <v>0</v>
      </c>
      <c r="N848" s="5">
        <f t="shared" si="14"/>
        <v>0</v>
      </c>
      <c r="O848" s="45">
        <f>ROUND((Hoja2!U848+Hoja2!Y848),2)</f>
        <v>0</v>
      </c>
      <c r="P848" s="18">
        <f>Hoja2!AC848</f>
        <v>0</v>
      </c>
      <c r="Q848" s="18">
        <f>Hoja2!AD848</f>
        <v>0</v>
      </c>
      <c r="R848" s="18">
        <f>Hoja2!AE848</f>
        <v>0</v>
      </c>
      <c r="S848" s="18">
        <f>Hoja2!AF848</f>
        <v>0</v>
      </c>
      <c r="T848" s="18">
        <f>Hoja2!AG848</f>
        <v>0</v>
      </c>
      <c r="U848" s="18">
        <f>Hoja2!AH848</f>
        <v>0</v>
      </c>
      <c r="V848" s="18">
        <f>Hoja2!AI848</f>
        <v>0</v>
      </c>
      <c r="W848" s="18">
        <f>Hoja2!AJ848</f>
        <v>0</v>
      </c>
      <c r="X848" s="18">
        <f>Hoja2!AK848</f>
        <v>0</v>
      </c>
    </row>
    <row r="849" spans="1:24" ht="30" customHeight="1" x14ac:dyDescent="0.25">
      <c r="A849" s="18">
        <f>Hoja2!N849</f>
        <v>0</v>
      </c>
      <c r="B849" s="18">
        <f>Hoja2!O849</f>
        <v>0</v>
      </c>
      <c r="C849" s="18">
        <f>Hoja2!P849</f>
        <v>0</v>
      </c>
      <c r="D849" s="18">
        <f>Hoja2!Q849</f>
        <v>0</v>
      </c>
      <c r="E849" s="18">
        <f>Hoja2!R849</f>
        <v>0</v>
      </c>
      <c r="F849" s="18">
        <f>Hoja2!S849</f>
        <v>0</v>
      </c>
      <c r="G849" s="18">
        <f>Hoja2!T849</f>
        <v>0</v>
      </c>
      <c r="H849" s="18">
        <f>Hoja2!U849</f>
        <v>0</v>
      </c>
      <c r="I849" s="18">
        <f>Hoja2!V849</f>
        <v>0</v>
      </c>
      <c r="J849" s="18">
        <f>Hoja2!W849</f>
        <v>0</v>
      </c>
      <c r="K849" s="18">
        <f>Hoja2!X849</f>
        <v>0</v>
      </c>
      <c r="L849" s="5">
        <f>ROUND((Hoja2!W849*Hoja2!$B$1),3)</f>
        <v>0</v>
      </c>
      <c r="M849" s="5">
        <f>ROUND((Hoja2!W849*Hoja2!$B$2),3)</f>
        <v>0</v>
      </c>
      <c r="N849" s="5">
        <f t="shared" si="14"/>
        <v>0</v>
      </c>
      <c r="O849" s="45">
        <f>ROUND((Hoja2!U849+Hoja2!Y849),2)</f>
        <v>0</v>
      </c>
      <c r="P849" s="18">
        <f>Hoja2!AC849</f>
        <v>0</v>
      </c>
      <c r="Q849" s="18">
        <f>Hoja2!AD849</f>
        <v>0</v>
      </c>
      <c r="R849" s="18">
        <f>Hoja2!AE849</f>
        <v>0</v>
      </c>
      <c r="S849" s="18">
        <f>Hoja2!AF849</f>
        <v>0</v>
      </c>
      <c r="T849" s="18">
        <f>Hoja2!AG849</f>
        <v>0</v>
      </c>
      <c r="U849" s="18">
        <f>Hoja2!AH849</f>
        <v>0</v>
      </c>
      <c r="V849" s="18">
        <f>Hoja2!AI849</f>
        <v>0</v>
      </c>
      <c r="W849" s="18">
        <f>Hoja2!AJ849</f>
        <v>0</v>
      </c>
      <c r="X849" s="18">
        <f>Hoja2!AK849</f>
        <v>0</v>
      </c>
    </row>
    <row r="850" spans="1:24" ht="30" customHeight="1" x14ac:dyDescent="0.25">
      <c r="A850" s="18">
        <f>Hoja2!N850</f>
        <v>0</v>
      </c>
      <c r="B850" s="18">
        <f>Hoja2!O850</f>
        <v>0</v>
      </c>
      <c r="C850" s="18">
        <f>Hoja2!P850</f>
        <v>0</v>
      </c>
      <c r="D850" s="18">
        <f>Hoja2!Q850</f>
        <v>0</v>
      </c>
      <c r="E850" s="18">
        <f>Hoja2!R850</f>
        <v>0</v>
      </c>
      <c r="F850" s="18">
        <f>Hoja2!S850</f>
        <v>0</v>
      </c>
      <c r="G850" s="18">
        <f>Hoja2!T850</f>
        <v>0</v>
      </c>
      <c r="H850" s="18">
        <f>Hoja2!U850</f>
        <v>0</v>
      </c>
      <c r="I850" s="18">
        <f>Hoja2!V850</f>
        <v>0</v>
      </c>
      <c r="J850" s="18">
        <f>Hoja2!W850</f>
        <v>0</v>
      </c>
      <c r="K850" s="18">
        <f>Hoja2!X850</f>
        <v>0</v>
      </c>
      <c r="L850" s="5">
        <f>ROUND((Hoja2!W850*Hoja2!$B$1),3)</f>
        <v>0</v>
      </c>
      <c r="M850" s="5">
        <f>ROUND((Hoja2!W850*Hoja2!$B$2),3)</f>
        <v>0</v>
      </c>
      <c r="N850" s="5">
        <f t="shared" si="14"/>
        <v>0</v>
      </c>
      <c r="O850" s="45">
        <f>ROUND((Hoja2!U850+Hoja2!Y850),2)</f>
        <v>0</v>
      </c>
      <c r="P850" s="18">
        <f>Hoja2!AC850</f>
        <v>0</v>
      </c>
      <c r="Q850" s="18">
        <f>Hoja2!AD850</f>
        <v>0</v>
      </c>
      <c r="R850" s="18">
        <f>Hoja2!AE850</f>
        <v>0</v>
      </c>
      <c r="S850" s="18">
        <f>Hoja2!AF850</f>
        <v>0</v>
      </c>
      <c r="T850" s="18">
        <f>Hoja2!AG850</f>
        <v>0</v>
      </c>
      <c r="U850" s="18">
        <f>Hoja2!AH850</f>
        <v>0</v>
      </c>
      <c r="V850" s="18">
        <f>Hoja2!AI850</f>
        <v>0</v>
      </c>
      <c r="W850" s="18">
        <f>Hoja2!AJ850</f>
        <v>0</v>
      </c>
      <c r="X850" s="18">
        <f>Hoja2!AK850</f>
        <v>0</v>
      </c>
    </row>
    <row r="851" spans="1:24" ht="30" customHeight="1" x14ac:dyDescent="0.25">
      <c r="A851" s="18">
        <f>Hoja2!N851</f>
        <v>0</v>
      </c>
      <c r="B851" s="18">
        <f>Hoja2!O851</f>
        <v>0</v>
      </c>
      <c r="C851" s="18">
        <f>Hoja2!P851</f>
        <v>0</v>
      </c>
      <c r="D851" s="18">
        <f>Hoja2!Q851</f>
        <v>0</v>
      </c>
      <c r="E851" s="18">
        <f>Hoja2!R851</f>
        <v>0</v>
      </c>
      <c r="F851" s="18">
        <f>Hoja2!S851</f>
        <v>0</v>
      </c>
      <c r="G851" s="18">
        <f>Hoja2!T851</f>
        <v>0</v>
      </c>
      <c r="H851" s="18">
        <f>Hoja2!U851</f>
        <v>0</v>
      </c>
      <c r="I851" s="18">
        <f>Hoja2!V851</f>
        <v>0</v>
      </c>
      <c r="J851" s="18">
        <f>Hoja2!W851</f>
        <v>0</v>
      </c>
      <c r="K851" s="18">
        <f>Hoja2!X851</f>
        <v>0</v>
      </c>
      <c r="L851" s="5">
        <f>ROUND((Hoja2!W851*Hoja2!$B$1),3)</f>
        <v>0</v>
      </c>
      <c r="M851" s="5">
        <f>ROUND((Hoja2!W851*Hoja2!$B$2),3)</f>
        <v>0</v>
      </c>
      <c r="N851" s="5">
        <f t="shared" si="14"/>
        <v>0</v>
      </c>
      <c r="O851" s="45">
        <f>ROUND((Hoja2!U851+Hoja2!Y851),2)</f>
        <v>0</v>
      </c>
      <c r="P851" s="18">
        <f>Hoja2!AC851</f>
        <v>0</v>
      </c>
      <c r="Q851" s="18">
        <f>Hoja2!AD851</f>
        <v>0</v>
      </c>
      <c r="R851" s="18">
        <f>Hoja2!AE851</f>
        <v>0</v>
      </c>
      <c r="S851" s="18">
        <f>Hoja2!AF851</f>
        <v>0</v>
      </c>
      <c r="T851" s="18">
        <f>Hoja2!AG851</f>
        <v>0</v>
      </c>
      <c r="U851" s="18">
        <f>Hoja2!AH851</f>
        <v>0</v>
      </c>
      <c r="V851" s="18">
        <f>Hoja2!AI851</f>
        <v>0</v>
      </c>
      <c r="W851" s="18">
        <f>Hoja2!AJ851</f>
        <v>0</v>
      </c>
      <c r="X851" s="18">
        <f>Hoja2!AK851</f>
        <v>0</v>
      </c>
    </row>
    <row r="852" spans="1:24" ht="30" customHeight="1" x14ac:dyDescent="0.25">
      <c r="A852" s="18">
        <f>Hoja2!N852</f>
        <v>0</v>
      </c>
      <c r="B852" s="18">
        <f>Hoja2!O852</f>
        <v>0</v>
      </c>
      <c r="C852" s="18">
        <f>Hoja2!P852</f>
        <v>0</v>
      </c>
      <c r="D852" s="18">
        <f>Hoja2!Q852</f>
        <v>0</v>
      </c>
      <c r="E852" s="18">
        <f>Hoja2!R852</f>
        <v>0</v>
      </c>
      <c r="F852" s="18">
        <f>Hoja2!S852</f>
        <v>0</v>
      </c>
      <c r="G852" s="18">
        <f>Hoja2!T852</f>
        <v>0</v>
      </c>
      <c r="H852" s="18">
        <f>Hoja2!U852</f>
        <v>0</v>
      </c>
      <c r="I852" s="18">
        <f>Hoja2!V852</f>
        <v>0</v>
      </c>
      <c r="J852" s="18">
        <f>Hoja2!W852</f>
        <v>0</v>
      </c>
      <c r="K852" s="18">
        <f>Hoja2!X852</f>
        <v>0</v>
      </c>
      <c r="L852" s="5">
        <f>ROUND((Hoja2!W852*Hoja2!$B$1),3)</f>
        <v>0</v>
      </c>
      <c r="M852" s="5">
        <f>ROUND((Hoja2!W852*Hoja2!$B$2),3)</f>
        <v>0</v>
      </c>
      <c r="N852" s="5">
        <f t="shared" si="14"/>
        <v>0</v>
      </c>
      <c r="O852" s="45">
        <f>ROUND((Hoja2!U852+Hoja2!Y852),2)</f>
        <v>0</v>
      </c>
      <c r="P852" s="18">
        <f>Hoja2!AC852</f>
        <v>0</v>
      </c>
      <c r="Q852" s="18">
        <f>Hoja2!AD852</f>
        <v>0</v>
      </c>
      <c r="R852" s="18">
        <f>Hoja2!AE852</f>
        <v>0</v>
      </c>
      <c r="S852" s="18">
        <f>Hoja2!AF852</f>
        <v>0</v>
      </c>
      <c r="T852" s="18">
        <f>Hoja2!AG852</f>
        <v>0</v>
      </c>
      <c r="U852" s="18">
        <f>Hoja2!AH852</f>
        <v>0</v>
      </c>
      <c r="V852" s="18">
        <f>Hoja2!AI852</f>
        <v>0</v>
      </c>
      <c r="W852" s="18">
        <f>Hoja2!AJ852</f>
        <v>0</v>
      </c>
      <c r="X852" s="18">
        <f>Hoja2!AK852</f>
        <v>0</v>
      </c>
    </row>
    <row r="853" spans="1:24" ht="30" customHeight="1" x14ac:dyDescent="0.25">
      <c r="A853" s="18">
        <f>Hoja2!N853</f>
        <v>0</v>
      </c>
      <c r="B853" s="18">
        <f>Hoja2!O853</f>
        <v>0</v>
      </c>
      <c r="C853" s="18">
        <f>Hoja2!P853</f>
        <v>0</v>
      </c>
      <c r="D853" s="18">
        <f>Hoja2!Q853</f>
        <v>0</v>
      </c>
      <c r="E853" s="18">
        <f>Hoja2!R853</f>
        <v>0</v>
      </c>
      <c r="F853" s="18">
        <f>Hoja2!S853</f>
        <v>0</v>
      </c>
      <c r="G853" s="18">
        <f>Hoja2!T853</f>
        <v>0</v>
      </c>
      <c r="H853" s="18">
        <f>Hoja2!U853</f>
        <v>0</v>
      </c>
      <c r="I853" s="18">
        <f>Hoja2!V853</f>
        <v>0</v>
      </c>
      <c r="J853" s="18">
        <f>Hoja2!W853</f>
        <v>0</v>
      </c>
      <c r="K853" s="18">
        <f>Hoja2!X853</f>
        <v>0</v>
      </c>
      <c r="L853" s="5">
        <f>ROUND((Hoja2!W853*Hoja2!$B$1),3)</f>
        <v>0</v>
      </c>
      <c r="M853" s="5">
        <f>ROUND((Hoja2!W853*Hoja2!$B$2),3)</f>
        <v>0</v>
      </c>
      <c r="N853" s="5">
        <f t="shared" si="14"/>
        <v>0</v>
      </c>
      <c r="O853" s="45">
        <f>ROUND((Hoja2!U853+Hoja2!Y853),2)</f>
        <v>0</v>
      </c>
      <c r="P853" s="18">
        <f>Hoja2!AC853</f>
        <v>0</v>
      </c>
      <c r="Q853" s="18">
        <f>Hoja2!AD853</f>
        <v>0</v>
      </c>
      <c r="R853" s="18">
        <f>Hoja2!AE853</f>
        <v>0</v>
      </c>
      <c r="S853" s="18">
        <f>Hoja2!AF853</f>
        <v>0</v>
      </c>
      <c r="T853" s="18">
        <f>Hoja2!AG853</f>
        <v>0</v>
      </c>
      <c r="U853" s="18">
        <f>Hoja2!AH853</f>
        <v>0</v>
      </c>
      <c r="V853" s="18">
        <f>Hoja2!AI853</f>
        <v>0</v>
      </c>
      <c r="W853" s="18">
        <f>Hoja2!AJ853</f>
        <v>0</v>
      </c>
      <c r="X853" s="18">
        <f>Hoja2!AK853</f>
        <v>0</v>
      </c>
    </row>
    <row r="854" spans="1:24" ht="30" customHeight="1" x14ac:dyDescent="0.25">
      <c r="A854" s="18">
        <f>Hoja2!N854</f>
        <v>0</v>
      </c>
      <c r="B854" s="18">
        <f>Hoja2!O854</f>
        <v>0</v>
      </c>
      <c r="C854" s="18">
        <f>Hoja2!P854</f>
        <v>0</v>
      </c>
      <c r="D854" s="18">
        <f>Hoja2!Q854</f>
        <v>0</v>
      </c>
      <c r="E854" s="18">
        <f>Hoja2!R854</f>
        <v>0</v>
      </c>
      <c r="F854" s="18">
        <f>Hoja2!S854</f>
        <v>0</v>
      </c>
      <c r="G854" s="18">
        <f>Hoja2!T854</f>
        <v>0</v>
      </c>
      <c r="H854" s="18">
        <f>Hoja2!U854</f>
        <v>0</v>
      </c>
      <c r="I854" s="18">
        <f>Hoja2!V854</f>
        <v>0</v>
      </c>
      <c r="J854" s="18">
        <f>Hoja2!W854</f>
        <v>0</v>
      </c>
      <c r="K854" s="18">
        <f>Hoja2!X854</f>
        <v>0</v>
      </c>
      <c r="L854" s="5">
        <f>ROUND((Hoja2!W854*Hoja2!$B$1),3)</f>
        <v>0</v>
      </c>
      <c r="M854" s="5">
        <f>ROUND((Hoja2!W854*Hoja2!$B$2),3)</f>
        <v>0</v>
      </c>
      <c r="N854" s="5">
        <f t="shared" si="14"/>
        <v>0</v>
      </c>
      <c r="O854" s="45">
        <f>ROUND((Hoja2!U854+Hoja2!Y854),2)</f>
        <v>0</v>
      </c>
      <c r="P854" s="18">
        <f>Hoja2!AC854</f>
        <v>0</v>
      </c>
      <c r="Q854" s="18">
        <f>Hoja2!AD854</f>
        <v>0</v>
      </c>
      <c r="R854" s="18">
        <f>Hoja2!AE854</f>
        <v>0</v>
      </c>
      <c r="S854" s="18">
        <f>Hoja2!AF854</f>
        <v>0</v>
      </c>
      <c r="T854" s="18">
        <f>Hoja2!AG854</f>
        <v>0</v>
      </c>
      <c r="U854" s="18">
        <f>Hoja2!AH854</f>
        <v>0</v>
      </c>
      <c r="V854" s="18">
        <f>Hoja2!AI854</f>
        <v>0</v>
      </c>
      <c r="W854" s="18">
        <f>Hoja2!AJ854</f>
        <v>0</v>
      </c>
      <c r="X854" s="18">
        <f>Hoja2!AK854</f>
        <v>0</v>
      </c>
    </row>
    <row r="855" spans="1:24" ht="30" customHeight="1" x14ac:dyDescent="0.25">
      <c r="A855" s="18">
        <f>Hoja2!N855</f>
        <v>0</v>
      </c>
      <c r="B855" s="18">
        <f>Hoja2!O855</f>
        <v>0</v>
      </c>
      <c r="C855" s="18">
        <f>Hoja2!P855</f>
        <v>0</v>
      </c>
      <c r="D855" s="18">
        <f>Hoja2!Q855</f>
        <v>0</v>
      </c>
      <c r="E855" s="18">
        <f>Hoja2!R855</f>
        <v>0</v>
      </c>
      <c r="F855" s="18">
        <f>Hoja2!S855</f>
        <v>0</v>
      </c>
      <c r="G855" s="18">
        <f>Hoja2!T855</f>
        <v>0</v>
      </c>
      <c r="H855" s="18">
        <f>Hoja2!U855</f>
        <v>0</v>
      </c>
      <c r="I855" s="18">
        <f>Hoja2!V855</f>
        <v>0</v>
      </c>
      <c r="J855" s="18">
        <f>Hoja2!W855</f>
        <v>0</v>
      </c>
      <c r="K855" s="18">
        <f>Hoja2!X855</f>
        <v>0</v>
      </c>
      <c r="L855" s="5">
        <f>ROUND((Hoja2!W855*Hoja2!$B$1),3)</f>
        <v>0</v>
      </c>
      <c r="M855" s="5">
        <f>ROUND((Hoja2!W855*Hoja2!$B$2),3)</f>
        <v>0</v>
      </c>
      <c r="N855" s="5">
        <f t="shared" si="14"/>
        <v>0</v>
      </c>
      <c r="O855" s="45">
        <f>ROUND((Hoja2!U855+Hoja2!Y855),2)</f>
        <v>0</v>
      </c>
      <c r="P855" s="18">
        <f>Hoja2!AC855</f>
        <v>0</v>
      </c>
      <c r="Q855" s="18">
        <f>Hoja2!AD855</f>
        <v>0</v>
      </c>
      <c r="R855" s="18">
        <f>Hoja2!AE855</f>
        <v>0</v>
      </c>
      <c r="S855" s="18">
        <f>Hoja2!AF855</f>
        <v>0</v>
      </c>
      <c r="T855" s="18">
        <f>Hoja2!AG855</f>
        <v>0</v>
      </c>
      <c r="U855" s="18">
        <f>Hoja2!AH855</f>
        <v>0</v>
      </c>
      <c r="V855" s="18">
        <f>Hoja2!AI855</f>
        <v>0</v>
      </c>
      <c r="W855" s="18">
        <f>Hoja2!AJ855</f>
        <v>0</v>
      </c>
      <c r="X855" s="18">
        <f>Hoja2!AK855</f>
        <v>0</v>
      </c>
    </row>
    <row r="856" spans="1:24" ht="30" customHeight="1" x14ac:dyDescent="0.25">
      <c r="A856" s="18">
        <f>Hoja2!N856</f>
        <v>0</v>
      </c>
      <c r="B856" s="18">
        <f>Hoja2!O856</f>
        <v>0</v>
      </c>
      <c r="C856" s="18">
        <f>Hoja2!P856</f>
        <v>0</v>
      </c>
      <c r="D856" s="18">
        <f>Hoja2!Q856</f>
        <v>0</v>
      </c>
      <c r="E856" s="18">
        <f>Hoja2!R856</f>
        <v>0</v>
      </c>
      <c r="F856" s="18">
        <f>Hoja2!S856</f>
        <v>0</v>
      </c>
      <c r="G856" s="18">
        <f>Hoja2!T856</f>
        <v>0</v>
      </c>
      <c r="H856" s="18">
        <f>Hoja2!U856</f>
        <v>0</v>
      </c>
      <c r="I856" s="18">
        <f>Hoja2!V856</f>
        <v>0</v>
      </c>
      <c r="J856" s="18">
        <f>Hoja2!W856</f>
        <v>0</v>
      </c>
      <c r="K856" s="18">
        <f>Hoja2!X856</f>
        <v>0</v>
      </c>
      <c r="L856" s="5">
        <f>ROUND((Hoja2!W856*Hoja2!$B$1),3)</f>
        <v>0</v>
      </c>
      <c r="M856" s="5">
        <f>ROUND((Hoja2!W856*Hoja2!$B$2),3)</f>
        <v>0</v>
      </c>
      <c r="N856" s="5">
        <f t="shared" si="14"/>
        <v>0</v>
      </c>
      <c r="O856" s="45">
        <f>ROUND((Hoja2!U856+Hoja2!Y856),2)</f>
        <v>0</v>
      </c>
      <c r="P856" s="18">
        <f>Hoja2!AC856</f>
        <v>0</v>
      </c>
      <c r="Q856" s="18">
        <f>Hoja2!AD856</f>
        <v>0</v>
      </c>
      <c r="R856" s="18">
        <f>Hoja2!AE856</f>
        <v>0</v>
      </c>
      <c r="S856" s="18">
        <f>Hoja2!AF856</f>
        <v>0</v>
      </c>
      <c r="T856" s="18">
        <f>Hoja2!AG856</f>
        <v>0</v>
      </c>
      <c r="U856" s="18">
        <f>Hoja2!AH856</f>
        <v>0</v>
      </c>
      <c r="V856" s="18">
        <f>Hoja2!AI856</f>
        <v>0</v>
      </c>
      <c r="W856" s="18">
        <f>Hoja2!AJ856</f>
        <v>0</v>
      </c>
      <c r="X856" s="18">
        <f>Hoja2!AK856</f>
        <v>0</v>
      </c>
    </row>
    <row r="857" spans="1:24" ht="30" customHeight="1" x14ac:dyDescent="0.25">
      <c r="A857" s="18">
        <f>Hoja2!N857</f>
        <v>0</v>
      </c>
      <c r="B857" s="18">
        <f>Hoja2!O857</f>
        <v>0</v>
      </c>
      <c r="C857" s="18">
        <f>Hoja2!P857</f>
        <v>0</v>
      </c>
      <c r="D857" s="18">
        <f>Hoja2!Q857</f>
        <v>0</v>
      </c>
      <c r="E857" s="18">
        <f>Hoja2!R857</f>
        <v>0</v>
      </c>
      <c r="F857" s="18">
        <f>Hoja2!S857</f>
        <v>0</v>
      </c>
      <c r="G857" s="18">
        <f>Hoja2!T857</f>
        <v>0</v>
      </c>
      <c r="H857" s="18">
        <f>Hoja2!U857</f>
        <v>0</v>
      </c>
      <c r="I857" s="18">
        <f>Hoja2!V857</f>
        <v>0</v>
      </c>
      <c r="J857" s="18">
        <f>Hoja2!W857</f>
        <v>0</v>
      </c>
      <c r="K857" s="18">
        <f>Hoja2!X857</f>
        <v>0</v>
      </c>
      <c r="L857" s="5">
        <f>ROUND((Hoja2!W857*Hoja2!$B$1),3)</f>
        <v>0</v>
      </c>
      <c r="M857" s="5">
        <f>ROUND((Hoja2!W857*Hoja2!$B$2),3)</f>
        <v>0</v>
      </c>
      <c r="N857" s="5">
        <f t="shared" si="14"/>
        <v>0</v>
      </c>
      <c r="O857" s="45">
        <f>ROUND((Hoja2!U857+Hoja2!Y857),2)</f>
        <v>0</v>
      </c>
      <c r="P857" s="18">
        <f>Hoja2!AC857</f>
        <v>0</v>
      </c>
      <c r="Q857" s="18">
        <f>Hoja2!AD857</f>
        <v>0</v>
      </c>
      <c r="R857" s="18">
        <f>Hoja2!AE857</f>
        <v>0</v>
      </c>
      <c r="S857" s="18">
        <f>Hoja2!AF857</f>
        <v>0</v>
      </c>
      <c r="T857" s="18">
        <f>Hoja2!AG857</f>
        <v>0</v>
      </c>
      <c r="U857" s="18">
        <f>Hoja2!AH857</f>
        <v>0</v>
      </c>
      <c r="V857" s="18">
        <f>Hoja2!AI857</f>
        <v>0</v>
      </c>
      <c r="W857" s="18">
        <f>Hoja2!AJ857</f>
        <v>0</v>
      </c>
      <c r="X857" s="18">
        <f>Hoja2!AK857</f>
        <v>0</v>
      </c>
    </row>
    <row r="858" spans="1:24" ht="30" customHeight="1" x14ac:dyDescent="0.25">
      <c r="A858" s="18">
        <f>Hoja2!N858</f>
        <v>0</v>
      </c>
      <c r="B858" s="18">
        <f>Hoja2!O858</f>
        <v>0</v>
      </c>
      <c r="C858" s="18">
        <f>Hoja2!P858</f>
        <v>0</v>
      </c>
      <c r="D858" s="18">
        <f>Hoja2!Q858</f>
        <v>0</v>
      </c>
      <c r="E858" s="18">
        <f>Hoja2!R858</f>
        <v>0</v>
      </c>
      <c r="F858" s="18">
        <f>Hoja2!S858</f>
        <v>0</v>
      </c>
      <c r="G858" s="18">
        <f>Hoja2!T858</f>
        <v>0</v>
      </c>
      <c r="H858" s="18">
        <f>Hoja2!U858</f>
        <v>0</v>
      </c>
      <c r="I858" s="18">
        <f>Hoja2!V858</f>
        <v>0</v>
      </c>
      <c r="J858" s="18">
        <f>Hoja2!W858</f>
        <v>0</v>
      </c>
      <c r="K858" s="18">
        <f>Hoja2!X858</f>
        <v>0</v>
      </c>
      <c r="L858" s="5">
        <f>ROUND((Hoja2!W858*Hoja2!$B$1),3)</f>
        <v>0</v>
      </c>
      <c r="M858" s="5">
        <f>ROUND((Hoja2!W858*Hoja2!$B$2),3)</f>
        <v>0</v>
      </c>
      <c r="N858" s="5">
        <f t="shared" si="14"/>
        <v>0</v>
      </c>
      <c r="O858" s="45">
        <f>ROUND((Hoja2!U858+Hoja2!Y858),2)</f>
        <v>0</v>
      </c>
      <c r="P858" s="18">
        <f>Hoja2!AC858</f>
        <v>0</v>
      </c>
      <c r="Q858" s="18">
        <f>Hoja2!AD858</f>
        <v>0</v>
      </c>
      <c r="R858" s="18">
        <f>Hoja2!AE858</f>
        <v>0</v>
      </c>
      <c r="S858" s="18">
        <f>Hoja2!AF858</f>
        <v>0</v>
      </c>
      <c r="T858" s="18">
        <f>Hoja2!AG858</f>
        <v>0</v>
      </c>
      <c r="U858" s="18">
        <f>Hoja2!AH858</f>
        <v>0</v>
      </c>
      <c r="V858" s="18">
        <f>Hoja2!AI858</f>
        <v>0</v>
      </c>
      <c r="W858" s="18">
        <f>Hoja2!AJ858</f>
        <v>0</v>
      </c>
      <c r="X858" s="18">
        <f>Hoja2!AK858</f>
        <v>0</v>
      </c>
    </row>
    <row r="859" spans="1:24" ht="30" customHeight="1" x14ac:dyDescent="0.25">
      <c r="A859" s="18">
        <f>Hoja2!N859</f>
        <v>0</v>
      </c>
      <c r="B859" s="18">
        <f>Hoja2!O859</f>
        <v>0</v>
      </c>
      <c r="C859" s="18">
        <f>Hoja2!P859</f>
        <v>0</v>
      </c>
      <c r="D859" s="18">
        <f>Hoja2!Q859</f>
        <v>0</v>
      </c>
      <c r="E859" s="18">
        <f>Hoja2!R859</f>
        <v>0</v>
      </c>
      <c r="F859" s="18">
        <f>Hoja2!S859</f>
        <v>0</v>
      </c>
      <c r="G859" s="18">
        <f>Hoja2!T859</f>
        <v>0</v>
      </c>
      <c r="H859" s="18">
        <f>Hoja2!U859</f>
        <v>0</v>
      </c>
      <c r="I859" s="18">
        <f>Hoja2!V859</f>
        <v>0</v>
      </c>
      <c r="J859" s="18">
        <f>Hoja2!W859</f>
        <v>0</v>
      </c>
      <c r="K859" s="18">
        <f>Hoja2!X859</f>
        <v>0</v>
      </c>
      <c r="L859" s="5">
        <f>ROUND((Hoja2!W859*Hoja2!$B$1),3)</f>
        <v>0</v>
      </c>
      <c r="M859" s="5">
        <f>ROUND((Hoja2!W859*Hoja2!$B$2),3)</f>
        <v>0</v>
      </c>
      <c r="N859" s="5">
        <f t="shared" si="14"/>
        <v>0</v>
      </c>
      <c r="O859" s="45">
        <f>ROUND((Hoja2!U859+Hoja2!Y859),2)</f>
        <v>0</v>
      </c>
      <c r="P859" s="18">
        <f>Hoja2!AC859</f>
        <v>0</v>
      </c>
      <c r="Q859" s="18">
        <f>Hoja2!AD859</f>
        <v>0</v>
      </c>
      <c r="R859" s="18">
        <f>Hoja2!AE859</f>
        <v>0</v>
      </c>
      <c r="S859" s="18">
        <f>Hoja2!AF859</f>
        <v>0</v>
      </c>
      <c r="T859" s="18">
        <f>Hoja2!AG859</f>
        <v>0</v>
      </c>
      <c r="U859" s="18">
        <f>Hoja2!AH859</f>
        <v>0</v>
      </c>
      <c r="V859" s="18">
        <f>Hoja2!AI859</f>
        <v>0</v>
      </c>
      <c r="W859" s="18">
        <f>Hoja2!AJ859</f>
        <v>0</v>
      </c>
      <c r="X859" s="18">
        <f>Hoja2!AK859</f>
        <v>0</v>
      </c>
    </row>
    <row r="860" spans="1:24" ht="30" customHeight="1" x14ac:dyDescent="0.25">
      <c r="A860" s="18">
        <f>Hoja2!N860</f>
        <v>0</v>
      </c>
      <c r="B860" s="18">
        <f>Hoja2!O860</f>
        <v>0</v>
      </c>
      <c r="C860" s="18">
        <f>Hoja2!P860</f>
        <v>0</v>
      </c>
      <c r="D860" s="18">
        <f>Hoja2!Q860</f>
        <v>0</v>
      </c>
      <c r="E860" s="18">
        <f>Hoja2!R860</f>
        <v>0</v>
      </c>
      <c r="F860" s="18">
        <f>Hoja2!S860</f>
        <v>0</v>
      </c>
      <c r="G860" s="18">
        <f>Hoja2!T860</f>
        <v>0</v>
      </c>
      <c r="H860" s="18">
        <f>Hoja2!U860</f>
        <v>0</v>
      </c>
      <c r="I860" s="18">
        <f>Hoja2!V860</f>
        <v>0</v>
      </c>
      <c r="J860" s="18">
        <f>Hoja2!W860</f>
        <v>0</v>
      </c>
      <c r="K860" s="18">
        <f>Hoja2!X860</f>
        <v>0</v>
      </c>
      <c r="L860" s="5">
        <f>ROUND((Hoja2!W860*Hoja2!$B$1),3)</f>
        <v>0</v>
      </c>
      <c r="M860" s="5">
        <f>ROUND((Hoja2!W860*Hoja2!$B$2),3)</f>
        <v>0</v>
      </c>
      <c r="N860" s="5">
        <f t="shared" si="14"/>
        <v>0</v>
      </c>
      <c r="O860" s="45">
        <f>ROUND((Hoja2!U860+Hoja2!Y860),2)</f>
        <v>0</v>
      </c>
      <c r="P860" s="18">
        <f>Hoja2!AC860</f>
        <v>0</v>
      </c>
      <c r="Q860" s="18">
        <f>Hoja2!AD860</f>
        <v>0</v>
      </c>
      <c r="R860" s="18">
        <f>Hoja2!AE860</f>
        <v>0</v>
      </c>
      <c r="S860" s="18">
        <f>Hoja2!AF860</f>
        <v>0</v>
      </c>
      <c r="T860" s="18">
        <f>Hoja2!AG860</f>
        <v>0</v>
      </c>
      <c r="U860" s="18">
        <f>Hoja2!AH860</f>
        <v>0</v>
      </c>
      <c r="V860" s="18">
        <f>Hoja2!AI860</f>
        <v>0</v>
      </c>
      <c r="W860" s="18">
        <f>Hoja2!AJ860</f>
        <v>0</v>
      </c>
      <c r="X860" s="18">
        <f>Hoja2!AK860</f>
        <v>0</v>
      </c>
    </row>
    <row r="861" spans="1:24" ht="30" customHeight="1" x14ac:dyDescent="0.25">
      <c r="A861" s="18">
        <f>Hoja2!N861</f>
        <v>0</v>
      </c>
      <c r="B861" s="18">
        <f>Hoja2!O861</f>
        <v>0</v>
      </c>
      <c r="C861" s="18">
        <f>Hoja2!P861</f>
        <v>0</v>
      </c>
      <c r="D861" s="18">
        <f>Hoja2!Q861</f>
        <v>0</v>
      </c>
      <c r="E861" s="18">
        <f>Hoja2!R861</f>
        <v>0</v>
      </c>
      <c r="F861" s="18">
        <f>Hoja2!S861</f>
        <v>0</v>
      </c>
      <c r="G861" s="18">
        <f>Hoja2!T861</f>
        <v>0</v>
      </c>
      <c r="H861" s="18">
        <f>Hoja2!U861</f>
        <v>0</v>
      </c>
      <c r="I861" s="18">
        <f>Hoja2!V861</f>
        <v>0</v>
      </c>
      <c r="J861" s="18">
        <f>Hoja2!W861</f>
        <v>0</v>
      </c>
      <c r="K861" s="18">
        <f>Hoja2!X861</f>
        <v>0</v>
      </c>
      <c r="L861" s="5">
        <f>ROUND((Hoja2!W861*Hoja2!$B$1),3)</f>
        <v>0</v>
      </c>
      <c r="M861" s="5">
        <f>ROUND((Hoja2!W861*Hoja2!$B$2),3)</f>
        <v>0</v>
      </c>
      <c r="N861" s="5">
        <f t="shared" si="14"/>
        <v>0</v>
      </c>
      <c r="O861" s="45">
        <f>ROUND((Hoja2!U861+Hoja2!Y861),2)</f>
        <v>0</v>
      </c>
      <c r="P861" s="18">
        <f>Hoja2!AC861</f>
        <v>0</v>
      </c>
      <c r="Q861" s="18">
        <f>Hoja2!AD861</f>
        <v>0</v>
      </c>
      <c r="R861" s="18">
        <f>Hoja2!AE861</f>
        <v>0</v>
      </c>
      <c r="S861" s="18">
        <f>Hoja2!AF861</f>
        <v>0</v>
      </c>
      <c r="T861" s="18">
        <f>Hoja2!AG861</f>
        <v>0</v>
      </c>
      <c r="U861" s="18">
        <f>Hoja2!AH861</f>
        <v>0</v>
      </c>
      <c r="V861" s="18">
        <f>Hoja2!AI861</f>
        <v>0</v>
      </c>
      <c r="W861" s="18">
        <f>Hoja2!AJ861</f>
        <v>0</v>
      </c>
      <c r="X861" s="18">
        <f>Hoja2!AK861</f>
        <v>0</v>
      </c>
    </row>
    <row r="862" spans="1:24" ht="30" customHeight="1" x14ac:dyDescent="0.25">
      <c r="A862" s="18">
        <f>Hoja2!N862</f>
        <v>0</v>
      </c>
      <c r="B862" s="18">
        <f>Hoja2!O862</f>
        <v>0</v>
      </c>
      <c r="C862" s="18">
        <f>Hoja2!P862</f>
        <v>0</v>
      </c>
      <c r="D862" s="18">
        <f>Hoja2!Q862</f>
        <v>0</v>
      </c>
      <c r="E862" s="18">
        <f>Hoja2!R862</f>
        <v>0</v>
      </c>
      <c r="F862" s="18">
        <f>Hoja2!S862</f>
        <v>0</v>
      </c>
      <c r="G862" s="18">
        <f>Hoja2!T862</f>
        <v>0</v>
      </c>
      <c r="H862" s="18">
        <f>Hoja2!U862</f>
        <v>0</v>
      </c>
      <c r="I862" s="18">
        <f>Hoja2!V862</f>
        <v>0</v>
      </c>
      <c r="J862" s="18">
        <f>Hoja2!W862</f>
        <v>0</v>
      </c>
      <c r="K862" s="18">
        <f>Hoja2!X862</f>
        <v>0</v>
      </c>
      <c r="L862" s="5">
        <f>ROUND((Hoja2!W862*Hoja2!$B$1),3)</f>
        <v>0</v>
      </c>
      <c r="M862" s="5">
        <f>ROUND((Hoja2!W862*Hoja2!$B$2),3)</f>
        <v>0</v>
      </c>
      <c r="N862" s="5">
        <f t="shared" si="14"/>
        <v>0</v>
      </c>
      <c r="O862" s="45">
        <f>ROUND((Hoja2!U862+Hoja2!Y862),2)</f>
        <v>0</v>
      </c>
      <c r="P862" s="18">
        <f>Hoja2!AC862</f>
        <v>0</v>
      </c>
      <c r="Q862" s="18">
        <f>Hoja2!AD862</f>
        <v>0</v>
      </c>
      <c r="R862" s="18">
        <f>Hoja2!AE862</f>
        <v>0</v>
      </c>
      <c r="S862" s="18">
        <f>Hoja2!AF862</f>
        <v>0</v>
      </c>
      <c r="T862" s="18">
        <f>Hoja2!AG862</f>
        <v>0</v>
      </c>
      <c r="U862" s="18">
        <f>Hoja2!AH862</f>
        <v>0</v>
      </c>
      <c r="V862" s="18">
        <f>Hoja2!AI862</f>
        <v>0</v>
      </c>
      <c r="W862" s="18">
        <f>Hoja2!AJ862</f>
        <v>0</v>
      </c>
      <c r="X862" s="18">
        <f>Hoja2!AK862</f>
        <v>0</v>
      </c>
    </row>
    <row r="863" spans="1:24" ht="30" customHeight="1" x14ac:dyDescent="0.25">
      <c r="A863" s="18">
        <f>Hoja2!N863</f>
        <v>0</v>
      </c>
      <c r="B863" s="18">
        <f>Hoja2!O863</f>
        <v>0</v>
      </c>
      <c r="C863" s="18">
        <f>Hoja2!P863</f>
        <v>0</v>
      </c>
      <c r="D863" s="18">
        <f>Hoja2!Q863</f>
        <v>0</v>
      </c>
      <c r="E863" s="18">
        <f>Hoja2!R863</f>
        <v>0</v>
      </c>
      <c r="F863" s="18">
        <f>Hoja2!S863</f>
        <v>0</v>
      </c>
      <c r="G863" s="18">
        <f>Hoja2!T863</f>
        <v>0</v>
      </c>
      <c r="H863" s="18">
        <f>Hoja2!U863</f>
        <v>0</v>
      </c>
      <c r="I863" s="18">
        <f>Hoja2!V863</f>
        <v>0</v>
      </c>
      <c r="J863" s="18">
        <f>Hoja2!W863</f>
        <v>0</v>
      </c>
      <c r="K863" s="18">
        <f>Hoja2!X863</f>
        <v>0</v>
      </c>
      <c r="L863" s="5">
        <f>ROUND((Hoja2!W863*Hoja2!$B$1),3)</f>
        <v>0</v>
      </c>
      <c r="M863" s="5">
        <f>ROUND((Hoja2!W863*Hoja2!$B$2),3)</f>
        <v>0</v>
      </c>
      <c r="N863" s="5">
        <f t="shared" si="14"/>
        <v>0</v>
      </c>
      <c r="O863" s="45">
        <f>ROUND((Hoja2!U863+Hoja2!Y863),2)</f>
        <v>0</v>
      </c>
      <c r="P863" s="18">
        <f>Hoja2!AC863</f>
        <v>0</v>
      </c>
      <c r="Q863" s="18">
        <f>Hoja2!AD863</f>
        <v>0</v>
      </c>
      <c r="R863" s="18">
        <f>Hoja2!AE863</f>
        <v>0</v>
      </c>
      <c r="S863" s="18">
        <f>Hoja2!AF863</f>
        <v>0</v>
      </c>
      <c r="T863" s="18">
        <f>Hoja2!AG863</f>
        <v>0</v>
      </c>
      <c r="U863" s="18">
        <f>Hoja2!AH863</f>
        <v>0</v>
      </c>
      <c r="V863" s="18">
        <f>Hoja2!AI863</f>
        <v>0</v>
      </c>
      <c r="W863" s="18">
        <f>Hoja2!AJ863</f>
        <v>0</v>
      </c>
      <c r="X863" s="18">
        <f>Hoja2!AK863</f>
        <v>0</v>
      </c>
    </row>
    <row r="864" spans="1:24" ht="30" customHeight="1" x14ac:dyDescent="0.25">
      <c r="A864" s="18">
        <f>Hoja2!N864</f>
        <v>0</v>
      </c>
      <c r="B864" s="18">
        <f>Hoja2!O864</f>
        <v>0</v>
      </c>
      <c r="C864" s="18">
        <f>Hoja2!P864</f>
        <v>0</v>
      </c>
      <c r="D864" s="18">
        <f>Hoja2!Q864</f>
        <v>0</v>
      </c>
      <c r="E864" s="18">
        <f>Hoja2!R864</f>
        <v>0</v>
      </c>
      <c r="F864" s="18">
        <f>Hoja2!S864</f>
        <v>0</v>
      </c>
      <c r="G864" s="18">
        <f>Hoja2!T864</f>
        <v>0</v>
      </c>
      <c r="H864" s="18">
        <f>Hoja2!U864</f>
        <v>0</v>
      </c>
      <c r="I864" s="18">
        <f>Hoja2!V864</f>
        <v>0</v>
      </c>
      <c r="J864" s="18">
        <f>Hoja2!W864</f>
        <v>0</v>
      </c>
      <c r="K864" s="18">
        <f>Hoja2!X864</f>
        <v>0</v>
      </c>
      <c r="L864" s="5">
        <f>ROUND((Hoja2!W864*Hoja2!$B$1),3)</f>
        <v>0</v>
      </c>
      <c r="M864" s="5">
        <f>ROUND((Hoja2!W864*Hoja2!$B$2),3)</f>
        <v>0</v>
      </c>
      <c r="N864" s="5">
        <f t="shared" si="14"/>
        <v>0</v>
      </c>
      <c r="O864" s="45">
        <f>ROUND((Hoja2!U864+Hoja2!Y864),2)</f>
        <v>0</v>
      </c>
      <c r="P864" s="18">
        <f>Hoja2!AC864</f>
        <v>0</v>
      </c>
      <c r="Q864" s="18">
        <f>Hoja2!AD864</f>
        <v>0</v>
      </c>
      <c r="R864" s="18">
        <f>Hoja2!AE864</f>
        <v>0</v>
      </c>
      <c r="S864" s="18">
        <f>Hoja2!AF864</f>
        <v>0</v>
      </c>
      <c r="T864" s="18">
        <f>Hoja2!AG864</f>
        <v>0</v>
      </c>
      <c r="U864" s="18">
        <f>Hoja2!AH864</f>
        <v>0</v>
      </c>
      <c r="V864" s="18">
        <f>Hoja2!AI864</f>
        <v>0</v>
      </c>
      <c r="W864" s="18">
        <f>Hoja2!AJ864</f>
        <v>0</v>
      </c>
      <c r="X864" s="18">
        <f>Hoja2!AK864</f>
        <v>0</v>
      </c>
    </row>
    <row r="865" spans="1:24" ht="30" customHeight="1" x14ac:dyDescent="0.25">
      <c r="A865" s="18">
        <f>Hoja2!N865</f>
        <v>0</v>
      </c>
      <c r="B865" s="18">
        <f>Hoja2!O865</f>
        <v>0</v>
      </c>
      <c r="C865" s="18">
        <f>Hoja2!P865</f>
        <v>0</v>
      </c>
      <c r="D865" s="18">
        <f>Hoja2!Q865</f>
        <v>0</v>
      </c>
      <c r="E865" s="18">
        <f>Hoja2!R865</f>
        <v>0</v>
      </c>
      <c r="F865" s="18">
        <f>Hoja2!S865</f>
        <v>0</v>
      </c>
      <c r="G865" s="18">
        <f>Hoja2!T865</f>
        <v>0</v>
      </c>
      <c r="H865" s="18">
        <f>Hoja2!U865</f>
        <v>0</v>
      </c>
      <c r="I865" s="18">
        <f>Hoja2!V865</f>
        <v>0</v>
      </c>
      <c r="J865" s="18">
        <f>Hoja2!W865</f>
        <v>0</v>
      </c>
      <c r="K865" s="18">
        <f>Hoja2!X865</f>
        <v>0</v>
      </c>
      <c r="L865" s="5">
        <f>ROUND((Hoja2!W865*Hoja2!$B$1),3)</f>
        <v>0</v>
      </c>
      <c r="M865" s="5">
        <f>ROUND((Hoja2!W865*Hoja2!$B$2),3)</f>
        <v>0</v>
      </c>
      <c r="N865" s="5">
        <f t="shared" si="14"/>
        <v>0</v>
      </c>
      <c r="O865" s="45">
        <f>ROUND((Hoja2!U865+Hoja2!Y865),2)</f>
        <v>0</v>
      </c>
      <c r="P865" s="18">
        <f>Hoja2!AC865</f>
        <v>0</v>
      </c>
      <c r="Q865" s="18">
        <f>Hoja2!AD865</f>
        <v>0</v>
      </c>
      <c r="R865" s="18">
        <f>Hoja2!AE865</f>
        <v>0</v>
      </c>
      <c r="S865" s="18">
        <f>Hoja2!AF865</f>
        <v>0</v>
      </c>
      <c r="T865" s="18">
        <f>Hoja2!AG865</f>
        <v>0</v>
      </c>
      <c r="U865" s="18">
        <f>Hoja2!AH865</f>
        <v>0</v>
      </c>
      <c r="V865" s="18">
        <f>Hoja2!AI865</f>
        <v>0</v>
      </c>
      <c r="W865" s="18">
        <f>Hoja2!AJ865</f>
        <v>0</v>
      </c>
      <c r="X865" s="18">
        <f>Hoja2!AK865</f>
        <v>0</v>
      </c>
    </row>
    <row r="866" spans="1:24" ht="30" customHeight="1" x14ac:dyDescent="0.25">
      <c r="A866" s="18">
        <f>Hoja2!N866</f>
        <v>0</v>
      </c>
      <c r="B866" s="18">
        <f>Hoja2!O866</f>
        <v>0</v>
      </c>
      <c r="C866" s="18">
        <f>Hoja2!P866</f>
        <v>0</v>
      </c>
      <c r="D866" s="18">
        <f>Hoja2!Q866</f>
        <v>0</v>
      </c>
      <c r="E866" s="18">
        <f>Hoja2!R866</f>
        <v>0</v>
      </c>
      <c r="F866" s="18">
        <f>Hoja2!S866</f>
        <v>0</v>
      </c>
      <c r="G866" s="18">
        <f>Hoja2!T866</f>
        <v>0</v>
      </c>
      <c r="H866" s="18">
        <f>Hoja2!U866</f>
        <v>0</v>
      </c>
      <c r="I866" s="18">
        <f>Hoja2!V866</f>
        <v>0</v>
      </c>
      <c r="J866" s="18">
        <f>Hoja2!W866</f>
        <v>0</v>
      </c>
      <c r="K866" s="18">
        <f>Hoja2!X866</f>
        <v>0</v>
      </c>
      <c r="L866" s="5">
        <f>ROUND((Hoja2!W866*Hoja2!$B$1),3)</f>
        <v>0</v>
      </c>
      <c r="M866" s="5">
        <f>ROUND((Hoja2!W866*Hoja2!$B$2),3)</f>
        <v>0</v>
      </c>
      <c r="N866" s="5">
        <f t="shared" si="14"/>
        <v>0</v>
      </c>
      <c r="O866" s="45">
        <f>ROUND((Hoja2!U866+Hoja2!Y866),2)</f>
        <v>0</v>
      </c>
      <c r="P866" s="18">
        <f>Hoja2!AC866</f>
        <v>0</v>
      </c>
      <c r="Q866" s="18">
        <f>Hoja2!AD866</f>
        <v>0</v>
      </c>
      <c r="R866" s="18">
        <f>Hoja2!AE866</f>
        <v>0</v>
      </c>
      <c r="S866" s="18">
        <f>Hoja2!AF866</f>
        <v>0</v>
      </c>
      <c r="T866" s="18">
        <f>Hoja2!AG866</f>
        <v>0</v>
      </c>
      <c r="U866" s="18">
        <f>Hoja2!AH866</f>
        <v>0</v>
      </c>
      <c r="V866" s="18">
        <f>Hoja2!AI866</f>
        <v>0</v>
      </c>
      <c r="W866" s="18">
        <f>Hoja2!AJ866</f>
        <v>0</v>
      </c>
      <c r="X866" s="18">
        <f>Hoja2!AK866</f>
        <v>0</v>
      </c>
    </row>
    <row r="867" spans="1:24" ht="30" customHeight="1" x14ac:dyDescent="0.25">
      <c r="A867" s="18">
        <f>Hoja2!N867</f>
        <v>0</v>
      </c>
      <c r="B867" s="18">
        <f>Hoja2!O867</f>
        <v>0</v>
      </c>
      <c r="C867" s="18">
        <f>Hoja2!P867</f>
        <v>0</v>
      </c>
      <c r="D867" s="18">
        <f>Hoja2!Q867</f>
        <v>0</v>
      </c>
      <c r="E867" s="18">
        <f>Hoja2!R867</f>
        <v>0</v>
      </c>
      <c r="F867" s="18">
        <f>Hoja2!S867</f>
        <v>0</v>
      </c>
      <c r="G867" s="18">
        <f>Hoja2!T867</f>
        <v>0</v>
      </c>
      <c r="H867" s="18">
        <f>Hoja2!U867</f>
        <v>0</v>
      </c>
      <c r="I867" s="18">
        <f>Hoja2!V867</f>
        <v>0</v>
      </c>
      <c r="J867" s="18">
        <f>Hoja2!W867</f>
        <v>0</v>
      </c>
      <c r="K867" s="18">
        <f>Hoja2!X867</f>
        <v>0</v>
      </c>
      <c r="L867" s="5">
        <f>ROUND((Hoja2!W867*Hoja2!$B$1),3)</f>
        <v>0</v>
      </c>
      <c r="M867" s="5">
        <f>ROUND((Hoja2!W867*Hoja2!$B$2),3)</f>
        <v>0</v>
      </c>
      <c r="N867" s="5">
        <f t="shared" si="14"/>
        <v>0</v>
      </c>
      <c r="O867" s="45">
        <f>ROUND((Hoja2!U867+Hoja2!Y867),2)</f>
        <v>0</v>
      </c>
      <c r="P867" s="18">
        <f>Hoja2!AC867</f>
        <v>0</v>
      </c>
      <c r="Q867" s="18">
        <f>Hoja2!AD867</f>
        <v>0</v>
      </c>
      <c r="R867" s="18">
        <f>Hoja2!AE867</f>
        <v>0</v>
      </c>
      <c r="S867" s="18">
        <f>Hoja2!AF867</f>
        <v>0</v>
      </c>
      <c r="T867" s="18">
        <f>Hoja2!AG867</f>
        <v>0</v>
      </c>
      <c r="U867" s="18">
        <f>Hoja2!AH867</f>
        <v>0</v>
      </c>
      <c r="V867" s="18">
        <f>Hoja2!AI867</f>
        <v>0</v>
      </c>
      <c r="W867" s="18">
        <f>Hoja2!AJ867</f>
        <v>0</v>
      </c>
      <c r="X867" s="18">
        <f>Hoja2!AK867</f>
        <v>0</v>
      </c>
    </row>
    <row r="868" spans="1:24" ht="30" customHeight="1" x14ac:dyDescent="0.25">
      <c r="A868" s="18">
        <f>Hoja2!N868</f>
        <v>0</v>
      </c>
      <c r="B868" s="18">
        <f>Hoja2!O868</f>
        <v>0</v>
      </c>
      <c r="C868" s="18">
        <f>Hoja2!P868</f>
        <v>0</v>
      </c>
      <c r="D868" s="18">
        <f>Hoja2!Q868</f>
        <v>0</v>
      </c>
      <c r="E868" s="18">
        <f>Hoja2!R868</f>
        <v>0</v>
      </c>
      <c r="F868" s="18">
        <f>Hoja2!S868</f>
        <v>0</v>
      </c>
      <c r="G868" s="18">
        <f>Hoja2!T868</f>
        <v>0</v>
      </c>
      <c r="H868" s="18">
        <f>Hoja2!U868</f>
        <v>0</v>
      </c>
      <c r="I868" s="18">
        <f>Hoja2!V868</f>
        <v>0</v>
      </c>
      <c r="J868" s="18">
        <f>Hoja2!W868</f>
        <v>0</v>
      </c>
      <c r="K868" s="18">
        <f>Hoja2!X868</f>
        <v>0</v>
      </c>
      <c r="L868" s="5">
        <f>ROUND((Hoja2!W868*Hoja2!$B$1),3)</f>
        <v>0</v>
      </c>
      <c r="M868" s="5">
        <f>ROUND((Hoja2!W868*Hoja2!$B$2),3)</f>
        <v>0</v>
      </c>
      <c r="N868" s="5">
        <f t="shared" si="14"/>
        <v>0</v>
      </c>
      <c r="O868" s="45">
        <f>ROUND((Hoja2!U868+Hoja2!Y868),2)</f>
        <v>0</v>
      </c>
      <c r="P868" s="18">
        <f>Hoja2!AC868</f>
        <v>0</v>
      </c>
      <c r="Q868" s="18">
        <f>Hoja2!AD868</f>
        <v>0</v>
      </c>
      <c r="R868" s="18">
        <f>Hoja2!AE868</f>
        <v>0</v>
      </c>
      <c r="S868" s="18">
        <f>Hoja2!AF868</f>
        <v>0</v>
      </c>
      <c r="T868" s="18">
        <f>Hoja2!AG868</f>
        <v>0</v>
      </c>
      <c r="U868" s="18">
        <f>Hoja2!AH868</f>
        <v>0</v>
      </c>
      <c r="V868" s="18">
        <f>Hoja2!AI868</f>
        <v>0</v>
      </c>
      <c r="W868" s="18">
        <f>Hoja2!AJ868</f>
        <v>0</v>
      </c>
      <c r="X868" s="18">
        <f>Hoja2!AK868</f>
        <v>0</v>
      </c>
    </row>
    <row r="869" spans="1:24" ht="30" customHeight="1" x14ac:dyDescent="0.25">
      <c r="A869" s="18">
        <f>Hoja2!N869</f>
        <v>0</v>
      </c>
      <c r="B869" s="18">
        <f>Hoja2!O869</f>
        <v>0</v>
      </c>
      <c r="C869" s="18">
        <f>Hoja2!P869</f>
        <v>0</v>
      </c>
      <c r="D869" s="18">
        <f>Hoja2!Q869</f>
        <v>0</v>
      </c>
      <c r="E869" s="18">
        <f>Hoja2!R869</f>
        <v>0</v>
      </c>
      <c r="F869" s="18">
        <f>Hoja2!S869</f>
        <v>0</v>
      </c>
      <c r="G869" s="18">
        <f>Hoja2!T869</f>
        <v>0</v>
      </c>
      <c r="H869" s="18">
        <f>Hoja2!U869</f>
        <v>0</v>
      </c>
      <c r="I869" s="18">
        <f>Hoja2!V869</f>
        <v>0</v>
      </c>
      <c r="J869" s="18">
        <f>Hoja2!W869</f>
        <v>0</v>
      </c>
      <c r="K869" s="18">
        <f>Hoja2!X869</f>
        <v>0</v>
      </c>
      <c r="L869" s="5">
        <f>ROUND((Hoja2!W869*Hoja2!$B$1),3)</f>
        <v>0</v>
      </c>
      <c r="M869" s="5">
        <f>ROUND((Hoja2!W869*Hoja2!$B$2),3)</f>
        <v>0</v>
      </c>
      <c r="N869" s="5">
        <f t="shared" si="14"/>
        <v>0</v>
      </c>
      <c r="O869" s="45">
        <f>ROUND((Hoja2!U869+Hoja2!Y869),2)</f>
        <v>0</v>
      </c>
      <c r="P869" s="18">
        <f>Hoja2!AC869</f>
        <v>0</v>
      </c>
      <c r="Q869" s="18">
        <f>Hoja2!AD869</f>
        <v>0</v>
      </c>
      <c r="R869" s="18">
        <f>Hoja2!AE869</f>
        <v>0</v>
      </c>
      <c r="S869" s="18">
        <f>Hoja2!AF869</f>
        <v>0</v>
      </c>
      <c r="T869" s="18">
        <f>Hoja2!AG869</f>
        <v>0</v>
      </c>
      <c r="U869" s="18">
        <f>Hoja2!AH869</f>
        <v>0</v>
      </c>
      <c r="V869" s="18">
        <f>Hoja2!AI869</f>
        <v>0</v>
      </c>
      <c r="W869" s="18">
        <f>Hoja2!AJ869</f>
        <v>0</v>
      </c>
      <c r="X869" s="18">
        <f>Hoja2!AK869</f>
        <v>0</v>
      </c>
    </row>
    <row r="870" spans="1:24" ht="30" customHeight="1" x14ac:dyDescent="0.25">
      <c r="A870" s="18">
        <f>Hoja2!N870</f>
        <v>0</v>
      </c>
      <c r="B870" s="18">
        <f>Hoja2!O870</f>
        <v>0</v>
      </c>
      <c r="C870" s="18">
        <f>Hoja2!P870</f>
        <v>0</v>
      </c>
      <c r="D870" s="18">
        <f>Hoja2!Q870</f>
        <v>0</v>
      </c>
      <c r="E870" s="18">
        <f>Hoja2!R870</f>
        <v>0</v>
      </c>
      <c r="F870" s="18">
        <f>Hoja2!S870</f>
        <v>0</v>
      </c>
      <c r="G870" s="18">
        <f>Hoja2!T870</f>
        <v>0</v>
      </c>
      <c r="H870" s="18">
        <f>Hoja2!U870</f>
        <v>0</v>
      </c>
      <c r="I870" s="18">
        <f>Hoja2!V870</f>
        <v>0</v>
      </c>
      <c r="J870" s="18">
        <f>Hoja2!W870</f>
        <v>0</v>
      </c>
      <c r="K870" s="18">
        <f>Hoja2!X870</f>
        <v>0</v>
      </c>
      <c r="L870" s="5">
        <f>ROUND((Hoja2!W870*Hoja2!$B$1),3)</f>
        <v>0</v>
      </c>
      <c r="M870" s="5">
        <f>ROUND((Hoja2!W870*Hoja2!$B$2),3)</f>
        <v>0</v>
      </c>
      <c r="N870" s="5">
        <f t="shared" si="14"/>
        <v>0</v>
      </c>
      <c r="O870" s="45">
        <f>ROUND((Hoja2!U870+Hoja2!Y870),2)</f>
        <v>0</v>
      </c>
      <c r="P870" s="18">
        <f>Hoja2!AC870</f>
        <v>0</v>
      </c>
      <c r="Q870" s="18">
        <f>Hoja2!AD870</f>
        <v>0</v>
      </c>
      <c r="R870" s="18">
        <f>Hoja2!AE870</f>
        <v>0</v>
      </c>
      <c r="S870" s="18">
        <f>Hoja2!AF870</f>
        <v>0</v>
      </c>
      <c r="T870" s="18">
        <f>Hoja2!AG870</f>
        <v>0</v>
      </c>
      <c r="U870" s="18">
        <f>Hoja2!AH870</f>
        <v>0</v>
      </c>
      <c r="V870" s="18">
        <f>Hoja2!AI870</f>
        <v>0</v>
      </c>
      <c r="W870" s="18">
        <f>Hoja2!AJ870</f>
        <v>0</v>
      </c>
      <c r="X870" s="18">
        <f>Hoja2!AK870</f>
        <v>0</v>
      </c>
    </row>
    <row r="871" spans="1:24" ht="30" customHeight="1" x14ac:dyDescent="0.25">
      <c r="A871" s="18">
        <f>Hoja2!N871</f>
        <v>0</v>
      </c>
      <c r="B871" s="18">
        <f>Hoja2!O871</f>
        <v>0</v>
      </c>
      <c r="C871" s="18">
        <f>Hoja2!P871</f>
        <v>0</v>
      </c>
      <c r="D871" s="18">
        <f>Hoja2!Q871</f>
        <v>0</v>
      </c>
      <c r="E871" s="18">
        <f>Hoja2!R871</f>
        <v>0</v>
      </c>
      <c r="F871" s="18">
        <f>Hoja2!S871</f>
        <v>0</v>
      </c>
      <c r="G871" s="18">
        <f>Hoja2!T871</f>
        <v>0</v>
      </c>
      <c r="H871" s="18">
        <f>Hoja2!U871</f>
        <v>0</v>
      </c>
      <c r="I871" s="18">
        <f>Hoja2!V871</f>
        <v>0</v>
      </c>
      <c r="J871" s="18">
        <f>Hoja2!W871</f>
        <v>0</v>
      </c>
      <c r="K871" s="18">
        <f>Hoja2!X871</f>
        <v>0</v>
      </c>
      <c r="L871" s="5">
        <f>ROUND((Hoja2!W871*Hoja2!$B$1),3)</f>
        <v>0</v>
      </c>
      <c r="M871" s="5">
        <f>ROUND((Hoja2!W871*Hoja2!$B$2),3)</f>
        <v>0</v>
      </c>
      <c r="N871" s="5">
        <f t="shared" si="14"/>
        <v>0</v>
      </c>
      <c r="O871" s="45">
        <f>ROUND((Hoja2!U871+Hoja2!Y871),2)</f>
        <v>0</v>
      </c>
      <c r="P871" s="18">
        <f>Hoja2!AC871</f>
        <v>0</v>
      </c>
      <c r="Q871" s="18">
        <f>Hoja2!AD871</f>
        <v>0</v>
      </c>
      <c r="R871" s="18">
        <f>Hoja2!AE871</f>
        <v>0</v>
      </c>
      <c r="S871" s="18">
        <f>Hoja2!AF871</f>
        <v>0</v>
      </c>
      <c r="T871" s="18">
        <f>Hoja2!AG871</f>
        <v>0</v>
      </c>
      <c r="U871" s="18">
        <f>Hoja2!AH871</f>
        <v>0</v>
      </c>
      <c r="V871" s="18">
        <f>Hoja2!AI871</f>
        <v>0</v>
      </c>
      <c r="W871" s="18">
        <f>Hoja2!AJ871</f>
        <v>0</v>
      </c>
      <c r="X871" s="18">
        <f>Hoja2!AK871</f>
        <v>0</v>
      </c>
    </row>
    <row r="872" spans="1:24" ht="30" customHeight="1" x14ac:dyDescent="0.25">
      <c r="A872" s="18">
        <f>Hoja2!N872</f>
        <v>0</v>
      </c>
      <c r="B872" s="18">
        <f>Hoja2!O872</f>
        <v>0</v>
      </c>
      <c r="C872" s="18">
        <f>Hoja2!P872</f>
        <v>0</v>
      </c>
      <c r="D872" s="18">
        <f>Hoja2!Q872</f>
        <v>0</v>
      </c>
      <c r="E872" s="18">
        <f>Hoja2!R872</f>
        <v>0</v>
      </c>
      <c r="F872" s="18">
        <f>Hoja2!S872</f>
        <v>0</v>
      </c>
      <c r="G872" s="18">
        <f>Hoja2!T872</f>
        <v>0</v>
      </c>
      <c r="H872" s="18">
        <f>Hoja2!U872</f>
        <v>0</v>
      </c>
      <c r="I872" s="18">
        <f>Hoja2!V872</f>
        <v>0</v>
      </c>
      <c r="J872" s="18">
        <f>Hoja2!W872</f>
        <v>0</v>
      </c>
      <c r="K872" s="18">
        <f>Hoja2!X872</f>
        <v>0</v>
      </c>
      <c r="L872" s="5">
        <f>ROUND((Hoja2!W872*Hoja2!$B$1),3)</f>
        <v>0</v>
      </c>
      <c r="M872" s="5">
        <f>ROUND((Hoja2!W872*Hoja2!$B$2),3)</f>
        <v>0</v>
      </c>
      <c r="N872" s="5">
        <f t="shared" si="14"/>
        <v>0</v>
      </c>
      <c r="O872" s="45">
        <f>ROUND((Hoja2!U872+Hoja2!Y872),2)</f>
        <v>0</v>
      </c>
      <c r="P872" s="18">
        <f>Hoja2!AC872</f>
        <v>0</v>
      </c>
      <c r="Q872" s="18">
        <f>Hoja2!AD872</f>
        <v>0</v>
      </c>
      <c r="R872" s="18">
        <f>Hoja2!AE872</f>
        <v>0</v>
      </c>
      <c r="S872" s="18">
        <f>Hoja2!AF872</f>
        <v>0</v>
      </c>
      <c r="T872" s="18">
        <f>Hoja2!AG872</f>
        <v>0</v>
      </c>
      <c r="U872" s="18">
        <f>Hoja2!AH872</f>
        <v>0</v>
      </c>
      <c r="V872" s="18">
        <f>Hoja2!AI872</f>
        <v>0</v>
      </c>
      <c r="W872" s="18">
        <f>Hoja2!AJ872</f>
        <v>0</v>
      </c>
      <c r="X872" s="18">
        <f>Hoja2!AK872</f>
        <v>0</v>
      </c>
    </row>
    <row r="873" spans="1:24" ht="30" customHeight="1" x14ac:dyDescent="0.25">
      <c r="A873" s="18">
        <f>Hoja2!N873</f>
        <v>0</v>
      </c>
      <c r="B873" s="18">
        <f>Hoja2!O873</f>
        <v>0</v>
      </c>
      <c r="C873" s="18">
        <f>Hoja2!P873</f>
        <v>0</v>
      </c>
      <c r="D873" s="18">
        <f>Hoja2!Q873</f>
        <v>0</v>
      </c>
      <c r="E873" s="18">
        <f>Hoja2!R873</f>
        <v>0</v>
      </c>
      <c r="F873" s="18">
        <f>Hoja2!S873</f>
        <v>0</v>
      </c>
      <c r="G873" s="18">
        <f>Hoja2!T873</f>
        <v>0</v>
      </c>
      <c r="H873" s="18">
        <f>Hoja2!U873</f>
        <v>0</v>
      </c>
      <c r="I873" s="18">
        <f>Hoja2!V873</f>
        <v>0</v>
      </c>
      <c r="J873" s="18">
        <f>Hoja2!W873</f>
        <v>0</v>
      </c>
      <c r="K873" s="18">
        <f>Hoja2!X873</f>
        <v>0</v>
      </c>
      <c r="L873" s="5">
        <f>ROUND((Hoja2!W873*Hoja2!$B$1),3)</f>
        <v>0</v>
      </c>
      <c r="M873" s="5">
        <f>ROUND((Hoja2!W873*Hoja2!$B$2),3)</f>
        <v>0</v>
      </c>
      <c r="N873" s="5">
        <f t="shared" si="14"/>
        <v>0</v>
      </c>
      <c r="O873" s="45">
        <f>ROUND((Hoja2!U873+Hoja2!Y873),2)</f>
        <v>0</v>
      </c>
      <c r="P873" s="18">
        <f>Hoja2!AC873</f>
        <v>0</v>
      </c>
      <c r="Q873" s="18">
        <f>Hoja2!AD873</f>
        <v>0</v>
      </c>
      <c r="R873" s="18">
        <f>Hoja2!AE873</f>
        <v>0</v>
      </c>
      <c r="S873" s="18">
        <f>Hoja2!AF873</f>
        <v>0</v>
      </c>
      <c r="T873" s="18">
        <f>Hoja2!AG873</f>
        <v>0</v>
      </c>
      <c r="U873" s="18">
        <f>Hoja2!AH873</f>
        <v>0</v>
      </c>
      <c r="V873" s="18">
        <f>Hoja2!AI873</f>
        <v>0</v>
      </c>
      <c r="W873" s="18">
        <f>Hoja2!AJ873</f>
        <v>0</v>
      </c>
      <c r="X873" s="18">
        <f>Hoja2!AK873</f>
        <v>0</v>
      </c>
    </row>
    <row r="874" spans="1:24" ht="30" customHeight="1" x14ac:dyDescent="0.25">
      <c r="A874" s="18">
        <f>Hoja2!N874</f>
        <v>0</v>
      </c>
      <c r="B874" s="18">
        <f>Hoja2!O874</f>
        <v>0</v>
      </c>
      <c r="C874" s="18">
        <f>Hoja2!P874</f>
        <v>0</v>
      </c>
      <c r="D874" s="18">
        <f>Hoja2!Q874</f>
        <v>0</v>
      </c>
      <c r="E874" s="18">
        <f>Hoja2!R874</f>
        <v>0</v>
      </c>
      <c r="F874" s="18">
        <f>Hoja2!S874</f>
        <v>0</v>
      </c>
      <c r="G874" s="18">
        <f>Hoja2!T874</f>
        <v>0</v>
      </c>
      <c r="H874" s="18">
        <f>Hoja2!U874</f>
        <v>0</v>
      </c>
      <c r="I874" s="18">
        <f>Hoja2!V874</f>
        <v>0</v>
      </c>
      <c r="J874" s="18">
        <f>Hoja2!W874</f>
        <v>0</v>
      </c>
      <c r="K874" s="18">
        <f>Hoja2!X874</f>
        <v>0</v>
      </c>
      <c r="L874" s="5">
        <f>ROUND((Hoja2!W874*Hoja2!$B$1),3)</f>
        <v>0</v>
      </c>
      <c r="M874" s="5">
        <f>ROUND((Hoja2!W874*Hoja2!$B$2),3)</f>
        <v>0</v>
      </c>
      <c r="N874" s="5">
        <f t="shared" si="14"/>
        <v>0</v>
      </c>
      <c r="O874" s="45">
        <f>ROUND((Hoja2!U874+Hoja2!Y874),2)</f>
        <v>0</v>
      </c>
      <c r="P874" s="18">
        <f>Hoja2!AC874</f>
        <v>0</v>
      </c>
      <c r="Q874" s="18">
        <f>Hoja2!AD874</f>
        <v>0</v>
      </c>
      <c r="R874" s="18">
        <f>Hoja2!AE874</f>
        <v>0</v>
      </c>
      <c r="S874" s="18">
        <f>Hoja2!AF874</f>
        <v>0</v>
      </c>
      <c r="T874" s="18">
        <f>Hoja2!AG874</f>
        <v>0</v>
      </c>
      <c r="U874" s="18">
        <f>Hoja2!AH874</f>
        <v>0</v>
      </c>
      <c r="V874" s="18">
        <f>Hoja2!AI874</f>
        <v>0</v>
      </c>
      <c r="W874" s="18">
        <f>Hoja2!AJ874</f>
        <v>0</v>
      </c>
      <c r="X874" s="18">
        <f>Hoja2!AK874</f>
        <v>0</v>
      </c>
    </row>
    <row r="875" spans="1:24" ht="30" customHeight="1" x14ac:dyDescent="0.25">
      <c r="A875" s="18">
        <f>Hoja2!N875</f>
        <v>0</v>
      </c>
      <c r="B875" s="18">
        <f>Hoja2!O875</f>
        <v>0</v>
      </c>
      <c r="C875" s="18">
        <f>Hoja2!P875</f>
        <v>0</v>
      </c>
      <c r="D875" s="18">
        <f>Hoja2!Q875</f>
        <v>0</v>
      </c>
      <c r="E875" s="18">
        <f>Hoja2!R875</f>
        <v>0</v>
      </c>
      <c r="F875" s="18">
        <f>Hoja2!S875</f>
        <v>0</v>
      </c>
      <c r="G875" s="18">
        <f>Hoja2!T875</f>
        <v>0</v>
      </c>
      <c r="H875" s="18">
        <f>Hoja2!U875</f>
        <v>0</v>
      </c>
      <c r="I875" s="18">
        <f>Hoja2!V875</f>
        <v>0</v>
      </c>
      <c r="J875" s="18">
        <f>Hoja2!W875</f>
        <v>0</v>
      </c>
      <c r="K875" s="18">
        <f>Hoja2!X875</f>
        <v>0</v>
      </c>
      <c r="L875" s="5">
        <f>ROUND((Hoja2!W875*Hoja2!$B$1),3)</f>
        <v>0</v>
      </c>
      <c r="M875" s="5">
        <f>ROUND((Hoja2!W875*Hoja2!$B$2),3)</f>
        <v>0</v>
      </c>
      <c r="N875" s="5">
        <f t="shared" si="14"/>
        <v>0</v>
      </c>
      <c r="O875" s="45">
        <f>ROUND((Hoja2!U875+Hoja2!Y875),2)</f>
        <v>0</v>
      </c>
      <c r="P875" s="18">
        <f>Hoja2!AC875</f>
        <v>0</v>
      </c>
      <c r="Q875" s="18">
        <f>Hoja2!AD875</f>
        <v>0</v>
      </c>
      <c r="R875" s="18">
        <f>Hoja2!AE875</f>
        <v>0</v>
      </c>
      <c r="S875" s="18">
        <f>Hoja2!AF875</f>
        <v>0</v>
      </c>
      <c r="T875" s="18">
        <f>Hoja2!AG875</f>
        <v>0</v>
      </c>
      <c r="U875" s="18">
        <f>Hoja2!AH875</f>
        <v>0</v>
      </c>
      <c r="V875" s="18">
        <f>Hoja2!AI875</f>
        <v>0</v>
      </c>
      <c r="W875" s="18">
        <f>Hoja2!AJ875</f>
        <v>0</v>
      </c>
      <c r="X875" s="18">
        <f>Hoja2!AK875</f>
        <v>0</v>
      </c>
    </row>
    <row r="876" spans="1:24" ht="30" customHeight="1" x14ac:dyDescent="0.25">
      <c r="A876" s="18">
        <f>Hoja2!N876</f>
        <v>0</v>
      </c>
      <c r="B876" s="18">
        <f>Hoja2!O876</f>
        <v>0</v>
      </c>
      <c r="C876" s="18">
        <f>Hoja2!P876</f>
        <v>0</v>
      </c>
      <c r="D876" s="18">
        <f>Hoja2!Q876</f>
        <v>0</v>
      </c>
      <c r="E876" s="18">
        <f>Hoja2!R876</f>
        <v>0</v>
      </c>
      <c r="F876" s="18">
        <f>Hoja2!S876</f>
        <v>0</v>
      </c>
      <c r="G876" s="18">
        <f>Hoja2!T876</f>
        <v>0</v>
      </c>
      <c r="H876" s="18">
        <f>Hoja2!U876</f>
        <v>0</v>
      </c>
      <c r="I876" s="18">
        <f>Hoja2!V876</f>
        <v>0</v>
      </c>
      <c r="J876" s="18">
        <f>Hoja2!W876</f>
        <v>0</v>
      </c>
      <c r="K876" s="18">
        <f>Hoja2!X876</f>
        <v>0</v>
      </c>
      <c r="L876" s="5">
        <f>ROUND((Hoja2!W876*Hoja2!$B$1),3)</f>
        <v>0</v>
      </c>
      <c r="M876" s="5">
        <f>ROUND((Hoja2!W876*Hoja2!$B$2),3)</f>
        <v>0</v>
      </c>
      <c r="N876" s="5">
        <f t="shared" si="14"/>
        <v>0</v>
      </c>
      <c r="O876" s="45">
        <f>ROUND((Hoja2!U876+Hoja2!Y876),2)</f>
        <v>0</v>
      </c>
      <c r="P876" s="18">
        <f>Hoja2!AC876</f>
        <v>0</v>
      </c>
      <c r="Q876" s="18">
        <f>Hoja2!AD876</f>
        <v>0</v>
      </c>
      <c r="R876" s="18">
        <f>Hoja2!AE876</f>
        <v>0</v>
      </c>
      <c r="S876" s="18">
        <f>Hoja2!AF876</f>
        <v>0</v>
      </c>
      <c r="T876" s="18">
        <f>Hoja2!AG876</f>
        <v>0</v>
      </c>
      <c r="U876" s="18">
        <f>Hoja2!AH876</f>
        <v>0</v>
      </c>
      <c r="V876" s="18">
        <f>Hoja2!AI876</f>
        <v>0</v>
      </c>
      <c r="W876" s="18">
        <f>Hoja2!AJ876</f>
        <v>0</v>
      </c>
      <c r="X876" s="18">
        <f>Hoja2!AK876</f>
        <v>0</v>
      </c>
    </row>
    <row r="877" spans="1:24" ht="30" customHeight="1" x14ac:dyDescent="0.25">
      <c r="A877" s="18">
        <f>Hoja2!N877</f>
        <v>0</v>
      </c>
      <c r="B877" s="18">
        <f>Hoja2!O877</f>
        <v>0</v>
      </c>
      <c r="C877" s="18">
        <f>Hoja2!P877</f>
        <v>0</v>
      </c>
      <c r="D877" s="18">
        <f>Hoja2!Q877</f>
        <v>0</v>
      </c>
      <c r="E877" s="18">
        <f>Hoja2!R877</f>
        <v>0</v>
      </c>
      <c r="F877" s="18">
        <f>Hoja2!S877</f>
        <v>0</v>
      </c>
      <c r="G877" s="18">
        <f>Hoja2!T877</f>
        <v>0</v>
      </c>
      <c r="H877" s="18">
        <f>Hoja2!U877</f>
        <v>0</v>
      </c>
      <c r="I877" s="18">
        <f>Hoja2!V877</f>
        <v>0</v>
      </c>
      <c r="J877" s="18">
        <f>Hoja2!W877</f>
        <v>0</v>
      </c>
      <c r="K877" s="18">
        <f>Hoja2!X877</f>
        <v>0</v>
      </c>
      <c r="L877" s="5">
        <f>ROUND((Hoja2!W877*Hoja2!$B$1),3)</f>
        <v>0</v>
      </c>
      <c r="M877" s="5">
        <f>ROUND((Hoja2!W877*Hoja2!$B$2),3)</f>
        <v>0</v>
      </c>
      <c r="N877" s="5">
        <f t="shared" si="14"/>
        <v>0</v>
      </c>
      <c r="O877" s="45">
        <f>ROUND((Hoja2!U877+Hoja2!Y877),2)</f>
        <v>0</v>
      </c>
      <c r="P877" s="18">
        <f>Hoja2!AC877</f>
        <v>0</v>
      </c>
      <c r="Q877" s="18">
        <f>Hoja2!AD877</f>
        <v>0</v>
      </c>
      <c r="R877" s="18">
        <f>Hoja2!AE877</f>
        <v>0</v>
      </c>
      <c r="S877" s="18">
        <f>Hoja2!AF877</f>
        <v>0</v>
      </c>
      <c r="T877" s="18">
        <f>Hoja2!AG877</f>
        <v>0</v>
      </c>
      <c r="U877" s="18">
        <f>Hoja2!AH877</f>
        <v>0</v>
      </c>
      <c r="V877" s="18">
        <f>Hoja2!AI877</f>
        <v>0</v>
      </c>
      <c r="W877" s="18">
        <f>Hoja2!AJ877</f>
        <v>0</v>
      </c>
      <c r="X877" s="18">
        <f>Hoja2!AK877</f>
        <v>0</v>
      </c>
    </row>
    <row r="878" spans="1:24" ht="30" customHeight="1" x14ac:dyDescent="0.25">
      <c r="A878" s="18">
        <f>Hoja2!N878</f>
        <v>0</v>
      </c>
      <c r="B878" s="18">
        <f>Hoja2!O878</f>
        <v>0</v>
      </c>
      <c r="C878" s="18">
        <f>Hoja2!P878</f>
        <v>0</v>
      </c>
      <c r="D878" s="18">
        <f>Hoja2!Q878</f>
        <v>0</v>
      </c>
      <c r="E878" s="18">
        <f>Hoja2!R878</f>
        <v>0</v>
      </c>
      <c r="F878" s="18">
        <f>Hoja2!S878</f>
        <v>0</v>
      </c>
      <c r="G878" s="18">
        <f>Hoja2!T878</f>
        <v>0</v>
      </c>
      <c r="H878" s="18">
        <f>Hoja2!U878</f>
        <v>0</v>
      </c>
      <c r="I878" s="18">
        <f>Hoja2!V878</f>
        <v>0</v>
      </c>
      <c r="J878" s="18">
        <f>Hoja2!W878</f>
        <v>0</v>
      </c>
      <c r="K878" s="18">
        <f>Hoja2!X878</f>
        <v>0</v>
      </c>
      <c r="L878" s="5">
        <f>ROUND((Hoja2!W878*Hoja2!$B$1),3)</f>
        <v>0</v>
      </c>
      <c r="M878" s="5">
        <f>ROUND((Hoja2!W878*Hoja2!$B$2),3)</f>
        <v>0</v>
      </c>
      <c r="N878" s="5">
        <f t="shared" si="14"/>
        <v>0</v>
      </c>
      <c r="O878" s="45">
        <f>ROUND((Hoja2!U878+Hoja2!Y878),2)</f>
        <v>0</v>
      </c>
      <c r="P878" s="18">
        <f>Hoja2!AC878</f>
        <v>0</v>
      </c>
      <c r="Q878" s="18">
        <f>Hoja2!AD878</f>
        <v>0</v>
      </c>
      <c r="R878" s="18">
        <f>Hoja2!AE878</f>
        <v>0</v>
      </c>
      <c r="S878" s="18">
        <f>Hoja2!AF878</f>
        <v>0</v>
      </c>
      <c r="T878" s="18">
        <f>Hoja2!AG878</f>
        <v>0</v>
      </c>
      <c r="U878" s="18">
        <f>Hoja2!AH878</f>
        <v>0</v>
      </c>
      <c r="V878" s="18">
        <f>Hoja2!AI878</f>
        <v>0</v>
      </c>
      <c r="W878" s="18">
        <f>Hoja2!AJ878</f>
        <v>0</v>
      </c>
      <c r="X878" s="18">
        <f>Hoja2!AK878</f>
        <v>0</v>
      </c>
    </row>
    <row r="879" spans="1:24" ht="30" customHeight="1" x14ac:dyDescent="0.25">
      <c r="A879" s="18">
        <f>Hoja2!N879</f>
        <v>0</v>
      </c>
      <c r="B879" s="18">
        <f>Hoja2!O879</f>
        <v>0</v>
      </c>
      <c r="C879" s="18">
        <f>Hoja2!P879</f>
        <v>0</v>
      </c>
      <c r="D879" s="18">
        <f>Hoja2!Q879</f>
        <v>0</v>
      </c>
      <c r="E879" s="18">
        <f>Hoja2!R879</f>
        <v>0</v>
      </c>
      <c r="F879" s="18">
        <f>Hoja2!S879</f>
        <v>0</v>
      </c>
      <c r="G879" s="18">
        <f>Hoja2!T879</f>
        <v>0</v>
      </c>
      <c r="H879" s="18">
        <f>Hoja2!U879</f>
        <v>0</v>
      </c>
      <c r="I879" s="18">
        <f>Hoja2!V879</f>
        <v>0</v>
      </c>
      <c r="J879" s="18">
        <f>Hoja2!W879</f>
        <v>0</v>
      </c>
      <c r="K879" s="18">
        <f>Hoja2!X879</f>
        <v>0</v>
      </c>
      <c r="L879" s="5">
        <f>ROUND((Hoja2!W879*Hoja2!$B$1),3)</f>
        <v>0</v>
      </c>
      <c r="M879" s="5">
        <f>ROUND((Hoja2!W879*Hoja2!$B$2),3)</f>
        <v>0</v>
      </c>
      <c r="N879" s="5">
        <f t="shared" si="14"/>
        <v>0</v>
      </c>
      <c r="O879" s="45">
        <f>ROUND((Hoja2!U879+Hoja2!Y879),2)</f>
        <v>0</v>
      </c>
      <c r="P879" s="18">
        <f>Hoja2!AC879</f>
        <v>0</v>
      </c>
      <c r="Q879" s="18">
        <f>Hoja2!AD879</f>
        <v>0</v>
      </c>
      <c r="R879" s="18">
        <f>Hoja2!AE879</f>
        <v>0</v>
      </c>
      <c r="S879" s="18">
        <f>Hoja2!AF879</f>
        <v>0</v>
      </c>
      <c r="T879" s="18">
        <f>Hoja2!AG879</f>
        <v>0</v>
      </c>
      <c r="U879" s="18">
        <f>Hoja2!AH879</f>
        <v>0</v>
      </c>
      <c r="V879" s="18">
        <f>Hoja2!AI879</f>
        <v>0</v>
      </c>
      <c r="W879" s="18">
        <f>Hoja2!AJ879</f>
        <v>0</v>
      </c>
      <c r="X879" s="18">
        <f>Hoja2!AK879</f>
        <v>0</v>
      </c>
    </row>
    <row r="880" spans="1:24" ht="30" customHeight="1" x14ac:dyDescent="0.25">
      <c r="A880" s="18">
        <f>Hoja2!N880</f>
        <v>0</v>
      </c>
      <c r="B880" s="18">
        <f>Hoja2!O880</f>
        <v>0</v>
      </c>
      <c r="C880" s="18">
        <f>Hoja2!P880</f>
        <v>0</v>
      </c>
      <c r="D880" s="18">
        <f>Hoja2!Q880</f>
        <v>0</v>
      </c>
      <c r="E880" s="18">
        <f>Hoja2!R880</f>
        <v>0</v>
      </c>
      <c r="F880" s="18">
        <f>Hoja2!S880</f>
        <v>0</v>
      </c>
      <c r="G880" s="18">
        <f>Hoja2!T880</f>
        <v>0</v>
      </c>
      <c r="H880" s="18">
        <f>Hoja2!U880</f>
        <v>0</v>
      </c>
      <c r="I880" s="18">
        <f>Hoja2!V880</f>
        <v>0</v>
      </c>
      <c r="J880" s="18">
        <f>Hoja2!W880</f>
        <v>0</v>
      </c>
      <c r="K880" s="18">
        <f>Hoja2!X880</f>
        <v>0</v>
      </c>
      <c r="L880" s="5">
        <f>ROUND((Hoja2!W880*Hoja2!$B$1),3)</f>
        <v>0</v>
      </c>
      <c r="M880" s="5">
        <f>ROUND((Hoja2!W880*Hoja2!$B$2),3)</f>
        <v>0</v>
      </c>
      <c r="N880" s="5">
        <f t="shared" si="14"/>
        <v>0</v>
      </c>
      <c r="O880" s="45">
        <f>ROUND((Hoja2!U880+Hoja2!Y880),2)</f>
        <v>0</v>
      </c>
      <c r="P880" s="18">
        <f>Hoja2!AC880</f>
        <v>0</v>
      </c>
      <c r="Q880" s="18">
        <f>Hoja2!AD880</f>
        <v>0</v>
      </c>
      <c r="R880" s="18">
        <f>Hoja2!AE880</f>
        <v>0</v>
      </c>
      <c r="S880" s="18">
        <f>Hoja2!AF880</f>
        <v>0</v>
      </c>
      <c r="T880" s="18">
        <f>Hoja2!AG880</f>
        <v>0</v>
      </c>
      <c r="U880" s="18">
        <f>Hoja2!AH880</f>
        <v>0</v>
      </c>
      <c r="V880" s="18">
        <f>Hoja2!AI880</f>
        <v>0</v>
      </c>
      <c r="W880" s="18">
        <f>Hoja2!AJ880</f>
        <v>0</v>
      </c>
      <c r="X880" s="18">
        <f>Hoja2!AK880</f>
        <v>0</v>
      </c>
    </row>
    <row r="881" spans="1:24" ht="30" customHeight="1" x14ac:dyDescent="0.25">
      <c r="A881" s="18">
        <f>Hoja2!N881</f>
        <v>0</v>
      </c>
      <c r="B881" s="18">
        <f>Hoja2!O881</f>
        <v>0</v>
      </c>
      <c r="C881" s="18">
        <f>Hoja2!P881</f>
        <v>0</v>
      </c>
      <c r="D881" s="18">
        <f>Hoja2!Q881</f>
        <v>0</v>
      </c>
      <c r="E881" s="18">
        <f>Hoja2!R881</f>
        <v>0</v>
      </c>
      <c r="F881" s="18">
        <f>Hoja2!S881</f>
        <v>0</v>
      </c>
      <c r="G881" s="18">
        <f>Hoja2!T881</f>
        <v>0</v>
      </c>
      <c r="H881" s="18">
        <f>Hoja2!U881</f>
        <v>0</v>
      </c>
      <c r="I881" s="18">
        <f>Hoja2!V881</f>
        <v>0</v>
      </c>
      <c r="J881" s="18">
        <f>Hoja2!W881</f>
        <v>0</v>
      </c>
      <c r="K881" s="18">
        <f>Hoja2!X881</f>
        <v>0</v>
      </c>
      <c r="L881" s="5">
        <f>ROUND((Hoja2!W881*Hoja2!$B$1),3)</f>
        <v>0</v>
      </c>
      <c r="M881" s="5">
        <f>ROUND((Hoja2!W881*Hoja2!$B$2),3)</f>
        <v>0</v>
      </c>
      <c r="N881" s="5">
        <f t="shared" si="14"/>
        <v>0</v>
      </c>
      <c r="O881" s="45">
        <f>ROUND((Hoja2!U881+Hoja2!Y881),2)</f>
        <v>0</v>
      </c>
      <c r="P881" s="18">
        <f>Hoja2!AC881</f>
        <v>0</v>
      </c>
      <c r="Q881" s="18">
        <f>Hoja2!AD881</f>
        <v>0</v>
      </c>
      <c r="R881" s="18">
        <f>Hoja2!AE881</f>
        <v>0</v>
      </c>
      <c r="S881" s="18">
        <f>Hoja2!AF881</f>
        <v>0</v>
      </c>
      <c r="T881" s="18">
        <f>Hoja2!AG881</f>
        <v>0</v>
      </c>
      <c r="U881" s="18">
        <f>Hoja2!AH881</f>
        <v>0</v>
      </c>
      <c r="V881" s="18">
        <f>Hoja2!AI881</f>
        <v>0</v>
      </c>
      <c r="W881" s="18">
        <f>Hoja2!AJ881</f>
        <v>0</v>
      </c>
      <c r="X881" s="18">
        <f>Hoja2!AK881</f>
        <v>0</v>
      </c>
    </row>
    <row r="882" spans="1:24" ht="30" customHeight="1" x14ac:dyDescent="0.25">
      <c r="A882" s="18">
        <f>Hoja2!N882</f>
        <v>0</v>
      </c>
      <c r="B882" s="18">
        <f>Hoja2!O882</f>
        <v>0</v>
      </c>
      <c r="C882" s="18">
        <f>Hoja2!P882</f>
        <v>0</v>
      </c>
      <c r="D882" s="18">
        <f>Hoja2!Q882</f>
        <v>0</v>
      </c>
      <c r="E882" s="18">
        <f>Hoja2!R882</f>
        <v>0</v>
      </c>
      <c r="F882" s="18">
        <f>Hoja2!S882</f>
        <v>0</v>
      </c>
      <c r="G882" s="18">
        <f>Hoja2!T882</f>
        <v>0</v>
      </c>
      <c r="H882" s="18">
        <f>Hoja2!U882</f>
        <v>0</v>
      </c>
      <c r="I882" s="18">
        <f>Hoja2!V882</f>
        <v>0</v>
      </c>
      <c r="J882" s="18">
        <f>Hoja2!W882</f>
        <v>0</v>
      </c>
      <c r="K882" s="18">
        <f>Hoja2!X882</f>
        <v>0</v>
      </c>
      <c r="L882" s="5">
        <f>ROUND((Hoja2!W882*Hoja2!$B$1),3)</f>
        <v>0</v>
      </c>
      <c r="M882" s="5">
        <f>ROUND((Hoja2!W882*Hoja2!$B$2),3)</f>
        <v>0</v>
      </c>
      <c r="N882" s="5">
        <f t="shared" si="14"/>
        <v>0</v>
      </c>
      <c r="O882" s="45">
        <f>ROUND((Hoja2!U882+Hoja2!Y882),2)</f>
        <v>0</v>
      </c>
      <c r="P882" s="18">
        <f>Hoja2!AC882</f>
        <v>0</v>
      </c>
      <c r="Q882" s="18">
        <f>Hoja2!AD882</f>
        <v>0</v>
      </c>
      <c r="R882" s="18">
        <f>Hoja2!AE882</f>
        <v>0</v>
      </c>
      <c r="S882" s="18">
        <f>Hoja2!AF882</f>
        <v>0</v>
      </c>
      <c r="T882" s="18">
        <f>Hoja2!AG882</f>
        <v>0</v>
      </c>
      <c r="U882" s="18">
        <f>Hoja2!AH882</f>
        <v>0</v>
      </c>
      <c r="V882" s="18">
        <f>Hoja2!AI882</f>
        <v>0</v>
      </c>
      <c r="W882" s="18">
        <f>Hoja2!AJ882</f>
        <v>0</v>
      </c>
      <c r="X882" s="18">
        <f>Hoja2!AK882</f>
        <v>0</v>
      </c>
    </row>
    <row r="883" spans="1:24" ht="30" customHeight="1" x14ac:dyDescent="0.25">
      <c r="A883" s="18">
        <f>Hoja2!N883</f>
        <v>0</v>
      </c>
      <c r="B883" s="18">
        <f>Hoja2!O883</f>
        <v>0</v>
      </c>
      <c r="C883" s="18">
        <f>Hoja2!P883</f>
        <v>0</v>
      </c>
      <c r="D883" s="18">
        <f>Hoja2!Q883</f>
        <v>0</v>
      </c>
      <c r="E883" s="18">
        <f>Hoja2!R883</f>
        <v>0</v>
      </c>
      <c r="F883" s="18">
        <f>Hoja2!S883</f>
        <v>0</v>
      </c>
      <c r="G883" s="18">
        <f>Hoja2!T883</f>
        <v>0</v>
      </c>
      <c r="H883" s="18">
        <f>Hoja2!U883</f>
        <v>0</v>
      </c>
      <c r="I883" s="18">
        <f>Hoja2!V883</f>
        <v>0</v>
      </c>
      <c r="J883" s="18">
        <f>Hoja2!W883</f>
        <v>0</v>
      </c>
      <c r="K883" s="18">
        <f>Hoja2!X883</f>
        <v>0</v>
      </c>
      <c r="L883" s="5">
        <f>ROUND((Hoja2!W883*Hoja2!$B$1),3)</f>
        <v>0</v>
      </c>
      <c r="M883" s="5">
        <f>ROUND((Hoja2!W883*Hoja2!$B$2),3)</f>
        <v>0</v>
      </c>
      <c r="N883" s="5">
        <f t="shared" si="14"/>
        <v>0</v>
      </c>
      <c r="O883" s="45">
        <f>ROUND((Hoja2!U883+Hoja2!Y883),2)</f>
        <v>0</v>
      </c>
      <c r="P883" s="18">
        <f>Hoja2!AC883</f>
        <v>0</v>
      </c>
      <c r="Q883" s="18">
        <f>Hoja2!AD883</f>
        <v>0</v>
      </c>
      <c r="R883" s="18">
        <f>Hoja2!AE883</f>
        <v>0</v>
      </c>
      <c r="S883" s="18">
        <f>Hoja2!AF883</f>
        <v>0</v>
      </c>
      <c r="T883" s="18">
        <f>Hoja2!AG883</f>
        <v>0</v>
      </c>
      <c r="U883" s="18">
        <f>Hoja2!AH883</f>
        <v>0</v>
      </c>
      <c r="V883" s="18">
        <f>Hoja2!AI883</f>
        <v>0</v>
      </c>
      <c r="W883" s="18">
        <f>Hoja2!AJ883</f>
        <v>0</v>
      </c>
      <c r="X883" s="18">
        <f>Hoja2!AK883</f>
        <v>0</v>
      </c>
    </row>
    <row r="884" spans="1:24" ht="30" customHeight="1" x14ac:dyDescent="0.25">
      <c r="A884" s="18">
        <f>Hoja2!N884</f>
        <v>0</v>
      </c>
      <c r="B884" s="18">
        <f>Hoja2!O884</f>
        <v>0</v>
      </c>
      <c r="C884" s="18">
        <f>Hoja2!P884</f>
        <v>0</v>
      </c>
      <c r="D884" s="18">
        <f>Hoja2!Q884</f>
        <v>0</v>
      </c>
      <c r="E884" s="18">
        <f>Hoja2!R884</f>
        <v>0</v>
      </c>
      <c r="F884" s="18">
        <f>Hoja2!S884</f>
        <v>0</v>
      </c>
      <c r="G884" s="18">
        <f>Hoja2!T884</f>
        <v>0</v>
      </c>
      <c r="H884" s="18">
        <f>Hoja2!U884</f>
        <v>0</v>
      </c>
      <c r="I884" s="18">
        <f>Hoja2!V884</f>
        <v>0</v>
      </c>
      <c r="J884" s="18">
        <f>Hoja2!W884</f>
        <v>0</v>
      </c>
      <c r="K884" s="18">
        <f>Hoja2!X884</f>
        <v>0</v>
      </c>
      <c r="L884" s="5">
        <f>ROUND((Hoja2!W884*Hoja2!$B$1),3)</f>
        <v>0</v>
      </c>
      <c r="M884" s="5">
        <f>ROUND((Hoja2!W884*Hoja2!$B$2),3)</f>
        <v>0</v>
      </c>
      <c r="N884" s="5">
        <f t="shared" si="14"/>
        <v>0</v>
      </c>
      <c r="O884" s="45">
        <f>ROUND((Hoja2!U884+Hoja2!Y884),2)</f>
        <v>0</v>
      </c>
      <c r="P884" s="18">
        <f>Hoja2!AC884</f>
        <v>0</v>
      </c>
      <c r="Q884" s="18">
        <f>Hoja2!AD884</f>
        <v>0</v>
      </c>
      <c r="R884" s="18">
        <f>Hoja2!AE884</f>
        <v>0</v>
      </c>
      <c r="S884" s="18">
        <f>Hoja2!AF884</f>
        <v>0</v>
      </c>
      <c r="T884" s="18">
        <f>Hoja2!AG884</f>
        <v>0</v>
      </c>
      <c r="U884" s="18">
        <f>Hoja2!AH884</f>
        <v>0</v>
      </c>
      <c r="V884" s="18">
        <f>Hoja2!AI884</f>
        <v>0</v>
      </c>
      <c r="W884" s="18">
        <f>Hoja2!AJ884</f>
        <v>0</v>
      </c>
      <c r="X884" s="18">
        <f>Hoja2!AK884</f>
        <v>0</v>
      </c>
    </row>
    <row r="885" spans="1:24" ht="30" customHeight="1" x14ac:dyDescent="0.25">
      <c r="A885" s="18">
        <f>Hoja2!N885</f>
        <v>0</v>
      </c>
      <c r="B885" s="18">
        <f>Hoja2!O885</f>
        <v>0</v>
      </c>
      <c r="C885" s="18">
        <f>Hoja2!P885</f>
        <v>0</v>
      </c>
      <c r="D885" s="18">
        <f>Hoja2!Q885</f>
        <v>0</v>
      </c>
      <c r="E885" s="18">
        <f>Hoja2!R885</f>
        <v>0</v>
      </c>
      <c r="F885" s="18">
        <f>Hoja2!S885</f>
        <v>0</v>
      </c>
      <c r="G885" s="18">
        <f>Hoja2!T885</f>
        <v>0</v>
      </c>
      <c r="H885" s="18">
        <f>Hoja2!U885</f>
        <v>0</v>
      </c>
      <c r="I885" s="18">
        <f>Hoja2!V885</f>
        <v>0</v>
      </c>
      <c r="J885" s="18">
        <f>Hoja2!W885</f>
        <v>0</v>
      </c>
      <c r="K885" s="18">
        <f>Hoja2!X885</f>
        <v>0</v>
      </c>
      <c r="L885" s="5">
        <f>ROUND((Hoja2!W885*Hoja2!$B$1),3)</f>
        <v>0</v>
      </c>
      <c r="M885" s="5">
        <f>ROUND((Hoja2!W885*Hoja2!$B$2),3)</f>
        <v>0</v>
      </c>
      <c r="N885" s="5">
        <f t="shared" si="14"/>
        <v>0</v>
      </c>
      <c r="O885" s="45">
        <f>ROUND((Hoja2!U885+Hoja2!Y885),2)</f>
        <v>0</v>
      </c>
      <c r="P885" s="18">
        <f>Hoja2!AC885</f>
        <v>0</v>
      </c>
      <c r="Q885" s="18">
        <f>Hoja2!AD885</f>
        <v>0</v>
      </c>
      <c r="R885" s="18">
        <f>Hoja2!AE885</f>
        <v>0</v>
      </c>
      <c r="S885" s="18">
        <f>Hoja2!AF885</f>
        <v>0</v>
      </c>
      <c r="T885" s="18">
        <f>Hoja2!AG885</f>
        <v>0</v>
      </c>
      <c r="U885" s="18">
        <f>Hoja2!AH885</f>
        <v>0</v>
      </c>
      <c r="V885" s="18">
        <f>Hoja2!AI885</f>
        <v>0</v>
      </c>
      <c r="W885" s="18">
        <f>Hoja2!AJ885</f>
        <v>0</v>
      </c>
      <c r="X885" s="18">
        <f>Hoja2!AK885</f>
        <v>0</v>
      </c>
    </row>
    <row r="886" spans="1:24" ht="30" customHeight="1" x14ac:dyDescent="0.25">
      <c r="A886" s="18">
        <f>Hoja2!N886</f>
        <v>0</v>
      </c>
      <c r="B886" s="18">
        <f>Hoja2!O886</f>
        <v>0</v>
      </c>
      <c r="C886" s="18">
        <f>Hoja2!P886</f>
        <v>0</v>
      </c>
      <c r="D886" s="18">
        <f>Hoja2!Q886</f>
        <v>0</v>
      </c>
      <c r="E886" s="18">
        <f>Hoja2!R886</f>
        <v>0</v>
      </c>
      <c r="F886" s="18">
        <f>Hoja2!S886</f>
        <v>0</v>
      </c>
      <c r="G886" s="18">
        <f>Hoja2!T886</f>
        <v>0</v>
      </c>
      <c r="H886" s="18">
        <f>Hoja2!U886</f>
        <v>0</v>
      </c>
      <c r="I886" s="18">
        <f>Hoja2!V886</f>
        <v>0</v>
      </c>
      <c r="J886" s="18">
        <f>Hoja2!W886</f>
        <v>0</v>
      </c>
      <c r="K886" s="18">
        <f>Hoja2!X886</f>
        <v>0</v>
      </c>
      <c r="L886" s="5">
        <f>ROUND((Hoja2!W886*Hoja2!$B$1),3)</f>
        <v>0</v>
      </c>
      <c r="M886" s="5">
        <f>ROUND((Hoja2!W886*Hoja2!$B$2),3)</f>
        <v>0</v>
      </c>
      <c r="N886" s="5">
        <f t="shared" si="14"/>
        <v>0</v>
      </c>
      <c r="O886" s="45">
        <f>ROUND((Hoja2!U886+Hoja2!Y886),2)</f>
        <v>0</v>
      </c>
      <c r="P886" s="18">
        <f>Hoja2!AC886</f>
        <v>0</v>
      </c>
      <c r="Q886" s="18">
        <f>Hoja2!AD886</f>
        <v>0</v>
      </c>
      <c r="R886" s="18">
        <f>Hoja2!AE886</f>
        <v>0</v>
      </c>
      <c r="S886" s="18">
        <f>Hoja2!AF886</f>
        <v>0</v>
      </c>
      <c r="T886" s="18">
        <f>Hoja2!AG886</f>
        <v>0</v>
      </c>
      <c r="U886" s="18">
        <f>Hoja2!AH886</f>
        <v>0</v>
      </c>
      <c r="V886" s="18">
        <f>Hoja2!AI886</f>
        <v>0</v>
      </c>
      <c r="W886" s="18">
        <f>Hoja2!AJ886</f>
        <v>0</v>
      </c>
      <c r="X886" s="18">
        <f>Hoja2!AK886</f>
        <v>0</v>
      </c>
    </row>
    <row r="887" spans="1:24" ht="30" customHeight="1" x14ac:dyDescent="0.25">
      <c r="A887" s="18">
        <f>Hoja2!N887</f>
        <v>0</v>
      </c>
      <c r="B887" s="18">
        <f>Hoja2!O887</f>
        <v>0</v>
      </c>
      <c r="C887" s="18">
        <f>Hoja2!P887</f>
        <v>0</v>
      </c>
      <c r="D887" s="18">
        <f>Hoja2!Q887</f>
        <v>0</v>
      </c>
      <c r="E887" s="18">
        <f>Hoja2!R887</f>
        <v>0</v>
      </c>
      <c r="F887" s="18">
        <f>Hoja2!S887</f>
        <v>0</v>
      </c>
      <c r="G887" s="18">
        <f>Hoja2!T887</f>
        <v>0</v>
      </c>
      <c r="H887" s="18">
        <f>Hoja2!U887</f>
        <v>0</v>
      </c>
      <c r="I887" s="18">
        <f>Hoja2!V887</f>
        <v>0</v>
      </c>
      <c r="J887" s="18">
        <f>Hoja2!W887</f>
        <v>0</v>
      </c>
      <c r="K887" s="18">
        <f>Hoja2!X887</f>
        <v>0</v>
      </c>
      <c r="L887" s="5">
        <f>ROUND((Hoja2!W887*Hoja2!$B$1),3)</f>
        <v>0</v>
      </c>
      <c r="M887" s="5">
        <f>ROUND((Hoja2!W887*Hoja2!$B$2),3)</f>
        <v>0</v>
      </c>
      <c r="N887" s="5">
        <f t="shared" si="14"/>
        <v>0</v>
      </c>
      <c r="O887" s="45">
        <f>ROUND((Hoja2!U887+Hoja2!Y887),2)</f>
        <v>0</v>
      </c>
      <c r="P887" s="18">
        <f>Hoja2!AC887</f>
        <v>0</v>
      </c>
      <c r="Q887" s="18">
        <f>Hoja2!AD887</f>
        <v>0</v>
      </c>
      <c r="R887" s="18">
        <f>Hoja2!AE887</f>
        <v>0</v>
      </c>
      <c r="S887" s="18">
        <f>Hoja2!AF887</f>
        <v>0</v>
      </c>
      <c r="T887" s="18">
        <f>Hoja2!AG887</f>
        <v>0</v>
      </c>
      <c r="U887" s="18">
        <f>Hoja2!AH887</f>
        <v>0</v>
      </c>
      <c r="V887" s="18">
        <f>Hoja2!AI887</f>
        <v>0</v>
      </c>
      <c r="W887" s="18">
        <f>Hoja2!AJ887</f>
        <v>0</v>
      </c>
      <c r="X887" s="18">
        <f>Hoja2!AK887</f>
        <v>0</v>
      </c>
    </row>
    <row r="888" spans="1:24" ht="30" customHeight="1" x14ac:dyDescent="0.25">
      <c r="A888" s="18">
        <f>Hoja2!N888</f>
        <v>0</v>
      </c>
      <c r="B888" s="18">
        <f>Hoja2!O888</f>
        <v>0</v>
      </c>
      <c r="C888" s="18">
        <f>Hoja2!P888</f>
        <v>0</v>
      </c>
      <c r="D888" s="18">
        <f>Hoja2!Q888</f>
        <v>0</v>
      </c>
      <c r="E888" s="18">
        <f>Hoja2!R888</f>
        <v>0</v>
      </c>
      <c r="F888" s="18">
        <f>Hoja2!S888</f>
        <v>0</v>
      </c>
      <c r="G888" s="18">
        <f>Hoja2!T888</f>
        <v>0</v>
      </c>
      <c r="H888" s="18">
        <f>Hoja2!U888</f>
        <v>0</v>
      </c>
      <c r="I888" s="18">
        <f>Hoja2!V888</f>
        <v>0</v>
      </c>
      <c r="J888" s="18">
        <f>Hoja2!W888</f>
        <v>0</v>
      </c>
      <c r="K888" s="18">
        <f>Hoja2!X888</f>
        <v>0</v>
      </c>
      <c r="L888" s="5">
        <f>ROUND((Hoja2!W888*Hoja2!$B$1),3)</f>
        <v>0</v>
      </c>
      <c r="M888" s="5">
        <f>ROUND((Hoja2!W888*Hoja2!$B$2),3)</f>
        <v>0</v>
      </c>
      <c r="N888" s="5">
        <f t="shared" si="14"/>
        <v>0</v>
      </c>
      <c r="O888" s="45">
        <f>ROUND((Hoja2!U888+Hoja2!Y888),2)</f>
        <v>0</v>
      </c>
      <c r="P888" s="18">
        <f>Hoja2!AC888</f>
        <v>0</v>
      </c>
      <c r="Q888" s="18">
        <f>Hoja2!AD888</f>
        <v>0</v>
      </c>
      <c r="R888" s="18">
        <f>Hoja2!AE888</f>
        <v>0</v>
      </c>
      <c r="S888" s="18">
        <f>Hoja2!AF888</f>
        <v>0</v>
      </c>
      <c r="T888" s="18">
        <f>Hoja2!AG888</f>
        <v>0</v>
      </c>
      <c r="U888" s="18">
        <f>Hoja2!AH888</f>
        <v>0</v>
      </c>
      <c r="V888" s="18">
        <f>Hoja2!AI888</f>
        <v>0</v>
      </c>
      <c r="W888" s="18">
        <f>Hoja2!AJ888</f>
        <v>0</v>
      </c>
      <c r="X888" s="18">
        <f>Hoja2!AK888</f>
        <v>0</v>
      </c>
    </row>
    <row r="889" spans="1:24" ht="30" customHeight="1" x14ac:dyDescent="0.25">
      <c r="A889" s="18">
        <f>Hoja2!N889</f>
        <v>0</v>
      </c>
      <c r="B889" s="18">
        <f>Hoja2!O889</f>
        <v>0</v>
      </c>
      <c r="C889" s="18">
        <f>Hoja2!P889</f>
        <v>0</v>
      </c>
      <c r="D889" s="18">
        <f>Hoja2!Q889</f>
        <v>0</v>
      </c>
      <c r="E889" s="18">
        <f>Hoja2!R889</f>
        <v>0</v>
      </c>
      <c r="F889" s="18">
        <f>Hoja2!S889</f>
        <v>0</v>
      </c>
      <c r="G889" s="18">
        <f>Hoja2!T889</f>
        <v>0</v>
      </c>
      <c r="H889" s="18">
        <f>Hoja2!U889</f>
        <v>0</v>
      </c>
      <c r="I889" s="18">
        <f>Hoja2!V889</f>
        <v>0</v>
      </c>
      <c r="J889" s="18">
        <f>Hoja2!W889</f>
        <v>0</v>
      </c>
      <c r="K889" s="18">
        <f>Hoja2!X889</f>
        <v>0</v>
      </c>
      <c r="L889" s="5">
        <f>ROUND((Hoja2!W889*Hoja2!$B$1),3)</f>
        <v>0</v>
      </c>
      <c r="M889" s="5">
        <f>ROUND((Hoja2!W889*Hoja2!$B$2),3)</f>
        <v>0</v>
      </c>
      <c r="N889" s="5">
        <f t="shared" si="14"/>
        <v>0</v>
      </c>
      <c r="O889" s="45">
        <f>ROUND((Hoja2!U889+Hoja2!Y889),2)</f>
        <v>0</v>
      </c>
      <c r="P889" s="18">
        <f>Hoja2!AC889</f>
        <v>0</v>
      </c>
      <c r="Q889" s="18">
        <f>Hoja2!AD889</f>
        <v>0</v>
      </c>
      <c r="R889" s="18">
        <f>Hoja2!AE889</f>
        <v>0</v>
      </c>
      <c r="S889" s="18">
        <f>Hoja2!AF889</f>
        <v>0</v>
      </c>
      <c r="T889" s="18">
        <f>Hoja2!AG889</f>
        <v>0</v>
      </c>
      <c r="U889" s="18">
        <f>Hoja2!AH889</f>
        <v>0</v>
      </c>
      <c r="V889" s="18">
        <f>Hoja2!AI889</f>
        <v>0</v>
      </c>
      <c r="W889" s="18">
        <f>Hoja2!AJ889</f>
        <v>0</v>
      </c>
      <c r="X889" s="18">
        <f>Hoja2!AK889</f>
        <v>0</v>
      </c>
    </row>
    <row r="890" spans="1:24" ht="30" customHeight="1" x14ac:dyDescent="0.25">
      <c r="A890" s="18">
        <f>Hoja2!N890</f>
        <v>0</v>
      </c>
      <c r="B890" s="18">
        <f>Hoja2!O890</f>
        <v>0</v>
      </c>
      <c r="C890" s="18">
        <f>Hoja2!P890</f>
        <v>0</v>
      </c>
      <c r="D890" s="18">
        <f>Hoja2!Q890</f>
        <v>0</v>
      </c>
      <c r="E890" s="18">
        <f>Hoja2!R890</f>
        <v>0</v>
      </c>
      <c r="F890" s="18">
        <f>Hoja2!S890</f>
        <v>0</v>
      </c>
      <c r="G890" s="18">
        <f>Hoja2!T890</f>
        <v>0</v>
      </c>
      <c r="H890" s="18">
        <f>Hoja2!U890</f>
        <v>0</v>
      </c>
      <c r="I890" s="18">
        <f>Hoja2!V890</f>
        <v>0</v>
      </c>
      <c r="J890" s="18">
        <f>Hoja2!W890</f>
        <v>0</v>
      </c>
      <c r="K890" s="18">
        <f>Hoja2!X890</f>
        <v>0</v>
      </c>
      <c r="L890" s="5">
        <f>ROUND((Hoja2!W890*Hoja2!$B$1),3)</f>
        <v>0</v>
      </c>
      <c r="M890" s="5">
        <f>ROUND((Hoja2!W890*Hoja2!$B$2),3)</f>
        <v>0</v>
      </c>
      <c r="N890" s="5">
        <f t="shared" si="14"/>
        <v>0</v>
      </c>
      <c r="O890" s="45">
        <f>ROUND((Hoja2!U890+Hoja2!Y890),2)</f>
        <v>0</v>
      </c>
      <c r="P890" s="18">
        <f>Hoja2!AC890</f>
        <v>0</v>
      </c>
      <c r="Q890" s="18">
        <f>Hoja2!AD890</f>
        <v>0</v>
      </c>
      <c r="R890" s="18">
        <f>Hoja2!AE890</f>
        <v>0</v>
      </c>
      <c r="S890" s="18">
        <f>Hoja2!AF890</f>
        <v>0</v>
      </c>
      <c r="T890" s="18">
        <f>Hoja2!AG890</f>
        <v>0</v>
      </c>
      <c r="U890" s="18">
        <f>Hoja2!AH890</f>
        <v>0</v>
      </c>
      <c r="V890" s="18">
        <f>Hoja2!AI890</f>
        <v>0</v>
      </c>
      <c r="W890" s="18">
        <f>Hoja2!AJ890</f>
        <v>0</v>
      </c>
      <c r="X890" s="18">
        <f>Hoja2!AK890</f>
        <v>0</v>
      </c>
    </row>
    <row r="891" spans="1:24" ht="30" customHeight="1" x14ac:dyDescent="0.25">
      <c r="A891" s="18">
        <f>Hoja2!N891</f>
        <v>0</v>
      </c>
      <c r="B891" s="18">
        <f>Hoja2!O891</f>
        <v>0</v>
      </c>
      <c r="C891" s="18">
        <f>Hoja2!P891</f>
        <v>0</v>
      </c>
      <c r="D891" s="18">
        <f>Hoja2!Q891</f>
        <v>0</v>
      </c>
      <c r="E891" s="18">
        <f>Hoja2!R891</f>
        <v>0</v>
      </c>
      <c r="F891" s="18">
        <f>Hoja2!S891</f>
        <v>0</v>
      </c>
      <c r="G891" s="18">
        <f>Hoja2!T891</f>
        <v>0</v>
      </c>
      <c r="H891" s="18">
        <f>Hoja2!U891</f>
        <v>0</v>
      </c>
      <c r="I891" s="18">
        <f>Hoja2!V891</f>
        <v>0</v>
      </c>
      <c r="J891" s="18">
        <f>Hoja2!W891</f>
        <v>0</v>
      </c>
      <c r="K891" s="18">
        <f>Hoja2!X891</f>
        <v>0</v>
      </c>
      <c r="L891" s="5">
        <f>ROUND((Hoja2!W891*Hoja2!$B$1),3)</f>
        <v>0</v>
      </c>
      <c r="M891" s="5">
        <f>ROUND((Hoja2!W891*Hoja2!$B$2),3)</f>
        <v>0</v>
      </c>
      <c r="N891" s="5">
        <f t="shared" si="14"/>
        <v>0</v>
      </c>
      <c r="O891" s="45">
        <f>ROUND((Hoja2!U891+Hoja2!Y891),2)</f>
        <v>0</v>
      </c>
      <c r="P891" s="18">
        <f>Hoja2!AC891</f>
        <v>0</v>
      </c>
      <c r="Q891" s="18">
        <f>Hoja2!AD891</f>
        <v>0</v>
      </c>
      <c r="R891" s="18">
        <f>Hoja2!AE891</f>
        <v>0</v>
      </c>
      <c r="S891" s="18">
        <f>Hoja2!AF891</f>
        <v>0</v>
      </c>
      <c r="T891" s="18">
        <f>Hoja2!AG891</f>
        <v>0</v>
      </c>
      <c r="U891" s="18">
        <f>Hoja2!AH891</f>
        <v>0</v>
      </c>
      <c r="V891" s="18">
        <f>Hoja2!AI891</f>
        <v>0</v>
      </c>
      <c r="W891" s="18">
        <f>Hoja2!AJ891</f>
        <v>0</v>
      </c>
      <c r="X891" s="18">
        <f>Hoja2!AK891</f>
        <v>0</v>
      </c>
    </row>
    <row r="892" spans="1:24" ht="30" customHeight="1" x14ac:dyDescent="0.25">
      <c r="A892" s="18">
        <f>Hoja2!N892</f>
        <v>0</v>
      </c>
      <c r="B892" s="18">
        <f>Hoja2!O892</f>
        <v>0</v>
      </c>
      <c r="C892" s="18">
        <f>Hoja2!P892</f>
        <v>0</v>
      </c>
      <c r="D892" s="18">
        <f>Hoja2!Q892</f>
        <v>0</v>
      </c>
      <c r="E892" s="18">
        <f>Hoja2!R892</f>
        <v>0</v>
      </c>
      <c r="F892" s="18">
        <f>Hoja2!S892</f>
        <v>0</v>
      </c>
      <c r="G892" s="18">
        <f>Hoja2!T892</f>
        <v>0</v>
      </c>
      <c r="H892" s="18">
        <f>Hoja2!U892</f>
        <v>0</v>
      </c>
      <c r="I892" s="18">
        <f>Hoja2!V892</f>
        <v>0</v>
      </c>
      <c r="J892" s="18">
        <f>Hoja2!W892</f>
        <v>0</v>
      </c>
      <c r="K892" s="18">
        <f>Hoja2!X892</f>
        <v>0</v>
      </c>
      <c r="L892" s="5">
        <f>ROUND((Hoja2!W892*Hoja2!$B$1),3)</f>
        <v>0</v>
      </c>
      <c r="M892" s="5">
        <f>ROUND((Hoja2!W892*Hoja2!$B$2),3)</f>
        <v>0</v>
      </c>
      <c r="N892" s="5">
        <f t="shared" si="14"/>
        <v>0</v>
      </c>
      <c r="O892" s="45">
        <f>ROUND((Hoja2!U892+Hoja2!Y892),2)</f>
        <v>0</v>
      </c>
      <c r="P892" s="18">
        <f>Hoja2!AC892</f>
        <v>0</v>
      </c>
      <c r="Q892" s="18">
        <f>Hoja2!AD892</f>
        <v>0</v>
      </c>
      <c r="R892" s="18">
        <f>Hoja2!AE892</f>
        <v>0</v>
      </c>
      <c r="S892" s="18">
        <f>Hoja2!AF892</f>
        <v>0</v>
      </c>
      <c r="T892" s="18">
        <f>Hoja2!AG892</f>
        <v>0</v>
      </c>
      <c r="U892" s="18">
        <f>Hoja2!AH892</f>
        <v>0</v>
      </c>
      <c r="V892" s="18">
        <f>Hoja2!AI892</f>
        <v>0</v>
      </c>
      <c r="W892" s="18">
        <f>Hoja2!AJ892</f>
        <v>0</v>
      </c>
      <c r="X892" s="18">
        <f>Hoja2!AK892</f>
        <v>0</v>
      </c>
    </row>
    <row r="893" spans="1:24" ht="30" customHeight="1" x14ac:dyDescent="0.25">
      <c r="A893" s="18">
        <f>Hoja2!N893</f>
        <v>0</v>
      </c>
      <c r="B893" s="18">
        <f>Hoja2!O893</f>
        <v>0</v>
      </c>
      <c r="C893" s="18">
        <f>Hoja2!P893</f>
        <v>0</v>
      </c>
      <c r="D893" s="18">
        <f>Hoja2!Q893</f>
        <v>0</v>
      </c>
      <c r="E893" s="18">
        <f>Hoja2!R893</f>
        <v>0</v>
      </c>
      <c r="F893" s="18">
        <f>Hoja2!S893</f>
        <v>0</v>
      </c>
      <c r="G893" s="18">
        <f>Hoja2!T893</f>
        <v>0</v>
      </c>
      <c r="H893" s="18">
        <f>Hoja2!U893</f>
        <v>0</v>
      </c>
      <c r="I893" s="18">
        <f>Hoja2!V893</f>
        <v>0</v>
      </c>
      <c r="J893" s="18">
        <f>Hoja2!W893</f>
        <v>0</v>
      </c>
      <c r="K893" s="18">
        <f>Hoja2!X893</f>
        <v>0</v>
      </c>
      <c r="L893" s="5">
        <f>ROUND((Hoja2!W893*Hoja2!$B$1),3)</f>
        <v>0</v>
      </c>
      <c r="M893" s="5">
        <f>ROUND((Hoja2!W893*Hoja2!$B$2),3)</f>
        <v>0</v>
      </c>
      <c r="N893" s="5">
        <f t="shared" si="14"/>
        <v>0</v>
      </c>
      <c r="O893" s="45">
        <f>ROUND((Hoja2!U893+Hoja2!Y893),2)</f>
        <v>0</v>
      </c>
      <c r="P893" s="18">
        <f>Hoja2!AC893</f>
        <v>0</v>
      </c>
      <c r="Q893" s="18">
        <f>Hoja2!AD893</f>
        <v>0</v>
      </c>
      <c r="R893" s="18">
        <f>Hoja2!AE893</f>
        <v>0</v>
      </c>
      <c r="S893" s="18">
        <f>Hoja2!AF893</f>
        <v>0</v>
      </c>
      <c r="T893" s="18">
        <f>Hoja2!AG893</f>
        <v>0</v>
      </c>
      <c r="U893" s="18">
        <f>Hoja2!AH893</f>
        <v>0</v>
      </c>
      <c r="V893" s="18">
        <f>Hoja2!AI893</f>
        <v>0</v>
      </c>
      <c r="W893" s="18">
        <f>Hoja2!AJ893</f>
        <v>0</v>
      </c>
      <c r="X893" s="18">
        <f>Hoja2!AK893</f>
        <v>0</v>
      </c>
    </row>
    <row r="894" spans="1:24" ht="30" customHeight="1" x14ac:dyDescent="0.25">
      <c r="A894" s="18">
        <f>Hoja2!N894</f>
        <v>0</v>
      </c>
      <c r="B894" s="18">
        <f>Hoja2!O894</f>
        <v>0</v>
      </c>
      <c r="C894" s="18">
        <f>Hoja2!P894</f>
        <v>0</v>
      </c>
      <c r="D894" s="18">
        <f>Hoja2!Q894</f>
        <v>0</v>
      </c>
      <c r="E894" s="18">
        <f>Hoja2!R894</f>
        <v>0</v>
      </c>
      <c r="F894" s="18">
        <f>Hoja2!S894</f>
        <v>0</v>
      </c>
      <c r="G894" s="18">
        <f>Hoja2!T894</f>
        <v>0</v>
      </c>
      <c r="H894" s="18">
        <f>Hoja2!U894</f>
        <v>0</v>
      </c>
      <c r="I894" s="18">
        <f>Hoja2!V894</f>
        <v>0</v>
      </c>
      <c r="J894" s="18">
        <f>Hoja2!W894</f>
        <v>0</v>
      </c>
      <c r="K894" s="18">
        <f>Hoja2!X894</f>
        <v>0</v>
      </c>
      <c r="L894" s="5">
        <f>ROUND((Hoja2!W894*Hoja2!$B$1),3)</f>
        <v>0</v>
      </c>
      <c r="M894" s="5">
        <f>ROUND((Hoja2!W894*Hoja2!$B$2),3)</f>
        <v>0</v>
      </c>
      <c r="N894" s="5">
        <f t="shared" si="14"/>
        <v>0</v>
      </c>
      <c r="O894" s="45">
        <f>ROUND((Hoja2!U894+Hoja2!Y894),2)</f>
        <v>0</v>
      </c>
      <c r="P894" s="18">
        <f>Hoja2!AC894</f>
        <v>0</v>
      </c>
      <c r="Q894" s="18">
        <f>Hoja2!AD894</f>
        <v>0</v>
      </c>
      <c r="R894" s="18">
        <f>Hoja2!AE894</f>
        <v>0</v>
      </c>
      <c r="S894" s="18">
        <f>Hoja2!AF894</f>
        <v>0</v>
      </c>
      <c r="T894" s="18">
        <f>Hoja2!AG894</f>
        <v>0</v>
      </c>
      <c r="U894" s="18">
        <f>Hoja2!AH894</f>
        <v>0</v>
      </c>
      <c r="V894" s="18">
        <f>Hoja2!AI894</f>
        <v>0</v>
      </c>
      <c r="W894" s="18">
        <f>Hoja2!AJ894</f>
        <v>0</v>
      </c>
      <c r="X894" s="18">
        <f>Hoja2!AK894</f>
        <v>0</v>
      </c>
    </row>
    <row r="895" spans="1:24" ht="30" customHeight="1" x14ac:dyDescent="0.25">
      <c r="A895" s="18">
        <f>Hoja2!N895</f>
        <v>0</v>
      </c>
      <c r="B895" s="18">
        <f>Hoja2!O895</f>
        <v>0</v>
      </c>
      <c r="C895" s="18">
        <f>Hoja2!P895</f>
        <v>0</v>
      </c>
      <c r="D895" s="18">
        <f>Hoja2!Q895</f>
        <v>0</v>
      </c>
      <c r="E895" s="18">
        <f>Hoja2!R895</f>
        <v>0</v>
      </c>
      <c r="F895" s="18">
        <f>Hoja2!S895</f>
        <v>0</v>
      </c>
      <c r="G895" s="18">
        <f>Hoja2!T895</f>
        <v>0</v>
      </c>
      <c r="H895" s="18">
        <f>Hoja2!U895</f>
        <v>0</v>
      </c>
      <c r="I895" s="18">
        <f>Hoja2!V895</f>
        <v>0</v>
      </c>
      <c r="J895" s="18">
        <f>Hoja2!W895</f>
        <v>0</v>
      </c>
      <c r="K895" s="18">
        <f>Hoja2!X895</f>
        <v>0</v>
      </c>
      <c r="L895" s="5">
        <f>ROUND((Hoja2!W895*Hoja2!$B$1),3)</f>
        <v>0</v>
      </c>
      <c r="M895" s="5">
        <f>ROUND((Hoja2!W895*Hoja2!$B$2),3)</f>
        <v>0</v>
      </c>
      <c r="N895" s="5">
        <f t="shared" si="14"/>
        <v>0</v>
      </c>
      <c r="O895" s="45">
        <f>ROUND((Hoja2!U895+Hoja2!Y895),2)</f>
        <v>0</v>
      </c>
      <c r="P895" s="18">
        <f>Hoja2!AC895</f>
        <v>0</v>
      </c>
      <c r="Q895" s="18">
        <f>Hoja2!AD895</f>
        <v>0</v>
      </c>
      <c r="R895" s="18">
        <f>Hoja2!AE895</f>
        <v>0</v>
      </c>
      <c r="S895" s="18">
        <f>Hoja2!AF895</f>
        <v>0</v>
      </c>
      <c r="T895" s="18">
        <f>Hoja2!AG895</f>
        <v>0</v>
      </c>
      <c r="U895" s="18">
        <f>Hoja2!AH895</f>
        <v>0</v>
      </c>
      <c r="V895" s="18">
        <f>Hoja2!AI895</f>
        <v>0</v>
      </c>
      <c r="W895" s="18">
        <f>Hoja2!AJ895</f>
        <v>0</v>
      </c>
      <c r="X895" s="18">
        <f>Hoja2!AK895</f>
        <v>0</v>
      </c>
    </row>
    <row r="896" spans="1:24" ht="30" customHeight="1" x14ac:dyDescent="0.25">
      <c r="A896" s="18">
        <f>Hoja2!N896</f>
        <v>0</v>
      </c>
      <c r="B896" s="18">
        <f>Hoja2!O896</f>
        <v>0</v>
      </c>
      <c r="C896" s="18">
        <f>Hoja2!P896</f>
        <v>0</v>
      </c>
      <c r="D896" s="18">
        <f>Hoja2!Q896</f>
        <v>0</v>
      </c>
      <c r="E896" s="18">
        <f>Hoja2!R896</f>
        <v>0</v>
      </c>
      <c r="F896" s="18">
        <f>Hoja2!S896</f>
        <v>0</v>
      </c>
      <c r="G896" s="18">
        <f>Hoja2!T896</f>
        <v>0</v>
      </c>
      <c r="H896" s="18">
        <f>Hoja2!U896</f>
        <v>0</v>
      </c>
      <c r="I896" s="18">
        <f>Hoja2!V896</f>
        <v>0</v>
      </c>
      <c r="J896" s="18">
        <f>Hoja2!W896</f>
        <v>0</v>
      </c>
      <c r="K896" s="18">
        <f>Hoja2!X896</f>
        <v>0</v>
      </c>
      <c r="L896" s="5">
        <f>ROUND((Hoja2!W896*Hoja2!$B$1),3)</f>
        <v>0</v>
      </c>
      <c r="M896" s="5">
        <f>ROUND((Hoja2!W896*Hoja2!$B$2),3)</f>
        <v>0</v>
      </c>
      <c r="N896" s="5">
        <f t="shared" si="14"/>
        <v>0</v>
      </c>
      <c r="O896" s="45">
        <f>ROUND((Hoja2!U896+Hoja2!Y896),2)</f>
        <v>0</v>
      </c>
      <c r="P896" s="18">
        <f>Hoja2!AC896</f>
        <v>0</v>
      </c>
      <c r="Q896" s="18">
        <f>Hoja2!AD896</f>
        <v>0</v>
      </c>
      <c r="R896" s="18">
        <f>Hoja2!AE896</f>
        <v>0</v>
      </c>
      <c r="S896" s="18">
        <f>Hoja2!AF896</f>
        <v>0</v>
      </c>
      <c r="T896" s="18">
        <f>Hoja2!AG896</f>
        <v>0</v>
      </c>
      <c r="U896" s="18">
        <f>Hoja2!AH896</f>
        <v>0</v>
      </c>
      <c r="V896" s="18">
        <f>Hoja2!AI896</f>
        <v>0</v>
      </c>
      <c r="W896" s="18">
        <f>Hoja2!AJ896</f>
        <v>0</v>
      </c>
      <c r="X896" s="18">
        <f>Hoja2!AK896</f>
        <v>0</v>
      </c>
    </row>
    <row r="897" spans="1:24" ht="30" customHeight="1" x14ac:dyDescent="0.25">
      <c r="A897" s="18">
        <f>Hoja2!N897</f>
        <v>0</v>
      </c>
      <c r="B897" s="18">
        <f>Hoja2!O897</f>
        <v>0</v>
      </c>
      <c r="C897" s="18">
        <f>Hoja2!P897</f>
        <v>0</v>
      </c>
      <c r="D897" s="18">
        <f>Hoja2!Q897</f>
        <v>0</v>
      </c>
      <c r="E897" s="18">
        <f>Hoja2!R897</f>
        <v>0</v>
      </c>
      <c r="F897" s="18">
        <f>Hoja2!S897</f>
        <v>0</v>
      </c>
      <c r="G897" s="18">
        <f>Hoja2!T897</f>
        <v>0</v>
      </c>
      <c r="H897" s="18">
        <f>Hoja2!U897</f>
        <v>0</v>
      </c>
      <c r="I897" s="18">
        <f>Hoja2!V897</f>
        <v>0</v>
      </c>
      <c r="J897" s="18">
        <f>Hoja2!W897</f>
        <v>0</v>
      </c>
      <c r="K897" s="18">
        <f>Hoja2!X897</f>
        <v>0</v>
      </c>
      <c r="L897" s="5">
        <f>ROUND((Hoja2!W897*Hoja2!$B$1),3)</f>
        <v>0</v>
      </c>
      <c r="M897" s="5">
        <f>ROUND((Hoja2!W897*Hoja2!$B$2),3)</f>
        <v>0</v>
      </c>
      <c r="N897" s="5">
        <f t="shared" si="14"/>
        <v>0</v>
      </c>
      <c r="O897" s="45">
        <f>ROUND((Hoja2!U897+Hoja2!Y897),2)</f>
        <v>0</v>
      </c>
      <c r="P897" s="18">
        <f>Hoja2!AC897</f>
        <v>0</v>
      </c>
      <c r="Q897" s="18">
        <f>Hoja2!AD897</f>
        <v>0</v>
      </c>
      <c r="R897" s="18">
        <f>Hoja2!AE897</f>
        <v>0</v>
      </c>
      <c r="S897" s="18">
        <f>Hoja2!AF897</f>
        <v>0</v>
      </c>
      <c r="T897" s="18">
        <f>Hoja2!AG897</f>
        <v>0</v>
      </c>
      <c r="U897" s="18">
        <f>Hoja2!AH897</f>
        <v>0</v>
      </c>
      <c r="V897" s="18">
        <f>Hoja2!AI897</f>
        <v>0</v>
      </c>
      <c r="W897" s="18">
        <f>Hoja2!AJ897</f>
        <v>0</v>
      </c>
      <c r="X897" s="18">
        <f>Hoja2!AK897</f>
        <v>0</v>
      </c>
    </row>
    <row r="898" spans="1:24" ht="30" customHeight="1" x14ac:dyDescent="0.25">
      <c r="A898" s="18">
        <f>Hoja2!N898</f>
        <v>0</v>
      </c>
      <c r="B898" s="18">
        <f>Hoja2!O898</f>
        <v>0</v>
      </c>
      <c r="C898" s="18">
        <f>Hoja2!P898</f>
        <v>0</v>
      </c>
      <c r="D898" s="18">
        <f>Hoja2!Q898</f>
        <v>0</v>
      </c>
      <c r="E898" s="18">
        <f>Hoja2!R898</f>
        <v>0</v>
      </c>
      <c r="F898" s="18">
        <f>Hoja2!S898</f>
        <v>0</v>
      </c>
      <c r="G898" s="18">
        <f>Hoja2!T898</f>
        <v>0</v>
      </c>
      <c r="H898" s="18">
        <f>Hoja2!U898</f>
        <v>0</v>
      </c>
      <c r="I898" s="18">
        <f>Hoja2!V898</f>
        <v>0</v>
      </c>
      <c r="J898" s="18">
        <f>Hoja2!W898</f>
        <v>0</v>
      </c>
      <c r="K898" s="18">
        <f>Hoja2!X898</f>
        <v>0</v>
      </c>
      <c r="L898" s="5">
        <f>ROUND((Hoja2!W898*Hoja2!$B$1),3)</f>
        <v>0</v>
      </c>
      <c r="M898" s="5">
        <f>ROUND((Hoja2!W898*Hoja2!$B$2),3)</f>
        <v>0</v>
      </c>
      <c r="N898" s="5">
        <f t="shared" si="14"/>
        <v>0</v>
      </c>
      <c r="O898" s="45">
        <f>ROUND((Hoja2!U898+Hoja2!Y898),2)</f>
        <v>0</v>
      </c>
      <c r="P898" s="18">
        <f>Hoja2!AC898</f>
        <v>0</v>
      </c>
      <c r="Q898" s="18">
        <f>Hoja2!AD898</f>
        <v>0</v>
      </c>
      <c r="R898" s="18">
        <f>Hoja2!AE898</f>
        <v>0</v>
      </c>
      <c r="S898" s="18">
        <f>Hoja2!AF898</f>
        <v>0</v>
      </c>
      <c r="T898" s="18">
        <f>Hoja2!AG898</f>
        <v>0</v>
      </c>
      <c r="U898" s="18">
        <f>Hoja2!AH898</f>
        <v>0</v>
      </c>
      <c r="V898" s="18">
        <f>Hoja2!AI898</f>
        <v>0</v>
      </c>
      <c r="W898" s="18">
        <f>Hoja2!AJ898</f>
        <v>0</v>
      </c>
      <c r="X898" s="18">
        <f>Hoja2!AK898</f>
        <v>0</v>
      </c>
    </row>
    <row r="899" spans="1:24" ht="30" customHeight="1" x14ac:dyDescent="0.25">
      <c r="A899" s="18">
        <f>Hoja2!N899</f>
        <v>0</v>
      </c>
      <c r="B899" s="18">
        <f>Hoja2!O899</f>
        <v>0</v>
      </c>
      <c r="C899" s="18">
        <f>Hoja2!P899</f>
        <v>0</v>
      </c>
      <c r="D899" s="18">
        <f>Hoja2!Q899</f>
        <v>0</v>
      </c>
      <c r="E899" s="18">
        <f>Hoja2!R899</f>
        <v>0</v>
      </c>
      <c r="F899" s="18">
        <f>Hoja2!S899</f>
        <v>0</v>
      </c>
      <c r="G899" s="18">
        <f>Hoja2!T899</f>
        <v>0</v>
      </c>
      <c r="H899" s="18">
        <f>Hoja2!U899</f>
        <v>0</v>
      </c>
      <c r="I899" s="18">
        <f>Hoja2!V899</f>
        <v>0</v>
      </c>
      <c r="J899" s="18">
        <f>Hoja2!W899</f>
        <v>0</v>
      </c>
      <c r="K899" s="18">
        <f>Hoja2!X899</f>
        <v>0</v>
      </c>
      <c r="L899" s="5">
        <f>ROUND((Hoja2!W899*Hoja2!$B$1),3)</f>
        <v>0</v>
      </c>
      <c r="M899" s="5">
        <f>ROUND((Hoja2!W899*Hoja2!$B$2),3)</f>
        <v>0</v>
      </c>
      <c r="N899" s="5">
        <f t="shared" si="14"/>
        <v>0</v>
      </c>
      <c r="O899" s="45">
        <f>ROUND((Hoja2!U899+Hoja2!Y899),2)</f>
        <v>0</v>
      </c>
      <c r="P899" s="18">
        <f>Hoja2!AC899</f>
        <v>0</v>
      </c>
      <c r="Q899" s="18">
        <f>Hoja2!AD899</f>
        <v>0</v>
      </c>
      <c r="R899" s="18">
        <f>Hoja2!AE899</f>
        <v>0</v>
      </c>
      <c r="S899" s="18">
        <f>Hoja2!AF899</f>
        <v>0</v>
      </c>
      <c r="T899" s="18">
        <f>Hoja2!AG899</f>
        <v>0</v>
      </c>
      <c r="U899" s="18">
        <f>Hoja2!AH899</f>
        <v>0</v>
      </c>
      <c r="V899" s="18">
        <f>Hoja2!AI899</f>
        <v>0</v>
      </c>
      <c r="W899" s="18">
        <f>Hoja2!AJ899</f>
        <v>0</v>
      </c>
      <c r="X899" s="18">
        <f>Hoja2!AK899</f>
        <v>0</v>
      </c>
    </row>
    <row r="900" spans="1:24" ht="30" customHeight="1" x14ac:dyDescent="0.25">
      <c r="A900" s="18">
        <f>Hoja2!N900</f>
        <v>0</v>
      </c>
      <c r="B900" s="18">
        <f>Hoja2!O900</f>
        <v>0</v>
      </c>
      <c r="C900" s="18">
        <f>Hoja2!P900</f>
        <v>0</v>
      </c>
      <c r="D900" s="18">
        <f>Hoja2!Q900</f>
        <v>0</v>
      </c>
      <c r="E900" s="18">
        <f>Hoja2!R900</f>
        <v>0</v>
      </c>
      <c r="F900" s="18">
        <f>Hoja2!S900</f>
        <v>0</v>
      </c>
      <c r="G900" s="18">
        <f>Hoja2!T900</f>
        <v>0</v>
      </c>
      <c r="H900" s="18">
        <f>Hoja2!U900</f>
        <v>0</v>
      </c>
      <c r="I900" s="18">
        <f>Hoja2!V900</f>
        <v>0</v>
      </c>
      <c r="J900" s="18">
        <f>Hoja2!W900</f>
        <v>0</v>
      </c>
      <c r="K900" s="18">
        <f>Hoja2!X900</f>
        <v>0</v>
      </c>
      <c r="L900" s="5">
        <f>ROUND((Hoja2!W900*Hoja2!$B$1),3)</f>
        <v>0</v>
      </c>
      <c r="M900" s="5">
        <f>ROUND((Hoja2!W900*Hoja2!$B$2),3)</f>
        <v>0</v>
      </c>
      <c r="N900" s="5">
        <f t="shared" si="14"/>
        <v>0</v>
      </c>
      <c r="O900" s="45">
        <f>ROUND((Hoja2!U900+Hoja2!Y900),2)</f>
        <v>0</v>
      </c>
      <c r="P900" s="18">
        <f>Hoja2!AC900</f>
        <v>0</v>
      </c>
      <c r="Q900" s="18">
        <f>Hoja2!AD900</f>
        <v>0</v>
      </c>
      <c r="R900" s="18">
        <f>Hoja2!AE900</f>
        <v>0</v>
      </c>
      <c r="S900" s="18">
        <f>Hoja2!AF900</f>
        <v>0</v>
      </c>
      <c r="T900" s="18">
        <f>Hoja2!AG900</f>
        <v>0</v>
      </c>
      <c r="U900" s="18">
        <f>Hoja2!AH900</f>
        <v>0</v>
      </c>
      <c r="V900" s="18">
        <f>Hoja2!AI900</f>
        <v>0</v>
      </c>
      <c r="W900" s="18">
        <f>Hoja2!AJ900</f>
        <v>0</v>
      </c>
      <c r="X900" s="18">
        <f>Hoja2!AK900</f>
        <v>0</v>
      </c>
    </row>
    <row r="901" spans="1:24" ht="30" customHeight="1" x14ac:dyDescent="0.25">
      <c r="A901" s="18">
        <f>Hoja2!N901</f>
        <v>0</v>
      </c>
      <c r="B901" s="18">
        <f>Hoja2!O901</f>
        <v>0</v>
      </c>
      <c r="C901" s="18">
        <f>Hoja2!P901</f>
        <v>0</v>
      </c>
      <c r="D901" s="18">
        <f>Hoja2!Q901</f>
        <v>0</v>
      </c>
      <c r="E901" s="18">
        <f>Hoja2!R901</f>
        <v>0</v>
      </c>
      <c r="F901" s="18">
        <f>Hoja2!S901</f>
        <v>0</v>
      </c>
      <c r="G901" s="18">
        <f>Hoja2!T901</f>
        <v>0</v>
      </c>
      <c r="H901" s="18">
        <f>Hoja2!U901</f>
        <v>0</v>
      </c>
      <c r="I901" s="18">
        <f>Hoja2!V901</f>
        <v>0</v>
      </c>
      <c r="J901" s="18">
        <f>Hoja2!W901</f>
        <v>0</v>
      </c>
      <c r="K901" s="18">
        <f>Hoja2!X901</f>
        <v>0</v>
      </c>
      <c r="L901" s="5">
        <f>ROUND((Hoja2!W901*Hoja2!$B$1),3)</f>
        <v>0</v>
      </c>
      <c r="M901" s="5">
        <f>ROUND((Hoja2!W901*Hoja2!$B$2),3)</f>
        <v>0</v>
      </c>
      <c r="N901" s="5">
        <f t="shared" si="14"/>
        <v>0</v>
      </c>
      <c r="O901" s="45">
        <f>ROUND((Hoja2!U901+Hoja2!Y901),2)</f>
        <v>0</v>
      </c>
      <c r="P901" s="18">
        <f>Hoja2!AC901</f>
        <v>0</v>
      </c>
      <c r="Q901" s="18">
        <f>Hoja2!AD901</f>
        <v>0</v>
      </c>
      <c r="R901" s="18">
        <f>Hoja2!AE901</f>
        <v>0</v>
      </c>
      <c r="S901" s="18">
        <f>Hoja2!AF901</f>
        <v>0</v>
      </c>
      <c r="T901" s="18">
        <f>Hoja2!AG901</f>
        <v>0</v>
      </c>
      <c r="U901" s="18">
        <f>Hoja2!AH901</f>
        <v>0</v>
      </c>
      <c r="V901" s="18">
        <f>Hoja2!AI901</f>
        <v>0</v>
      </c>
      <c r="W901" s="18">
        <f>Hoja2!AJ901</f>
        <v>0</v>
      </c>
      <c r="X901" s="18">
        <f>Hoja2!AK901</f>
        <v>0</v>
      </c>
    </row>
    <row r="902" spans="1:24" ht="30" customHeight="1" x14ac:dyDescent="0.25">
      <c r="A902" s="18">
        <f>Hoja2!N902</f>
        <v>0</v>
      </c>
      <c r="B902" s="18">
        <f>Hoja2!O902</f>
        <v>0</v>
      </c>
      <c r="C902" s="18">
        <f>Hoja2!P902</f>
        <v>0</v>
      </c>
      <c r="D902" s="18">
        <f>Hoja2!Q902</f>
        <v>0</v>
      </c>
      <c r="E902" s="18">
        <f>Hoja2!R902</f>
        <v>0</v>
      </c>
      <c r="F902" s="18">
        <f>Hoja2!S902</f>
        <v>0</v>
      </c>
      <c r="G902" s="18">
        <f>Hoja2!T902</f>
        <v>0</v>
      </c>
      <c r="H902" s="18">
        <f>Hoja2!U902</f>
        <v>0</v>
      </c>
      <c r="I902" s="18">
        <f>Hoja2!V902</f>
        <v>0</v>
      </c>
      <c r="J902" s="18">
        <f>Hoja2!W902</f>
        <v>0</v>
      </c>
      <c r="K902" s="18">
        <f>Hoja2!X902</f>
        <v>0</v>
      </c>
      <c r="L902" s="5">
        <f>ROUND((Hoja2!W902*Hoja2!$B$1),3)</f>
        <v>0</v>
      </c>
      <c r="M902" s="5">
        <f>ROUND((Hoja2!W902*Hoja2!$B$2),3)</f>
        <v>0</v>
      </c>
      <c r="N902" s="5">
        <f t="shared" si="14"/>
        <v>0</v>
      </c>
      <c r="O902" s="45">
        <f>ROUND((Hoja2!U902+Hoja2!Y902),2)</f>
        <v>0</v>
      </c>
      <c r="P902" s="18">
        <f>Hoja2!AC902</f>
        <v>0</v>
      </c>
      <c r="Q902" s="18">
        <f>Hoja2!AD902</f>
        <v>0</v>
      </c>
      <c r="R902" s="18">
        <f>Hoja2!AE902</f>
        <v>0</v>
      </c>
      <c r="S902" s="18">
        <f>Hoja2!AF902</f>
        <v>0</v>
      </c>
      <c r="T902" s="18">
        <f>Hoja2!AG902</f>
        <v>0</v>
      </c>
      <c r="U902" s="18">
        <f>Hoja2!AH902</f>
        <v>0</v>
      </c>
      <c r="V902" s="18">
        <f>Hoja2!AI902</f>
        <v>0</v>
      </c>
      <c r="W902" s="18">
        <f>Hoja2!AJ902</f>
        <v>0</v>
      </c>
      <c r="X902" s="18">
        <f>Hoja2!AK902</f>
        <v>0</v>
      </c>
    </row>
    <row r="903" spans="1:24" ht="30" customHeight="1" x14ac:dyDescent="0.25">
      <c r="A903" s="18">
        <f>Hoja2!N903</f>
        <v>0</v>
      </c>
      <c r="B903" s="18">
        <f>Hoja2!O903</f>
        <v>0</v>
      </c>
      <c r="C903" s="18">
        <f>Hoja2!P903</f>
        <v>0</v>
      </c>
      <c r="D903" s="18">
        <f>Hoja2!Q903</f>
        <v>0</v>
      </c>
      <c r="E903" s="18">
        <f>Hoja2!R903</f>
        <v>0</v>
      </c>
      <c r="F903" s="18">
        <f>Hoja2!S903</f>
        <v>0</v>
      </c>
      <c r="G903" s="18">
        <f>Hoja2!T903</f>
        <v>0</v>
      </c>
      <c r="H903" s="18">
        <f>Hoja2!U903</f>
        <v>0</v>
      </c>
      <c r="I903" s="18">
        <f>Hoja2!V903</f>
        <v>0</v>
      </c>
      <c r="J903" s="18">
        <f>Hoja2!W903</f>
        <v>0</v>
      </c>
      <c r="K903" s="18">
        <f>Hoja2!X903</f>
        <v>0</v>
      </c>
      <c r="L903" s="5">
        <f>ROUND((Hoja2!W903*Hoja2!$B$1),3)</f>
        <v>0</v>
      </c>
      <c r="M903" s="5">
        <f>ROUND((Hoja2!W903*Hoja2!$B$2),3)</f>
        <v>0</v>
      </c>
      <c r="N903" s="5">
        <f t="shared" si="14"/>
        <v>0</v>
      </c>
      <c r="O903" s="45">
        <f>ROUND((Hoja2!U903+Hoja2!Y903),2)</f>
        <v>0</v>
      </c>
      <c r="P903" s="18">
        <f>Hoja2!AC903</f>
        <v>0</v>
      </c>
      <c r="Q903" s="18">
        <f>Hoja2!AD903</f>
        <v>0</v>
      </c>
      <c r="R903" s="18">
        <f>Hoja2!AE903</f>
        <v>0</v>
      </c>
      <c r="S903" s="18">
        <f>Hoja2!AF903</f>
        <v>0</v>
      </c>
      <c r="T903" s="18">
        <f>Hoja2!AG903</f>
        <v>0</v>
      </c>
      <c r="U903" s="18">
        <f>Hoja2!AH903</f>
        <v>0</v>
      </c>
      <c r="V903" s="18">
        <f>Hoja2!AI903</f>
        <v>0</v>
      </c>
      <c r="W903" s="18">
        <f>Hoja2!AJ903</f>
        <v>0</v>
      </c>
      <c r="X903" s="18">
        <f>Hoja2!AK903</f>
        <v>0</v>
      </c>
    </row>
    <row r="904" spans="1:24" ht="30" customHeight="1" x14ac:dyDescent="0.25">
      <c r="A904" s="18">
        <f>Hoja2!N904</f>
        <v>0</v>
      </c>
      <c r="B904" s="18">
        <f>Hoja2!O904</f>
        <v>0</v>
      </c>
      <c r="C904" s="18">
        <f>Hoja2!P904</f>
        <v>0</v>
      </c>
      <c r="D904" s="18">
        <f>Hoja2!Q904</f>
        <v>0</v>
      </c>
      <c r="E904" s="18">
        <f>Hoja2!R904</f>
        <v>0</v>
      </c>
      <c r="F904" s="18">
        <f>Hoja2!S904</f>
        <v>0</v>
      </c>
      <c r="G904" s="18">
        <f>Hoja2!T904</f>
        <v>0</v>
      </c>
      <c r="H904" s="18">
        <f>Hoja2!U904</f>
        <v>0</v>
      </c>
      <c r="I904" s="18">
        <f>Hoja2!V904</f>
        <v>0</v>
      </c>
      <c r="J904" s="18">
        <f>Hoja2!W904</f>
        <v>0</v>
      </c>
      <c r="K904" s="18">
        <f>Hoja2!X904</f>
        <v>0</v>
      </c>
      <c r="L904" s="5">
        <f>ROUND((Hoja2!W904*Hoja2!$B$1),3)</f>
        <v>0</v>
      </c>
      <c r="M904" s="5">
        <f>ROUND((Hoja2!W904*Hoja2!$B$2),3)</f>
        <v>0</v>
      </c>
      <c r="N904" s="5">
        <f t="shared" si="14"/>
        <v>0</v>
      </c>
      <c r="O904" s="45">
        <f>ROUND((Hoja2!U904+Hoja2!Y904),2)</f>
        <v>0</v>
      </c>
      <c r="P904" s="18">
        <f>Hoja2!AC904</f>
        <v>0</v>
      </c>
      <c r="Q904" s="18">
        <f>Hoja2!AD904</f>
        <v>0</v>
      </c>
      <c r="R904" s="18">
        <f>Hoja2!AE904</f>
        <v>0</v>
      </c>
      <c r="S904" s="18">
        <f>Hoja2!AF904</f>
        <v>0</v>
      </c>
      <c r="T904" s="18">
        <f>Hoja2!AG904</f>
        <v>0</v>
      </c>
      <c r="U904" s="18">
        <f>Hoja2!AH904</f>
        <v>0</v>
      </c>
      <c r="V904" s="18">
        <f>Hoja2!AI904</f>
        <v>0</v>
      </c>
      <c r="W904" s="18">
        <f>Hoja2!AJ904</f>
        <v>0</v>
      </c>
      <c r="X904" s="18">
        <f>Hoja2!AK904</f>
        <v>0</v>
      </c>
    </row>
    <row r="905" spans="1:24" ht="30" customHeight="1" x14ac:dyDescent="0.25">
      <c r="A905" s="18">
        <f>Hoja2!N905</f>
        <v>0</v>
      </c>
      <c r="B905" s="18">
        <f>Hoja2!O905</f>
        <v>0</v>
      </c>
      <c r="C905" s="18">
        <f>Hoja2!P905</f>
        <v>0</v>
      </c>
      <c r="D905" s="18">
        <f>Hoja2!Q905</f>
        <v>0</v>
      </c>
      <c r="E905" s="18">
        <f>Hoja2!R905</f>
        <v>0</v>
      </c>
      <c r="F905" s="18">
        <f>Hoja2!S905</f>
        <v>0</v>
      </c>
      <c r="G905" s="18">
        <f>Hoja2!T905</f>
        <v>0</v>
      </c>
      <c r="H905" s="18">
        <f>Hoja2!U905</f>
        <v>0</v>
      </c>
      <c r="I905" s="18">
        <f>Hoja2!V905</f>
        <v>0</v>
      </c>
      <c r="J905" s="18">
        <f>Hoja2!W905</f>
        <v>0</v>
      </c>
      <c r="K905" s="18">
        <f>Hoja2!X905</f>
        <v>0</v>
      </c>
      <c r="L905" s="5">
        <f>ROUND((Hoja2!W905*Hoja2!$B$1),3)</f>
        <v>0</v>
      </c>
      <c r="M905" s="5">
        <f>ROUND((Hoja2!W905*Hoja2!$B$2),3)</f>
        <v>0</v>
      </c>
      <c r="N905" s="5">
        <f t="shared" si="14"/>
        <v>0</v>
      </c>
      <c r="O905" s="45">
        <f>ROUND((Hoja2!U905+Hoja2!Y905),2)</f>
        <v>0</v>
      </c>
      <c r="P905" s="18">
        <f>Hoja2!AC905</f>
        <v>0</v>
      </c>
      <c r="Q905" s="18">
        <f>Hoja2!AD905</f>
        <v>0</v>
      </c>
      <c r="R905" s="18">
        <f>Hoja2!AE905</f>
        <v>0</v>
      </c>
      <c r="S905" s="18">
        <f>Hoja2!AF905</f>
        <v>0</v>
      </c>
      <c r="T905" s="18">
        <f>Hoja2!AG905</f>
        <v>0</v>
      </c>
      <c r="U905" s="18">
        <f>Hoja2!AH905</f>
        <v>0</v>
      </c>
      <c r="V905" s="18">
        <f>Hoja2!AI905</f>
        <v>0</v>
      </c>
      <c r="W905" s="18">
        <f>Hoja2!AJ905</f>
        <v>0</v>
      </c>
      <c r="X905" s="18">
        <f>Hoja2!AK905</f>
        <v>0</v>
      </c>
    </row>
    <row r="906" spans="1:24" ht="30" customHeight="1" x14ac:dyDescent="0.25">
      <c r="A906" s="18">
        <f>Hoja2!N906</f>
        <v>0</v>
      </c>
      <c r="B906" s="18">
        <f>Hoja2!O906</f>
        <v>0</v>
      </c>
      <c r="C906" s="18">
        <f>Hoja2!P906</f>
        <v>0</v>
      </c>
      <c r="D906" s="18">
        <f>Hoja2!Q906</f>
        <v>0</v>
      </c>
      <c r="E906" s="18">
        <f>Hoja2!R906</f>
        <v>0</v>
      </c>
      <c r="F906" s="18">
        <f>Hoja2!S906</f>
        <v>0</v>
      </c>
      <c r="G906" s="18">
        <f>Hoja2!T906</f>
        <v>0</v>
      </c>
      <c r="H906" s="18">
        <f>Hoja2!U906</f>
        <v>0</v>
      </c>
      <c r="I906" s="18">
        <f>Hoja2!V906</f>
        <v>0</v>
      </c>
      <c r="J906" s="18">
        <f>Hoja2!W906</f>
        <v>0</v>
      </c>
      <c r="K906" s="18">
        <f>Hoja2!X906</f>
        <v>0</v>
      </c>
      <c r="L906" s="5">
        <f>ROUND((Hoja2!W906*Hoja2!$B$1),3)</f>
        <v>0</v>
      </c>
      <c r="M906" s="5">
        <f>ROUND((Hoja2!W906*Hoja2!$B$2),3)</f>
        <v>0</v>
      </c>
      <c r="N906" s="5">
        <f t="shared" si="14"/>
        <v>0</v>
      </c>
      <c r="O906" s="45">
        <f>ROUND((Hoja2!U906+Hoja2!Y906),2)</f>
        <v>0</v>
      </c>
      <c r="P906" s="18">
        <f>Hoja2!AC906</f>
        <v>0</v>
      </c>
      <c r="Q906" s="18">
        <f>Hoja2!AD906</f>
        <v>0</v>
      </c>
      <c r="R906" s="18">
        <f>Hoja2!AE906</f>
        <v>0</v>
      </c>
      <c r="S906" s="18">
        <f>Hoja2!AF906</f>
        <v>0</v>
      </c>
      <c r="T906" s="18">
        <f>Hoja2!AG906</f>
        <v>0</v>
      </c>
      <c r="U906" s="18">
        <f>Hoja2!AH906</f>
        <v>0</v>
      </c>
      <c r="V906" s="18">
        <f>Hoja2!AI906</f>
        <v>0</v>
      </c>
      <c r="W906" s="18">
        <f>Hoja2!AJ906</f>
        <v>0</v>
      </c>
      <c r="X906" s="18">
        <f>Hoja2!AK906</f>
        <v>0</v>
      </c>
    </row>
    <row r="907" spans="1:24" ht="30" customHeight="1" x14ac:dyDescent="0.25">
      <c r="A907" s="18">
        <f>Hoja2!N907</f>
        <v>0</v>
      </c>
      <c r="B907" s="18">
        <f>Hoja2!O907</f>
        <v>0</v>
      </c>
      <c r="C907" s="18">
        <f>Hoja2!P907</f>
        <v>0</v>
      </c>
      <c r="D907" s="18">
        <f>Hoja2!Q907</f>
        <v>0</v>
      </c>
      <c r="E907" s="18">
        <f>Hoja2!R907</f>
        <v>0</v>
      </c>
      <c r="F907" s="18">
        <f>Hoja2!S907</f>
        <v>0</v>
      </c>
      <c r="G907" s="18">
        <f>Hoja2!T907</f>
        <v>0</v>
      </c>
      <c r="H907" s="18">
        <f>Hoja2!U907</f>
        <v>0</v>
      </c>
      <c r="I907" s="18">
        <f>Hoja2!V907</f>
        <v>0</v>
      </c>
      <c r="J907" s="18">
        <f>Hoja2!W907</f>
        <v>0</v>
      </c>
      <c r="K907" s="18">
        <f>Hoja2!X907</f>
        <v>0</v>
      </c>
      <c r="L907" s="5">
        <f>ROUND((Hoja2!W907*Hoja2!$B$1),3)</f>
        <v>0</v>
      </c>
      <c r="M907" s="5">
        <f>ROUND((Hoja2!W907*Hoja2!$B$2),3)</f>
        <v>0</v>
      </c>
      <c r="N907" s="5">
        <f t="shared" ref="N907:N970" si="15">ROUND((L907+M907),2)</f>
        <v>0</v>
      </c>
      <c r="O907" s="45">
        <f>ROUND((Hoja2!U907+Hoja2!Y907),2)</f>
        <v>0</v>
      </c>
      <c r="P907" s="18">
        <f>Hoja2!AC907</f>
        <v>0</v>
      </c>
      <c r="Q907" s="18">
        <f>Hoja2!AD907</f>
        <v>0</v>
      </c>
      <c r="R907" s="18">
        <f>Hoja2!AE907</f>
        <v>0</v>
      </c>
      <c r="S907" s="18">
        <f>Hoja2!AF907</f>
        <v>0</v>
      </c>
      <c r="T907" s="18">
        <f>Hoja2!AG907</f>
        <v>0</v>
      </c>
      <c r="U907" s="18">
        <f>Hoja2!AH907</f>
        <v>0</v>
      </c>
      <c r="V907" s="18">
        <f>Hoja2!AI907</f>
        <v>0</v>
      </c>
      <c r="W907" s="18">
        <f>Hoja2!AJ907</f>
        <v>0</v>
      </c>
      <c r="X907" s="18">
        <f>Hoja2!AK907</f>
        <v>0</v>
      </c>
    </row>
    <row r="908" spans="1:24" ht="30" customHeight="1" x14ac:dyDescent="0.25">
      <c r="A908" s="18">
        <f>Hoja2!N908</f>
        <v>0</v>
      </c>
      <c r="B908" s="18">
        <f>Hoja2!O908</f>
        <v>0</v>
      </c>
      <c r="C908" s="18">
        <f>Hoja2!P908</f>
        <v>0</v>
      </c>
      <c r="D908" s="18">
        <f>Hoja2!Q908</f>
        <v>0</v>
      </c>
      <c r="E908" s="18">
        <f>Hoja2!R908</f>
        <v>0</v>
      </c>
      <c r="F908" s="18">
        <f>Hoja2!S908</f>
        <v>0</v>
      </c>
      <c r="G908" s="18">
        <f>Hoja2!T908</f>
        <v>0</v>
      </c>
      <c r="H908" s="18">
        <f>Hoja2!U908</f>
        <v>0</v>
      </c>
      <c r="I908" s="18">
        <f>Hoja2!V908</f>
        <v>0</v>
      </c>
      <c r="J908" s="18">
        <f>Hoja2!W908</f>
        <v>0</v>
      </c>
      <c r="K908" s="18">
        <f>Hoja2!X908</f>
        <v>0</v>
      </c>
      <c r="L908" s="5">
        <f>ROUND((Hoja2!W908*Hoja2!$B$1),3)</f>
        <v>0</v>
      </c>
      <c r="M908" s="5">
        <f>ROUND((Hoja2!W908*Hoja2!$B$2),3)</f>
        <v>0</v>
      </c>
      <c r="N908" s="5">
        <f t="shared" si="15"/>
        <v>0</v>
      </c>
      <c r="O908" s="45">
        <f>ROUND((Hoja2!U908+Hoja2!Y908),2)</f>
        <v>0</v>
      </c>
      <c r="P908" s="18">
        <f>Hoja2!AC908</f>
        <v>0</v>
      </c>
      <c r="Q908" s="18">
        <f>Hoja2!AD908</f>
        <v>0</v>
      </c>
      <c r="R908" s="18">
        <f>Hoja2!AE908</f>
        <v>0</v>
      </c>
      <c r="S908" s="18">
        <f>Hoja2!AF908</f>
        <v>0</v>
      </c>
      <c r="T908" s="18">
        <f>Hoja2!AG908</f>
        <v>0</v>
      </c>
      <c r="U908" s="18">
        <f>Hoja2!AH908</f>
        <v>0</v>
      </c>
      <c r="V908" s="18">
        <f>Hoja2!AI908</f>
        <v>0</v>
      </c>
      <c r="W908" s="18">
        <f>Hoja2!AJ908</f>
        <v>0</v>
      </c>
      <c r="X908" s="18">
        <f>Hoja2!AK908</f>
        <v>0</v>
      </c>
    </row>
    <row r="909" spans="1:24" ht="30" customHeight="1" x14ac:dyDescent="0.25">
      <c r="A909" s="18">
        <f>Hoja2!N909</f>
        <v>0</v>
      </c>
      <c r="B909" s="18">
        <f>Hoja2!O909</f>
        <v>0</v>
      </c>
      <c r="C909" s="18">
        <f>Hoja2!P909</f>
        <v>0</v>
      </c>
      <c r="D909" s="18">
        <f>Hoja2!Q909</f>
        <v>0</v>
      </c>
      <c r="E909" s="18">
        <f>Hoja2!R909</f>
        <v>0</v>
      </c>
      <c r="F909" s="18">
        <f>Hoja2!S909</f>
        <v>0</v>
      </c>
      <c r="G909" s="18">
        <f>Hoja2!T909</f>
        <v>0</v>
      </c>
      <c r="H909" s="18">
        <f>Hoja2!U909</f>
        <v>0</v>
      </c>
      <c r="I909" s="18">
        <f>Hoja2!V909</f>
        <v>0</v>
      </c>
      <c r="J909" s="18">
        <f>Hoja2!W909</f>
        <v>0</v>
      </c>
      <c r="K909" s="18">
        <f>Hoja2!X909</f>
        <v>0</v>
      </c>
      <c r="L909" s="5">
        <f>ROUND((Hoja2!W909*Hoja2!$B$1),3)</f>
        <v>0</v>
      </c>
      <c r="M909" s="5">
        <f>ROUND((Hoja2!W909*Hoja2!$B$2),3)</f>
        <v>0</v>
      </c>
      <c r="N909" s="5">
        <f t="shared" si="15"/>
        <v>0</v>
      </c>
      <c r="O909" s="45">
        <f>ROUND((Hoja2!U909+Hoja2!Y909),2)</f>
        <v>0</v>
      </c>
      <c r="P909" s="18">
        <f>Hoja2!AC909</f>
        <v>0</v>
      </c>
      <c r="Q909" s="18">
        <f>Hoja2!AD909</f>
        <v>0</v>
      </c>
      <c r="R909" s="18">
        <f>Hoja2!AE909</f>
        <v>0</v>
      </c>
      <c r="S909" s="18">
        <f>Hoja2!AF909</f>
        <v>0</v>
      </c>
      <c r="T909" s="18">
        <f>Hoja2!AG909</f>
        <v>0</v>
      </c>
      <c r="U909" s="18">
        <f>Hoja2!AH909</f>
        <v>0</v>
      </c>
      <c r="V909" s="18">
        <f>Hoja2!AI909</f>
        <v>0</v>
      </c>
      <c r="W909" s="18">
        <f>Hoja2!AJ909</f>
        <v>0</v>
      </c>
      <c r="X909" s="18">
        <f>Hoja2!AK909</f>
        <v>0</v>
      </c>
    </row>
    <row r="910" spans="1:24" ht="30" customHeight="1" x14ac:dyDescent="0.25">
      <c r="A910" s="18">
        <f>Hoja2!N910</f>
        <v>0</v>
      </c>
      <c r="B910" s="18">
        <f>Hoja2!O910</f>
        <v>0</v>
      </c>
      <c r="C910" s="18">
        <f>Hoja2!P910</f>
        <v>0</v>
      </c>
      <c r="D910" s="18">
        <f>Hoja2!Q910</f>
        <v>0</v>
      </c>
      <c r="E910" s="18">
        <f>Hoja2!R910</f>
        <v>0</v>
      </c>
      <c r="F910" s="18">
        <f>Hoja2!S910</f>
        <v>0</v>
      </c>
      <c r="G910" s="18">
        <f>Hoja2!T910</f>
        <v>0</v>
      </c>
      <c r="H910" s="18">
        <f>Hoja2!U910</f>
        <v>0</v>
      </c>
      <c r="I910" s="18">
        <f>Hoja2!V910</f>
        <v>0</v>
      </c>
      <c r="J910" s="18">
        <f>Hoja2!W910</f>
        <v>0</v>
      </c>
      <c r="K910" s="18">
        <f>Hoja2!X910</f>
        <v>0</v>
      </c>
      <c r="L910" s="5">
        <f>ROUND((Hoja2!W910*Hoja2!$B$1),3)</f>
        <v>0</v>
      </c>
      <c r="M910" s="5">
        <f>ROUND((Hoja2!W910*Hoja2!$B$2),3)</f>
        <v>0</v>
      </c>
      <c r="N910" s="5">
        <f t="shared" si="15"/>
        <v>0</v>
      </c>
      <c r="O910" s="45">
        <f>ROUND((Hoja2!U910+Hoja2!Y910),2)</f>
        <v>0</v>
      </c>
      <c r="P910" s="18">
        <f>Hoja2!AC910</f>
        <v>0</v>
      </c>
      <c r="Q910" s="18">
        <f>Hoja2!AD910</f>
        <v>0</v>
      </c>
      <c r="R910" s="18">
        <f>Hoja2!AE910</f>
        <v>0</v>
      </c>
      <c r="S910" s="18">
        <f>Hoja2!AF910</f>
        <v>0</v>
      </c>
      <c r="T910" s="18">
        <f>Hoja2!AG910</f>
        <v>0</v>
      </c>
      <c r="U910" s="18">
        <f>Hoja2!AH910</f>
        <v>0</v>
      </c>
      <c r="V910" s="18">
        <f>Hoja2!AI910</f>
        <v>0</v>
      </c>
      <c r="W910" s="18">
        <f>Hoja2!AJ910</f>
        <v>0</v>
      </c>
      <c r="X910" s="18">
        <f>Hoja2!AK910</f>
        <v>0</v>
      </c>
    </row>
    <row r="911" spans="1:24" ht="30" customHeight="1" x14ac:dyDescent="0.25">
      <c r="A911" s="18">
        <f>Hoja2!N911</f>
        <v>0</v>
      </c>
      <c r="B911" s="18">
        <f>Hoja2!O911</f>
        <v>0</v>
      </c>
      <c r="C911" s="18">
        <f>Hoja2!P911</f>
        <v>0</v>
      </c>
      <c r="D911" s="18">
        <f>Hoja2!Q911</f>
        <v>0</v>
      </c>
      <c r="E911" s="18">
        <f>Hoja2!R911</f>
        <v>0</v>
      </c>
      <c r="F911" s="18">
        <f>Hoja2!S911</f>
        <v>0</v>
      </c>
      <c r="G911" s="18">
        <f>Hoja2!T911</f>
        <v>0</v>
      </c>
      <c r="H911" s="18">
        <f>Hoja2!U911</f>
        <v>0</v>
      </c>
      <c r="I911" s="18">
        <f>Hoja2!V911</f>
        <v>0</v>
      </c>
      <c r="J911" s="18">
        <f>Hoja2!W911</f>
        <v>0</v>
      </c>
      <c r="K911" s="18">
        <f>Hoja2!X911</f>
        <v>0</v>
      </c>
      <c r="L911" s="5">
        <f>ROUND((Hoja2!W911*Hoja2!$B$1),3)</f>
        <v>0</v>
      </c>
      <c r="M911" s="5">
        <f>ROUND((Hoja2!W911*Hoja2!$B$2),3)</f>
        <v>0</v>
      </c>
      <c r="N911" s="5">
        <f t="shared" si="15"/>
        <v>0</v>
      </c>
      <c r="O911" s="45">
        <f>ROUND((Hoja2!U911+Hoja2!Y911),2)</f>
        <v>0</v>
      </c>
      <c r="P911" s="18">
        <f>Hoja2!AC911</f>
        <v>0</v>
      </c>
      <c r="Q911" s="18">
        <f>Hoja2!AD911</f>
        <v>0</v>
      </c>
      <c r="R911" s="18">
        <f>Hoja2!AE911</f>
        <v>0</v>
      </c>
      <c r="S911" s="18">
        <f>Hoja2!AF911</f>
        <v>0</v>
      </c>
      <c r="T911" s="18">
        <f>Hoja2!AG911</f>
        <v>0</v>
      </c>
      <c r="U911" s="18">
        <f>Hoja2!AH911</f>
        <v>0</v>
      </c>
      <c r="V911" s="18">
        <f>Hoja2!AI911</f>
        <v>0</v>
      </c>
      <c r="W911" s="18">
        <f>Hoja2!AJ911</f>
        <v>0</v>
      </c>
      <c r="X911" s="18">
        <f>Hoja2!AK911</f>
        <v>0</v>
      </c>
    </row>
    <row r="912" spans="1:24" ht="30" customHeight="1" x14ac:dyDescent="0.25">
      <c r="A912" s="18">
        <f>Hoja2!N912</f>
        <v>0</v>
      </c>
      <c r="B912" s="18">
        <f>Hoja2!O912</f>
        <v>0</v>
      </c>
      <c r="C912" s="18">
        <f>Hoja2!P912</f>
        <v>0</v>
      </c>
      <c r="D912" s="18">
        <f>Hoja2!Q912</f>
        <v>0</v>
      </c>
      <c r="E912" s="18">
        <f>Hoja2!R912</f>
        <v>0</v>
      </c>
      <c r="F912" s="18">
        <f>Hoja2!S912</f>
        <v>0</v>
      </c>
      <c r="G912" s="18">
        <f>Hoja2!T912</f>
        <v>0</v>
      </c>
      <c r="H912" s="18">
        <f>Hoja2!U912</f>
        <v>0</v>
      </c>
      <c r="I912" s="18">
        <f>Hoja2!V912</f>
        <v>0</v>
      </c>
      <c r="J912" s="18">
        <f>Hoja2!W912</f>
        <v>0</v>
      </c>
      <c r="K912" s="18">
        <f>Hoja2!X912</f>
        <v>0</v>
      </c>
      <c r="L912" s="5">
        <f>ROUND((Hoja2!W912*Hoja2!$B$1),3)</f>
        <v>0</v>
      </c>
      <c r="M912" s="5">
        <f>ROUND((Hoja2!W912*Hoja2!$B$2),3)</f>
        <v>0</v>
      </c>
      <c r="N912" s="5">
        <f t="shared" si="15"/>
        <v>0</v>
      </c>
      <c r="O912" s="45">
        <f>ROUND((Hoja2!U912+Hoja2!Y912),2)</f>
        <v>0</v>
      </c>
      <c r="P912" s="18">
        <f>Hoja2!AC912</f>
        <v>0</v>
      </c>
      <c r="Q912" s="18">
        <f>Hoja2!AD912</f>
        <v>0</v>
      </c>
      <c r="R912" s="18">
        <f>Hoja2!AE912</f>
        <v>0</v>
      </c>
      <c r="S912" s="18">
        <f>Hoja2!AF912</f>
        <v>0</v>
      </c>
      <c r="T912" s="18">
        <f>Hoja2!AG912</f>
        <v>0</v>
      </c>
      <c r="U912" s="18">
        <f>Hoja2!AH912</f>
        <v>0</v>
      </c>
      <c r="V912" s="18">
        <f>Hoja2!AI912</f>
        <v>0</v>
      </c>
      <c r="W912" s="18">
        <f>Hoja2!AJ912</f>
        <v>0</v>
      </c>
      <c r="X912" s="18">
        <f>Hoja2!AK912</f>
        <v>0</v>
      </c>
    </row>
    <row r="913" spans="1:24" ht="30" customHeight="1" x14ac:dyDescent="0.25">
      <c r="A913" s="18">
        <f>Hoja2!N913</f>
        <v>0</v>
      </c>
      <c r="B913" s="18">
        <f>Hoja2!O913</f>
        <v>0</v>
      </c>
      <c r="C913" s="18">
        <f>Hoja2!P913</f>
        <v>0</v>
      </c>
      <c r="D913" s="18">
        <f>Hoja2!Q913</f>
        <v>0</v>
      </c>
      <c r="E913" s="18">
        <f>Hoja2!R913</f>
        <v>0</v>
      </c>
      <c r="F913" s="18">
        <f>Hoja2!S913</f>
        <v>0</v>
      </c>
      <c r="G913" s="18">
        <f>Hoja2!T913</f>
        <v>0</v>
      </c>
      <c r="H913" s="18">
        <f>Hoja2!U913</f>
        <v>0</v>
      </c>
      <c r="I913" s="18">
        <f>Hoja2!V913</f>
        <v>0</v>
      </c>
      <c r="J913" s="18">
        <f>Hoja2!W913</f>
        <v>0</v>
      </c>
      <c r="K913" s="18">
        <f>Hoja2!X913</f>
        <v>0</v>
      </c>
      <c r="L913" s="5">
        <f>ROUND((Hoja2!W913*Hoja2!$B$1),3)</f>
        <v>0</v>
      </c>
      <c r="M913" s="5">
        <f>ROUND((Hoja2!W913*Hoja2!$B$2),3)</f>
        <v>0</v>
      </c>
      <c r="N913" s="5">
        <f t="shared" si="15"/>
        <v>0</v>
      </c>
      <c r="O913" s="45">
        <f>ROUND((Hoja2!U913+Hoja2!Y913),2)</f>
        <v>0</v>
      </c>
      <c r="P913" s="18">
        <f>Hoja2!AC913</f>
        <v>0</v>
      </c>
      <c r="Q913" s="18">
        <f>Hoja2!AD913</f>
        <v>0</v>
      </c>
      <c r="R913" s="18">
        <f>Hoja2!AE913</f>
        <v>0</v>
      </c>
      <c r="S913" s="18">
        <f>Hoja2!AF913</f>
        <v>0</v>
      </c>
      <c r="T913" s="18">
        <f>Hoja2!AG913</f>
        <v>0</v>
      </c>
      <c r="U913" s="18">
        <f>Hoja2!AH913</f>
        <v>0</v>
      </c>
      <c r="V913" s="18">
        <f>Hoja2!AI913</f>
        <v>0</v>
      </c>
      <c r="W913" s="18">
        <f>Hoja2!AJ913</f>
        <v>0</v>
      </c>
      <c r="X913" s="18">
        <f>Hoja2!AK913</f>
        <v>0</v>
      </c>
    </row>
    <row r="914" spans="1:24" ht="30" customHeight="1" x14ac:dyDescent="0.25">
      <c r="A914" s="18">
        <f>Hoja2!N914</f>
        <v>0</v>
      </c>
      <c r="B914" s="18">
        <f>Hoja2!O914</f>
        <v>0</v>
      </c>
      <c r="C914" s="18">
        <f>Hoja2!P914</f>
        <v>0</v>
      </c>
      <c r="D914" s="18">
        <f>Hoja2!Q914</f>
        <v>0</v>
      </c>
      <c r="E914" s="18">
        <f>Hoja2!R914</f>
        <v>0</v>
      </c>
      <c r="F914" s="18">
        <f>Hoja2!S914</f>
        <v>0</v>
      </c>
      <c r="G914" s="18">
        <f>Hoja2!T914</f>
        <v>0</v>
      </c>
      <c r="H914" s="18">
        <f>Hoja2!U914</f>
        <v>0</v>
      </c>
      <c r="I914" s="18">
        <f>Hoja2!V914</f>
        <v>0</v>
      </c>
      <c r="J914" s="18">
        <f>Hoja2!W914</f>
        <v>0</v>
      </c>
      <c r="K914" s="18">
        <f>Hoja2!X914</f>
        <v>0</v>
      </c>
      <c r="L914" s="5">
        <f>ROUND((Hoja2!W914*Hoja2!$B$1),3)</f>
        <v>0</v>
      </c>
      <c r="M914" s="5">
        <f>ROUND((Hoja2!W914*Hoja2!$B$2),3)</f>
        <v>0</v>
      </c>
      <c r="N914" s="5">
        <f t="shared" si="15"/>
        <v>0</v>
      </c>
      <c r="O914" s="45">
        <f>ROUND((Hoja2!U914+Hoja2!Y914),2)</f>
        <v>0</v>
      </c>
      <c r="P914" s="18">
        <f>Hoja2!AC914</f>
        <v>0</v>
      </c>
      <c r="Q914" s="18">
        <f>Hoja2!AD914</f>
        <v>0</v>
      </c>
      <c r="R914" s="18">
        <f>Hoja2!AE914</f>
        <v>0</v>
      </c>
      <c r="S914" s="18">
        <f>Hoja2!AF914</f>
        <v>0</v>
      </c>
      <c r="T914" s="18">
        <f>Hoja2!AG914</f>
        <v>0</v>
      </c>
      <c r="U914" s="18">
        <f>Hoja2!AH914</f>
        <v>0</v>
      </c>
      <c r="V914" s="18">
        <f>Hoja2!AI914</f>
        <v>0</v>
      </c>
      <c r="W914" s="18">
        <f>Hoja2!AJ914</f>
        <v>0</v>
      </c>
      <c r="X914" s="18">
        <f>Hoja2!AK914</f>
        <v>0</v>
      </c>
    </row>
    <row r="915" spans="1:24" ht="30" customHeight="1" x14ac:dyDescent="0.25">
      <c r="A915" s="18">
        <f>Hoja2!N915</f>
        <v>0</v>
      </c>
      <c r="B915" s="18">
        <f>Hoja2!O915</f>
        <v>0</v>
      </c>
      <c r="C915" s="18">
        <f>Hoja2!P915</f>
        <v>0</v>
      </c>
      <c r="D915" s="18">
        <f>Hoja2!Q915</f>
        <v>0</v>
      </c>
      <c r="E915" s="18">
        <f>Hoja2!R915</f>
        <v>0</v>
      </c>
      <c r="F915" s="18">
        <f>Hoja2!S915</f>
        <v>0</v>
      </c>
      <c r="G915" s="18">
        <f>Hoja2!T915</f>
        <v>0</v>
      </c>
      <c r="H915" s="18">
        <f>Hoja2!U915</f>
        <v>0</v>
      </c>
      <c r="I915" s="18">
        <f>Hoja2!V915</f>
        <v>0</v>
      </c>
      <c r="J915" s="18">
        <f>Hoja2!W915</f>
        <v>0</v>
      </c>
      <c r="K915" s="18">
        <f>Hoja2!X915</f>
        <v>0</v>
      </c>
      <c r="L915" s="5">
        <f>ROUND((Hoja2!W915*Hoja2!$B$1),3)</f>
        <v>0</v>
      </c>
      <c r="M915" s="5">
        <f>ROUND((Hoja2!W915*Hoja2!$B$2),3)</f>
        <v>0</v>
      </c>
      <c r="N915" s="5">
        <f t="shared" si="15"/>
        <v>0</v>
      </c>
      <c r="O915" s="45">
        <f>ROUND((Hoja2!U915+Hoja2!Y915),2)</f>
        <v>0</v>
      </c>
      <c r="P915" s="18">
        <f>Hoja2!AC915</f>
        <v>0</v>
      </c>
      <c r="Q915" s="18">
        <f>Hoja2!AD915</f>
        <v>0</v>
      </c>
      <c r="R915" s="18">
        <f>Hoja2!AE915</f>
        <v>0</v>
      </c>
      <c r="S915" s="18">
        <f>Hoja2!AF915</f>
        <v>0</v>
      </c>
      <c r="T915" s="18">
        <f>Hoja2!AG915</f>
        <v>0</v>
      </c>
      <c r="U915" s="18">
        <f>Hoja2!AH915</f>
        <v>0</v>
      </c>
      <c r="V915" s="18">
        <f>Hoja2!AI915</f>
        <v>0</v>
      </c>
      <c r="W915" s="18">
        <f>Hoja2!AJ915</f>
        <v>0</v>
      </c>
      <c r="X915" s="18">
        <f>Hoja2!AK915</f>
        <v>0</v>
      </c>
    </row>
    <row r="916" spans="1:24" ht="30" customHeight="1" x14ac:dyDescent="0.25">
      <c r="A916" s="18">
        <f>Hoja2!N916</f>
        <v>0</v>
      </c>
      <c r="B916" s="18">
        <f>Hoja2!O916</f>
        <v>0</v>
      </c>
      <c r="C916" s="18">
        <f>Hoja2!P916</f>
        <v>0</v>
      </c>
      <c r="D916" s="18">
        <f>Hoja2!Q916</f>
        <v>0</v>
      </c>
      <c r="E916" s="18">
        <f>Hoja2!R916</f>
        <v>0</v>
      </c>
      <c r="F916" s="18">
        <f>Hoja2!S916</f>
        <v>0</v>
      </c>
      <c r="G916" s="18">
        <f>Hoja2!T916</f>
        <v>0</v>
      </c>
      <c r="H916" s="18">
        <f>Hoja2!U916</f>
        <v>0</v>
      </c>
      <c r="I916" s="18">
        <f>Hoja2!V916</f>
        <v>0</v>
      </c>
      <c r="J916" s="18">
        <f>Hoja2!W916</f>
        <v>0</v>
      </c>
      <c r="K916" s="18">
        <f>Hoja2!X916</f>
        <v>0</v>
      </c>
      <c r="L916" s="5">
        <f>ROUND((Hoja2!W916*Hoja2!$B$1),3)</f>
        <v>0</v>
      </c>
      <c r="M916" s="5">
        <f>ROUND((Hoja2!W916*Hoja2!$B$2),3)</f>
        <v>0</v>
      </c>
      <c r="N916" s="5">
        <f t="shared" si="15"/>
        <v>0</v>
      </c>
      <c r="O916" s="45">
        <f>ROUND((Hoja2!U916+Hoja2!Y916),2)</f>
        <v>0</v>
      </c>
      <c r="P916" s="18">
        <f>Hoja2!AC916</f>
        <v>0</v>
      </c>
      <c r="Q916" s="18">
        <f>Hoja2!AD916</f>
        <v>0</v>
      </c>
      <c r="R916" s="18">
        <f>Hoja2!AE916</f>
        <v>0</v>
      </c>
      <c r="S916" s="18">
        <f>Hoja2!AF916</f>
        <v>0</v>
      </c>
      <c r="T916" s="18">
        <f>Hoja2!AG916</f>
        <v>0</v>
      </c>
      <c r="U916" s="18">
        <f>Hoja2!AH916</f>
        <v>0</v>
      </c>
      <c r="V916" s="18">
        <f>Hoja2!AI916</f>
        <v>0</v>
      </c>
      <c r="W916" s="18">
        <f>Hoja2!AJ916</f>
        <v>0</v>
      </c>
      <c r="X916" s="18">
        <f>Hoja2!AK916</f>
        <v>0</v>
      </c>
    </row>
    <row r="917" spans="1:24" ht="30" customHeight="1" x14ac:dyDescent="0.25">
      <c r="A917" s="18">
        <f>Hoja2!N917</f>
        <v>0</v>
      </c>
      <c r="B917" s="18">
        <f>Hoja2!O917</f>
        <v>0</v>
      </c>
      <c r="C917" s="18">
        <f>Hoja2!P917</f>
        <v>0</v>
      </c>
      <c r="D917" s="18">
        <f>Hoja2!Q917</f>
        <v>0</v>
      </c>
      <c r="E917" s="18">
        <f>Hoja2!R917</f>
        <v>0</v>
      </c>
      <c r="F917" s="18">
        <f>Hoja2!S917</f>
        <v>0</v>
      </c>
      <c r="G917" s="18">
        <f>Hoja2!T917</f>
        <v>0</v>
      </c>
      <c r="H917" s="18">
        <f>Hoja2!U917</f>
        <v>0</v>
      </c>
      <c r="I917" s="18">
        <f>Hoja2!V917</f>
        <v>0</v>
      </c>
      <c r="J917" s="18">
        <f>Hoja2!W917</f>
        <v>0</v>
      </c>
      <c r="K917" s="18">
        <f>Hoja2!X917</f>
        <v>0</v>
      </c>
      <c r="L917" s="5">
        <f>ROUND((Hoja2!W917*Hoja2!$B$1),3)</f>
        <v>0</v>
      </c>
      <c r="M917" s="5">
        <f>ROUND((Hoja2!W917*Hoja2!$B$2),3)</f>
        <v>0</v>
      </c>
      <c r="N917" s="5">
        <f t="shared" si="15"/>
        <v>0</v>
      </c>
      <c r="O917" s="45">
        <f>ROUND((Hoja2!U917+Hoja2!Y917),2)</f>
        <v>0</v>
      </c>
      <c r="P917" s="18">
        <f>Hoja2!AC917</f>
        <v>0</v>
      </c>
      <c r="Q917" s="18">
        <f>Hoja2!AD917</f>
        <v>0</v>
      </c>
      <c r="R917" s="18">
        <f>Hoja2!AE917</f>
        <v>0</v>
      </c>
      <c r="S917" s="18">
        <f>Hoja2!AF917</f>
        <v>0</v>
      </c>
      <c r="T917" s="18">
        <f>Hoja2!AG917</f>
        <v>0</v>
      </c>
      <c r="U917" s="18">
        <f>Hoja2!AH917</f>
        <v>0</v>
      </c>
      <c r="V917" s="18">
        <f>Hoja2!AI917</f>
        <v>0</v>
      </c>
      <c r="W917" s="18">
        <f>Hoja2!AJ917</f>
        <v>0</v>
      </c>
      <c r="X917" s="18">
        <f>Hoja2!AK917</f>
        <v>0</v>
      </c>
    </row>
    <row r="918" spans="1:24" ht="30" customHeight="1" x14ac:dyDescent="0.25">
      <c r="A918" s="18">
        <f>Hoja2!N918</f>
        <v>0</v>
      </c>
      <c r="B918" s="18">
        <f>Hoja2!O918</f>
        <v>0</v>
      </c>
      <c r="C918" s="18">
        <f>Hoja2!P918</f>
        <v>0</v>
      </c>
      <c r="D918" s="18">
        <f>Hoja2!Q918</f>
        <v>0</v>
      </c>
      <c r="E918" s="18">
        <f>Hoja2!R918</f>
        <v>0</v>
      </c>
      <c r="F918" s="18">
        <f>Hoja2!S918</f>
        <v>0</v>
      </c>
      <c r="G918" s="18">
        <f>Hoja2!T918</f>
        <v>0</v>
      </c>
      <c r="H918" s="18">
        <f>Hoja2!U918</f>
        <v>0</v>
      </c>
      <c r="I918" s="18">
        <f>Hoja2!V918</f>
        <v>0</v>
      </c>
      <c r="J918" s="18">
        <f>Hoja2!W918</f>
        <v>0</v>
      </c>
      <c r="K918" s="18">
        <f>Hoja2!X918</f>
        <v>0</v>
      </c>
      <c r="L918" s="5">
        <f>ROUND((Hoja2!W918*Hoja2!$B$1),3)</f>
        <v>0</v>
      </c>
      <c r="M918" s="5">
        <f>ROUND((Hoja2!W918*Hoja2!$B$2),3)</f>
        <v>0</v>
      </c>
      <c r="N918" s="5">
        <f t="shared" si="15"/>
        <v>0</v>
      </c>
      <c r="O918" s="45">
        <f>ROUND((Hoja2!U918+Hoja2!Y918),2)</f>
        <v>0</v>
      </c>
      <c r="P918" s="18">
        <f>Hoja2!AC918</f>
        <v>0</v>
      </c>
      <c r="Q918" s="18">
        <f>Hoja2!AD918</f>
        <v>0</v>
      </c>
      <c r="R918" s="18">
        <f>Hoja2!AE918</f>
        <v>0</v>
      </c>
      <c r="S918" s="18">
        <f>Hoja2!AF918</f>
        <v>0</v>
      </c>
      <c r="T918" s="18">
        <f>Hoja2!AG918</f>
        <v>0</v>
      </c>
      <c r="U918" s="18">
        <f>Hoja2!AH918</f>
        <v>0</v>
      </c>
      <c r="V918" s="18">
        <f>Hoja2!AI918</f>
        <v>0</v>
      </c>
      <c r="W918" s="18">
        <f>Hoja2!AJ918</f>
        <v>0</v>
      </c>
      <c r="X918" s="18">
        <f>Hoja2!AK918</f>
        <v>0</v>
      </c>
    </row>
    <row r="919" spans="1:24" ht="30" customHeight="1" x14ac:dyDescent="0.25">
      <c r="A919" s="18">
        <f>Hoja2!N919</f>
        <v>0</v>
      </c>
      <c r="B919" s="18">
        <f>Hoja2!O919</f>
        <v>0</v>
      </c>
      <c r="C919" s="18">
        <f>Hoja2!P919</f>
        <v>0</v>
      </c>
      <c r="D919" s="18">
        <f>Hoja2!Q919</f>
        <v>0</v>
      </c>
      <c r="E919" s="18">
        <f>Hoja2!R919</f>
        <v>0</v>
      </c>
      <c r="F919" s="18">
        <f>Hoja2!S919</f>
        <v>0</v>
      </c>
      <c r="G919" s="18">
        <f>Hoja2!T919</f>
        <v>0</v>
      </c>
      <c r="H919" s="18">
        <f>Hoja2!U919</f>
        <v>0</v>
      </c>
      <c r="I919" s="18">
        <f>Hoja2!V919</f>
        <v>0</v>
      </c>
      <c r="J919" s="18">
        <f>Hoja2!W919</f>
        <v>0</v>
      </c>
      <c r="K919" s="18">
        <f>Hoja2!X919</f>
        <v>0</v>
      </c>
      <c r="L919" s="5">
        <f>ROUND((Hoja2!W919*Hoja2!$B$1),3)</f>
        <v>0</v>
      </c>
      <c r="M919" s="5">
        <f>ROUND((Hoja2!W919*Hoja2!$B$2),3)</f>
        <v>0</v>
      </c>
      <c r="N919" s="5">
        <f t="shared" si="15"/>
        <v>0</v>
      </c>
      <c r="O919" s="45">
        <f>ROUND((Hoja2!U919+Hoja2!Y919),2)</f>
        <v>0</v>
      </c>
      <c r="P919" s="18">
        <f>Hoja2!AC919</f>
        <v>0</v>
      </c>
      <c r="Q919" s="18">
        <f>Hoja2!AD919</f>
        <v>0</v>
      </c>
      <c r="R919" s="18">
        <f>Hoja2!AE919</f>
        <v>0</v>
      </c>
      <c r="S919" s="18">
        <f>Hoja2!AF919</f>
        <v>0</v>
      </c>
      <c r="T919" s="18">
        <f>Hoja2!AG919</f>
        <v>0</v>
      </c>
      <c r="U919" s="18">
        <f>Hoja2!AH919</f>
        <v>0</v>
      </c>
      <c r="V919" s="18">
        <f>Hoja2!AI919</f>
        <v>0</v>
      </c>
      <c r="W919" s="18">
        <f>Hoja2!AJ919</f>
        <v>0</v>
      </c>
      <c r="X919" s="18">
        <f>Hoja2!AK919</f>
        <v>0</v>
      </c>
    </row>
    <row r="920" spans="1:24" ht="30" customHeight="1" x14ac:dyDescent="0.25">
      <c r="A920" s="18">
        <f>Hoja2!N920</f>
        <v>0</v>
      </c>
      <c r="B920" s="18">
        <f>Hoja2!O920</f>
        <v>0</v>
      </c>
      <c r="C920" s="18">
        <f>Hoja2!P920</f>
        <v>0</v>
      </c>
      <c r="D920" s="18">
        <f>Hoja2!Q920</f>
        <v>0</v>
      </c>
      <c r="E920" s="18">
        <f>Hoja2!R920</f>
        <v>0</v>
      </c>
      <c r="F920" s="18">
        <f>Hoja2!S920</f>
        <v>0</v>
      </c>
      <c r="G920" s="18">
        <f>Hoja2!T920</f>
        <v>0</v>
      </c>
      <c r="H920" s="18">
        <f>Hoja2!U920</f>
        <v>0</v>
      </c>
      <c r="I920" s="18">
        <f>Hoja2!V920</f>
        <v>0</v>
      </c>
      <c r="J920" s="18">
        <f>Hoja2!W920</f>
        <v>0</v>
      </c>
      <c r="K920" s="18">
        <f>Hoja2!X920</f>
        <v>0</v>
      </c>
      <c r="L920" s="5">
        <f>ROUND((Hoja2!W920*Hoja2!$B$1),3)</f>
        <v>0</v>
      </c>
      <c r="M920" s="5">
        <f>ROUND((Hoja2!W920*Hoja2!$B$2),3)</f>
        <v>0</v>
      </c>
      <c r="N920" s="5">
        <f t="shared" si="15"/>
        <v>0</v>
      </c>
      <c r="O920" s="45">
        <f>ROUND((Hoja2!U920+Hoja2!Y920),2)</f>
        <v>0</v>
      </c>
      <c r="P920" s="18">
        <f>Hoja2!AC920</f>
        <v>0</v>
      </c>
      <c r="Q920" s="18">
        <f>Hoja2!AD920</f>
        <v>0</v>
      </c>
      <c r="R920" s="18">
        <f>Hoja2!AE920</f>
        <v>0</v>
      </c>
      <c r="S920" s="18">
        <f>Hoja2!AF920</f>
        <v>0</v>
      </c>
      <c r="T920" s="18">
        <f>Hoja2!AG920</f>
        <v>0</v>
      </c>
      <c r="U920" s="18">
        <f>Hoja2!AH920</f>
        <v>0</v>
      </c>
      <c r="V920" s="18">
        <f>Hoja2!AI920</f>
        <v>0</v>
      </c>
      <c r="W920" s="18">
        <f>Hoja2!AJ920</f>
        <v>0</v>
      </c>
      <c r="X920" s="18">
        <f>Hoja2!AK920</f>
        <v>0</v>
      </c>
    </row>
    <row r="921" spans="1:24" ht="30" customHeight="1" x14ac:dyDescent="0.25">
      <c r="A921" s="18">
        <f>Hoja2!N921</f>
        <v>0</v>
      </c>
      <c r="B921" s="18">
        <f>Hoja2!O921</f>
        <v>0</v>
      </c>
      <c r="C921" s="18">
        <f>Hoja2!P921</f>
        <v>0</v>
      </c>
      <c r="D921" s="18">
        <f>Hoja2!Q921</f>
        <v>0</v>
      </c>
      <c r="E921" s="18">
        <f>Hoja2!R921</f>
        <v>0</v>
      </c>
      <c r="F921" s="18">
        <f>Hoja2!S921</f>
        <v>0</v>
      </c>
      <c r="G921" s="18">
        <f>Hoja2!T921</f>
        <v>0</v>
      </c>
      <c r="H921" s="18">
        <f>Hoja2!U921</f>
        <v>0</v>
      </c>
      <c r="I921" s="18">
        <f>Hoja2!V921</f>
        <v>0</v>
      </c>
      <c r="J921" s="18">
        <f>Hoja2!W921</f>
        <v>0</v>
      </c>
      <c r="K921" s="18">
        <f>Hoja2!X921</f>
        <v>0</v>
      </c>
      <c r="L921" s="5">
        <f>ROUND((Hoja2!W921*Hoja2!$B$1),3)</f>
        <v>0</v>
      </c>
      <c r="M921" s="5">
        <f>ROUND((Hoja2!W921*Hoja2!$B$2),3)</f>
        <v>0</v>
      </c>
      <c r="N921" s="5">
        <f t="shared" si="15"/>
        <v>0</v>
      </c>
      <c r="O921" s="45">
        <f>ROUND((Hoja2!U921+Hoja2!Y921),2)</f>
        <v>0</v>
      </c>
      <c r="P921" s="18">
        <f>Hoja2!AC921</f>
        <v>0</v>
      </c>
      <c r="Q921" s="18">
        <f>Hoja2!AD921</f>
        <v>0</v>
      </c>
      <c r="R921" s="18">
        <f>Hoja2!AE921</f>
        <v>0</v>
      </c>
      <c r="S921" s="18">
        <f>Hoja2!AF921</f>
        <v>0</v>
      </c>
      <c r="T921" s="18">
        <f>Hoja2!AG921</f>
        <v>0</v>
      </c>
      <c r="U921" s="18">
        <f>Hoja2!AH921</f>
        <v>0</v>
      </c>
      <c r="V921" s="18">
        <f>Hoja2!AI921</f>
        <v>0</v>
      </c>
      <c r="W921" s="18">
        <f>Hoja2!AJ921</f>
        <v>0</v>
      </c>
      <c r="X921" s="18">
        <f>Hoja2!AK921</f>
        <v>0</v>
      </c>
    </row>
    <row r="922" spans="1:24" ht="30" customHeight="1" x14ac:dyDescent="0.25">
      <c r="A922" s="18">
        <f>Hoja2!N922</f>
        <v>0</v>
      </c>
      <c r="B922" s="18">
        <f>Hoja2!O922</f>
        <v>0</v>
      </c>
      <c r="C922" s="18">
        <f>Hoja2!P922</f>
        <v>0</v>
      </c>
      <c r="D922" s="18">
        <f>Hoja2!Q922</f>
        <v>0</v>
      </c>
      <c r="E922" s="18">
        <f>Hoja2!R922</f>
        <v>0</v>
      </c>
      <c r="F922" s="18">
        <f>Hoja2!S922</f>
        <v>0</v>
      </c>
      <c r="G922" s="18">
        <f>Hoja2!T922</f>
        <v>0</v>
      </c>
      <c r="H922" s="18">
        <f>Hoja2!U922</f>
        <v>0</v>
      </c>
      <c r="I922" s="18">
        <f>Hoja2!V922</f>
        <v>0</v>
      </c>
      <c r="J922" s="18">
        <f>Hoja2!W922</f>
        <v>0</v>
      </c>
      <c r="K922" s="18">
        <f>Hoja2!X922</f>
        <v>0</v>
      </c>
      <c r="L922" s="5">
        <f>ROUND((Hoja2!W922*Hoja2!$B$1),3)</f>
        <v>0</v>
      </c>
      <c r="M922" s="5">
        <f>ROUND((Hoja2!W922*Hoja2!$B$2),3)</f>
        <v>0</v>
      </c>
      <c r="N922" s="5">
        <f t="shared" si="15"/>
        <v>0</v>
      </c>
      <c r="O922" s="45">
        <f>ROUND((Hoja2!U922+Hoja2!Y922),2)</f>
        <v>0</v>
      </c>
      <c r="P922" s="18">
        <f>Hoja2!AC922</f>
        <v>0</v>
      </c>
      <c r="Q922" s="18">
        <f>Hoja2!AD922</f>
        <v>0</v>
      </c>
      <c r="R922" s="18">
        <f>Hoja2!AE922</f>
        <v>0</v>
      </c>
      <c r="S922" s="18">
        <f>Hoja2!AF922</f>
        <v>0</v>
      </c>
      <c r="T922" s="18">
        <f>Hoja2!AG922</f>
        <v>0</v>
      </c>
      <c r="U922" s="18">
        <f>Hoja2!AH922</f>
        <v>0</v>
      </c>
      <c r="V922" s="18">
        <f>Hoja2!AI922</f>
        <v>0</v>
      </c>
      <c r="W922" s="18">
        <f>Hoja2!AJ922</f>
        <v>0</v>
      </c>
      <c r="X922" s="18">
        <f>Hoja2!AK922</f>
        <v>0</v>
      </c>
    </row>
    <row r="923" spans="1:24" ht="30" customHeight="1" x14ac:dyDescent="0.25">
      <c r="A923" s="18">
        <f>Hoja2!N923</f>
        <v>0</v>
      </c>
      <c r="B923" s="18">
        <f>Hoja2!O923</f>
        <v>0</v>
      </c>
      <c r="C923" s="18">
        <f>Hoja2!P923</f>
        <v>0</v>
      </c>
      <c r="D923" s="18">
        <f>Hoja2!Q923</f>
        <v>0</v>
      </c>
      <c r="E923" s="18">
        <f>Hoja2!R923</f>
        <v>0</v>
      </c>
      <c r="F923" s="18">
        <f>Hoja2!S923</f>
        <v>0</v>
      </c>
      <c r="G923" s="18">
        <f>Hoja2!T923</f>
        <v>0</v>
      </c>
      <c r="H923" s="18">
        <f>Hoja2!U923</f>
        <v>0</v>
      </c>
      <c r="I923" s="18">
        <f>Hoja2!V923</f>
        <v>0</v>
      </c>
      <c r="J923" s="18">
        <f>Hoja2!W923</f>
        <v>0</v>
      </c>
      <c r="K923" s="18">
        <f>Hoja2!X923</f>
        <v>0</v>
      </c>
      <c r="L923" s="5">
        <f>ROUND((Hoja2!W923*Hoja2!$B$1),3)</f>
        <v>0</v>
      </c>
      <c r="M923" s="5">
        <f>ROUND((Hoja2!W923*Hoja2!$B$2),3)</f>
        <v>0</v>
      </c>
      <c r="N923" s="5">
        <f t="shared" si="15"/>
        <v>0</v>
      </c>
      <c r="O923" s="45">
        <f>ROUND((Hoja2!U923+Hoja2!Y923),2)</f>
        <v>0</v>
      </c>
      <c r="P923" s="18">
        <f>Hoja2!AC923</f>
        <v>0</v>
      </c>
      <c r="Q923" s="18">
        <f>Hoja2!AD923</f>
        <v>0</v>
      </c>
      <c r="R923" s="18">
        <f>Hoja2!AE923</f>
        <v>0</v>
      </c>
      <c r="S923" s="18">
        <f>Hoja2!AF923</f>
        <v>0</v>
      </c>
      <c r="T923" s="18">
        <f>Hoja2!AG923</f>
        <v>0</v>
      </c>
      <c r="U923" s="18">
        <f>Hoja2!AH923</f>
        <v>0</v>
      </c>
      <c r="V923" s="18">
        <f>Hoja2!AI923</f>
        <v>0</v>
      </c>
      <c r="W923" s="18">
        <f>Hoja2!AJ923</f>
        <v>0</v>
      </c>
      <c r="X923" s="18">
        <f>Hoja2!AK923</f>
        <v>0</v>
      </c>
    </row>
    <row r="924" spans="1:24" ht="30" customHeight="1" x14ac:dyDescent="0.25">
      <c r="A924" s="18">
        <f>Hoja2!N924</f>
        <v>0</v>
      </c>
      <c r="B924" s="18">
        <f>Hoja2!O924</f>
        <v>0</v>
      </c>
      <c r="C924" s="18">
        <f>Hoja2!P924</f>
        <v>0</v>
      </c>
      <c r="D924" s="18">
        <f>Hoja2!Q924</f>
        <v>0</v>
      </c>
      <c r="E924" s="18">
        <f>Hoja2!R924</f>
        <v>0</v>
      </c>
      <c r="F924" s="18">
        <f>Hoja2!S924</f>
        <v>0</v>
      </c>
      <c r="G924" s="18">
        <f>Hoja2!T924</f>
        <v>0</v>
      </c>
      <c r="H924" s="18">
        <f>Hoja2!U924</f>
        <v>0</v>
      </c>
      <c r="I924" s="18">
        <f>Hoja2!V924</f>
        <v>0</v>
      </c>
      <c r="J924" s="18">
        <f>Hoja2!W924</f>
        <v>0</v>
      </c>
      <c r="K924" s="18">
        <f>Hoja2!X924</f>
        <v>0</v>
      </c>
      <c r="L924" s="5">
        <f>ROUND((Hoja2!W924*Hoja2!$B$1),3)</f>
        <v>0</v>
      </c>
      <c r="M924" s="5">
        <f>ROUND((Hoja2!W924*Hoja2!$B$2),3)</f>
        <v>0</v>
      </c>
      <c r="N924" s="5">
        <f t="shared" si="15"/>
        <v>0</v>
      </c>
      <c r="O924" s="45">
        <f>ROUND((Hoja2!U924+Hoja2!Y924),2)</f>
        <v>0</v>
      </c>
      <c r="P924" s="18">
        <f>Hoja2!AC924</f>
        <v>0</v>
      </c>
      <c r="Q924" s="18">
        <f>Hoja2!AD924</f>
        <v>0</v>
      </c>
      <c r="R924" s="18">
        <f>Hoja2!AE924</f>
        <v>0</v>
      </c>
      <c r="S924" s="18">
        <f>Hoja2!AF924</f>
        <v>0</v>
      </c>
      <c r="T924" s="18">
        <f>Hoja2!AG924</f>
        <v>0</v>
      </c>
      <c r="U924" s="18">
        <f>Hoja2!AH924</f>
        <v>0</v>
      </c>
      <c r="V924" s="18">
        <f>Hoja2!AI924</f>
        <v>0</v>
      </c>
      <c r="W924" s="18">
        <f>Hoja2!AJ924</f>
        <v>0</v>
      </c>
      <c r="X924" s="18">
        <f>Hoja2!AK924</f>
        <v>0</v>
      </c>
    </row>
    <row r="925" spans="1:24" ht="30" customHeight="1" x14ac:dyDescent="0.25">
      <c r="A925" s="18">
        <f>Hoja2!N925</f>
        <v>0</v>
      </c>
      <c r="B925" s="18">
        <f>Hoja2!O925</f>
        <v>0</v>
      </c>
      <c r="C925" s="18">
        <f>Hoja2!P925</f>
        <v>0</v>
      </c>
      <c r="D925" s="18">
        <f>Hoja2!Q925</f>
        <v>0</v>
      </c>
      <c r="E925" s="18">
        <f>Hoja2!R925</f>
        <v>0</v>
      </c>
      <c r="F925" s="18">
        <f>Hoja2!S925</f>
        <v>0</v>
      </c>
      <c r="G925" s="18">
        <f>Hoja2!T925</f>
        <v>0</v>
      </c>
      <c r="H925" s="18">
        <f>Hoja2!U925</f>
        <v>0</v>
      </c>
      <c r="I925" s="18">
        <f>Hoja2!V925</f>
        <v>0</v>
      </c>
      <c r="J925" s="18">
        <f>Hoja2!W925</f>
        <v>0</v>
      </c>
      <c r="K925" s="18">
        <f>Hoja2!X925</f>
        <v>0</v>
      </c>
      <c r="L925" s="5">
        <f>ROUND((Hoja2!W925*Hoja2!$B$1),3)</f>
        <v>0</v>
      </c>
      <c r="M925" s="5">
        <f>ROUND((Hoja2!W925*Hoja2!$B$2),3)</f>
        <v>0</v>
      </c>
      <c r="N925" s="5">
        <f t="shared" si="15"/>
        <v>0</v>
      </c>
      <c r="O925" s="45">
        <f>ROUND((Hoja2!U925+Hoja2!Y925),2)</f>
        <v>0</v>
      </c>
      <c r="P925" s="18">
        <f>Hoja2!AC925</f>
        <v>0</v>
      </c>
      <c r="Q925" s="18">
        <f>Hoja2!AD925</f>
        <v>0</v>
      </c>
      <c r="R925" s="18">
        <f>Hoja2!AE925</f>
        <v>0</v>
      </c>
      <c r="S925" s="18">
        <f>Hoja2!AF925</f>
        <v>0</v>
      </c>
      <c r="T925" s="18">
        <f>Hoja2!AG925</f>
        <v>0</v>
      </c>
      <c r="U925" s="18">
        <f>Hoja2!AH925</f>
        <v>0</v>
      </c>
      <c r="V925" s="18">
        <f>Hoja2!AI925</f>
        <v>0</v>
      </c>
      <c r="W925" s="18">
        <f>Hoja2!AJ925</f>
        <v>0</v>
      </c>
      <c r="X925" s="18">
        <f>Hoja2!AK925</f>
        <v>0</v>
      </c>
    </row>
    <row r="926" spans="1:24" ht="30" customHeight="1" x14ac:dyDescent="0.25">
      <c r="A926" s="18">
        <f>Hoja2!N926</f>
        <v>0</v>
      </c>
      <c r="B926" s="18">
        <f>Hoja2!O926</f>
        <v>0</v>
      </c>
      <c r="C926" s="18">
        <f>Hoja2!P926</f>
        <v>0</v>
      </c>
      <c r="D926" s="18">
        <f>Hoja2!Q926</f>
        <v>0</v>
      </c>
      <c r="E926" s="18">
        <f>Hoja2!R926</f>
        <v>0</v>
      </c>
      <c r="F926" s="18">
        <f>Hoja2!S926</f>
        <v>0</v>
      </c>
      <c r="G926" s="18">
        <f>Hoja2!T926</f>
        <v>0</v>
      </c>
      <c r="H926" s="18">
        <f>Hoja2!U926</f>
        <v>0</v>
      </c>
      <c r="I926" s="18">
        <f>Hoja2!V926</f>
        <v>0</v>
      </c>
      <c r="J926" s="18">
        <f>Hoja2!W926</f>
        <v>0</v>
      </c>
      <c r="K926" s="18">
        <f>Hoja2!X926</f>
        <v>0</v>
      </c>
      <c r="L926" s="5">
        <f>ROUND((Hoja2!W926*Hoja2!$B$1),3)</f>
        <v>0</v>
      </c>
      <c r="M926" s="5">
        <f>ROUND((Hoja2!W926*Hoja2!$B$2),3)</f>
        <v>0</v>
      </c>
      <c r="N926" s="5">
        <f t="shared" si="15"/>
        <v>0</v>
      </c>
      <c r="O926" s="45">
        <f>ROUND((Hoja2!U926+Hoja2!Y926),2)</f>
        <v>0</v>
      </c>
      <c r="P926" s="18">
        <f>Hoja2!AC926</f>
        <v>0</v>
      </c>
      <c r="Q926" s="18">
        <f>Hoja2!AD926</f>
        <v>0</v>
      </c>
      <c r="R926" s="18">
        <f>Hoja2!AE926</f>
        <v>0</v>
      </c>
      <c r="S926" s="18">
        <f>Hoja2!AF926</f>
        <v>0</v>
      </c>
      <c r="T926" s="18">
        <f>Hoja2!AG926</f>
        <v>0</v>
      </c>
      <c r="U926" s="18">
        <f>Hoja2!AH926</f>
        <v>0</v>
      </c>
      <c r="V926" s="18">
        <f>Hoja2!AI926</f>
        <v>0</v>
      </c>
      <c r="W926" s="18">
        <f>Hoja2!AJ926</f>
        <v>0</v>
      </c>
      <c r="X926" s="18">
        <f>Hoja2!AK926</f>
        <v>0</v>
      </c>
    </row>
    <row r="927" spans="1:24" ht="30" customHeight="1" x14ac:dyDescent="0.25">
      <c r="A927" s="18">
        <f>Hoja2!N927</f>
        <v>0</v>
      </c>
      <c r="B927" s="18">
        <f>Hoja2!O927</f>
        <v>0</v>
      </c>
      <c r="C927" s="18">
        <f>Hoja2!P927</f>
        <v>0</v>
      </c>
      <c r="D927" s="18">
        <f>Hoja2!Q927</f>
        <v>0</v>
      </c>
      <c r="E927" s="18">
        <f>Hoja2!R927</f>
        <v>0</v>
      </c>
      <c r="F927" s="18">
        <f>Hoja2!S927</f>
        <v>0</v>
      </c>
      <c r="G927" s="18">
        <f>Hoja2!T927</f>
        <v>0</v>
      </c>
      <c r="H927" s="18">
        <f>Hoja2!U927</f>
        <v>0</v>
      </c>
      <c r="I927" s="18">
        <f>Hoja2!V927</f>
        <v>0</v>
      </c>
      <c r="J927" s="18">
        <f>Hoja2!W927</f>
        <v>0</v>
      </c>
      <c r="K927" s="18">
        <f>Hoja2!X927</f>
        <v>0</v>
      </c>
      <c r="L927" s="5">
        <f>ROUND((Hoja2!W927*Hoja2!$B$1),3)</f>
        <v>0</v>
      </c>
      <c r="M927" s="5">
        <f>ROUND((Hoja2!W927*Hoja2!$B$2),3)</f>
        <v>0</v>
      </c>
      <c r="N927" s="5">
        <f t="shared" si="15"/>
        <v>0</v>
      </c>
      <c r="O927" s="45">
        <f>ROUND((Hoja2!U927+Hoja2!Y927),2)</f>
        <v>0</v>
      </c>
      <c r="P927" s="18">
        <f>Hoja2!AC927</f>
        <v>0</v>
      </c>
      <c r="Q927" s="18">
        <f>Hoja2!AD927</f>
        <v>0</v>
      </c>
      <c r="R927" s="18">
        <f>Hoja2!AE927</f>
        <v>0</v>
      </c>
      <c r="S927" s="18">
        <f>Hoja2!AF927</f>
        <v>0</v>
      </c>
      <c r="T927" s="18">
        <f>Hoja2!AG927</f>
        <v>0</v>
      </c>
      <c r="U927" s="18">
        <f>Hoja2!AH927</f>
        <v>0</v>
      </c>
      <c r="V927" s="18">
        <f>Hoja2!AI927</f>
        <v>0</v>
      </c>
      <c r="W927" s="18">
        <f>Hoja2!AJ927</f>
        <v>0</v>
      </c>
      <c r="X927" s="18">
        <f>Hoja2!AK927</f>
        <v>0</v>
      </c>
    </row>
    <row r="928" spans="1:24" ht="30" customHeight="1" x14ac:dyDescent="0.25">
      <c r="A928" s="18">
        <f>Hoja2!N928</f>
        <v>0</v>
      </c>
      <c r="B928" s="18">
        <f>Hoja2!O928</f>
        <v>0</v>
      </c>
      <c r="C928" s="18">
        <f>Hoja2!P928</f>
        <v>0</v>
      </c>
      <c r="D928" s="18">
        <f>Hoja2!Q928</f>
        <v>0</v>
      </c>
      <c r="E928" s="18">
        <f>Hoja2!R928</f>
        <v>0</v>
      </c>
      <c r="F928" s="18">
        <f>Hoja2!S928</f>
        <v>0</v>
      </c>
      <c r="G928" s="18">
        <f>Hoja2!T928</f>
        <v>0</v>
      </c>
      <c r="H928" s="18">
        <f>Hoja2!U928</f>
        <v>0</v>
      </c>
      <c r="I928" s="18">
        <f>Hoja2!V928</f>
        <v>0</v>
      </c>
      <c r="J928" s="18">
        <f>Hoja2!W928</f>
        <v>0</v>
      </c>
      <c r="K928" s="18">
        <f>Hoja2!X928</f>
        <v>0</v>
      </c>
      <c r="L928" s="5">
        <f>ROUND((Hoja2!W928*Hoja2!$B$1),3)</f>
        <v>0</v>
      </c>
      <c r="M928" s="5">
        <f>ROUND((Hoja2!W928*Hoja2!$B$2),3)</f>
        <v>0</v>
      </c>
      <c r="N928" s="5">
        <f t="shared" si="15"/>
        <v>0</v>
      </c>
      <c r="O928" s="45">
        <f>ROUND((Hoja2!U928+Hoja2!Y928),2)</f>
        <v>0</v>
      </c>
      <c r="P928" s="18">
        <f>Hoja2!AC928</f>
        <v>0</v>
      </c>
      <c r="Q928" s="18">
        <f>Hoja2!AD928</f>
        <v>0</v>
      </c>
      <c r="R928" s="18">
        <f>Hoja2!AE928</f>
        <v>0</v>
      </c>
      <c r="S928" s="18">
        <f>Hoja2!AF928</f>
        <v>0</v>
      </c>
      <c r="T928" s="18">
        <f>Hoja2!AG928</f>
        <v>0</v>
      </c>
      <c r="U928" s="18">
        <f>Hoja2!AH928</f>
        <v>0</v>
      </c>
      <c r="V928" s="18">
        <f>Hoja2!AI928</f>
        <v>0</v>
      </c>
      <c r="W928" s="18">
        <f>Hoja2!AJ928</f>
        <v>0</v>
      </c>
      <c r="X928" s="18">
        <f>Hoja2!AK928</f>
        <v>0</v>
      </c>
    </row>
    <row r="929" spans="1:24" ht="30" customHeight="1" x14ac:dyDescent="0.25">
      <c r="A929" s="18">
        <f>Hoja2!N929</f>
        <v>0</v>
      </c>
      <c r="B929" s="18">
        <f>Hoja2!O929</f>
        <v>0</v>
      </c>
      <c r="C929" s="18">
        <f>Hoja2!P929</f>
        <v>0</v>
      </c>
      <c r="D929" s="18">
        <f>Hoja2!Q929</f>
        <v>0</v>
      </c>
      <c r="E929" s="18">
        <f>Hoja2!R929</f>
        <v>0</v>
      </c>
      <c r="F929" s="18">
        <f>Hoja2!S929</f>
        <v>0</v>
      </c>
      <c r="G929" s="18">
        <f>Hoja2!T929</f>
        <v>0</v>
      </c>
      <c r="H929" s="18">
        <f>Hoja2!U929</f>
        <v>0</v>
      </c>
      <c r="I929" s="18">
        <f>Hoja2!V929</f>
        <v>0</v>
      </c>
      <c r="J929" s="18">
        <f>Hoja2!W929</f>
        <v>0</v>
      </c>
      <c r="K929" s="18">
        <f>Hoja2!X929</f>
        <v>0</v>
      </c>
      <c r="L929" s="5">
        <f>ROUND((Hoja2!W929*Hoja2!$B$1),3)</f>
        <v>0</v>
      </c>
      <c r="M929" s="5">
        <f>ROUND((Hoja2!W929*Hoja2!$B$2),3)</f>
        <v>0</v>
      </c>
      <c r="N929" s="5">
        <f t="shared" si="15"/>
        <v>0</v>
      </c>
      <c r="O929" s="45">
        <f>ROUND((Hoja2!U929+Hoja2!Y929),2)</f>
        <v>0</v>
      </c>
      <c r="P929" s="18">
        <f>Hoja2!AC929</f>
        <v>0</v>
      </c>
      <c r="Q929" s="18">
        <f>Hoja2!AD929</f>
        <v>0</v>
      </c>
      <c r="R929" s="18">
        <f>Hoja2!AE929</f>
        <v>0</v>
      </c>
      <c r="S929" s="18">
        <f>Hoja2!AF929</f>
        <v>0</v>
      </c>
      <c r="T929" s="18">
        <f>Hoja2!AG929</f>
        <v>0</v>
      </c>
      <c r="U929" s="18">
        <f>Hoja2!AH929</f>
        <v>0</v>
      </c>
      <c r="V929" s="18">
        <f>Hoja2!AI929</f>
        <v>0</v>
      </c>
      <c r="W929" s="18">
        <f>Hoja2!AJ929</f>
        <v>0</v>
      </c>
      <c r="X929" s="18">
        <f>Hoja2!AK929</f>
        <v>0</v>
      </c>
    </row>
    <row r="930" spans="1:24" ht="30" customHeight="1" x14ac:dyDescent="0.25">
      <c r="A930" s="18">
        <f>Hoja2!N930</f>
        <v>0</v>
      </c>
      <c r="B930" s="18">
        <f>Hoja2!O930</f>
        <v>0</v>
      </c>
      <c r="C930" s="18">
        <f>Hoja2!P930</f>
        <v>0</v>
      </c>
      <c r="D930" s="18">
        <f>Hoja2!Q930</f>
        <v>0</v>
      </c>
      <c r="E930" s="18">
        <f>Hoja2!R930</f>
        <v>0</v>
      </c>
      <c r="F930" s="18">
        <f>Hoja2!S930</f>
        <v>0</v>
      </c>
      <c r="G930" s="18">
        <f>Hoja2!T930</f>
        <v>0</v>
      </c>
      <c r="H930" s="18">
        <f>Hoja2!U930</f>
        <v>0</v>
      </c>
      <c r="I930" s="18">
        <f>Hoja2!V930</f>
        <v>0</v>
      </c>
      <c r="J930" s="18">
        <f>Hoja2!W930</f>
        <v>0</v>
      </c>
      <c r="K930" s="18">
        <f>Hoja2!X930</f>
        <v>0</v>
      </c>
      <c r="L930" s="5">
        <f>ROUND((Hoja2!W930*Hoja2!$B$1),3)</f>
        <v>0</v>
      </c>
      <c r="M930" s="5">
        <f>ROUND((Hoja2!W930*Hoja2!$B$2),3)</f>
        <v>0</v>
      </c>
      <c r="N930" s="5">
        <f t="shared" si="15"/>
        <v>0</v>
      </c>
      <c r="O930" s="45">
        <f>ROUND((Hoja2!U930+Hoja2!Y930),2)</f>
        <v>0</v>
      </c>
      <c r="P930" s="18">
        <f>Hoja2!AC930</f>
        <v>0</v>
      </c>
      <c r="Q930" s="18">
        <f>Hoja2!AD930</f>
        <v>0</v>
      </c>
      <c r="R930" s="18">
        <f>Hoja2!AE930</f>
        <v>0</v>
      </c>
      <c r="S930" s="18">
        <f>Hoja2!AF930</f>
        <v>0</v>
      </c>
      <c r="T930" s="18">
        <f>Hoja2!AG930</f>
        <v>0</v>
      </c>
      <c r="U930" s="18">
        <f>Hoja2!AH930</f>
        <v>0</v>
      </c>
      <c r="V930" s="18">
        <f>Hoja2!AI930</f>
        <v>0</v>
      </c>
      <c r="W930" s="18">
        <f>Hoja2!AJ930</f>
        <v>0</v>
      </c>
      <c r="X930" s="18">
        <f>Hoja2!AK930</f>
        <v>0</v>
      </c>
    </row>
    <row r="931" spans="1:24" ht="30" customHeight="1" x14ac:dyDescent="0.25">
      <c r="A931" s="18">
        <f>Hoja2!N931</f>
        <v>0</v>
      </c>
      <c r="B931" s="18">
        <f>Hoja2!O931</f>
        <v>0</v>
      </c>
      <c r="C931" s="18">
        <f>Hoja2!P931</f>
        <v>0</v>
      </c>
      <c r="D931" s="18">
        <f>Hoja2!Q931</f>
        <v>0</v>
      </c>
      <c r="E931" s="18">
        <f>Hoja2!R931</f>
        <v>0</v>
      </c>
      <c r="F931" s="18">
        <f>Hoja2!S931</f>
        <v>0</v>
      </c>
      <c r="G931" s="18">
        <f>Hoja2!T931</f>
        <v>0</v>
      </c>
      <c r="H931" s="18">
        <f>Hoja2!U931</f>
        <v>0</v>
      </c>
      <c r="I931" s="18">
        <f>Hoja2!V931</f>
        <v>0</v>
      </c>
      <c r="J931" s="18">
        <f>Hoja2!W931</f>
        <v>0</v>
      </c>
      <c r="K931" s="18">
        <f>Hoja2!X931</f>
        <v>0</v>
      </c>
      <c r="L931" s="5">
        <f>ROUND((Hoja2!W931*Hoja2!$B$1),3)</f>
        <v>0</v>
      </c>
      <c r="M931" s="5">
        <f>ROUND((Hoja2!W931*Hoja2!$B$2),3)</f>
        <v>0</v>
      </c>
      <c r="N931" s="5">
        <f t="shared" si="15"/>
        <v>0</v>
      </c>
      <c r="O931" s="45">
        <f>ROUND((Hoja2!U931+Hoja2!Y931),2)</f>
        <v>0</v>
      </c>
      <c r="P931" s="18">
        <f>Hoja2!AC931</f>
        <v>0</v>
      </c>
      <c r="Q931" s="18">
        <f>Hoja2!AD931</f>
        <v>0</v>
      </c>
      <c r="R931" s="18">
        <f>Hoja2!AE931</f>
        <v>0</v>
      </c>
      <c r="S931" s="18">
        <f>Hoja2!AF931</f>
        <v>0</v>
      </c>
      <c r="T931" s="18">
        <f>Hoja2!AG931</f>
        <v>0</v>
      </c>
      <c r="U931" s="18">
        <f>Hoja2!AH931</f>
        <v>0</v>
      </c>
      <c r="V931" s="18">
        <f>Hoja2!AI931</f>
        <v>0</v>
      </c>
      <c r="W931" s="18">
        <f>Hoja2!AJ931</f>
        <v>0</v>
      </c>
      <c r="X931" s="18">
        <f>Hoja2!AK931</f>
        <v>0</v>
      </c>
    </row>
    <row r="932" spans="1:24" ht="30" customHeight="1" x14ac:dyDescent="0.25">
      <c r="A932" s="18">
        <f>Hoja2!N932</f>
        <v>0</v>
      </c>
      <c r="B932" s="18">
        <f>Hoja2!O932</f>
        <v>0</v>
      </c>
      <c r="C932" s="18">
        <f>Hoja2!P932</f>
        <v>0</v>
      </c>
      <c r="D932" s="18">
        <f>Hoja2!Q932</f>
        <v>0</v>
      </c>
      <c r="E932" s="18">
        <f>Hoja2!R932</f>
        <v>0</v>
      </c>
      <c r="F932" s="18">
        <f>Hoja2!S932</f>
        <v>0</v>
      </c>
      <c r="G932" s="18">
        <f>Hoja2!T932</f>
        <v>0</v>
      </c>
      <c r="H932" s="18">
        <f>Hoja2!U932</f>
        <v>0</v>
      </c>
      <c r="I932" s="18">
        <f>Hoja2!V932</f>
        <v>0</v>
      </c>
      <c r="J932" s="18">
        <f>Hoja2!W932</f>
        <v>0</v>
      </c>
      <c r="K932" s="18">
        <f>Hoja2!X932</f>
        <v>0</v>
      </c>
      <c r="L932" s="5">
        <f>ROUND((Hoja2!W932*Hoja2!$B$1),3)</f>
        <v>0</v>
      </c>
      <c r="M932" s="5">
        <f>ROUND((Hoja2!W932*Hoja2!$B$2),3)</f>
        <v>0</v>
      </c>
      <c r="N932" s="5">
        <f t="shared" si="15"/>
        <v>0</v>
      </c>
      <c r="O932" s="45">
        <f>ROUND((Hoja2!U932+Hoja2!Y932),2)</f>
        <v>0</v>
      </c>
      <c r="P932" s="18">
        <f>Hoja2!AC932</f>
        <v>0</v>
      </c>
      <c r="Q932" s="18">
        <f>Hoja2!AD932</f>
        <v>0</v>
      </c>
      <c r="R932" s="18">
        <f>Hoja2!AE932</f>
        <v>0</v>
      </c>
      <c r="S932" s="18">
        <f>Hoja2!AF932</f>
        <v>0</v>
      </c>
      <c r="T932" s="18">
        <f>Hoja2!AG932</f>
        <v>0</v>
      </c>
      <c r="U932" s="18">
        <f>Hoja2!AH932</f>
        <v>0</v>
      </c>
      <c r="V932" s="18">
        <f>Hoja2!AI932</f>
        <v>0</v>
      </c>
      <c r="W932" s="18">
        <f>Hoja2!AJ932</f>
        <v>0</v>
      </c>
      <c r="X932" s="18">
        <f>Hoja2!AK932</f>
        <v>0</v>
      </c>
    </row>
    <row r="933" spans="1:24" ht="30" customHeight="1" x14ac:dyDescent="0.25">
      <c r="A933" s="18">
        <f>Hoja2!N933</f>
        <v>0</v>
      </c>
      <c r="B933" s="18">
        <f>Hoja2!O933</f>
        <v>0</v>
      </c>
      <c r="C933" s="18">
        <f>Hoja2!P933</f>
        <v>0</v>
      </c>
      <c r="D933" s="18">
        <f>Hoja2!Q933</f>
        <v>0</v>
      </c>
      <c r="E933" s="18">
        <f>Hoja2!R933</f>
        <v>0</v>
      </c>
      <c r="F933" s="18">
        <f>Hoja2!S933</f>
        <v>0</v>
      </c>
      <c r="G933" s="18">
        <f>Hoja2!T933</f>
        <v>0</v>
      </c>
      <c r="H933" s="18">
        <f>Hoja2!U933</f>
        <v>0</v>
      </c>
      <c r="I933" s="18">
        <f>Hoja2!V933</f>
        <v>0</v>
      </c>
      <c r="J933" s="18">
        <f>Hoja2!W933</f>
        <v>0</v>
      </c>
      <c r="K933" s="18">
        <f>Hoja2!X933</f>
        <v>0</v>
      </c>
      <c r="L933" s="5">
        <f>ROUND((Hoja2!W933*Hoja2!$B$1),3)</f>
        <v>0</v>
      </c>
      <c r="M933" s="5">
        <f>ROUND((Hoja2!W933*Hoja2!$B$2),3)</f>
        <v>0</v>
      </c>
      <c r="N933" s="5">
        <f t="shared" si="15"/>
        <v>0</v>
      </c>
      <c r="O933" s="45">
        <f>ROUND((Hoja2!U933+Hoja2!Y933),2)</f>
        <v>0</v>
      </c>
      <c r="P933" s="18">
        <f>Hoja2!AC933</f>
        <v>0</v>
      </c>
      <c r="Q933" s="18">
        <f>Hoja2!AD933</f>
        <v>0</v>
      </c>
      <c r="R933" s="18">
        <f>Hoja2!AE933</f>
        <v>0</v>
      </c>
      <c r="S933" s="18">
        <f>Hoja2!AF933</f>
        <v>0</v>
      </c>
      <c r="T933" s="18">
        <f>Hoja2!AG933</f>
        <v>0</v>
      </c>
      <c r="U933" s="18">
        <f>Hoja2!AH933</f>
        <v>0</v>
      </c>
      <c r="V933" s="18">
        <f>Hoja2!AI933</f>
        <v>0</v>
      </c>
      <c r="W933" s="18">
        <f>Hoja2!AJ933</f>
        <v>0</v>
      </c>
      <c r="X933" s="18">
        <f>Hoja2!AK933</f>
        <v>0</v>
      </c>
    </row>
    <row r="934" spans="1:24" ht="30" customHeight="1" x14ac:dyDescent="0.25">
      <c r="A934" s="18">
        <f>Hoja2!N934</f>
        <v>0</v>
      </c>
      <c r="B934" s="18">
        <f>Hoja2!O934</f>
        <v>0</v>
      </c>
      <c r="C934" s="18">
        <f>Hoja2!P934</f>
        <v>0</v>
      </c>
      <c r="D934" s="18">
        <f>Hoja2!Q934</f>
        <v>0</v>
      </c>
      <c r="E934" s="18">
        <f>Hoja2!R934</f>
        <v>0</v>
      </c>
      <c r="F934" s="18">
        <f>Hoja2!S934</f>
        <v>0</v>
      </c>
      <c r="G934" s="18">
        <f>Hoja2!T934</f>
        <v>0</v>
      </c>
      <c r="H934" s="18">
        <f>Hoja2!U934</f>
        <v>0</v>
      </c>
      <c r="I934" s="18">
        <f>Hoja2!V934</f>
        <v>0</v>
      </c>
      <c r="J934" s="18">
        <f>Hoja2!W934</f>
        <v>0</v>
      </c>
      <c r="K934" s="18">
        <f>Hoja2!X934</f>
        <v>0</v>
      </c>
      <c r="L934" s="5">
        <f>ROUND((Hoja2!W934*Hoja2!$B$1),3)</f>
        <v>0</v>
      </c>
      <c r="M934" s="5">
        <f>ROUND((Hoja2!W934*Hoja2!$B$2),3)</f>
        <v>0</v>
      </c>
      <c r="N934" s="5">
        <f t="shared" si="15"/>
        <v>0</v>
      </c>
      <c r="O934" s="45">
        <f>ROUND((Hoja2!U934+Hoja2!Y934),2)</f>
        <v>0</v>
      </c>
      <c r="P934" s="18">
        <f>Hoja2!AC934</f>
        <v>0</v>
      </c>
      <c r="Q934" s="18">
        <f>Hoja2!AD934</f>
        <v>0</v>
      </c>
      <c r="R934" s="18">
        <f>Hoja2!AE934</f>
        <v>0</v>
      </c>
      <c r="S934" s="18">
        <f>Hoja2!AF934</f>
        <v>0</v>
      </c>
      <c r="T934" s="18">
        <f>Hoja2!AG934</f>
        <v>0</v>
      </c>
      <c r="U934" s="18">
        <f>Hoja2!AH934</f>
        <v>0</v>
      </c>
      <c r="V934" s="18">
        <f>Hoja2!AI934</f>
        <v>0</v>
      </c>
      <c r="W934" s="18">
        <f>Hoja2!AJ934</f>
        <v>0</v>
      </c>
      <c r="X934" s="18">
        <f>Hoja2!AK934</f>
        <v>0</v>
      </c>
    </row>
    <row r="935" spans="1:24" ht="30" customHeight="1" x14ac:dyDescent="0.25">
      <c r="A935" s="18">
        <f>Hoja2!N935</f>
        <v>0</v>
      </c>
      <c r="B935" s="18">
        <f>Hoja2!O935</f>
        <v>0</v>
      </c>
      <c r="C935" s="18">
        <f>Hoja2!P935</f>
        <v>0</v>
      </c>
      <c r="D935" s="18">
        <f>Hoja2!Q935</f>
        <v>0</v>
      </c>
      <c r="E935" s="18">
        <f>Hoja2!R935</f>
        <v>0</v>
      </c>
      <c r="F935" s="18">
        <f>Hoja2!S935</f>
        <v>0</v>
      </c>
      <c r="G935" s="18">
        <f>Hoja2!T935</f>
        <v>0</v>
      </c>
      <c r="H935" s="18">
        <f>Hoja2!U935</f>
        <v>0</v>
      </c>
      <c r="I935" s="18">
        <f>Hoja2!V935</f>
        <v>0</v>
      </c>
      <c r="J935" s="18">
        <f>Hoja2!W935</f>
        <v>0</v>
      </c>
      <c r="K935" s="18">
        <f>Hoja2!X935</f>
        <v>0</v>
      </c>
      <c r="L935" s="5">
        <f>ROUND((Hoja2!W935*Hoja2!$B$1),3)</f>
        <v>0</v>
      </c>
      <c r="M935" s="5">
        <f>ROUND((Hoja2!W935*Hoja2!$B$2),3)</f>
        <v>0</v>
      </c>
      <c r="N935" s="5">
        <f t="shared" si="15"/>
        <v>0</v>
      </c>
      <c r="O935" s="45">
        <f>ROUND((Hoja2!U935+Hoja2!Y935),2)</f>
        <v>0</v>
      </c>
      <c r="P935" s="18">
        <f>Hoja2!AC935</f>
        <v>0</v>
      </c>
      <c r="Q935" s="18">
        <f>Hoja2!AD935</f>
        <v>0</v>
      </c>
      <c r="R935" s="18">
        <f>Hoja2!AE935</f>
        <v>0</v>
      </c>
      <c r="S935" s="18">
        <f>Hoja2!AF935</f>
        <v>0</v>
      </c>
      <c r="T935" s="18">
        <f>Hoja2!AG935</f>
        <v>0</v>
      </c>
      <c r="U935" s="18">
        <f>Hoja2!AH935</f>
        <v>0</v>
      </c>
      <c r="V935" s="18">
        <f>Hoja2!AI935</f>
        <v>0</v>
      </c>
      <c r="W935" s="18">
        <f>Hoja2!AJ935</f>
        <v>0</v>
      </c>
      <c r="X935" s="18">
        <f>Hoja2!AK935</f>
        <v>0</v>
      </c>
    </row>
    <row r="936" spans="1:24" ht="30" customHeight="1" x14ac:dyDescent="0.25">
      <c r="A936" s="18">
        <f>Hoja2!N936</f>
        <v>0</v>
      </c>
      <c r="B936" s="18">
        <f>Hoja2!O936</f>
        <v>0</v>
      </c>
      <c r="C936" s="18">
        <f>Hoja2!P936</f>
        <v>0</v>
      </c>
      <c r="D936" s="18">
        <f>Hoja2!Q936</f>
        <v>0</v>
      </c>
      <c r="E936" s="18">
        <f>Hoja2!R936</f>
        <v>0</v>
      </c>
      <c r="F936" s="18">
        <f>Hoja2!S936</f>
        <v>0</v>
      </c>
      <c r="G936" s="18">
        <f>Hoja2!T936</f>
        <v>0</v>
      </c>
      <c r="H936" s="18">
        <f>Hoja2!U936</f>
        <v>0</v>
      </c>
      <c r="I936" s="18">
        <f>Hoja2!V936</f>
        <v>0</v>
      </c>
      <c r="J936" s="18">
        <f>Hoja2!W936</f>
        <v>0</v>
      </c>
      <c r="K936" s="18">
        <f>Hoja2!X936</f>
        <v>0</v>
      </c>
      <c r="L936" s="5">
        <f>ROUND((Hoja2!W936*Hoja2!$B$1),3)</f>
        <v>0</v>
      </c>
      <c r="M936" s="5">
        <f>ROUND((Hoja2!W936*Hoja2!$B$2),3)</f>
        <v>0</v>
      </c>
      <c r="N936" s="5">
        <f t="shared" si="15"/>
        <v>0</v>
      </c>
      <c r="O936" s="45">
        <f>ROUND((Hoja2!U936+Hoja2!Y936),2)</f>
        <v>0</v>
      </c>
      <c r="P936" s="18">
        <f>Hoja2!AC936</f>
        <v>0</v>
      </c>
      <c r="Q936" s="18">
        <f>Hoja2!AD936</f>
        <v>0</v>
      </c>
      <c r="R936" s="18">
        <f>Hoja2!AE936</f>
        <v>0</v>
      </c>
      <c r="S936" s="18">
        <f>Hoja2!AF936</f>
        <v>0</v>
      </c>
      <c r="T936" s="18">
        <f>Hoja2!AG936</f>
        <v>0</v>
      </c>
      <c r="U936" s="18">
        <f>Hoja2!AH936</f>
        <v>0</v>
      </c>
      <c r="V936" s="18">
        <f>Hoja2!AI936</f>
        <v>0</v>
      </c>
      <c r="W936" s="18">
        <f>Hoja2!AJ936</f>
        <v>0</v>
      </c>
      <c r="X936" s="18">
        <f>Hoja2!AK936</f>
        <v>0</v>
      </c>
    </row>
    <row r="937" spans="1:24" ht="30" customHeight="1" x14ac:dyDescent="0.25">
      <c r="A937" s="18">
        <f>Hoja2!N937</f>
        <v>0</v>
      </c>
      <c r="B937" s="18">
        <f>Hoja2!O937</f>
        <v>0</v>
      </c>
      <c r="C937" s="18">
        <f>Hoja2!P937</f>
        <v>0</v>
      </c>
      <c r="D937" s="18">
        <f>Hoja2!Q937</f>
        <v>0</v>
      </c>
      <c r="E937" s="18">
        <f>Hoja2!R937</f>
        <v>0</v>
      </c>
      <c r="F937" s="18">
        <f>Hoja2!S937</f>
        <v>0</v>
      </c>
      <c r="G937" s="18">
        <f>Hoja2!T937</f>
        <v>0</v>
      </c>
      <c r="H937" s="18">
        <f>Hoja2!U937</f>
        <v>0</v>
      </c>
      <c r="I937" s="18">
        <f>Hoja2!V937</f>
        <v>0</v>
      </c>
      <c r="J937" s="18">
        <f>Hoja2!W937</f>
        <v>0</v>
      </c>
      <c r="K937" s="18">
        <f>Hoja2!X937</f>
        <v>0</v>
      </c>
      <c r="L937" s="5">
        <f>ROUND((Hoja2!W937*Hoja2!$B$1),3)</f>
        <v>0</v>
      </c>
      <c r="M937" s="5">
        <f>ROUND((Hoja2!W937*Hoja2!$B$2),3)</f>
        <v>0</v>
      </c>
      <c r="N937" s="5">
        <f t="shared" si="15"/>
        <v>0</v>
      </c>
      <c r="O937" s="45">
        <f>ROUND((Hoja2!U937+Hoja2!Y937),2)</f>
        <v>0</v>
      </c>
      <c r="P937" s="18">
        <f>Hoja2!AC937</f>
        <v>0</v>
      </c>
      <c r="Q937" s="18">
        <f>Hoja2!AD937</f>
        <v>0</v>
      </c>
      <c r="R937" s="18">
        <f>Hoja2!AE937</f>
        <v>0</v>
      </c>
      <c r="S937" s="18">
        <f>Hoja2!AF937</f>
        <v>0</v>
      </c>
      <c r="T937" s="18">
        <f>Hoja2!AG937</f>
        <v>0</v>
      </c>
      <c r="U937" s="18">
        <f>Hoja2!AH937</f>
        <v>0</v>
      </c>
      <c r="V937" s="18">
        <f>Hoja2!AI937</f>
        <v>0</v>
      </c>
      <c r="W937" s="18">
        <f>Hoja2!AJ937</f>
        <v>0</v>
      </c>
      <c r="X937" s="18">
        <f>Hoja2!AK937</f>
        <v>0</v>
      </c>
    </row>
    <row r="938" spans="1:24" ht="30" customHeight="1" x14ac:dyDescent="0.25">
      <c r="A938" s="18">
        <f>Hoja2!N938</f>
        <v>0</v>
      </c>
      <c r="B938" s="18">
        <f>Hoja2!O938</f>
        <v>0</v>
      </c>
      <c r="C938" s="18">
        <f>Hoja2!P938</f>
        <v>0</v>
      </c>
      <c r="D938" s="18">
        <f>Hoja2!Q938</f>
        <v>0</v>
      </c>
      <c r="E938" s="18">
        <f>Hoja2!R938</f>
        <v>0</v>
      </c>
      <c r="F938" s="18">
        <f>Hoja2!S938</f>
        <v>0</v>
      </c>
      <c r="G938" s="18">
        <f>Hoja2!T938</f>
        <v>0</v>
      </c>
      <c r="H938" s="18">
        <f>Hoja2!U938</f>
        <v>0</v>
      </c>
      <c r="I938" s="18">
        <f>Hoja2!V938</f>
        <v>0</v>
      </c>
      <c r="J938" s="18">
        <f>Hoja2!W938</f>
        <v>0</v>
      </c>
      <c r="K938" s="18">
        <f>Hoja2!X938</f>
        <v>0</v>
      </c>
      <c r="L938" s="5">
        <f>ROUND((Hoja2!W938*Hoja2!$B$1),3)</f>
        <v>0</v>
      </c>
      <c r="M938" s="5">
        <f>ROUND((Hoja2!W938*Hoja2!$B$2),3)</f>
        <v>0</v>
      </c>
      <c r="N938" s="5">
        <f t="shared" si="15"/>
        <v>0</v>
      </c>
      <c r="O938" s="45">
        <f>ROUND((Hoja2!U938+Hoja2!Y938),2)</f>
        <v>0</v>
      </c>
      <c r="P938" s="18">
        <f>Hoja2!AC938</f>
        <v>0</v>
      </c>
      <c r="Q938" s="18">
        <f>Hoja2!AD938</f>
        <v>0</v>
      </c>
      <c r="R938" s="18">
        <f>Hoja2!AE938</f>
        <v>0</v>
      </c>
      <c r="S938" s="18">
        <f>Hoja2!AF938</f>
        <v>0</v>
      </c>
      <c r="T938" s="18">
        <f>Hoja2!AG938</f>
        <v>0</v>
      </c>
      <c r="U938" s="18">
        <f>Hoja2!AH938</f>
        <v>0</v>
      </c>
      <c r="V938" s="18">
        <f>Hoja2!AI938</f>
        <v>0</v>
      </c>
      <c r="W938" s="18">
        <f>Hoja2!AJ938</f>
        <v>0</v>
      </c>
      <c r="X938" s="18">
        <f>Hoja2!AK938</f>
        <v>0</v>
      </c>
    </row>
    <row r="939" spans="1:24" ht="30" customHeight="1" x14ac:dyDescent="0.25">
      <c r="A939" s="18">
        <f>Hoja2!N939</f>
        <v>0</v>
      </c>
      <c r="B939" s="18">
        <f>Hoja2!O939</f>
        <v>0</v>
      </c>
      <c r="C939" s="18">
        <f>Hoja2!P939</f>
        <v>0</v>
      </c>
      <c r="D939" s="18">
        <f>Hoja2!Q939</f>
        <v>0</v>
      </c>
      <c r="E939" s="18">
        <f>Hoja2!R939</f>
        <v>0</v>
      </c>
      <c r="F939" s="18">
        <f>Hoja2!S939</f>
        <v>0</v>
      </c>
      <c r="G939" s="18">
        <f>Hoja2!T939</f>
        <v>0</v>
      </c>
      <c r="H939" s="18">
        <f>Hoja2!U939</f>
        <v>0</v>
      </c>
      <c r="I939" s="18">
        <f>Hoja2!V939</f>
        <v>0</v>
      </c>
      <c r="J939" s="18">
        <f>Hoja2!W939</f>
        <v>0</v>
      </c>
      <c r="K939" s="18">
        <f>Hoja2!X939</f>
        <v>0</v>
      </c>
      <c r="L939" s="5">
        <f>ROUND((Hoja2!W939*Hoja2!$B$1),3)</f>
        <v>0</v>
      </c>
      <c r="M939" s="5">
        <f>ROUND((Hoja2!W939*Hoja2!$B$2),3)</f>
        <v>0</v>
      </c>
      <c r="N939" s="5">
        <f t="shared" si="15"/>
        <v>0</v>
      </c>
      <c r="O939" s="45">
        <f>ROUND((Hoja2!U939+Hoja2!Y939),2)</f>
        <v>0</v>
      </c>
      <c r="P939" s="18">
        <f>Hoja2!AC939</f>
        <v>0</v>
      </c>
      <c r="Q939" s="18">
        <f>Hoja2!AD939</f>
        <v>0</v>
      </c>
      <c r="R939" s="18">
        <f>Hoja2!AE939</f>
        <v>0</v>
      </c>
      <c r="S939" s="18">
        <f>Hoja2!AF939</f>
        <v>0</v>
      </c>
      <c r="T939" s="18">
        <f>Hoja2!AG939</f>
        <v>0</v>
      </c>
      <c r="U939" s="18">
        <f>Hoja2!AH939</f>
        <v>0</v>
      </c>
      <c r="V939" s="18">
        <f>Hoja2!AI939</f>
        <v>0</v>
      </c>
      <c r="W939" s="18">
        <f>Hoja2!AJ939</f>
        <v>0</v>
      </c>
      <c r="X939" s="18">
        <f>Hoja2!AK939</f>
        <v>0</v>
      </c>
    </row>
    <row r="940" spans="1:24" ht="30" customHeight="1" x14ac:dyDescent="0.25">
      <c r="A940" s="18">
        <f>Hoja2!N940</f>
        <v>0</v>
      </c>
      <c r="B940" s="18">
        <f>Hoja2!O940</f>
        <v>0</v>
      </c>
      <c r="C940" s="18">
        <f>Hoja2!P940</f>
        <v>0</v>
      </c>
      <c r="D940" s="18">
        <f>Hoja2!Q940</f>
        <v>0</v>
      </c>
      <c r="E940" s="18">
        <f>Hoja2!R940</f>
        <v>0</v>
      </c>
      <c r="F940" s="18">
        <f>Hoja2!S940</f>
        <v>0</v>
      </c>
      <c r="G940" s="18">
        <f>Hoja2!T940</f>
        <v>0</v>
      </c>
      <c r="H940" s="18">
        <f>Hoja2!U940</f>
        <v>0</v>
      </c>
      <c r="I940" s="18">
        <f>Hoja2!V940</f>
        <v>0</v>
      </c>
      <c r="J940" s="18">
        <f>Hoja2!W940</f>
        <v>0</v>
      </c>
      <c r="K940" s="18">
        <f>Hoja2!X940</f>
        <v>0</v>
      </c>
      <c r="L940" s="5">
        <f>ROUND((Hoja2!W940*Hoja2!$B$1),3)</f>
        <v>0</v>
      </c>
      <c r="M940" s="5">
        <f>ROUND((Hoja2!W940*Hoja2!$B$2),3)</f>
        <v>0</v>
      </c>
      <c r="N940" s="5">
        <f t="shared" si="15"/>
        <v>0</v>
      </c>
      <c r="O940" s="45">
        <f>ROUND((Hoja2!U940+Hoja2!Y940),2)</f>
        <v>0</v>
      </c>
      <c r="P940" s="18">
        <f>Hoja2!AC940</f>
        <v>0</v>
      </c>
      <c r="Q940" s="18">
        <f>Hoja2!AD940</f>
        <v>0</v>
      </c>
      <c r="R940" s="18">
        <f>Hoja2!AE940</f>
        <v>0</v>
      </c>
      <c r="S940" s="18">
        <f>Hoja2!AF940</f>
        <v>0</v>
      </c>
      <c r="T940" s="18">
        <f>Hoja2!AG940</f>
        <v>0</v>
      </c>
      <c r="U940" s="18">
        <f>Hoja2!AH940</f>
        <v>0</v>
      </c>
      <c r="V940" s="18">
        <f>Hoja2!AI940</f>
        <v>0</v>
      </c>
      <c r="W940" s="18">
        <f>Hoja2!AJ940</f>
        <v>0</v>
      </c>
      <c r="X940" s="18">
        <f>Hoja2!AK940</f>
        <v>0</v>
      </c>
    </row>
    <row r="941" spans="1:24" ht="30" customHeight="1" x14ac:dyDescent="0.25">
      <c r="A941" s="18">
        <f>Hoja2!N941</f>
        <v>0</v>
      </c>
      <c r="B941" s="18">
        <f>Hoja2!O941</f>
        <v>0</v>
      </c>
      <c r="C941" s="18">
        <f>Hoja2!P941</f>
        <v>0</v>
      </c>
      <c r="D941" s="18">
        <f>Hoja2!Q941</f>
        <v>0</v>
      </c>
      <c r="E941" s="18">
        <f>Hoja2!R941</f>
        <v>0</v>
      </c>
      <c r="F941" s="18">
        <f>Hoja2!S941</f>
        <v>0</v>
      </c>
      <c r="G941" s="18">
        <f>Hoja2!T941</f>
        <v>0</v>
      </c>
      <c r="H941" s="18">
        <f>Hoja2!U941</f>
        <v>0</v>
      </c>
      <c r="I941" s="18">
        <f>Hoja2!V941</f>
        <v>0</v>
      </c>
      <c r="J941" s="18">
        <f>Hoja2!W941</f>
        <v>0</v>
      </c>
      <c r="K941" s="18">
        <f>Hoja2!X941</f>
        <v>0</v>
      </c>
      <c r="L941" s="5">
        <f>ROUND((Hoja2!W941*Hoja2!$B$1),3)</f>
        <v>0</v>
      </c>
      <c r="M941" s="5">
        <f>ROUND((Hoja2!W941*Hoja2!$B$2),3)</f>
        <v>0</v>
      </c>
      <c r="N941" s="5">
        <f t="shared" si="15"/>
        <v>0</v>
      </c>
      <c r="O941" s="45">
        <f>ROUND((Hoja2!U941+Hoja2!Y941),2)</f>
        <v>0</v>
      </c>
      <c r="P941" s="18">
        <f>Hoja2!AC941</f>
        <v>0</v>
      </c>
      <c r="Q941" s="18">
        <f>Hoja2!AD941</f>
        <v>0</v>
      </c>
      <c r="R941" s="18">
        <f>Hoja2!AE941</f>
        <v>0</v>
      </c>
      <c r="S941" s="18">
        <f>Hoja2!AF941</f>
        <v>0</v>
      </c>
      <c r="T941" s="18">
        <f>Hoja2!AG941</f>
        <v>0</v>
      </c>
      <c r="U941" s="18">
        <f>Hoja2!AH941</f>
        <v>0</v>
      </c>
      <c r="V941" s="18">
        <f>Hoja2!AI941</f>
        <v>0</v>
      </c>
      <c r="W941" s="18">
        <f>Hoja2!AJ941</f>
        <v>0</v>
      </c>
      <c r="X941" s="18">
        <f>Hoja2!AK941</f>
        <v>0</v>
      </c>
    </row>
    <row r="942" spans="1:24" ht="30" customHeight="1" x14ac:dyDescent="0.25">
      <c r="A942" s="18">
        <f>Hoja2!N942</f>
        <v>0</v>
      </c>
      <c r="B942" s="18">
        <f>Hoja2!O942</f>
        <v>0</v>
      </c>
      <c r="C942" s="18">
        <f>Hoja2!P942</f>
        <v>0</v>
      </c>
      <c r="D942" s="18">
        <f>Hoja2!Q942</f>
        <v>0</v>
      </c>
      <c r="E942" s="18">
        <f>Hoja2!R942</f>
        <v>0</v>
      </c>
      <c r="F942" s="18">
        <f>Hoja2!S942</f>
        <v>0</v>
      </c>
      <c r="G942" s="18">
        <f>Hoja2!T942</f>
        <v>0</v>
      </c>
      <c r="H942" s="18">
        <f>Hoja2!U942</f>
        <v>0</v>
      </c>
      <c r="I942" s="18">
        <f>Hoja2!V942</f>
        <v>0</v>
      </c>
      <c r="J942" s="18">
        <f>Hoja2!W942</f>
        <v>0</v>
      </c>
      <c r="K942" s="18">
        <f>Hoja2!X942</f>
        <v>0</v>
      </c>
      <c r="L942" s="5">
        <f>ROUND((Hoja2!W942*Hoja2!$B$1),3)</f>
        <v>0</v>
      </c>
      <c r="M942" s="5">
        <f>ROUND((Hoja2!W942*Hoja2!$B$2),3)</f>
        <v>0</v>
      </c>
      <c r="N942" s="5">
        <f t="shared" si="15"/>
        <v>0</v>
      </c>
      <c r="O942" s="45">
        <f>ROUND((Hoja2!U942+Hoja2!Y942),2)</f>
        <v>0</v>
      </c>
      <c r="P942" s="18">
        <f>Hoja2!AC942</f>
        <v>0</v>
      </c>
      <c r="Q942" s="18">
        <f>Hoja2!AD942</f>
        <v>0</v>
      </c>
      <c r="R942" s="18">
        <f>Hoja2!AE942</f>
        <v>0</v>
      </c>
      <c r="S942" s="18">
        <f>Hoja2!AF942</f>
        <v>0</v>
      </c>
      <c r="T942" s="18">
        <f>Hoja2!AG942</f>
        <v>0</v>
      </c>
      <c r="U942" s="18">
        <f>Hoja2!AH942</f>
        <v>0</v>
      </c>
      <c r="V942" s="18">
        <f>Hoja2!AI942</f>
        <v>0</v>
      </c>
      <c r="W942" s="18">
        <f>Hoja2!AJ942</f>
        <v>0</v>
      </c>
      <c r="X942" s="18">
        <f>Hoja2!AK942</f>
        <v>0</v>
      </c>
    </row>
    <row r="943" spans="1:24" ht="30" customHeight="1" x14ac:dyDescent="0.25">
      <c r="A943" s="18">
        <f>Hoja2!N943</f>
        <v>0</v>
      </c>
      <c r="B943" s="18">
        <f>Hoja2!O943</f>
        <v>0</v>
      </c>
      <c r="C943" s="18">
        <f>Hoja2!P943</f>
        <v>0</v>
      </c>
      <c r="D943" s="18">
        <f>Hoja2!Q943</f>
        <v>0</v>
      </c>
      <c r="E943" s="18">
        <f>Hoja2!R943</f>
        <v>0</v>
      </c>
      <c r="F943" s="18">
        <f>Hoja2!S943</f>
        <v>0</v>
      </c>
      <c r="G943" s="18">
        <f>Hoja2!T943</f>
        <v>0</v>
      </c>
      <c r="H943" s="18">
        <f>Hoja2!U943</f>
        <v>0</v>
      </c>
      <c r="I943" s="18">
        <f>Hoja2!V943</f>
        <v>0</v>
      </c>
      <c r="J943" s="18">
        <f>Hoja2!W943</f>
        <v>0</v>
      </c>
      <c r="K943" s="18">
        <f>Hoja2!X943</f>
        <v>0</v>
      </c>
      <c r="L943" s="5">
        <f>ROUND((Hoja2!W943*Hoja2!$B$1),3)</f>
        <v>0</v>
      </c>
      <c r="M943" s="5">
        <f>ROUND((Hoja2!W943*Hoja2!$B$2),3)</f>
        <v>0</v>
      </c>
      <c r="N943" s="5">
        <f t="shared" si="15"/>
        <v>0</v>
      </c>
      <c r="O943" s="45">
        <f>ROUND((Hoja2!U943+Hoja2!Y943),2)</f>
        <v>0</v>
      </c>
      <c r="P943" s="18">
        <f>Hoja2!AC943</f>
        <v>0</v>
      </c>
      <c r="Q943" s="18">
        <f>Hoja2!AD943</f>
        <v>0</v>
      </c>
      <c r="R943" s="18">
        <f>Hoja2!AE943</f>
        <v>0</v>
      </c>
      <c r="S943" s="18">
        <f>Hoja2!AF943</f>
        <v>0</v>
      </c>
      <c r="T943" s="18">
        <f>Hoja2!AG943</f>
        <v>0</v>
      </c>
      <c r="U943" s="18">
        <f>Hoja2!AH943</f>
        <v>0</v>
      </c>
      <c r="V943" s="18">
        <f>Hoja2!AI943</f>
        <v>0</v>
      </c>
      <c r="W943" s="18">
        <f>Hoja2!AJ943</f>
        <v>0</v>
      </c>
      <c r="X943" s="18">
        <f>Hoja2!AK943</f>
        <v>0</v>
      </c>
    </row>
    <row r="944" spans="1:24" ht="30" customHeight="1" x14ac:dyDescent="0.25">
      <c r="A944" s="18">
        <f>Hoja2!N944</f>
        <v>0</v>
      </c>
      <c r="B944" s="18">
        <f>Hoja2!O944</f>
        <v>0</v>
      </c>
      <c r="C944" s="18">
        <f>Hoja2!P944</f>
        <v>0</v>
      </c>
      <c r="D944" s="18">
        <f>Hoja2!Q944</f>
        <v>0</v>
      </c>
      <c r="E944" s="18">
        <f>Hoja2!R944</f>
        <v>0</v>
      </c>
      <c r="F944" s="18">
        <f>Hoja2!S944</f>
        <v>0</v>
      </c>
      <c r="G944" s="18">
        <f>Hoja2!T944</f>
        <v>0</v>
      </c>
      <c r="H944" s="18">
        <f>Hoja2!U944</f>
        <v>0</v>
      </c>
      <c r="I944" s="18">
        <f>Hoja2!V944</f>
        <v>0</v>
      </c>
      <c r="J944" s="18">
        <f>Hoja2!W944</f>
        <v>0</v>
      </c>
      <c r="K944" s="18">
        <f>Hoja2!X944</f>
        <v>0</v>
      </c>
      <c r="L944" s="5">
        <f>ROUND((Hoja2!W944*Hoja2!$B$1),3)</f>
        <v>0</v>
      </c>
      <c r="M944" s="5">
        <f>ROUND((Hoja2!W944*Hoja2!$B$2),3)</f>
        <v>0</v>
      </c>
      <c r="N944" s="5">
        <f t="shared" si="15"/>
        <v>0</v>
      </c>
      <c r="O944" s="45">
        <f>ROUND((Hoja2!U944+Hoja2!Y944),2)</f>
        <v>0</v>
      </c>
      <c r="P944" s="18">
        <f>Hoja2!AC944</f>
        <v>0</v>
      </c>
      <c r="Q944" s="18">
        <f>Hoja2!AD944</f>
        <v>0</v>
      </c>
      <c r="R944" s="18">
        <f>Hoja2!AE944</f>
        <v>0</v>
      </c>
      <c r="S944" s="18">
        <f>Hoja2!AF944</f>
        <v>0</v>
      </c>
      <c r="T944" s="18">
        <f>Hoja2!AG944</f>
        <v>0</v>
      </c>
      <c r="U944" s="18">
        <f>Hoja2!AH944</f>
        <v>0</v>
      </c>
      <c r="V944" s="18">
        <f>Hoja2!AI944</f>
        <v>0</v>
      </c>
      <c r="W944" s="18">
        <f>Hoja2!AJ944</f>
        <v>0</v>
      </c>
      <c r="X944" s="18">
        <f>Hoja2!AK944</f>
        <v>0</v>
      </c>
    </row>
    <row r="945" spans="1:24" ht="30" customHeight="1" x14ac:dyDescent="0.25">
      <c r="A945" s="18">
        <f>Hoja2!N945</f>
        <v>0</v>
      </c>
      <c r="B945" s="18">
        <f>Hoja2!O945</f>
        <v>0</v>
      </c>
      <c r="C945" s="18">
        <f>Hoja2!P945</f>
        <v>0</v>
      </c>
      <c r="D945" s="18">
        <f>Hoja2!Q945</f>
        <v>0</v>
      </c>
      <c r="E945" s="18">
        <f>Hoja2!R945</f>
        <v>0</v>
      </c>
      <c r="F945" s="18">
        <f>Hoja2!S945</f>
        <v>0</v>
      </c>
      <c r="G945" s="18">
        <f>Hoja2!T945</f>
        <v>0</v>
      </c>
      <c r="H945" s="18">
        <f>Hoja2!U945</f>
        <v>0</v>
      </c>
      <c r="I945" s="18">
        <f>Hoja2!V945</f>
        <v>0</v>
      </c>
      <c r="J945" s="18">
        <f>Hoja2!W945</f>
        <v>0</v>
      </c>
      <c r="K945" s="18">
        <f>Hoja2!X945</f>
        <v>0</v>
      </c>
      <c r="L945" s="5">
        <f>ROUND((Hoja2!W945*Hoja2!$B$1),3)</f>
        <v>0</v>
      </c>
      <c r="M945" s="5">
        <f>ROUND((Hoja2!W945*Hoja2!$B$2),3)</f>
        <v>0</v>
      </c>
      <c r="N945" s="5">
        <f t="shared" si="15"/>
        <v>0</v>
      </c>
      <c r="O945" s="45">
        <f>ROUND((Hoja2!U945+Hoja2!Y945),2)</f>
        <v>0</v>
      </c>
      <c r="P945" s="18">
        <f>Hoja2!AC945</f>
        <v>0</v>
      </c>
      <c r="Q945" s="18">
        <f>Hoja2!AD945</f>
        <v>0</v>
      </c>
      <c r="R945" s="18">
        <f>Hoja2!AE945</f>
        <v>0</v>
      </c>
      <c r="S945" s="18">
        <f>Hoja2!AF945</f>
        <v>0</v>
      </c>
      <c r="T945" s="18">
        <f>Hoja2!AG945</f>
        <v>0</v>
      </c>
      <c r="U945" s="18">
        <f>Hoja2!AH945</f>
        <v>0</v>
      </c>
      <c r="V945" s="18">
        <f>Hoja2!AI945</f>
        <v>0</v>
      </c>
      <c r="W945" s="18">
        <f>Hoja2!AJ945</f>
        <v>0</v>
      </c>
      <c r="X945" s="18">
        <f>Hoja2!AK945</f>
        <v>0</v>
      </c>
    </row>
    <row r="946" spans="1:24" ht="30" customHeight="1" x14ac:dyDescent="0.25">
      <c r="A946" s="18">
        <f>Hoja2!N946</f>
        <v>0</v>
      </c>
      <c r="B946" s="18">
        <f>Hoja2!O946</f>
        <v>0</v>
      </c>
      <c r="C946" s="18">
        <f>Hoja2!P946</f>
        <v>0</v>
      </c>
      <c r="D946" s="18">
        <f>Hoja2!Q946</f>
        <v>0</v>
      </c>
      <c r="E946" s="18">
        <f>Hoja2!R946</f>
        <v>0</v>
      </c>
      <c r="F946" s="18">
        <f>Hoja2!S946</f>
        <v>0</v>
      </c>
      <c r="G946" s="18">
        <f>Hoja2!T946</f>
        <v>0</v>
      </c>
      <c r="H946" s="18">
        <f>Hoja2!U946</f>
        <v>0</v>
      </c>
      <c r="I946" s="18">
        <f>Hoja2!V946</f>
        <v>0</v>
      </c>
      <c r="J946" s="18">
        <f>Hoja2!W946</f>
        <v>0</v>
      </c>
      <c r="K946" s="18">
        <f>Hoja2!X946</f>
        <v>0</v>
      </c>
      <c r="L946" s="5">
        <f>ROUND((Hoja2!W946*Hoja2!$B$1),3)</f>
        <v>0</v>
      </c>
      <c r="M946" s="5">
        <f>ROUND((Hoja2!W946*Hoja2!$B$2),3)</f>
        <v>0</v>
      </c>
      <c r="N946" s="5">
        <f t="shared" si="15"/>
        <v>0</v>
      </c>
      <c r="O946" s="45">
        <f>ROUND((Hoja2!U946+Hoja2!Y946),2)</f>
        <v>0</v>
      </c>
      <c r="P946" s="18">
        <f>Hoja2!AC946</f>
        <v>0</v>
      </c>
      <c r="Q946" s="18">
        <f>Hoja2!AD946</f>
        <v>0</v>
      </c>
      <c r="R946" s="18">
        <f>Hoja2!AE946</f>
        <v>0</v>
      </c>
      <c r="S946" s="18">
        <f>Hoja2!AF946</f>
        <v>0</v>
      </c>
      <c r="T946" s="18">
        <f>Hoja2!AG946</f>
        <v>0</v>
      </c>
      <c r="U946" s="18">
        <f>Hoja2!AH946</f>
        <v>0</v>
      </c>
      <c r="V946" s="18">
        <f>Hoja2!AI946</f>
        <v>0</v>
      </c>
      <c r="W946" s="18">
        <f>Hoja2!AJ946</f>
        <v>0</v>
      </c>
      <c r="X946" s="18">
        <f>Hoja2!AK946</f>
        <v>0</v>
      </c>
    </row>
    <row r="947" spans="1:24" ht="30" customHeight="1" x14ac:dyDescent="0.25">
      <c r="A947" s="18">
        <f>Hoja2!N947</f>
        <v>0</v>
      </c>
      <c r="B947" s="18">
        <f>Hoja2!O947</f>
        <v>0</v>
      </c>
      <c r="C947" s="18">
        <f>Hoja2!P947</f>
        <v>0</v>
      </c>
      <c r="D947" s="18">
        <f>Hoja2!Q947</f>
        <v>0</v>
      </c>
      <c r="E947" s="18">
        <f>Hoja2!R947</f>
        <v>0</v>
      </c>
      <c r="F947" s="18">
        <f>Hoja2!S947</f>
        <v>0</v>
      </c>
      <c r="G947" s="18">
        <f>Hoja2!T947</f>
        <v>0</v>
      </c>
      <c r="H947" s="18">
        <f>Hoja2!U947</f>
        <v>0</v>
      </c>
      <c r="I947" s="18">
        <f>Hoja2!V947</f>
        <v>0</v>
      </c>
      <c r="J947" s="18">
        <f>Hoja2!W947</f>
        <v>0</v>
      </c>
      <c r="K947" s="18">
        <f>Hoja2!X947</f>
        <v>0</v>
      </c>
      <c r="L947" s="5">
        <f>ROUND((Hoja2!W947*Hoja2!$B$1),3)</f>
        <v>0</v>
      </c>
      <c r="M947" s="5">
        <f>ROUND((Hoja2!W947*Hoja2!$B$2),3)</f>
        <v>0</v>
      </c>
      <c r="N947" s="5">
        <f t="shared" si="15"/>
        <v>0</v>
      </c>
      <c r="O947" s="45">
        <f>ROUND((Hoja2!U947+Hoja2!Y947),2)</f>
        <v>0</v>
      </c>
      <c r="P947" s="18">
        <f>Hoja2!AC947</f>
        <v>0</v>
      </c>
      <c r="Q947" s="18">
        <f>Hoja2!AD947</f>
        <v>0</v>
      </c>
      <c r="R947" s="18">
        <f>Hoja2!AE947</f>
        <v>0</v>
      </c>
      <c r="S947" s="18">
        <f>Hoja2!AF947</f>
        <v>0</v>
      </c>
      <c r="T947" s="18">
        <f>Hoja2!AG947</f>
        <v>0</v>
      </c>
      <c r="U947" s="18">
        <f>Hoja2!AH947</f>
        <v>0</v>
      </c>
      <c r="V947" s="18">
        <f>Hoja2!AI947</f>
        <v>0</v>
      </c>
      <c r="W947" s="18">
        <f>Hoja2!AJ947</f>
        <v>0</v>
      </c>
      <c r="X947" s="18">
        <f>Hoja2!AK947</f>
        <v>0</v>
      </c>
    </row>
    <row r="948" spans="1:24" ht="30" customHeight="1" x14ac:dyDescent="0.25">
      <c r="A948" s="18">
        <f>Hoja2!N948</f>
        <v>0</v>
      </c>
      <c r="B948" s="18">
        <f>Hoja2!O948</f>
        <v>0</v>
      </c>
      <c r="C948" s="18">
        <f>Hoja2!P948</f>
        <v>0</v>
      </c>
      <c r="D948" s="18">
        <f>Hoja2!Q948</f>
        <v>0</v>
      </c>
      <c r="E948" s="18">
        <f>Hoja2!R948</f>
        <v>0</v>
      </c>
      <c r="F948" s="18">
        <f>Hoja2!S948</f>
        <v>0</v>
      </c>
      <c r="G948" s="18">
        <f>Hoja2!T948</f>
        <v>0</v>
      </c>
      <c r="H948" s="18">
        <f>Hoja2!U948</f>
        <v>0</v>
      </c>
      <c r="I948" s="18">
        <f>Hoja2!V948</f>
        <v>0</v>
      </c>
      <c r="J948" s="18">
        <f>Hoja2!W948</f>
        <v>0</v>
      </c>
      <c r="K948" s="18">
        <f>Hoja2!X948</f>
        <v>0</v>
      </c>
      <c r="L948" s="5">
        <f>ROUND((Hoja2!W948*Hoja2!$B$1),3)</f>
        <v>0</v>
      </c>
      <c r="M948" s="5">
        <f>ROUND((Hoja2!W948*Hoja2!$B$2),3)</f>
        <v>0</v>
      </c>
      <c r="N948" s="5">
        <f t="shared" si="15"/>
        <v>0</v>
      </c>
      <c r="O948" s="45">
        <f>ROUND((Hoja2!U948+Hoja2!Y948),2)</f>
        <v>0</v>
      </c>
      <c r="P948" s="18">
        <f>Hoja2!AC948</f>
        <v>0</v>
      </c>
      <c r="Q948" s="18">
        <f>Hoja2!AD948</f>
        <v>0</v>
      </c>
      <c r="R948" s="18">
        <f>Hoja2!AE948</f>
        <v>0</v>
      </c>
      <c r="S948" s="18">
        <f>Hoja2!AF948</f>
        <v>0</v>
      </c>
      <c r="T948" s="18">
        <f>Hoja2!AG948</f>
        <v>0</v>
      </c>
      <c r="U948" s="18">
        <f>Hoja2!AH948</f>
        <v>0</v>
      </c>
      <c r="V948" s="18">
        <f>Hoja2!AI948</f>
        <v>0</v>
      </c>
      <c r="W948" s="18">
        <f>Hoja2!AJ948</f>
        <v>0</v>
      </c>
      <c r="X948" s="18">
        <f>Hoja2!AK948</f>
        <v>0</v>
      </c>
    </row>
    <row r="949" spans="1:24" ht="30" customHeight="1" x14ac:dyDescent="0.25">
      <c r="A949" s="18">
        <f>Hoja2!N949</f>
        <v>0</v>
      </c>
      <c r="B949" s="18">
        <f>Hoja2!O949</f>
        <v>0</v>
      </c>
      <c r="C949" s="18">
        <f>Hoja2!P949</f>
        <v>0</v>
      </c>
      <c r="D949" s="18">
        <f>Hoja2!Q949</f>
        <v>0</v>
      </c>
      <c r="E949" s="18">
        <f>Hoja2!R949</f>
        <v>0</v>
      </c>
      <c r="F949" s="18">
        <f>Hoja2!S949</f>
        <v>0</v>
      </c>
      <c r="G949" s="18">
        <f>Hoja2!T949</f>
        <v>0</v>
      </c>
      <c r="H949" s="18">
        <f>Hoja2!U949</f>
        <v>0</v>
      </c>
      <c r="I949" s="18">
        <f>Hoja2!V949</f>
        <v>0</v>
      </c>
      <c r="J949" s="18">
        <f>Hoja2!W949</f>
        <v>0</v>
      </c>
      <c r="K949" s="18">
        <f>Hoja2!X949</f>
        <v>0</v>
      </c>
      <c r="L949" s="5">
        <f>ROUND((Hoja2!W949*Hoja2!$B$1),3)</f>
        <v>0</v>
      </c>
      <c r="M949" s="5">
        <f>ROUND((Hoja2!W949*Hoja2!$B$2),3)</f>
        <v>0</v>
      </c>
      <c r="N949" s="5">
        <f t="shared" si="15"/>
        <v>0</v>
      </c>
      <c r="O949" s="45">
        <f>ROUND((Hoja2!U949+Hoja2!Y949),2)</f>
        <v>0</v>
      </c>
      <c r="P949" s="18">
        <f>Hoja2!AC949</f>
        <v>0</v>
      </c>
      <c r="Q949" s="18">
        <f>Hoja2!AD949</f>
        <v>0</v>
      </c>
      <c r="R949" s="18">
        <f>Hoja2!AE949</f>
        <v>0</v>
      </c>
      <c r="S949" s="18">
        <f>Hoja2!AF949</f>
        <v>0</v>
      </c>
      <c r="T949" s="18">
        <f>Hoja2!AG949</f>
        <v>0</v>
      </c>
      <c r="U949" s="18">
        <f>Hoja2!AH949</f>
        <v>0</v>
      </c>
      <c r="V949" s="18">
        <f>Hoja2!AI949</f>
        <v>0</v>
      </c>
      <c r="W949" s="18">
        <f>Hoja2!AJ949</f>
        <v>0</v>
      </c>
      <c r="X949" s="18">
        <f>Hoja2!AK949</f>
        <v>0</v>
      </c>
    </row>
    <row r="950" spans="1:24" ht="30" customHeight="1" x14ac:dyDescent="0.25">
      <c r="A950" s="18">
        <f>Hoja2!N950</f>
        <v>0</v>
      </c>
      <c r="B950" s="18">
        <f>Hoja2!O950</f>
        <v>0</v>
      </c>
      <c r="C950" s="18">
        <f>Hoja2!P950</f>
        <v>0</v>
      </c>
      <c r="D950" s="18">
        <f>Hoja2!Q950</f>
        <v>0</v>
      </c>
      <c r="E950" s="18">
        <f>Hoja2!R950</f>
        <v>0</v>
      </c>
      <c r="F950" s="18">
        <f>Hoja2!S950</f>
        <v>0</v>
      </c>
      <c r="G950" s="18">
        <f>Hoja2!T950</f>
        <v>0</v>
      </c>
      <c r="H950" s="18">
        <f>Hoja2!U950</f>
        <v>0</v>
      </c>
      <c r="I950" s="18">
        <f>Hoja2!V950</f>
        <v>0</v>
      </c>
      <c r="J950" s="18">
        <f>Hoja2!W950</f>
        <v>0</v>
      </c>
      <c r="K950" s="18">
        <f>Hoja2!X950</f>
        <v>0</v>
      </c>
      <c r="L950" s="5">
        <f>ROUND((Hoja2!W950*Hoja2!$B$1),3)</f>
        <v>0</v>
      </c>
      <c r="M950" s="5">
        <f>ROUND((Hoja2!W950*Hoja2!$B$2),3)</f>
        <v>0</v>
      </c>
      <c r="N950" s="5">
        <f t="shared" si="15"/>
        <v>0</v>
      </c>
      <c r="O950" s="45">
        <f>ROUND((Hoja2!U950+Hoja2!Y950),2)</f>
        <v>0</v>
      </c>
      <c r="P950" s="18">
        <f>Hoja2!AC950</f>
        <v>0</v>
      </c>
      <c r="Q950" s="18">
        <f>Hoja2!AD950</f>
        <v>0</v>
      </c>
      <c r="R950" s="18">
        <f>Hoja2!AE950</f>
        <v>0</v>
      </c>
      <c r="S950" s="18">
        <f>Hoja2!AF950</f>
        <v>0</v>
      </c>
      <c r="T950" s="18">
        <f>Hoja2!AG950</f>
        <v>0</v>
      </c>
      <c r="U950" s="18">
        <f>Hoja2!AH950</f>
        <v>0</v>
      </c>
      <c r="V950" s="18">
        <f>Hoja2!AI950</f>
        <v>0</v>
      </c>
      <c r="W950" s="18">
        <f>Hoja2!AJ950</f>
        <v>0</v>
      </c>
      <c r="X950" s="18">
        <f>Hoja2!AK950</f>
        <v>0</v>
      </c>
    </row>
    <row r="951" spans="1:24" ht="30" customHeight="1" x14ac:dyDescent="0.25">
      <c r="A951" s="18">
        <f>Hoja2!N951</f>
        <v>0</v>
      </c>
      <c r="B951" s="18">
        <f>Hoja2!O951</f>
        <v>0</v>
      </c>
      <c r="C951" s="18">
        <f>Hoja2!P951</f>
        <v>0</v>
      </c>
      <c r="D951" s="18">
        <f>Hoja2!Q951</f>
        <v>0</v>
      </c>
      <c r="E951" s="18">
        <f>Hoja2!R951</f>
        <v>0</v>
      </c>
      <c r="F951" s="18">
        <f>Hoja2!S951</f>
        <v>0</v>
      </c>
      <c r="G951" s="18">
        <f>Hoja2!T951</f>
        <v>0</v>
      </c>
      <c r="H951" s="18">
        <f>Hoja2!U951</f>
        <v>0</v>
      </c>
      <c r="I951" s="18">
        <f>Hoja2!V951</f>
        <v>0</v>
      </c>
      <c r="J951" s="18">
        <f>Hoja2!W951</f>
        <v>0</v>
      </c>
      <c r="K951" s="18">
        <f>Hoja2!X951</f>
        <v>0</v>
      </c>
      <c r="L951" s="5">
        <f>ROUND((Hoja2!W951*Hoja2!$B$1),3)</f>
        <v>0</v>
      </c>
      <c r="M951" s="5">
        <f>ROUND((Hoja2!W951*Hoja2!$B$2),3)</f>
        <v>0</v>
      </c>
      <c r="N951" s="5">
        <f t="shared" si="15"/>
        <v>0</v>
      </c>
      <c r="O951" s="45">
        <f>ROUND((Hoja2!U951+Hoja2!Y951),2)</f>
        <v>0</v>
      </c>
      <c r="P951" s="18">
        <f>Hoja2!AC951</f>
        <v>0</v>
      </c>
      <c r="Q951" s="18">
        <f>Hoja2!AD951</f>
        <v>0</v>
      </c>
      <c r="R951" s="18">
        <f>Hoja2!AE951</f>
        <v>0</v>
      </c>
      <c r="S951" s="18">
        <f>Hoja2!AF951</f>
        <v>0</v>
      </c>
      <c r="T951" s="18">
        <f>Hoja2!AG951</f>
        <v>0</v>
      </c>
      <c r="U951" s="18">
        <f>Hoja2!AH951</f>
        <v>0</v>
      </c>
      <c r="V951" s="18">
        <f>Hoja2!AI951</f>
        <v>0</v>
      </c>
      <c r="W951" s="18">
        <f>Hoja2!AJ951</f>
        <v>0</v>
      </c>
      <c r="X951" s="18">
        <f>Hoja2!AK951</f>
        <v>0</v>
      </c>
    </row>
    <row r="952" spans="1:24" ht="30" customHeight="1" x14ac:dyDescent="0.25">
      <c r="A952" s="18">
        <f>Hoja2!N952</f>
        <v>0</v>
      </c>
      <c r="B952" s="18">
        <f>Hoja2!O952</f>
        <v>0</v>
      </c>
      <c r="C952" s="18">
        <f>Hoja2!P952</f>
        <v>0</v>
      </c>
      <c r="D952" s="18">
        <f>Hoja2!Q952</f>
        <v>0</v>
      </c>
      <c r="E952" s="18">
        <f>Hoja2!R952</f>
        <v>0</v>
      </c>
      <c r="F952" s="18">
        <f>Hoja2!S952</f>
        <v>0</v>
      </c>
      <c r="G952" s="18">
        <f>Hoja2!T952</f>
        <v>0</v>
      </c>
      <c r="H952" s="18">
        <f>Hoja2!U952</f>
        <v>0</v>
      </c>
      <c r="I952" s="18">
        <f>Hoja2!V952</f>
        <v>0</v>
      </c>
      <c r="J952" s="18">
        <f>Hoja2!W952</f>
        <v>0</v>
      </c>
      <c r="K952" s="18">
        <f>Hoja2!X952</f>
        <v>0</v>
      </c>
      <c r="L952" s="5">
        <f>ROUND((Hoja2!W952*Hoja2!$B$1),3)</f>
        <v>0</v>
      </c>
      <c r="M952" s="5">
        <f>ROUND((Hoja2!W952*Hoja2!$B$2),3)</f>
        <v>0</v>
      </c>
      <c r="N952" s="5">
        <f t="shared" si="15"/>
        <v>0</v>
      </c>
      <c r="O952" s="45">
        <f>ROUND((Hoja2!U952+Hoja2!Y952),2)</f>
        <v>0</v>
      </c>
      <c r="P952" s="18">
        <f>Hoja2!AC952</f>
        <v>0</v>
      </c>
      <c r="Q952" s="18">
        <f>Hoja2!AD952</f>
        <v>0</v>
      </c>
      <c r="R952" s="18">
        <f>Hoja2!AE952</f>
        <v>0</v>
      </c>
      <c r="S952" s="18">
        <f>Hoja2!AF952</f>
        <v>0</v>
      </c>
      <c r="T952" s="18">
        <f>Hoja2!AG952</f>
        <v>0</v>
      </c>
      <c r="U952" s="18">
        <f>Hoja2!AH952</f>
        <v>0</v>
      </c>
      <c r="V952" s="18">
        <f>Hoja2!AI952</f>
        <v>0</v>
      </c>
      <c r="W952" s="18">
        <f>Hoja2!AJ952</f>
        <v>0</v>
      </c>
      <c r="X952" s="18">
        <f>Hoja2!AK952</f>
        <v>0</v>
      </c>
    </row>
    <row r="953" spans="1:24" ht="30" customHeight="1" x14ac:dyDescent="0.25">
      <c r="A953" s="18">
        <f>Hoja2!N953</f>
        <v>0</v>
      </c>
      <c r="B953" s="18">
        <f>Hoja2!O953</f>
        <v>0</v>
      </c>
      <c r="C953" s="18">
        <f>Hoja2!P953</f>
        <v>0</v>
      </c>
      <c r="D953" s="18">
        <f>Hoja2!Q953</f>
        <v>0</v>
      </c>
      <c r="E953" s="18">
        <f>Hoja2!R953</f>
        <v>0</v>
      </c>
      <c r="F953" s="18">
        <f>Hoja2!S953</f>
        <v>0</v>
      </c>
      <c r="G953" s="18">
        <f>Hoja2!T953</f>
        <v>0</v>
      </c>
      <c r="H953" s="18">
        <f>Hoja2!U953</f>
        <v>0</v>
      </c>
      <c r="I953" s="18">
        <f>Hoja2!V953</f>
        <v>0</v>
      </c>
      <c r="J953" s="18">
        <f>Hoja2!W953</f>
        <v>0</v>
      </c>
      <c r="K953" s="18">
        <f>Hoja2!X953</f>
        <v>0</v>
      </c>
      <c r="L953" s="5">
        <f>ROUND((Hoja2!W953*Hoja2!$B$1),3)</f>
        <v>0</v>
      </c>
      <c r="M953" s="5">
        <f>ROUND((Hoja2!W953*Hoja2!$B$2),3)</f>
        <v>0</v>
      </c>
      <c r="N953" s="5">
        <f t="shared" si="15"/>
        <v>0</v>
      </c>
      <c r="O953" s="45">
        <f>ROUND((Hoja2!U953+Hoja2!Y953),2)</f>
        <v>0</v>
      </c>
      <c r="P953" s="18">
        <f>Hoja2!AC953</f>
        <v>0</v>
      </c>
      <c r="Q953" s="18">
        <f>Hoja2!AD953</f>
        <v>0</v>
      </c>
      <c r="R953" s="18">
        <f>Hoja2!AE953</f>
        <v>0</v>
      </c>
      <c r="S953" s="18">
        <f>Hoja2!AF953</f>
        <v>0</v>
      </c>
      <c r="T953" s="18">
        <f>Hoja2!AG953</f>
        <v>0</v>
      </c>
      <c r="U953" s="18">
        <f>Hoja2!AH953</f>
        <v>0</v>
      </c>
      <c r="V953" s="18">
        <f>Hoja2!AI953</f>
        <v>0</v>
      </c>
      <c r="W953" s="18">
        <f>Hoja2!AJ953</f>
        <v>0</v>
      </c>
      <c r="X953" s="18">
        <f>Hoja2!AK953</f>
        <v>0</v>
      </c>
    </row>
    <row r="954" spans="1:24" ht="30" customHeight="1" x14ac:dyDescent="0.25">
      <c r="A954" s="18">
        <f>Hoja2!N954</f>
        <v>0</v>
      </c>
      <c r="B954" s="18">
        <f>Hoja2!O954</f>
        <v>0</v>
      </c>
      <c r="C954" s="18">
        <f>Hoja2!P954</f>
        <v>0</v>
      </c>
      <c r="D954" s="18">
        <f>Hoja2!Q954</f>
        <v>0</v>
      </c>
      <c r="E954" s="18">
        <f>Hoja2!R954</f>
        <v>0</v>
      </c>
      <c r="F954" s="18">
        <f>Hoja2!S954</f>
        <v>0</v>
      </c>
      <c r="G954" s="18">
        <f>Hoja2!T954</f>
        <v>0</v>
      </c>
      <c r="H954" s="18">
        <f>Hoja2!U954</f>
        <v>0</v>
      </c>
      <c r="I954" s="18">
        <f>Hoja2!V954</f>
        <v>0</v>
      </c>
      <c r="J954" s="18">
        <f>Hoja2!W954</f>
        <v>0</v>
      </c>
      <c r="K954" s="18">
        <f>Hoja2!X954</f>
        <v>0</v>
      </c>
      <c r="L954" s="5">
        <f>ROUND((Hoja2!W954*Hoja2!$B$1),3)</f>
        <v>0</v>
      </c>
      <c r="M954" s="5">
        <f>ROUND((Hoja2!W954*Hoja2!$B$2),3)</f>
        <v>0</v>
      </c>
      <c r="N954" s="5">
        <f t="shared" si="15"/>
        <v>0</v>
      </c>
      <c r="O954" s="45">
        <f>ROUND((Hoja2!U954+Hoja2!Y954),2)</f>
        <v>0</v>
      </c>
      <c r="P954" s="18">
        <f>Hoja2!AC954</f>
        <v>0</v>
      </c>
      <c r="Q954" s="18">
        <f>Hoja2!AD954</f>
        <v>0</v>
      </c>
      <c r="R954" s="18">
        <f>Hoja2!AE954</f>
        <v>0</v>
      </c>
      <c r="S954" s="18">
        <f>Hoja2!AF954</f>
        <v>0</v>
      </c>
      <c r="T954" s="18">
        <f>Hoja2!AG954</f>
        <v>0</v>
      </c>
      <c r="U954" s="18">
        <f>Hoja2!AH954</f>
        <v>0</v>
      </c>
      <c r="V954" s="18">
        <f>Hoja2!AI954</f>
        <v>0</v>
      </c>
      <c r="W954" s="18">
        <f>Hoja2!AJ954</f>
        <v>0</v>
      </c>
      <c r="X954" s="18">
        <f>Hoja2!AK954</f>
        <v>0</v>
      </c>
    </row>
    <row r="955" spans="1:24" ht="30" customHeight="1" x14ac:dyDescent="0.25">
      <c r="A955" s="18">
        <f>Hoja2!N955</f>
        <v>0</v>
      </c>
      <c r="B955" s="18">
        <f>Hoja2!O955</f>
        <v>0</v>
      </c>
      <c r="C955" s="18">
        <f>Hoja2!P955</f>
        <v>0</v>
      </c>
      <c r="D955" s="18">
        <f>Hoja2!Q955</f>
        <v>0</v>
      </c>
      <c r="E955" s="18">
        <f>Hoja2!R955</f>
        <v>0</v>
      </c>
      <c r="F955" s="18">
        <f>Hoja2!S955</f>
        <v>0</v>
      </c>
      <c r="G955" s="18">
        <f>Hoja2!T955</f>
        <v>0</v>
      </c>
      <c r="H955" s="18">
        <f>Hoja2!U955</f>
        <v>0</v>
      </c>
      <c r="I955" s="18">
        <f>Hoja2!V955</f>
        <v>0</v>
      </c>
      <c r="J955" s="18">
        <f>Hoja2!W955</f>
        <v>0</v>
      </c>
      <c r="K955" s="18">
        <f>Hoja2!X955</f>
        <v>0</v>
      </c>
      <c r="L955" s="5">
        <f>ROUND((Hoja2!W955*Hoja2!$B$1),3)</f>
        <v>0</v>
      </c>
      <c r="M955" s="5">
        <f>ROUND((Hoja2!W955*Hoja2!$B$2),3)</f>
        <v>0</v>
      </c>
      <c r="N955" s="5">
        <f t="shared" si="15"/>
        <v>0</v>
      </c>
      <c r="O955" s="45">
        <f>ROUND((Hoja2!U955+Hoja2!Y955),2)</f>
        <v>0</v>
      </c>
      <c r="P955" s="18">
        <f>Hoja2!AC955</f>
        <v>0</v>
      </c>
      <c r="Q955" s="18">
        <f>Hoja2!AD955</f>
        <v>0</v>
      </c>
      <c r="R955" s="18">
        <f>Hoja2!AE955</f>
        <v>0</v>
      </c>
      <c r="S955" s="18">
        <f>Hoja2!AF955</f>
        <v>0</v>
      </c>
      <c r="T955" s="18">
        <f>Hoja2!AG955</f>
        <v>0</v>
      </c>
      <c r="U955" s="18">
        <f>Hoja2!AH955</f>
        <v>0</v>
      </c>
      <c r="V955" s="18">
        <f>Hoja2!AI955</f>
        <v>0</v>
      </c>
      <c r="W955" s="18">
        <f>Hoja2!AJ955</f>
        <v>0</v>
      </c>
      <c r="X955" s="18">
        <f>Hoja2!AK955</f>
        <v>0</v>
      </c>
    </row>
    <row r="956" spans="1:24" ht="30" customHeight="1" x14ac:dyDescent="0.25">
      <c r="A956" s="18">
        <f>Hoja2!N956</f>
        <v>0</v>
      </c>
      <c r="B956" s="18">
        <f>Hoja2!O956</f>
        <v>0</v>
      </c>
      <c r="C956" s="18">
        <f>Hoja2!P956</f>
        <v>0</v>
      </c>
      <c r="D956" s="18">
        <f>Hoja2!Q956</f>
        <v>0</v>
      </c>
      <c r="E956" s="18">
        <f>Hoja2!R956</f>
        <v>0</v>
      </c>
      <c r="F956" s="18">
        <f>Hoja2!S956</f>
        <v>0</v>
      </c>
      <c r="G956" s="18">
        <f>Hoja2!T956</f>
        <v>0</v>
      </c>
      <c r="H956" s="18">
        <f>Hoja2!U956</f>
        <v>0</v>
      </c>
      <c r="I956" s="18">
        <f>Hoja2!V956</f>
        <v>0</v>
      </c>
      <c r="J956" s="18">
        <f>Hoja2!W956</f>
        <v>0</v>
      </c>
      <c r="K956" s="18">
        <f>Hoja2!X956</f>
        <v>0</v>
      </c>
      <c r="L956" s="5">
        <f>ROUND((Hoja2!W956*Hoja2!$B$1),3)</f>
        <v>0</v>
      </c>
      <c r="M956" s="5">
        <f>ROUND((Hoja2!W956*Hoja2!$B$2),3)</f>
        <v>0</v>
      </c>
      <c r="N956" s="5">
        <f t="shared" si="15"/>
        <v>0</v>
      </c>
      <c r="O956" s="45">
        <f>ROUND((Hoja2!U956+Hoja2!Y956),2)</f>
        <v>0</v>
      </c>
      <c r="P956" s="18">
        <f>Hoja2!AC956</f>
        <v>0</v>
      </c>
      <c r="Q956" s="18">
        <f>Hoja2!AD956</f>
        <v>0</v>
      </c>
      <c r="R956" s="18">
        <f>Hoja2!AE956</f>
        <v>0</v>
      </c>
      <c r="S956" s="18">
        <f>Hoja2!AF956</f>
        <v>0</v>
      </c>
      <c r="T956" s="18">
        <f>Hoja2!AG956</f>
        <v>0</v>
      </c>
      <c r="U956" s="18">
        <f>Hoja2!AH956</f>
        <v>0</v>
      </c>
      <c r="V956" s="18">
        <f>Hoja2!AI956</f>
        <v>0</v>
      </c>
      <c r="W956" s="18">
        <f>Hoja2!AJ956</f>
        <v>0</v>
      </c>
      <c r="X956" s="18">
        <f>Hoja2!AK956</f>
        <v>0</v>
      </c>
    </row>
    <row r="957" spans="1:24" ht="30" customHeight="1" x14ac:dyDescent="0.25">
      <c r="A957" s="18">
        <f>Hoja2!N957</f>
        <v>0</v>
      </c>
      <c r="B957" s="18">
        <f>Hoja2!O957</f>
        <v>0</v>
      </c>
      <c r="C957" s="18">
        <f>Hoja2!P957</f>
        <v>0</v>
      </c>
      <c r="D957" s="18">
        <f>Hoja2!Q957</f>
        <v>0</v>
      </c>
      <c r="E957" s="18">
        <f>Hoja2!R957</f>
        <v>0</v>
      </c>
      <c r="F957" s="18">
        <f>Hoja2!S957</f>
        <v>0</v>
      </c>
      <c r="G957" s="18">
        <f>Hoja2!T957</f>
        <v>0</v>
      </c>
      <c r="H957" s="18">
        <f>Hoja2!U957</f>
        <v>0</v>
      </c>
      <c r="I957" s="18">
        <f>Hoja2!V957</f>
        <v>0</v>
      </c>
      <c r="J957" s="18">
        <f>Hoja2!W957</f>
        <v>0</v>
      </c>
      <c r="K957" s="18">
        <f>Hoja2!X957</f>
        <v>0</v>
      </c>
      <c r="L957" s="5">
        <f>ROUND((Hoja2!W957*Hoja2!$B$1),3)</f>
        <v>0</v>
      </c>
      <c r="M957" s="5">
        <f>ROUND((Hoja2!W957*Hoja2!$B$2),3)</f>
        <v>0</v>
      </c>
      <c r="N957" s="5">
        <f t="shared" si="15"/>
        <v>0</v>
      </c>
      <c r="O957" s="45">
        <f>ROUND((Hoja2!U957+Hoja2!Y957),2)</f>
        <v>0</v>
      </c>
      <c r="P957" s="18">
        <f>Hoja2!AC957</f>
        <v>0</v>
      </c>
      <c r="Q957" s="18">
        <f>Hoja2!AD957</f>
        <v>0</v>
      </c>
      <c r="R957" s="18">
        <f>Hoja2!AE957</f>
        <v>0</v>
      </c>
      <c r="S957" s="18">
        <f>Hoja2!AF957</f>
        <v>0</v>
      </c>
      <c r="T957" s="18">
        <f>Hoja2!AG957</f>
        <v>0</v>
      </c>
      <c r="U957" s="18">
        <f>Hoja2!AH957</f>
        <v>0</v>
      </c>
      <c r="V957" s="18">
        <f>Hoja2!AI957</f>
        <v>0</v>
      </c>
      <c r="W957" s="18">
        <f>Hoja2!AJ957</f>
        <v>0</v>
      </c>
      <c r="X957" s="18">
        <f>Hoja2!AK957</f>
        <v>0</v>
      </c>
    </row>
    <row r="958" spans="1:24" ht="30" customHeight="1" x14ac:dyDescent="0.25">
      <c r="A958" s="18">
        <f>Hoja2!N958</f>
        <v>0</v>
      </c>
      <c r="B958" s="18">
        <f>Hoja2!O958</f>
        <v>0</v>
      </c>
      <c r="C958" s="18">
        <f>Hoja2!P958</f>
        <v>0</v>
      </c>
      <c r="D958" s="18">
        <f>Hoja2!Q958</f>
        <v>0</v>
      </c>
      <c r="E958" s="18">
        <f>Hoja2!R958</f>
        <v>0</v>
      </c>
      <c r="F958" s="18">
        <f>Hoja2!S958</f>
        <v>0</v>
      </c>
      <c r="G958" s="18">
        <f>Hoja2!T958</f>
        <v>0</v>
      </c>
      <c r="H958" s="18">
        <f>Hoja2!U958</f>
        <v>0</v>
      </c>
      <c r="I958" s="18">
        <f>Hoja2!V958</f>
        <v>0</v>
      </c>
      <c r="J958" s="18">
        <f>Hoja2!W958</f>
        <v>0</v>
      </c>
      <c r="K958" s="18">
        <f>Hoja2!X958</f>
        <v>0</v>
      </c>
      <c r="L958" s="5">
        <f>ROUND((Hoja2!W958*Hoja2!$B$1),3)</f>
        <v>0</v>
      </c>
      <c r="M958" s="5">
        <f>ROUND((Hoja2!W958*Hoja2!$B$2),3)</f>
        <v>0</v>
      </c>
      <c r="N958" s="5">
        <f t="shared" si="15"/>
        <v>0</v>
      </c>
      <c r="O958" s="45">
        <f>ROUND((Hoja2!U958+Hoja2!Y958),2)</f>
        <v>0</v>
      </c>
      <c r="P958" s="18">
        <f>Hoja2!AC958</f>
        <v>0</v>
      </c>
      <c r="Q958" s="18">
        <f>Hoja2!AD958</f>
        <v>0</v>
      </c>
      <c r="R958" s="18">
        <f>Hoja2!AE958</f>
        <v>0</v>
      </c>
      <c r="S958" s="18">
        <f>Hoja2!AF958</f>
        <v>0</v>
      </c>
      <c r="T958" s="18">
        <f>Hoja2!AG958</f>
        <v>0</v>
      </c>
      <c r="U958" s="18">
        <f>Hoja2!AH958</f>
        <v>0</v>
      </c>
      <c r="V958" s="18">
        <f>Hoja2!AI958</f>
        <v>0</v>
      </c>
      <c r="W958" s="18">
        <f>Hoja2!AJ958</f>
        <v>0</v>
      </c>
      <c r="X958" s="18">
        <f>Hoja2!AK958</f>
        <v>0</v>
      </c>
    </row>
    <row r="959" spans="1:24" ht="30" customHeight="1" x14ac:dyDescent="0.25">
      <c r="A959" s="18">
        <f>Hoja2!N959</f>
        <v>0</v>
      </c>
      <c r="B959" s="18">
        <f>Hoja2!O959</f>
        <v>0</v>
      </c>
      <c r="C959" s="18">
        <f>Hoja2!P959</f>
        <v>0</v>
      </c>
      <c r="D959" s="18">
        <f>Hoja2!Q959</f>
        <v>0</v>
      </c>
      <c r="E959" s="18">
        <f>Hoja2!R959</f>
        <v>0</v>
      </c>
      <c r="F959" s="18">
        <f>Hoja2!S959</f>
        <v>0</v>
      </c>
      <c r="G959" s="18">
        <f>Hoja2!T959</f>
        <v>0</v>
      </c>
      <c r="H959" s="18">
        <f>Hoja2!U959</f>
        <v>0</v>
      </c>
      <c r="I959" s="18">
        <f>Hoja2!V959</f>
        <v>0</v>
      </c>
      <c r="J959" s="18">
        <f>Hoja2!W959</f>
        <v>0</v>
      </c>
      <c r="K959" s="18">
        <f>Hoja2!X959</f>
        <v>0</v>
      </c>
      <c r="L959" s="5">
        <f>ROUND((Hoja2!W959*Hoja2!$B$1),3)</f>
        <v>0</v>
      </c>
      <c r="M959" s="5">
        <f>ROUND((Hoja2!W959*Hoja2!$B$2),3)</f>
        <v>0</v>
      </c>
      <c r="N959" s="5">
        <f t="shared" si="15"/>
        <v>0</v>
      </c>
      <c r="O959" s="45">
        <f>ROUND((Hoja2!U959+Hoja2!Y959),2)</f>
        <v>0</v>
      </c>
      <c r="P959" s="18">
        <f>Hoja2!AC959</f>
        <v>0</v>
      </c>
      <c r="Q959" s="18">
        <f>Hoja2!AD959</f>
        <v>0</v>
      </c>
      <c r="R959" s="18">
        <f>Hoja2!AE959</f>
        <v>0</v>
      </c>
      <c r="S959" s="18">
        <f>Hoja2!AF959</f>
        <v>0</v>
      </c>
      <c r="T959" s="18">
        <f>Hoja2!AG959</f>
        <v>0</v>
      </c>
      <c r="U959" s="18">
        <f>Hoja2!AH959</f>
        <v>0</v>
      </c>
      <c r="V959" s="18">
        <f>Hoja2!AI959</f>
        <v>0</v>
      </c>
      <c r="W959" s="18">
        <f>Hoja2!AJ959</f>
        <v>0</v>
      </c>
      <c r="X959" s="18">
        <f>Hoja2!AK959</f>
        <v>0</v>
      </c>
    </row>
    <row r="960" spans="1:24" ht="30" customHeight="1" x14ac:dyDescent="0.25">
      <c r="A960" s="18">
        <f>Hoja2!N960</f>
        <v>0</v>
      </c>
      <c r="B960" s="18">
        <f>Hoja2!O960</f>
        <v>0</v>
      </c>
      <c r="C960" s="18">
        <f>Hoja2!P960</f>
        <v>0</v>
      </c>
      <c r="D960" s="18">
        <f>Hoja2!Q960</f>
        <v>0</v>
      </c>
      <c r="E960" s="18">
        <f>Hoja2!R960</f>
        <v>0</v>
      </c>
      <c r="F960" s="18">
        <f>Hoja2!S960</f>
        <v>0</v>
      </c>
      <c r="G960" s="18">
        <f>Hoja2!T960</f>
        <v>0</v>
      </c>
      <c r="H960" s="18">
        <f>Hoja2!U960</f>
        <v>0</v>
      </c>
      <c r="I960" s="18">
        <f>Hoja2!V960</f>
        <v>0</v>
      </c>
      <c r="J960" s="18">
        <f>Hoja2!W960</f>
        <v>0</v>
      </c>
      <c r="K960" s="18">
        <f>Hoja2!X960</f>
        <v>0</v>
      </c>
      <c r="L960" s="5">
        <f>ROUND((Hoja2!W960*Hoja2!$B$1),3)</f>
        <v>0</v>
      </c>
      <c r="M960" s="5">
        <f>ROUND((Hoja2!W960*Hoja2!$B$2),3)</f>
        <v>0</v>
      </c>
      <c r="N960" s="5">
        <f t="shared" si="15"/>
        <v>0</v>
      </c>
      <c r="O960" s="45">
        <f>ROUND((Hoja2!U960+Hoja2!Y960),2)</f>
        <v>0</v>
      </c>
      <c r="P960" s="18">
        <f>Hoja2!AC960</f>
        <v>0</v>
      </c>
      <c r="Q960" s="18">
        <f>Hoja2!AD960</f>
        <v>0</v>
      </c>
      <c r="R960" s="18">
        <f>Hoja2!AE960</f>
        <v>0</v>
      </c>
      <c r="S960" s="18">
        <f>Hoja2!AF960</f>
        <v>0</v>
      </c>
      <c r="T960" s="18">
        <f>Hoja2!AG960</f>
        <v>0</v>
      </c>
      <c r="U960" s="18">
        <f>Hoja2!AH960</f>
        <v>0</v>
      </c>
      <c r="V960" s="18">
        <f>Hoja2!AI960</f>
        <v>0</v>
      </c>
      <c r="W960" s="18">
        <f>Hoja2!AJ960</f>
        <v>0</v>
      </c>
      <c r="X960" s="18">
        <f>Hoja2!AK960</f>
        <v>0</v>
      </c>
    </row>
    <row r="961" spans="1:24" ht="30" customHeight="1" x14ac:dyDescent="0.25">
      <c r="A961" s="18">
        <f>Hoja2!N961</f>
        <v>0</v>
      </c>
      <c r="B961" s="18">
        <f>Hoja2!O961</f>
        <v>0</v>
      </c>
      <c r="C961" s="18">
        <f>Hoja2!P961</f>
        <v>0</v>
      </c>
      <c r="D961" s="18">
        <f>Hoja2!Q961</f>
        <v>0</v>
      </c>
      <c r="E961" s="18">
        <f>Hoja2!R961</f>
        <v>0</v>
      </c>
      <c r="F961" s="18">
        <f>Hoja2!S961</f>
        <v>0</v>
      </c>
      <c r="G961" s="18">
        <f>Hoja2!T961</f>
        <v>0</v>
      </c>
      <c r="H961" s="18">
        <f>Hoja2!U961</f>
        <v>0</v>
      </c>
      <c r="I961" s="18">
        <f>Hoja2!V961</f>
        <v>0</v>
      </c>
      <c r="J961" s="18">
        <f>Hoja2!W961</f>
        <v>0</v>
      </c>
      <c r="K961" s="18">
        <f>Hoja2!X961</f>
        <v>0</v>
      </c>
      <c r="L961" s="5">
        <f>ROUND((Hoja2!W961*Hoja2!$B$1),3)</f>
        <v>0</v>
      </c>
      <c r="M961" s="5">
        <f>ROUND((Hoja2!W961*Hoja2!$B$2),3)</f>
        <v>0</v>
      </c>
      <c r="N961" s="5">
        <f t="shared" si="15"/>
        <v>0</v>
      </c>
      <c r="O961" s="45">
        <f>ROUND((Hoja2!U961+Hoja2!Y961),2)</f>
        <v>0</v>
      </c>
      <c r="P961" s="18">
        <f>Hoja2!AC961</f>
        <v>0</v>
      </c>
      <c r="Q961" s="18">
        <f>Hoja2!AD961</f>
        <v>0</v>
      </c>
      <c r="R961" s="18">
        <f>Hoja2!AE961</f>
        <v>0</v>
      </c>
      <c r="S961" s="18">
        <f>Hoja2!AF961</f>
        <v>0</v>
      </c>
      <c r="T961" s="18">
        <f>Hoja2!AG961</f>
        <v>0</v>
      </c>
      <c r="U961" s="18">
        <f>Hoja2!AH961</f>
        <v>0</v>
      </c>
      <c r="V961" s="18">
        <f>Hoja2!AI961</f>
        <v>0</v>
      </c>
      <c r="W961" s="18">
        <f>Hoja2!AJ961</f>
        <v>0</v>
      </c>
      <c r="X961" s="18">
        <f>Hoja2!AK961</f>
        <v>0</v>
      </c>
    </row>
    <row r="962" spans="1:24" ht="30" customHeight="1" x14ac:dyDescent="0.25">
      <c r="A962" s="18">
        <f>Hoja2!N962</f>
        <v>0</v>
      </c>
      <c r="B962" s="18">
        <f>Hoja2!O962</f>
        <v>0</v>
      </c>
      <c r="C962" s="18">
        <f>Hoja2!P962</f>
        <v>0</v>
      </c>
      <c r="D962" s="18">
        <f>Hoja2!Q962</f>
        <v>0</v>
      </c>
      <c r="E962" s="18">
        <f>Hoja2!R962</f>
        <v>0</v>
      </c>
      <c r="F962" s="18">
        <f>Hoja2!S962</f>
        <v>0</v>
      </c>
      <c r="G962" s="18">
        <f>Hoja2!T962</f>
        <v>0</v>
      </c>
      <c r="H962" s="18">
        <f>Hoja2!U962</f>
        <v>0</v>
      </c>
      <c r="I962" s="18">
        <f>Hoja2!V962</f>
        <v>0</v>
      </c>
      <c r="J962" s="18">
        <f>Hoja2!W962</f>
        <v>0</v>
      </c>
      <c r="K962" s="18">
        <f>Hoja2!X962</f>
        <v>0</v>
      </c>
      <c r="L962" s="5">
        <f>ROUND((Hoja2!W962*Hoja2!$B$1),3)</f>
        <v>0</v>
      </c>
      <c r="M962" s="5">
        <f>ROUND((Hoja2!W962*Hoja2!$B$2),3)</f>
        <v>0</v>
      </c>
      <c r="N962" s="5">
        <f t="shared" si="15"/>
        <v>0</v>
      </c>
      <c r="O962" s="45">
        <f>ROUND((Hoja2!U962+Hoja2!Y962),2)</f>
        <v>0</v>
      </c>
      <c r="P962" s="18">
        <f>Hoja2!AC962</f>
        <v>0</v>
      </c>
      <c r="Q962" s="18">
        <f>Hoja2!AD962</f>
        <v>0</v>
      </c>
      <c r="R962" s="18">
        <f>Hoja2!AE962</f>
        <v>0</v>
      </c>
      <c r="S962" s="18">
        <f>Hoja2!AF962</f>
        <v>0</v>
      </c>
      <c r="T962" s="18">
        <f>Hoja2!AG962</f>
        <v>0</v>
      </c>
      <c r="U962" s="18">
        <f>Hoja2!AH962</f>
        <v>0</v>
      </c>
      <c r="V962" s="18">
        <f>Hoja2!AI962</f>
        <v>0</v>
      </c>
      <c r="W962" s="18">
        <f>Hoja2!AJ962</f>
        <v>0</v>
      </c>
      <c r="X962" s="18">
        <f>Hoja2!AK962</f>
        <v>0</v>
      </c>
    </row>
    <row r="963" spans="1:24" ht="30" customHeight="1" x14ac:dyDescent="0.25">
      <c r="A963" s="18">
        <f>Hoja2!N963</f>
        <v>0</v>
      </c>
      <c r="B963" s="18">
        <f>Hoja2!O963</f>
        <v>0</v>
      </c>
      <c r="C963" s="18">
        <f>Hoja2!P963</f>
        <v>0</v>
      </c>
      <c r="D963" s="18">
        <f>Hoja2!Q963</f>
        <v>0</v>
      </c>
      <c r="E963" s="18">
        <f>Hoja2!R963</f>
        <v>0</v>
      </c>
      <c r="F963" s="18">
        <f>Hoja2!S963</f>
        <v>0</v>
      </c>
      <c r="G963" s="18">
        <f>Hoja2!T963</f>
        <v>0</v>
      </c>
      <c r="H963" s="18">
        <f>Hoja2!U963</f>
        <v>0</v>
      </c>
      <c r="I963" s="18">
        <f>Hoja2!V963</f>
        <v>0</v>
      </c>
      <c r="J963" s="18">
        <f>Hoja2!W963</f>
        <v>0</v>
      </c>
      <c r="K963" s="18">
        <f>Hoja2!X963</f>
        <v>0</v>
      </c>
      <c r="L963" s="5">
        <f>ROUND((Hoja2!W963*Hoja2!$B$1),3)</f>
        <v>0</v>
      </c>
      <c r="M963" s="5">
        <f>ROUND((Hoja2!W963*Hoja2!$B$2),3)</f>
        <v>0</v>
      </c>
      <c r="N963" s="5">
        <f t="shared" si="15"/>
        <v>0</v>
      </c>
      <c r="O963" s="45">
        <f>ROUND((Hoja2!U963+Hoja2!Y963),2)</f>
        <v>0</v>
      </c>
      <c r="P963" s="18">
        <f>Hoja2!AC963</f>
        <v>0</v>
      </c>
      <c r="Q963" s="18">
        <f>Hoja2!AD963</f>
        <v>0</v>
      </c>
      <c r="R963" s="18">
        <f>Hoja2!AE963</f>
        <v>0</v>
      </c>
      <c r="S963" s="18">
        <f>Hoja2!AF963</f>
        <v>0</v>
      </c>
      <c r="T963" s="18">
        <f>Hoja2!AG963</f>
        <v>0</v>
      </c>
      <c r="U963" s="18">
        <f>Hoja2!AH963</f>
        <v>0</v>
      </c>
      <c r="V963" s="18">
        <f>Hoja2!AI963</f>
        <v>0</v>
      </c>
      <c r="W963" s="18">
        <f>Hoja2!AJ963</f>
        <v>0</v>
      </c>
      <c r="X963" s="18">
        <f>Hoja2!AK963</f>
        <v>0</v>
      </c>
    </row>
    <row r="964" spans="1:24" ht="30" customHeight="1" x14ac:dyDescent="0.25">
      <c r="A964" s="18">
        <f>Hoja2!N964</f>
        <v>0</v>
      </c>
      <c r="B964" s="18">
        <f>Hoja2!O964</f>
        <v>0</v>
      </c>
      <c r="C964" s="18">
        <f>Hoja2!P964</f>
        <v>0</v>
      </c>
      <c r="D964" s="18">
        <f>Hoja2!Q964</f>
        <v>0</v>
      </c>
      <c r="E964" s="18">
        <f>Hoja2!R964</f>
        <v>0</v>
      </c>
      <c r="F964" s="18">
        <f>Hoja2!S964</f>
        <v>0</v>
      </c>
      <c r="G964" s="18">
        <f>Hoja2!T964</f>
        <v>0</v>
      </c>
      <c r="H964" s="18">
        <f>Hoja2!U964</f>
        <v>0</v>
      </c>
      <c r="I964" s="18">
        <f>Hoja2!V964</f>
        <v>0</v>
      </c>
      <c r="J964" s="18">
        <f>Hoja2!W964</f>
        <v>0</v>
      </c>
      <c r="K964" s="18">
        <f>Hoja2!X964</f>
        <v>0</v>
      </c>
      <c r="L964" s="5">
        <f>ROUND((Hoja2!W964*Hoja2!$B$1),3)</f>
        <v>0</v>
      </c>
      <c r="M964" s="5">
        <f>ROUND((Hoja2!W964*Hoja2!$B$2),3)</f>
        <v>0</v>
      </c>
      <c r="N964" s="5">
        <f t="shared" si="15"/>
        <v>0</v>
      </c>
      <c r="O964" s="45">
        <f>ROUND((Hoja2!U964+Hoja2!Y964),2)</f>
        <v>0</v>
      </c>
      <c r="P964" s="18">
        <f>Hoja2!AC964</f>
        <v>0</v>
      </c>
      <c r="Q964" s="18">
        <f>Hoja2!AD964</f>
        <v>0</v>
      </c>
      <c r="R964" s="18">
        <f>Hoja2!AE964</f>
        <v>0</v>
      </c>
      <c r="S964" s="18">
        <f>Hoja2!AF964</f>
        <v>0</v>
      </c>
      <c r="T964" s="18">
        <f>Hoja2!AG964</f>
        <v>0</v>
      </c>
      <c r="U964" s="18">
        <f>Hoja2!AH964</f>
        <v>0</v>
      </c>
      <c r="V964" s="18">
        <f>Hoja2!AI964</f>
        <v>0</v>
      </c>
      <c r="W964" s="18">
        <f>Hoja2!AJ964</f>
        <v>0</v>
      </c>
      <c r="X964" s="18">
        <f>Hoja2!AK964</f>
        <v>0</v>
      </c>
    </row>
    <row r="965" spans="1:24" ht="30" customHeight="1" x14ac:dyDescent="0.25">
      <c r="A965" s="18">
        <f>Hoja2!N965</f>
        <v>0</v>
      </c>
      <c r="B965" s="18">
        <f>Hoja2!O965</f>
        <v>0</v>
      </c>
      <c r="C965" s="18">
        <f>Hoja2!P965</f>
        <v>0</v>
      </c>
      <c r="D965" s="18">
        <f>Hoja2!Q965</f>
        <v>0</v>
      </c>
      <c r="E965" s="18">
        <f>Hoja2!R965</f>
        <v>0</v>
      </c>
      <c r="F965" s="18">
        <f>Hoja2!S965</f>
        <v>0</v>
      </c>
      <c r="G965" s="18">
        <f>Hoja2!T965</f>
        <v>0</v>
      </c>
      <c r="H965" s="18">
        <f>Hoja2!U965</f>
        <v>0</v>
      </c>
      <c r="I965" s="18">
        <f>Hoja2!V965</f>
        <v>0</v>
      </c>
      <c r="J965" s="18">
        <f>Hoja2!W965</f>
        <v>0</v>
      </c>
      <c r="K965" s="18">
        <f>Hoja2!X965</f>
        <v>0</v>
      </c>
      <c r="L965" s="5">
        <f>ROUND((Hoja2!W965*Hoja2!$B$1),3)</f>
        <v>0</v>
      </c>
      <c r="M965" s="5">
        <f>ROUND((Hoja2!W965*Hoja2!$B$2),3)</f>
        <v>0</v>
      </c>
      <c r="N965" s="5">
        <f t="shared" si="15"/>
        <v>0</v>
      </c>
      <c r="O965" s="45">
        <f>ROUND((Hoja2!U965+Hoja2!Y965),2)</f>
        <v>0</v>
      </c>
      <c r="P965" s="18">
        <f>Hoja2!AC965</f>
        <v>0</v>
      </c>
      <c r="Q965" s="18">
        <f>Hoja2!AD965</f>
        <v>0</v>
      </c>
      <c r="R965" s="18">
        <f>Hoja2!AE965</f>
        <v>0</v>
      </c>
      <c r="S965" s="18">
        <f>Hoja2!AF965</f>
        <v>0</v>
      </c>
      <c r="T965" s="18">
        <f>Hoja2!AG965</f>
        <v>0</v>
      </c>
      <c r="U965" s="18">
        <f>Hoja2!AH965</f>
        <v>0</v>
      </c>
      <c r="V965" s="18">
        <f>Hoja2!AI965</f>
        <v>0</v>
      </c>
      <c r="W965" s="18">
        <f>Hoja2!AJ965</f>
        <v>0</v>
      </c>
      <c r="X965" s="18">
        <f>Hoja2!AK965</f>
        <v>0</v>
      </c>
    </row>
    <row r="966" spans="1:24" ht="30" customHeight="1" x14ac:dyDescent="0.25">
      <c r="A966" s="18">
        <f>Hoja2!N966</f>
        <v>0</v>
      </c>
      <c r="B966" s="18">
        <f>Hoja2!O966</f>
        <v>0</v>
      </c>
      <c r="C966" s="18">
        <f>Hoja2!P966</f>
        <v>0</v>
      </c>
      <c r="D966" s="18">
        <f>Hoja2!Q966</f>
        <v>0</v>
      </c>
      <c r="E966" s="18">
        <f>Hoja2!R966</f>
        <v>0</v>
      </c>
      <c r="F966" s="18">
        <f>Hoja2!S966</f>
        <v>0</v>
      </c>
      <c r="G966" s="18">
        <f>Hoja2!T966</f>
        <v>0</v>
      </c>
      <c r="H966" s="18">
        <f>Hoja2!U966</f>
        <v>0</v>
      </c>
      <c r="I966" s="18">
        <f>Hoja2!V966</f>
        <v>0</v>
      </c>
      <c r="J966" s="18">
        <f>Hoja2!W966</f>
        <v>0</v>
      </c>
      <c r="K966" s="18">
        <f>Hoja2!X966</f>
        <v>0</v>
      </c>
      <c r="L966" s="5">
        <f>ROUND((Hoja2!W966*Hoja2!$B$1),3)</f>
        <v>0</v>
      </c>
      <c r="M966" s="5">
        <f>ROUND((Hoja2!W966*Hoja2!$B$2),3)</f>
        <v>0</v>
      </c>
      <c r="N966" s="5">
        <f t="shared" si="15"/>
        <v>0</v>
      </c>
      <c r="O966" s="45">
        <f>ROUND((Hoja2!U966+Hoja2!Y966),2)</f>
        <v>0</v>
      </c>
      <c r="P966" s="18">
        <f>Hoja2!AC966</f>
        <v>0</v>
      </c>
      <c r="Q966" s="18">
        <f>Hoja2!AD966</f>
        <v>0</v>
      </c>
      <c r="R966" s="18">
        <f>Hoja2!AE966</f>
        <v>0</v>
      </c>
      <c r="S966" s="18">
        <f>Hoja2!AF966</f>
        <v>0</v>
      </c>
      <c r="T966" s="18">
        <f>Hoja2!AG966</f>
        <v>0</v>
      </c>
      <c r="U966" s="18">
        <f>Hoja2!AH966</f>
        <v>0</v>
      </c>
      <c r="V966" s="18">
        <f>Hoja2!AI966</f>
        <v>0</v>
      </c>
      <c r="W966" s="18">
        <f>Hoja2!AJ966</f>
        <v>0</v>
      </c>
      <c r="X966" s="18">
        <f>Hoja2!AK966</f>
        <v>0</v>
      </c>
    </row>
    <row r="967" spans="1:24" ht="30" customHeight="1" x14ac:dyDescent="0.25">
      <c r="A967" s="18">
        <f>Hoja2!N967</f>
        <v>0</v>
      </c>
      <c r="B967" s="18">
        <f>Hoja2!O967</f>
        <v>0</v>
      </c>
      <c r="C967" s="18">
        <f>Hoja2!P967</f>
        <v>0</v>
      </c>
      <c r="D967" s="18">
        <f>Hoja2!Q967</f>
        <v>0</v>
      </c>
      <c r="E967" s="18">
        <f>Hoja2!R967</f>
        <v>0</v>
      </c>
      <c r="F967" s="18">
        <f>Hoja2!S967</f>
        <v>0</v>
      </c>
      <c r="G967" s="18">
        <f>Hoja2!T967</f>
        <v>0</v>
      </c>
      <c r="H967" s="18">
        <f>Hoja2!U967</f>
        <v>0</v>
      </c>
      <c r="I967" s="18">
        <f>Hoja2!V967</f>
        <v>0</v>
      </c>
      <c r="J967" s="18">
        <f>Hoja2!W967</f>
        <v>0</v>
      </c>
      <c r="K967" s="18">
        <f>Hoja2!X967</f>
        <v>0</v>
      </c>
      <c r="L967" s="5">
        <f>ROUND((Hoja2!W967*Hoja2!$B$1),3)</f>
        <v>0</v>
      </c>
      <c r="M967" s="5">
        <f>ROUND((Hoja2!W967*Hoja2!$B$2),3)</f>
        <v>0</v>
      </c>
      <c r="N967" s="5">
        <f t="shared" si="15"/>
        <v>0</v>
      </c>
      <c r="O967" s="45">
        <f>ROUND((Hoja2!U967+Hoja2!Y967),2)</f>
        <v>0</v>
      </c>
      <c r="P967" s="18">
        <f>Hoja2!AC967</f>
        <v>0</v>
      </c>
      <c r="Q967" s="18">
        <f>Hoja2!AD967</f>
        <v>0</v>
      </c>
      <c r="R967" s="18">
        <f>Hoja2!AE967</f>
        <v>0</v>
      </c>
      <c r="S967" s="18">
        <f>Hoja2!AF967</f>
        <v>0</v>
      </c>
      <c r="T967" s="18">
        <f>Hoja2!AG967</f>
        <v>0</v>
      </c>
      <c r="U967" s="18">
        <f>Hoja2!AH967</f>
        <v>0</v>
      </c>
      <c r="V967" s="18">
        <f>Hoja2!AI967</f>
        <v>0</v>
      </c>
      <c r="W967" s="18">
        <f>Hoja2!AJ967</f>
        <v>0</v>
      </c>
      <c r="X967" s="18">
        <f>Hoja2!AK967</f>
        <v>0</v>
      </c>
    </row>
    <row r="968" spans="1:24" ht="30" customHeight="1" x14ac:dyDescent="0.25">
      <c r="A968" s="18">
        <f>Hoja2!N968</f>
        <v>0</v>
      </c>
      <c r="B968" s="18">
        <f>Hoja2!O968</f>
        <v>0</v>
      </c>
      <c r="C968" s="18">
        <f>Hoja2!P968</f>
        <v>0</v>
      </c>
      <c r="D968" s="18">
        <f>Hoja2!Q968</f>
        <v>0</v>
      </c>
      <c r="E968" s="18">
        <f>Hoja2!R968</f>
        <v>0</v>
      </c>
      <c r="F968" s="18">
        <f>Hoja2!S968</f>
        <v>0</v>
      </c>
      <c r="G968" s="18">
        <f>Hoja2!T968</f>
        <v>0</v>
      </c>
      <c r="H968" s="18">
        <f>Hoja2!U968</f>
        <v>0</v>
      </c>
      <c r="I968" s="18">
        <f>Hoja2!V968</f>
        <v>0</v>
      </c>
      <c r="J968" s="18">
        <f>Hoja2!W968</f>
        <v>0</v>
      </c>
      <c r="K968" s="18">
        <f>Hoja2!X968</f>
        <v>0</v>
      </c>
      <c r="L968" s="5">
        <f>ROUND((Hoja2!W968*Hoja2!$B$1),3)</f>
        <v>0</v>
      </c>
      <c r="M968" s="5">
        <f>ROUND((Hoja2!W968*Hoja2!$B$2),3)</f>
        <v>0</v>
      </c>
      <c r="N968" s="5">
        <f t="shared" si="15"/>
        <v>0</v>
      </c>
      <c r="O968" s="45">
        <f>ROUND((Hoja2!U968+Hoja2!Y968),2)</f>
        <v>0</v>
      </c>
      <c r="P968" s="18">
        <f>Hoja2!AC968</f>
        <v>0</v>
      </c>
      <c r="Q968" s="18">
        <f>Hoja2!AD968</f>
        <v>0</v>
      </c>
      <c r="R968" s="18">
        <f>Hoja2!AE968</f>
        <v>0</v>
      </c>
      <c r="S968" s="18">
        <f>Hoja2!AF968</f>
        <v>0</v>
      </c>
      <c r="T968" s="18">
        <f>Hoja2!AG968</f>
        <v>0</v>
      </c>
      <c r="U968" s="18">
        <f>Hoja2!AH968</f>
        <v>0</v>
      </c>
      <c r="V968" s="18">
        <f>Hoja2!AI968</f>
        <v>0</v>
      </c>
      <c r="W968" s="18">
        <f>Hoja2!AJ968</f>
        <v>0</v>
      </c>
      <c r="X968" s="18">
        <f>Hoja2!AK968</f>
        <v>0</v>
      </c>
    </row>
    <row r="969" spans="1:24" ht="30" customHeight="1" x14ac:dyDescent="0.25">
      <c r="A969" s="18">
        <f>Hoja2!N969</f>
        <v>0</v>
      </c>
      <c r="B969" s="18">
        <f>Hoja2!O969</f>
        <v>0</v>
      </c>
      <c r="C969" s="18">
        <f>Hoja2!P969</f>
        <v>0</v>
      </c>
      <c r="D969" s="18">
        <f>Hoja2!Q969</f>
        <v>0</v>
      </c>
      <c r="E969" s="18">
        <f>Hoja2!R969</f>
        <v>0</v>
      </c>
      <c r="F969" s="18">
        <f>Hoja2!S969</f>
        <v>0</v>
      </c>
      <c r="G969" s="18">
        <f>Hoja2!T969</f>
        <v>0</v>
      </c>
      <c r="H969" s="18">
        <f>Hoja2!U969</f>
        <v>0</v>
      </c>
      <c r="I969" s="18">
        <f>Hoja2!V969</f>
        <v>0</v>
      </c>
      <c r="J969" s="18">
        <f>Hoja2!W969</f>
        <v>0</v>
      </c>
      <c r="K969" s="18">
        <f>Hoja2!X969</f>
        <v>0</v>
      </c>
      <c r="L969" s="5">
        <f>ROUND((Hoja2!W969*Hoja2!$B$1),3)</f>
        <v>0</v>
      </c>
      <c r="M969" s="5">
        <f>ROUND((Hoja2!W969*Hoja2!$B$2),3)</f>
        <v>0</v>
      </c>
      <c r="N969" s="5">
        <f t="shared" si="15"/>
        <v>0</v>
      </c>
      <c r="O969" s="45">
        <f>ROUND((Hoja2!U969+Hoja2!Y969),2)</f>
        <v>0</v>
      </c>
      <c r="P969" s="18">
        <f>Hoja2!AC969</f>
        <v>0</v>
      </c>
      <c r="Q969" s="18">
        <f>Hoja2!AD969</f>
        <v>0</v>
      </c>
      <c r="R969" s="18">
        <f>Hoja2!AE969</f>
        <v>0</v>
      </c>
      <c r="S969" s="18">
        <f>Hoja2!AF969</f>
        <v>0</v>
      </c>
      <c r="T969" s="18">
        <f>Hoja2!AG969</f>
        <v>0</v>
      </c>
      <c r="U969" s="18">
        <f>Hoja2!AH969</f>
        <v>0</v>
      </c>
      <c r="V969" s="18">
        <f>Hoja2!AI969</f>
        <v>0</v>
      </c>
      <c r="W969" s="18">
        <f>Hoja2!AJ969</f>
        <v>0</v>
      </c>
      <c r="X969" s="18">
        <f>Hoja2!AK969</f>
        <v>0</v>
      </c>
    </row>
    <row r="970" spans="1:24" ht="30" customHeight="1" x14ac:dyDescent="0.25">
      <c r="A970" s="18">
        <f>Hoja2!N970</f>
        <v>0</v>
      </c>
      <c r="B970" s="18">
        <f>Hoja2!O970</f>
        <v>0</v>
      </c>
      <c r="C970" s="18">
        <f>Hoja2!P970</f>
        <v>0</v>
      </c>
      <c r="D970" s="18">
        <f>Hoja2!Q970</f>
        <v>0</v>
      </c>
      <c r="E970" s="18">
        <f>Hoja2!R970</f>
        <v>0</v>
      </c>
      <c r="F970" s="18">
        <f>Hoja2!S970</f>
        <v>0</v>
      </c>
      <c r="G970" s="18">
        <f>Hoja2!T970</f>
        <v>0</v>
      </c>
      <c r="H970" s="18">
        <f>Hoja2!U970</f>
        <v>0</v>
      </c>
      <c r="I970" s="18">
        <f>Hoja2!V970</f>
        <v>0</v>
      </c>
      <c r="J970" s="18">
        <f>Hoja2!W970</f>
        <v>0</v>
      </c>
      <c r="K970" s="18">
        <f>Hoja2!X970</f>
        <v>0</v>
      </c>
      <c r="L970" s="5">
        <f>ROUND((Hoja2!W970*Hoja2!$B$1),3)</f>
        <v>0</v>
      </c>
      <c r="M970" s="5">
        <f>ROUND((Hoja2!W970*Hoja2!$B$2),3)</f>
        <v>0</v>
      </c>
      <c r="N970" s="5">
        <f t="shared" si="15"/>
        <v>0</v>
      </c>
      <c r="O970" s="45">
        <f>ROUND((Hoja2!U970+Hoja2!Y970),2)</f>
        <v>0</v>
      </c>
      <c r="P970" s="18">
        <f>Hoja2!AC970</f>
        <v>0</v>
      </c>
      <c r="Q970" s="18">
        <f>Hoja2!AD970</f>
        <v>0</v>
      </c>
      <c r="R970" s="18">
        <f>Hoja2!AE970</f>
        <v>0</v>
      </c>
      <c r="S970" s="18">
        <f>Hoja2!AF970</f>
        <v>0</v>
      </c>
      <c r="T970" s="18">
        <f>Hoja2!AG970</f>
        <v>0</v>
      </c>
      <c r="U970" s="18">
        <f>Hoja2!AH970</f>
        <v>0</v>
      </c>
      <c r="V970" s="18">
        <f>Hoja2!AI970</f>
        <v>0</v>
      </c>
      <c r="W970" s="18">
        <f>Hoja2!AJ970</f>
        <v>0</v>
      </c>
      <c r="X970" s="18">
        <f>Hoja2!AK970</f>
        <v>0</v>
      </c>
    </row>
    <row r="971" spans="1:24" ht="30" customHeight="1" x14ac:dyDescent="0.25">
      <c r="A971" s="18">
        <f>Hoja2!N971</f>
        <v>0</v>
      </c>
      <c r="B971" s="18">
        <f>Hoja2!O971</f>
        <v>0</v>
      </c>
      <c r="C971" s="18">
        <f>Hoja2!P971</f>
        <v>0</v>
      </c>
      <c r="D971" s="18">
        <f>Hoja2!Q971</f>
        <v>0</v>
      </c>
      <c r="E971" s="18">
        <f>Hoja2!R971</f>
        <v>0</v>
      </c>
      <c r="F971" s="18">
        <f>Hoja2!S971</f>
        <v>0</v>
      </c>
      <c r="G971" s="18">
        <f>Hoja2!T971</f>
        <v>0</v>
      </c>
      <c r="H971" s="18">
        <f>Hoja2!U971</f>
        <v>0</v>
      </c>
      <c r="I971" s="18">
        <f>Hoja2!V971</f>
        <v>0</v>
      </c>
      <c r="J971" s="18">
        <f>Hoja2!W971</f>
        <v>0</v>
      </c>
      <c r="K971" s="18">
        <f>Hoja2!X971</f>
        <v>0</v>
      </c>
      <c r="L971" s="5">
        <f>ROUND((Hoja2!W971*Hoja2!$B$1),3)</f>
        <v>0</v>
      </c>
      <c r="M971" s="5">
        <f>ROUND((Hoja2!W971*Hoja2!$B$2),3)</f>
        <v>0</v>
      </c>
      <c r="N971" s="5">
        <f t="shared" ref="N971:N1009" si="16">ROUND((L971+M971),2)</f>
        <v>0</v>
      </c>
      <c r="O971" s="45">
        <f>ROUND((Hoja2!U971+Hoja2!Y971),2)</f>
        <v>0</v>
      </c>
      <c r="P971" s="18">
        <f>Hoja2!AC971</f>
        <v>0</v>
      </c>
      <c r="Q971" s="18">
        <f>Hoja2!AD971</f>
        <v>0</v>
      </c>
      <c r="R971" s="18">
        <f>Hoja2!AE971</f>
        <v>0</v>
      </c>
      <c r="S971" s="18">
        <f>Hoja2!AF971</f>
        <v>0</v>
      </c>
      <c r="T971" s="18">
        <f>Hoja2!AG971</f>
        <v>0</v>
      </c>
      <c r="U971" s="18">
        <f>Hoja2!AH971</f>
        <v>0</v>
      </c>
      <c r="V971" s="18">
        <f>Hoja2!AI971</f>
        <v>0</v>
      </c>
      <c r="W971" s="18">
        <f>Hoja2!AJ971</f>
        <v>0</v>
      </c>
      <c r="X971" s="18">
        <f>Hoja2!AK971</f>
        <v>0</v>
      </c>
    </row>
    <row r="972" spans="1:24" ht="30" customHeight="1" x14ac:dyDescent="0.25">
      <c r="A972" s="18">
        <f>Hoja2!N972</f>
        <v>0</v>
      </c>
      <c r="B972" s="18">
        <f>Hoja2!O972</f>
        <v>0</v>
      </c>
      <c r="C972" s="18">
        <f>Hoja2!P972</f>
        <v>0</v>
      </c>
      <c r="D972" s="18">
        <f>Hoja2!Q972</f>
        <v>0</v>
      </c>
      <c r="E972" s="18">
        <f>Hoja2!R972</f>
        <v>0</v>
      </c>
      <c r="F972" s="18">
        <f>Hoja2!S972</f>
        <v>0</v>
      </c>
      <c r="G972" s="18">
        <f>Hoja2!T972</f>
        <v>0</v>
      </c>
      <c r="H972" s="18">
        <f>Hoja2!U972</f>
        <v>0</v>
      </c>
      <c r="I972" s="18">
        <f>Hoja2!V972</f>
        <v>0</v>
      </c>
      <c r="J972" s="18">
        <f>Hoja2!W972</f>
        <v>0</v>
      </c>
      <c r="K972" s="18">
        <f>Hoja2!X972</f>
        <v>0</v>
      </c>
      <c r="L972" s="5">
        <f>ROUND((Hoja2!W972*Hoja2!$B$1),3)</f>
        <v>0</v>
      </c>
      <c r="M972" s="5">
        <f>ROUND((Hoja2!W972*Hoja2!$B$2),3)</f>
        <v>0</v>
      </c>
      <c r="N972" s="5">
        <f t="shared" si="16"/>
        <v>0</v>
      </c>
      <c r="O972" s="45">
        <f>ROUND((Hoja2!U972+Hoja2!Y972),2)</f>
        <v>0</v>
      </c>
      <c r="P972" s="18">
        <f>Hoja2!AC972</f>
        <v>0</v>
      </c>
      <c r="Q972" s="18">
        <f>Hoja2!AD972</f>
        <v>0</v>
      </c>
      <c r="R972" s="18">
        <f>Hoja2!AE972</f>
        <v>0</v>
      </c>
      <c r="S972" s="18">
        <f>Hoja2!AF972</f>
        <v>0</v>
      </c>
      <c r="T972" s="18">
        <f>Hoja2!AG972</f>
        <v>0</v>
      </c>
      <c r="U972" s="18">
        <f>Hoja2!AH972</f>
        <v>0</v>
      </c>
      <c r="V972" s="18">
        <f>Hoja2!AI972</f>
        <v>0</v>
      </c>
      <c r="W972" s="18">
        <f>Hoja2!AJ972</f>
        <v>0</v>
      </c>
      <c r="X972" s="18">
        <f>Hoja2!AK972</f>
        <v>0</v>
      </c>
    </row>
    <row r="973" spans="1:24" ht="30" customHeight="1" x14ac:dyDescent="0.25">
      <c r="A973" s="18">
        <f>Hoja2!N973</f>
        <v>0</v>
      </c>
      <c r="B973" s="18">
        <f>Hoja2!O973</f>
        <v>0</v>
      </c>
      <c r="C973" s="18">
        <f>Hoja2!P973</f>
        <v>0</v>
      </c>
      <c r="D973" s="18">
        <f>Hoja2!Q973</f>
        <v>0</v>
      </c>
      <c r="E973" s="18">
        <f>Hoja2!R973</f>
        <v>0</v>
      </c>
      <c r="F973" s="18">
        <f>Hoja2!S973</f>
        <v>0</v>
      </c>
      <c r="G973" s="18">
        <f>Hoja2!T973</f>
        <v>0</v>
      </c>
      <c r="H973" s="18">
        <f>Hoja2!U973</f>
        <v>0</v>
      </c>
      <c r="I973" s="18">
        <f>Hoja2!V973</f>
        <v>0</v>
      </c>
      <c r="J973" s="18">
        <f>Hoja2!W973</f>
        <v>0</v>
      </c>
      <c r="K973" s="18">
        <f>Hoja2!X973</f>
        <v>0</v>
      </c>
      <c r="L973" s="5">
        <f>ROUND((Hoja2!W973*Hoja2!$B$1),3)</f>
        <v>0</v>
      </c>
      <c r="M973" s="5">
        <f>ROUND((Hoja2!W973*Hoja2!$B$2),3)</f>
        <v>0</v>
      </c>
      <c r="N973" s="5">
        <f t="shared" si="16"/>
        <v>0</v>
      </c>
      <c r="O973" s="45">
        <f>ROUND((Hoja2!U973+Hoja2!Y973),2)</f>
        <v>0</v>
      </c>
      <c r="P973" s="18">
        <f>Hoja2!AC973</f>
        <v>0</v>
      </c>
      <c r="Q973" s="18">
        <f>Hoja2!AD973</f>
        <v>0</v>
      </c>
      <c r="R973" s="18">
        <f>Hoja2!AE973</f>
        <v>0</v>
      </c>
      <c r="S973" s="18">
        <f>Hoja2!AF973</f>
        <v>0</v>
      </c>
      <c r="T973" s="18">
        <f>Hoja2!AG973</f>
        <v>0</v>
      </c>
      <c r="U973" s="18">
        <f>Hoja2!AH973</f>
        <v>0</v>
      </c>
      <c r="V973" s="18">
        <f>Hoja2!AI973</f>
        <v>0</v>
      </c>
      <c r="W973" s="18">
        <f>Hoja2!AJ973</f>
        <v>0</v>
      </c>
      <c r="X973" s="18">
        <f>Hoja2!AK973</f>
        <v>0</v>
      </c>
    </row>
    <row r="974" spans="1:24" ht="30" customHeight="1" x14ac:dyDescent="0.25">
      <c r="A974" s="18">
        <f>Hoja2!N974</f>
        <v>0</v>
      </c>
      <c r="B974" s="18">
        <f>Hoja2!O974</f>
        <v>0</v>
      </c>
      <c r="C974" s="18">
        <f>Hoja2!P974</f>
        <v>0</v>
      </c>
      <c r="D974" s="18">
        <f>Hoja2!Q974</f>
        <v>0</v>
      </c>
      <c r="E974" s="18">
        <f>Hoja2!R974</f>
        <v>0</v>
      </c>
      <c r="F974" s="18">
        <f>Hoja2!S974</f>
        <v>0</v>
      </c>
      <c r="G974" s="18">
        <f>Hoja2!T974</f>
        <v>0</v>
      </c>
      <c r="H974" s="18">
        <f>Hoja2!U974</f>
        <v>0</v>
      </c>
      <c r="I974" s="18">
        <f>Hoja2!V974</f>
        <v>0</v>
      </c>
      <c r="J974" s="18">
        <f>Hoja2!W974</f>
        <v>0</v>
      </c>
      <c r="K974" s="18">
        <f>Hoja2!X974</f>
        <v>0</v>
      </c>
      <c r="L974" s="5">
        <f>ROUND((Hoja2!W974*Hoja2!$B$1),3)</f>
        <v>0</v>
      </c>
      <c r="M974" s="5">
        <f>ROUND((Hoja2!W974*Hoja2!$B$2),3)</f>
        <v>0</v>
      </c>
      <c r="N974" s="5">
        <f t="shared" si="16"/>
        <v>0</v>
      </c>
      <c r="O974" s="45">
        <f>ROUND((Hoja2!U974+Hoja2!Y974),2)</f>
        <v>0</v>
      </c>
      <c r="P974" s="18">
        <f>Hoja2!AC974</f>
        <v>0</v>
      </c>
      <c r="Q974" s="18">
        <f>Hoja2!AD974</f>
        <v>0</v>
      </c>
      <c r="R974" s="18">
        <f>Hoja2!AE974</f>
        <v>0</v>
      </c>
      <c r="S974" s="18">
        <f>Hoja2!AF974</f>
        <v>0</v>
      </c>
      <c r="T974" s="18">
        <f>Hoja2!AG974</f>
        <v>0</v>
      </c>
      <c r="U974" s="18">
        <f>Hoja2!AH974</f>
        <v>0</v>
      </c>
      <c r="V974" s="18">
        <f>Hoja2!AI974</f>
        <v>0</v>
      </c>
      <c r="W974" s="18">
        <f>Hoja2!AJ974</f>
        <v>0</v>
      </c>
      <c r="X974" s="18">
        <f>Hoja2!AK974</f>
        <v>0</v>
      </c>
    </row>
    <row r="975" spans="1:24" ht="30" customHeight="1" x14ac:dyDescent="0.25">
      <c r="A975" s="18">
        <f>Hoja2!N975</f>
        <v>0</v>
      </c>
      <c r="B975" s="18">
        <f>Hoja2!O975</f>
        <v>0</v>
      </c>
      <c r="C975" s="18">
        <f>Hoja2!P975</f>
        <v>0</v>
      </c>
      <c r="D975" s="18">
        <f>Hoja2!Q975</f>
        <v>0</v>
      </c>
      <c r="E975" s="18">
        <f>Hoja2!R975</f>
        <v>0</v>
      </c>
      <c r="F975" s="18">
        <f>Hoja2!S975</f>
        <v>0</v>
      </c>
      <c r="G975" s="18">
        <f>Hoja2!T975</f>
        <v>0</v>
      </c>
      <c r="H975" s="18">
        <f>Hoja2!U975</f>
        <v>0</v>
      </c>
      <c r="I975" s="18">
        <f>Hoja2!V975</f>
        <v>0</v>
      </c>
      <c r="J975" s="18">
        <f>Hoja2!W975</f>
        <v>0</v>
      </c>
      <c r="K975" s="18">
        <f>Hoja2!X975</f>
        <v>0</v>
      </c>
      <c r="L975" s="5">
        <f>ROUND((Hoja2!W975*Hoja2!$B$1),3)</f>
        <v>0</v>
      </c>
      <c r="M975" s="5">
        <f>ROUND((Hoja2!W975*Hoja2!$B$2),3)</f>
        <v>0</v>
      </c>
      <c r="N975" s="5">
        <f t="shared" si="16"/>
        <v>0</v>
      </c>
      <c r="O975" s="45">
        <f>ROUND((Hoja2!U975+Hoja2!Y975),2)</f>
        <v>0</v>
      </c>
      <c r="P975" s="18">
        <f>Hoja2!AC975</f>
        <v>0</v>
      </c>
      <c r="Q975" s="18">
        <f>Hoja2!AD975</f>
        <v>0</v>
      </c>
      <c r="R975" s="18">
        <f>Hoja2!AE975</f>
        <v>0</v>
      </c>
      <c r="S975" s="18">
        <f>Hoja2!AF975</f>
        <v>0</v>
      </c>
      <c r="T975" s="18">
        <f>Hoja2!AG975</f>
        <v>0</v>
      </c>
      <c r="U975" s="18">
        <f>Hoja2!AH975</f>
        <v>0</v>
      </c>
      <c r="V975" s="18">
        <f>Hoja2!AI975</f>
        <v>0</v>
      </c>
      <c r="W975" s="18">
        <f>Hoja2!AJ975</f>
        <v>0</v>
      </c>
      <c r="X975" s="18">
        <f>Hoja2!AK975</f>
        <v>0</v>
      </c>
    </row>
    <row r="976" spans="1:24" ht="30" customHeight="1" x14ac:dyDescent="0.25">
      <c r="A976" s="18">
        <f>Hoja2!N976</f>
        <v>0</v>
      </c>
      <c r="B976" s="18">
        <f>Hoja2!O976</f>
        <v>0</v>
      </c>
      <c r="C976" s="18">
        <f>Hoja2!P976</f>
        <v>0</v>
      </c>
      <c r="D976" s="18">
        <f>Hoja2!Q976</f>
        <v>0</v>
      </c>
      <c r="E976" s="18">
        <f>Hoja2!R976</f>
        <v>0</v>
      </c>
      <c r="F976" s="18">
        <f>Hoja2!S976</f>
        <v>0</v>
      </c>
      <c r="G976" s="18">
        <f>Hoja2!T976</f>
        <v>0</v>
      </c>
      <c r="H976" s="18">
        <f>Hoja2!U976</f>
        <v>0</v>
      </c>
      <c r="I976" s="18">
        <f>Hoja2!V976</f>
        <v>0</v>
      </c>
      <c r="J976" s="18">
        <f>Hoja2!W976</f>
        <v>0</v>
      </c>
      <c r="K976" s="18">
        <f>Hoja2!X976</f>
        <v>0</v>
      </c>
      <c r="L976" s="5">
        <f>ROUND((Hoja2!W976*Hoja2!$B$1),3)</f>
        <v>0</v>
      </c>
      <c r="M976" s="5">
        <f>ROUND((Hoja2!W976*Hoja2!$B$2),3)</f>
        <v>0</v>
      </c>
      <c r="N976" s="5">
        <f t="shared" si="16"/>
        <v>0</v>
      </c>
      <c r="O976" s="45">
        <f>ROUND((Hoja2!U976+Hoja2!Y976),2)</f>
        <v>0</v>
      </c>
      <c r="P976" s="18">
        <f>Hoja2!AC976</f>
        <v>0</v>
      </c>
      <c r="Q976" s="18">
        <f>Hoja2!AD976</f>
        <v>0</v>
      </c>
      <c r="R976" s="18">
        <f>Hoja2!AE976</f>
        <v>0</v>
      </c>
      <c r="S976" s="18">
        <f>Hoja2!AF976</f>
        <v>0</v>
      </c>
      <c r="T976" s="18">
        <f>Hoja2!AG976</f>
        <v>0</v>
      </c>
      <c r="U976" s="18">
        <f>Hoja2!AH976</f>
        <v>0</v>
      </c>
      <c r="V976" s="18">
        <f>Hoja2!AI976</f>
        <v>0</v>
      </c>
      <c r="W976" s="18">
        <f>Hoja2!AJ976</f>
        <v>0</v>
      </c>
      <c r="X976" s="18">
        <f>Hoja2!AK976</f>
        <v>0</v>
      </c>
    </row>
    <row r="977" spans="1:24" ht="30" customHeight="1" x14ac:dyDescent="0.25">
      <c r="A977" s="18">
        <f>Hoja2!N977</f>
        <v>0</v>
      </c>
      <c r="B977" s="18">
        <f>Hoja2!O977</f>
        <v>0</v>
      </c>
      <c r="C977" s="18">
        <f>Hoja2!P977</f>
        <v>0</v>
      </c>
      <c r="D977" s="18">
        <f>Hoja2!Q977</f>
        <v>0</v>
      </c>
      <c r="E977" s="18">
        <f>Hoja2!R977</f>
        <v>0</v>
      </c>
      <c r="F977" s="18">
        <f>Hoja2!S977</f>
        <v>0</v>
      </c>
      <c r="G977" s="18">
        <f>Hoja2!T977</f>
        <v>0</v>
      </c>
      <c r="H977" s="18">
        <f>Hoja2!U977</f>
        <v>0</v>
      </c>
      <c r="I977" s="18">
        <f>Hoja2!V977</f>
        <v>0</v>
      </c>
      <c r="J977" s="18">
        <f>Hoja2!W977</f>
        <v>0</v>
      </c>
      <c r="K977" s="18">
        <f>Hoja2!X977</f>
        <v>0</v>
      </c>
      <c r="L977" s="5">
        <f>ROUND((Hoja2!W977*Hoja2!$B$1),3)</f>
        <v>0</v>
      </c>
      <c r="M977" s="5">
        <f>ROUND((Hoja2!W977*Hoja2!$B$2),3)</f>
        <v>0</v>
      </c>
      <c r="N977" s="5">
        <f t="shared" si="16"/>
        <v>0</v>
      </c>
      <c r="O977" s="45">
        <f>ROUND((Hoja2!U977+Hoja2!Y977),2)</f>
        <v>0</v>
      </c>
      <c r="P977" s="18">
        <f>Hoja2!AC977</f>
        <v>0</v>
      </c>
      <c r="Q977" s="18">
        <f>Hoja2!AD977</f>
        <v>0</v>
      </c>
      <c r="R977" s="18">
        <f>Hoja2!AE977</f>
        <v>0</v>
      </c>
      <c r="S977" s="18">
        <f>Hoja2!AF977</f>
        <v>0</v>
      </c>
      <c r="T977" s="18">
        <f>Hoja2!AG977</f>
        <v>0</v>
      </c>
      <c r="U977" s="18">
        <f>Hoja2!AH977</f>
        <v>0</v>
      </c>
      <c r="V977" s="18">
        <f>Hoja2!AI977</f>
        <v>0</v>
      </c>
      <c r="W977" s="18">
        <f>Hoja2!AJ977</f>
        <v>0</v>
      </c>
      <c r="X977" s="18">
        <f>Hoja2!AK977</f>
        <v>0</v>
      </c>
    </row>
    <row r="978" spans="1:24" ht="30" customHeight="1" x14ac:dyDescent="0.25">
      <c r="A978" s="18">
        <f>Hoja2!N978</f>
        <v>0</v>
      </c>
      <c r="B978" s="18">
        <f>Hoja2!O978</f>
        <v>0</v>
      </c>
      <c r="C978" s="18">
        <f>Hoja2!P978</f>
        <v>0</v>
      </c>
      <c r="D978" s="18">
        <f>Hoja2!Q978</f>
        <v>0</v>
      </c>
      <c r="E978" s="18">
        <f>Hoja2!R978</f>
        <v>0</v>
      </c>
      <c r="F978" s="18">
        <f>Hoja2!S978</f>
        <v>0</v>
      </c>
      <c r="G978" s="18">
        <f>Hoja2!T978</f>
        <v>0</v>
      </c>
      <c r="H978" s="18">
        <f>Hoja2!U978</f>
        <v>0</v>
      </c>
      <c r="I978" s="18">
        <f>Hoja2!V978</f>
        <v>0</v>
      </c>
      <c r="J978" s="18">
        <f>Hoja2!W978</f>
        <v>0</v>
      </c>
      <c r="K978" s="18">
        <f>Hoja2!X978</f>
        <v>0</v>
      </c>
      <c r="L978" s="5">
        <f>ROUND((Hoja2!W978*Hoja2!$B$1),3)</f>
        <v>0</v>
      </c>
      <c r="M978" s="5">
        <f>ROUND((Hoja2!W978*Hoja2!$B$2),3)</f>
        <v>0</v>
      </c>
      <c r="N978" s="5">
        <f t="shared" si="16"/>
        <v>0</v>
      </c>
      <c r="O978" s="45">
        <f>ROUND((Hoja2!U978+Hoja2!Y978),2)</f>
        <v>0</v>
      </c>
      <c r="P978" s="18">
        <f>Hoja2!AC978</f>
        <v>0</v>
      </c>
      <c r="Q978" s="18">
        <f>Hoja2!AD978</f>
        <v>0</v>
      </c>
      <c r="R978" s="18">
        <f>Hoja2!AE978</f>
        <v>0</v>
      </c>
      <c r="S978" s="18">
        <f>Hoja2!AF978</f>
        <v>0</v>
      </c>
      <c r="T978" s="18">
        <f>Hoja2!AG978</f>
        <v>0</v>
      </c>
      <c r="U978" s="18">
        <f>Hoja2!AH978</f>
        <v>0</v>
      </c>
      <c r="V978" s="18">
        <f>Hoja2!AI978</f>
        <v>0</v>
      </c>
      <c r="W978" s="18">
        <f>Hoja2!AJ978</f>
        <v>0</v>
      </c>
      <c r="X978" s="18">
        <f>Hoja2!AK978</f>
        <v>0</v>
      </c>
    </row>
    <row r="979" spans="1:24" ht="30" customHeight="1" x14ac:dyDescent="0.25">
      <c r="A979" s="18">
        <f>Hoja2!N979</f>
        <v>0</v>
      </c>
      <c r="B979" s="18">
        <f>Hoja2!O979</f>
        <v>0</v>
      </c>
      <c r="C979" s="18">
        <f>Hoja2!P979</f>
        <v>0</v>
      </c>
      <c r="D979" s="18">
        <f>Hoja2!Q979</f>
        <v>0</v>
      </c>
      <c r="E979" s="18">
        <f>Hoja2!R979</f>
        <v>0</v>
      </c>
      <c r="F979" s="18">
        <f>Hoja2!S979</f>
        <v>0</v>
      </c>
      <c r="G979" s="18">
        <f>Hoja2!T979</f>
        <v>0</v>
      </c>
      <c r="H979" s="18">
        <f>Hoja2!U979</f>
        <v>0</v>
      </c>
      <c r="I979" s="18">
        <f>Hoja2!V979</f>
        <v>0</v>
      </c>
      <c r="J979" s="18">
        <f>Hoja2!W979</f>
        <v>0</v>
      </c>
      <c r="K979" s="18">
        <f>Hoja2!X979</f>
        <v>0</v>
      </c>
      <c r="L979" s="5">
        <f>ROUND((Hoja2!W979*Hoja2!$B$1),3)</f>
        <v>0</v>
      </c>
      <c r="M979" s="5">
        <f>ROUND((Hoja2!W979*Hoja2!$B$2),3)</f>
        <v>0</v>
      </c>
      <c r="N979" s="5">
        <f t="shared" si="16"/>
        <v>0</v>
      </c>
      <c r="O979" s="45">
        <f>ROUND((Hoja2!U979+Hoja2!Y979),2)</f>
        <v>0</v>
      </c>
      <c r="P979" s="18">
        <f>Hoja2!AC979</f>
        <v>0</v>
      </c>
      <c r="Q979" s="18">
        <f>Hoja2!AD979</f>
        <v>0</v>
      </c>
      <c r="R979" s="18">
        <f>Hoja2!AE979</f>
        <v>0</v>
      </c>
      <c r="S979" s="18">
        <f>Hoja2!AF979</f>
        <v>0</v>
      </c>
      <c r="T979" s="18">
        <f>Hoja2!AG979</f>
        <v>0</v>
      </c>
      <c r="U979" s="18">
        <f>Hoja2!AH979</f>
        <v>0</v>
      </c>
      <c r="V979" s="18">
        <f>Hoja2!AI979</f>
        <v>0</v>
      </c>
      <c r="W979" s="18">
        <f>Hoja2!AJ979</f>
        <v>0</v>
      </c>
      <c r="X979" s="18">
        <f>Hoja2!AK979</f>
        <v>0</v>
      </c>
    </row>
    <row r="980" spans="1:24" ht="30" customHeight="1" x14ac:dyDescent="0.25">
      <c r="A980" s="18">
        <f>Hoja2!N980</f>
        <v>0</v>
      </c>
      <c r="B980" s="18">
        <f>Hoja2!O980</f>
        <v>0</v>
      </c>
      <c r="C980" s="18">
        <f>Hoja2!P980</f>
        <v>0</v>
      </c>
      <c r="D980" s="18">
        <f>Hoja2!Q980</f>
        <v>0</v>
      </c>
      <c r="E980" s="18">
        <f>Hoja2!R980</f>
        <v>0</v>
      </c>
      <c r="F980" s="18">
        <f>Hoja2!S980</f>
        <v>0</v>
      </c>
      <c r="G980" s="18">
        <f>Hoja2!T980</f>
        <v>0</v>
      </c>
      <c r="H980" s="18">
        <f>Hoja2!U980</f>
        <v>0</v>
      </c>
      <c r="I980" s="18">
        <f>Hoja2!V980</f>
        <v>0</v>
      </c>
      <c r="J980" s="18">
        <f>Hoja2!W980</f>
        <v>0</v>
      </c>
      <c r="K980" s="18">
        <f>Hoja2!X980</f>
        <v>0</v>
      </c>
      <c r="L980" s="5">
        <f>ROUND((Hoja2!W980*Hoja2!$B$1),3)</f>
        <v>0</v>
      </c>
      <c r="M980" s="5">
        <f>ROUND((Hoja2!W980*Hoja2!$B$2),3)</f>
        <v>0</v>
      </c>
      <c r="N980" s="5">
        <f t="shared" si="16"/>
        <v>0</v>
      </c>
      <c r="O980" s="45">
        <f>ROUND((Hoja2!U980+Hoja2!Y980),2)</f>
        <v>0</v>
      </c>
      <c r="P980" s="18">
        <f>Hoja2!AC980</f>
        <v>0</v>
      </c>
      <c r="Q980" s="18">
        <f>Hoja2!AD980</f>
        <v>0</v>
      </c>
      <c r="R980" s="18">
        <f>Hoja2!AE980</f>
        <v>0</v>
      </c>
      <c r="S980" s="18">
        <f>Hoja2!AF980</f>
        <v>0</v>
      </c>
      <c r="T980" s="18">
        <f>Hoja2!AG980</f>
        <v>0</v>
      </c>
      <c r="U980" s="18">
        <f>Hoja2!AH980</f>
        <v>0</v>
      </c>
      <c r="V980" s="18">
        <f>Hoja2!AI980</f>
        <v>0</v>
      </c>
      <c r="W980" s="18">
        <f>Hoja2!AJ980</f>
        <v>0</v>
      </c>
      <c r="X980" s="18">
        <f>Hoja2!AK980</f>
        <v>0</v>
      </c>
    </row>
    <row r="981" spans="1:24" ht="30" customHeight="1" x14ac:dyDescent="0.25">
      <c r="A981" s="18">
        <f>Hoja2!N981</f>
        <v>0</v>
      </c>
      <c r="B981" s="18">
        <f>Hoja2!O981</f>
        <v>0</v>
      </c>
      <c r="C981" s="18">
        <f>Hoja2!P981</f>
        <v>0</v>
      </c>
      <c r="D981" s="18">
        <f>Hoja2!Q981</f>
        <v>0</v>
      </c>
      <c r="E981" s="18">
        <f>Hoja2!R981</f>
        <v>0</v>
      </c>
      <c r="F981" s="18">
        <f>Hoja2!S981</f>
        <v>0</v>
      </c>
      <c r="G981" s="18">
        <f>Hoja2!T981</f>
        <v>0</v>
      </c>
      <c r="H981" s="18">
        <f>Hoja2!U981</f>
        <v>0</v>
      </c>
      <c r="I981" s="18">
        <f>Hoja2!V981</f>
        <v>0</v>
      </c>
      <c r="J981" s="18">
        <f>Hoja2!W981</f>
        <v>0</v>
      </c>
      <c r="K981" s="18">
        <f>Hoja2!X981</f>
        <v>0</v>
      </c>
      <c r="L981" s="5">
        <f>ROUND((Hoja2!W981*Hoja2!$B$1),3)</f>
        <v>0</v>
      </c>
      <c r="M981" s="5">
        <f>ROUND((Hoja2!W981*Hoja2!$B$2),3)</f>
        <v>0</v>
      </c>
      <c r="N981" s="5">
        <f t="shared" si="16"/>
        <v>0</v>
      </c>
      <c r="O981" s="45">
        <f>ROUND((Hoja2!U981+Hoja2!Y981),2)</f>
        <v>0</v>
      </c>
      <c r="P981" s="18">
        <f>Hoja2!AC981</f>
        <v>0</v>
      </c>
      <c r="Q981" s="18">
        <f>Hoja2!AD981</f>
        <v>0</v>
      </c>
      <c r="R981" s="18">
        <f>Hoja2!AE981</f>
        <v>0</v>
      </c>
      <c r="S981" s="18">
        <f>Hoja2!AF981</f>
        <v>0</v>
      </c>
      <c r="T981" s="18">
        <f>Hoja2!AG981</f>
        <v>0</v>
      </c>
      <c r="U981" s="18">
        <f>Hoja2!AH981</f>
        <v>0</v>
      </c>
      <c r="V981" s="18">
        <f>Hoja2!AI981</f>
        <v>0</v>
      </c>
      <c r="W981" s="18">
        <f>Hoja2!AJ981</f>
        <v>0</v>
      </c>
      <c r="X981" s="18">
        <f>Hoja2!AK981</f>
        <v>0</v>
      </c>
    </row>
    <row r="982" spans="1:24" ht="30" customHeight="1" x14ac:dyDescent="0.25">
      <c r="A982" s="18">
        <f>Hoja2!N982</f>
        <v>0</v>
      </c>
      <c r="B982" s="18">
        <f>Hoja2!O982</f>
        <v>0</v>
      </c>
      <c r="C982" s="18">
        <f>Hoja2!P982</f>
        <v>0</v>
      </c>
      <c r="D982" s="18">
        <f>Hoja2!Q982</f>
        <v>0</v>
      </c>
      <c r="E982" s="18">
        <f>Hoja2!R982</f>
        <v>0</v>
      </c>
      <c r="F982" s="18">
        <f>Hoja2!S982</f>
        <v>0</v>
      </c>
      <c r="G982" s="18">
        <f>Hoja2!T982</f>
        <v>0</v>
      </c>
      <c r="H982" s="18">
        <f>Hoja2!U982</f>
        <v>0</v>
      </c>
      <c r="I982" s="18">
        <f>Hoja2!V982</f>
        <v>0</v>
      </c>
      <c r="J982" s="18">
        <f>Hoja2!W982</f>
        <v>0</v>
      </c>
      <c r="K982" s="18">
        <f>Hoja2!X982</f>
        <v>0</v>
      </c>
      <c r="L982" s="5">
        <f>ROUND((Hoja2!W982*Hoja2!$B$1),3)</f>
        <v>0</v>
      </c>
      <c r="M982" s="5">
        <f>ROUND((Hoja2!W982*Hoja2!$B$2),3)</f>
        <v>0</v>
      </c>
      <c r="N982" s="5">
        <f t="shared" si="16"/>
        <v>0</v>
      </c>
      <c r="O982" s="45">
        <f>ROUND((Hoja2!U982+Hoja2!Y982),2)</f>
        <v>0</v>
      </c>
      <c r="P982" s="18">
        <f>Hoja2!AC982</f>
        <v>0</v>
      </c>
      <c r="Q982" s="18">
        <f>Hoja2!AD982</f>
        <v>0</v>
      </c>
      <c r="R982" s="18">
        <f>Hoja2!AE982</f>
        <v>0</v>
      </c>
      <c r="S982" s="18">
        <f>Hoja2!AF982</f>
        <v>0</v>
      </c>
      <c r="T982" s="18">
        <f>Hoja2!AG982</f>
        <v>0</v>
      </c>
      <c r="U982" s="18">
        <f>Hoja2!AH982</f>
        <v>0</v>
      </c>
      <c r="V982" s="18">
        <f>Hoja2!AI982</f>
        <v>0</v>
      </c>
      <c r="W982" s="18">
        <f>Hoja2!AJ982</f>
        <v>0</v>
      </c>
      <c r="X982" s="18">
        <f>Hoja2!AK982</f>
        <v>0</v>
      </c>
    </row>
    <row r="983" spans="1:24" ht="30" customHeight="1" x14ac:dyDescent="0.25">
      <c r="A983" s="18">
        <f>Hoja2!N983</f>
        <v>0</v>
      </c>
      <c r="B983" s="18">
        <f>Hoja2!O983</f>
        <v>0</v>
      </c>
      <c r="C983" s="18">
        <f>Hoja2!P983</f>
        <v>0</v>
      </c>
      <c r="D983" s="18">
        <f>Hoja2!Q983</f>
        <v>0</v>
      </c>
      <c r="E983" s="18">
        <f>Hoja2!R983</f>
        <v>0</v>
      </c>
      <c r="F983" s="18">
        <f>Hoja2!S983</f>
        <v>0</v>
      </c>
      <c r="G983" s="18">
        <f>Hoja2!T983</f>
        <v>0</v>
      </c>
      <c r="H983" s="18">
        <f>Hoja2!U983</f>
        <v>0</v>
      </c>
      <c r="I983" s="18">
        <f>Hoja2!V983</f>
        <v>0</v>
      </c>
      <c r="J983" s="18">
        <f>Hoja2!W983</f>
        <v>0</v>
      </c>
      <c r="K983" s="18">
        <f>Hoja2!X983</f>
        <v>0</v>
      </c>
      <c r="L983" s="5">
        <f>ROUND((Hoja2!W983*Hoja2!$B$1),3)</f>
        <v>0</v>
      </c>
      <c r="M983" s="5">
        <f>ROUND((Hoja2!W983*Hoja2!$B$2),3)</f>
        <v>0</v>
      </c>
      <c r="N983" s="5">
        <f t="shared" si="16"/>
        <v>0</v>
      </c>
      <c r="O983" s="45">
        <f>ROUND((Hoja2!U983+Hoja2!Y983),2)</f>
        <v>0</v>
      </c>
      <c r="P983" s="18">
        <f>Hoja2!AC983</f>
        <v>0</v>
      </c>
      <c r="Q983" s="18">
        <f>Hoja2!AD983</f>
        <v>0</v>
      </c>
      <c r="R983" s="18">
        <f>Hoja2!AE983</f>
        <v>0</v>
      </c>
      <c r="S983" s="18">
        <f>Hoja2!AF983</f>
        <v>0</v>
      </c>
      <c r="T983" s="18">
        <f>Hoja2!AG983</f>
        <v>0</v>
      </c>
      <c r="U983" s="18">
        <f>Hoja2!AH983</f>
        <v>0</v>
      </c>
      <c r="V983" s="18">
        <f>Hoja2!AI983</f>
        <v>0</v>
      </c>
      <c r="W983" s="18">
        <f>Hoja2!AJ983</f>
        <v>0</v>
      </c>
      <c r="X983" s="18">
        <f>Hoja2!AK983</f>
        <v>0</v>
      </c>
    </row>
    <row r="984" spans="1:24" ht="30" customHeight="1" x14ac:dyDescent="0.25">
      <c r="A984" s="18">
        <f>Hoja2!N984</f>
        <v>0</v>
      </c>
      <c r="B984" s="18">
        <f>Hoja2!O984</f>
        <v>0</v>
      </c>
      <c r="C984" s="18">
        <f>Hoja2!P984</f>
        <v>0</v>
      </c>
      <c r="D984" s="18">
        <f>Hoja2!Q984</f>
        <v>0</v>
      </c>
      <c r="E984" s="18">
        <f>Hoja2!R984</f>
        <v>0</v>
      </c>
      <c r="F984" s="18">
        <f>Hoja2!S984</f>
        <v>0</v>
      </c>
      <c r="G984" s="18">
        <f>Hoja2!T984</f>
        <v>0</v>
      </c>
      <c r="H984" s="18">
        <f>Hoja2!U984</f>
        <v>0</v>
      </c>
      <c r="I984" s="18">
        <f>Hoja2!V984</f>
        <v>0</v>
      </c>
      <c r="J984" s="18">
        <f>Hoja2!W984</f>
        <v>0</v>
      </c>
      <c r="K984" s="18">
        <f>Hoja2!X984</f>
        <v>0</v>
      </c>
      <c r="L984" s="5">
        <f>ROUND((Hoja2!W984*Hoja2!$B$1),3)</f>
        <v>0</v>
      </c>
      <c r="M984" s="5">
        <f>ROUND((Hoja2!W984*Hoja2!$B$2),3)</f>
        <v>0</v>
      </c>
      <c r="N984" s="5">
        <f t="shared" si="16"/>
        <v>0</v>
      </c>
      <c r="O984" s="45">
        <f>ROUND((Hoja2!U984+Hoja2!Y984),2)</f>
        <v>0</v>
      </c>
      <c r="P984" s="18">
        <f>Hoja2!AC984</f>
        <v>0</v>
      </c>
      <c r="Q984" s="18">
        <f>Hoja2!AD984</f>
        <v>0</v>
      </c>
      <c r="R984" s="18">
        <f>Hoja2!AE984</f>
        <v>0</v>
      </c>
      <c r="S984" s="18">
        <f>Hoja2!AF984</f>
        <v>0</v>
      </c>
      <c r="T984" s="18">
        <f>Hoja2!AG984</f>
        <v>0</v>
      </c>
      <c r="U984" s="18">
        <f>Hoja2!AH984</f>
        <v>0</v>
      </c>
      <c r="V984" s="18">
        <f>Hoja2!AI984</f>
        <v>0</v>
      </c>
      <c r="W984" s="18">
        <f>Hoja2!AJ984</f>
        <v>0</v>
      </c>
      <c r="X984" s="18">
        <f>Hoja2!AK984</f>
        <v>0</v>
      </c>
    </row>
    <row r="985" spans="1:24" ht="30" customHeight="1" x14ac:dyDescent="0.25">
      <c r="A985" s="18">
        <f>Hoja2!N985</f>
        <v>0</v>
      </c>
      <c r="B985" s="18">
        <f>Hoja2!O985</f>
        <v>0</v>
      </c>
      <c r="C985" s="18">
        <f>Hoja2!P985</f>
        <v>0</v>
      </c>
      <c r="D985" s="18">
        <f>Hoja2!Q985</f>
        <v>0</v>
      </c>
      <c r="E985" s="18">
        <f>Hoja2!R985</f>
        <v>0</v>
      </c>
      <c r="F985" s="18">
        <f>Hoja2!S985</f>
        <v>0</v>
      </c>
      <c r="G985" s="18">
        <f>Hoja2!T985</f>
        <v>0</v>
      </c>
      <c r="H985" s="18">
        <f>Hoja2!U985</f>
        <v>0</v>
      </c>
      <c r="I985" s="18">
        <f>Hoja2!V985</f>
        <v>0</v>
      </c>
      <c r="J985" s="18">
        <f>Hoja2!W985</f>
        <v>0</v>
      </c>
      <c r="K985" s="18">
        <f>Hoja2!X985</f>
        <v>0</v>
      </c>
      <c r="L985" s="5">
        <f>ROUND((Hoja2!W985*Hoja2!$B$1),3)</f>
        <v>0</v>
      </c>
      <c r="M985" s="5">
        <f>ROUND((Hoja2!W985*Hoja2!$B$2),3)</f>
        <v>0</v>
      </c>
      <c r="N985" s="5">
        <f t="shared" si="16"/>
        <v>0</v>
      </c>
      <c r="O985" s="45">
        <f>ROUND((Hoja2!U985+Hoja2!Y985),2)</f>
        <v>0</v>
      </c>
      <c r="P985" s="18">
        <f>Hoja2!AC985</f>
        <v>0</v>
      </c>
      <c r="Q985" s="18">
        <f>Hoja2!AD985</f>
        <v>0</v>
      </c>
      <c r="R985" s="18">
        <f>Hoja2!AE985</f>
        <v>0</v>
      </c>
      <c r="S985" s="18">
        <f>Hoja2!AF985</f>
        <v>0</v>
      </c>
      <c r="T985" s="18">
        <f>Hoja2!AG985</f>
        <v>0</v>
      </c>
      <c r="U985" s="18">
        <f>Hoja2!AH985</f>
        <v>0</v>
      </c>
      <c r="V985" s="18">
        <f>Hoja2!AI985</f>
        <v>0</v>
      </c>
      <c r="W985" s="18">
        <f>Hoja2!AJ985</f>
        <v>0</v>
      </c>
      <c r="X985" s="18">
        <f>Hoja2!AK985</f>
        <v>0</v>
      </c>
    </row>
    <row r="986" spans="1:24" ht="30" customHeight="1" x14ac:dyDescent="0.25">
      <c r="A986" s="18">
        <f>Hoja2!N986</f>
        <v>0</v>
      </c>
      <c r="B986" s="18">
        <f>Hoja2!O986</f>
        <v>0</v>
      </c>
      <c r="C986" s="18">
        <f>Hoja2!P986</f>
        <v>0</v>
      </c>
      <c r="D986" s="18">
        <f>Hoja2!Q986</f>
        <v>0</v>
      </c>
      <c r="E986" s="18">
        <f>Hoja2!R986</f>
        <v>0</v>
      </c>
      <c r="F986" s="18">
        <f>Hoja2!S986</f>
        <v>0</v>
      </c>
      <c r="G986" s="18">
        <f>Hoja2!T986</f>
        <v>0</v>
      </c>
      <c r="H986" s="18">
        <f>Hoja2!U986</f>
        <v>0</v>
      </c>
      <c r="I986" s="18">
        <f>Hoja2!V986</f>
        <v>0</v>
      </c>
      <c r="J986" s="18">
        <f>Hoja2!W986</f>
        <v>0</v>
      </c>
      <c r="K986" s="18">
        <f>Hoja2!X986</f>
        <v>0</v>
      </c>
      <c r="L986" s="5">
        <f>ROUND((Hoja2!W986*Hoja2!$B$1),3)</f>
        <v>0</v>
      </c>
      <c r="M986" s="5">
        <f>ROUND((Hoja2!W986*Hoja2!$B$2),3)</f>
        <v>0</v>
      </c>
      <c r="N986" s="5">
        <f t="shared" si="16"/>
        <v>0</v>
      </c>
      <c r="O986" s="45">
        <f>ROUND((Hoja2!U986+Hoja2!Y986),2)</f>
        <v>0</v>
      </c>
      <c r="P986" s="18">
        <f>Hoja2!AC986</f>
        <v>0</v>
      </c>
      <c r="Q986" s="18">
        <f>Hoja2!AD986</f>
        <v>0</v>
      </c>
      <c r="R986" s="18">
        <f>Hoja2!AE986</f>
        <v>0</v>
      </c>
      <c r="S986" s="18">
        <f>Hoja2!AF986</f>
        <v>0</v>
      </c>
      <c r="T986" s="18">
        <f>Hoja2!AG986</f>
        <v>0</v>
      </c>
      <c r="U986" s="18">
        <f>Hoja2!AH986</f>
        <v>0</v>
      </c>
      <c r="V986" s="18">
        <f>Hoja2!AI986</f>
        <v>0</v>
      </c>
      <c r="W986" s="18">
        <f>Hoja2!AJ986</f>
        <v>0</v>
      </c>
      <c r="X986" s="18">
        <f>Hoja2!AK986</f>
        <v>0</v>
      </c>
    </row>
    <row r="987" spans="1:24" ht="30" customHeight="1" x14ac:dyDescent="0.25">
      <c r="A987" s="18">
        <f>Hoja2!N987</f>
        <v>0</v>
      </c>
      <c r="B987" s="18">
        <f>Hoja2!O987</f>
        <v>0</v>
      </c>
      <c r="C987" s="18">
        <f>Hoja2!P987</f>
        <v>0</v>
      </c>
      <c r="D987" s="18">
        <f>Hoja2!Q987</f>
        <v>0</v>
      </c>
      <c r="E987" s="18">
        <f>Hoja2!R987</f>
        <v>0</v>
      </c>
      <c r="F987" s="18">
        <f>Hoja2!S987</f>
        <v>0</v>
      </c>
      <c r="G987" s="18">
        <f>Hoja2!T987</f>
        <v>0</v>
      </c>
      <c r="H987" s="18">
        <f>Hoja2!U987</f>
        <v>0</v>
      </c>
      <c r="I987" s="18">
        <f>Hoja2!V987</f>
        <v>0</v>
      </c>
      <c r="J987" s="18">
        <f>Hoja2!W987</f>
        <v>0</v>
      </c>
      <c r="K987" s="18">
        <f>Hoja2!X987</f>
        <v>0</v>
      </c>
      <c r="L987" s="5">
        <f>ROUND((Hoja2!W987*Hoja2!$B$1),3)</f>
        <v>0</v>
      </c>
      <c r="M987" s="5">
        <f>ROUND((Hoja2!W987*Hoja2!$B$2),3)</f>
        <v>0</v>
      </c>
      <c r="N987" s="5">
        <f t="shared" si="16"/>
        <v>0</v>
      </c>
      <c r="O987" s="45">
        <f>ROUND((Hoja2!U987+Hoja2!Y987),2)</f>
        <v>0</v>
      </c>
      <c r="P987" s="18">
        <f>Hoja2!AC987</f>
        <v>0</v>
      </c>
      <c r="Q987" s="18">
        <f>Hoja2!AD987</f>
        <v>0</v>
      </c>
      <c r="R987" s="18">
        <f>Hoja2!AE987</f>
        <v>0</v>
      </c>
      <c r="S987" s="18">
        <f>Hoja2!AF987</f>
        <v>0</v>
      </c>
      <c r="T987" s="18">
        <f>Hoja2!AG987</f>
        <v>0</v>
      </c>
      <c r="U987" s="18">
        <f>Hoja2!AH987</f>
        <v>0</v>
      </c>
      <c r="V987" s="18">
        <f>Hoja2!AI987</f>
        <v>0</v>
      </c>
      <c r="W987" s="18">
        <f>Hoja2!AJ987</f>
        <v>0</v>
      </c>
      <c r="X987" s="18">
        <f>Hoja2!AK987</f>
        <v>0</v>
      </c>
    </row>
    <row r="988" spans="1:24" ht="30" customHeight="1" x14ac:dyDescent="0.25">
      <c r="A988" s="18">
        <f>Hoja2!N988</f>
        <v>0</v>
      </c>
      <c r="B988" s="18">
        <f>Hoja2!O988</f>
        <v>0</v>
      </c>
      <c r="C988" s="18">
        <f>Hoja2!P988</f>
        <v>0</v>
      </c>
      <c r="D988" s="18">
        <f>Hoja2!Q988</f>
        <v>0</v>
      </c>
      <c r="E988" s="18">
        <f>Hoja2!R988</f>
        <v>0</v>
      </c>
      <c r="F988" s="18">
        <f>Hoja2!S988</f>
        <v>0</v>
      </c>
      <c r="G988" s="18">
        <f>Hoja2!T988</f>
        <v>0</v>
      </c>
      <c r="H988" s="18">
        <f>Hoja2!U988</f>
        <v>0</v>
      </c>
      <c r="I988" s="18">
        <f>Hoja2!V988</f>
        <v>0</v>
      </c>
      <c r="J988" s="18">
        <f>Hoja2!W988</f>
        <v>0</v>
      </c>
      <c r="K988" s="18">
        <f>Hoja2!X988</f>
        <v>0</v>
      </c>
      <c r="L988" s="5">
        <f>ROUND((Hoja2!W988*Hoja2!$B$1),3)</f>
        <v>0</v>
      </c>
      <c r="M988" s="5">
        <f>ROUND((Hoja2!W988*Hoja2!$B$2),3)</f>
        <v>0</v>
      </c>
      <c r="N988" s="5">
        <f t="shared" si="16"/>
        <v>0</v>
      </c>
      <c r="O988" s="45">
        <f>ROUND((Hoja2!U988+Hoja2!Y988),2)</f>
        <v>0</v>
      </c>
      <c r="P988" s="18">
        <f>Hoja2!AC988</f>
        <v>0</v>
      </c>
      <c r="Q988" s="18">
        <f>Hoja2!AD988</f>
        <v>0</v>
      </c>
      <c r="R988" s="18">
        <f>Hoja2!AE988</f>
        <v>0</v>
      </c>
      <c r="S988" s="18">
        <f>Hoja2!AF988</f>
        <v>0</v>
      </c>
      <c r="T988" s="18">
        <f>Hoja2!AG988</f>
        <v>0</v>
      </c>
      <c r="U988" s="18">
        <f>Hoja2!AH988</f>
        <v>0</v>
      </c>
      <c r="V988" s="18">
        <f>Hoja2!AI988</f>
        <v>0</v>
      </c>
      <c r="W988" s="18">
        <f>Hoja2!AJ988</f>
        <v>0</v>
      </c>
      <c r="X988" s="18">
        <f>Hoja2!AK988</f>
        <v>0</v>
      </c>
    </row>
    <row r="989" spans="1:24" ht="30" customHeight="1" x14ac:dyDescent="0.25">
      <c r="A989" s="18">
        <f>Hoja2!N989</f>
        <v>0</v>
      </c>
      <c r="B989" s="18">
        <f>Hoja2!O989</f>
        <v>0</v>
      </c>
      <c r="C989" s="18">
        <f>Hoja2!P989</f>
        <v>0</v>
      </c>
      <c r="D989" s="18">
        <f>Hoja2!Q989</f>
        <v>0</v>
      </c>
      <c r="E989" s="18">
        <f>Hoja2!R989</f>
        <v>0</v>
      </c>
      <c r="F989" s="18">
        <f>Hoja2!S989</f>
        <v>0</v>
      </c>
      <c r="G989" s="18">
        <f>Hoja2!T989</f>
        <v>0</v>
      </c>
      <c r="H989" s="18">
        <f>Hoja2!U989</f>
        <v>0</v>
      </c>
      <c r="I989" s="18">
        <f>Hoja2!V989</f>
        <v>0</v>
      </c>
      <c r="J989" s="18">
        <f>Hoja2!W989</f>
        <v>0</v>
      </c>
      <c r="K989" s="18">
        <f>Hoja2!X989</f>
        <v>0</v>
      </c>
      <c r="L989" s="5">
        <f>ROUND((Hoja2!W989*Hoja2!$B$1),3)</f>
        <v>0</v>
      </c>
      <c r="M989" s="5">
        <f>ROUND((Hoja2!W989*Hoja2!$B$2),3)</f>
        <v>0</v>
      </c>
      <c r="N989" s="5">
        <f t="shared" si="16"/>
        <v>0</v>
      </c>
      <c r="O989" s="45">
        <f>ROUND((Hoja2!U989+Hoja2!Y989),2)</f>
        <v>0</v>
      </c>
      <c r="P989" s="18">
        <f>Hoja2!AC989</f>
        <v>0</v>
      </c>
      <c r="Q989" s="18">
        <f>Hoja2!AD989</f>
        <v>0</v>
      </c>
      <c r="R989" s="18">
        <f>Hoja2!AE989</f>
        <v>0</v>
      </c>
      <c r="S989" s="18">
        <f>Hoja2!AF989</f>
        <v>0</v>
      </c>
      <c r="T989" s="18">
        <f>Hoja2!AG989</f>
        <v>0</v>
      </c>
      <c r="U989" s="18">
        <f>Hoja2!AH989</f>
        <v>0</v>
      </c>
      <c r="V989" s="18">
        <f>Hoja2!AI989</f>
        <v>0</v>
      </c>
      <c r="W989" s="18">
        <f>Hoja2!AJ989</f>
        <v>0</v>
      </c>
      <c r="X989" s="18">
        <f>Hoja2!AK989</f>
        <v>0</v>
      </c>
    </row>
    <row r="990" spans="1:24" ht="30" customHeight="1" x14ac:dyDescent="0.25">
      <c r="A990" s="18">
        <f>Hoja2!N990</f>
        <v>0</v>
      </c>
      <c r="B990" s="18">
        <f>Hoja2!O990</f>
        <v>0</v>
      </c>
      <c r="C990" s="18">
        <f>Hoja2!P990</f>
        <v>0</v>
      </c>
      <c r="D990" s="18">
        <f>Hoja2!Q990</f>
        <v>0</v>
      </c>
      <c r="E990" s="18">
        <f>Hoja2!R990</f>
        <v>0</v>
      </c>
      <c r="F990" s="18">
        <f>Hoja2!S990</f>
        <v>0</v>
      </c>
      <c r="G990" s="18">
        <f>Hoja2!T990</f>
        <v>0</v>
      </c>
      <c r="H990" s="18">
        <f>Hoja2!U990</f>
        <v>0</v>
      </c>
      <c r="I990" s="18">
        <f>Hoja2!V990</f>
        <v>0</v>
      </c>
      <c r="J990" s="18">
        <f>Hoja2!W990</f>
        <v>0</v>
      </c>
      <c r="K990" s="18">
        <f>Hoja2!X990</f>
        <v>0</v>
      </c>
      <c r="L990" s="5">
        <f>ROUND((Hoja2!W990*Hoja2!$B$1),3)</f>
        <v>0</v>
      </c>
      <c r="M990" s="5">
        <f>ROUND((Hoja2!W990*Hoja2!$B$2),3)</f>
        <v>0</v>
      </c>
      <c r="N990" s="5">
        <f t="shared" si="16"/>
        <v>0</v>
      </c>
      <c r="O990" s="45">
        <f>ROUND((Hoja2!U990+Hoja2!Y990),2)</f>
        <v>0</v>
      </c>
      <c r="P990" s="18">
        <f>Hoja2!AC990</f>
        <v>0</v>
      </c>
      <c r="Q990" s="18">
        <f>Hoja2!AD990</f>
        <v>0</v>
      </c>
      <c r="R990" s="18">
        <f>Hoja2!AE990</f>
        <v>0</v>
      </c>
      <c r="S990" s="18">
        <f>Hoja2!AF990</f>
        <v>0</v>
      </c>
      <c r="T990" s="18">
        <f>Hoja2!AG990</f>
        <v>0</v>
      </c>
      <c r="U990" s="18">
        <f>Hoja2!AH990</f>
        <v>0</v>
      </c>
      <c r="V990" s="18">
        <f>Hoja2!AI990</f>
        <v>0</v>
      </c>
      <c r="W990" s="18">
        <f>Hoja2!AJ990</f>
        <v>0</v>
      </c>
      <c r="X990" s="18">
        <f>Hoja2!AK990</f>
        <v>0</v>
      </c>
    </row>
    <row r="991" spans="1:24" ht="30" customHeight="1" x14ac:dyDescent="0.25">
      <c r="A991" s="18">
        <f>Hoja2!N991</f>
        <v>0</v>
      </c>
      <c r="B991" s="18">
        <f>Hoja2!O991</f>
        <v>0</v>
      </c>
      <c r="C991" s="18">
        <f>Hoja2!P991</f>
        <v>0</v>
      </c>
      <c r="D991" s="18">
        <f>Hoja2!Q991</f>
        <v>0</v>
      </c>
      <c r="E991" s="18">
        <f>Hoja2!R991</f>
        <v>0</v>
      </c>
      <c r="F991" s="18">
        <f>Hoja2!S991</f>
        <v>0</v>
      </c>
      <c r="G991" s="18">
        <f>Hoja2!T991</f>
        <v>0</v>
      </c>
      <c r="H991" s="18">
        <f>Hoja2!U991</f>
        <v>0</v>
      </c>
      <c r="I991" s="18">
        <f>Hoja2!V991</f>
        <v>0</v>
      </c>
      <c r="J991" s="18">
        <f>Hoja2!W991</f>
        <v>0</v>
      </c>
      <c r="K991" s="18">
        <f>Hoja2!X991</f>
        <v>0</v>
      </c>
      <c r="L991" s="5">
        <f>ROUND((Hoja2!W991*Hoja2!$B$1),3)</f>
        <v>0</v>
      </c>
      <c r="M991" s="5">
        <f>ROUND((Hoja2!W991*Hoja2!$B$2),3)</f>
        <v>0</v>
      </c>
      <c r="N991" s="5">
        <f t="shared" si="16"/>
        <v>0</v>
      </c>
      <c r="O991" s="45">
        <f>ROUND((Hoja2!U991+Hoja2!Y991),2)</f>
        <v>0</v>
      </c>
      <c r="P991" s="18">
        <f>Hoja2!AC991</f>
        <v>0</v>
      </c>
      <c r="Q991" s="18">
        <f>Hoja2!AD991</f>
        <v>0</v>
      </c>
      <c r="R991" s="18">
        <f>Hoja2!AE991</f>
        <v>0</v>
      </c>
      <c r="S991" s="18">
        <f>Hoja2!AF991</f>
        <v>0</v>
      </c>
      <c r="T991" s="18">
        <f>Hoja2!AG991</f>
        <v>0</v>
      </c>
      <c r="U991" s="18">
        <f>Hoja2!AH991</f>
        <v>0</v>
      </c>
      <c r="V991" s="18">
        <f>Hoja2!AI991</f>
        <v>0</v>
      </c>
      <c r="W991" s="18">
        <f>Hoja2!AJ991</f>
        <v>0</v>
      </c>
      <c r="X991" s="18">
        <f>Hoja2!AK991</f>
        <v>0</v>
      </c>
    </row>
    <row r="992" spans="1:24" ht="30" customHeight="1" x14ac:dyDescent="0.25">
      <c r="A992" s="18">
        <f>Hoja2!N992</f>
        <v>0</v>
      </c>
      <c r="B992" s="18">
        <f>Hoja2!O992</f>
        <v>0</v>
      </c>
      <c r="C992" s="18">
        <f>Hoja2!P992</f>
        <v>0</v>
      </c>
      <c r="D992" s="18">
        <f>Hoja2!Q992</f>
        <v>0</v>
      </c>
      <c r="E992" s="18">
        <f>Hoja2!R992</f>
        <v>0</v>
      </c>
      <c r="F992" s="18">
        <f>Hoja2!S992</f>
        <v>0</v>
      </c>
      <c r="G992" s="18">
        <f>Hoja2!T992</f>
        <v>0</v>
      </c>
      <c r="H992" s="18">
        <f>Hoja2!U992</f>
        <v>0</v>
      </c>
      <c r="I992" s="18">
        <f>Hoja2!V992</f>
        <v>0</v>
      </c>
      <c r="J992" s="18">
        <f>Hoja2!W992</f>
        <v>0</v>
      </c>
      <c r="K992" s="18">
        <f>Hoja2!X992</f>
        <v>0</v>
      </c>
      <c r="L992" s="5">
        <f>ROUND((Hoja2!W992*Hoja2!$B$1),3)</f>
        <v>0</v>
      </c>
      <c r="M992" s="5">
        <f>ROUND((Hoja2!W992*Hoja2!$B$2),3)</f>
        <v>0</v>
      </c>
      <c r="N992" s="5">
        <f t="shared" si="16"/>
        <v>0</v>
      </c>
      <c r="O992" s="45">
        <f>ROUND((Hoja2!U992+Hoja2!Y992),2)</f>
        <v>0</v>
      </c>
      <c r="P992" s="18">
        <f>Hoja2!AC992</f>
        <v>0</v>
      </c>
      <c r="Q992" s="18">
        <f>Hoja2!AD992</f>
        <v>0</v>
      </c>
      <c r="R992" s="18">
        <f>Hoja2!AE992</f>
        <v>0</v>
      </c>
      <c r="S992" s="18">
        <f>Hoja2!AF992</f>
        <v>0</v>
      </c>
      <c r="T992" s="18">
        <f>Hoja2!AG992</f>
        <v>0</v>
      </c>
      <c r="U992" s="18">
        <f>Hoja2!AH992</f>
        <v>0</v>
      </c>
      <c r="V992" s="18">
        <f>Hoja2!AI992</f>
        <v>0</v>
      </c>
      <c r="W992" s="18">
        <f>Hoja2!AJ992</f>
        <v>0</v>
      </c>
      <c r="X992" s="18">
        <f>Hoja2!AK992</f>
        <v>0</v>
      </c>
    </row>
    <row r="993" spans="1:24" ht="30" customHeight="1" x14ac:dyDescent="0.25">
      <c r="A993" s="18">
        <f>Hoja2!N993</f>
        <v>0</v>
      </c>
      <c r="B993" s="18">
        <f>Hoja2!O993</f>
        <v>0</v>
      </c>
      <c r="C993" s="18">
        <f>Hoja2!P993</f>
        <v>0</v>
      </c>
      <c r="D993" s="18">
        <f>Hoja2!Q993</f>
        <v>0</v>
      </c>
      <c r="E993" s="18">
        <f>Hoja2!R993</f>
        <v>0</v>
      </c>
      <c r="F993" s="18">
        <f>Hoja2!S993</f>
        <v>0</v>
      </c>
      <c r="G993" s="18">
        <f>Hoja2!T993</f>
        <v>0</v>
      </c>
      <c r="H993" s="18">
        <f>Hoja2!U993</f>
        <v>0</v>
      </c>
      <c r="I993" s="18">
        <f>Hoja2!V993</f>
        <v>0</v>
      </c>
      <c r="J993" s="18">
        <f>Hoja2!W993</f>
        <v>0</v>
      </c>
      <c r="K993" s="18">
        <f>Hoja2!X993</f>
        <v>0</v>
      </c>
      <c r="L993" s="5">
        <f>ROUND((Hoja2!W993*Hoja2!$B$1),3)</f>
        <v>0</v>
      </c>
      <c r="M993" s="5">
        <f>ROUND((Hoja2!W993*Hoja2!$B$2),3)</f>
        <v>0</v>
      </c>
      <c r="N993" s="5">
        <f t="shared" si="16"/>
        <v>0</v>
      </c>
      <c r="O993" s="45">
        <f>ROUND((Hoja2!U993+Hoja2!Y993),2)</f>
        <v>0</v>
      </c>
      <c r="P993" s="18">
        <f>Hoja2!AC993</f>
        <v>0</v>
      </c>
      <c r="Q993" s="18">
        <f>Hoja2!AD993</f>
        <v>0</v>
      </c>
      <c r="R993" s="18">
        <f>Hoja2!AE993</f>
        <v>0</v>
      </c>
      <c r="S993" s="18">
        <f>Hoja2!AF993</f>
        <v>0</v>
      </c>
      <c r="T993" s="18">
        <f>Hoja2!AG993</f>
        <v>0</v>
      </c>
      <c r="U993" s="18">
        <f>Hoja2!AH993</f>
        <v>0</v>
      </c>
      <c r="V993" s="18">
        <f>Hoja2!AI993</f>
        <v>0</v>
      </c>
      <c r="W993" s="18">
        <f>Hoja2!AJ993</f>
        <v>0</v>
      </c>
      <c r="X993" s="18">
        <f>Hoja2!AK993</f>
        <v>0</v>
      </c>
    </row>
    <row r="994" spans="1:24" ht="30" customHeight="1" x14ac:dyDescent="0.25">
      <c r="A994" s="18">
        <f>Hoja2!N994</f>
        <v>0</v>
      </c>
      <c r="B994" s="18">
        <f>Hoja2!O994</f>
        <v>0</v>
      </c>
      <c r="C994" s="18">
        <f>Hoja2!P994</f>
        <v>0</v>
      </c>
      <c r="D994" s="18">
        <f>Hoja2!Q994</f>
        <v>0</v>
      </c>
      <c r="E994" s="18">
        <f>Hoja2!R994</f>
        <v>0</v>
      </c>
      <c r="F994" s="18">
        <f>Hoja2!S994</f>
        <v>0</v>
      </c>
      <c r="G994" s="18">
        <f>Hoja2!T994</f>
        <v>0</v>
      </c>
      <c r="H994" s="18">
        <f>Hoja2!U994</f>
        <v>0</v>
      </c>
      <c r="I994" s="18">
        <f>Hoja2!V994</f>
        <v>0</v>
      </c>
      <c r="J994" s="18">
        <f>Hoja2!W994</f>
        <v>0</v>
      </c>
      <c r="K994" s="18">
        <f>Hoja2!X994</f>
        <v>0</v>
      </c>
      <c r="L994" s="5">
        <f>ROUND((Hoja2!W994*Hoja2!$B$1),3)</f>
        <v>0</v>
      </c>
      <c r="M994" s="5">
        <f>ROUND((Hoja2!W994*Hoja2!$B$2),3)</f>
        <v>0</v>
      </c>
      <c r="N994" s="5">
        <f t="shared" si="16"/>
        <v>0</v>
      </c>
      <c r="O994" s="45">
        <f>ROUND((Hoja2!U994+Hoja2!Y994),2)</f>
        <v>0</v>
      </c>
      <c r="P994" s="18">
        <f>Hoja2!AC994</f>
        <v>0</v>
      </c>
      <c r="Q994" s="18">
        <f>Hoja2!AD994</f>
        <v>0</v>
      </c>
      <c r="R994" s="18">
        <f>Hoja2!AE994</f>
        <v>0</v>
      </c>
      <c r="S994" s="18">
        <f>Hoja2!AF994</f>
        <v>0</v>
      </c>
      <c r="T994" s="18">
        <f>Hoja2!AG994</f>
        <v>0</v>
      </c>
      <c r="U994" s="18">
        <f>Hoja2!AH994</f>
        <v>0</v>
      </c>
      <c r="V994" s="18">
        <f>Hoja2!AI994</f>
        <v>0</v>
      </c>
      <c r="W994" s="18">
        <f>Hoja2!AJ994</f>
        <v>0</v>
      </c>
      <c r="X994" s="18">
        <f>Hoja2!AK994</f>
        <v>0</v>
      </c>
    </row>
    <row r="995" spans="1:24" ht="30" customHeight="1" x14ac:dyDescent="0.25">
      <c r="A995" s="18">
        <f>Hoja2!N995</f>
        <v>0</v>
      </c>
      <c r="B995" s="18">
        <f>Hoja2!O995</f>
        <v>0</v>
      </c>
      <c r="C995" s="18">
        <f>Hoja2!P995</f>
        <v>0</v>
      </c>
      <c r="D995" s="18">
        <f>Hoja2!Q995</f>
        <v>0</v>
      </c>
      <c r="E995" s="18">
        <f>Hoja2!R995</f>
        <v>0</v>
      </c>
      <c r="F995" s="18">
        <f>Hoja2!S995</f>
        <v>0</v>
      </c>
      <c r="G995" s="18">
        <f>Hoja2!T995</f>
        <v>0</v>
      </c>
      <c r="H995" s="18">
        <f>Hoja2!U995</f>
        <v>0</v>
      </c>
      <c r="I995" s="18">
        <f>Hoja2!V995</f>
        <v>0</v>
      </c>
      <c r="J995" s="18">
        <f>Hoja2!W995</f>
        <v>0</v>
      </c>
      <c r="K995" s="18">
        <f>Hoja2!X995</f>
        <v>0</v>
      </c>
      <c r="L995" s="5">
        <f>ROUND((Hoja2!W995*Hoja2!$B$1),3)</f>
        <v>0</v>
      </c>
      <c r="M995" s="5">
        <f>ROUND((Hoja2!W995*Hoja2!$B$2),3)</f>
        <v>0</v>
      </c>
      <c r="N995" s="5">
        <f t="shared" si="16"/>
        <v>0</v>
      </c>
      <c r="O995" s="45">
        <f>ROUND((Hoja2!U995+Hoja2!Y995),2)</f>
        <v>0</v>
      </c>
      <c r="P995" s="18">
        <f>Hoja2!AC995</f>
        <v>0</v>
      </c>
      <c r="Q995" s="18">
        <f>Hoja2!AD995</f>
        <v>0</v>
      </c>
      <c r="R995" s="18">
        <f>Hoja2!AE995</f>
        <v>0</v>
      </c>
      <c r="S995" s="18">
        <f>Hoja2!AF995</f>
        <v>0</v>
      </c>
      <c r="T995" s="18">
        <f>Hoja2!AG995</f>
        <v>0</v>
      </c>
      <c r="U995" s="18">
        <f>Hoja2!AH995</f>
        <v>0</v>
      </c>
      <c r="V995" s="18">
        <f>Hoja2!AI995</f>
        <v>0</v>
      </c>
      <c r="W995" s="18">
        <f>Hoja2!AJ995</f>
        <v>0</v>
      </c>
      <c r="X995" s="18">
        <f>Hoja2!AK995</f>
        <v>0</v>
      </c>
    </row>
    <row r="996" spans="1:24" ht="30" customHeight="1" x14ac:dyDescent="0.25">
      <c r="A996" s="18">
        <f>Hoja2!N996</f>
        <v>0</v>
      </c>
      <c r="B996" s="18">
        <f>Hoja2!O996</f>
        <v>0</v>
      </c>
      <c r="C996" s="18">
        <f>Hoja2!P996</f>
        <v>0</v>
      </c>
      <c r="D996" s="18">
        <f>Hoja2!Q996</f>
        <v>0</v>
      </c>
      <c r="E996" s="18">
        <f>Hoja2!R996</f>
        <v>0</v>
      </c>
      <c r="F996" s="18">
        <f>Hoja2!S996</f>
        <v>0</v>
      </c>
      <c r="G996" s="18">
        <f>Hoja2!T996</f>
        <v>0</v>
      </c>
      <c r="H996" s="18">
        <f>Hoja2!U996</f>
        <v>0</v>
      </c>
      <c r="I996" s="18">
        <f>Hoja2!V996</f>
        <v>0</v>
      </c>
      <c r="J996" s="18">
        <f>Hoja2!W996</f>
        <v>0</v>
      </c>
      <c r="K996" s="18">
        <f>Hoja2!X996</f>
        <v>0</v>
      </c>
      <c r="L996" s="5">
        <f>ROUND((Hoja2!W996*Hoja2!$B$1),3)</f>
        <v>0</v>
      </c>
      <c r="M996" s="5">
        <f>ROUND((Hoja2!W996*Hoja2!$B$2),3)</f>
        <v>0</v>
      </c>
      <c r="N996" s="5">
        <f t="shared" si="16"/>
        <v>0</v>
      </c>
      <c r="O996" s="45">
        <f>ROUND((Hoja2!U996+Hoja2!Y996),2)</f>
        <v>0</v>
      </c>
      <c r="P996" s="18">
        <f>Hoja2!AC996</f>
        <v>0</v>
      </c>
      <c r="Q996" s="18">
        <f>Hoja2!AD996</f>
        <v>0</v>
      </c>
      <c r="R996" s="18">
        <f>Hoja2!AE996</f>
        <v>0</v>
      </c>
      <c r="S996" s="18">
        <f>Hoja2!AF996</f>
        <v>0</v>
      </c>
      <c r="T996" s="18">
        <f>Hoja2!AG996</f>
        <v>0</v>
      </c>
      <c r="U996" s="18">
        <f>Hoja2!AH996</f>
        <v>0</v>
      </c>
      <c r="V996" s="18">
        <f>Hoja2!AI996</f>
        <v>0</v>
      </c>
      <c r="W996" s="18">
        <f>Hoja2!AJ996</f>
        <v>0</v>
      </c>
      <c r="X996" s="18">
        <f>Hoja2!AK996</f>
        <v>0</v>
      </c>
    </row>
    <row r="997" spans="1:24" ht="30" customHeight="1" x14ac:dyDescent="0.25">
      <c r="A997" s="18">
        <f>Hoja2!N997</f>
        <v>0</v>
      </c>
      <c r="B997" s="18">
        <f>Hoja2!O997</f>
        <v>0</v>
      </c>
      <c r="C997" s="18">
        <f>Hoja2!P997</f>
        <v>0</v>
      </c>
      <c r="D997" s="18">
        <f>Hoja2!Q997</f>
        <v>0</v>
      </c>
      <c r="E997" s="18">
        <f>Hoja2!R997</f>
        <v>0</v>
      </c>
      <c r="F997" s="18">
        <f>Hoja2!S997</f>
        <v>0</v>
      </c>
      <c r="G997" s="18">
        <f>Hoja2!T997</f>
        <v>0</v>
      </c>
      <c r="H997" s="18">
        <f>Hoja2!U997</f>
        <v>0</v>
      </c>
      <c r="I997" s="18">
        <f>Hoja2!V997</f>
        <v>0</v>
      </c>
      <c r="J997" s="18">
        <f>Hoja2!W997</f>
        <v>0</v>
      </c>
      <c r="K997" s="18">
        <f>Hoja2!X997</f>
        <v>0</v>
      </c>
      <c r="L997" s="5">
        <f>ROUND((Hoja2!W997*Hoja2!$B$1),3)</f>
        <v>0</v>
      </c>
      <c r="M997" s="5">
        <f>ROUND((Hoja2!W997*Hoja2!$B$2),3)</f>
        <v>0</v>
      </c>
      <c r="N997" s="5">
        <f t="shared" si="16"/>
        <v>0</v>
      </c>
      <c r="O997" s="45">
        <f>ROUND((Hoja2!U997+Hoja2!Y997),2)</f>
        <v>0</v>
      </c>
      <c r="P997" s="18">
        <f>Hoja2!AC997</f>
        <v>0</v>
      </c>
      <c r="Q997" s="18">
        <f>Hoja2!AD997</f>
        <v>0</v>
      </c>
      <c r="R997" s="18">
        <f>Hoja2!AE997</f>
        <v>0</v>
      </c>
      <c r="S997" s="18">
        <f>Hoja2!AF997</f>
        <v>0</v>
      </c>
      <c r="T997" s="18">
        <f>Hoja2!AG997</f>
        <v>0</v>
      </c>
      <c r="U997" s="18">
        <f>Hoja2!AH997</f>
        <v>0</v>
      </c>
      <c r="V997" s="18">
        <f>Hoja2!AI997</f>
        <v>0</v>
      </c>
      <c r="W997" s="18">
        <f>Hoja2!AJ997</f>
        <v>0</v>
      </c>
      <c r="X997" s="18">
        <f>Hoja2!AK997</f>
        <v>0</v>
      </c>
    </row>
    <row r="998" spans="1:24" ht="30" customHeight="1" x14ac:dyDescent="0.25">
      <c r="A998" s="18">
        <f>Hoja2!N998</f>
        <v>0</v>
      </c>
      <c r="B998" s="18">
        <f>Hoja2!O998</f>
        <v>0</v>
      </c>
      <c r="C998" s="18">
        <f>Hoja2!P998</f>
        <v>0</v>
      </c>
      <c r="D998" s="18">
        <f>Hoja2!Q998</f>
        <v>0</v>
      </c>
      <c r="E998" s="18">
        <f>Hoja2!R998</f>
        <v>0</v>
      </c>
      <c r="F998" s="18">
        <f>Hoja2!S998</f>
        <v>0</v>
      </c>
      <c r="G998" s="18">
        <f>Hoja2!T998</f>
        <v>0</v>
      </c>
      <c r="H998" s="18">
        <f>Hoja2!U998</f>
        <v>0</v>
      </c>
      <c r="I998" s="18">
        <f>Hoja2!V998</f>
        <v>0</v>
      </c>
      <c r="J998" s="18">
        <f>Hoja2!W998</f>
        <v>0</v>
      </c>
      <c r="K998" s="18">
        <f>Hoja2!X998</f>
        <v>0</v>
      </c>
      <c r="L998" s="5">
        <f>ROUND((Hoja2!W998*Hoja2!$B$1),3)</f>
        <v>0</v>
      </c>
      <c r="M998" s="5">
        <f>ROUND((Hoja2!W998*Hoja2!$B$2),3)</f>
        <v>0</v>
      </c>
      <c r="N998" s="5">
        <f t="shared" si="16"/>
        <v>0</v>
      </c>
      <c r="O998" s="45">
        <f>ROUND((Hoja2!U998+Hoja2!Y998),2)</f>
        <v>0</v>
      </c>
      <c r="P998" s="18">
        <f>Hoja2!AC998</f>
        <v>0</v>
      </c>
      <c r="Q998" s="18">
        <f>Hoja2!AD998</f>
        <v>0</v>
      </c>
      <c r="R998" s="18">
        <f>Hoja2!AE998</f>
        <v>0</v>
      </c>
      <c r="S998" s="18">
        <f>Hoja2!AF998</f>
        <v>0</v>
      </c>
      <c r="T998" s="18">
        <f>Hoja2!AG998</f>
        <v>0</v>
      </c>
      <c r="U998" s="18">
        <f>Hoja2!AH998</f>
        <v>0</v>
      </c>
      <c r="V998" s="18">
        <f>Hoja2!AI998</f>
        <v>0</v>
      </c>
      <c r="W998" s="18">
        <f>Hoja2!AJ998</f>
        <v>0</v>
      </c>
      <c r="X998" s="18">
        <f>Hoja2!AK998</f>
        <v>0</v>
      </c>
    </row>
    <row r="999" spans="1:24" ht="30" customHeight="1" x14ac:dyDescent="0.25">
      <c r="A999" s="18">
        <f>Hoja2!N999</f>
        <v>0</v>
      </c>
      <c r="B999" s="18">
        <f>Hoja2!O999</f>
        <v>0</v>
      </c>
      <c r="C999" s="18">
        <f>Hoja2!P999</f>
        <v>0</v>
      </c>
      <c r="D999" s="18">
        <f>Hoja2!Q999</f>
        <v>0</v>
      </c>
      <c r="E999" s="18">
        <f>Hoja2!R999</f>
        <v>0</v>
      </c>
      <c r="F999" s="18">
        <f>Hoja2!S999</f>
        <v>0</v>
      </c>
      <c r="G999" s="18">
        <f>Hoja2!T999</f>
        <v>0</v>
      </c>
      <c r="H999" s="18">
        <f>Hoja2!U999</f>
        <v>0</v>
      </c>
      <c r="I999" s="18">
        <f>Hoja2!V999</f>
        <v>0</v>
      </c>
      <c r="J999" s="18">
        <f>Hoja2!W999</f>
        <v>0</v>
      </c>
      <c r="K999" s="18">
        <f>Hoja2!X999</f>
        <v>0</v>
      </c>
      <c r="L999" s="5">
        <f>ROUND((Hoja2!W999*Hoja2!$B$1),3)</f>
        <v>0</v>
      </c>
      <c r="M999" s="5">
        <f>ROUND((Hoja2!W999*Hoja2!$B$2),3)</f>
        <v>0</v>
      </c>
      <c r="N999" s="5">
        <f t="shared" si="16"/>
        <v>0</v>
      </c>
      <c r="O999" s="45">
        <f>ROUND((Hoja2!U999+Hoja2!Y999),2)</f>
        <v>0</v>
      </c>
      <c r="P999" s="18">
        <f>Hoja2!AC999</f>
        <v>0</v>
      </c>
      <c r="Q999" s="18">
        <f>Hoja2!AD999</f>
        <v>0</v>
      </c>
      <c r="R999" s="18">
        <f>Hoja2!AE999</f>
        <v>0</v>
      </c>
      <c r="S999" s="18">
        <f>Hoja2!AF999</f>
        <v>0</v>
      </c>
      <c r="T999" s="18">
        <f>Hoja2!AG999</f>
        <v>0</v>
      </c>
      <c r="U999" s="18">
        <f>Hoja2!AH999</f>
        <v>0</v>
      </c>
      <c r="V999" s="18">
        <f>Hoja2!AI999</f>
        <v>0</v>
      </c>
      <c r="W999" s="18">
        <f>Hoja2!AJ999</f>
        <v>0</v>
      </c>
      <c r="X999" s="18">
        <f>Hoja2!AK999</f>
        <v>0</v>
      </c>
    </row>
    <row r="1000" spans="1:24" ht="30" customHeight="1" x14ac:dyDescent="0.25">
      <c r="A1000" s="18">
        <f>Hoja2!N1000</f>
        <v>0</v>
      </c>
      <c r="B1000" s="18">
        <f>Hoja2!O1000</f>
        <v>0</v>
      </c>
      <c r="C1000" s="18">
        <f>Hoja2!P1000</f>
        <v>0</v>
      </c>
      <c r="D1000" s="18">
        <f>Hoja2!Q1000</f>
        <v>0</v>
      </c>
      <c r="E1000" s="18">
        <f>Hoja2!R1000</f>
        <v>0</v>
      </c>
      <c r="F1000" s="18">
        <f>Hoja2!S1000</f>
        <v>0</v>
      </c>
      <c r="G1000" s="18">
        <f>Hoja2!T1000</f>
        <v>0</v>
      </c>
      <c r="H1000" s="18">
        <f>Hoja2!U1000</f>
        <v>0</v>
      </c>
      <c r="I1000" s="18">
        <f>Hoja2!V1000</f>
        <v>0</v>
      </c>
      <c r="J1000" s="18">
        <f>Hoja2!W1000</f>
        <v>0</v>
      </c>
      <c r="K1000" s="18">
        <f>Hoja2!X1000</f>
        <v>0</v>
      </c>
      <c r="L1000" s="5">
        <f>ROUND((Hoja2!W1000*Hoja2!$B$1),3)</f>
        <v>0</v>
      </c>
      <c r="M1000" s="5">
        <f>ROUND((Hoja2!W1000*Hoja2!$B$2),3)</f>
        <v>0</v>
      </c>
      <c r="N1000" s="5">
        <f t="shared" si="16"/>
        <v>0</v>
      </c>
      <c r="O1000" s="45">
        <f>ROUND((Hoja2!U1000+Hoja2!Y1000),2)</f>
        <v>0</v>
      </c>
      <c r="P1000" s="18">
        <f>Hoja2!AC1000</f>
        <v>0</v>
      </c>
      <c r="Q1000" s="18">
        <f>Hoja2!AD1000</f>
        <v>0</v>
      </c>
      <c r="R1000" s="18">
        <f>Hoja2!AE1000</f>
        <v>0</v>
      </c>
      <c r="S1000" s="18">
        <f>Hoja2!AF1000</f>
        <v>0</v>
      </c>
      <c r="T1000" s="18">
        <f>Hoja2!AG1000</f>
        <v>0</v>
      </c>
      <c r="U1000" s="18">
        <f>Hoja2!AH1000</f>
        <v>0</v>
      </c>
      <c r="V1000" s="18">
        <f>Hoja2!AI1000</f>
        <v>0</v>
      </c>
      <c r="W1000" s="18">
        <f>Hoja2!AJ1000</f>
        <v>0</v>
      </c>
      <c r="X1000" s="18">
        <f>Hoja2!AK1000</f>
        <v>0</v>
      </c>
    </row>
    <row r="1001" spans="1:24" ht="30" customHeight="1" x14ac:dyDescent="0.25">
      <c r="A1001" s="18">
        <f>Hoja2!N1001</f>
        <v>0</v>
      </c>
      <c r="B1001" s="18">
        <f>Hoja2!O1001</f>
        <v>0</v>
      </c>
      <c r="C1001" s="18">
        <f>Hoja2!P1001</f>
        <v>0</v>
      </c>
      <c r="D1001" s="18">
        <f>Hoja2!Q1001</f>
        <v>0</v>
      </c>
      <c r="E1001" s="18">
        <f>Hoja2!R1001</f>
        <v>0</v>
      </c>
      <c r="F1001" s="18">
        <f>Hoja2!S1001</f>
        <v>0</v>
      </c>
      <c r="G1001" s="18">
        <f>Hoja2!T1001</f>
        <v>0</v>
      </c>
      <c r="H1001" s="18">
        <f>Hoja2!U1001</f>
        <v>0</v>
      </c>
      <c r="I1001" s="18">
        <f>Hoja2!V1001</f>
        <v>0</v>
      </c>
      <c r="J1001" s="18">
        <f>Hoja2!W1001</f>
        <v>0</v>
      </c>
      <c r="K1001" s="18">
        <f>Hoja2!X1001</f>
        <v>0</v>
      </c>
      <c r="L1001" s="5">
        <f>ROUND((Hoja2!W1001*Hoja2!$B$1),3)</f>
        <v>0</v>
      </c>
      <c r="M1001" s="5">
        <f>ROUND((Hoja2!W1001*Hoja2!$B$2),3)</f>
        <v>0</v>
      </c>
      <c r="N1001" s="5">
        <f t="shared" si="16"/>
        <v>0</v>
      </c>
      <c r="O1001" s="45">
        <f>ROUND((Hoja2!U1001+Hoja2!Y1001),2)</f>
        <v>0</v>
      </c>
      <c r="P1001" s="18">
        <f>Hoja2!AC1001</f>
        <v>0</v>
      </c>
      <c r="Q1001" s="18">
        <f>Hoja2!AD1001</f>
        <v>0</v>
      </c>
      <c r="R1001" s="18">
        <f>Hoja2!AE1001</f>
        <v>0</v>
      </c>
      <c r="S1001" s="18">
        <f>Hoja2!AF1001</f>
        <v>0</v>
      </c>
      <c r="T1001" s="18">
        <f>Hoja2!AG1001</f>
        <v>0</v>
      </c>
      <c r="U1001" s="18">
        <f>Hoja2!AH1001</f>
        <v>0</v>
      </c>
      <c r="V1001" s="18">
        <f>Hoja2!AI1001</f>
        <v>0</v>
      </c>
      <c r="W1001" s="18">
        <f>Hoja2!AJ1001</f>
        <v>0</v>
      </c>
      <c r="X1001" s="18">
        <f>Hoja2!AK1001</f>
        <v>0</v>
      </c>
    </row>
    <row r="1002" spans="1:24" ht="30" customHeight="1" x14ac:dyDescent="0.25">
      <c r="A1002" s="18">
        <f>Hoja2!N1002</f>
        <v>0</v>
      </c>
      <c r="B1002" s="18">
        <f>Hoja2!O1002</f>
        <v>0</v>
      </c>
      <c r="C1002" s="18">
        <f>Hoja2!P1002</f>
        <v>0</v>
      </c>
      <c r="D1002" s="18">
        <f>Hoja2!Q1002</f>
        <v>0</v>
      </c>
      <c r="E1002" s="18">
        <f>Hoja2!R1002</f>
        <v>0</v>
      </c>
      <c r="F1002" s="18">
        <f>Hoja2!S1002</f>
        <v>0</v>
      </c>
      <c r="G1002" s="18">
        <f>Hoja2!T1002</f>
        <v>0</v>
      </c>
      <c r="H1002" s="18">
        <f>Hoja2!U1002</f>
        <v>0</v>
      </c>
      <c r="I1002" s="18">
        <f>Hoja2!V1002</f>
        <v>0</v>
      </c>
      <c r="J1002" s="18">
        <f>Hoja2!W1002</f>
        <v>0</v>
      </c>
      <c r="K1002" s="18">
        <f>Hoja2!X1002</f>
        <v>0</v>
      </c>
      <c r="L1002" s="5">
        <f>ROUND((Hoja2!W1002*Hoja2!$B$1),3)</f>
        <v>0</v>
      </c>
      <c r="M1002" s="5">
        <f>ROUND((Hoja2!W1002*Hoja2!$B$2),3)</f>
        <v>0</v>
      </c>
      <c r="N1002" s="5">
        <f t="shared" si="16"/>
        <v>0</v>
      </c>
      <c r="O1002" s="45">
        <f>ROUND((Hoja2!U1002+Hoja2!Y1002),2)</f>
        <v>0</v>
      </c>
      <c r="P1002" s="18">
        <f>Hoja2!AC1002</f>
        <v>0</v>
      </c>
      <c r="Q1002" s="18">
        <f>Hoja2!AD1002</f>
        <v>0</v>
      </c>
      <c r="R1002" s="18">
        <f>Hoja2!AE1002</f>
        <v>0</v>
      </c>
      <c r="S1002" s="18">
        <f>Hoja2!AF1002</f>
        <v>0</v>
      </c>
      <c r="T1002" s="18">
        <f>Hoja2!AG1002</f>
        <v>0</v>
      </c>
      <c r="U1002" s="18">
        <f>Hoja2!AH1002</f>
        <v>0</v>
      </c>
      <c r="V1002" s="18">
        <f>Hoja2!AI1002</f>
        <v>0</v>
      </c>
      <c r="W1002" s="18">
        <f>Hoja2!AJ1002</f>
        <v>0</v>
      </c>
      <c r="X1002" s="18">
        <f>Hoja2!AK1002</f>
        <v>0</v>
      </c>
    </row>
    <row r="1003" spans="1:24" ht="30" customHeight="1" x14ac:dyDescent="0.25">
      <c r="A1003" s="18">
        <f>Hoja2!N1003</f>
        <v>0</v>
      </c>
      <c r="B1003" s="18">
        <f>Hoja2!O1003</f>
        <v>0</v>
      </c>
      <c r="C1003" s="18">
        <f>Hoja2!P1003</f>
        <v>0</v>
      </c>
      <c r="D1003" s="18">
        <f>Hoja2!Q1003</f>
        <v>0</v>
      </c>
      <c r="E1003" s="18">
        <f>Hoja2!R1003</f>
        <v>0</v>
      </c>
      <c r="F1003" s="18">
        <f>Hoja2!S1003</f>
        <v>0</v>
      </c>
      <c r="G1003" s="18">
        <f>Hoja2!T1003</f>
        <v>0</v>
      </c>
      <c r="H1003" s="18">
        <f>Hoja2!U1003</f>
        <v>0</v>
      </c>
      <c r="I1003" s="18">
        <f>Hoja2!V1003</f>
        <v>0</v>
      </c>
      <c r="J1003" s="18">
        <f>Hoja2!W1003</f>
        <v>0</v>
      </c>
      <c r="K1003" s="18">
        <f>Hoja2!X1003</f>
        <v>0</v>
      </c>
      <c r="L1003" s="5">
        <f>ROUND((Hoja2!W1003*Hoja2!$B$1),3)</f>
        <v>0</v>
      </c>
      <c r="M1003" s="5">
        <f>ROUND((Hoja2!W1003*Hoja2!$B$2),3)</f>
        <v>0</v>
      </c>
      <c r="N1003" s="5">
        <f t="shared" si="16"/>
        <v>0</v>
      </c>
      <c r="O1003" s="45">
        <f>ROUND((Hoja2!U1003+Hoja2!Y1003),2)</f>
        <v>0</v>
      </c>
      <c r="P1003" s="18">
        <f>Hoja2!AC1003</f>
        <v>0</v>
      </c>
      <c r="Q1003" s="18">
        <f>Hoja2!AD1003</f>
        <v>0</v>
      </c>
      <c r="R1003" s="18">
        <f>Hoja2!AE1003</f>
        <v>0</v>
      </c>
      <c r="S1003" s="18">
        <f>Hoja2!AF1003</f>
        <v>0</v>
      </c>
      <c r="T1003" s="18">
        <f>Hoja2!AG1003</f>
        <v>0</v>
      </c>
      <c r="U1003" s="18">
        <f>Hoja2!AH1003</f>
        <v>0</v>
      </c>
      <c r="V1003" s="18">
        <f>Hoja2!AI1003</f>
        <v>0</v>
      </c>
      <c r="W1003" s="18">
        <f>Hoja2!AJ1003</f>
        <v>0</v>
      </c>
      <c r="X1003" s="18">
        <f>Hoja2!AK1003</f>
        <v>0</v>
      </c>
    </row>
    <row r="1004" spans="1:24" ht="30" customHeight="1" x14ac:dyDescent="0.25">
      <c r="A1004" s="18">
        <f>Hoja2!N1004</f>
        <v>0</v>
      </c>
      <c r="B1004" s="18">
        <f>Hoja2!O1004</f>
        <v>0</v>
      </c>
      <c r="C1004" s="18">
        <f>Hoja2!P1004</f>
        <v>0</v>
      </c>
      <c r="D1004" s="18">
        <f>Hoja2!Q1004</f>
        <v>0</v>
      </c>
      <c r="E1004" s="18">
        <f>Hoja2!R1004</f>
        <v>0</v>
      </c>
      <c r="F1004" s="18">
        <f>Hoja2!S1004</f>
        <v>0</v>
      </c>
      <c r="G1004" s="18">
        <f>Hoja2!T1004</f>
        <v>0</v>
      </c>
      <c r="H1004" s="18">
        <f>Hoja2!U1004</f>
        <v>0</v>
      </c>
      <c r="I1004" s="18">
        <f>Hoja2!V1004</f>
        <v>0</v>
      </c>
      <c r="J1004" s="18">
        <f>Hoja2!W1004</f>
        <v>0</v>
      </c>
      <c r="K1004" s="18">
        <f>Hoja2!X1004</f>
        <v>0</v>
      </c>
      <c r="L1004" s="5">
        <f>ROUND((Hoja2!W1004*Hoja2!$B$1),3)</f>
        <v>0</v>
      </c>
      <c r="M1004" s="5">
        <f>ROUND((Hoja2!W1004*Hoja2!$B$2),3)</f>
        <v>0</v>
      </c>
      <c r="N1004" s="5">
        <f t="shared" si="16"/>
        <v>0</v>
      </c>
      <c r="O1004" s="45">
        <f>ROUND((Hoja2!U1004+Hoja2!Y1004),2)</f>
        <v>0</v>
      </c>
      <c r="P1004" s="18">
        <f>Hoja2!AC1004</f>
        <v>0</v>
      </c>
      <c r="Q1004" s="18">
        <f>Hoja2!AD1004</f>
        <v>0</v>
      </c>
      <c r="R1004" s="18">
        <f>Hoja2!AE1004</f>
        <v>0</v>
      </c>
      <c r="S1004" s="18">
        <f>Hoja2!AF1004</f>
        <v>0</v>
      </c>
      <c r="T1004" s="18">
        <f>Hoja2!AG1004</f>
        <v>0</v>
      </c>
      <c r="U1004" s="18">
        <f>Hoja2!AH1004</f>
        <v>0</v>
      </c>
      <c r="V1004" s="18">
        <f>Hoja2!AI1004</f>
        <v>0</v>
      </c>
      <c r="W1004" s="18">
        <f>Hoja2!AJ1004</f>
        <v>0</v>
      </c>
      <c r="X1004" s="18">
        <f>Hoja2!AK1004</f>
        <v>0</v>
      </c>
    </row>
    <row r="1005" spans="1:24" ht="30" customHeight="1" x14ac:dyDescent="0.25">
      <c r="A1005" s="18">
        <f>Hoja2!N1005</f>
        <v>0</v>
      </c>
      <c r="B1005" s="18">
        <f>Hoja2!O1005</f>
        <v>0</v>
      </c>
      <c r="C1005" s="18">
        <f>Hoja2!P1005</f>
        <v>0</v>
      </c>
      <c r="D1005" s="18">
        <f>Hoja2!Q1005</f>
        <v>0</v>
      </c>
      <c r="E1005" s="18">
        <f>Hoja2!R1005</f>
        <v>0</v>
      </c>
      <c r="F1005" s="18">
        <f>Hoja2!S1005</f>
        <v>0</v>
      </c>
      <c r="G1005" s="18">
        <f>Hoja2!T1005</f>
        <v>0</v>
      </c>
      <c r="H1005" s="18">
        <f>Hoja2!U1005</f>
        <v>0</v>
      </c>
      <c r="I1005" s="18">
        <f>Hoja2!V1005</f>
        <v>0</v>
      </c>
      <c r="J1005" s="18">
        <f>Hoja2!W1005</f>
        <v>0</v>
      </c>
      <c r="K1005" s="18">
        <f>Hoja2!X1005</f>
        <v>0</v>
      </c>
      <c r="L1005" s="5">
        <f>ROUND((Hoja2!W1005*Hoja2!$B$1),3)</f>
        <v>0</v>
      </c>
      <c r="M1005" s="5">
        <f>ROUND((Hoja2!W1005*Hoja2!$B$2),3)</f>
        <v>0</v>
      </c>
      <c r="N1005" s="5">
        <f t="shared" si="16"/>
        <v>0</v>
      </c>
      <c r="O1005" s="45">
        <f>ROUND((Hoja2!U1005+Hoja2!Y1005),2)</f>
        <v>0</v>
      </c>
      <c r="P1005" s="18">
        <f>Hoja2!AC1005</f>
        <v>0</v>
      </c>
      <c r="Q1005" s="18">
        <f>Hoja2!AD1005</f>
        <v>0</v>
      </c>
      <c r="R1005" s="18">
        <f>Hoja2!AE1005</f>
        <v>0</v>
      </c>
      <c r="S1005" s="18">
        <f>Hoja2!AF1005</f>
        <v>0</v>
      </c>
      <c r="T1005" s="18">
        <f>Hoja2!AG1005</f>
        <v>0</v>
      </c>
      <c r="U1005" s="18">
        <f>Hoja2!AH1005</f>
        <v>0</v>
      </c>
      <c r="V1005" s="18">
        <f>Hoja2!AI1005</f>
        <v>0</v>
      </c>
      <c r="W1005" s="18">
        <f>Hoja2!AJ1005</f>
        <v>0</v>
      </c>
      <c r="X1005" s="18">
        <f>Hoja2!AK1005</f>
        <v>0</v>
      </c>
    </row>
    <row r="1006" spans="1:24" ht="30" customHeight="1" x14ac:dyDescent="0.25">
      <c r="A1006" s="18">
        <f>Hoja2!N1006</f>
        <v>0</v>
      </c>
      <c r="B1006" s="18">
        <f>Hoja2!O1006</f>
        <v>0</v>
      </c>
      <c r="C1006" s="18">
        <f>Hoja2!P1006</f>
        <v>0</v>
      </c>
      <c r="D1006" s="18">
        <f>Hoja2!Q1006</f>
        <v>0</v>
      </c>
      <c r="E1006" s="18">
        <f>Hoja2!R1006</f>
        <v>0</v>
      </c>
      <c r="F1006" s="18">
        <f>Hoja2!S1006</f>
        <v>0</v>
      </c>
      <c r="G1006" s="18">
        <f>Hoja2!T1006</f>
        <v>0</v>
      </c>
      <c r="H1006" s="18">
        <f>Hoja2!U1006</f>
        <v>0</v>
      </c>
      <c r="I1006" s="18">
        <f>Hoja2!V1006</f>
        <v>0</v>
      </c>
      <c r="J1006" s="18">
        <f>Hoja2!W1006</f>
        <v>0</v>
      </c>
      <c r="K1006" s="18">
        <f>Hoja2!X1006</f>
        <v>0</v>
      </c>
      <c r="L1006" s="5">
        <f>ROUND((Hoja2!W1006*Hoja2!$B$1),3)</f>
        <v>0</v>
      </c>
      <c r="M1006" s="5">
        <f>ROUND((Hoja2!W1006*Hoja2!$B$2),3)</f>
        <v>0</v>
      </c>
      <c r="N1006" s="5">
        <f t="shared" si="16"/>
        <v>0</v>
      </c>
      <c r="O1006" s="45">
        <f>ROUND((Hoja2!U1006+Hoja2!Y1006),2)</f>
        <v>0</v>
      </c>
      <c r="P1006" s="18">
        <f>Hoja2!AC1006</f>
        <v>0</v>
      </c>
      <c r="Q1006" s="18">
        <f>Hoja2!AD1006</f>
        <v>0</v>
      </c>
      <c r="R1006" s="18">
        <f>Hoja2!AE1006</f>
        <v>0</v>
      </c>
      <c r="S1006" s="18">
        <f>Hoja2!AF1006</f>
        <v>0</v>
      </c>
      <c r="T1006" s="18">
        <f>Hoja2!AG1006</f>
        <v>0</v>
      </c>
      <c r="U1006" s="18">
        <f>Hoja2!AH1006</f>
        <v>0</v>
      </c>
      <c r="V1006" s="18">
        <f>Hoja2!AI1006</f>
        <v>0</v>
      </c>
      <c r="W1006" s="18">
        <f>Hoja2!AJ1006</f>
        <v>0</v>
      </c>
      <c r="X1006" s="18">
        <f>Hoja2!AK1006</f>
        <v>0</v>
      </c>
    </row>
    <row r="1007" spans="1:24" ht="30" customHeight="1" x14ac:dyDescent="0.25">
      <c r="A1007" s="18">
        <f>Hoja2!N1007</f>
        <v>0</v>
      </c>
      <c r="B1007" s="18">
        <f>Hoja2!O1007</f>
        <v>0</v>
      </c>
      <c r="C1007" s="18">
        <f>Hoja2!P1007</f>
        <v>0</v>
      </c>
      <c r="D1007" s="18">
        <f>Hoja2!Q1007</f>
        <v>0</v>
      </c>
      <c r="E1007" s="18">
        <f>Hoja2!R1007</f>
        <v>0</v>
      </c>
      <c r="F1007" s="18">
        <f>Hoja2!S1007</f>
        <v>0</v>
      </c>
      <c r="G1007" s="18">
        <f>Hoja2!T1007</f>
        <v>0</v>
      </c>
      <c r="H1007" s="18">
        <f>Hoja2!U1007</f>
        <v>0</v>
      </c>
      <c r="I1007" s="18">
        <f>Hoja2!V1007</f>
        <v>0</v>
      </c>
      <c r="J1007" s="18">
        <f>Hoja2!W1007</f>
        <v>0</v>
      </c>
      <c r="K1007" s="18">
        <f>Hoja2!X1007</f>
        <v>0</v>
      </c>
      <c r="L1007" s="5">
        <f>ROUND((Hoja2!W1007*Hoja2!$B$1),3)</f>
        <v>0</v>
      </c>
      <c r="M1007" s="5">
        <f>ROUND((Hoja2!W1007*Hoja2!$B$2),3)</f>
        <v>0</v>
      </c>
      <c r="N1007" s="5">
        <f t="shared" si="16"/>
        <v>0</v>
      </c>
      <c r="O1007" s="45">
        <f>ROUND((Hoja2!U1007+Hoja2!Y1007),2)</f>
        <v>0</v>
      </c>
      <c r="P1007" s="18">
        <f>Hoja2!AC1007</f>
        <v>0</v>
      </c>
      <c r="Q1007" s="18">
        <f>Hoja2!AD1007</f>
        <v>0</v>
      </c>
      <c r="R1007" s="18">
        <f>Hoja2!AE1007</f>
        <v>0</v>
      </c>
      <c r="S1007" s="18">
        <f>Hoja2!AF1007</f>
        <v>0</v>
      </c>
      <c r="T1007" s="18">
        <f>Hoja2!AG1007</f>
        <v>0</v>
      </c>
      <c r="U1007" s="18">
        <f>Hoja2!AH1007</f>
        <v>0</v>
      </c>
      <c r="V1007" s="18">
        <f>Hoja2!AI1007</f>
        <v>0</v>
      </c>
      <c r="W1007" s="18">
        <f>Hoja2!AJ1007</f>
        <v>0</v>
      </c>
      <c r="X1007" s="18">
        <f>Hoja2!AK1007</f>
        <v>0</v>
      </c>
    </row>
    <row r="1008" spans="1:24" ht="30" customHeight="1" x14ac:dyDescent="0.25">
      <c r="A1008" s="18">
        <f>Hoja2!N1008</f>
        <v>0</v>
      </c>
      <c r="B1008" s="18">
        <f>Hoja2!O1008</f>
        <v>0</v>
      </c>
      <c r="C1008" s="18">
        <f>Hoja2!P1008</f>
        <v>0</v>
      </c>
      <c r="D1008" s="18">
        <f>Hoja2!Q1008</f>
        <v>0</v>
      </c>
      <c r="E1008" s="18">
        <f>Hoja2!R1008</f>
        <v>0</v>
      </c>
      <c r="F1008" s="18">
        <f>Hoja2!S1008</f>
        <v>0</v>
      </c>
      <c r="G1008" s="18">
        <f>Hoja2!T1008</f>
        <v>0</v>
      </c>
      <c r="H1008" s="18">
        <f>Hoja2!U1008</f>
        <v>0</v>
      </c>
      <c r="I1008" s="18">
        <f>Hoja2!V1008</f>
        <v>0</v>
      </c>
      <c r="J1008" s="18">
        <f>Hoja2!W1008</f>
        <v>0</v>
      </c>
      <c r="K1008" s="18">
        <f>Hoja2!X1008</f>
        <v>0</v>
      </c>
      <c r="L1008" s="5">
        <f>ROUND((Hoja2!W1008*Hoja2!$B$1),3)</f>
        <v>0</v>
      </c>
      <c r="M1008" s="5">
        <f>ROUND((Hoja2!W1008*Hoja2!$B$2),3)</f>
        <v>0</v>
      </c>
      <c r="N1008" s="5">
        <f t="shared" si="16"/>
        <v>0</v>
      </c>
      <c r="O1008" s="45">
        <f>ROUND((Hoja2!U1008+Hoja2!Y1008),2)</f>
        <v>0</v>
      </c>
      <c r="P1008" s="18">
        <f>Hoja2!AC1008</f>
        <v>0</v>
      </c>
      <c r="Q1008" s="18">
        <f>Hoja2!AD1008</f>
        <v>0</v>
      </c>
      <c r="R1008" s="18">
        <f>Hoja2!AE1008</f>
        <v>0</v>
      </c>
      <c r="S1008" s="18">
        <f>Hoja2!AF1008</f>
        <v>0</v>
      </c>
      <c r="T1008" s="18">
        <f>Hoja2!AG1008</f>
        <v>0</v>
      </c>
      <c r="U1008" s="18">
        <f>Hoja2!AH1008</f>
        <v>0</v>
      </c>
      <c r="V1008" s="18">
        <f>Hoja2!AI1008</f>
        <v>0</v>
      </c>
      <c r="W1008" s="18">
        <f>Hoja2!AJ1008</f>
        <v>0</v>
      </c>
      <c r="X1008" s="18">
        <f>Hoja2!AK1008</f>
        <v>0</v>
      </c>
    </row>
    <row r="1009" spans="1:24" ht="30" customHeight="1" x14ac:dyDescent="0.25">
      <c r="A1009" s="18">
        <f>Hoja2!N1009</f>
        <v>0</v>
      </c>
      <c r="B1009" s="18">
        <f>Hoja2!O1009</f>
        <v>0</v>
      </c>
      <c r="C1009" s="18">
        <f>Hoja2!P1009</f>
        <v>0</v>
      </c>
      <c r="D1009" s="18">
        <f>Hoja2!Q1009</f>
        <v>0</v>
      </c>
      <c r="E1009" s="18">
        <f>Hoja2!R1009</f>
        <v>0</v>
      </c>
      <c r="F1009" s="18">
        <f>Hoja2!S1009</f>
        <v>0</v>
      </c>
      <c r="G1009" s="18">
        <f>Hoja2!T1009</f>
        <v>0</v>
      </c>
      <c r="H1009" s="18">
        <f>Hoja2!U1009</f>
        <v>0</v>
      </c>
      <c r="I1009" s="18">
        <f>Hoja2!V1009</f>
        <v>0</v>
      </c>
      <c r="J1009" s="18">
        <f>Hoja2!W1009</f>
        <v>0</v>
      </c>
      <c r="K1009" s="18">
        <f>Hoja2!X1009</f>
        <v>0</v>
      </c>
      <c r="L1009" s="5">
        <f>ROUND((Hoja2!W1009*Hoja2!$B$1),3)</f>
        <v>0</v>
      </c>
      <c r="M1009" s="5">
        <f>ROUND((Hoja2!W1009*Hoja2!$B$2),3)</f>
        <v>0</v>
      </c>
      <c r="N1009" s="5">
        <f t="shared" si="16"/>
        <v>0</v>
      </c>
      <c r="O1009" s="45">
        <f>ROUND((Hoja2!U1009+Hoja2!Y1009),2)</f>
        <v>0</v>
      </c>
      <c r="P1009" s="18">
        <f>Hoja2!AC1009</f>
        <v>0</v>
      </c>
      <c r="Q1009" s="18">
        <f>Hoja2!AD1009</f>
        <v>0</v>
      </c>
      <c r="R1009" s="18">
        <f>Hoja2!AE1009</f>
        <v>0</v>
      </c>
      <c r="S1009" s="18">
        <f>Hoja2!AF1009</f>
        <v>0</v>
      </c>
      <c r="T1009" s="18">
        <f>Hoja2!AG1009</f>
        <v>0</v>
      </c>
      <c r="U1009" s="18">
        <f>Hoja2!AH1009</f>
        <v>0</v>
      </c>
      <c r="V1009" s="18">
        <f>Hoja2!AI1009</f>
        <v>0</v>
      </c>
      <c r="W1009" s="18">
        <f>Hoja2!AJ1009</f>
        <v>0</v>
      </c>
      <c r="X1009" s="18">
        <f>Hoja2!AK1009</f>
        <v>0</v>
      </c>
    </row>
  </sheetData>
  <mergeCells count="29">
    <mergeCell ref="X3:X9"/>
    <mergeCell ref="S6:S9"/>
    <mergeCell ref="T6:T9"/>
    <mergeCell ref="U6:U9"/>
    <mergeCell ref="M3:M9"/>
    <mergeCell ref="N3:N9"/>
    <mergeCell ref="O3:O9"/>
    <mergeCell ref="P3:P9"/>
    <mergeCell ref="Q3:Q9"/>
    <mergeCell ref="R3:R5"/>
    <mergeCell ref="R6:R9"/>
    <mergeCell ref="S3:S5"/>
    <mergeCell ref="T3:T5"/>
    <mergeCell ref="U3:U5"/>
    <mergeCell ref="V3:V9"/>
    <mergeCell ref="W3:W9"/>
    <mergeCell ref="L3:L9"/>
    <mergeCell ref="A3:A5"/>
    <mergeCell ref="B3:B9"/>
    <mergeCell ref="C3:C9"/>
    <mergeCell ref="D3:D9"/>
    <mergeCell ref="E3:E9"/>
    <mergeCell ref="F3:F9"/>
    <mergeCell ref="A6:A9"/>
    <mergeCell ref="G3:G9"/>
    <mergeCell ref="H3:H9"/>
    <mergeCell ref="I3:I9"/>
    <mergeCell ref="J3:J9"/>
    <mergeCell ref="K3:K9"/>
  </mergeCells>
  <conditionalFormatting sqref="A10:X1009">
    <cfRule type="expression" dxfId="76" priority="2">
      <formula>ROW()=CELL("fila")</formula>
    </cfRule>
    <cfRule type="expression" dxfId="75" priority="3">
      <formula>COLUMN()=CELL("columna")</formula>
    </cfRule>
  </conditionalFormatting>
  <conditionalFormatting sqref="A10:X1009">
    <cfRule type="cellIs" dxfId="74" priority="1" operator="equal">
      <formula>0</formula>
    </cfRule>
  </conditionalFormatting>
  <pageMargins left="0.7" right="0.7" top="0.75" bottom="0.75" header="0.3" footer="0.3"/>
  <pageSetup paperSize="10000"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U3775"/>
  <sheetViews>
    <sheetView topLeftCell="A3" zoomScaleNormal="100" workbookViewId="0">
      <pane xSplit="3" ySplit="8" topLeftCell="D11" activePane="bottomRight" state="frozen"/>
      <selection activeCell="A3" sqref="A3"/>
      <selection pane="topRight" activeCell="D3" sqref="D3"/>
      <selection pane="bottomLeft" activeCell="A11" sqref="A11"/>
      <selection pane="bottomRight" activeCell="F122" sqref="F122"/>
    </sheetView>
  </sheetViews>
  <sheetFormatPr baseColWidth="10" defaultRowHeight="15" x14ac:dyDescent="0.25"/>
  <cols>
    <col min="2" max="2" width="11.42578125" style="202"/>
    <col min="3" max="3" width="33" bestFit="1" customWidth="1"/>
    <col min="5" max="5" width="85.7109375" customWidth="1"/>
  </cols>
  <sheetData>
    <row r="1" spans="1:21" x14ac:dyDescent="0.25">
      <c r="A1" s="192"/>
      <c r="B1" s="200"/>
      <c r="C1" s="192"/>
      <c r="D1" s="192"/>
      <c r="E1" s="192"/>
      <c r="F1" s="192"/>
      <c r="G1" s="192"/>
      <c r="H1" s="192"/>
      <c r="I1" s="192"/>
      <c r="J1" s="192"/>
      <c r="K1" s="192"/>
      <c r="L1" s="192"/>
      <c r="M1" s="192"/>
      <c r="N1" s="192"/>
      <c r="O1" s="192"/>
      <c r="P1" s="192"/>
    </row>
    <row r="2" spans="1:21" x14ac:dyDescent="0.25">
      <c r="A2" s="192"/>
      <c r="B2" s="200"/>
      <c r="C2" s="192"/>
      <c r="D2" s="192"/>
      <c r="E2" s="192"/>
      <c r="F2" s="192"/>
      <c r="G2" s="192"/>
      <c r="H2" s="192"/>
      <c r="I2" s="192"/>
      <c r="J2" s="192"/>
      <c r="K2" s="192"/>
      <c r="L2" s="192"/>
      <c r="M2" s="192"/>
      <c r="N2" s="192"/>
      <c r="O2" s="192"/>
      <c r="P2" s="192"/>
    </row>
    <row r="3" spans="1:21" x14ac:dyDescent="0.25">
      <c r="A3" s="192"/>
      <c r="B3" s="200"/>
      <c r="C3" s="196" t="s">
        <v>48</v>
      </c>
      <c r="D3" s="192"/>
      <c r="E3" s="192"/>
      <c r="F3" s="192"/>
      <c r="G3" s="192"/>
      <c r="H3" s="192"/>
      <c r="I3" s="192"/>
      <c r="J3" s="192"/>
      <c r="K3" s="192"/>
      <c r="L3" s="192"/>
      <c r="M3" s="192"/>
      <c r="N3" s="192"/>
      <c r="O3" s="192"/>
      <c r="P3" s="192"/>
    </row>
    <row r="4" spans="1:21" x14ac:dyDescent="0.25">
      <c r="A4" s="192"/>
      <c r="B4" s="200"/>
      <c r="C4" s="196" t="s">
        <v>49</v>
      </c>
      <c r="D4" s="192"/>
      <c r="E4" s="192"/>
      <c r="F4" s="192"/>
      <c r="G4" s="192"/>
      <c r="H4" s="192"/>
      <c r="I4" s="192"/>
      <c r="J4" s="192"/>
      <c r="K4" s="192"/>
      <c r="L4" s="192"/>
      <c r="M4" s="192"/>
      <c r="N4" s="192"/>
      <c r="O4" s="192"/>
      <c r="P4" s="192"/>
    </row>
    <row r="5" spans="1:21" x14ac:dyDescent="0.25">
      <c r="A5" s="192"/>
      <c r="B5" s="200"/>
      <c r="C5" s="196" t="s">
        <v>50</v>
      </c>
      <c r="D5" s="192"/>
      <c r="E5" s="192"/>
      <c r="F5" s="192"/>
      <c r="G5" s="192"/>
      <c r="H5" s="192"/>
      <c r="I5" s="192"/>
      <c r="J5" s="192"/>
      <c r="K5" s="192"/>
      <c r="L5" s="192"/>
      <c r="M5" s="192"/>
      <c r="N5" s="192"/>
      <c r="O5" s="192"/>
      <c r="P5" s="192"/>
    </row>
    <row r="6" spans="1:21" x14ac:dyDescent="0.25">
      <c r="A6" s="192"/>
      <c r="B6" s="200"/>
      <c r="C6" s="196" t="s">
        <v>51</v>
      </c>
      <c r="D6" s="192"/>
      <c r="E6" s="192"/>
      <c r="F6" s="192"/>
      <c r="G6" s="192"/>
      <c r="H6" s="192"/>
      <c r="I6" s="192"/>
      <c r="J6" s="192"/>
      <c r="K6" s="192"/>
      <c r="L6" s="192"/>
      <c r="M6" s="192"/>
      <c r="N6" s="192"/>
      <c r="O6" s="192"/>
      <c r="P6" s="192"/>
    </row>
    <row r="7" spans="1:21" x14ac:dyDescent="0.25">
      <c r="A7" s="192"/>
      <c r="B7" s="200"/>
      <c r="C7" s="196" t="s">
        <v>52</v>
      </c>
      <c r="D7" s="192"/>
      <c r="E7" s="192"/>
      <c r="F7" s="192"/>
      <c r="G7" s="192"/>
      <c r="H7" s="192"/>
      <c r="I7" s="192"/>
      <c r="J7" s="192"/>
      <c r="K7" s="192"/>
      <c r="L7" s="192"/>
      <c r="M7" s="192"/>
      <c r="N7" s="192"/>
      <c r="O7" s="192"/>
      <c r="P7" s="192"/>
    </row>
    <row r="8" spans="1:21" x14ac:dyDescent="0.25">
      <c r="A8" s="192"/>
      <c r="B8" s="200"/>
      <c r="C8" s="196" t="s">
        <v>53</v>
      </c>
      <c r="D8" s="192"/>
      <c r="E8" s="192"/>
      <c r="F8" s="192"/>
      <c r="G8" s="192"/>
      <c r="H8" s="192"/>
      <c r="I8" s="192"/>
      <c r="J8" s="192"/>
      <c r="K8" s="192"/>
      <c r="L8" s="192"/>
      <c r="M8" s="192"/>
      <c r="N8" s="192"/>
      <c r="O8" s="192"/>
      <c r="P8" s="192"/>
    </row>
    <row r="9" spans="1:21" x14ac:dyDescent="0.25">
      <c r="A9" s="192"/>
      <c r="B9" s="200"/>
      <c r="C9" s="196" t="s">
        <v>54</v>
      </c>
      <c r="D9" s="192"/>
      <c r="E9" s="192"/>
      <c r="F9" s="192"/>
      <c r="G9" s="192"/>
      <c r="H9" s="192"/>
      <c r="I9" s="192"/>
      <c r="J9" s="192"/>
      <c r="K9" s="192"/>
      <c r="L9" s="192"/>
      <c r="M9" s="192"/>
      <c r="N9" s="192"/>
      <c r="O9" s="192"/>
      <c r="P9" s="192"/>
    </row>
    <row r="10" spans="1:21" x14ac:dyDescent="0.25">
      <c r="A10" s="198"/>
      <c r="B10" s="201"/>
      <c r="C10" s="199" t="s">
        <v>11</v>
      </c>
      <c r="D10" s="192"/>
      <c r="E10" s="192"/>
      <c r="F10" s="192"/>
      <c r="G10" s="192"/>
      <c r="H10" s="192"/>
      <c r="I10" s="192"/>
      <c r="J10" s="192"/>
      <c r="K10" s="192"/>
      <c r="L10" s="192"/>
      <c r="M10" s="192"/>
      <c r="N10" s="192"/>
      <c r="O10" s="192"/>
      <c r="P10" s="192"/>
    </row>
    <row r="11" spans="1:21" x14ac:dyDescent="0.25">
      <c r="A11" s="330">
        <v>1</v>
      </c>
      <c r="B11" s="333" t="str">
        <f>Hoja2!B10</f>
        <v>PLANTA SEMISOTANO</v>
      </c>
      <c r="C11" s="339" t="str">
        <f>Hoja2!R10</f>
        <v>PARQUEO 1</v>
      </c>
      <c r="D11" s="191" t="s">
        <v>43</v>
      </c>
      <c r="E11" s="187"/>
      <c r="F11" s="192"/>
      <c r="G11" s="192"/>
      <c r="H11" s="192"/>
      <c r="I11" s="192"/>
      <c r="J11" s="192"/>
      <c r="K11" s="192"/>
      <c r="L11" s="192"/>
      <c r="M11" s="192"/>
      <c r="N11" s="192"/>
      <c r="O11" s="192"/>
      <c r="P11" s="192"/>
      <c r="U11" t="s">
        <v>43</v>
      </c>
    </row>
    <row r="12" spans="1:21" x14ac:dyDescent="0.25">
      <c r="A12" s="331"/>
      <c r="B12" s="334"/>
      <c r="C12" s="340"/>
      <c r="D12" s="194" t="s">
        <v>44</v>
      </c>
      <c r="E12" s="189"/>
      <c r="F12" s="192"/>
      <c r="G12" s="192"/>
      <c r="H12" s="192"/>
      <c r="I12" s="192"/>
      <c r="J12" s="192"/>
      <c r="K12" s="192"/>
      <c r="L12" s="192"/>
      <c r="M12" s="192"/>
      <c r="N12" s="192"/>
      <c r="O12" s="192"/>
      <c r="P12" s="192"/>
      <c r="U12" t="s">
        <v>44</v>
      </c>
    </row>
    <row r="13" spans="1:21" x14ac:dyDescent="0.25">
      <c r="A13" s="331"/>
      <c r="B13" s="334"/>
      <c r="C13" s="340"/>
      <c r="D13" s="191" t="s">
        <v>45</v>
      </c>
      <c r="E13" s="188"/>
      <c r="F13" s="192"/>
      <c r="G13" s="192"/>
      <c r="H13" s="192"/>
      <c r="I13" s="192"/>
      <c r="J13" s="192"/>
      <c r="K13" s="192"/>
      <c r="L13" s="192"/>
      <c r="M13" s="192"/>
      <c r="N13" s="192"/>
      <c r="O13" s="192"/>
      <c r="P13" s="192"/>
      <c r="U13" t="s">
        <v>45</v>
      </c>
    </row>
    <row r="14" spans="1:21" x14ac:dyDescent="0.25">
      <c r="A14" s="332"/>
      <c r="B14" s="335"/>
      <c r="C14" s="341"/>
      <c r="D14" s="195" t="s">
        <v>46</v>
      </c>
      <c r="E14" s="190"/>
      <c r="F14" s="192"/>
      <c r="G14" s="192"/>
      <c r="H14" s="192"/>
      <c r="I14" s="192"/>
      <c r="J14" s="192"/>
      <c r="K14" s="192"/>
      <c r="L14" s="192"/>
      <c r="M14" s="192"/>
      <c r="N14" s="192"/>
      <c r="O14" s="192"/>
      <c r="P14" s="192"/>
      <c r="U14" t="s">
        <v>46</v>
      </c>
    </row>
    <row r="15" spans="1:21" x14ac:dyDescent="0.25">
      <c r="A15" s="197"/>
      <c r="B15" s="205"/>
      <c r="C15" s="203"/>
      <c r="D15" s="192"/>
      <c r="E15" s="192"/>
      <c r="F15" s="192"/>
      <c r="G15" s="192"/>
      <c r="H15" s="192"/>
      <c r="I15" s="192"/>
      <c r="J15" s="192"/>
      <c r="K15" s="192"/>
      <c r="L15" s="192"/>
      <c r="M15" s="192"/>
      <c r="N15" s="192"/>
      <c r="O15" s="192"/>
      <c r="P15" s="192"/>
      <c r="U15" t="s">
        <v>183</v>
      </c>
    </row>
    <row r="16" spans="1:21" x14ac:dyDescent="0.25">
      <c r="A16" s="324">
        <f>A11+1</f>
        <v>2</v>
      </c>
      <c r="B16" s="336" t="str">
        <f>Hoja2!B11</f>
        <v>PLANTA SEMISOTANO</v>
      </c>
      <c r="C16" s="342" t="str">
        <f>Hoja2!R11</f>
        <v>PARQUEO 2</v>
      </c>
      <c r="D16" s="191" t="str">
        <f>$D$11</f>
        <v>NORTE</v>
      </c>
      <c r="E16" s="187"/>
      <c r="F16" s="192"/>
      <c r="G16" s="192"/>
      <c r="H16" s="192"/>
      <c r="I16" s="192"/>
      <c r="J16" s="192"/>
      <c r="K16" s="192"/>
      <c r="L16" s="192"/>
      <c r="M16" s="192"/>
      <c r="N16" s="192"/>
      <c r="O16" s="192"/>
      <c r="P16" s="192"/>
      <c r="U16" t="s">
        <v>184</v>
      </c>
    </row>
    <row r="17" spans="1:21" x14ac:dyDescent="0.25">
      <c r="A17" s="325"/>
      <c r="B17" s="337"/>
      <c r="C17" s="343"/>
      <c r="D17" s="194" t="str">
        <f>$D$12</f>
        <v>ESTE</v>
      </c>
      <c r="E17" s="189"/>
      <c r="F17" s="192"/>
      <c r="G17" s="192"/>
      <c r="H17" s="192"/>
      <c r="I17" s="192"/>
      <c r="J17" s="192"/>
      <c r="K17" s="192"/>
      <c r="L17" s="192"/>
      <c r="M17" s="192"/>
      <c r="N17" s="192"/>
      <c r="O17" s="192"/>
      <c r="P17" s="192"/>
      <c r="U17" t="s">
        <v>185</v>
      </c>
    </row>
    <row r="18" spans="1:21" x14ac:dyDescent="0.25">
      <c r="A18" s="325"/>
      <c r="B18" s="337"/>
      <c r="C18" s="343"/>
      <c r="D18" s="191" t="str">
        <f>$D$13</f>
        <v>SUD</v>
      </c>
      <c r="E18" s="188"/>
      <c r="F18" s="192"/>
      <c r="G18" s="192"/>
      <c r="H18" s="192"/>
      <c r="I18" s="192"/>
      <c r="J18" s="192"/>
      <c r="K18" s="192"/>
      <c r="L18" s="192"/>
      <c r="M18" s="192"/>
      <c r="N18" s="192"/>
      <c r="O18" s="192"/>
      <c r="P18" s="192"/>
      <c r="U18" t="s">
        <v>186</v>
      </c>
    </row>
    <row r="19" spans="1:21" x14ac:dyDescent="0.25">
      <c r="A19" s="326"/>
      <c r="B19" s="338"/>
      <c r="C19" s="344"/>
      <c r="D19" s="195" t="str">
        <f>$D$14</f>
        <v>OESTE</v>
      </c>
      <c r="E19" s="190"/>
      <c r="F19" s="192"/>
      <c r="G19" s="192"/>
      <c r="H19" s="192"/>
      <c r="I19" s="192"/>
      <c r="J19" s="192"/>
      <c r="K19" s="192"/>
      <c r="L19" s="192"/>
      <c r="M19" s="192"/>
      <c r="N19" s="192"/>
      <c r="O19" s="192"/>
      <c r="P19" s="192"/>
    </row>
    <row r="20" spans="1:21" x14ac:dyDescent="0.25">
      <c r="A20" s="193"/>
      <c r="B20" s="206"/>
      <c r="C20" s="204"/>
      <c r="D20" s="192"/>
      <c r="E20" s="192"/>
      <c r="F20" s="192"/>
      <c r="G20" s="192"/>
      <c r="H20" s="192"/>
      <c r="I20" s="192"/>
      <c r="J20" s="192"/>
      <c r="K20" s="192"/>
      <c r="L20" s="192"/>
      <c r="M20" s="192"/>
      <c r="N20" s="192"/>
      <c r="O20" s="192"/>
      <c r="P20" s="192"/>
    </row>
    <row r="21" spans="1:21" x14ac:dyDescent="0.25">
      <c r="A21" s="327">
        <f>A16+1</f>
        <v>3</v>
      </c>
      <c r="B21" s="333" t="str">
        <f>Hoja2!B12</f>
        <v>PLANTA SEMISOTANO</v>
      </c>
      <c r="C21" s="339" t="str">
        <f>Hoja2!R12</f>
        <v>PARQUEO 3</v>
      </c>
      <c r="D21" s="191" t="str">
        <f>$D$11</f>
        <v>NORTE</v>
      </c>
      <c r="E21" s="187"/>
      <c r="F21" s="192"/>
      <c r="G21" s="192"/>
      <c r="H21" s="192"/>
      <c r="I21" s="192"/>
      <c r="J21" s="192"/>
      <c r="K21" s="192"/>
      <c r="L21" s="192"/>
      <c r="M21" s="192"/>
      <c r="N21" s="192"/>
      <c r="O21" s="192"/>
      <c r="P21" s="192"/>
    </row>
    <row r="22" spans="1:21" x14ac:dyDescent="0.25">
      <c r="A22" s="328"/>
      <c r="B22" s="334"/>
      <c r="C22" s="340"/>
      <c r="D22" s="194" t="str">
        <f>$D$12</f>
        <v>ESTE</v>
      </c>
      <c r="E22" s="189"/>
      <c r="F22" s="192"/>
      <c r="G22" s="192"/>
      <c r="H22" s="192"/>
      <c r="I22" s="192"/>
      <c r="J22" s="192"/>
      <c r="K22" s="192"/>
      <c r="L22" s="192"/>
      <c r="M22" s="192"/>
      <c r="N22" s="192"/>
      <c r="O22" s="192"/>
      <c r="P22" s="192"/>
    </row>
    <row r="23" spans="1:21" x14ac:dyDescent="0.25">
      <c r="A23" s="328"/>
      <c r="B23" s="334"/>
      <c r="C23" s="340"/>
      <c r="D23" s="191" t="str">
        <f>$D$13</f>
        <v>SUD</v>
      </c>
      <c r="E23" s="188"/>
      <c r="F23" s="192"/>
      <c r="G23" s="192"/>
      <c r="H23" s="192"/>
      <c r="I23" s="192"/>
      <c r="J23" s="192"/>
      <c r="K23" s="192"/>
      <c r="L23" s="192"/>
      <c r="M23" s="192"/>
      <c r="N23" s="192"/>
      <c r="O23" s="192"/>
      <c r="P23" s="192"/>
    </row>
    <row r="24" spans="1:21" x14ac:dyDescent="0.25">
      <c r="A24" s="329"/>
      <c r="B24" s="335"/>
      <c r="C24" s="341"/>
      <c r="D24" s="195" t="str">
        <f>$D$14</f>
        <v>OESTE</v>
      </c>
      <c r="E24" s="190"/>
      <c r="F24" s="192"/>
      <c r="G24" s="192"/>
      <c r="H24" s="192"/>
      <c r="I24" s="192"/>
      <c r="J24" s="192"/>
      <c r="K24" s="192"/>
      <c r="L24" s="192"/>
      <c r="M24" s="192"/>
      <c r="N24" s="192"/>
      <c r="O24" s="192"/>
      <c r="P24" s="192"/>
    </row>
    <row r="25" spans="1:21" x14ac:dyDescent="0.25">
      <c r="A25" s="193"/>
      <c r="B25" s="206"/>
      <c r="C25" s="204"/>
      <c r="D25" s="192"/>
      <c r="E25" s="192"/>
      <c r="F25" s="192"/>
      <c r="G25" s="192"/>
      <c r="H25" s="192"/>
      <c r="I25" s="192"/>
      <c r="J25" s="192"/>
      <c r="K25" s="192"/>
      <c r="L25" s="192"/>
      <c r="M25" s="192"/>
      <c r="N25" s="192"/>
      <c r="O25" s="192"/>
      <c r="P25" s="192"/>
    </row>
    <row r="26" spans="1:21" x14ac:dyDescent="0.25">
      <c r="A26" s="324">
        <f>A21+1</f>
        <v>4</v>
      </c>
      <c r="B26" s="336">
        <f>Hoja2!B13</f>
        <v>0</v>
      </c>
      <c r="C26" s="342">
        <f>Hoja2!R13</f>
        <v>0</v>
      </c>
      <c r="D26" s="191" t="str">
        <f>$D$11</f>
        <v>NORTE</v>
      </c>
      <c r="E26" s="187"/>
      <c r="F26" s="192"/>
      <c r="G26" s="192"/>
      <c r="H26" s="192"/>
      <c r="I26" s="192"/>
      <c r="J26" s="192"/>
      <c r="K26" s="192"/>
      <c r="L26" s="192"/>
      <c r="M26" s="192"/>
      <c r="N26" s="192"/>
      <c r="O26" s="192"/>
      <c r="P26" s="192"/>
    </row>
    <row r="27" spans="1:21" x14ac:dyDescent="0.25">
      <c r="A27" s="325"/>
      <c r="B27" s="337"/>
      <c r="C27" s="343"/>
      <c r="D27" s="194" t="str">
        <f>$D$12</f>
        <v>ESTE</v>
      </c>
      <c r="E27" s="189"/>
      <c r="F27" s="192"/>
      <c r="G27" s="192"/>
      <c r="H27" s="192"/>
      <c r="I27" s="192"/>
      <c r="J27" s="192"/>
      <c r="K27" s="192"/>
      <c r="L27" s="192"/>
      <c r="M27" s="192"/>
      <c r="N27" s="192"/>
      <c r="O27" s="192"/>
      <c r="P27" s="192"/>
    </row>
    <row r="28" spans="1:21" x14ac:dyDescent="0.25">
      <c r="A28" s="325"/>
      <c r="B28" s="337"/>
      <c r="C28" s="343"/>
      <c r="D28" s="191" t="str">
        <f>$D$13</f>
        <v>SUD</v>
      </c>
      <c r="E28" s="188"/>
      <c r="F28" s="192"/>
      <c r="G28" s="192"/>
      <c r="H28" s="192"/>
      <c r="I28" s="192"/>
      <c r="J28" s="192"/>
      <c r="K28" s="192"/>
      <c r="L28" s="192"/>
      <c r="M28" s="192"/>
      <c r="N28" s="192"/>
      <c r="O28" s="192"/>
      <c r="P28" s="192"/>
    </row>
    <row r="29" spans="1:21" x14ac:dyDescent="0.25">
      <c r="A29" s="326"/>
      <c r="B29" s="338"/>
      <c r="C29" s="344"/>
      <c r="D29" s="195" t="str">
        <f>$D$14</f>
        <v>OESTE</v>
      </c>
      <c r="E29" s="190"/>
      <c r="F29" s="192"/>
      <c r="G29" s="192"/>
      <c r="H29" s="192"/>
      <c r="I29" s="192"/>
      <c r="J29" s="192"/>
      <c r="K29" s="192"/>
      <c r="L29" s="192"/>
      <c r="M29" s="192"/>
      <c r="N29" s="192"/>
      <c r="O29" s="192"/>
      <c r="P29" s="192"/>
    </row>
    <row r="30" spans="1:21" x14ac:dyDescent="0.25">
      <c r="A30" s="193"/>
      <c r="B30" s="206"/>
      <c r="C30" s="204"/>
      <c r="D30" s="192"/>
      <c r="E30" s="192"/>
      <c r="F30" s="192"/>
      <c r="G30" s="192"/>
      <c r="H30" s="192"/>
      <c r="I30" s="192"/>
      <c r="J30" s="192"/>
      <c r="K30" s="192"/>
      <c r="L30" s="192"/>
      <c r="M30" s="192"/>
      <c r="N30" s="192"/>
      <c r="O30" s="192"/>
      <c r="P30" s="192"/>
    </row>
    <row r="31" spans="1:21" x14ac:dyDescent="0.25">
      <c r="A31" s="327">
        <f>A26+1</f>
        <v>5</v>
      </c>
      <c r="B31" s="333">
        <f>Hoja2!B14</f>
        <v>0</v>
      </c>
      <c r="C31" s="339">
        <f>Hoja2!R14</f>
        <v>0</v>
      </c>
      <c r="D31" s="191" t="str">
        <f>$D$11</f>
        <v>NORTE</v>
      </c>
      <c r="E31" s="187"/>
      <c r="F31" s="192"/>
      <c r="G31" s="192"/>
      <c r="H31" s="192"/>
      <c r="I31" s="192"/>
      <c r="J31" s="192"/>
      <c r="K31" s="192"/>
      <c r="L31" s="192"/>
      <c r="M31" s="192"/>
      <c r="N31" s="192"/>
      <c r="O31" s="192"/>
      <c r="P31" s="192"/>
    </row>
    <row r="32" spans="1:21" x14ac:dyDescent="0.25">
      <c r="A32" s="328"/>
      <c r="B32" s="334"/>
      <c r="C32" s="340"/>
      <c r="D32" s="194" t="str">
        <f>$D$12</f>
        <v>ESTE</v>
      </c>
      <c r="E32" s="189"/>
      <c r="F32" s="192"/>
      <c r="G32" s="192"/>
      <c r="H32" s="192"/>
      <c r="I32" s="192"/>
      <c r="J32" s="192"/>
      <c r="K32" s="192"/>
      <c r="L32" s="192"/>
      <c r="M32" s="192"/>
      <c r="N32" s="192"/>
      <c r="O32" s="192"/>
      <c r="P32" s="192"/>
    </row>
    <row r="33" spans="1:16" x14ac:dyDescent="0.25">
      <c r="A33" s="328"/>
      <c r="B33" s="334"/>
      <c r="C33" s="340"/>
      <c r="D33" s="191" t="str">
        <f>$D$13</f>
        <v>SUD</v>
      </c>
      <c r="E33" s="188"/>
      <c r="F33" s="192"/>
      <c r="G33" s="192"/>
      <c r="H33" s="192"/>
      <c r="I33" s="192"/>
      <c r="J33" s="192"/>
      <c r="K33" s="192"/>
      <c r="L33" s="192"/>
      <c r="M33" s="192"/>
      <c r="N33" s="192"/>
      <c r="O33" s="192"/>
      <c r="P33" s="192"/>
    </row>
    <row r="34" spans="1:16" x14ac:dyDescent="0.25">
      <c r="A34" s="329"/>
      <c r="B34" s="335"/>
      <c r="C34" s="341"/>
      <c r="D34" s="195" t="str">
        <f>$D$14</f>
        <v>OESTE</v>
      </c>
      <c r="E34" s="190"/>
      <c r="F34" s="192"/>
      <c r="G34" s="192"/>
      <c r="H34" s="192"/>
      <c r="I34" s="192"/>
      <c r="J34" s="192"/>
      <c r="K34" s="192"/>
      <c r="L34" s="192"/>
      <c r="M34" s="192"/>
      <c r="N34" s="192"/>
      <c r="O34" s="192"/>
      <c r="P34" s="192"/>
    </row>
    <row r="35" spans="1:16" x14ac:dyDescent="0.25">
      <c r="A35" s="193"/>
      <c r="B35" s="206"/>
      <c r="C35" s="204"/>
      <c r="D35" s="192"/>
      <c r="E35" s="192"/>
      <c r="F35" s="192"/>
      <c r="G35" s="192"/>
      <c r="H35" s="192"/>
      <c r="I35" s="192"/>
      <c r="J35" s="192"/>
      <c r="K35" s="192"/>
      <c r="L35" s="192"/>
      <c r="M35" s="192"/>
      <c r="N35" s="192"/>
      <c r="O35" s="192"/>
      <c r="P35" s="192"/>
    </row>
    <row r="36" spans="1:16" x14ac:dyDescent="0.25">
      <c r="A36" s="324">
        <f>A31+1</f>
        <v>6</v>
      </c>
      <c r="B36" s="336">
        <f>Hoja2!B15</f>
        <v>0</v>
      </c>
      <c r="C36" s="342">
        <f>Hoja2!R15</f>
        <v>0</v>
      </c>
      <c r="D36" s="191" t="str">
        <f>$D$11</f>
        <v>NORTE</v>
      </c>
      <c r="E36" s="187"/>
      <c r="F36" s="192"/>
      <c r="G36" s="192"/>
      <c r="H36" s="192"/>
      <c r="I36" s="192"/>
      <c r="J36" s="192"/>
      <c r="K36" s="192"/>
      <c r="L36" s="192"/>
      <c r="M36" s="192"/>
      <c r="N36" s="192"/>
      <c r="O36" s="192"/>
      <c r="P36" s="192"/>
    </row>
    <row r="37" spans="1:16" x14ac:dyDescent="0.25">
      <c r="A37" s="325"/>
      <c r="B37" s="337"/>
      <c r="C37" s="343"/>
      <c r="D37" s="194" t="str">
        <f>$D$12</f>
        <v>ESTE</v>
      </c>
      <c r="E37" s="189"/>
      <c r="F37" s="192"/>
      <c r="G37" s="192"/>
      <c r="H37" s="192"/>
      <c r="I37" s="192"/>
      <c r="J37" s="192"/>
      <c r="K37" s="192"/>
      <c r="L37" s="192"/>
      <c r="M37" s="192"/>
      <c r="N37" s="192"/>
      <c r="O37" s="192"/>
      <c r="P37" s="192"/>
    </row>
    <row r="38" spans="1:16" x14ac:dyDescent="0.25">
      <c r="A38" s="325"/>
      <c r="B38" s="337"/>
      <c r="C38" s="343"/>
      <c r="D38" s="191" t="str">
        <f>$D$13</f>
        <v>SUD</v>
      </c>
      <c r="E38" s="188"/>
      <c r="F38" s="192"/>
      <c r="G38" s="192"/>
      <c r="H38" s="192"/>
      <c r="I38" s="192"/>
      <c r="J38" s="192"/>
      <c r="K38" s="192"/>
      <c r="L38" s="192"/>
      <c r="M38" s="192"/>
      <c r="N38" s="192"/>
      <c r="O38" s="192"/>
      <c r="P38" s="192"/>
    </row>
    <row r="39" spans="1:16" x14ac:dyDescent="0.25">
      <c r="A39" s="326"/>
      <c r="B39" s="338"/>
      <c r="C39" s="344"/>
      <c r="D39" s="195" t="str">
        <f>$D$14</f>
        <v>OESTE</v>
      </c>
      <c r="E39" s="190"/>
      <c r="F39" s="192"/>
      <c r="G39" s="192"/>
      <c r="H39" s="192"/>
      <c r="I39" s="192"/>
      <c r="J39" s="192"/>
      <c r="K39" s="192"/>
      <c r="L39" s="192"/>
      <c r="M39" s="192"/>
      <c r="N39" s="192"/>
      <c r="O39" s="192"/>
      <c r="P39" s="192"/>
    </row>
    <row r="40" spans="1:16" x14ac:dyDescent="0.25">
      <c r="A40" s="193"/>
      <c r="B40" s="206"/>
      <c r="C40" s="204"/>
      <c r="D40" s="192"/>
      <c r="E40" s="192"/>
      <c r="F40" s="192"/>
      <c r="G40" s="192"/>
      <c r="H40" s="192"/>
      <c r="I40" s="192"/>
      <c r="J40" s="192"/>
      <c r="K40" s="192"/>
      <c r="L40" s="192"/>
      <c r="M40" s="192"/>
      <c r="N40" s="192"/>
      <c r="O40" s="192"/>
      <c r="P40" s="192"/>
    </row>
    <row r="41" spans="1:16" x14ac:dyDescent="0.25">
      <c r="A41" s="327">
        <f>A36+1</f>
        <v>7</v>
      </c>
      <c r="B41" s="333">
        <f>Hoja2!B16</f>
        <v>0</v>
      </c>
      <c r="C41" s="339">
        <f>Hoja2!R16</f>
        <v>0</v>
      </c>
      <c r="D41" s="191" t="str">
        <f>$D$11</f>
        <v>NORTE</v>
      </c>
      <c r="E41" s="187"/>
      <c r="F41" s="192"/>
      <c r="G41" s="192"/>
      <c r="H41" s="192"/>
      <c r="I41" s="192"/>
      <c r="J41" s="192"/>
      <c r="K41" s="192"/>
      <c r="L41" s="192"/>
      <c r="M41" s="192"/>
      <c r="N41" s="192"/>
      <c r="O41" s="192"/>
      <c r="P41" s="192"/>
    </row>
    <row r="42" spans="1:16" x14ac:dyDescent="0.25">
      <c r="A42" s="328"/>
      <c r="B42" s="334"/>
      <c r="C42" s="340"/>
      <c r="D42" s="194" t="str">
        <f>$D$12</f>
        <v>ESTE</v>
      </c>
      <c r="E42" s="189"/>
      <c r="F42" s="192"/>
      <c r="G42" s="192"/>
      <c r="H42" s="192"/>
      <c r="I42" s="192"/>
      <c r="J42" s="192"/>
      <c r="K42" s="192"/>
      <c r="L42" s="192"/>
      <c r="M42" s="192"/>
      <c r="N42" s="192"/>
      <c r="O42" s="192"/>
      <c r="P42" s="192"/>
    </row>
    <row r="43" spans="1:16" x14ac:dyDescent="0.25">
      <c r="A43" s="328"/>
      <c r="B43" s="334"/>
      <c r="C43" s="340"/>
      <c r="D43" s="191" t="str">
        <f>$D$13</f>
        <v>SUD</v>
      </c>
      <c r="E43" s="188"/>
      <c r="F43" s="192"/>
      <c r="G43" s="192"/>
      <c r="H43" s="192"/>
      <c r="I43" s="192"/>
      <c r="J43" s="192"/>
      <c r="K43" s="192"/>
      <c r="L43" s="192"/>
      <c r="M43" s="192"/>
      <c r="N43" s="192"/>
      <c r="O43" s="192"/>
      <c r="P43" s="192"/>
    </row>
    <row r="44" spans="1:16" x14ac:dyDescent="0.25">
      <c r="A44" s="329"/>
      <c r="B44" s="335"/>
      <c r="C44" s="341"/>
      <c r="D44" s="195" t="str">
        <f>$D$14</f>
        <v>OESTE</v>
      </c>
      <c r="E44" s="190"/>
      <c r="F44" s="192"/>
      <c r="G44" s="192"/>
      <c r="H44" s="192"/>
      <c r="I44" s="192"/>
      <c r="J44" s="192"/>
      <c r="K44" s="192"/>
      <c r="L44" s="192"/>
      <c r="M44" s="192"/>
      <c r="N44" s="192"/>
      <c r="O44" s="192"/>
      <c r="P44" s="192"/>
    </row>
    <row r="45" spans="1:16" x14ac:dyDescent="0.25">
      <c r="A45" s="193"/>
      <c r="B45" s="206"/>
      <c r="C45" s="204"/>
      <c r="D45" s="192"/>
      <c r="E45" s="192"/>
      <c r="F45" s="192"/>
      <c r="G45" s="192"/>
      <c r="H45" s="192"/>
      <c r="I45" s="192"/>
      <c r="J45" s="192"/>
      <c r="K45" s="192"/>
      <c r="L45" s="192"/>
      <c r="M45" s="192"/>
      <c r="N45" s="192"/>
      <c r="O45" s="192"/>
      <c r="P45" s="192"/>
    </row>
    <row r="46" spans="1:16" x14ac:dyDescent="0.25">
      <c r="A46" s="324">
        <f>A41+1</f>
        <v>8</v>
      </c>
      <c r="B46" s="336" t="str">
        <f>Hoja2!B17</f>
        <v>PLANTA BAJA</v>
      </c>
      <c r="C46" s="342" t="str">
        <f>Hoja2!R17</f>
        <v>DEPARTAMENTO 1A</v>
      </c>
      <c r="D46" s="191" t="str">
        <f>$D$11</f>
        <v>NORTE</v>
      </c>
      <c r="E46" s="187"/>
      <c r="F46" s="192"/>
      <c r="G46" s="192"/>
      <c r="H46" s="192"/>
      <c r="I46" s="192"/>
      <c r="J46" s="192"/>
      <c r="K46" s="192"/>
      <c r="L46" s="192"/>
      <c r="M46" s="192"/>
      <c r="N46" s="192"/>
      <c r="O46" s="192"/>
      <c r="P46" s="192"/>
    </row>
    <row r="47" spans="1:16" x14ac:dyDescent="0.25">
      <c r="A47" s="325"/>
      <c r="B47" s="337"/>
      <c r="C47" s="343"/>
      <c r="D47" s="194" t="str">
        <f>$D$12</f>
        <v>ESTE</v>
      </c>
      <c r="E47" s="189"/>
      <c r="F47" s="192"/>
      <c r="G47" s="192"/>
      <c r="H47" s="192"/>
      <c r="I47" s="192"/>
      <c r="J47" s="192"/>
      <c r="K47" s="192"/>
      <c r="L47" s="192"/>
      <c r="M47" s="192"/>
      <c r="N47" s="192"/>
      <c r="O47" s="192"/>
      <c r="P47" s="192"/>
    </row>
    <row r="48" spans="1:16" x14ac:dyDescent="0.25">
      <c r="A48" s="325"/>
      <c r="B48" s="337"/>
      <c r="C48" s="343"/>
      <c r="D48" s="191" t="str">
        <f>$D$13</f>
        <v>SUD</v>
      </c>
      <c r="E48" s="188"/>
      <c r="F48" s="192"/>
      <c r="G48" s="192"/>
      <c r="H48" s="192"/>
      <c r="I48" s="192"/>
      <c r="J48" s="192"/>
      <c r="K48" s="192"/>
      <c r="L48" s="192"/>
      <c r="M48" s="192"/>
      <c r="N48" s="192"/>
      <c r="O48" s="192"/>
      <c r="P48" s="192"/>
    </row>
    <row r="49" spans="1:16" x14ac:dyDescent="0.25">
      <c r="A49" s="326"/>
      <c r="B49" s="338"/>
      <c r="C49" s="344"/>
      <c r="D49" s="195" t="str">
        <f>$D$14</f>
        <v>OESTE</v>
      </c>
      <c r="E49" s="190"/>
      <c r="F49" s="192"/>
      <c r="G49" s="192"/>
      <c r="H49" s="192"/>
      <c r="I49" s="192"/>
      <c r="J49" s="192"/>
      <c r="K49" s="192"/>
      <c r="L49" s="192"/>
      <c r="M49" s="192"/>
      <c r="N49" s="192"/>
      <c r="O49" s="192"/>
      <c r="P49" s="192"/>
    </row>
    <row r="50" spans="1:16" x14ac:dyDescent="0.25">
      <c r="A50" s="193"/>
      <c r="B50" s="206"/>
      <c r="C50" s="204"/>
      <c r="D50" s="192"/>
      <c r="E50" s="192"/>
      <c r="F50" s="192"/>
      <c r="G50" s="192"/>
      <c r="H50" s="192"/>
      <c r="I50" s="192"/>
      <c r="J50" s="192"/>
      <c r="K50" s="192"/>
      <c r="L50" s="192"/>
      <c r="M50" s="192"/>
      <c r="N50" s="192"/>
      <c r="O50" s="192"/>
      <c r="P50" s="192"/>
    </row>
    <row r="51" spans="1:16" x14ac:dyDescent="0.25">
      <c r="A51" s="327">
        <f>A46+1</f>
        <v>9</v>
      </c>
      <c r="B51" s="333" t="str">
        <f>Hoja2!B18</f>
        <v>PLANTA BAJA</v>
      </c>
      <c r="C51" s="339" t="str">
        <f>Hoja2!R18</f>
        <v>LOCAL COMECIAL 1</v>
      </c>
      <c r="D51" s="191" t="str">
        <f>$D$11</f>
        <v>NORTE</v>
      </c>
      <c r="E51" s="187"/>
      <c r="F51" s="192"/>
      <c r="G51" s="192"/>
      <c r="H51" s="192"/>
      <c r="I51" s="192"/>
      <c r="J51" s="192"/>
      <c r="K51" s="192"/>
      <c r="L51" s="192"/>
      <c r="M51" s="192"/>
      <c r="N51" s="192"/>
      <c r="O51" s="192"/>
      <c r="P51" s="192"/>
    </row>
    <row r="52" spans="1:16" x14ac:dyDescent="0.25">
      <c r="A52" s="328"/>
      <c r="B52" s="334"/>
      <c r="C52" s="340"/>
      <c r="D52" s="194" t="str">
        <f>$D$12</f>
        <v>ESTE</v>
      </c>
      <c r="E52" s="189"/>
      <c r="F52" s="192"/>
      <c r="G52" s="192"/>
      <c r="H52" s="192"/>
      <c r="I52" s="192"/>
      <c r="J52" s="192"/>
      <c r="K52" s="192"/>
      <c r="L52" s="192"/>
      <c r="M52" s="192"/>
      <c r="N52" s="192"/>
      <c r="O52" s="192"/>
      <c r="P52" s="192"/>
    </row>
    <row r="53" spans="1:16" x14ac:dyDescent="0.25">
      <c r="A53" s="328"/>
      <c r="B53" s="334"/>
      <c r="C53" s="340"/>
      <c r="D53" s="191" t="str">
        <f>$D$13</f>
        <v>SUD</v>
      </c>
      <c r="E53" s="188"/>
      <c r="F53" s="192"/>
      <c r="G53" s="192"/>
      <c r="H53" s="192"/>
      <c r="I53" s="192"/>
      <c r="J53" s="192"/>
      <c r="K53" s="192"/>
      <c r="L53" s="192"/>
      <c r="M53" s="192"/>
      <c r="N53" s="192"/>
      <c r="O53" s="192"/>
      <c r="P53" s="192"/>
    </row>
    <row r="54" spans="1:16" x14ac:dyDescent="0.25">
      <c r="A54" s="329"/>
      <c r="B54" s="335"/>
      <c r="C54" s="341"/>
      <c r="D54" s="195" t="str">
        <f>$D$14</f>
        <v>OESTE</v>
      </c>
      <c r="E54" s="190"/>
      <c r="F54" s="192"/>
      <c r="G54" s="192"/>
      <c r="H54" s="192"/>
      <c r="I54" s="192"/>
      <c r="J54" s="192"/>
      <c r="K54" s="192"/>
      <c r="L54" s="192"/>
      <c r="M54" s="192"/>
      <c r="N54" s="192"/>
      <c r="O54" s="192"/>
      <c r="P54" s="192"/>
    </row>
    <row r="55" spans="1:16" x14ac:dyDescent="0.25">
      <c r="A55" s="193"/>
      <c r="B55" s="206"/>
      <c r="C55" s="204"/>
      <c r="D55" s="192"/>
      <c r="E55" s="192"/>
      <c r="F55" s="192"/>
      <c r="G55" s="192"/>
      <c r="H55" s="192"/>
      <c r="I55" s="192"/>
      <c r="J55" s="192"/>
      <c r="K55" s="192"/>
      <c r="L55" s="192"/>
      <c r="M55" s="192"/>
      <c r="N55" s="192"/>
      <c r="O55" s="192"/>
      <c r="P55" s="192"/>
    </row>
    <row r="56" spans="1:16" x14ac:dyDescent="0.25">
      <c r="A56" s="324">
        <f>A51+1</f>
        <v>10</v>
      </c>
      <c r="B56" s="336" t="str">
        <f>Hoja2!B19</f>
        <v>PLANTA BAJA</v>
      </c>
      <c r="C56" s="342" t="str">
        <f>Hoja2!R19</f>
        <v>LOCAL COMECIAL 2</v>
      </c>
      <c r="D56" s="191" t="str">
        <f>$D$11</f>
        <v>NORTE</v>
      </c>
      <c r="E56" s="187"/>
      <c r="F56" s="192"/>
      <c r="G56" s="192"/>
      <c r="H56" s="192"/>
      <c r="I56" s="192"/>
      <c r="J56" s="192"/>
      <c r="K56" s="192"/>
      <c r="L56" s="192"/>
      <c r="M56" s="192"/>
      <c r="N56" s="192"/>
      <c r="O56" s="192"/>
      <c r="P56" s="192"/>
    </row>
    <row r="57" spans="1:16" x14ac:dyDescent="0.25">
      <c r="A57" s="325"/>
      <c r="B57" s="337"/>
      <c r="C57" s="343"/>
      <c r="D57" s="194" t="str">
        <f>$D$12</f>
        <v>ESTE</v>
      </c>
      <c r="E57" s="189"/>
      <c r="F57" s="192"/>
      <c r="G57" s="192"/>
      <c r="H57" s="192"/>
      <c r="I57" s="192"/>
      <c r="J57" s="192"/>
      <c r="K57" s="192"/>
      <c r="L57" s="192"/>
      <c r="M57" s="192"/>
      <c r="N57" s="192"/>
      <c r="O57" s="192"/>
      <c r="P57" s="192"/>
    </row>
    <row r="58" spans="1:16" x14ac:dyDescent="0.25">
      <c r="A58" s="325"/>
      <c r="B58" s="337"/>
      <c r="C58" s="343"/>
      <c r="D58" s="191" t="str">
        <f>$D$13</f>
        <v>SUD</v>
      </c>
      <c r="E58" s="188"/>
      <c r="F58" s="192"/>
      <c r="G58" s="192"/>
      <c r="H58" s="192"/>
      <c r="I58" s="192"/>
      <c r="J58" s="192"/>
      <c r="K58" s="192"/>
      <c r="L58" s="192"/>
      <c r="M58" s="192"/>
      <c r="N58" s="192"/>
      <c r="O58" s="192"/>
      <c r="P58" s="192"/>
    </row>
    <row r="59" spans="1:16" x14ac:dyDescent="0.25">
      <c r="A59" s="326"/>
      <c r="B59" s="338"/>
      <c r="C59" s="344"/>
      <c r="D59" s="195" t="str">
        <f>$D$14</f>
        <v>OESTE</v>
      </c>
      <c r="E59" s="190"/>
      <c r="F59" s="192"/>
      <c r="G59" s="192"/>
      <c r="H59" s="192"/>
      <c r="I59" s="192"/>
      <c r="J59" s="192"/>
      <c r="K59" s="192"/>
      <c r="L59" s="192"/>
      <c r="M59" s="192"/>
      <c r="N59" s="192"/>
      <c r="O59" s="192"/>
      <c r="P59" s="192"/>
    </row>
    <row r="60" spans="1:16" x14ac:dyDescent="0.25">
      <c r="A60" s="193"/>
      <c r="B60" s="206"/>
      <c r="C60" s="204"/>
      <c r="D60" s="192"/>
      <c r="E60" s="192"/>
      <c r="F60" s="192"/>
      <c r="G60" s="192"/>
      <c r="H60" s="192"/>
      <c r="I60" s="192"/>
      <c r="J60" s="192"/>
      <c r="K60" s="192"/>
      <c r="L60" s="192"/>
      <c r="M60" s="192"/>
      <c r="N60" s="192"/>
      <c r="O60" s="192"/>
      <c r="P60" s="192"/>
    </row>
    <row r="61" spans="1:16" x14ac:dyDescent="0.25">
      <c r="A61" s="327">
        <f>A56+1</f>
        <v>11</v>
      </c>
      <c r="B61" s="333">
        <f>Hoja2!B20</f>
        <v>0</v>
      </c>
      <c r="C61" s="339">
        <f>Hoja2!R20</f>
        <v>0</v>
      </c>
      <c r="D61" s="191" t="str">
        <f>$D$11</f>
        <v>NORTE</v>
      </c>
      <c r="E61" s="187"/>
      <c r="F61" s="192"/>
      <c r="G61" s="192"/>
      <c r="H61" s="192"/>
      <c r="I61" s="192"/>
      <c r="J61" s="192"/>
      <c r="K61" s="192"/>
      <c r="L61" s="192"/>
      <c r="M61" s="192"/>
      <c r="N61" s="192"/>
      <c r="O61" s="192"/>
      <c r="P61" s="192"/>
    </row>
    <row r="62" spans="1:16" x14ac:dyDescent="0.25">
      <c r="A62" s="328"/>
      <c r="B62" s="334"/>
      <c r="C62" s="340"/>
      <c r="D62" s="194" t="str">
        <f>$D$12</f>
        <v>ESTE</v>
      </c>
      <c r="E62" s="189"/>
      <c r="F62" s="192"/>
      <c r="G62" s="192"/>
      <c r="H62" s="192"/>
      <c r="I62" s="192"/>
      <c r="J62" s="192"/>
      <c r="K62" s="192"/>
      <c r="L62" s="192"/>
      <c r="M62" s="192"/>
      <c r="N62" s="192"/>
      <c r="O62" s="192"/>
      <c r="P62" s="192"/>
    </row>
    <row r="63" spans="1:16" x14ac:dyDescent="0.25">
      <c r="A63" s="328"/>
      <c r="B63" s="334"/>
      <c r="C63" s="340"/>
      <c r="D63" s="191" t="str">
        <f>$D$13</f>
        <v>SUD</v>
      </c>
      <c r="E63" s="188"/>
      <c r="F63" s="192"/>
      <c r="G63" s="192"/>
      <c r="H63" s="192"/>
      <c r="I63" s="192"/>
      <c r="J63" s="192"/>
      <c r="K63" s="192"/>
      <c r="L63" s="192"/>
      <c r="M63" s="192"/>
      <c r="N63" s="192"/>
      <c r="O63" s="192"/>
      <c r="P63" s="192"/>
    </row>
    <row r="64" spans="1:16" x14ac:dyDescent="0.25">
      <c r="A64" s="329"/>
      <c r="B64" s="335"/>
      <c r="C64" s="341"/>
      <c r="D64" s="195" t="str">
        <f>$D$14</f>
        <v>OESTE</v>
      </c>
      <c r="E64" s="190"/>
      <c r="F64" s="192"/>
      <c r="G64" s="192"/>
      <c r="H64" s="192"/>
      <c r="I64" s="192"/>
      <c r="J64" s="192"/>
      <c r="K64" s="192"/>
      <c r="L64" s="192"/>
      <c r="M64" s="192"/>
      <c r="N64" s="192"/>
      <c r="O64" s="192"/>
      <c r="P64" s="192"/>
    </row>
    <row r="65" spans="1:16" x14ac:dyDescent="0.25">
      <c r="A65" s="193"/>
      <c r="B65" s="206"/>
      <c r="C65" s="204"/>
      <c r="D65" s="192"/>
      <c r="E65" s="192"/>
      <c r="F65" s="192"/>
      <c r="G65" s="192"/>
      <c r="H65" s="192"/>
      <c r="I65" s="192"/>
      <c r="J65" s="192"/>
      <c r="K65" s="192"/>
      <c r="L65" s="192"/>
      <c r="M65" s="192"/>
      <c r="N65" s="192"/>
      <c r="O65" s="192"/>
      <c r="P65" s="192"/>
    </row>
    <row r="66" spans="1:16" x14ac:dyDescent="0.25">
      <c r="A66" s="324">
        <f>A61+1</f>
        <v>12</v>
      </c>
      <c r="B66" s="336">
        <f>Hoja2!B21</f>
        <v>0</v>
      </c>
      <c r="C66" s="342">
        <f>Hoja2!R21</f>
        <v>0</v>
      </c>
      <c r="D66" s="191" t="str">
        <f>$D$11</f>
        <v>NORTE</v>
      </c>
      <c r="E66" s="187"/>
      <c r="F66" s="192"/>
      <c r="G66" s="192"/>
      <c r="H66" s="192"/>
      <c r="I66" s="192"/>
      <c r="J66" s="192"/>
      <c r="K66" s="192"/>
      <c r="L66" s="192"/>
      <c r="M66" s="192"/>
      <c r="N66" s="192"/>
      <c r="O66" s="192"/>
      <c r="P66" s="192"/>
    </row>
    <row r="67" spans="1:16" x14ac:dyDescent="0.25">
      <c r="A67" s="325"/>
      <c r="B67" s="337"/>
      <c r="C67" s="343"/>
      <c r="D67" s="194" t="str">
        <f>$D$12</f>
        <v>ESTE</v>
      </c>
      <c r="E67" s="189"/>
      <c r="F67" s="192"/>
      <c r="G67" s="192"/>
      <c r="H67" s="192"/>
      <c r="I67" s="192"/>
      <c r="J67" s="192"/>
      <c r="K67" s="192"/>
      <c r="L67" s="192"/>
      <c r="M67" s="192"/>
      <c r="N67" s="192"/>
      <c r="O67" s="192"/>
      <c r="P67" s="192"/>
    </row>
    <row r="68" spans="1:16" x14ac:dyDescent="0.25">
      <c r="A68" s="325"/>
      <c r="B68" s="337"/>
      <c r="C68" s="343"/>
      <c r="D68" s="191" t="str">
        <f>$D$13</f>
        <v>SUD</v>
      </c>
      <c r="E68" s="188"/>
      <c r="F68" s="192"/>
      <c r="G68" s="192"/>
      <c r="H68" s="192"/>
      <c r="I68" s="192"/>
      <c r="J68" s="192"/>
      <c r="K68" s="192"/>
      <c r="L68" s="192"/>
      <c r="M68" s="192"/>
      <c r="N68" s="192"/>
      <c r="O68" s="192"/>
      <c r="P68" s="192"/>
    </row>
    <row r="69" spans="1:16" x14ac:dyDescent="0.25">
      <c r="A69" s="326"/>
      <c r="B69" s="338"/>
      <c r="C69" s="344"/>
      <c r="D69" s="195" t="str">
        <f>$D$14</f>
        <v>OESTE</v>
      </c>
      <c r="E69" s="190"/>
      <c r="F69" s="192"/>
      <c r="G69" s="192"/>
      <c r="H69" s="192"/>
      <c r="I69" s="192"/>
      <c r="J69" s="192"/>
      <c r="K69" s="192"/>
      <c r="L69" s="192"/>
      <c r="M69" s="192"/>
      <c r="N69" s="192"/>
      <c r="O69" s="192"/>
      <c r="P69" s="192"/>
    </row>
    <row r="70" spans="1:16" x14ac:dyDescent="0.25">
      <c r="A70" s="193"/>
      <c r="B70" s="206"/>
      <c r="C70" s="204"/>
      <c r="D70" s="192"/>
      <c r="E70" s="192"/>
      <c r="F70" s="192"/>
      <c r="G70" s="192"/>
      <c r="H70" s="192"/>
      <c r="I70" s="192"/>
      <c r="J70" s="192"/>
      <c r="K70" s="192"/>
      <c r="L70" s="192"/>
      <c r="M70" s="192"/>
      <c r="N70" s="192"/>
      <c r="O70" s="192"/>
      <c r="P70" s="192"/>
    </row>
    <row r="71" spans="1:16" x14ac:dyDescent="0.25">
      <c r="A71" s="327">
        <f>A66+1</f>
        <v>13</v>
      </c>
      <c r="B71" s="333">
        <f>Hoja2!B22</f>
        <v>0</v>
      </c>
      <c r="C71" s="339">
        <f>Hoja2!R22</f>
        <v>0</v>
      </c>
      <c r="D71" s="191" t="str">
        <f>$D$11</f>
        <v>NORTE</v>
      </c>
      <c r="E71" s="187"/>
      <c r="F71" s="192"/>
      <c r="G71" s="192"/>
      <c r="H71" s="192"/>
      <c r="I71" s="192"/>
      <c r="J71" s="192"/>
      <c r="K71" s="192"/>
      <c r="L71" s="192"/>
      <c r="M71" s="192"/>
      <c r="N71" s="192"/>
      <c r="O71" s="192"/>
      <c r="P71" s="192"/>
    </row>
    <row r="72" spans="1:16" x14ac:dyDescent="0.25">
      <c r="A72" s="328"/>
      <c r="B72" s="334"/>
      <c r="C72" s="340"/>
      <c r="D72" s="194" t="str">
        <f>$D$12</f>
        <v>ESTE</v>
      </c>
      <c r="E72" s="189"/>
      <c r="F72" s="192"/>
      <c r="G72" s="192"/>
      <c r="H72" s="192"/>
      <c r="I72" s="192"/>
      <c r="J72" s="192"/>
      <c r="K72" s="192"/>
      <c r="L72" s="192"/>
      <c r="M72" s="192"/>
      <c r="N72" s="192"/>
      <c r="O72" s="192"/>
      <c r="P72" s="192"/>
    </row>
    <row r="73" spans="1:16" x14ac:dyDescent="0.25">
      <c r="A73" s="328"/>
      <c r="B73" s="334"/>
      <c r="C73" s="340"/>
      <c r="D73" s="191" t="str">
        <f>$D$13</f>
        <v>SUD</v>
      </c>
      <c r="E73" s="188"/>
      <c r="F73" s="192"/>
      <c r="G73" s="192"/>
      <c r="H73" s="192"/>
      <c r="I73" s="192"/>
      <c r="J73" s="192"/>
      <c r="K73" s="192"/>
      <c r="L73" s="192"/>
      <c r="M73" s="192"/>
      <c r="N73" s="192"/>
      <c r="O73" s="192"/>
      <c r="P73" s="192"/>
    </row>
    <row r="74" spans="1:16" x14ac:dyDescent="0.25">
      <c r="A74" s="329"/>
      <c r="B74" s="335"/>
      <c r="C74" s="341"/>
      <c r="D74" s="195" t="str">
        <f>$D$14</f>
        <v>OESTE</v>
      </c>
      <c r="E74" s="190"/>
      <c r="F74" s="192"/>
      <c r="G74" s="192"/>
      <c r="H74" s="192"/>
      <c r="I74" s="192"/>
      <c r="J74" s="192"/>
      <c r="K74" s="192"/>
      <c r="L74" s="192"/>
      <c r="M74" s="192"/>
      <c r="N74" s="192"/>
      <c r="O74" s="192"/>
      <c r="P74" s="192"/>
    </row>
    <row r="75" spans="1:16" x14ac:dyDescent="0.25">
      <c r="A75" s="193"/>
      <c r="B75" s="206"/>
      <c r="C75" s="204"/>
      <c r="D75" s="192"/>
      <c r="E75" s="192"/>
      <c r="F75" s="192"/>
      <c r="G75" s="192"/>
      <c r="H75" s="192"/>
      <c r="I75" s="192"/>
      <c r="J75" s="192"/>
      <c r="K75" s="192"/>
      <c r="L75" s="192"/>
      <c r="M75" s="192"/>
      <c r="N75" s="192"/>
      <c r="O75" s="192"/>
      <c r="P75" s="192"/>
    </row>
    <row r="76" spans="1:16" x14ac:dyDescent="0.25">
      <c r="A76" s="324">
        <f>A71+1</f>
        <v>14</v>
      </c>
      <c r="B76" s="336">
        <f>Hoja2!B23</f>
        <v>0</v>
      </c>
      <c r="C76" s="342">
        <f>Hoja2!R23</f>
        <v>0</v>
      </c>
      <c r="D76" s="191" t="str">
        <f>$D$11</f>
        <v>NORTE</v>
      </c>
      <c r="E76" s="187"/>
      <c r="F76" s="192"/>
      <c r="G76" s="192"/>
      <c r="H76" s="192"/>
      <c r="I76" s="192"/>
      <c r="J76" s="192"/>
      <c r="K76" s="192"/>
      <c r="L76" s="192"/>
      <c r="M76" s="192"/>
      <c r="N76" s="192"/>
      <c r="O76" s="192"/>
      <c r="P76" s="192"/>
    </row>
    <row r="77" spans="1:16" x14ac:dyDescent="0.25">
      <c r="A77" s="325"/>
      <c r="B77" s="337"/>
      <c r="C77" s="343"/>
      <c r="D77" s="194" t="str">
        <f>$D$12</f>
        <v>ESTE</v>
      </c>
      <c r="E77" s="189"/>
      <c r="F77" s="192"/>
      <c r="G77" s="192"/>
      <c r="H77" s="192"/>
      <c r="I77" s="192"/>
      <c r="J77" s="192"/>
      <c r="K77" s="192"/>
      <c r="L77" s="192"/>
      <c r="M77" s="192"/>
      <c r="N77" s="192"/>
      <c r="O77" s="192"/>
      <c r="P77" s="192"/>
    </row>
    <row r="78" spans="1:16" x14ac:dyDescent="0.25">
      <c r="A78" s="325"/>
      <c r="B78" s="337"/>
      <c r="C78" s="343"/>
      <c r="D78" s="191" t="str">
        <f>$D$13</f>
        <v>SUD</v>
      </c>
      <c r="E78" s="188"/>
      <c r="F78" s="192"/>
      <c r="G78" s="192"/>
      <c r="H78" s="192"/>
      <c r="I78" s="192"/>
      <c r="J78" s="192"/>
      <c r="K78" s="192"/>
      <c r="L78" s="192"/>
      <c r="M78" s="192"/>
      <c r="N78" s="192"/>
      <c r="O78" s="192"/>
      <c r="P78" s="192"/>
    </row>
    <row r="79" spans="1:16" x14ac:dyDescent="0.25">
      <c r="A79" s="326"/>
      <c r="B79" s="338"/>
      <c r="C79" s="344"/>
      <c r="D79" s="195" t="str">
        <f>$D$14</f>
        <v>OESTE</v>
      </c>
      <c r="E79" s="190"/>
      <c r="F79" s="192"/>
      <c r="G79" s="192"/>
      <c r="H79" s="192"/>
      <c r="I79" s="192"/>
      <c r="J79" s="192"/>
      <c r="K79" s="192"/>
      <c r="L79" s="192"/>
      <c r="M79" s="192"/>
      <c r="N79" s="192"/>
      <c r="O79" s="192"/>
      <c r="P79" s="192"/>
    </row>
    <row r="80" spans="1:16" x14ac:dyDescent="0.25">
      <c r="A80" s="193"/>
      <c r="B80" s="206"/>
      <c r="C80" s="204"/>
      <c r="D80" s="192"/>
      <c r="E80" s="192"/>
      <c r="F80" s="192"/>
      <c r="G80" s="192"/>
      <c r="H80" s="192"/>
      <c r="I80" s="192"/>
      <c r="J80" s="192"/>
      <c r="K80" s="192"/>
      <c r="L80" s="192"/>
      <c r="M80" s="192"/>
      <c r="N80" s="192"/>
      <c r="O80" s="192"/>
      <c r="P80" s="192"/>
    </row>
    <row r="81" spans="1:16" x14ac:dyDescent="0.25">
      <c r="A81" s="327">
        <f>A76+1</f>
        <v>15</v>
      </c>
      <c r="B81" s="333" t="str">
        <f>Hoja2!B24</f>
        <v>PLANTA 1º PISO</v>
      </c>
      <c r="C81" s="339" t="str">
        <f>Hoja2!R24</f>
        <v>DEPARTAMENTO 2B</v>
      </c>
      <c r="D81" s="191" t="str">
        <f>$D$11</f>
        <v>NORTE</v>
      </c>
      <c r="E81" s="187"/>
      <c r="F81" s="192"/>
      <c r="G81" s="192"/>
      <c r="H81" s="192"/>
      <c r="I81" s="192"/>
      <c r="J81" s="192"/>
      <c r="K81" s="192"/>
      <c r="L81" s="192"/>
      <c r="M81" s="192"/>
      <c r="N81" s="192"/>
      <c r="O81" s="192"/>
      <c r="P81" s="192"/>
    </row>
    <row r="82" spans="1:16" x14ac:dyDescent="0.25">
      <c r="A82" s="328"/>
      <c r="B82" s="334"/>
      <c r="C82" s="340"/>
      <c r="D82" s="194" t="str">
        <f>$D$12</f>
        <v>ESTE</v>
      </c>
      <c r="E82" s="189"/>
      <c r="F82" s="192"/>
      <c r="G82" s="192"/>
      <c r="H82" s="192"/>
      <c r="I82" s="192"/>
      <c r="J82" s="192"/>
      <c r="K82" s="192"/>
      <c r="L82" s="192"/>
      <c r="M82" s="192"/>
      <c r="N82" s="192"/>
      <c r="O82" s="192"/>
      <c r="P82" s="192"/>
    </row>
    <row r="83" spans="1:16" x14ac:dyDescent="0.25">
      <c r="A83" s="328"/>
      <c r="B83" s="334"/>
      <c r="C83" s="340"/>
      <c r="D83" s="191" t="str">
        <f>$D$13</f>
        <v>SUD</v>
      </c>
      <c r="E83" s="188"/>
      <c r="F83" s="192"/>
      <c r="G83" s="192"/>
      <c r="H83" s="192"/>
      <c r="I83" s="192"/>
      <c r="J83" s="192"/>
      <c r="K83" s="192"/>
      <c r="L83" s="192"/>
      <c r="M83" s="192"/>
      <c r="N83" s="192"/>
      <c r="O83" s="192"/>
      <c r="P83" s="192"/>
    </row>
    <row r="84" spans="1:16" x14ac:dyDescent="0.25">
      <c r="A84" s="329"/>
      <c r="B84" s="335"/>
      <c r="C84" s="341"/>
      <c r="D84" s="195" t="str">
        <f>$D$14</f>
        <v>OESTE</v>
      </c>
      <c r="E84" s="190"/>
      <c r="F84" s="192"/>
      <c r="G84" s="192"/>
      <c r="H84" s="192"/>
      <c r="I84" s="192"/>
      <c r="J84" s="192"/>
      <c r="K84" s="192"/>
      <c r="L84" s="192"/>
      <c r="M84" s="192"/>
      <c r="N84" s="192"/>
      <c r="O84" s="192"/>
      <c r="P84" s="192"/>
    </row>
    <row r="85" spans="1:16" x14ac:dyDescent="0.25">
      <c r="A85" s="193"/>
      <c r="B85" s="206"/>
      <c r="C85" s="204"/>
      <c r="D85" s="192"/>
      <c r="E85" s="192"/>
      <c r="F85" s="192"/>
      <c r="G85" s="192"/>
      <c r="H85" s="192"/>
      <c r="I85" s="192"/>
      <c r="J85" s="192"/>
      <c r="K85" s="192"/>
      <c r="L85" s="192"/>
      <c r="M85" s="192"/>
      <c r="N85" s="192"/>
      <c r="O85" s="192"/>
      <c r="P85" s="192"/>
    </row>
    <row r="86" spans="1:16" x14ac:dyDescent="0.25">
      <c r="A86" s="324">
        <f>A81+1</f>
        <v>16</v>
      </c>
      <c r="B86" s="336">
        <f>Hoja2!B25</f>
        <v>0</v>
      </c>
      <c r="C86" s="342">
        <f>Hoja2!R25</f>
        <v>0</v>
      </c>
      <c r="D86" s="191" t="str">
        <f>$D$11</f>
        <v>NORTE</v>
      </c>
      <c r="E86" s="187"/>
      <c r="F86" s="192"/>
      <c r="G86" s="192"/>
      <c r="H86" s="192"/>
      <c r="I86" s="192"/>
      <c r="J86" s="192"/>
      <c r="K86" s="192"/>
      <c r="L86" s="192"/>
      <c r="M86" s="192"/>
      <c r="N86" s="192"/>
      <c r="O86" s="192"/>
      <c r="P86" s="192"/>
    </row>
    <row r="87" spans="1:16" x14ac:dyDescent="0.25">
      <c r="A87" s="325"/>
      <c r="B87" s="337"/>
      <c r="C87" s="343"/>
      <c r="D87" s="194" t="str">
        <f>$D$12</f>
        <v>ESTE</v>
      </c>
      <c r="E87" s="189"/>
      <c r="F87" s="192"/>
      <c r="G87" s="192"/>
      <c r="H87" s="192"/>
      <c r="I87" s="192"/>
      <c r="J87" s="192"/>
      <c r="K87" s="192"/>
      <c r="L87" s="192"/>
      <c r="M87" s="192"/>
      <c r="N87" s="192"/>
      <c r="O87" s="192"/>
      <c r="P87" s="192"/>
    </row>
    <row r="88" spans="1:16" x14ac:dyDescent="0.25">
      <c r="A88" s="325"/>
      <c r="B88" s="337"/>
      <c r="C88" s="343"/>
      <c r="D88" s="191" t="str">
        <f>$D$13</f>
        <v>SUD</v>
      </c>
      <c r="E88" s="188"/>
      <c r="F88" s="192"/>
      <c r="G88" s="192"/>
      <c r="H88" s="192"/>
      <c r="I88" s="192"/>
      <c r="J88" s="192"/>
      <c r="K88" s="192"/>
      <c r="L88" s="192"/>
      <c r="M88" s="192"/>
      <c r="N88" s="192"/>
      <c r="O88" s="192"/>
      <c r="P88" s="192"/>
    </row>
    <row r="89" spans="1:16" x14ac:dyDescent="0.25">
      <c r="A89" s="326"/>
      <c r="B89" s="338"/>
      <c r="C89" s="344"/>
      <c r="D89" s="195" t="str">
        <f>$D$14</f>
        <v>OESTE</v>
      </c>
      <c r="E89" s="190"/>
      <c r="F89" s="192"/>
      <c r="G89" s="192"/>
      <c r="H89" s="192"/>
      <c r="I89" s="192"/>
      <c r="J89" s="192"/>
      <c r="K89" s="192"/>
      <c r="L89" s="192"/>
      <c r="M89" s="192"/>
      <c r="N89" s="192"/>
      <c r="O89" s="192"/>
      <c r="P89" s="192"/>
    </row>
    <row r="90" spans="1:16" x14ac:dyDescent="0.25">
      <c r="A90" s="193"/>
      <c r="B90" s="206"/>
      <c r="C90" s="204"/>
      <c r="D90" s="192"/>
      <c r="E90" s="192"/>
      <c r="F90" s="192"/>
      <c r="G90" s="192"/>
      <c r="H90" s="192"/>
      <c r="I90" s="192"/>
      <c r="J90" s="192"/>
      <c r="K90" s="192"/>
      <c r="L90" s="192"/>
      <c r="M90" s="192"/>
      <c r="N90" s="192"/>
      <c r="O90" s="192"/>
      <c r="P90" s="192"/>
    </row>
    <row r="91" spans="1:16" x14ac:dyDescent="0.25">
      <c r="A91" s="327">
        <f>A86+1</f>
        <v>17</v>
      </c>
      <c r="B91" s="333">
        <f>Hoja2!B26</f>
        <v>0</v>
      </c>
      <c r="C91" s="339">
        <f>Hoja2!R26</f>
        <v>0</v>
      </c>
      <c r="D91" s="191" t="str">
        <f>$D$11</f>
        <v>NORTE</v>
      </c>
      <c r="E91" s="187"/>
      <c r="F91" s="192"/>
      <c r="G91" s="192"/>
      <c r="H91" s="192"/>
      <c r="I91" s="192"/>
      <c r="J91" s="192"/>
      <c r="K91" s="192"/>
      <c r="L91" s="192"/>
      <c r="M91" s="192"/>
      <c r="N91" s="192"/>
      <c r="O91" s="192"/>
      <c r="P91" s="192"/>
    </row>
    <row r="92" spans="1:16" x14ac:dyDescent="0.25">
      <c r="A92" s="328"/>
      <c r="B92" s="334"/>
      <c r="C92" s="340"/>
      <c r="D92" s="194" t="str">
        <f>$D$12</f>
        <v>ESTE</v>
      </c>
      <c r="E92" s="189"/>
      <c r="F92" s="192"/>
      <c r="G92" s="192"/>
      <c r="H92" s="192"/>
      <c r="I92" s="192"/>
      <c r="J92" s="192"/>
      <c r="K92" s="192"/>
      <c r="L92" s="192"/>
      <c r="M92" s="192"/>
      <c r="N92" s="192"/>
      <c r="O92" s="192"/>
      <c r="P92" s="192"/>
    </row>
    <row r="93" spans="1:16" x14ac:dyDescent="0.25">
      <c r="A93" s="328"/>
      <c r="B93" s="334"/>
      <c r="C93" s="340"/>
      <c r="D93" s="191" t="str">
        <f>$D$13</f>
        <v>SUD</v>
      </c>
      <c r="E93" s="188"/>
      <c r="F93" s="192"/>
      <c r="G93" s="192"/>
      <c r="H93" s="192"/>
      <c r="I93" s="192"/>
      <c r="J93" s="192"/>
      <c r="K93" s="192"/>
      <c r="L93" s="192"/>
      <c r="M93" s="192"/>
      <c r="N93" s="192"/>
      <c r="O93" s="192"/>
      <c r="P93" s="192"/>
    </row>
    <row r="94" spans="1:16" x14ac:dyDescent="0.25">
      <c r="A94" s="329"/>
      <c r="B94" s="335"/>
      <c r="C94" s="341"/>
      <c r="D94" s="195" t="str">
        <f>$D$14</f>
        <v>OESTE</v>
      </c>
      <c r="E94" s="190"/>
      <c r="F94" s="192"/>
      <c r="G94" s="192"/>
      <c r="H94" s="192"/>
      <c r="I94" s="192"/>
      <c r="J94" s="192"/>
      <c r="K94" s="192"/>
      <c r="L94" s="192"/>
      <c r="M94" s="192"/>
      <c r="N94" s="192"/>
      <c r="O94" s="192"/>
      <c r="P94" s="192"/>
    </row>
    <row r="95" spans="1:16" x14ac:dyDescent="0.25">
      <c r="A95" s="193"/>
      <c r="B95" s="206"/>
      <c r="C95" s="204"/>
      <c r="D95" s="192"/>
      <c r="E95" s="192"/>
      <c r="F95" s="192"/>
      <c r="G95" s="192"/>
      <c r="H95" s="192"/>
      <c r="I95" s="192"/>
      <c r="J95" s="192"/>
      <c r="K95" s="192"/>
      <c r="L95" s="192"/>
      <c r="M95" s="192"/>
      <c r="N95" s="192"/>
      <c r="O95" s="192"/>
      <c r="P95" s="192"/>
    </row>
    <row r="96" spans="1:16" x14ac:dyDescent="0.25">
      <c r="A96" s="324">
        <f>A91+1</f>
        <v>18</v>
      </c>
      <c r="B96" s="336">
        <f>Hoja2!B27</f>
        <v>0</v>
      </c>
      <c r="C96" s="342">
        <f>Hoja2!R27</f>
        <v>0</v>
      </c>
      <c r="D96" s="191" t="str">
        <f>$D$11</f>
        <v>NORTE</v>
      </c>
      <c r="E96" s="187"/>
      <c r="F96" s="192"/>
      <c r="G96" s="192"/>
      <c r="H96" s="192"/>
      <c r="I96" s="192"/>
      <c r="J96" s="192"/>
      <c r="K96" s="192"/>
      <c r="L96" s="192"/>
      <c r="M96" s="192"/>
      <c r="N96" s="192"/>
      <c r="O96" s="192"/>
      <c r="P96" s="192"/>
    </row>
    <row r="97" spans="1:16" x14ac:dyDescent="0.25">
      <c r="A97" s="325"/>
      <c r="B97" s="337"/>
      <c r="C97" s="343"/>
      <c r="D97" s="194" t="str">
        <f>$D$12</f>
        <v>ESTE</v>
      </c>
      <c r="E97" s="189"/>
      <c r="F97" s="192"/>
      <c r="G97" s="192"/>
      <c r="H97" s="192"/>
      <c r="I97" s="192"/>
      <c r="J97" s="192"/>
      <c r="K97" s="192"/>
      <c r="L97" s="192"/>
      <c r="M97" s="192"/>
      <c r="N97" s="192"/>
      <c r="O97" s="192"/>
      <c r="P97" s="192"/>
    </row>
    <row r="98" spans="1:16" x14ac:dyDescent="0.25">
      <c r="A98" s="325"/>
      <c r="B98" s="337"/>
      <c r="C98" s="343"/>
      <c r="D98" s="191" t="str">
        <f>$D$13</f>
        <v>SUD</v>
      </c>
      <c r="E98" s="188"/>
      <c r="F98" s="192"/>
      <c r="G98" s="192"/>
      <c r="H98" s="192"/>
      <c r="I98" s="192"/>
      <c r="J98" s="192"/>
      <c r="K98" s="192"/>
      <c r="L98" s="192"/>
      <c r="M98" s="192"/>
      <c r="N98" s="192"/>
      <c r="O98" s="192"/>
      <c r="P98" s="192"/>
    </row>
    <row r="99" spans="1:16" x14ac:dyDescent="0.25">
      <c r="A99" s="326"/>
      <c r="B99" s="338"/>
      <c r="C99" s="344"/>
      <c r="D99" s="195" t="str">
        <f>$D$14</f>
        <v>OESTE</v>
      </c>
      <c r="E99" s="190"/>
      <c r="F99" s="192"/>
      <c r="G99" s="192"/>
      <c r="H99" s="192"/>
      <c r="I99" s="192"/>
      <c r="J99" s="192"/>
      <c r="K99" s="192"/>
      <c r="L99" s="192"/>
      <c r="M99" s="192"/>
      <c r="N99" s="192"/>
      <c r="O99" s="192"/>
      <c r="P99" s="192"/>
    </row>
    <row r="100" spans="1:16" x14ac:dyDescent="0.25">
      <c r="A100" s="193"/>
      <c r="B100" s="206"/>
      <c r="C100" s="204"/>
      <c r="D100" s="192"/>
      <c r="E100" s="192"/>
      <c r="F100" s="192"/>
      <c r="G100" s="192"/>
      <c r="H100" s="192"/>
      <c r="I100" s="192"/>
      <c r="J100" s="192"/>
      <c r="K100" s="192"/>
      <c r="L100" s="192"/>
      <c r="M100" s="192"/>
      <c r="N100" s="192"/>
      <c r="O100" s="192"/>
      <c r="P100" s="192"/>
    </row>
    <row r="101" spans="1:16" x14ac:dyDescent="0.25">
      <c r="A101" s="327">
        <f>A96+1</f>
        <v>19</v>
      </c>
      <c r="B101" s="333" t="str">
        <f>Hoja2!B28</f>
        <v>PLANTA 2º PISO</v>
      </c>
      <c r="C101" s="339" t="str">
        <f>Hoja2!R28</f>
        <v>DEPARTAMENTO 3C</v>
      </c>
      <c r="D101" s="191" t="str">
        <f>$D$11</f>
        <v>NORTE</v>
      </c>
      <c r="E101" s="187"/>
      <c r="F101" s="192"/>
      <c r="G101" s="192"/>
      <c r="H101" s="192"/>
      <c r="I101" s="192"/>
      <c r="J101" s="192"/>
      <c r="K101" s="192"/>
      <c r="L101" s="192"/>
      <c r="M101" s="192"/>
      <c r="N101" s="192"/>
      <c r="O101" s="192"/>
      <c r="P101" s="192"/>
    </row>
    <row r="102" spans="1:16" x14ac:dyDescent="0.25">
      <c r="A102" s="328"/>
      <c r="B102" s="334"/>
      <c r="C102" s="340"/>
      <c r="D102" s="194" t="str">
        <f>$D$12</f>
        <v>ESTE</v>
      </c>
      <c r="E102" s="189"/>
      <c r="F102" s="192"/>
      <c r="G102" s="192"/>
      <c r="H102" s="192"/>
      <c r="I102" s="192"/>
      <c r="J102" s="192"/>
      <c r="K102" s="192"/>
      <c r="L102" s="192"/>
      <c r="M102" s="192"/>
      <c r="N102" s="192"/>
      <c r="O102" s="192"/>
      <c r="P102" s="192"/>
    </row>
    <row r="103" spans="1:16" x14ac:dyDescent="0.25">
      <c r="A103" s="328"/>
      <c r="B103" s="334"/>
      <c r="C103" s="340"/>
      <c r="D103" s="191" t="str">
        <f>$D$13</f>
        <v>SUD</v>
      </c>
      <c r="E103" s="188"/>
      <c r="F103" s="192"/>
      <c r="G103" s="192"/>
      <c r="H103" s="192"/>
      <c r="I103" s="192"/>
      <c r="J103" s="192"/>
      <c r="K103" s="192"/>
      <c r="L103" s="192"/>
      <c r="M103" s="192"/>
      <c r="N103" s="192"/>
      <c r="O103" s="192"/>
      <c r="P103" s="192"/>
    </row>
    <row r="104" spans="1:16" x14ac:dyDescent="0.25">
      <c r="A104" s="329"/>
      <c r="B104" s="335"/>
      <c r="C104" s="341"/>
      <c r="D104" s="195" t="str">
        <f>$D$14</f>
        <v>OESTE</v>
      </c>
      <c r="E104" s="190"/>
      <c r="F104" s="192"/>
      <c r="G104" s="192"/>
      <c r="H104" s="192"/>
      <c r="I104" s="192"/>
      <c r="J104" s="192"/>
      <c r="K104" s="192"/>
      <c r="L104" s="192"/>
      <c r="M104" s="192"/>
      <c r="N104" s="192"/>
      <c r="O104" s="192"/>
      <c r="P104" s="192"/>
    </row>
    <row r="105" spans="1:16" x14ac:dyDescent="0.25">
      <c r="A105" s="193"/>
      <c r="B105" s="206"/>
      <c r="C105" s="204"/>
      <c r="D105" s="192"/>
      <c r="E105" s="192"/>
      <c r="F105" s="192"/>
      <c r="G105" s="192"/>
      <c r="H105" s="192"/>
      <c r="I105" s="192"/>
      <c r="J105" s="192"/>
      <c r="K105" s="192"/>
      <c r="L105" s="192"/>
      <c r="M105" s="192"/>
      <c r="N105" s="192"/>
      <c r="O105" s="192"/>
      <c r="P105" s="192"/>
    </row>
    <row r="106" spans="1:16" x14ac:dyDescent="0.25">
      <c r="A106" s="324">
        <f>A101+1</f>
        <v>20</v>
      </c>
      <c r="B106" s="336">
        <f>Hoja2!B29</f>
        <v>0</v>
      </c>
      <c r="C106" s="342">
        <f>Hoja2!R29</f>
        <v>0</v>
      </c>
      <c r="D106" s="191" t="str">
        <f>$D$11</f>
        <v>NORTE</v>
      </c>
      <c r="E106" s="187"/>
      <c r="F106" s="192"/>
      <c r="G106" s="192"/>
      <c r="H106" s="192"/>
      <c r="I106" s="192"/>
      <c r="J106" s="192"/>
      <c r="K106" s="192"/>
      <c r="L106" s="192"/>
      <c r="M106" s="192"/>
      <c r="N106" s="192"/>
      <c r="O106" s="192"/>
      <c r="P106" s="192"/>
    </row>
    <row r="107" spans="1:16" x14ac:dyDescent="0.25">
      <c r="A107" s="325"/>
      <c r="B107" s="337"/>
      <c r="C107" s="343"/>
      <c r="D107" s="194" t="str">
        <f>$D$12</f>
        <v>ESTE</v>
      </c>
      <c r="E107" s="189"/>
      <c r="F107" s="192"/>
      <c r="G107" s="192"/>
      <c r="H107" s="192"/>
      <c r="I107" s="192"/>
      <c r="J107" s="192"/>
      <c r="K107" s="192"/>
      <c r="L107" s="192"/>
      <c r="M107" s="192"/>
      <c r="N107" s="192"/>
      <c r="O107" s="192"/>
      <c r="P107" s="192"/>
    </row>
    <row r="108" spans="1:16" x14ac:dyDescent="0.25">
      <c r="A108" s="325"/>
      <c r="B108" s="337"/>
      <c r="C108" s="343"/>
      <c r="D108" s="191" t="str">
        <f>$D$13</f>
        <v>SUD</v>
      </c>
      <c r="E108" s="188"/>
      <c r="F108" s="192"/>
      <c r="G108" s="192"/>
      <c r="H108" s="192"/>
      <c r="I108" s="192"/>
      <c r="J108" s="192"/>
      <c r="K108" s="192"/>
      <c r="L108" s="192"/>
      <c r="M108" s="192"/>
      <c r="N108" s="192"/>
      <c r="O108" s="192"/>
      <c r="P108" s="192"/>
    </row>
    <row r="109" spans="1:16" x14ac:dyDescent="0.25">
      <c r="A109" s="326"/>
      <c r="B109" s="338"/>
      <c r="C109" s="344"/>
      <c r="D109" s="195" t="str">
        <f>$D$14</f>
        <v>OESTE</v>
      </c>
      <c r="E109" s="190"/>
      <c r="F109" s="192"/>
      <c r="G109" s="192"/>
      <c r="H109" s="192"/>
      <c r="I109" s="192"/>
      <c r="J109" s="192"/>
      <c r="K109" s="192"/>
      <c r="L109" s="192"/>
      <c r="M109" s="192"/>
      <c r="N109" s="192"/>
      <c r="O109" s="192"/>
      <c r="P109" s="192"/>
    </row>
    <row r="110" spans="1:16" x14ac:dyDescent="0.25">
      <c r="A110" s="193"/>
      <c r="B110" s="206"/>
      <c r="C110" s="204"/>
      <c r="D110" s="192"/>
      <c r="E110" s="192"/>
      <c r="F110" s="192"/>
      <c r="G110" s="192"/>
      <c r="H110" s="192"/>
      <c r="I110" s="192"/>
      <c r="J110" s="192"/>
      <c r="K110" s="192"/>
      <c r="L110" s="192"/>
      <c r="M110" s="192"/>
      <c r="N110" s="192"/>
      <c r="O110" s="192"/>
      <c r="P110" s="192"/>
    </row>
    <row r="111" spans="1:16" x14ac:dyDescent="0.25">
      <c r="A111" s="327">
        <f>A106+1</f>
        <v>21</v>
      </c>
      <c r="B111" s="333">
        <f>Hoja2!B30</f>
        <v>0</v>
      </c>
      <c r="C111" s="339">
        <f>Hoja2!R30</f>
        <v>0</v>
      </c>
      <c r="D111" s="191" t="str">
        <f>$D$11</f>
        <v>NORTE</v>
      </c>
      <c r="E111" s="187"/>
      <c r="F111" s="192"/>
      <c r="G111" s="192"/>
      <c r="H111" s="192"/>
      <c r="I111" s="192"/>
      <c r="J111" s="192"/>
      <c r="K111" s="192"/>
      <c r="L111" s="192"/>
      <c r="M111" s="192"/>
      <c r="N111" s="192"/>
      <c r="O111" s="192"/>
      <c r="P111" s="192"/>
    </row>
    <row r="112" spans="1:16" x14ac:dyDescent="0.25">
      <c r="A112" s="328"/>
      <c r="B112" s="334"/>
      <c r="C112" s="340"/>
      <c r="D112" s="194" t="str">
        <f>$D$12</f>
        <v>ESTE</v>
      </c>
      <c r="E112" s="189"/>
      <c r="F112" s="192"/>
      <c r="G112" s="192"/>
      <c r="H112" s="192"/>
      <c r="I112" s="192"/>
      <c r="J112" s="192"/>
      <c r="K112" s="192"/>
      <c r="L112" s="192"/>
      <c r="M112" s="192"/>
      <c r="N112" s="192"/>
      <c r="O112" s="192"/>
      <c r="P112" s="192"/>
    </row>
    <row r="113" spans="1:16" x14ac:dyDescent="0.25">
      <c r="A113" s="328"/>
      <c r="B113" s="334"/>
      <c r="C113" s="340"/>
      <c r="D113" s="191" t="str">
        <f>$D$13</f>
        <v>SUD</v>
      </c>
      <c r="E113" s="188"/>
      <c r="F113" s="192"/>
      <c r="G113" s="192"/>
      <c r="H113" s="192"/>
      <c r="I113" s="192"/>
      <c r="J113" s="192"/>
      <c r="K113" s="192"/>
      <c r="L113" s="192"/>
      <c r="M113" s="192"/>
      <c r="N113" s="192"/>
      <c r="O113" s="192"/>
      <c r="P113" s="192"/>
    </row>
    <row r="114" spans="1:16" x14ac:dyDescent="0.25">
      <c r="A114" s="329"/>
      <c r="B114" s="335"/>
      <c r="C114" s="341"/>
      <c r="D114" s="195" t="str">
        <f>$D$14</f>
        <v>OESTE</v>
      </c>
      <c r="E114" s="190"/>
      <c r="F114" s="192"/>
      <c r="G114" s="192"/>
      <c r="H114" s="192"/>
      <c r="I114" s="192"/>
      <c r="J114" s="192"/>
      <c r="K114" s="192"/>
      <c r="L114" s="192"/>
      <c r="M114" s="192"/>
      <c r="N114" s="192"/>
      <c r="O114" s="192"/>
      <c r="P114" s="192"/>
    </row>
    <row r="115" spans="1:16" x14ac:dyDescent="0.25">
      <c r="A115" s="193"/>
      <c r="B115" s="206"/>
      <c r="C115" s="204"/>
      <c r="D115" s="192"/>
      <c r="E115" s="192"/>
      <c r="F115" s="192"/>
      <c r="G115" s="192"/>
      <c r="H115" s="192"/>
      <c r="I115" s="192"/>
      <c r="J115" s="192"/>
      <c r="K115" s="192"/>
      <c r="L115" s="192"/>
      <c r="M115" s="192"/>
      <c r="N115" s="192"/>
      <c r="O115" s="192"/>
      <c r="P115" s="192"/>
    </row>
    <row r="116" spans="1:16" x14ac:dyDescent="0.25">
      <c r="A116" s="324">
        <f>A111+1</f>
        <v>22</v>
      </c>
      <c r="B116" s="336">
        <f>Hoja2!B31</f>
        <v>0</v>
      </c>
      <c r="C116" s="342">
        <f>Hoja2!R31</f>
        <v>0</v>
      </c>
      <c r="D116" s="191" t="str">
        <f>$D$11</f>
        <v>NORTE</v>
      </c>
      <c r="E116" s="187"/>
      <c r="F116" s="192"/>
      <c r="G116" s="192"/>
      <c r="H116" s="192"/>
      <c r="I116" s="192"/>
      <c r="J116" s="192"/>
      <c r="K116" s="192"/>
      <c r="L116" s="192"/>
      <c r="M116" s="192"/>
      <c r="N116" s="192"/>
      <c r="O116" s="192"/>
      <c r="P116" s="192"/>
    </row>
    <row r="117" spans="1:16" x14ac:dyDescent="0.25">
      <c r="A117" s="325"/>
      <c r="B117" s="337"/>
      <c r="C117" s="343"/>
      <c r="D117" s="194" t="str">
        <f>$D$12</f>
        <v>ESTE</v>
      </c>
      <c r="E117" s="189"/>
      <c r="F117" s="192"/>
      <c r="G117" s="192"/>
      <c r="H117" s="192"/>
      <c r="I117" s="192"/>
      <c r="J117" s="192"/>
      <c r="K117" s="192"/>
      <c r="L117" s="192"/>
      <c r="M117" s="192"/>
      <c r="N117" s="192"/>
      <c r="O117" s="192"/>
      <c r="P117" s="192"/>
    </row>
    <row r="118" spans="1:16" x14ac:dyDescent="0.25">
      <c r="A118" s="325"/>
      <c r="B118" s="337"/>
      <c r="C118" s="343"/>
      <c r="D118" s="191" t="str">
        <f>$D$13</f>
        <v>SUD</v>
      </c>
      <c r="E118" s="188"/>
      <c r="F118" s="192"/>
      <c r="G118" s="192"/>
      <c r="H118" s="192"/>
      <c r="I118" s="192"/>
      <c r="J118" s="192"/>
      <c r="K118" s="192"/>
      <c r="L118" s="192"/>
      <c r="M118" s="192"/>
      <c r="N118" s="192"/>
      <c r="O118" s="192"/>
      <c r="P118" s="192"/>
    </row>
    <row r="119" spans="1:16" x14ac:dyDescent="0.25">
      <c r="A119" s="326"/>
      <c r="B119" s="338"/>
      <c r="C119" s="344"/>
      <c r="D119" s="195" t="str">
        <f>$D$14</f>
        <v>OESTE</v>
      </c>
      <c r="E119" s="190"/>
      <c r="F119" s="192"/>
      <c r="G119" s="192"/>
      <c r="H119" s="192"/>
      <c r="I119" s="192"/>
      <c r="J119" s="192"/>
      <c r="K119" s="192"/>
      <c r="L119" s="192"/>
      <c r="M119" s="192"/>
      <c r="N119" s="192"/>
      <c r="O119" s="192"/>
      <c r="P119" s="192"/>
    </row>
    <row r="120" spans="1:16" x14ac:dyDescent="0.25">
      <c r="A120" s="193"/>
      <c r="B120" s="206"/>
      <c r="C120" s="204"/>
      <c r="D120" s="192"/>
      <c r="E120" s="192"/>
      <c r="F120" s="192"/>
      <c r="G120" s="192"/>
      <c r="H120" s="192"/>
      <c r="I120" s="192"/>
      <c r="J120" s="192"/>
      <c r="K120" s="192"/>
      <c r="L120" s="192"/>
      <c r="M120" s="192"/>
      <c r="N120" s="192"/>
      <c r="O120" s="192"/>
      <c r="P120" s="192"/>
    </row>
    <row r="121" spans="1:16" x14ac:dyDescent="0.25">
      <c r="A121" s="327">
        <f>A116+1</f>
        <v>23</v>
      </c>
      <c r="B121" s="333" t="str">
        <f>Hoja2!B32</f>
        <v>PLANTA 3º PISO</v>
      </c>
      <c r="C121" s="339" t="str">
        <f>Hoja2!R32</f>
        <v>DEPARTAMENTO 4D + TERRAZA LIBRE</v>
      </c>
      <c r="D121" s="191" t="str">
        <f>$D$11</f>
        <v>NORTE</v>
      </c>
      <c r="E121" s="187"/>
      <c r="F121" s="192"/>
      <c r="G121" s="192"/>
      <c r="H121" s="192"/>
      <c r="I121" s="192"/>
      <c r="J121" s="192"/>
      <c r="K121" s="192"/>
      <c r="L121" s="192"/>
      <c r="M121" s="192"/>
      <c r="N121" s="192"/>
      <c r="O121" s="192"/>
      <c r="P121" s="192"/>
    </row>
    <row r="122" spans="1:16" x14ac:dyDescent="0.25">
      <c r="A122" s="328"/>
      <c r="B122" s="334"/>
      <c r="C122" s="340"/>
      <c r="D122" s="194" t="str">
        <f>$D$12</f>
        <v>ESTE</v>
      </c>
      <c r="E122" s="189"/>
      <c r="F122" s="192"/>
      <c r="G122" s="192"/>
      <c r="H122" s="192"/>
      <c r="I122" s="192"/>
      <c r="J122" s="192"/>
      <c r="K122" s="192"/>
      <c r="L122" s="192"/>
      <c r="M122" s="192"/>
      <c r="N122" s="192"/>
      <c r="O122" s="192"/>
      <c r="P122" s="192"/>
    </row>
    <row r="123" spans="1:16" x14ac:dyDescent="0.25">
      <c r="A123" s="328"/>
      <c r="B123" s="334"/>
      <c r="C123" s="340"/>
      <c r="D123" s="191" t="str">
        <f>$D$13</f>
        <v>SUD</v>
      </c>
      <c r="E123" s="188"/>
      <c r="F123" s="192"/>
      <c r="G123" s="192"/>
      <c r="H123" s="192"/>
      <c r="I123" s="192"/>
      <c r="J123" s="192"/>
      <c r="K123" s="192"/>
      <c r="L123" s="192"/>
      <c r="M123" s="192"/>
      <c r="N123" s="192"/>
      <c r="O123" s="192"/>
      <c r="P123" s="192"/>
    </row>
    <row r="124" spans="1:16" x14ac:dyDescent="0.25">
      <c r="A124" s="329"/>
      <c r="B124" s="335"/>
      <c r="C124" s="341"/>
      <c r="D124" s="195" t="str">
        <f>$D$14</f>
        <v>OESTE</v>
      </c>
      <c r="E124" s="190"/>
      <c r="F124" s="192"/>
      <c r="G124" s="192"/>
      <c r="H124" s="192"/>
      <c r="I124" s="192"/>
      <c r="J124" s="192"/>
      <c r="K124" s="192"/>
      <c r="L124" s="192"/>
      <c r="M124" s="192"/>
      <c r="N124" s="192"/>
      <c r="O124" s="192"/>
      <c r="P124" s="192"/>
    </row>
    <row r="125" spans="1:16" x14ac:dyDescent="0.25">
      <c r="A125" s="193"/>
      <c r="B125" s="206"/>
      <c r="C125" s="204"/>
      <c r="D125" s="192"/>
      <c r="E125" s="192"/>
      <c r="F125" s="192"/>
      <c r="G125" s="192"/>
      <c r="H125" s="192"/>
      <c r="I125" s="192"/>
      <c r="J125" s="192"/>
      <c r="K125" s="192"/>
      <c r="L125" s="192"/>
      <c r="M125" s="192"/>
      <c r="N125" s="192"/>
      <c r="O125" s="192"/>
      <c r="P125" s="192"/>
    </row>
    <row r="126" spans="1:16" x14ac:dyDescent="0.25">
      <c r="A126" s="324">
        <f>A121+1</f>
        <v>24</v>
      </c>
      <c r="B126" s="336">
        <f>Hoja2!B33</f>
        <v>0</v>
      </c>
      <c r="C126" s="342">
        <f>Hoja2!R33</f>
        <v>0</v>
      </c>
      <c r="D126" s="191" t="str">
        <f>$D$11</f>
        <v>NORTE</v>
      </c>
      <c r="E126" s="187"/>
      <c r="F126" s="192"/>
      <c r="G126" s="192"/>
      <c r="H126" s="192"/>
      <c r="I126" s="192"/>
      <c r="J126" s="192"/>
      <c r="K126" s="192"/>
      <c r="L126" s="192"/>
      <c r="M126" s="192"/>
      <c r="N126" s="192"/>
      <c r="O126" s="192"/>
      <c r="P126" s="192"/>
    </row>
    <row r="127" spans="1:16" x14ac:dyDescent="0.25">
      <c r="A127" s="325"/>
      <c r="B127" s="337"/>
      <c r="C127" s="343"/>
      <c r="D127" s="194" t="str">
        <f>$D$12</f>
        <v>ESTE</v>
      </c>
      <c r="E127" s="189"/>
      <c r="F127" s="192"/>
      <c r="G127" s="192"/>
      <c r="H127" s="192"/>
      <c r="I127" s="192"/>
      <c r="J127" s="192"/>
      <c r="K127" s="192"/>
      <c r="L127" s="192"/>
      <c r="M127" s="192"/>
      <c r="N127" s="192"/>
      <c r="O127" s="192"/>
      <c r="P127" s="192"/>
    </row>
    <row r="128" spans="1:16" x14ac:dyDescent="0.25">
      <c r="A128" s="325"/>
      <c r="B128" s="337"/>
      <c r="C128" s="343"/>
      <c r="D128" s="191" t="str">
        <f>$D$13</f>
        <v>SUD</v>
      </c>
      <c r="E128" s="188"/>
      <c r="F128" s="192"/>
      <c r="G128" s="192"/>
      <c r="H128" s="192"/>
      <c r="I128" s="192"/>
      <c r="J128" s="192"/>
      <c r="K128" s="192"/>
      <c r="L128" s="192"/>
      <c r="M128" s="192"/>
      <c r="N128" s="192"/>
      <c r="O128" s="192"/>
      <c r="P128" s="192"/>
    </row>
    <row r="129" spans="1:16" x14ac:dyDescent="0.25">
      <c r="A129" s="326"/>
      <c r="B129" s="338"/>
      <c r="C129" s="344"/>
      <c r="D129" s="195" t="str">
        <f>$D$14</f>
        <v>OESTE</v>
      </c>
      <c r="E129" s="190"/>
      <c r="F129" s="192"/>
      <c r="G129" s="192"/>
      <c r="H129" s="192"/>
      <c r="I129" s="192"/>
      <c r="J129" s="192"/>
      <c r="K129" s="192"/>
      <c r="L129" s="192"/>
      <c r="M129" s="192"/>
      <c r="N129" s="192"/>
      <c r="O129" s="192"/>
      <c r="P129" s="192"/>
    </row>
    <row r="130" spans="1:16" x14ac:dyDescent="0.25">
      <c r="A130" s="193"/>
      <c r="B130" s="206"/>
      <c r="C130" s="204"/>
      <c r="D130" s="192"/>
      <c r="E130" s="192"/>
      <c r="F130" s="192"/>
      <c r="G130" s="192"/>
      <c r="H130" s="192"/>
      <c r="I130" s="192"/>
      <c r="J130" s="192"/>
      <c r="K130" s="192"/>
      <c r="L130" s="192"/>
      <c r="M130" s="192"/>
      <c r="N130" s="192"/>
      <c r="O130" s="192"/>
      <c r="P130" s="192"/>
    </row>
    <row r="131" spans="1:16" x14ac:dyDescent="0.25">
      <c r="A131" s="327">
        <f>A126+1</f>
        <v>25</v>
      </c>
      <c r="B131" s="333">
        <f>Hoja2!B34</f>
        <v>0</v>
      </c>
      <c r="C131" s="339">
        <f>Hoja2!R34</f>
        <v>0</v>
      </c>
      <c r="D131" s="191" t="str">
        <f>$D$11</f>
        <v>NORTE</v>
      </c>
      <c r="E131" s="187"/>
      <c r="F131" s="192"/>
      <c r="G131" s="192"/>
      <c r="H131" s="192"/>
      <c r="I131" s="192"/>
      <c r="J131" s="192"/>
      <c r="K131" s="192"/>
      <c r="L131" s="192"/>
      <c r="M131" s="192"/>
      <c r="N131" s="192"/>
      <c r="O131" s="192"/>
      <c r="P131" s="192"/>
    </row>
    <row r="132" spans="1:16" x14ac:dyDescent="0.25">
      <c r="A132" s="328"/>
      <c r="B132" s="334"/>
      <c r="C132" s="340"/>
      <c r="D132" s="194" t="str">
        <f>$D$12</f>
        <v>ESTE</v>
      </c>
      <c r="E132" s="189"/>
      <c r="F132" s="192"/>
      <c r="G132" s="192"/>
      <c r="H132" s="192"/>
      <c r="I132" s="192"/>
      <c r="J132" s="192"/>
      <c r="K132" s="192"/>
      <c r="L132" s="192"/>
      <c r="M132" s="192"/>
      <c r="N132" s="192"/>
      <c r="O132" s="192"/>
      <c r="P132" s="192"/>
    </row>
    <row r="133" spans="1:16" x14ac:dyDescent="0.25">
      <c r="A133" s="328"/>
      <c r="B133" s="334"/>
      <c r="C133" s="340"/>
      <c r="D133" s="191" t="str">
        <f>$D$13</f>
        <v>SUD</v>
      </c>
      <c r="E133" s="188"/>
      <c r="F133" s="192"/>
      <c r="G133" s="192"/>
      <c r="H133" s="192"/>
      <c r="I133" s="192"/>
      <c r="J133" s="192"/>
      <c r="K133" s="192"/>
      <c r="L133" s="192"/>
      <c r="M133" s="192"/>
      <c r="N133" s="192"/>
      <c r="O133" s="192"/>
      <c r="P133" s="192"/>
    </row>
    <row r="134" spans="1:16" x14ac:dyDescent="0.25">
      <c r="A134" s="329"/>
      <c r="B134" s="335"/>
      <c r="C134" s="341"/>
      <c r="D134" s="195" t="str">
        <f>$D$14</f>
        <v>OESTE</v>
      </c>
      <c r="E134" s="190"/>
      <c r="F134" s="192"/>
      <c r="G134" s="192"/>
      <c r="H134" s="192"/>
      <c r="I134" s="192"/>
      <c r="J134" s="192"/>
      <c r="K134" s="192"/>
      <c r="L134" s="192"/>
      <c r="M134" s="192"/>
      <c r="N134" s="192"/>
      <c r="O134" s="192"/>
      <c r="P134" s="192"/>
    </row>
    <row r="135" spans="1:16" x14ac:dyDescent="0.25">
      <c r="A135" s="193"/>
      <c r="B135" s="206"/>
      <c r="C135" s="204"/>
      <c r="D135" s="192"/>
      <c r="E135" s="192"/>
      <c r="F135" s="192"/>
      <c r="G135" s="192"/>
      <c r="H135" s="192"/>
      <c r="I135" s="192"/>
      <c r="J135" s="192"/>
      <c r="K135" s="192"/>
      <c r="L135" s="192"/>
      <c r="M135" s="192"/>
      <c r="N135" s="192"/>
      <c r="O135" s="192"/>
      <c r="P135" s="192"/>
    </row>
    <row r="136" spans="1:16" x14ac:dyDescent="0.25">
      <c r="A136" s="324">
        <f>A131+1</f>
        <v>26</v>
      </c>
      <c r="B136" s="336">
        <f>Hoja2!B35</f>
        <v>0</v>
      </c>
      <c r="C136" s="342">
        <f>Hoja2!R35</f>
        <v>0</v>
      </c>
      <c r="D136" s="191" t="str">
        <f>$D$11</f>
        <v>NORTE</v>
      </c>
      <c r="E136" s="187"/>
      <c r="F136" s="192"/>
      <c r="G136" s="192"/>
      <c r="H136" s="192"/>
      <c r="I136" s="192"/>
      <c r="J136" s="192"/>
      <c r="K136" s="192"/>
      <c r="L136" s="192"/>
      <c r="M136" s="192"/>
      <c r="N136" s="192"/>
      <c r="O136" s="192"/>
      <c r="P136" s="192"/>
    </row>
    <row r="137" spans="1:16" x14ac:dyDescent="0.25">
      <c r="A137" s="325"/>
      <c r="B137" s="337"/>
      <c r="C137" s="343"/>
      <c r="D137" s="194" t="str">
        <f>$D$12</f>
        <v>ESTE</v>
      </c>
      <c r="E137" s="189"/>
      <c r="F137" s="192"/>
      <c r="G137" s="192"/>
      <c r="H137" s="192"/>
      <c r="I137" s="192"/>
      <c r="J137" s="192"/>
      <c r="K137" s="192"/>
      <c r="L137" s="192"/>
      <c r="M137" s="192"/>
      <c r="N137" s="192"/>
      <c r="O137" s="192"/>
      <c r="P137" s="192"/>
    </row>
    <row r="138" spans="1:16" x14ac:dyDescent="0.25">
      <c r="A138" s="325"/>
      <c r="B138" s="337"/>
      <c r="C138" s="343"/>
      <c r="D138" s="191" t="str">
        <f>$D$13</f>
        <v>SUD</v>
      </c>
      <c r="E138" s="188"/>
      <c r="F138" s="192"/>
      <c r="G138" s="192"/>
      <c r="H138" s="192"/>
      <c r="I138" s="192"/>
      <c r="J138" s="192"/>
      <c r="K138" s="192"/>
      <c r="L138" s="192"/>
      <c r="M138" s="192"/>
      <c r="N138" s="192"/>
      <c r="O138" s="192"/>
      <c r="P138" s="192"/>
    </row>
    <row r="139" spans="1:16" x14ac:dyDescent="0.25">
      <c r="A139" s="326"/>
      <c r="B139" s="338"/>
      <c r="C139" s="344"/>
      <c r="D139" s="195" t="str">
        <f>$D$14</f>
        <v>OESTE</v>
      </c>
      <c r="E139" s="190"/>
      <c r="F139" s="192"/>
      <c r="G139" s="192"/>
      <c r="H139" s="192"/>
      <c r="I139" s="192"/>
      <c r="J139" s="192"/>
      <c r="K139" s="192"/>
      <c r="L139" s="192"/>
      <c r="M139" s="192"/>
      <c r="N139" s="192"/>
      <c r="O139" s="192"/>
      <c r="P139" s="192"/>
    </row>
    <row r="140" spans="1:16" x14ac:dyDescent="0.25">
      <c r="A140" s="193"/>
      <c r="B140" s="206"/>
      <c r="C140" s="204"/>
      <c r="D140" s="192"/>
      <c r="E140" s="192"/>
      <c r="F140" s="192"/>
      <c r="G140" s="192"/>
      <c r="H140" s="192"/>
      <c r="I140" s="192"/>
      <c r="J140" s="192"/>
      <c r="K140" s="192"/>
      <c r="L140" s="192"/>
      <c r="M140" s="192"/>
      <c r="N140" s="192"/>
      <c r="O140" s="192"/>
      <c r="P140" s="192"/>
    </row>
    <row r="141" spans="1:16" x14ac:dyDescent="0.25">
      <c r="A141" s="327">
        <f>A136+1</f>
        <v>27</v>
      </c>
      <c r="B141" s="333" t="str">
        <f>Hoja2!B36</f>
        <v>PLANTA 4º PISO</v>
      </c>
      <c r="C141" s="339" t="str">
        <f>Hoja2!R36</f>
        <v>DEPARTAMENTO 5E</v>
      </c>
      <c r="D141" s="191" t="str">
        <f>$D$11</f>
        <v>NORTE</v>
      </c>
      <c r="E141" s="187"/>
      <c r="F141" s="192"/>
      <c r="G141" s="192"/>
      <c r="H141" s="192"/>
      <c r="I141" s="192"/>
      <c r="J141" s="192"/>
      <c r="K141" s="192"/>
      <c r="L141" s="192"/>
      <c r="M141" s="192"/>
      <c r="N141" s="192"/>
      <c r="O141" s="192"/>
      <c r="P141" s="192"/>
    </row>
    <row r="142" spans="1:16" x14ac:dyDescent="0.25">
      <c r="A142" s="328"/>
      <c r="B142" s="334"/>
      <c r="C142" s="340"/>
      <c r="D142" s="194" t="str">
        <f>$D$12</f>
        <v>ESTE</v>
      </c>
      <c r="E142" s="189"/>
      <c r="F142" s="192"/>
      <c r="G142" s="192"/>
      <c r="H142" s="192"/>
      <c r="I142" s="192"/>
      <c r="J142" s="192"/>
      <c r="K142" s="192"/>
      <c r="L142" s="192"/>
      <c r="M142" s="192"/>
      <c r="N142" s="192"/>
      <c r="O142" s="192"/>
      <c r="P142" s="192"/>
    </row>
    <row r="143" spans="1:16" x14ac:dyDescent="0.25">
      <c r="A143" s="328"/>
      <c r="B143" s="334"/>
      <c r="C143" s="340"/>
      <c r="D143" s="191" t="str">
        <f>$D$13</f>
        <v>SUD</v>
      </c>
      <c r="E143" s="188"/>
      <c r="F143" s="192"/>
      <c r="G143" s="192"/>
      <c r="H143" s="192"/>
      <c r="I143" s="192"/>
      <c r="J143" s="192"/>
      <c r="K143" s="192"/>
      <c r="L143" s="192"/>
      <c r="M143" s="192"/>
      <c r="N143" s="192"/>
      <c r="O143" s="192"/>
      <c r="P143" s="192"/>
    </row>
    <row r="144" spans="1:16" x14ac:dyDescent="0.25">
      <c r="A144" s="329"/>
      <c r="B144" s="335"/>
      <c r="C144" s="341"/>
      <c r="D144" s="195" t="str">
        <f>$D$14</f>
        <v>OESTE</v>
      </c>
      <c r="E144" s="190"/>
      <c r="F144" s="192"/>
      <c r="G144" s="192"/>
      <c r="H144" s="192"/>
      <c r="I144" s="192"/>
      <c r="J144" s="192"/>
      <c r="K144" s="192"/>
      <c r="L144" s="192"/>
      <c r="M144" s="192"/>
      <c r="N144" s="192"/>
      <c r="O144" s="192"/>
      <c r="P144" s="192"/>
    </row>
    <row r="145" spans="1:16" x14ac:dyDescent="0.25">
      <c r="A145" s="193"/>
      <c r="B145" s="206"/>
      <c r="C145" s="204"/>
      <c r="D145" s="192"/>
      <c r="E145" s="192"/>
      <c r="F145" s="192"/>
      <c r="G145" s="192"/>
      <c r="H145" s="192"/>
      <c r="I145" s="192"/>
      <c r="J145" s="192"/>
      <c r="K145" s="192"/>
      <c r="L145" s="192"/>
      <c r="M145" s="192"/>
      <c r="N145" s="192"/>
      <c r="O145" s="192"/>
      <c r="P145" s="192"/>
    </row>
    <row r="146" spans="1:16" x14ac:dyDescent="0.25">
      <c r="A146" s="324">
        <f>A141+1</f>
        <v>28</v>
      </c>
      <c r="B146" s="336">
        <f>Hoja2!B37</f>
        <v>0</v>
      </c>
      <c r="C146" s="342">
        <f>Hoja2!R37</f>
        <v>0</v>
      </c>
      <c r="D146" s="191" t="str">
        <f>$D$11</f>
        <v>NORTE</v>
      </c>
      <c r="E146" s="187"/>
      <c r="F146" s="192"/>
      <c r="G146" s="192"/>
      <c r="H146" s="192"/>
      <c r="I146" s="192"/>
      <c r="J146" s="192"/>
      <c r="K146" s="192"/>
      <c r="L146" s="192"/>
      <c r="M146" s="192"/>
      <c r="N146" s="192"/>
      <c r="O146" s="192"/>
      <c r="P146" s="192"/>
    </row>
    <row r="147" spans="1:16" x14ac:dyDescent="0.25">
      <c r="A147" s="325"/>
      <c r="B147" s="337"/>
      <c r="C147" s="343"/>
      <c r="D147" s="194" t="str">
        <f>$D$12</f>
        <v>ESTE</v>
      </c>
      <c r="E147" s="189"/>
      <c r="F147" s="192"/>
      <c r="G147" s="192"/>
      <c r="H147" s="192"/>
      <c r="I147" s="192"/>
      <c r="J147" s="192"/>
      <c r="K147" s="192"/>
      <c r="L147" s="192"/>
      <c r="M147" s="192"/>
      <c r="N147" s="192"/>
      <c r="O147" s="192"/>
      <c r="P147" s="192"/>
    </row>
    <row r="148" spans="1:16" x14ac:dyDescent="0.25">
      <c r="A148" s="325"/>
      <c r="B148" s="337"/>
      <c r="C148" s="343"/>
      <c r="D148" s="191" t="str">
        <f>$D$13</f>
        <v>SUD</v>
      </c>
      <c r="E148" s="188"/>
      <c r="F148" s="192"/>
      <c r="G148" s="192"/>
      <c r="H148" s="192"/>
      <c r="I148" s="192"/>
      <c r="J148" s="192"/>
      <c r="K148" s="192"/>
      <c r="L148" s="192"/>
      <c r="M148" s="192"/>
      <c r="N148" s="192"/>
      <c r="O148" s="192"/>
      <c r="P148" s="192"/>
    </row>
    <row r="149" spans="1:16" x14ac:dyDescent="0.25">
      <c r="A149" s="326"/>
      <c r="B149" s="338"/>
      <c r="C149" s="344"/>
      <c r="D149" s="195" t="str">
        <f>$D$14</f>
        <v>OESTE</v>
      </c>
      <c r="E149" s="190"/>
      <c r="F149" s="192"/>
      <c r="G149" s="192"/>
      <c r="H149" s="192"/>
      <c r="I149" s="192"/>
      <c r="J149" s="192"/>
      <c r="K149" s="192"/>
      <c r="L149" s="192"/>
      <c r="M149" s="192"/>
      <c r="N149" s="192"/>
      <c r="O149" s="192"/>
      <c r="P149" s="192"/>
    </row>
    <row r="150" spans="1:16" x14ac:dyDescent="0.25">
      <c r="A150" s="193"/>
      <c r="B150" s="206"/>
      <c r="C150" s="204"/>
      <c r="D150" s="192"/>
      <c r="E150" s="192"/>
      <c r="F150" s="192"/>
      <c r="G150" s="192"/>
      <c r="H150" s="192"/>
      <c r="I150" s="192"/>
      <c r="J150" s="192"/>
      <c r="K150" s="192"/>
      <c r="L150" s="192"/>
      <c r="M150" s="192"/>
      <c r="N150" s="192"/>
      <c r="O150" s="192"/>
      <c r="P150" s="192"/>
    </row>
    <row r="151" spans="1:16" x14ac:dyDescent="0.25">
      <c r="A151" s="327">
        <f>A146+1</f>
        <v>29</v>
      </c>
      <c r="B151" s="333">
        <f>Hoja2!B38</f>
        <v>0</v>
      </c>
      <c r="C151" s="339">
        <f>Hoja2!R38</f>
        <v>0</v>
      </c>
      <c r="D151" s="191" t="str">
        <f>$D$11</f>
        <v>NORTE</v>
      </c>
      <c r="E151" s="187"/>
      <c r="F151" s="192"/>
      <c r="G151" s="192"/>
      <c r="H151" s="192"/>
      <c r="I151" s="192"/>
      <c r="J151" s="192"/>
      <c r="K151" s="192"/>
      <c r="L151" s="192"/>
      <c r="M151" s="192"/>
      <c r="N151" s="192"/>
      <c r="O151" s="192"/>
      <c r="P151" s="192"/>
    </row>
    <row r="152" spans="1:16" x14ac:dyDescent="0.25">
      <c r="A152" s="328"/>
      <c r="B152" s="334"/>
      <c r="C152" s="340"/>
      <c r="D152" s="194" t="str">
        <f>$D$12</f>
        <v>ESTE</v>
      </c>
      <c r="E152" s="189"/>
      <c r="F152" s="192"/>
      <c r="G152" s="192"/>
      <c r="H152" s="192"/>
      <c r="I152" s="192"/>
      <c r="J152" s="192"/>
      <c r="K152" s="192"/>
      <c r="L152" s="192"/>
      <c r="M152" s="192"/>
      <c r="N152" s="192"/>
      <c r="O152" s="192"/>
      <c r="P152" s="192"/>
    </row>
    <row r="153" spans="1:16" x14ac:dyDescent="0.25">
      <c r="A153" s="328"/>
      <c r="B153" s="334"/>
      <c r="C153" s="340"/>
      <c r="D153" s="191" t="str">
        <f>$D$13</f>
        <v>SUD</v>
      </c>
      <c r="E153" s="188"/>
      <c r="F153" s="192"/>
      <c r="G153" s="192"/>
      <c r="H153" s="192"/>
      <c r="I153" s="192"/>
      <c r="J153" s="192"/>
      <c r="K153" s="192"/>
      <c r="L153" s="192"/>
      <c r="M153" s="192"/>
      <c r="N153" s="192"/>
      <c r="O153" s="192"/>
      <c r="P153" s="192"/>
    </row>
    <row r="154" spans="1:16" x14ac:dyDescent="0.25">
      <c r="A154" s="329"/>
      <c r="B154" s="335"/>
      <c r="C154" s="341"/>
      <c r="D154" s="195" t="str">
        <f>$D$14</f>
        <v>OESTE</v>
      </c>
      <c r="E154" s="190"/>
      <c r="F154" s="192"/>
      <c r="G154" s="192"/>
      <c r="H154" s="192"/>
      <c r="I154" s="192"/>
      <c r="J154" s="192"/>
      <c r="K154" s="192"/>
      <c r="L154" s="192"/>
      <c r="M154" s="192"/>
      <c r="N154" s="192"/>
      <c r="O154" s="192"/>
      <c r="P154" s="192"/>
    </row>
    <row r="155" spans="1:16" x14ac:dyDescent="0.25">
      <c r="A155" s="193"/>
      <c r="B155" s="206"/>
      <c r="C155" s="204"/>
      <c r="D155" s="192"/>
      <c r="E155" s="192"/>
      <c r="F155" s="192"/>
      <c r="G155" s="192"/>
      <c r="H155" s="192"/>
      <c r="I155" s="192"/>
      <c r="J155" s="192"/>
      <c r="K155" s="192"/>
      <c r="L155" s="192"/>
      <c r="M155" s="192"/>
      <c r="N155" s="192"/>
      <c r="O155" s="192"/>
      <c r="P155" s="192"/>
    </row>
    <row r="156" spans="1:16" x14ac:dyDescent="0.25">
      <c r="A156" s="324">
        <f>A151+1</f>
        <v>30</v>
      </c>
      <c r="B156" s="336">
        <f>Hoja2!B39</f>
        <v>0</v>
      </c>
      <c r="C156" s="342">
        <f>Hoja2!R39</f>
        <v>0</v>
      </c>
      <c r="D156" s="191" t="str">
        <f>$D$11</f>
        <v>NORTE</v>
      </c>
      <c r="E156" s="187"/>
      <c r="F156" s="192"/>
      <c r="G156" s="192"/>
      <c r="H156" s="192"/>
      <c r="I156" s="192"/>
      <c r="J156" s="192"/>
      <c r="K156" s="192"/>
      <c r="L156" s="192"/>
      <c r="M156" s="192"/>
      <c r="N156" s="192"/>
      <c r="O156" s="192"/>
      <c r="P156" s="192"/>
    </row>
    <row r="157" spans="1:16" x14ac:dyDescent="0.25">
      <c r="A157" s="325"/>
      <c r="B157" s="337"/>
      <c r="C157" s="343"/>
      <c r="D157" s="194" t="str">
        <f>$D$12</f>
        <v>ESTE</v>
      </c>
      <c r="E157" s="189"/>
      <c r="F157" s="192"/>
      <c r="G157" s="192"/>
      <c r="H157" s="192"/>
      <c r="I157" s="192"/>
      <c r="J157" s="192"/>
      <c r="K157" s="192"/>
      <c r="L157" s="192"/>
      <c r="M157" s="192"/>
      <c r="N157" s="192"/>
      <c r="O157" s="192"/>
      <c r="P157" s="192"/>
    </row>
    <row r="158" spans="1:16" x14ac:dyDescent="0.25">
      <c r="A158" s="325"/>
      <c r="B158" s="337"/>
      <c r="C158" s="343"/>
      <c r="D158" s="191" t="str">
        <f>$D$13</f>
        <v>SUD</v>
      </c>
      <c r="E158" s="188"/>
      <c r="F158" s="192"/>
      <c r="G158" s="192"/>
      <c r="H158" s="192"/>
      <c r="I158" s="192"/>
      <c r="J158" s="192"/>
      <c r="K158" s="192"/>
      <c r="L158" s="192"/>
      <c r="M158" s="192"/>
      <c r="N158" s="192"/>
      <c r="O158" s="192"/>
      <c r="P158" s="192"/>
    </row>
    <row r="159" spans="1:16" x14ac:dyDescent="0.25">
      <c r="A159" s="326"/>
      <c r="B159" s="338"/>
      <c r="C159" s="344"/>
      <c r="D159" s="195" t="str">
        <f>$D$14</f>
        <v>OESTE</v>
      </c>
      <c r="E159" s="190"/>
      <c r="F159" s="192"/>
      <c r="G159" s="192"/>
      <c r="H159" s="192"/>
      <c r="I159" s="192"/>
      <c r="J159" s="192"/>
      <c r="K159" s="192"/>
      <c r="L159" s="192"/>
      <c r="M159" s="192"/>
      <c r="N159" s="192"/>
      <c r="O159" s="192"/>
      <c r="P159" s="192"/>
    </row>
    <row r="160" spans="1:16" x14ac:dyDescent="0.25">
      <c r="A160" s="193"/>
      <c r="B160" s="206"/>
      <c r="C160" s="204"/>
      <c r="D160" s="192"/>
      <c r="E160" s="192"/>
      <c r="F160" s="192"/>
      <c r="G160" s="192"/>
      <c r="H160" s="192"/>
      <c r="I160" s="192"/>
      <c r="J160" s="192"/>
      <c r="K160" s="192"/>
      <c r="L160" s="192"/>
      <c r="M160" s="192"/>
      <c r="N160" s="192"/>
      <c r="O160" s="192"/>
      <c r="P160" s="192"/>
    </row>
    <row r="161" spans="1:16" x14ac:dyDescent="0.25">
      <c r="A161" s="327">
        <f>A156+1</f>
        <v>31</v>
      </c>
      <c r="B161" s="333">
        <f>Hoja2!B40</f>
        <v>0</v>
      </c>
      <c r="C161" s="339">
        <f>Hoja2!R40</f>
        <v>0</v>
      </c>
      <c r="D161" s="191" t="str">
        <f>$D$11</f>
        <v>NORTE</v>
      </c>
      <c r="E161" s="187"/>
      <c r="F161" s="192"/>
      <c r="G161" s="192"/>
      <c r="H161" s="192"/>
      <c r="I161" s="192"/>
      <c r="J161" s="192"/>
      <c r="K161" s="192"/>
      <c r="L161" s="192"/>
      <c r="M161" s="192"/>
      <c r="N161" s="192"/>
      <c r="O161" s="192"/>
      <c r="P161" s="192"/>
    </row>
    <row r="162" spans="1:16" x14ac:dyDescent="0.25">
      <c r="A162" s="328"/>
      <c r="B162" s="334"/>
      <c r="C162" s="340"/>
      <c r="D162" s="194" t="str">
        <f>$D$12</f>
        <v>ESTE</v>
      </c>
      <c r="E162" s="189"/>
      <c r="F162" s="192"/>
      <c r="G162" s="192"/>
      <c r="H162" s="192"/>
      <c r="I162" s="192"/>
      <c r="J162" s="192"/>
      <c r="K162" s="192"/>
      <c r="L162" s="192"/>
      <c r="M162" s="192"/>
      <c r="N162" s="192"/>
      <c r="O162" s="192"/>
      <c r="P162" s="192"/>
    </row>
    <row r="163" spans="1:16" x14ac:dyDescent="0.25">
      <c r="A163" s="328"/>
      <c r="B163" s="334"/>
      <c r="C163" s="340"/>
      <c r="D163" s="191" t="str">
        <f>$D$13</f>
        <v>SUD</v>
      </c>
      <c r="E163" s="188"/>
      <c r="F163" s="192"/>
      <c r="G163" s="192"/>
      <c r="H163" s="192"/>
      <c r="I163" s="192"/>
      <c r="J163" s="192"/>
      <c r="K163" s="192"/>
      <c r="L163" s="192"/>
      <c r="M163" s="192"/>
      <c r="N163" s="192"/>
      <c r="O163" s="192"/>
      <c r="P163" s="192"/>
    </row>
    <row r="164" spans="1:16" x14ac:dyDescent="0.25">
      <c r="A164" s="329"/>
      <c r="B164" s="335"/>
      <c r="C164" s="341"/>
      <c r="D164" s="195" t="str">
        <f>$D$14</f>
        <v>OESTE</v>
      </c>
      <c r="E164" s="190"/>
      <c r="F164" s="192"/>
      <c r="G164" s="192"/>
      <c r="H164" s="192"/>
      <c r="I164" s="192"/>
      <c r="J164" s="192"/>
      <c r="K164" s="192"/>
      <c r="L164" s="192"/>
      <c r="M164" s="192"/>
      <c r="N164" s="192"/>
      <c r="O164" s="192"/>
      <c r="P164" s="192"/>
    </row>
    <row r="165" spans="1:16" x14ac:dyDescent="0.25">
      <c r="A165" s="193"/>
      <c r="B165" s="206"/>
      <c r="C165" s="204"/>
      <c r="D165" s="192"/>
      <c r="E165" s="192"/>
      <c r="F165" s="192"/>
      <c r="G165" s="192"/>
      <c r="H165" s="192"/>
      <c r="I165" s="192"/>
      <c r="J165" s="192"/>
      <c r="K165" s="192"/>
      <c r="L165" s="192"/>
      <c r="M165" s="192"/>
      <c r="N165" s="192"/>
      <c r="O165" s="192"/>
      <c r="P165" s="192"/>
    </row>
    <row r="166" spans="1:16" x14ac:dyDescent="0.25">
      <c r="A166" s="324">
        <f>A161+1</f>
        <v>32</v>
      </c>
      <c r="B166" s="336">
        <f>Hoja2!B41</f>
        <v>0</v>
      </c>
      <c r="C166" s="342">
        <f>Hoja2!R41</f>
        <v>0</v>
      </c>
      <c r="D166" s="191" t="str">
        <f>$D$11</f>
        <v>NORTE</v>
      </c>
      <c r="E166" s="187"/>
      <c r="F166" s="192"/>
      <c r="G166" s="192"/>
      <c r="H166" s="192"/>
      <c r="I166" s="192"/>
      <c r="J166" s="192"/>
      <c r="K166" s="192"/>
      <c r="L166" s="192"/>
      <c r="M166" s="192"/>
      <c r="N166" s="192"/>
      <c r="O166" s="192"/>
      <c r="P166" s="192"/>
    </row>
    <row r="167" spans="1:16" x14ac:dyDescent="0.25">
      <c r="A167" s="325"/>
      <c r="B167" s="337"/>
      <c r="C167" s="343"/>
      <c r="D167" s="194" t="str">
        <f>$D$12</f>
        <v>ESTE</v>
      </c>
      <c r="E167" s="189"/>
      <c r="F167" s="192"/>
      <c r="G167" s="192"/>
      <c r="H167" s="192"/>
      <c r="I167" s="192"/>
      <c r="J167" s="192"/>
      <c r="K167" s="192"/>
      <c r="L167" s="192"/>
      <c r="M167" s="192"/>
      <c r="N167" s="192"/>
      <c r="O167" s="192"/>
      <c r="P167" s="192"/>
    </row>
    <row r="168" spans="1:16" x14ac:dyDescent="0.25">
      <c r="A168" s="325"/>
      <c r="B168" s="337"/>
      <c r="C168" s="343"/>
      <c r="D168" s="191" t="str">
        <f>$D$13</f>
        <v>SUD</v>
      </c>
      <c r="E168" s="188"/>
      <c r="F168" s="192"/>
      <c r="G168" s="192"/>
      <c r="H168" s="192"/>
      <c r="I168" s="192"/>
      <c r="J168" s="192"/>
      <c r="K168" s="192"/>
      <c r="L168" s="192"/>
      <c r="M168" s="192"/>
      <c r="N168" s="192"/>
      <c r="O168" s="192"/>
      <c r="P168" s="192"/>
    </row>
    <row r="169" spans="1:16" x14ac:dyDescent="0.25">
      <c r="A169" s="326"/>
      <c r="B169" s="338"/>
      <c r="C169" s="344"/>
      <c r="D169" s="195" t="str">
        <f>$D$14</f>
        <v>OESTE</v>
      </c>
      <c r="E169" s="190"/>
      <c r="F169" s="192"/>
      <c r="G169" s="192"/>
      <c r="H169" s="192"/>
      <c r="I169" s="192"/>
      <c r="J169" s="192"/>
      <c r="K169" s="192"/>
      <c r="L169" s="192"/>
      <c r="M169" s="192"/>
      <c r="N169" s="192"/>
      <c r="O169" s="192"/>
      <c r="P169" s="192"/>
    </row>
    <row r="170" spans="1:16" x14ac:dyDescent="0.25">
      <c r="A170" s="193"/>
      <c r="B170" s="206"/>
      <c r="C170" s="204"/>
      <c r="D170" s="192"/>
      <c r="E170" s="192"/>
      <c r="F170" s="192"/>
      <c r="G170" s="192"/>
      <c r="H170" s="192"/>
      <c r="I170" s="192"/>
      <c r="J170" s="192"/>
      <c r="K170" s="192"/>
      <c r="L170" s="192"/>
      <c r="M170" s="192"/>
      <c r="N170" s="192"/>
      <c r="O170" s="192"/>
      <c r="P170" s="192"/>
    </row>
    <row r="171" spans="1:16" x14ac:dyDescent="0.25">
      <c r="A171" s="327">
        <f>A166+1</f>
        <v>33</v>
      </c>
      <c r="B171" s="333">
        <f>Hoja2!B42</f>
        <v>0</v>
      </c>
      <c r="C171" s="339">
        <f>Hoja2!R42</f>
        <v>0</v>
      </c>
      <c r="D171" s="191" t="str">
        <f>$D$11</f>
        <v>NORTE</v>
      </c>
      <c r="E171" s="187"/>
      <c r="F171" s="192"/>
      <c r="G171" s="192"/>
      <c r="H171" s="192"/>
      <c r="I171" s="192"/>
      <c r="J171" s="192"/>
      <c r="K171" s="192"/>
      <c r="L171" s="192"/>
      <c r="M171" s="192"/>
      <c r="N171" s="192"/>
      <c r="O171" s="192"/>
      <c r="P171" s="192"/>
    </row>
    <row r="172" spans="1:16" x14ac:dyDescent="0.25">
      <c r="A172" s="328"/>
      <c r="B172" s="334"/>
      <c r="C172" s="340"/>
      <c r="D172" s="194" t="str">
        <f>$D$12</f>
        <v>ESTE</v>
      </c>
      <c r="E172" s="189"/>
      <c r="F172" s="192"/>
      <c r="G172" s="192"/>
      <c r="H172" s="192"/>
      <c r="I172" s="192"/>
      <c r="J172" s="192"/>
      <c r="K172" s="192"/>
      <c r="L172" s="192"/>
      <c r="M172" s="192"/>
      <c r="N172" s="192"/>
      <c r="O172" s="192"/>
      <c r="P172" s="192"/>
    </row>
    <row r="173" spans="1:16" x14ac:dyDescent="0.25">
      <c r="A173" s="328"/>
      <c r="B173" s="334"/>
      <c r="C173" s="340"/>
      <c r="D173" s="191" t="str">
        <f>$D$13</f>
        <v>SUD</v>
      </c>
      <c r="E173" s="188"/>
      <c r="F173" s="192"/>
      <c r="G173" s="192"/>
      <c r="H173" s="192"/>
      <c r="I173" s="192"/>
      <c r="J173" s="192"/>
      <c r="K173" s="192"/>
      <c r="L173" s="192"/>
      <c r="M173" s="192"/>
      <c r="N173" s="192"/>
      <c r="O173" s="192"/>
      <c r="P173" s="192"/>
    </row>
    <row r="174" spans="1:16" x14ac:dyDescent="0.25">
      <c r="A174" s="329"/>
      <c r="B174" s="335"/>
      <c r="C174" s="341"/>
      <c r="D174" s="195" t="str">
        <f>$D$14</f>
        <v>OESTE</v>
      </c>
      <c r="E174" s="190"/>
      <c r="F174" s="192"/>
      <c r="G174" s="192"/>
      <c r="H174" s="192"/>
      <c r="I174" s="192"/>
      <c r="J174" s="192"/>
      <c r="K174" s="192"/>
      <c r="L174" s="192"/>
      <c r="M174" s="192"/>
      <c r="N174" s="192"/>
      <c r="O174" s="192"/>
      <c r="P174" s="192"/>
    </row>
    <row r="175" spans="1:16" x14ac:dyDescent="0.25">
      <c r="A175" s="193"/>
      <c r="B175" s="206"/>
      <c r="C175" s="204"/>
      <c r="D175" s="192"/>
      <c r="E175" s="192"/>
      <c r="F175" s="192"/>
      <c r="G175" s="192"/>
      <c r="H175" s="192"/>
      <c r="I175" s="192"/>
      <c r="J175" s="192"/>
      <c r="K175" s="192"/>
      <c r="L175" s="192"/>
      <c r="M175" s="192"/>
      <c r="N175" s="192"/>
      <c r="O175" s="192"/>
      <c r="P175" s="192"/>
    </row>
    <row r="176" spans="1:16" x14ac:dyDescent="0.25">
      <c r="A176" s="324">
        <f>A171+1</f>
        <v>34</v>
      </c>
      <c r="B176" s="336">
        <f>Hoja2!B43</f>
        <v>0</v>
      </c>
      <c r="C176" s="342">
        <f>Hoja2!R43</f>
        <v>0</v>
      </c>
      <c r="D176" s="191" t="str">
        <f>$D$11</f>
        <v>NORTE</v>
      </c>
      <c r="E176" s="187"/>
      <c r="F176" s="192"/>
      <c r="G176" s="192"/>
      <c r="H176" s="192"/>
      <c r="I176" s="192"/>
      <c r="J176" s="192"/>
      <c r="K176" s="192"/>
      <c r="L176" s="192"/>
      <c r="M176" s="192"/>
      <c r="N176" s="192"/>
      <c r="O176" s="192"/>
      <c r="P176" s="192"/>
    </row>
    <row r="177" spans="1:16" x14ac:dyDescent="0.25">
      <c r="A177" s="325"/>
      <c r="B177" s="337"/>
      <c r="C177" s="343"/>
      <c r="D177" s="194" t="str">
        <f>$D$12</f>
        <v>ESTE</v>
      </c>
      <c r="E177" s="189"/>
      <c r="F177" s="192"/>
      <c r="G177" s="192"/>
      <c r="H177" s="192"/>
      <c r="I177" s="192"/>
      <c r="J177" s="192"/>
      <c r="K177" s="192"/>
      <c r="L177" s="192"/>
      <c r="M177" s="192"/>
      <c r="N177" s="192"/>
      <c r="O177" s="192"/>
      <c r="P177" s="192"/>
    </row>
    <row r="178" spans="1:16" x14ac:dyDescent="0.25">
      <c r="A178" s="325"/>
      <c r="B178" s="337"/>
      <c r="C178" s="343"/>
      <c r="D178" s="191" t="str">
        <f>$D$13</f>
        <v>SUD</v>
      </c>
      <c r="E178" s="188"/>
      <c r="F178" s="192"/>
      <c r="G178" s="192"/>
      <c r="H178" s="192"/>
      <c r="I178" s="192"/>
      <c r="J178" s="192"/>
      <c r="K178" s="192"/>
      <c r="L178" s="192"/>
      <c r="M178" s="192"/>
      <c r="N178" s="192"/>
      <c r="O178" s="192"/>
      <c r="P178" s="192"/>
    </row>
    <row r="179" spans="1:16" x14ac:dyDescent="0.25">
      <c r="A179" s="326"/>
      <c r="B179" s="338"/>
      <c r="C179" s="344"/>
      <c r="D179" s="195" t="str">
        <f>$D$14</f>
        <v>OESTE</v>
      </c>
      <c r="E179" s="190"/>
      <c r="F179" s="192"/>
      <c r="G179" s="192"/>
      <c r="H179" s="192"/>
      <c r="I179" s="192"/>
      <c r="J179" s="192"/>
      <c r="K179" s="192"/>
      <c r="L179" s="192"/>
      <c r="M179" s="192"/>
      <c r="N179" s="192"/>
      <c r="O179" s="192"/>
      <c r="P179" s="192"/>
    </row>
    <row r="180" spans="1:16" x14ac:dyDescent="0.25">
      <c r="A180" s="193"/>
      <c r="B180" s="206"/>
      <c r="C180" s="204"/>
      <c r="D180" s="192"/>
      <c r="E180" s="192"/>
      <c r="F180" s="192"/>
      <c r="G180" s="192"/>
      <c r="H180" s="192"/>
      <c r="I180" s="192"/>
      <c r="J180" s="192"/>
      <c r="K180" s="192"/>
      <c r="L180" s="192"/>
      <c r="M180" s="192"/>
      <c r="N180" s="192"/>
      <c r="O180" s="192"/>
      <c r="P180" s="192"/>
    </row>
    <row r="181" spans="1:16" x14ac:dyDescent="0.25">
      <c r="A181" s="327">
        <f>A176+1</f>
        <v>35</v>
      </c>
      <c r="B181" s="333">
        <f>Hoja2!B44</f>
        <v>0</v>
      </c>
      <c r="C181" s="339">
        <f>Hoja2!R44</f>
        <v>0</v>
      </c>
      <c r="D181" s="191" t="str">
        <f>$D$11</f>
        <v>NORTE</v>
      </c>
      <c r="E181" s="187"/>
      <c r="F181" s="192"/>
      <c r="G181" s="192"/>
      <c r="H181" s="192"/>
      <c r="I181" s="192"/>
      <c r="J181" s="192"/>
      <c r="K181" s="192"/>
      <c r="L181" s="192"/>
      <c r="M181" s="192"/>
      <c r="N181" s="192"/>
      <c r="O181" s="192"/>
      <c r="P181" s="192"/>
    </row>
    <row r="182" spans="1:16" x14ac:dyDescent="0.25">
      <c r="A182" s="328"/>
      <c r="B182" s="334"/>
      <c r="C182" s="340"/>
      <c r="D182" s="194" t="str">
        <f>$D$12</f>
        <v>ESTE</v>
      </c>
      <c r="E182" s="189"/>
      <c r="F182" s="192"/>
      <c r="G182" s="192"/>
      <c r="H182" s="192"/>
      <c r="I182" s="192"/>
      <c r="J182" s="192"/>
      <c r="K182" s="192"/>
      <c r="L182" s="192"/>
      <c r="M182" s="192"/>
      <c r="N182" s="192"/>
      <c r="O182" s="192"/>
      <c r="P182" s="192"/>
    </row>
    <row r="183" spans="1:16" x14ac:dyDescent="0.25">
      <c r="A183" s="328"/>
      <c r="B183" s="334"/>
      <c r="C183" s="340"/>
      <c r="D183" s="191" t="str">
        <f>$D$13</f>
        <v>SUD</v>
      </c>
      <c r="E183" s="188"/>
      <c r="F183" s="192"/>
      <c r="G183" s="192"/>
      <c r="H183" s="192"/>
      <c r="I183" s="192"/>
      <c r="J183" s="192"/>
      <c r="K183" s="192"/>
      <c r="L183" s="192"/>
      <c r="M183" s="192"/>
      <c r="N183" s="192"/>
      <c r="O183" s="192"/>
      <c r="P183" s="192"/>
    </row>
    <row r="184" spans="1:16" x14ac:dyDescent="0.25">
      <c r="A184" s="329"/>
      <c r="B184" s="335"/>
      <c r="C184" s="341"/>
      <c r="D184" s="195" t="str">
        <f>$D$14</f>
        <v>OESTE</v>
      </c>
      <c r="E184" s="190"/>
      <c r="F184" s="192"/>
      <c r="G184" s="192"/>
      <c r="H184" s="192"/>
      <c r="I184" s="192"/>
      <c r="J184" s="192"/>
      <c r="K184" s="192"/>
      <c r="L184" s="192"/>
      <c r="M184" s="192"/>
      <c r="N184" s="192"/>
      <c r="O184" s="192"/>
      <c r="P184" s="192"/>
    </row>
    <row r="185" spans="1:16" x14ac:dyDescent="0.25">
      <c r="A185" s="193"/>
      <c r="B185" s="206"/>
      <c r="C185" s="204"/>
      <c r="D185" s="192"/>
      <c r="E185" s="192"/>
      <c r="F185" s="192"/>
      <c r="G185" s="192"/>
      <c r="H185" s="192"/>
      <c r="I185" s="192"/>
      <c r="J185" s="192"/>
      <c r="K185" s="192"/>
      <c r="L185" s="192"/>
      <c r="M185" s="192"/>
      <c r="N185" s="192"/>
      <c r="O185" s="192"/>
      <c r="P185" s="192"/>
    </row>
    <row r="186" spans="1:16" x14ac:dyDescent="0.25">
      <c r="A186" s="324">
        <f>A181+1</f>
        <v>36</v>
      </c>
      <c r="B186" s="336">
        <f>Hoja2!B45</f>
        <v>0</v>
      </c>
      <c r="C186" s="342">
        <f>Hoja2!R45</f>
        <v>0</v>
      </c>
      <c r="D186" s="191" t="str">
        <f>$D$11</f>
        <v>NORTE</v>
      </c>
      <c r="E186" s="187"/>
      <c r="F186" s="192"/>
      <c r="G186" s="192"/>
      <c r="H186" s="192"/>
      <c r="I186" s="192"/>
      <c r="J186" s="192"/>
      <c r="K186" s="192"/>
      <c r="L186" s="192"/>
      <c r="M186" s="192"/>
      <c r="N186" s="192"/>
      <c r="O186" s="192"/>
      <c r="P186" s="192"/>
    </row>
    <row r="187" spans="1:16" x14ac:dyDescent="0.25">
      <c r="A187" s="325"/>
      <c r="B187" s="337"/>
      <c r="C187" s="343"/>
      <c r="D187" s="194" t="str">
        <f>$D$12</f>
        <v>ESTE</v>
      </c>
      <c r="E187" s="189"/>
      <c r="F187" s="192"/>
      <c r="G187" s="192"/>
      <c r="H187" s="192"/>
      <c r="I187" s="192"/>
      <c r="J187" s="192"/>
      <c r="K187" s="192"/>
      <c r="L187" s="192"/>
      <c r="M187" s="192"/>
      <c r="N187" s="192"/>
      <c r="O187" s="192"/>
      <c r="P187" s="192"/>
    </row>
    <row r="188" spans="1:16" x14ac:dyDescent="0.25">
      <c r="A188" s="325"/>
      <c r="B188" s="337"/>
      <c r="C188" s="343"/>
      <c r="D188" s="191" t="str">
        <f>$D$13</f>
        <v>SUD</v>
      </c>
      <c r="E188" s="188"/>
      <c r="F188" s="192"/>
      <c r="G188" s="192"/>
      <c r="H188" s="192"/>
      <c r="I188" s="192"/>
      <c r="J188" s="192"/>
      <c r="K188" s="192"/>
      <c r="L188" s="192"/>
      <c r="M188" s="192"/>
      <c r="N188" s="192"/>
      <c r="O188" s="192"/>
      <c r="P188" s="192"/>
    </row>
    <row r="189" spans="1:16" x14ac:dyDescent="0.25">
      <c r="A189" s="326"/>
      <c r="B189" s="338"/>
      <c r="C189" s="344"/>
      <c r="D189" s="195" t="str">
        <f>$D$14</f>
        <v>OESTE</v>
      </c>
      <c r="E189" s="190"/>
      <c r="F189" s="192"/>
      <c r="G189" s="192"/>
      <c r="H189" s="192"/>
      <c r="I189" s="192"/>
      <c r="J189" s="192"/>
      <c r="K189" s="192"/>
      <c r="L189" s="192"/>
      <c r="M189" s="192"/>
      <c r="N189" s="192"/>
      <c r="O189" s="192"/>
      <c r="P189" s="192"/>
    </row>
    <row r="190" spans="1:16" x14ac:dyDescent="0.25">
      <c r="A190" s="193"/>
      <c r="B190" s="206"/>
      <c r="C190" s="204"/>
      <c r="D190" s="192"/>
      <c r="E190" s="192"/>
      <c r="F190" s="192"/>
      <c r="G190" s="192"/>
      <c r="H190" s="192"/>
      <c r="I190" s="192"/>
      <c r="J190" s="192"/>
      <c r="K190" s="192"/>
      <c r="L190" s="192"/>
      <c r="M190" s="192"/>
      <c r="N190" s="192"/>
      <c r="O190" s="192"/>
      <c r="P190" s="192"/>
    </row>
    <row r="191" spans="1:16" x14ac:dyDescent="0.25">
      <c r="A191" s="327">
        <f>A186+1</f>
        <v>37</v>
      </c>
      <c r="B191" s="333">
        <f>Hoja2!B46</f>
        <v>0</v>
      </c>
      <c r="C191" s="339">
        <f>Hoja2!R46</f>
        <v>0</v>
      </c>
      <c r="D191" s="191" t="str">
        <f>$D$11</f>
        <v>NORTE</v>
      </c>
      <c r="E191" s="187"/>
      <c r="F191" s="192"/>
      <c r="G191" s="192"/>
      <c r="H191" s="192"/>
      <c r="I191" s="192"/>
      <c r="J191" s="192"/>
      <c r="K191" s="192"/>
      <c r="L191" s="192"/>
      <c r="M191" s="192"/>
      <c r="N191" s="192"/>
      <c r="O191" s="192"/>
      <c r="P191" s="192"/>
    </row>
    <row r="192" spans="1:16" x14ac:dyDescent="0.25">
      <c r="A192" s="328"/>
      <c r="B192" s="334"/>
      <c r="C192" s="340"/>
      <c r="D192" s="194" t="str">
        <f>$D$12</f>
        <v>ESTE</v>
      </c>
      <c r="E192" s="189"/>
      <c r="F192" s="192"/>
      <c r="G192" s="192"/>
      <c r="H192" s="192"/>
      <c r="I192" s="192"/>
      <c r="J192" s="192"/>
      <c r="K192" s="192"/>
      <c r="L192" s="192"/>
      <c r="M192" s="192"/>
      <c r="N192" s="192"/>
      <c r="O192" s="192"/>
      <c r="P192" s="192"/>
    </row>
    <row r="193" spans="1:16" x14ac:dyDescent="0.25">
      <c r="A193" s="328"/>
      <c r="B193" s="334"/>
      <c r="C193" s="340"/>
      <c r="D193" s="191" t="str">
        <f>$D$13</f>
        <v>SUD</v>
      </c>
      <c r="E193" s="188"/>
      <c r="F193" s="192"/>
      <c r="G193" s="192"/>
      <c r="H193" s="192"/>
      <c r="I193" s="192"/>
      <c r="J193" s="192"/>
      <c r="K193" s="192"/>
      <c r="L193" s="192"/>
      <c r="M193" s="192"/>
      <c r="N193" s="192"/>
      <c r="O193" s="192"/>
      <c r="P193" s="192"/>
    </row>
    <row r="194" spans="1:16" x14ac:dyDescent="0.25">
      <c r="A194" s="329"/>
      <c r="B194" s="335"/>
      <c r="C194" s="341"/>
      <c r="D194" s="195" t="str">
        <f>$D$14</f>
        <v>OESTE</v>
      </c>
      <c r="E194" s="190"/>
      <c r="F194" s="192"/>
      <c r="G194" s="192"/>
      <c r="H194" s="192"/>
      <c r="I194" s="192"/>
      <c r="J194" s="192"/>
      <c r="K194" s="192"/>
      <c r="L194" s="192"/>
      <c r="M194" s="192"/>
      <c r="N194" s="192"/>
      <c r="O194" s="192"/>
      <c r="P194" s="192"/>
    </row>
    <row r="195" spans="1:16" x14ac:dyDescent="0.25">
      <c r="A195" s="193"/>
      <c r="B195" s="206"/>
      <c r="C195" s="204"/>
      <c r="D195" s="192"/>
      <c r="E195" s="192"/>
      <c r="F195" s="192"/>
      <c r="G195" s="192"/>
      <c r="H195" s="192"/>
      <c r="I195" s="192"/>
      <c r="J195" s="192"/>
      <c r="K195" s="192"/>
      <c r="L195" s="192"/>
      <c r="M195" s="192"/>
      <c r="N195" s="192"/>
      <c r="O195" s="192"/>
      <c r="P195" s="192"/>
    </row>
    <row r="196" spans="1:16" x14ac:dyDescent="0.25">
      <c r="A196" s="324">
        <f>A191+1</f>
        <v>38</v>
      </c>
      <c r="B196" s="336">
        <f>Hoja2!B47</f>
        <v>0</v>
      </c>
      <c r="C196" s="342">
        <f>Hoja2!R47</f>
        <v>0</v>
      </c>
      <c r="D196" s="191" t="str">
        <f>$D$11</f>
        <v>NORTE</v>
      </c>
      <c r="E196" s="187"/>
      <c r="F196" s="192"/>
      <c r="G196" s="192"/>
      <c r="H196" s="192"/>
      <c r="I196" s="192"/>
      <c r="J196" s="192"/>
      <c r="K196" s="192"/>
      <c r="L196" s="192"/>
      <c r="M196" s="192"/>
      <c r="N196" s="192"/>
      <c r="O196" s="192"/>
      <c r="P196" s="192"/>
    </row>
    <row r="197" spans="1:16" x14ac:dyDescent="0.25">
      <c r="A197" s="325"/>
      <c r="B197" s="337"/>
      <c r="C197" s="343"/>
      <c r="D197" s="194" t="str">
        <f>$D$12</f>
        <v>ESTE</v>
      </c>
      <c r="E197" s="189"/>
      <c r="F197" s="192"/>
      <c r="G197" s="192"/>
      <c r="H197" s="192"/>
      <c r="I197" s="192"/>
      <c r="J197" s="192"/>
      <c r="K197" s="192"/>
      <c r="L197" s="192"/>
      <c r="M197" s="192"/>
      <c r="N197" s="192"/>
      <c r="O197" s="192"/>
      <c r="P197" s="192"/>
    </row>
    <row r="198" spans="1:16" x14ac:dyDescent="0.25">
      <c r="A198" s="325"/>
      <c r="B198" s="337"/>
      <c r="C198" s="343"/>
      <c r="D198" s="191" t="str">
        <f>$D$13</f>
        <v>SUD</v>
      </c>
      <c r="E198" s="188"/>
      <c r="F198" s="192"/>
      <c r="G198" s="192"/>
      <c r="H198" s="192"/>
      <c r="I198" s="192"/>
      <c r="J198" s="192"/>
      <c r="K198" s="192"/>
      <c r="L198" s="192"/>
      <c r="M198" s="192"/>
      <c r="N198" s="192"/>
      <c r="O198" s="192"/>
      <c r="P198" s="192"/>
    </row>
    <row r="199" spans="1:16" x14ac:dyDescent="0.25">
      <c r="A199" s="326"/>
      <c r="B199" s="338"/>
      <c r="C199" s="344"/>
      <c r="D199" s="195" t="str">
        <f>$D$14</f>
        <v>OESTE</v>
      </c>
      <c r="E199" s="190"/>
      <c r="F199" s="192"/>
      <c r="G199" s="192"/>
      <c r="H199" s="192"/>
      <c r="I199" s="192"/>
      <c r="J199" s="192"/>
      <c r="K199" s="192"/>
      <c r="L199" s="192"/>
      <c r="M199" s="192"/>
      <c r="N199" s="192"/>
      <c r="O199" s="192"/>
      <c r="P199" s="192"/>
    </row>
    <row r="200" spans="1:16" x14ac:dyDescent="0.25">
      <c r="A200" s="193"/>
      <c r="B200" s="206"/>
      <c r="C200" s="204"/>
      <c r="D200" s="192"/>
      <c r="E200" s="192"/>
      <c r="F200" s="192"/>
      <c r="G200" s="192"/>
      <c r="H200" s="192"/>
      <c r="I200" s="192"/>
      <c r="J200" s="192"/>
      <c r="K200" s="192"/>
      <c r="L200" s="192"/>
      <c r="M200" s="192"/>
      <c r="N200" s="192"/>
      <c r="O200" s="192"/>
      <c r="P200" s="192"/>
    </row>
    <row r="201" spans="1:16" x14ac:dyDescent="0.25">
      <c r="A201" s="327">
        <f>A196+1</f>
        <v>39</v>
      </c>
      <c r="B201" s="333">
        <f>Hoja2!B48</f>
        <v>0</v>
      </c>
      <c r="C201" s="339">
        <f>Hoja2!R48</f>
        <v>0</v>
      </c>
      <c r="D201" s="191" t="str">
        <f>$D$11</f>
        <v>NORTE</v>
      </c>
      <c r="E201" s="187"/>
      <c r="F201" s="192"/>
      <c r="G201" s="192"/>
      <c r="H201" s="192"/>
      <c r="I201" s="192"/>
      <c r="J201" s="192"/>
      <c r="K201" s="192"/>
      <c r="L201" s="192"/>
      <c r="M201" s="192"/>
      <c r="N201" s="192"/>
      <c r="O201" s="192"/>
      <c r="P201" s="192"/>
    </row>
    <row r="202" spans="1:16" x14ac:dyDescent="0.25">
      <c r="A202" s="328"/>
      <c r="B202" s="334"/>
      <c r="C202" s="340"/>
      <c r="D202" s="194" t="str">
        <f>$D$12</f>
        <v>ESTE</v>
      </c>
      <c r="E202" s="189"/>
      <c r="F202" s="192"/>
      <c r="G202" s="192"/>
      <c r="H202" s="192"/>
      <c r="I202" s="192"/>
      <c r="J202" s="192"/>
      <c r="K202" s="192"/>
      <c r="L202" s="192"/>
      <c r="M202" s="192"/>
      <c r="N202" s="192"/>
      <c r="O202" s="192"/>
      <c r="P202" s="192"/>
    </row>
    <row r="203" spans="1:16" x14ac:dyDescent="0.25">
      <c r="A203" s="328"/>
      <c r="B203" s="334"/>
      <c r="C203" s="340"/>
      <c r="D203" s="191" t="str">
        <f>$D$13</f>
        <v>SUD</v>
      </c>
      <c r="E203" s="188"/>
      <c r="F203" s="192"/>
      <c r="G203" s="192"/>
      <c r="H203" s="192"/>
      <c r="I203" s="192"/>
      <c r="J203" s="192"/>
      <c r="K203" s="192"/>
      <c r="L203" s="192"/>
      <c r="M203" s="192"/>
      <c r="N203" s="192"/>
      <c r="O203" s="192"/>
      <c r="P203" s="192"/>
    </row>
    <row r="204" spans="1:16" x14ac:dyDescent="0.25">
      <c r="A204" s="329"/>
      <c r="B204" s="335"/>
      <c r="C204" s="341"/>
      <c r="D204" s="195" t="str">
        <f>$D$14</f>
        <v>OESTE</v>
      </c>
      <c r="E204" s="190"/>
      <c r="F204" s="192"/>
      <c r="G204" s="192"/>
      <c r="H204" s="192"/>
      <c r="I204" s="192"/>
      <c r="J204" s="192"/>
      <c r="K204" s="192"/>
      <c r="L204" s="192"/>
      <c r="M204" s="192"/>
      <c r="N204" s="192"/>
      <c r="O204" s="192"/>
      <c r="P204" s="192"/>
    </row>
    <row r="205" spans="1:16" x14ac:dyDescent="0.25">
      <c r="A205" s="193"/>
      <c r="B205" s="206"/>
      <c r="C205" s="204"/>
      <c r="D205" s="192"/>
      <c r="E205" s="192"/>
      <c r="F205" s="192"/>
      <c r="G205" s="192"/>
      <c r="H205" s="192"/>
      <c r="I205" s="192"/>
      <c r="J205" s="192"/>
      <c r="K205" s="192"/>
      <c r="L205" s="192"/>
      <c r="M205" s="192"/>
      <c r="N205" s="192"/>
      <c r="O205" s="192"/>
      <c r="P205" s="192"/>
    </row>
    <row r="206" spans="1:16" x14ac:dyDescent="0.25">
      <c r="A206" s="324">
        <f>A201+1</f>
        <v>40</v>
      </c>
      <c r="B206" s="336">
        <f>Hoja2!B49</f>
        <v>0</v>
      </c>
      <c r="C206" s="342">
        <f>Hoja2!R49</f>
        <v>0</v>
      </c>
      <c r="D206" s="191" t="str">
        <f>$D$11</f>
        <v>NORTE</v>
      </c>
      <c r="E206" s="187"/>
      <c r="F206" s="192"/>
      <c r="G206" s="192"/>
      <c r="H206" s="192"/>
      <c r="I206" s="192"/>
      <c r="J206" s="192"/>
      <c r="K206" s="192"/>
      <c r="L206" s="192"/>
      <c r="M206" s="192"/>
      <c r="N206" s="192"/>
      <c r="O206" s="192"/>
      <c r="P206" s="192"/>
    </row>
    <row r="207" spans="1:16" x14ac:dyDescent="0.25">
      <c r="A207" s="325"/>
      <c r="B207" s="337"/>
      <c r="C207" s="343"/>
      <c r="D207" s="194" t="str">
        <f>$D$12</f>
        <v>ESTE</v>
      </c>
      <c r="E207" s="189"/>
      <c r="F207" s="192"/>
      <c r="G207" s="192"/>
      <c r="H207" s="192"/>
      <c r="I207" s="192"/>
      <c r="J207" s="192"/>
      <c r="K207" s="192"/>
      <c r="L207" s="192"/>
      <c r="M207" s="192"/>
      <c r="N207" s="192"/>
      <c r="O207" s="192"/>
      <c r="P207" s="192"/>
    </row>
    <row r="208" spans="1:16" x14ac:dyDescent="0.25">
      <c r="A208" s="325"/>
      <c r="B208" s="337"/>
      <c r="C208" s="343"/>
      <c r="D208" s="191" t="str">
        <f>$D$13</f>
        <v>SUD</v>
      </c>
      <c r="E208" s="188"/>
      <c r="F208" s="192"/>
      <c r="G208" s="192"/>
      <c r="H208" s="192"/>
      <c r="I208" s="192"/>
      <c r="J208" s="192"/>
      <c r="K208" s="192"/>
      <c r="L208" s="192"/>
      <c r="M208" s="192"/>
      <c r="N208" s="192"/>
      <c r="O208" s="192"/>
      <c r="P208" s="192"/>
    </row>
    <row r="209" spans="1:16" x14ac:dyDescent="0.25">
      <c r="A209" s="326"/>
      <c r="B209" s="338"/>
      <c r="C209" s="344"/>
      <c r="D209" s="195" t="str">
        <f>$D$14</f>
        <v>OESTE</v>
      </c>
      <c r="E209" s="190"/>
      <c r="F209" s="192"/>
      <c r="G209" s="192"/>
      <c r="H209" s="192"/>
      <c r="I209" s="192"/>
      <c r="J209" s="192"/>
      <c r="K209" s="192"/>
      <c r="L209" s="192"/>
      <c r="M209" s="192"/>
      <c r="N209" s="192"/>
      <c r="O209" s="192"/>
      <c r="P209" s="192"/>
    </row>
    <row r="210" spans="1:16" x14ac:dyDescent="0.25">
      <c r="A210" s="193"/>
      <c r="B210" s="206"/>
      <c r="C210" s="204"/>
      <c r="D210" s="192"/>
      <c r="E210" s="192"/>
      <c r="F210" s="192"/>
      <c r="G210" s="192"/>
      <c r="H210" s="192"/>
      <c r="I210" s="192"/>
      <c r="J210" s="192"/>
      <c r="K210" s="192"/>
      <c r="L210" s="192"/>
      <c r="M210" s="192"/>
      <c r="N210" s="192"/>
      <c r="O210" s="192"/>
      <c r="P210" s="192"/>
    </row>
    <row r="211" spans="1:16" x14ac:dyDescent="0.25">
      <c r="A211" s="327">
        <f>A206+1</f>
        <v>41</v>
      </c>
      <c r="B211" s="333">
        <f>Hoja2!B50</f>
        <v>0</v>
      </c>
      <c r="C211" s="339">
        <f>Hoja2!R50</f>
        <v>0</v>
      </c>
      <c r="D211" s="191" t="str">
        <f>$D$11</f>
        <v>NORTE</v>
      </c>
      <c r="E211" s="187"/>
      <c r="F211" s="192"/>
      <c r="G211" s="192"/>
      <c r="H211" s="192"/>
      <c r="I211" s="192"/>
      <c r="J211" s="192"/>
      <c r="K211" s="192"/>
      <c r="L211" s="192"/>
      <c r="M211" s="192"/>
      <c r="N211" s="192"/>
      <c r="O211" s="192"/>
      <c r="P211" s="192"/>
    </row>
    <row r="212" spans="1:16" x14ac:dyDescent="0.25">
      <c r="A212" s="328"/>
      <c r="B212" s="334"/>
      <c r="C212" s="340"/>
      <c r="D212" s="194" t="str">
        <f>$D$12</f>
        <v>ESTE</v>
      </c>
      <c r="E212" s="189"/>
      <c r="F212" s="192"/>
      <c r="G212" s="192"/>
      <c r="H212" s="192"/>
      <c r="I212" s="192"/>
      <c r="J212" s="192"/>
      <c r="K212" s="192"/>
      <c r="L212" s="192"/>
      <c r="M212" s="192"/>
      <c r="N212" s="192"/>
      <c r="O212" s="192"/>
      <c r="P212" s="192"/>
    </row>
    <row r="213" spans="1:16" x14ac:dyDescent="0.25">
      <c r="A213" s="328"/>
      <c r="B213" s="334"/>
      <c r="C213" s="340"/>
      <c r="D213" s="191" t="str">
        <f>$D$13</f>
        <v>SUD</v>
      </c>
      <c r="E213" s="188"/>
      <c r="F213" s="192"/>
      <c r="G213" s="192"/>
      <c r="H213" s="192"/>
      <c r="I213" s="192"/>
      <c r="J213" s="192"/>
      <c r="K213" s="192"/>
      <c r="L213" s="192"/>
      <c r="M213" s="192"/>
      <c r="N213" s="192"/>
      <c r="O213" s="192"/>
      <c r="P213" s="192"/>
    </row>
    <row r="214" spans="1:16" x14ac:dyDescent="0.25">
      <c r="A214" s="329"/>
      <c r="B214" s="335"/>
      <c r="C214" s="341"/>
      <c r="D214" s="195" t="str">
        <f>$D$14</f>
        <v>OESTE</v>
      </c>
      <c r="E214" s="190"/>
      <c r="F214" s="192"/>
      <c r="G214" s="192"/>
      <c r="H214" s="192"/>
      <c r="I214" s="192"/>
      <c r="J214" s="192"/>
      <c r="K214" s="192"/>
      <c r="L214" s="192"/>
      <c r="M214" s="192"/>
      <c r="N214" s="192"/>
      <c r="O214" s="192"/>
      <c r="P214" s="192"/>
    </row>
    <row r="215" spans="1:16" x14ac:dyDescent="0.25">
      <c r="A215" s="193"/>
      <c r="B215" s="206"/>
      <c r="C215" s="204"/>
      <c r="D215" s="192"/>
      <c r="E215" s="192"/>
      <c r="F215" s="192"/>
      <c r="G215" s="192"/>
      <c r="H215" s="192"/>
      <c r="I215" s="192"/>
      <c r="J215" s="192"/>
      <c r="K215" s="192"/>
      <c r="L215" s="192"/>
      <c r="M215" s="192"/>
      <c r="N215" s="192"/>
      <c r="O215" s="192"/>
      <c r="P215" s="192"/>
    </row>
    <row r="216" spans="1:16" x14ac:dyDescent="0.25">
      <c r="A216" s="324">
        <f>A211+1</f>
        <v>42</v>
      </c>
      <c r="B216" s="336">
        <f>Hoja2!B51</f>
        <v>0</v>
      </c>
      <c r="C216" s="342">
        <f>Hoja2!R51</f>
        <v>0</v>
      </c>
      <c r="D216" s="191" t="str">
        <f>$D$11</f>
        <v>NORTE</v>
      </c>
      <c r="E216" s="187"/>
      <c r="F216" s="192"/>
      <c r="G216" s="192"/>
      <c r="H216" s="192"/>
      <c r="I216" s="192"/>
      <c r="J216" s="192"/>
      <c r="K216" s="192"/>
      <c r="L216" s="192"/>
      <c r="M216" s="192"/>
      <c r="N216" s="192"/>
      <c r="O216" s="192"/>
      <c r="P216" s="192"/>
    </row>
    <row r="217" spans="1:16" x14ac:dyDescent="0.25">
      <c r="A217" s="325"/>
      <c r="B217" s="337"/>
      <c r="C217" s="343"/>
      <c r="D217" s="194" t="str">
        <f>$D$12</f>
        <v>ESTE</v>
      </c>
      <c r="E217" s="189"/>
      <c r="F217" s="192"/>
      <c r="G217" s="192"/>
      <c r="H217" s="192"/>
      <c r="I217" s="192"/>
      <c r="J217" s="192"/>
      <c r="K217" s="192"/>
      <c r="L217" s="192"/>
      <c r="M217" s="192"/>
      <c r="N217" s="192"/>
      <c r="O217" s="192"/>
      <c r="P217" s="192"/>
    </row>
    <row r="218" spans="1:16" x14ac:dyDescent="0.25">
      <c r="A218" s="325"/>
      <c r="B218" s="337"/>
      <c r="C218" s="343"/>
      <c r="D218" s="191" t="str">
        <f>$D$13</f>
        <v>SUD</v>
      </c>
      <c r="E218" s="188"/>
      <c r="F218" s="192"/>
      <c r="G218" s="192"/>
      <c r="H218" s="192"/>
      <c r="I218" s="192"/>
      <c r="J218" s="192"/>
      <c r="K218" s="192"/>
      <c r="L218" s="192"/>
      <c r="M218" s="192"/>
      <c r="N218" s="192"/>
      <c r="O218" s="192"/>
      <c r="P218" s="192"/>
    </row>
    <row r="219" spans="1:16" x14ac:dyDescent="0.25">
      <c r="A219" s="326"/>
      <c r="B219" s="338"/>
      <c r="C219" s="344"/>
      <c r="D219" s="195" t="str">
        <f>$D$14</f>
        <v>OESTE</v>
      </c>
      <c r="E219" s="190"/>
      <c r="F219" s="192"/>
      <c r="G219" s="192"/>
      <c r="H219" s="192"/>
      <c r="I219" s="192"/>
      <c r="J219" s="192"/>
      <c r="K219" s="192"/>
      <c r="L219" s="192"/>
      <c r="M219" s="192"/>
      <c r="N219" s="192"/>
      <c r="O219" s="192"/>
      <c r="P219" s="192"/>
    </row>
    <row r="220" spans="1:16" x14ac:dyDescent="0.25">
      <c r="A220" s="193"/>
      <c r="B220" s="206"/>
      <c r="C220" s="204"/>
      <c r="D220" s="192"/>
      <c r="E220" s="192"/>
      <c r="F220" s="192"/>
      <c r="G220" s="192"/>
      <c r="H220" s="192"/>
      <c r="I220" s="192"/>
      <c r="J220" s="192"/>
      <c r="K220" s="192"/>
      <c r="L220" s="192"/>
      <c r="M220" s="192"/>
      <c r="N220" s="192"/>
      <c r="O220" s="192"/>
      <c r="P220" s="192"/>
    </row>
    <row r="221" spans="1:16" x14ac:dyDescent="0.25">
      <c r="A221" s="327">
        <f>A216+1</f>
        <v>43</v>
      </c>
      <c r="B221" s="333">
        <f>Hoja2!B52</f>
        <v>0</v>
      </c>
      <c r="C221" s="339">
        <f>Hoja2!R52</f>
        <v>0</v>
      </c>
      <c r="D221" s="191" t="str">
        <f>$D$11</f>
        <v>NORTE</v>
      </c>
      <c r="E221" s="187"/>
      <c r="F221" s="192"/>
      <c r="G221" s="192"/>
      <c r="H221" s="192"/>
      <c r="I221" s="192"/>
      <c r="J221" s="192"/>
      <c r="K221" s="192"/>
      <c r="L221" s="192"/>
      <c r="M221" s="192"/>
      <c r="N221" s="192"/>
      <c r="O221" s="192"/>
      <c r="P221" s="192"/>
    </row>
    <row r="222" spans="1:16" x14ac:dyDescent="0.25">
      <c r="A222" s="328"/>
      <c r="B222" s="334"/>
      <c r="C222" s="340"/>
      <c r="D222" s="194" t="str">
        <f>$D$12</f>
        <v>ESTE</v>
      </c>
      <c r="E222" s="189"/>
      <c r="F222" s="192"/>
      <c r="G222" s="192"/>
      <c r="H222" s="192"/>
      <c r="I222" s="192"/>
      <c r="J222" s="192"/>
      <c r="K222" s="192"/>
      <c r="L222" s="192"/>
      <c r="M222" s="192"/>
      <c r="N222" s="192"/>
      <c r="O222" s="192"/>
      <c r="P222" s="192"/>
    </row>
    <row r="223" spans="1:16" x14ac:dyDescent="0.25">
      <c r="A223" s="328"/>
      <c r="B223" s="334"/>
      <c r="C223" s="340"/>
      <c r="D223" s="191" t="str">
        <f>$D$13</f>
        <v>SUD</v>
      </c>
      <c r="E223" s="188"/>
      <c r="F223" s="192"/>
      <c r="G223" s="192"/>
      <c r="H223" s="192"/>
      <c r="I223" s="192"/>
      <c r="J223" s="192"/>
      <c r="K223" s="192"/>
      <c r="L223" s="192"/>
      <c r="M223" s="192"/>
      <c r="N223" s="192"/>
      <c r="O223" s="192"/>
      <c r="P223" s="192"/>
    </row>
    <row r="224" spans="1:16" x14ac:dyDescent="0.25">
      <c r="A224" s="329"/>
      <c r="B224" s="335"/>
      <c r="C224" s="341"/>
      <c r="D224" s="195" t="str">
        <f>$D$14</f>
        <v>OESTE</v>
      </c>
      <c r="E224" s="190"/>
      <c r="F224" s="192"/>
      <c r="G224" s="192"/>
      <c r="H224" s="192"/>
      <c r="I224" s="192"/>
      <c r="J224" s="192"/>
      <c r="K224" s="192"/>
      <c r="L224" s="192"/>
      <c r="M224" s="192"/>
      <c r="N224" s="192"/>
      <c r="O224" s="192"/>
      <c r="P224" s="192"/>
    </row>
    <row r="225" spans="1:16" x14ac:dyDescent="0.25">
      <c r="A225" s="193"/>
      <c r="B225" s="206"/>
      <c r="C225" s="204"/>
      <c r="D225" s="192"/>
      <c r="E225" s="192"/>
      <c r="F225" s="192"/>
      <c r="G225" s="192"/>
      <c r="H225" s="192"/>
      <c r="I225" s="192"/>
      <c r="J225" s="192"/>
      <c r="K225" s="192"/>
      <c r="L225" s="192"/>
      <c r="M225" s="192"/>
      <c r="N225" s="192"/>
      <c r="O225" s="192"/>
      <c r="P225" s="192"/>
    </row>
    <row r="226" spans="1:16" x14ac:dyDescent="0.25">
      <c r="A226" s="324">
        <f>A221+1</f>
        <v>44</v>
      </c>
      <c r="B226" s="336">
        <f>Hoja2!B53</f>
        <v>0</v>
      </c>
      <c r="C226" s="342">
        <f>Hoja2!R53</f>
        <v>0</v>
      </c>
      <c r="D226" s="191" t="str">
        <f>$D$11</f>
        <v>NORTE</v>
      </c>
      <c r="E226" s="187"/>
      <c r="F226" s="192"/>
      <c r="G226" s="192"/>
      <c r="H226" s="192"/>
      <c r="I226" s="192"/>
      <c r="J226" s="192"/>
      <c r="K226" s="192"/>
      <c r="L226" s="192"/>
      <c r="M226" s="192"/>
      <c r="N226" s="192"/>
      <c r="O226" s="192"/>
      <c r="P226" s="192"/>
    </row>
    <row r="227" spans="1:16" x14ac:dyDescent="0.25">
      <c r="A227" s="325"/>
      <c r="B227" s="337"/>
      <c r="C227" s="343"/>
      <c r="D227" s="194" t="str">
        <f>$D$12</f>
        <v>ESTE</v>
      </c>
      <c r="E227" s="189"/>
      <c r="F227" s="192"/>
      <c r="G227" s="192"/>
      <c r="H227" s="192"/>
      <c r="I227" s="192"/>
      <c r="J227" s="192"/>
      <c r="K227" s="192"/>
      <c r="L227" s="192"/>
      <c r="M227" s="192"/>
      <c r="N227" s="192"/>
      <c r="O227" s="192"/>
      <c r="P227" s="192"/>
    </row>
    <row r="228" spans="1:16" x14ac:dyDescent="0.25">
      <c r="A228" s="325"/>
      <c r="B228" s="337"/>
      <c r="C228" s="343"/>
      <c r="D228" s="191" t="str">
        <f>$D$13</f>
        <v>SUD</v>
      </c>
      <c r="E228" s="188"/>
      <c r="F228" s="192"/>
      <c r="G228" s="192"/>
      <c r="H228" s="192"/>
      <c r="I228" s="192"/>
      <c r="J228" s="192"/>
      <c r="K228" s="192"/>
      <c r="L228" s="192"/>
      <c r="M228" s="192"/>
      <c r="N228" s="192"/>
      <c r="O228" s="192"/>
      <c r="P228" s="192"/>
    </row>
    <row r="229" spans="1:16" x14ac:dyDescent="0.25">
      <c r="A229" s="326"/>
      <c r="B229" s="338"/>
      <c r="C229" s="344"/>
      <c r="D229" s="195" t="str">
        <f>$D$14</f>
        <v>OESTE</v>
      </c>
      <c r="E229" s="190"/>
      <c r="F229" s="192"/>
      <c r="G229" s="192"/>
      <c r="H229" s="192"/>
      <c r="I229" s="192"/>
      <c r="J229" s="192"/>
      <c r="K229" s="192"/>
      <c r="L229" s="192"/>
      <c r="M229" s="192"/>
      <c r="N229" s="192"/>
      <c r="O229" s="192"/>
      <c r="P229" s="192"/>
    </row>
    <row r="230" spans="1:16" x14ac:dyDescent="0.25">
      <c r="A230" s="193"/>
      <c r="B230" s="206"/>
      <c r="C230" s="204"/>
      <c r="D230" s="192"/>
      <c r="E230" s="192"/>
      <c r="F230" s="192"/>
      <c r="G230" s="192"/>
      <c r="H230" s="192"/>
      <c r="I230" s="192"/>
      <c r="J230" s="192"/>
      <c r="K230" s="192"/>
      <c r="L230" s="192"/>
      <c r="M230" s="192"/>
      <c r="N230" s="192"/>
      <c r="O230" s="192"/>
      <c r="P230" s="192"/>
    </row>
    <row r="231" spans="1:16" x14ac:dyDescent="0.25">
      <c r="A231" s="327">
        <f>A226+1</f>
        <v>45</v>
      </c>
      <c r="B231" s="333">
        <f>Hoja2!B54</f>
        <v>0</v>
      </c>
      <c r="C231" s="339">
        <f>Hoja2!R54</f>
        <v>0</v>
      </c>
      <c r="D231" s="191" t="str">
        <f>$D$11</f>
        <v>NORTE</v>
      </c>
      <c r="E231" s="187"/>
      <c r="F231" s="192"/>
      <c r="G231" s="192"/>
      <c r="H231" s="192"/>
      <c r="I231" s="192"/>
      <c r="J231" s="192"/>
      <c r="K231" s="192"/>
      <c r="L231" s="192"/>
      <c r="M231" s="192"/>
      <c r="N231" s="192"/>
      <c r="O231" s="192"/>
      <c r="P231" s="192"/>
    </row>
    <row r="232" spans="1:16" x14ac:dyDescent="0.25">
      <c r="A232" s="328"/>
      <c r="B232" s="334"/>
      <c r="C232" s="340"/>
      <c r="D232" s="194" t="str">
        <f>$D$12</f>
        <v>ESTE</v>
      </c>
      <c r="E232" s="189"/>
      <c r="F232" s="192"/>
      <c r="G232" s="192"/>
      <c r="H232" s="192"/>
      <c r="I232" s="192"/>
      <c r="J232" s="192"/>
      <c r="K232" s="192"/>
      <c r="L232" s="192"/>
      <c r="M232" s="192"/>
      <c r="N232" s="192"/>
      <c r="O232" s="192"/>
      <c r="P232" s="192"/>
    </row>
    <row r="233" spans="1:16" x14ac:dyDescent="0.25">
      <c r="A233" s="328"/>
      <c r="B233" s="334"/>
      <c r="C233" s="340"/>
      <c r="D233" s="191" t="str">
        <f>$D$13</f>
        <v>SUD</v>
      </c>
      <c r="E233" s="188"/>
      <c r="F233" s="192"/>
      <c r="G233" s="192"/>
      <c r="H233" s="192"/>
      <c r="I233" s="192"/>
      <c r="J233" s="192"/>
      <c r="K233" s="192"/>
      <c r="L233" s="192"/>
      <c r="M233" s="192"/>
      <c r="N233" s="192"/>
      <c r="O233" s="192"/>
      <c r="P233" s="192"/>
    </row>
    <row r="234" spans="1:16" x14ac:dyDescent="0.25">
      <c r="A234" s="329"/>
      <c r="B234" s="335"/>
      <c r="C234" s="341"/>
      <c r="D234" s="195" t="str">
        <f>$D$14</f>
        <v>OESTE</v>
      </c>
      <c r="E234" s="190"/>
      <c r="F234" s="192"/>
      <c r="G234" s="192"/>
      <c r="H234" s="192"/>
      <c r="I234" s="192"/>
      <c r="J234" s="192"/>
      <c r="K234" s="192"/>
      <c r="L234" s="192"/>
      <c r="M234" s="192"/>
      <c r="N234" s="192"/>
      <c r="O234" s="192"/>
      <c r="P234" s="192"/>
    </row>
    <row r="235" spans="1:16" x14ac:dyDescent="0.25">
      <c r="A235" s="193"/>
      <c r="B235" s="206"/>
      <c r="C235" s="204"/>
      <c r="D235" s="192"/>
      <c r="E235" s="192"/>
      <c r="F235" s="192"/>
      <c r="G235" s="192"/>
      <c r="H235" s="192"/>
      <c r="I235" s="192"/>
      <c r="J235" s="192"/>
      <c r="K235" s="192"/>
      <c r="L235" s="192"/>
      <c r="M235" s="192"/>
      <c r="N235" s="192"/>
      <c r="O235" s="192"/>
      <c r="P235" s="192"/>
    </row>
    <row r="236" spans="1:16" x14ac:dyDescent="0.25">
      <c r="A236" s="324">
        <f>A231+1</f>
        <v>46</v>
      </c>
      <c r="B236" s="336">
        <f>Hoja2!B55</f>
        <v>0</v>
      </c>
      <c r="C236" s="342">
        <f>Hoja2!R55</f>
        <v>0</v>
      </c>
      <c r="D236" s="191" t="str">
        <f>$D$11</f>
        <v>NORTE</v>
      </c>
      <c r="E236" s="187"/>
      <c r="F236" s="192"/>
      <c r="G236" s="192"/>
      <c r="H236" s="192"/>
      <c r="I236" s="192"/>
      <c r="J236" s="192"/>
      <c r="K236" s="192"/>
      <c r="L236" s="192"/>
      <c r="M236" s="192"/>
      <c r="N236" s="192"/>
      <c r="O236" s="192"/>
      <c r="P236" s="192"/>
    </row>
    <row r="237" spans="1:16" x14ac:dyDescent="0.25">
      <c r="A237" s="325"/>
      <c r="B237" s="337"/>
      <c r="C237" s="343"/>
      <c r="D237" s="194" t="str">
        <f>$D$12</f>
        <v>ESTE</v>
      </c>
      <c r="E237" s="189"/>
      <c r="F237" s="192"/>
      <c r="G237" s="192"/>
      <c r="H237" s="192"/>
      <c r="I237" s="192"/>
      <c r="J237" s="192"/>
      <c r="K237" s="192"/>
      <c r="L237" s="192"/>
      <c r="M237" s="192"/>
      <c r="N237" s="192"/>
      <c r="O237" s="192"/>
      <c r="P237" s="192"/>
    </row>
    <row r="238" spans="1:16" x14ac:dyDescent="0.25">
      <c r="A238" s="325"/>
      <c r="B238" s="337"/>
      <c r="C238" s="343"/>
      <c r="D238" s="191" t="str">
        <f>$D$13</f>
        <v>SUD</v>
      </c>
      <c r="E238" s="188"/>
      <c r="F238" s="192"/>
      <c r="G238" s="192"/>
      <c r="H238" s="192"/>
      <c r="I238" s="192"/>
      <c r="J238" s="192"/>
      <c r="K238" s="192"/>
      <c r="L238" s="192"/>
      <c r="M238" s="192"/>
      <c r="N238" s="192"/>
      <c r="O238" s="192"/>
      <c r="P238" s="192"/>
    </row>
    <row r="239" spans="1:16" x14ac:dyDescent="0.25">
      <c r="A239" s="326"/>
      <c r="B239" s="338"/>
      <c r="C239" s="344"/>
      <c r="D239" s="195" t="str">
        <f>$D$14</f>
        <v>OESTE</v>
      </c>
      <c r="E239" s="190"/>
      <c r="F239" s="192"/>
      <c r="G239" s="192"/>
      <c r="H239" s="192"/>
      <c r="I239" s="192"/>
      <c r="J239" s="192"/>
      <c r="K239" s="192"/>
      <c r="L239" s="192"/>
      <c r="M239" s="192"/>
      <c r="N239" s="192"/>
      <c r="O239" s="192"/>
      <c r="P239" s="192"/>
    </row>
    <row r="240" spans="1:16" x14ac:dyDescent="0.25">
      <c r="A240" s="193"/>
      <c r="B240" s="206"/>
      <c r="C240" s="204"/>
      <c r="D240" s="192"/>
      <c r="E240" s="192"/>
      <c r="F240" s="192"/>
      <c r="G240" s="192"/>
      <c r="H240" s="192"/>
      <c r="I240" s="192"/>
      <c r="J240" s="192"/>
      <c r="K240" s="192"/>
      <c r="L240" s="192"/>
      <c r="M240" s="192"/>
      <c r="N240" s="192"/>
      <c r="O240" s="192"/>
      <c r="P240" s="192"/>
    </row>
    <row r="241" spans="1:16" x14ac:dyDescent="0.25">
      <c r="A241" s="327">
        <f>A236+1</f>
        <v>47</v>
      </c>
      <c r="B241" s="333">
        <f>Hoja2!B56</f>
        <v>0</v>
      </c>
      <c r="C241" s="339">
        <f>Hoja2!R56</f>
        <v>0</v>
      </c>
      <c r="D241" s="191" t="str">
        <f>$D$11</f>
        <v>NORTE</v>
      </c>
      <c r="E241" s="187"/>
      <c r="F241" s="192"/>
      <c r="G241" s="192"/>
      <c r="H241" s="192"/>
      <c r="I241" s="192"/>
      <c r="J241" s="192"/>
      <c r="K241" s="192"/>
      <c r="L241" s="192"/>
      <c r="M241" s="192"/>
      <c r="N241" s="192"/>
      <c r="O241" s="192"/>
      <c r="P241" s="192"/>
    </row>
    <row r="242" spans="1:16" x14ac:dyDescent="0.25">
      <c r="A242" s="328"/>
      <c r="B242" s="334"/>
      <c r="C242" s="340"/>
      <c r="D242" s="194" t="str">
        <f>$D$12</f>
        <v>ESTE</v>
      </c>
      <c r="E242" s="189"/>
      <c r="F242" s="192"/>
      <c r="G242" s="192"/>
      <c r="H242" s="192"/>
      <c r="I242" s="192"/>
      <c r="J242" s="192"/>
      <c r="K242" s="192"/>
      <c r="L242" s="192"/>
      <c r="M242" s="192"/>
      <c r="N242" s="192"/>
      <c r="O242" s="192"/>
      <c r="P242" s="192"/>
    </row>
    <row r="243" spans="1:16" x14ac:dyDescent="0.25">
      <c r="A243" s="328"/>
      <c r="B243" s="334"/>
      <c r="C243" s="340"/>
      <c r="D243" s="191" t="str">
        <f>$D$13</f>
        <v>SUD</v>
      </c>
      <c r="E243" s="188"/>
      <c r="F243" s="192"/>
      <c r="G243" s="192"/>
      <c r="H243" s="192"/>
      <c r="I243" s="192"/>
      <c r="J243" s="192"/>
      <c r="K243" s="192"/>
      <c r="L243" s="192"/>
      <c r="M243" s="192"/>
      <c r="N243" s="192"/>
      <c r="O243" s="192"/>
      <c r="P243" s="192"/>
    </row>
    <row r="244" spans="1:16" x14ac:dyDescent="0.25">
      <c r="A244" s="329"/>
      <c r="B244" s="335"/>
      <c r="C244" s="341"/>
      <c r="D244" s="195" t="str">
        <f>$D$14</f>
        <v>OESTE</v>
      </c>
      <c r="E244" s="190"/>
      <c r="F244" s="192"/>
      <c r="G244" s="192"/>
      <c r="H244" s="192"/>
      <c r="I244" s="192"/>
      <c r="J244" s="192"/>
      <c r="K244" s="192"/>
      <c r="L244" s="192"/>
      <c r="M244" s="192"/>
      <c r="N244" s="192"/>
      <c r="O244" s="192"/>
      <c r="P244" s="192"/>
    </row>
    <row r="245" spans="1:16" x14ac:dyDescent="0.25">
      <c r="A245" s="193"/>
      <c r="B245" s="206"/>
      <c r="C245" s="204"/>
      <c r="D245" s="192"/>
      <c r="E245" s="192"/>
      <c r="F245" s="192"/>
      <c r="G245" s="192"/>
      <c r="H245" s="192"/>
      <c r="I245" s="192"/>
      <c r="J245" s="192"/>
      <c r="K245" s="192"/>
      <c r="L245" s="192"/>
      <c r="M245" s="192"/>
      <c r="N245" s="192"/>
      <c r="O245" s="192"/>
      <c r="P245" s="192"/>
    </row>
    <row r="246" spans="1:16" x14ac:dyDescent="0.25">
      <c r="A246" s="324">
        <f>A241+1</f>
        <v>48</v>
      </c>
      <c r="B246" s="336">
        <f>Hoja2!B57</f>
        <v>0</v>
      </c>
      <c r="C246" s="342">
        <f>Hoja2!R57</f>
        <v>0</v>
      </c>
      <c r="D246" s="191" t="str">
        <f>$D$11</f>
        <v>NORTE</v>
      </c>
      <c r="E246" s="187"/>
      <c r="F246" s="192"/>
      <c r="G246" s="192"/>
      <c r="H246" s="192"/>
      <c r="I246" s="192"/>
      <c r="J246" s="192"/>
      <c r="K246" s="192"/>
      <c r="L246" s="192"/>
      <c r="M246" s="192"/>
      <c r="N246" s="192"/>
      <c r="O246" s="192"/>
      <c r="P246" s="192"/>
    </row>
    <row r="247" spans="1:16" x14ac:dyDescent="0.25">
      <c r="A247" s="325"/>
      <c r="B247" s="337"/>
      <c r="C247" s="343"/>
      <c r="D247" s="194" t="str">
        <f>$D$12</f>
        <v>ESTE</v>
      </c>
      <c r="E247" s="189"/>
      <c r="F247" s="192"/>
      <c r="G247" s="192"/>
      <c r="H247" s="192"/>
      <c r="I247" s="192"/>
      <c r="J247" s="192"/>
      <c r="K247" s="192"/>
      <c r="L247" s="192"/>
      <c r="M247" s="192"/>
      <c r="N247" s="192"/>
      <c r="O247" s="192"/>
      <c r="P247" s="192"/>
    </row>
    <row r="248" spans="1:16" x14ac:dyDescent="0.25">
      <c r="A248" s="325"/>
      <c r="B248" s="337"/>
      <c r="C248" s="343"/>
      <c r="D248" s="191" t="str">
        <f>$D$13</f>
        <v>SUD</v>
      </c>
      <c r="E248" s="188"/>
      <c r="F248" s="192"/>
      <c r="G248" s="192"/>
      <c r="H248" s="192"/>
      <c r="I248" s="192"/>
      <c r="J248" s="192"/>
      <c r="K248" s="192"/>
      <c r="L248" s="192"/>
      <c r="M248" s="192"/>
      <c r="N248" s="192"/>
      <c r="O248" s="192"/>
      <c r="P248" s="192"/>
    </row>
    <row r="249" spans="1:16" x14ac:dyDescent="0.25">
      <c r="A249" s="326"/>
      <c r="B249" s="338"/>
      <c r="C249" s="344"/>
      <c r="D249" s="195" t="str">
        <f>$D$14</f>
        <v>OESTE</v>
      </c>
      <c r="E249" s="190"/>
      <c r="F249" s="192"/>
      <c r="G249" s="192"/>
      <c r="H249" s="192"/>
      <c r="I249" s="192"/>
      <c r="J249" s="192"/>
      <c r="K249" s="192"/>
      <c r="L249" s="192"/>
      <c r="M249" s="192"/>
      <c r="N249" s="192"/>
      <c r="O249" s="192"/>
      <c r="P249" s="192"/>
    </row>
    <row r="250" spans="1:16" x14ac:dyDescent="0.25">
      <c r="A250" s="193"/>
      <c r="B250" s="206"/>
      <c r="C250" s="204"/>
      <c r="D250" s="192"/>
      <c r="E250" s="192"/>
      <c r="F250" s="192"/>
      <c r="G250" s="192"/>
      <c r="H250" s="192"/>
      <c r="I250" s="192"/>
      <c r="J250" s="192"/>
      <c r="K250" s="192"/>
      <c r="L250" s="192"/>
      <c r="M250" s="192"/>
      <c r="N250" s="192"/>
      <c r="O250" s="192"/>
      <c r="P250" s="192"/>
    </row>
    <row r="251" spans="1:16" x14ac:dyDescent="0.25">
      <c r="A251" s="327">
        <f>A246+1</f>
        <v>49</v>
      </c>
      <c r="B251" s="333">
        <f>Hoja2!B58</f>
        <v>0</v>
      </c>
      <c r="C251" s="339">
        <f>Hoja2!R58</f>
        <v>0</v>
      </c>
      <c r="D251" s="191" t="str">
        <f>$D$11</f>
        <v>NORTE</v>
      </c>
      <c r="E251" s="187"/>
      <c r="F251" s="192"/>
      <c r="G251" s="192"/>
      <c r="H251" s="192"/>
      <c r="I251" s="192"/>
      <c r="J251" s="192"/>
      <c r="K251" s="192"/>
      <c r="L251" s="192"/>
      <c r="M251" s="192"/>
      <c r="N251" s="192"/>
      <c r="O251" s="192"/>
      <c r="P251" s="192"/>
    </row>
    <row r="252" spans="1:16" x14ac:dyDescent="0.25">
      <c r="A252" s="328"/>
      <c r="B252" s="334"/>
      <c r="C252" s="340"/>
      <c r="D252" s="194" t="str">
        <f>$D$12</f>
        <v>ESTE</v>
      </c>
      <c r="E252" s="189"/>
      <c r="F252" s="192"/>
      <c r="G252" s="192"/>
      <c r="H252" s="192"/>
      <c r="I252" s="192"/>
      <c r="J252" s="192"/>
      <c r="K252" s="192"/>
      <c r="L252" s="192"/>
      <c r="M252" s="192"/>
      <c r="N252" s="192"/>
      <c r="O252" s="192"/>
      <c r="P252" s="192"/>
    </row>
    <row r="253" spans="1:16" x14ac:dyDescent="0.25">
      <c r="A253" s="328"/>
      <c r="B253" s="334"/>
      <c r="C253" s="340"/>
      <c r="D253" s="191" t="str">
        <f>$D$13</f>
        <v>SUD</v>
      </c>
      <c r="E253" s="188"/>
      <c r="F253" s="192"/>
      <c r="G253" s="192"/>
      <c r="H253" s="192"/>
      <c r="I253" s="192"/>
      <c r="J253" s="192"/>
      <c r="K253" s="192"/>
      <c r="L253" s="192"/>
      <c r="M253" s="192"/>
      <c r="N253" s="192"/>
      <c r="O253" s="192"/>
      <c r="P253" s="192"/>
    </row>
    <row r="254" spans="1:16" x14ac:dyDescent="0.25">
      <c r="A254" s="329"/>
      <c r="B254" s="335"/>
      <c r="C254" s="341"/>
      <c r="D254" s="195" t="str">
        <f>$D$14</f>
        <v>OESTE</v>
      </c>
      <c r="E254" s="190"/>
      <c r="F254" s="192"/>
      <c r="G254" s="192"/>
      <c r="H254" s="192"/>
      <c r="I254" s="192"/>
      <c r="J254" s="192"/>
      <c r="K254" s="192"/>
      <c r="L254" s="192"/>
      <c r="M254" s="192"/>
      <c r="N254" s="192"/>
      <c r="O254" s="192"/>
      <c r="P254" s="192"/>
    </row>
    <row r="255" spans="1:16" x14ac:dyDescent="0.25">
      <c r="A255" s="193"/>
      <c r="B255" s="206"/>
      <c r="C255" s="204"/>
      <c r="D255" s="192"/>
      <c r="E255" s="192"/>
      <c r="F255" s="192"/>
      <c r="G255" s="192"/>
      <c r="H255" s="192"/>
      <c r="I255" s="192"/>
      <c r="J255" s="192"/>
      <c r="K255" s="192"/>
      <c r="L255" s="192"/>
      <c r="M255" s="192"/>
      <c r="N255" s="192"/>
      <c r="O255" s="192"/>
      <c r="P255" s="192"/>
    </row>
    <row r="256" spans="1:16" x14ac:dyDescent="0.25">
      <c r="A256" s="324">
        <f>A251+1</f>
        <v>50</v>
      </c>
      <c r="B256" s="336">
        <f>Hoja2!B59</f>
        <v>0</v>
      </c>
      <c r="C256" s="342">
        <f>Hoja2!R59</f>
        <v>0</v>
      </c>
      <c r="D256" s="191" t="str">
        <f>$D$11</f>
        <v>NORTE</v>
      </c>
      <c r="E256" s="187"/>
      <c r="F256" s="192"/>
      <c r="G256" s="192"/>
      <c r="H256" s="192"/>
      <c r="I256" s="192"/>
      <c r="J256" s="192"/>
      <c r="K256" s="192"/>
      <c r="L256" s="192"/>
      <c r="M256" s="192"/>
      <c r="N256" s="192"/>
      <c r="O256" s="192"/>
      <c r="P256" s="192"/>
    </row>
    <row r="257" spans="1:16" x14ac:dyDescent="0.25">
      <c r="A257" s="325"/>
      <c r="B257" s="337"/>
      <c r="C257" s="343"/>
      <c r="D257" s="194" t="str">
        <f>$D$12</f>
        <v>ESTE</v>
      </c>
      <c r="E257" s="189"/>
      <c r="F257" s="192"/>
      <c r="G257" s="192"/>
      <c r="H257" s="192"/>
      <c r="I257" s="192"/>
      <c r="J257" s="192"/>
      <c r="K257" s="192"/>
      <c r="L257" s="192"/>
      <c r="M257" s="192"/>
      <c r="N257" s="192"/>
      <c r="O257" s="192"/>
      <c r="P257" s="192"/>
    </row>
    <row r="258" spans="1:16" x14ac:dyDescent="0.25">
      <c r="A258" s="325"/>
      <c r="B258" s="337"/>
      <c r="C258" s="343"/>
      <c r="D258" s="191" t="str">
        <f>$D$13</f>
        <v>SUD</v>
      </c>
      <c r="E258" s="188"/>
      <c r="F258" s="192"/>
      <c r="G258" s="192"/>
      <c r="H258" s="192"/>
      <c r="I258" s="192"/>
      <c r="J258" s="192"/>
      <c r="K258" s="192"/>
      <c r="L258" s="192"/>
      <c r="M258" s="192"/>
      <c r="N258" s="192"/>
      <c r="O258" s="192"/>
      <c r="P258" s="192"/>
    </row>
    <row r="259" spans="1:16" x14ac:dyDescent="0.25">
      <c r="A259" s="326"/>
      <c r="B259" s="338"/>
      <c r="C259" s="344"/>
      <c r="D259" s="195" t="str">
        <f>$D$14</f>
        <v>OESTE</v>
      </c>
      <c r="E259" s="190"/>
      <c r="F259" s="192"/>
      <c r="G259" s="192"/>
      <c r="H259" s="192"/>
      <c r="I259" s="192"/>
      <c r="J259" s="192"/>
      <c r="K259" s="192"/>
      <c r="L259" s="192"/>
      <c r="M259" s="192"/>
      <c r="N259" s="192"/>
      <c r="O259" s="192"/>
      <c r="P259" s="192"/>
    </row>
    <row r="260" spans="1:16" x14ac:dyDescent="0.25">
      <c r="A260" s="193"/>
      <c r="B260" s="206"/>
      <c r="C260" s="204"/>
      <c r="D260" s="192"/>
      <c r="E260" s="192"/>
      <c r="F260" s="192"/>
      <c r="G260" s="192"/>
      <c r="H260" s="192"/>
      <c r="I260" s="192"/>
      <c r="J260" s="192"/>
      <c r="K260" s="192"/>
      <c r="L260" s="192"/>
      <c r="M260" s="192"/>
      <c r="N260" s="192"/>
      <c r="O260" s="192"/>
      <c r="P260" s="192"/>
    </row>
    <row r="261" spans="1:16" x14ac:dyDescent="0.25">
      <c r="A261" s="327">
        <f>A256+1</f>
        <v>51</v>
      </c>
      <c r="B261" s="333">
        <f>Hoja2!B60</f>
        <v>0</v>
      </c>
      <c r="C261" s="339">
        <f>Hoja2!R60</f>
        <v>0</v>
      </c>
      <c r="D261" s="191" t="str">
        <f>$D$11</f>
        <v>NORTE</v>
      </c>
      <c r="E261" s="187"/>
      <c r="F261" s="192"/>
      <c r="G261" s="192"/>
      <c r="H261" s="192"/>
      <c r="I261" s="192"/>
      <c r="J261" s="192"/>
      <c r="K261" s="192"/>
      <c r="L261" s="192"/>
      <c r="M261" s="192"/>
      <c r="N261" s="192"/>
      <c r="O261" s="192"/>
      <c r="P261" s="192"/>
    </row>
    <row r="262" spans="1:16" x14ac:dyDescent="0.25">
      <c r="A262" s="328"/>
      <c r="B262" s="334"/>
      <c r="C262" s="340"/>
      <c r="D262" s="194" t="str">
        <f>$D$12</f>
        <v>ESTE</v>
      </c>
      <c r="E262" s="189"/>
      <c r="F262" s="192"/>
      <c r="G262" s="192"/>
      <c r="H262" s="192"/>
      <c r="I262" s="192"/>
      <c r="J262" s="192"/>
      <c r="K262" s="192"/>
      <c r="L262" s="192"/>
      <c r="M262" s="192"/>
      <c r="N262" s="192"/>
      <c r="O262" s="192"/>
      <c r="P262" s="192"/>
    </row>
    <row r="263" spans="1:16" x14ac:dyDescent="0.25">
      <c r="A263" s="328"/>
      <c r="B263" s="334"/>
      <c r="C263" s="340"/>
      <c r="D263" s="191" t="str">
        <f>$D$13</f>
        <v>SUD</v>
      </c>
      <c r="E263" s="188"/>
      <c r="F263" s="192"/>
      <c r="G263" s="192"/>
      <c r="H263" s="192"/>
      <c r="I263" s="192"/>
      <c r="J263" s="192"/>
      <c r="K263" s="192"/>
      <c r="L263" s="192"/>
      <c r="M263" s="192"/>
      <c r="N263" s="192"/>
      <c r="O263" s="192"/>
      <c r="P263" s="192"/>
    </row>
    <row r="264" spans="1:16" x14ac:dyDescent="0.25">
      <c r="A264" s="329"/>
      <c r="B264" s="335"/>
      <c r="C264" s="341"/>
      <c r="D264" s="195" t="str">
        <f>$D$14</f>
        <v>OESTE</v>
      </c>
      <c r="E264" s="190"/>
      <c r="F264" s="192"/>
      <c r="G264" s="192"/>
      <c r="H264" s="192"/>
      <c r="I264" s="192"/>
      <c r="J264" s="192"/>
      <c r="K264" s="192"/>
      <c r="L264" s="192"/>
      <c r="M264" s="192"/>
      <c r="N264" s="192"/>
      <c r="O264" s="192"/>
      <c r="P264" s="192"/>
    </row>
    <row r="265" spans="1:16" x14ac:dyDescent="0.25">
      <c r="A265" s="193"/>
      <c r="B265" s="206"/>
      <c r="C265" s="204"/>
      <c r="D265" s="192"/>
      <c r="E265" s="192"/>
      <c r="F265" s="192"/>
      <c r="G265" s="192"/>
      <c r="H265" s="192"/>
      <c r="I265" s="192"/>
      <c r="J265" s="192"/>
      <c r="K265" s="192"/>
      <c r="L265" s="192"/>
      <c r="M265" s="192"/>
      <c r="N265" s="192"/>
      <c r="O265" s="192"/>
      <c r="P265" s="192"/>
    </row>
    <row r="266" spans="1:16" x14ac:dyDescent="0.25">
      <c r="A266" s="324">
        <f>A261+1</f>
        <v>52</v>
      </c>
      <c r="B266" s="336">
        <f>Hoja2!B61</f>
        <v>0</v>
      </c>
      <c r="C266" s="342">
        <f>Hoja2!R61</f>
        <v>0</v>
      </c>
      <c r="D266" s="191" t="str">
        <f>$D$11</f>
        <v>NORTE</v>
      </c>
      <c r="E266" s="187"/>
      <c r="F266" s="192"/>
      <c r="G266" s="192"/>
      <c r="H266" s="192"/>
      <c r="I266" s="192"/>
      <c r="J266" s="192"/>
      <c r="K266" s="192"/>
      <c r="L266" s="192"/>
      <c r="M266" s="192"/>
      <c r="N266" s="192"/>
      <c r="O266" s="192"/>
      <c r="P266" s="192"/>
    </row>
    <row r="267" spans="1:16" x14ac:dyDescent="0.25">
      <c r="A267" s="325"/>
      <c r="B267" s="337"/>
      <c r="C267" s="343"/>
      <c r="D267" s="194" t="str">
        <f>$D$12</f>
        <v>ESTE</v>
      </c>
      <c r="E267" s="189"/>
      <c r="F267" s="192"/>
      <c r="G267" s="192"/>
      <c r="H267" s="192"/>
      <c r="I267" s="192"/>
      <c r="J267" s="192"/>
      <c r="K267" s="192"/>
      <c r="L267" s="192"/>
      <c r="M267" s="192"/>
      <c r="N267" s="192"/>
      <c r="O267" s="192"/>
      <c r="P267" s="192"/>
    </row>
    <row r="268" spans="1:16" x14ac:dyDescent="0.25">
      <c r="A268" s="325"/>
      <c r="B268" s="337"/>
      <c r="C268" s="343"/>
      <c r="D268" s="191" t="str">
        <f>$D$13</f>
        <v>SUD</v>
      </c>
      <c r="E268" s="188"/>
      <c r="F268" s="192"/>
      <c r="G268" s="192"/>
      <c r="H268" s="192"/>
      <c r="I268" s="192"/>
      <c r="J268" s="192"/>
      <c r="K268" s="192"/>
      <c r="L268" s="192"/>
      <c r="M268" s="192"/>
      <c r="N268" s="192"/>
      <c r="O268" s="192"/>
      <c r="P268" s="192"/>
    </row>
    <row r="269" spans="1:16" x14ac:dyDescent="0.25">
      <c r="A269" s="326"/>
      <c r="B269" s="338"/>
      <c r="C269" s="344"/>
      <c r="D269" s="195" t="str">
        <f>$D$14</f>
        <v>OESTE</v>
      </c>
      <c r="E269" s="190"/>
      <c r="F269" s="192"/>
      <c r="G269" s="192"/>
      <c r="H269" s="192"/>
      <c r="I269" s="192"/>
      <c r="J269" s="192"/>
      <c r="K269" s="192"/>
      <c r="L269" s="192"/>
      <c r="M269" s="192"/>
      <c r="N269" s="192"/>
      <c r="O269" s="192"/>
      <c r="P269" s="192"/>
    </row>
    <row r="270" spans="1:16" x14ac:dyDescent="0.25">
      <c r="A270" s="193"/>
      <c r="B270" s="206"/>
      <c r="C270" s="204"/>
      <c r="D270" s="192"/>
      <c r="E270" s="192"/>
      <c r="F270" s="192"/>
      <c r="G270" s="192"/>
      <c r="H270" s="192"/>
      <c r="I270" s="192"/>
      <c r="J270" s="192"/>
      <c r="K270" s="192"/>
      <c r="L270" s="192"/>
      <c r="M270" s="192"/>
      <c r="N270" s="192"/>
      <c r="O270" s="192"/>
      <c r="P270" s="192"/>
    </row>
    <row r="271" spans="1:16" x14ac:dyDescent="0.25">
      <c r="A271" s="327">
        <f>A266+1</f>
        <v>53</v>
      </c>
      <c r="B271" s="333">
        <f>Hoja2!B62</f>
        <v>0</v>
      </c>
      <c r="C271" s="339">
        <f>Hoja2!R62</f>
        <v>0</v>
      </c>
      <c r="D271" s="191" t="str">
        <f>$D$11</f>
        <v>NORTE</v>
      </c>
      <c r="E271" s="187"/>
      <c r="F271" s="192"/>
      <c r="G271" s="192"/>
      <c r="H271" s="192"/>
      <c r="I271" s="192"/>
      <c r="J271" s="192"/>
      <c r="K271" s="192"/>
      <c r="L271" s="192"/>
      <c r="M271" s="192"/>
      <c r="N271" s="192"/>
      <c r="O271" s="192"/>
      <c r="P271" s="192"/>
    </row>
    <row r="272" spans="1:16" x14ac:dyDescent="0.25">
      <c r="A272" s="328"/>
      <c r="B272" s="334"/>
      <c r="C272" s="340"/>
      <c r="D272" s="194" t="str">
        <f>$D$12</f>
        <v>ESTE</v>
      </c>
      <c r="E272" s="189"/>
      <c r="F272" s="192"/>
      <c r="G272" s="192"/>
      <c r="H272" s="192"/>
      <c r="I272" s="192"/>
      <c r="J272" s="192"/>
      <c r="K272" s="192"/>
      <c r="L272" s="192"/>
      <c r="M272" s="192"/>
      <c r="N272" s="192"/>
      <c r="O272" s="192"/>
      <c r="P272" s="192"/>
    </row>
    <row r="273" spans="1:16" x14ac:dyDescent="0.25">
      <c r="A273" s="328"/>
      <c r="B273" s="334"/>
      <c r="C273" s="340"/>
      <c r="D273" s="191" t="str">
        <f>$D$13</f>
        <v>SUD</v>
      </c>
      <c r="E273" s="188"/>
      <c r="F273" s="192"/>
      <c r="G273" s="192"/>
      <c r="H273" s="192"/>
      <c r="I273" s="192"/>
      <c r="J273" s="192"/>
      <c r="K273" s="192"/>
      <c r="L273" s="192"/>
      <c r="M273" s="192"/>
      <c r="N273" s="192"/>
      <c r="O273" s="192"/>
      <c r="P273" s="192"/>
    </row>
    <row r="274" spans="1:16" x14ac:dyDescent="0.25">
      <c r="A274" s="329"/>
      <c r="B274" s="335"/>
      <c r="C274" s="341"/>
      <c r="D274" s="195" t="str">
        <f>$D$14</f>
        <v>OESTE</v>
      </c>
      <c r="E274" s="190"/>
      <c r="F274" s="192"/>
      <c r="G274" s="192"/>
      <c r="H274" s="192"/>
      <c r="I274" s="192"/>
      <c r="J274" s="192"/>
      <c r="K274" s="192"/>
      <c r="L274" s="192"/>
      <c r="M274" s="192"/>
      <c r="N274" s="192"/>
      <c r="O274" s="192"/>
      <c r="P274" s="192"/>
    </row>
    <row r="275" spans="1:16" x14ac:dyDescent="0.25">
      <c r="A275" s="193"/>
      <c r="B275" s="206"/>
      <c r="C275" s="204"/>
      <c r="D275" s="192"/>
      <c r="E275" s="192"/>
      <c r="F275" s="192"/>
      <c r="G275" s="192"/>
      <c r="H275" s="192"/>
      <c r="I275" s="192"/>
      <c r="J275" s="192"/>
      <c r="K275" s="192"/>
      <c r="L275" s="192"/>
      <c r="M275" s="192"/>
      <c r="N275" s="192"/>
      <c r="O275" s="192"/>
      <c r="P275" s="192"/>
    </row>
    <row r="276" spans="1:16" x14ac:dyDescent="0.25">
      <c r="A276" s="324">
        <f>A271+1</f>
        <v>54</v>
      </c>
      <c r="B276" s="336">
        <f>Hoja2!B63</f>
        <v>0</v>
      </c>
      <c r="C276" s="342">
        <f>Hoja2!R63</f>
        <v>0</v>
      </c>
      <c r="D276" s="191" t="str">
        <f>$D$11</f>
        <v>NORTE</v>
      </c>
      <c r="E276" s="187"/>
      <c r="F276" s="192"/>
      <c r="G276" s="192"/>
      <c r="H276" s="192"/>
      <c r="I276" s="192"/>
      <c r="J276" s="192"/>
      <c r="K276" s="192"/>
      <c r="L276" s="192"/>
      <c r="M276" s="192"/>
      <c r="N276" s="192"/>
      <c r="O276" s="192"/>
      <c r="P276" s="192"/>
    </row>
    <row r="277" spans="1:16" x14ac:dyDescent="0.25">
      <c r="A277" s="325"/>
      <c r="B277" s="337"/>
      <c r="C277" s="343"/>
      <c r="D277" s="194" t="str">
        <f>$D$12</f>
        <v>ESTE</v>
      </c>
      <c r="E277" s="189"/>
      <c r="F277" s="192"/>
      <c r="G277" s="192"/>
      <c r="H277" s="192"/>
      <c r="I277" s="192"/>
      <c r="J277" s="192"/>
      <c r="K277" s="192"/>
      <c r="L277" s="192"/>
      <c r="M277" s="192"/>
      <c r="N277" s="192"/>
      <c r="O277" s="192"/>
      <c r="P277" s="192"/>
    </row>
    <row r="278" spans="1:16" x14ac:dyDescent="0.25">
      <c r="A278" s="325"/>
      <c r="B278" s="337"/>
      <c r="C278" s="343"/>
      <c r="D278" s="191" t="str">
        <f>$D$13</f>
        <v>SUD</v>
      </c>
      <c r="E278" s="188"/>
      <c r="F278" s="192"/>
      <c r="G278" s="192"/>
      <c r="H278" s="192"/>
      <c r="I278" s="192"/>
      <c r="J278" s="192"/>
      <c r="K278" s="192"/>
      <c r="L278" s="192"/>
      <c r="M278" s="192"/>
      <c r="N278" s="192"/>
      <c r="O278" s="192"/>
      <c r="P278" s="192"/>
    </row>
    <row r="279" spans="1:16" x14ac:dyDescent="0.25">
      <c r="A279" s="326"/>
      <c r="B279" s="338"/>
      <c r="C279" s="344"/>
      <c r="D279" s="195" t="str">
        <f>$D$14</f>
        <v>OESTE</v>
      </c>
      <c r="E279" s="190"/>
      <c r="F279" s="192"/>
      <c r="G279" s="192"/>
      <c r="H279" s="192"/>
      <c r="I279" s="192"/>
      <c r="J279" s="192"/>
      <c r="K279" s="192"/>
      <c r="L279" s="192"/>
      <c r="M279" s="192"/>
      <c r="N279" s="192"/>
      <c r="O279" s="192"/>
      <c r="P279" s="192"/>
    </row>
    <row r="280" spans="1:16" x14ac:dyDescent="0.25">
      <c r="A280" s="193"/>
      <c r="B280" s="206"/>
      <c r="C280" s="204"/>
      <c r="D280" s="192"/>
      <c r="E280" s="192"/>
      <c r="F280" s="192"/>
      <c r="G280" s="192"/>
      <c r="H280" s="192"/>
      <c r="I280" s="192"/>
      <c r="J280" s="192"/>
      <c r="K280" s="192"/>
      <c r="L280" s="192"/>
      <c r="M280" s="192"/>
      <c r="N280" s="192"/>
      <c r="O280" s="192"/>
      <c r="P280" s="192"/>
    </row>
    <row r="281" spans="1:16" x14ac:dyDescent="0.25">
      <c r="A281" s="327">
        <f>A276+1</f>
        <v>55</v>
      </c>
      <c r="B281" s="333">
        <f>Hoja2!B64</f>
        <v>0</v>
      </c>
      <c r="C281" s="339">
        <f>Hoja2!R64</f>
        <v>0</v>
      </c>
      <c r="D281" s="191" t="str">
        <f>$D$11</f>
        <v>NORTE</v>
      </c>
      <c r="E281" s="187"/>
      <c r="F281" s="192"/>
      <c r="G281" s="192"/>
      <c r="H281" s="192"/>
      <c r="I281" s="192"/>
      <c r="J281" s="192"/>
      <c r="K281" s="192"/>
      <c r="L281" s="192"/>
      <c r="M281" s="192"/>
      <c r="N281" s="192"/>
      <c r="O281" s="192"/>
      <c r="P281" s="192"/>
    </row>
    <row r="282" spans="1:16" x14ac:dyDescent="0.25">
      <c r="A282" s="328"/>
      <c r="B282" s="334"/>
      <c r="C282" s="340"/>
      <c r="D282" s="194" t="str">
        <f>$D$12</f>
        <v>ESTE</v>
      </c>
      <c r="E282" s="189"/>
      <c r="F282" s="192"/>
      <c r="G282" s="192"/>
      <c r="H282" s="192"/>
      <c r="I282" s="192"/>
      <c r="J282" s="192"/>
      <c r="K282" s="192"/>
      <c r="L282" s="192"/>
      <c r="M282" s="192"/>
      <c r="N282" s="192"/>
      <c r="O282" s="192"/>
      <c r="P282" s="192"/>
    </row>
    <row r="283" spans="1:16" x14ac:dyDescent="0.25">
      <c r="A283" s="328"/>
      <c r="B283" s="334"/>
      <c r="C283" s="340"/>
      <c r="D283" s="191" t="str">
        <f>$D$13</f>
        <v>SUD</v>
      </c>
      <c r="E283" s="188"/>
      <c r="F283" s="192"/>
      <c r="G283" s="192"/>
      <c r="H283" s="192"/>
      <c r="I283" s="192"/>
      <c r="J283" s="192"/>
      <c r="K283" s="192"/>
      <c r="L283" s="192"/>
      <c r="M283" s="192"/>
      <c r="N283" s="192"/>
      <c r="O283" s="192"/>
      <c r="P283" s="192"/>
    </row>
    <row r="284" spans="1:16" x14ac:dyDescent="0.25">
      <c r="A284" s="329"/>
      <c r="B284" s="335"/>
      <c r="C284" s="341"/>
      <c r="D284" s="195" t="str">
        <f>$D$14</f>
        <v>OESTE</v>
      </c>
      <c r="E284" s="190"/>
      <c r="F284" s="192"/>
      <c r="G284" s="192"/>
      <c r="H284" s="192"/>
      <c r="I284" s="192"/>
      <c r="J284" s="192"/>
      <c r="K284" s="192"/>
      <c r="L284" s="192"/>
      <c r="M284" s="192"/>
      <c r="N284" s="192"/>
      <c r="O284" s="192"/>
      <c r="P284" s="192"/>
    </row>
    <row r="285" spans="1:16" x14ac:dyDescent="0.25">
      <c r="A285" s="193"/>
      <c r="B285" s="206"/>
      <c r="C285" s="204"/>
      <c r="D285" s="192"/>
      <c r="E285" s="192"/>
      <c r="F285" s="192"/>
      <c r="G285" s="192"/>
      <c r="H285" s="192"/>
      <c r="I285" s="192"/>
      <c r="J285" s="192"/>
      <c r="K285" s="192"/>
      <c r="L285" s="192"/>
      <c r="M285" s="192"/>
      <c r="N285" s="192"/>
      <c r="O285" s="192"/>
      <c r="P285" s="192"/>
    </row>
    <row r="286" spans="1:16" x14ac:dyDescent="0.25">
      <c r="A286" s="324">
        <f>A281+1</f>
        <v>56</v>
      </c>
      <c r="B286" s="336">
        <f>Hoja2!B65</f>
        <v>0</v>
      </c>
      <c r="C286" s="342">
        <f>Hoja2!R65</f>
        <v>0</v>
      </c>
      <c r="D286" s="191" t="str">
        <f>$D$11</f>
        <v>NORTE</v>
      </c>
      <c r="E286" s="187"/>
      <c r="F286" s="192"/>
      <c r="G286" s="192"/>
      <c r="H286" s="192"/>
      <c r="I286" s="192"/>
      <c r="J286" s="192"/>
      <c r="K286" s="192"/>
      <c r="L286" s="192"/>
      <c r="M286" s="192"/>
      <c r="N286" s="192"/>
      <c r="O286" s="192"/>
      <c r="P286" s="192"/>
    </row>
    <row r="287" spans="1:16" x14ac:dyDescent="0.25">
      <c r="A287" s="325"/>
      <c r="B287" s="337"/>
      <c r="C287" s="343"/>
      <c r="D287" s="194" t="str">
        <f>$D$12</f>
        <v>ESTE</v>
      </c>
      <c r="E287" s="189"/>
      <c r="F287" s="192"/>
      <c r="G287" s="192"/>
      <c r="H287" s="192"/>
      <c r="I287" s="192"/>
      <c r="J287" s="192"/>
      <c r="K287" s="192"/>
      <c r="L287" s="192"/>
      <c r="M287" s="192"/>
      <c r="N287" s="192"/>
      <c r="O287" s="192"/>
      <c r="P287" s="192"/>
    </row>
    <row r="288" spans="1:16" x14ac:dyDescent="0.25">
      <c r="A288" s="325"/>
      <c r="B288" s="337"/>
      <c r="C288" s="343"/>
      <c r="D288" s="191" t="str">
        <f>$D$13</f>
        <v>SUD</v>
      </c>
      <c r="E288" s="188"/>
      <c r="F288" s="192"/>
      <c r="G288" s="192"/>
      <c r="H288" s="192"/>
      <c r="I288" s="192"/>
      <c r="J288" s="192"/>
      <c r="K288" s="192"/>
      <c r="L288" s="192"/>
      <c r="M288" s="192"/>
      <c r="N288" s="192"/>
      <c r="O288" s="192"/>
      <c r="P288" s="192"/>
    </row>
    <row r="289" spans="1:16" x14ac:dyDescent="0.25">
      <c r="A289" s="326"/>
      <c r="B289" s="338"/>
      <c r="C289" s="344"/>
      <c r="D289" s="195" t="str">
        <f>$D$14</f>
        <v>OESTE</v>
      </c>
      <c r="E289" s="190"/>
      <c r="F289" s="192"/>
      <c r="G289" s="192"/>
      <c r="H289" s="192"/>
      <c r="I289" s="192"/>
      <c r="J289" s="192"/>
      <c r="K289" s="192"/>
      <c r="L289" s="192"/>
      <c r="M289" s="192"/>
      <c r="N289" s="192"/>
      <c r="O289" s="192"/>
      <c r="P289" s="192"/>
    </row>
    <row r="290" spans="1:16" x14ac:dyDescent="0.25">
      <c r="A290" s="193"/>
      <c r="B290" s="206"/>
      <c r="C290" s="204"/>
      <c r="D290" s="192"/>
      <c r="E290" s="192"/>
      <c r="F290" s="192"/>
      <c r="G290" s="192"/>
      <c r="H290" s="192"/>
      <c r="I290" s="192"/>
      <c r="J290" s="192"/>
      <c r="K290" s="192"/>
      <c r="L290" s="192"/>
      <c r="M290" s="192"/>
      <c r="N290" s="192"/>
      <c r="O290" s="192"/>
      <c r="P290" s="192"/>
    </row>
    <row r="291" spans="1:16" x14ac:dyDescent="0.25">
      <c r="A291" s="327">
        <f>A286+1</f>
        <v>57</v>
      </c>
      <c r="B291" s="333">
        <f>Hoja2!B66</f>
        <v>0</v>
      </c>
      <c r="C291" s="339">
        <f>Hoja2!R66</f>
        <v>0</v>
      </c>
      <c r="D291" s="191" t="str">
        <f>$D$11</f>
        <v>NORTE</v>
      </c>
      <c r="E291" s="187"/>
      <c r="F291" s="192"/>
      <c r="G291" s="192"/>
      <c r="H291" s="192"/>
      <c r="I291" s="192"/>
      <c r="J291" s="192"/>
      <c r="K291" s="192"/>
      <c r="L291" s="192"/>
      <c r="M291" s="192"/>
      <c r="N291" s="192"/>
      <c r="O291" s="192"/>
      <c r="P291" s="192"/>
    </row>
    <row r="292" spans="1:16" x14ac:dyDescent="0.25">
      <c r="A292" s="328"/>
      <c r="B292" s="334"/>
      <c r="C292" s="340"/>
      <c r="D292" s="194" t="str">
        <f>$D$12</f>
        <v>ESTE</v>
      </c>
      <c r="E292" s="189"/>
      <c r="F292" s="192"/>
      <c r="G292" s="192"/>
      <c r="H292" s="192"/>
      <c r="I292" s="192"/>
      <c r="J292" s="192"/>
      <c r="K292" s="192"/>
      <c r="L292" s="192"/>
      <c r="M292" s="192"/>
      <c r="N292" s="192"/>
      <c r="O292" s="192"/>
      <c r="P292" s="192"/>
    </row>
    <row r="293" spans="1:16" x14ac:dyDescent="0.25">
      <c r="A293" s="328"/>
      <c r="B293" s="334"/>
      <c r="C293" s="340"/>
      <c r="D293" s="191" t="str">
        <f>$D$13</f>
        <v>SUD</v>
      </c>
      <c r="E293" s="188"/>
      <c r="F293" s="192"/>
      <c r="G293" s="192"/>
      <c r="H293" s="192"/>
      <c r="I293" s="192"/>
      <c r="J293" s="192"/>
      <c r="K293" s="192"/>
      <c r="L293" s="192"/>
      <c r="M293" s="192"/>
      <c r="N293" s="192"/>
      <c r="O293" s="192"/>
      <c r="P293" s="192"/>
    </row>
    <row r="294" spans="1:16" x14ac:dyDescent="0.25">
      <c r="A294" s="329"/>
      <c r="B294" s="335"/>
      <c r="C294" s="341"/>
      <c r="D294" s="195" t="str">
        <f>$D$14</f>
        <v>OESTE</v>
      </c>
      <c r="E294" s="190"/>
      <c r="F294" s="192"/>
      <c r="G294" s="192"/>
      <c r="H294" s="192"/>
      <c r="I294" s="192"/>
      <c r="J294" s="192"/>
      <c r="K294" s="192"/>
      <c r="L294" s="192"/>
      <c r="M294" s="192"/>
      <c r="N294" s="192"/>
      <c r="O294" s="192"/>
      <c r="P294" s="192"/>
    </row>
    <row r="295" spans="1:16" x14ac:dyDescent="0.25">
      <c r="A295" s="193"/>
      <c r="B295" s="206"/>
      <c r="C295" s="204"/>
      <c r="D295" s="192"/>
      <c r="E295" s="192"/>
      <c r="F295" s="192"/>
      <c r="G295" s="192"/>
      <c r="H295" s="192"/>
      <c r="I295" s="192"/>
      <c r="J295" s="192"/>
      <c r="K295" s="192"/>
      <c r="L295" s="192"/>
      <c r="M295" s="192"/>
      <c r="N295" s="192"/>
      <c r="O295" s="192"/>
      <c r="P295" s="192"/>
    </row>
    <row r="296" spans="1:16" x14ac:dyDescent="0.25">
      <c r="A296" s="324">
        <f>A291+1</f>
        <v>58</v>
      </c>
      <c r="B296" s="336">
        <f>Hoja2!B67</f>
        <v>0</v>
      </c>
      <c r="C296" s="342">
        <f>Hoja2!R67</f>
        <v>0</v>
      </c>
      <c r="D296" s="191" t="str">
        <f>$D$11</f>
        <v>NORTE</v>
      </c>
      <c r="E296" s="187"/>
      <c r="F296" s="192"/>
      <c r="G296" s="192"/>
      <c r="H296" s="192"/>
      <c r="I296" s="192"/>
      <c r="J296" s="192"/>
      <c r="K296" s="192"/>
      <c r="L296" s="192"/>
      <c r="M296" s="192"/>
      <c r="N296" s="192"/>
      <c r="O296" s="192"/>
      <c r="P296" s="192"/>
    </row>
    <row r="297" spans="1:16" x14ac:dyDescent="0.25">
      <c r="A297" s="325"/>
      <c r="B297" s="337"/>
      <c r="C297" s="343"/>
      <c r="D297" s="194" t="str">
        <f>$D$12</f>
        <v>ESTE</v>
      </c>
      <c r="E297" s="189"/>
      <c r="F297" s="192"/>
      <c r="G297" s="192"/>
      <c r="H297" s="192"/>
      <c r="I297" s="192"/>
      <c r="J297" s="192"/>
      <c r="K297" s="192"/>
      <c r="L297" s="192"/>
      <c r="M297" s="192"/>
      <c r="N297" s="192"/>
      <c r="O297" s="192"/>
      <c r="P297" s="192"/>
    </row>
    <row r="298" spans="1:16" x14ac:dyDescent="0.25">
      <c r="A298" s="325"/>
      <c r="B298" s="337"/>
      <c r="C298" s="343"/>
      <c r="D298" s="191" t="str">
        <f>$D$13</f>
        <v>SUD</v>
      </c>
      <c r="E298" s="188"/>
      <c r="F298" s="192"/>
      <c r="G298" s="192"/>
      <c r="H298" s="192"/>
      <c r="I298" s="192"/>
      <c r="J298" s="192"/>
      <c r="K298" s="192"/>
      <c r="L298" s="192"/>
      <c r="M298" s="192"/>
      <c r="N298" s="192"/>
      <c r="O298" s="192"/>
      <c r="P298" s="192"/>
    </row>
    <row r="299" spans="1:16" x14ac:dyDescent="0.25">
      <c r="A299" s="326"/>
      <c r="B299" s="338"/>
      <c r="C299" s="344"/>
      <c r="D299" s="195" t="str">
        <f>$D$14</f>
        <v>OESTE</v>
      </c>
      <c r="E299" s="190"/>
      <c r="F299" s="192"/>
      <c r="G299" s="192"/>
      <c r="H299" s="192"/>
      <c r="I299" s="192"/>
      <c r="J299" s="192"/>
      <c r="K299" s="192"/>
      <c r="L299" s="192"/>
      <c r="M299" s="192"/>
      <c r="N299" s="192"/>
      <c r="O299" s="192"/>
      <c r="P299" s="192"/>
    </row>
    <row r="300" spans="1:16" x14ac:dyDescent="0.25">
      <c r="A300" s="193"/>
      <c r="B300" s="206"/>
      <c r="C300" s="204"/>
      <c r="D300" s="192"/>
      <c r="E300" s="192"/>
      <c r="F300" s="192"/>
      <c r="G300" s="192"/>
      <c r="H300" s="192"/>
      <c r="I300" s="192"/>
      <c r="J300" s="192"/>
      <c r="K300" s="192"/>
      <c r="L300" s="192"/>
      <c r="M300" s="192"/>
      <c r="N300" s="192"/>
      <c r="O300" s="192"/>
      <c r="P300" s="192"/>
    </row>
    <row r="301" spans="1:16" x14ac:dyDescent="0.25">
      <c r="A301" s="327">
        <f>A296+1</f>
        <v>59</v>
      </c>
      <c r="B301" s="333">
        <f>Hoja2!B68</f>
        <v>0</v>
      </c>
      <c r="C301" s="339">
        <f>Hoja2!R68</f>
        <v>0</v>
      </c>
      <c r="D301" s="191" t="str">
        <f>$D$11</f>
        <v>NORTE</v>
      </c>
      <c r="E301" s="187"/>
      <c r="F301" s="192"/>
      <c r="G301" s="192"/>
      <c r="H301" s="192"/>
      <c r="I301" s="192"/>
      <c r="J301" s="192"/>
      <c r="K301" s="192"/>
      <c r="L301" s="192"/>
      <c r="M301" s="192"/>
      <c r="N301" s="192"/>
      <c r="O301" s="192"/>
      <c r="P301" s="192"/>
    </row>
    <row r="302" spans="1:16" x14ac:dyDescent="0.25">
      <c r="A302" s="328"/>
      <c r="B302" s="334"/>
      <c r="C302" s="340"/>
      <c r="D302" s="194" t="str">
        <f>$D$12</f>
        <v>ESTE</v>
      </c>
      <c r="E302" s="189"/>
      <c r="F302" s="192"/>
      <c r="G302" s="192"/>
      <c r="H302" s="192"/>
      <c r="I302" s="192"/>
      <c r="J302" s="192"/>
      <c r="K302" s="192"/>
      <c r="L302" s="192"/>
      <c r="M302" s="192"/>
      <c r="N302" s="192"/>
      <c r="O302" s="192"/>
      <c r="P302" s="192"/>
    </row>
    <row r="303" spans="1:16" x14ac:dyDescent="0.25">
      <c r="A303" s="328"/>
      <c r="B303" s="334"/>
      <c r="C303" s="340"/>
      <c r="D303" s="191" t="str">
        <f>$D$13</f>
        <v>SUD</v>
      </c>
      <c r="E303" s="188"/>
      <c r="F303" s="192"/>
      <c r="G303" s="192"/>
      <c r="H303" s="192"/>
      <c r="I303" s="192"/>
      <c r="J303" s="192"/>
      <c r="K303" s="192"/>
      <c r="L303" s="192"/>
      <c r="M303" s="192"/>
      <c r="N303" s="192"/>
      <c r="O303" s="192"/>
      <c r="P303" s="192"/>
    </row>
    <row r="304" spans="1:16" x14ac:dyDescent="0.25">
      <c r="A304" s="329"/>
      <c r="B304" s="335"/>
      <c r="C304" s="341"/>
      <c r="D304" s="195" t="str">
        <f>$D$14</f>
        <v>OESTE</v>
      </c>
      <c r="E304" s="190"/>
      <c r="F304" s="192"/>
      <c r="G304" s="192"/>
      <c r="H304" s="192"/>
      <c r="I304" s="192"/>
      <c r="J304" s="192"/>
      <c r="K304" s="192"/>
      <c r="L304" s="192"/>
      <c r="M304" s="192"/>
      <c r="N304" s="192"/>
      <c r="O304" s="192"/>
      <c r="P304" s="192"/>
    </row>
    <row r="305" spans="1:16" x14ac:dyDescent="0.25">
      <c r="A305" s="193"/>
      <c r="B305" s="206"/>
      <c r="C305" s="204"/>
      <c r="D305" s="192"/>
      <c r="E305" s="192"/>
      <c r="F305" s="192"/>
      <c r="G305" s="192"/>
      <c r="H305" s="192"/>
      <c r="I305" s="192"/>
      <c r="J305" s="192"/>
      <c r="K305" s="192"/>
      <c r="L305" s="192"/>
      <c r="M305" s="192"/>
      <c r="N305" s="192"/>
      <c r="O305" s="192"/>
      <c r="P305" s="192"/>
    </row>
    <row r="306" spans="1:16" x14ac:dyDescent="0.25">
      <c r="A306" s="324">
        <f>A301+1</f>
        <v>60</v>
      </c>
      <c r="B306" s="336">
        <f>Hoja2!B69</f>
        <v>0</v>
      </c>
      <c r="C306" s="342">
        <f>Hoja2!R69</f>
        <v>0</v>
      </c>
      <c r="D306" s="191" t="str">
        <f>$D$11</f>
        <v>NORTE</v>
      </c>
      <c r="E306" s="187"/>
      <c r="F306" s="192"/>
      <c r="G306" s="192"/>
      <c r="H306" s="192"/>
      <c r="I306" s="192"/>
      <c r="J306" s="192"/>
      <c r="K306" s="192"/>
      <c r="L306" s="192"/>
      <c r="M306" s="192"/>
      <c r="N306" s="192"/>
      <c r="O306" s="192"/>
      <c r="P306" s="192"/>
    </row>
    <row r="307" spans="1:16" x14ac:dyDescent="0.25">
      <c r="A307" s="325"/>
      <c r="B307" s="337"/>
      <c r="C307" s="343"/>
      <c r="D307" s="194" t="str">
        <f>$D$12</f>
        <v>ESTE</v>
      </c>
      <c r="E307" s="189"/>
      <c r="F307" s="192"/>
      <c r="G307" s="192"/>
      <c r="H307" s="192"/>
      <c r="I307" s="192"/>
      <c r="J307" s="192"/>
      <c r="K307" s="192"/>
      <c r="L307" s="192"/>
      <c r="M307" s="192"/>
      <c r="N307" s="192"/>
      <c r="O307" s="192"/>
      <c r="P307" s="192"/>
    </row>
    <row r="308" spans="1:16" x14ac:dyDescent="0.25">
      <c r="A308" s="325"/>
      <c r="B308" s="337"/>
      <c r="C308" s="343"/>
      <c r="D308" s="191" t="str">
        <f>$D$13</f>
        <v>SUD</v>
      </c>
      <c r="E308" s="188"/>
      <c r="F308" s="192"/>
      <c r="G308" s="192"/>
      <c r="H308" s="192"/>
      <c r="I308" s="192"/>
      <c r="J308" s="192"/>
      <c r="K308" s="192"/>
      <c r="L308" s="192"/>
      <c r="M308" s="192"/>
      <c r="N308" s="192"/>
      <c r="O308" s="192"/>
      <c r="P308" s="192"/>
    </row>
    <row r="309" spans="1:16" x14ac:dyDescent="0.25">
      <c r="A309" s="326"/>
      <c r="B309" s="338"/>
      <c r="C309" s="344"/>
      <c r="D309" s="195" t="str">
        <f>$D$14</f>
        <v>OESTE</v>
      </c>
      <c r="E309" s="190"/>
      <c r="F309" s="192"/>
      <c r="G309" s="192"/>
      <c r="H309" s="192"/>
      <c r="I309" s="192"/>
      <c r="J309" s="192"/>
      <c r="K309" s="192"/>
      <c r="L309" s="192"/>
      <c r="M309" s="192"/>
      <c r="N309" s="192"/>
      <c r="O309" s="192"/>
      <c r="P309" s="192"/>
    </row>
    <row r="310" spans="1:16" x14ac:dyDescent="0.25">
      <c r="A310" s="193"/>
      <c r="B310" s="206"/>
      <c r="C310" s="204"/>
      <c r="D310" s="192"/>
      <c r="E310" s="192"/>
      <c r="F310" s="192"/>
      <c r="G310" s="192"/>
      <c r="H310" s="192"/>
      <c r="I310" s="192"/>
      <c r="J310" s="192"/>
      <c r="K310" s="192"/>
      <c r="L310" s="192"/>
      <c r="M310" s="192"/>
      <c r="N310" s="192"/>
      <c r="O310" s="192"/>
      <c r="P310" s="192"/>
    </row>
    <row r="311" spans="1:16" x14ac:dyDescent="0.25">
      <c r="A311" s="327">
        <f>A306+1</f>
        <v>61</v>
      </c>
      <c r="B311" s="333">
        <f>Hoja2!B70</f>
        <v>0</v>
      </c>
      <c r="C311" s="339">
        <f>Hoja2!R70</f>
        <v>0</v>
      </c>
      <c r="D311" s="191" t="str">
        <f>$D$11</f>
        <v>NORTE</v>
      </c>
      <c r="E311" s="187"/>
      <c r="F311" s="192"/>
      <c r="G311" s="192"/>
      <c r="H311" s="192"/>
      <c r="I311" s="192"/>
      <c r="J311" s="192"/>
      <c r="K311" s="192"/>
      <c r="L311" s="192"/>
      <c r="M311" s="192"/>
      <c r="N311" s="192"/>
      <c r="O311" s="192"/>
      <c r="P311" s="192"/>
    </row>
    <row r="312" spans="1:16" x14ac:dyDescent="0.25">
      <c r="A312" s="328"/>
      <c r="B312" s="334"/>
      <c r="C312" s="340"/>
      <c r="D312" s="194" t="str">
        <f>$D$12</f>
        <v>ESTE</v>
      </c>
      <c r="E312" s="189"/>
      <c r="F312" s="192"/>
      <c r="G312" s="192"/>
      <c r="H312" s="192"/>
      <c r="I312" s="192"/>
      <c r="J312" s="192"/>
      <c r="K312" s="192"/>
      <c r="L312" s="192"/>
      <c r="M312" s="192"/>
      <c r="N312" s="192"/>
      <c r="O312" s="192"/>
      <c r="P312" s="192"/>
    </row>
    <row r="313" spans="1:16" x14ac:dyDescent="0.25">
      <c r="A313" s="328"/>
      <c r="B313" s="334"/>
      <c r="C313" s="340"/>
      <c r="D313" s="191" t="str">
        <f>$D$13</f>
        <v>SUD</v>
      </c>
      <c r="E313" s="188"/>
      <c r="F313" s="192"/>
      <c r="G313" s="192"/>
      <c r="H313" s="192"/>
      <c r="I313" s="192"/>
      <c r="J313" s="192"/>
      <c r="K313" s="192"/>
      <c r="L313" s="192"/>
      <c r="M313" s="192"/>
      <c r="N313" s="192"/>
      <c r="O313" s="192"/>
      <c r="P313" s="192"/>
    </row>
    <row r="314" spans="1:16" x14ac:dyDescent="0.25">
      <c r="A314" s="329"/>
      <c r="B314" s="335"/>
      <c r="C314" s="341"/>
      <c r="D314" s="195" t="str">
        <f>$D$14</f>
        <v>OESTE</v>
      </c>
      <c r="E314" s="190"/>
      <c r="F314" s="192"/>
      <c r="G314" s="192"/>
      <c r="H314" s="192"/>
      <c r="I314" s="192"/>
      <c r="J314" s="192"/>
      <c r="K314" s="192"/>
      <c r="L314" s="192"/>
      <c r="M314" s="192"/>
      <c r="N314" s="192"/>
      <c r="O314" s="192"/>
      <c r="P314" s="192"/>
    </row>
    <row r="315" spans="1:16" x14ac:dyDescent="0.25">
      <c r="A315" s="193"/>
      <c r="B315" s="206"/>
      <c r="C315" s="204"/>
      <c r="D315" s="192"/>
      <c r="E315" s="192"/>
      <c r="F315" s="192"/>
      <c r="G315" s="192"/>
      <c r="H315" s="192"/>
      <c r="I315" s="192"/>
      <c r="J315" s="192"/>
      <c r="K315" s="192"/>
      <c r="L315" s="192"/>
      <c r="M315" s="192"/>
      <c r="N315" s="192"/>
      <c r="O315" s="192"/>
      <c r="P315" s="192"/>
    </row>
    <row r="316" spans="1:16" x14ac:dyDescent="0.25">
      <c r="A316" s="324">
        <f>A311+1</f>
        <v>62</v>
      </c>
      <c r="B316" s="336">
        <f>Hoja2!B71</f>
        <v>0</v>
      </c>
      <c r="C316" s="342">
        <f>Hoja2!R71</f>
        <v>0</v>
      </c>
      <c r="D316" s="191" t="str">
        <f>$D$11</f>
        <v>NORTE</v>
      </c>
      <c r="E316" s="187"/>
      <c r="F316" s="192"/>
      <c r="G316" s="192"/>
      <c r="H316" s="192"/>
      <c r="I316" s="192"/>
      <c r="J316" s="192"/>
      <c r="K316" s="192"/>
      <c r="L316" s="192"/>
      <c r="M316" s="192"/>
      <c r="N316" s="192"/>
      <c r="O316" s="192"/>
      <c r="P316" s="192"/>
    </row>
    <row r="317" spans="1:16" x14ac:dyDescent="0.25">
      <c r="A317" s="325"/>
      <c r="B317" s="337"/>
      <c r="C317" s="343"/>
      <c r="D317" s="194" t="str">
        <f>$D$12</f>
        <v>ESTE</v>
      </c>
      <c r="E317" s="189"/>
      <c r="F317" s="192"/>
      <c r="G317" s="192"/>
      <c r="H317" s="192"/>
      <c r="I317" s="192"/>
      <c r="J317" s="192"/>
      <c r="K317" s="192"/>
      <c r="L317" s="192"/>
      <c r="M317" s="192"/>
      <c r="N317" s="192"/>
      <c r="O317" s="192"/>
      <c r="P317" s="192"/>
    </row>
    <row r="318" spans="1:16" x14ac:dyDescent="0.25">
      <c r="A318" s="325"/>
      <c r="B318" s="337"/>
      <c r="C318" s="343"/>
      <c r="D318" s="191" t="str">
        <f>$D$13</f>
        <v>SUD</v>
      </c>
      <c r="E318" s="188"/>
      <c r="F318" s="192"/>
      <c r="G318" s="192"/>
      <c r="H318" s="192"/>
      <c r="I318" s="192"/>
      <c r="J318" s="192"/>
      <c r="K318" s="192"/>
      <c r="L318" s="192"/>
      <c r="M318" s="192"/>
      <c r="N318" s="192"/>
      <c r="O318" s="192"/>
      <c r="P318" s="192"/>
    </row>
    <row r="319" spans="1:16" x14ac:dyDescent="0.25">
      <c r="A319" s="326"/>
      <c r="B319" s="338"/>
      <c r="C319" s="344"/>
      <c r="D319" s="195" t="str">
        <f>$D$14</f>
        <v>OESTE</v>
      </c>
      <c r="E319" s="190"/>
      <c r="F319" s="192"/>
      <c r="G319" s="192"/>
      <c r="H319" s="192"/>
      <c r="I319" s="192"/>
      <c r="J319" s="192"/>
      <c r="K319" s="192"/>
      <c r="L319" s="192"/>
      <c r="M319" s="192"/>
      <c r="N319" s="192"/>
      <c r="O319" s="192"/>
      <c r="P319" s="192"/>
    </row>
    <row r="320" spans="1:16" x14ac:dyDescent="0.25">
      <c r="A320" s="193"/>
      <c r="B320" s="206"/>
      <c r="C320" s="204"/>
      <c r="D320" s="192"/>
      <c r="E320" s="192"/>
      <c r="F320" s="192"/>
      <c r="G320" s="192"/>
      <c r="H320" s="192"/>
      <c r="I320" s="192"/>
      <c r="J320" s="192"/>
      <c r="K320" s="192"/>
      <c r="L320" s="192"/>
      <c r="M320" s="192"/>
      <c r="N320" s="192"/>
      <c r="O320" s="192"/>
      <c r="P320" s="192"/>
    </row>
    <row r="321" spans="1:16" x14ac:dyDescent="0.25">
      <c r="A321" s="327">
        <f>A316+1</f>
        <v>63</v>
      </c>
      <c r="B321" s="333">
        <f>Hoja2!B72</f>
        <v>0</v>
      </c>
      <c r="C321" s="339">
        <f>Hoja2!R72</f>
        <v>0</v>
      </c>
      <c r="D321" s="191" t="str">
        <f>$D$11</f>
        <v>NORTE</v>
      </c>
      <c r="E321" s="187"/>
      <c r="F321" s="192"/>
      <c r="G321" s="192"/>
      <c r="H321" s="192"/>
      <c r="I321" s="192"/>
      <c r="J321" s="192"/>
      <c r="K321" s="192"/>
      <c r="L321" s="192"/>
      <c r="M321" s="192"/>
      <c r="N321" s="192"/>
      <c r="O321" s="192"/>
      <c r="P321" s="192"/>
    </row>
    <row r="322" spans="1:16" x14ac:dyDescent="0.25">
      <c r="A322" s="328"/>
      <c r="B322" s="334"/>
      <c r="C322" s="340"/>
      <c r="D322" s="194" t="str">
        <f>$D$12</f>
        <v>ESTE</v>
      </c>
      <c r="E322" s="189"/>
      <c r="F322" s="192"/>
      <c r="G322" s="192"/>
      <c r="H322" s="192"/>
      <c r="I322" s="192"/>
      <c r="J322" s="192"/>
      <c r="K322" s="192"/>
      <c r="L322" s="192"/>
      <c r="M322" s="192"/>
      <c r="N322" s="192"/>
      <c r="O322" s="192"/>
      <c r="P322" s="192"/>
    </row>
    <row r="323" spans="1:16" x14ac:dyDescent="0.25">
      <c r="A323" s="328"/>
      <c r="B323" s="334"/>
      <c r="C323" s="340"/>
      <c r="D323" s="191" t="str">
        <f>$D$13</f>
        <v>SUD</v>
      </c>
      <c r="E323" s="188"/>
      <c r="F323" s="192"/>
      <c r="G323" s="192"/>
      <c r="H323" s="192"/>
      <c r="I323" s="192"/>
      <c r="J323" s="192"/>
      <c r="K323" s="192"/>
      <c r="L323" s="192"/>
      <c r="M323" s="192"/>
      <c r="N323" s="192"/>
      <c r="O323" s="192"/>
      <c r="P323" s="192"/>
    </row>
    <row r="324" spans="1:16" x14ac:dyDescent="0.25">
      <c r="A324" s="329"/>
      <c r="B324" s="335"/>
      <c r="C324" s="341"/>
      <c r="D324" s="195" t="str">
        <f>$D$14</f>
        <v>OESTE</v>
      </c>
      <c r="E324" s="190"/>
      <c r="F324" s="192"/>
      <c r="G324" s="192"/>
      <c r="H324" s="192"/>
      <c r="I324" s="192"/>
      <c r="J324" s="192"/>
      <c r="K324" s="192"/>
      <c r="L324" s="192"/>
      <c r="M324" s="192"/>
      <c r="N324" s="192"/>
      <c r="O324" s="192"/>
      <c r="P324" s="192"/>
    </row>
    <row r="325" spans="1:16" x14ac:dyDescent="0.25">
      <c r="A325" s="193"/>
      <c r="B325" s="206"/>
      <c r="C325" s="204"/>
      <c r="D325" s="192"/>
      <c r="E325" s="192"/>
      <c r="F325" s="192"/>
      <c r="G325" s="192"/>
      <c r="H325" s="192"/>
      <c r="I325" s="192"/>
      <c r="J325" s="192"/>
      <c r="K325" s="192"/>
      <c r="L325" s="192"/>
      <c r="M325" s="192"/>
      <c r="N325" s="192"/>
      <c r="O325" s="192"/>
      <c r="P325" s="192"/>
    </row>
    <row r="326" spans="1:16" x14ac:dyDescent="0.25">
      <c r="A326" s="324">
        <f>A321+1</f>
        <v>64</v>
      </c>
      <c r="B326" s="336">
        <f>Hoja2!B73</f>
        <v>0</v>
      </c>
      <c r="C326" s="342">
        <f>Hoja2!R73</f>
        <v>0</v>
      </c>
      <c r="D326" s="191" t="str">
        <f>$D$11</f>
        <v>NORTE</v>
      </c>
      <c r="E326" s="187"/>
      <c r="F326" s="192"/>
      <c r="G326" s="192"/>
      <c r="H326" s="192"/>
      <c r="I326" s="192"/>
      <c r="J326" s="192"/>
      <c r="K326" s="192"/>
      <c r="L326" s="192"/>
      <c r="M326" s="192"/>
      <c r="N326" s="192"/>
      <c r="O326" s="192"/>
      <c r="P326" s="192"/>
    </row>
    <row r="327" spans="1:16" x14ac:dyDescent="0.25">
      <c r="A327" s="325"/>
      <c r="B327" s="337"/>
      <c r="C327" s="343"/>
      <c r="D327" s="194" t="str">
        <f>$D$12</f>
        <v>ESTE</v>
      </c>
      <c r="E327" s="189"/>
      <c r="F327" s="192"/>
      <c r="G327" s="192"/>
      <c r="H327" s="192"/>
      <c r="I327" s="192"/>
      <c r="J327" s="192"/>
      <c r="K327" s="192"/>
      <c r="L327" s="192"/>
      <c r="M327" s="192"/>
      <c r="N327" s="192"/>
      <c r="O327" s="192"/>
      <c r="P327" s="192"/>
    </row>
    <row r="328" spans="1:16" x14ac:dyDescent="0.25">
      <c r="A328" s="325"/>
      <c r="B328" s="337"/>
      <c r="C328" s="343"/>
      <c r="D328" s="191" t="str">
        <f>$D$13</f>
        <v>SUD</v>
      </c>
      <c r="E328" s="188"/>
      <c r="F328" s="192"/>
      <c r="G328" s="192"/>
      <c r="H328" s="192"/>
      <c r="I328" s="192"/>
      <c r="J328" s="192"/>
      <c r="K328" s="192"/>
      <c r="L328" s="192"/>
      <c r="M328" s="192"/>
      <c r="N328" s="192"/>
      <c r="O328" s="192"/>
      <c r="P328" s="192"/>
    </row>
    <row r="329" spans="1:16" x14ac:dyDescent="0.25">
      <c r="A329" s="326"/>
      <c r="B329" s="338"/>
      <c r="C329" s="344"/>
      <c r="D329" s="195" t="str">
        <f>$D$14</f>
        <v>OESTE</v>
      </c>
      <c r="E329" s="190"/>
      <c r="F329" s="192"/>
      <c r="G329" s="192"/>
      <c r="H329" s="192"/>
      <c r="I329" s="192"/>
      <c r="J329" s="192"/>
      <c r="K329" s="192"/>
      <c r="L329" s="192"/>
      <c r="M329" s="192"/>
      <c r="N329" s="192"/>
      <c r="O329" s="192"/>
      <c r="P329" s="192"/>
    </row>
    <row r="330" spans="1:16" x14ac:dyDescent="0.25">
      <c r="A330" s="193"/>
      <c r="B330" s="206"/>
      <c r="C330" s="204"/>
      <c r="D330" s="192"/>
      <c r="E330" s="192"/>
      <c r="F330" s="192"/>
      <c r="G330" s="192"/>
      <c r="H330" s="192"/>
      <c r="I330" s="192"/>
      <c r="J330" s="192"/>
      <c r="K330" s="192"/>
      <c r="L330" s="192"/>
      <c r="M330" s="192"/>
      <c r="N330" s="192"/>
      <c r="O330" s="192"/>
      <c r="P330" s="192"/>
    </row>
    <row r="331" spans="1:16" x14ac:dyDescent="0.25">
      <c r="A331" s="327">
        <f>A326+1</f>
        <v>65</v>
      </c>
      <c r="B331" s="333">
        <f>Hoja2!B74</f>
        <v>0</v>
      </c>
      <c r="C331" s="339">
        <f>Hoja2!R74</f>
        <v>0</v>
      </c>
      <c r="D331" s="191" t="str">
        <f>$D$11</f>
        <v>NORTE</v>
      </c>
      <c r="E331" s="187"/>
      <c r="F331" s="192"/>
      <c r="G331" s="192"/>
      <c r="H331" s="192"/>
      <c r="I331" s="192"/>
      <c r="J331" s="192"/>
      <c r="K331" s="192"/>
      <c r="L331" s="192"/>
      <c r="M331" s="192"/>
      <c r="N331" s="192"/>
      <c r="O331" s="192"/>
      <c r="P331" s="192"/>
    </row>
    <row r="332" spans="1:16" x14ac:dyDescent="0.25">
      <c r="A332" s="328"/>
      <c r="B332" s="334"/>
      <c r="C332" s="340"/>
      <c r="D332" s="194" t="str">
        <f>$D$12</f>
        <v>ESTE</v>
      </c>
      <c r="E332" s="189"/>
      <c r="F332" s="192"/>
      <c r="G332" s="192"/>
      <c r="H332" s="192"/>
      <c r="I332" s="192"/>
      <c r="J332" s="192"/>
      <c r="K332" s="192"/>
      <c r="L332" s="192"/>
      <c r="M332" s="192"/>
      <c r="N332" s="192"/>
      <c r="O332" s="192"/>
      <c r="P332" s="192"/>
    </row>
    <row r="333" spans="1:16" x14ac:dyDescent="0.25">
      <c r="A333" s="328"/>
      <c r="B333" s="334"/>
      <c r="C333" s="340"/>
      <c r="D333" s="191" t="str">
        <f>$D$13</f>
        <v>SUD</v>
      </c>
      <c r="E333" s="188"/>
      <c r="F333" s="192"/>
      <c r="G333" s="192"/>
      <c r="H333" s="192"/>
      <c r="I333" s="192"/>
      <c r="J333" s="192"/>
      <c r="K333" s="192"/>
      <c r="L333" s="192"/>
      <c r="M333" s="192"/>
      <c r="N333" s="192"/>
      <c r="O333" s="192"/>
      <c r="P333" s="192"/>
    </row>
    <row r="334" spans="1:16" x14ac:dyDescent="0.25">
      <c r="A334" s="329"/>
      <c r="B334" s="335"/>
      <c r="C334" s="341"/>
      <c r="D334" s="195" t="str">
        <f>$D$14</f>
        <v>OESTE</v>
      </c>
      <c r="E334" s="190"/>
      <c r="F334" s="192"/>
      <c r="G334" s="192"/>
      <c r="H334" s="192"/>
      <c r="I334" s="192"/>
      <c r="J334" s="192"/>
      <c r="K334" s="192"/>
      <c r="L334" s="192"/>
      <c r="M334" s="192"/>
      <c r="N334" s="192"/>
      <c r="O334" s="192"/>
      <c r="P334" s="192"/>
    </row>
    <row r="335" spans="1:16" x14ac:dyDescent="0.25">
      <c r="A335" s="193"/>
      <c r="B335" s="206"/>
      <c r="C335" s="204"/>
      <c r="D335" s="192"/>
      <c r="E335" s="192"/>
      <c r="F335" s="192"/>
      <c r="G335" s="192"/>
      <c r="H335" s="192"/>
      <c r="I335" s="192"/>
      <c r="J335" s="192"/>
      <c r="K335" s="192"/>
      <c r="L335" s="192"/>
      <c r="M335" s="192"/>
      <c r="N335" s="192"/>
      <c r="O335" s="192"/>
      <c r="P335" s="192"/>
    </row>
    <row r="336" spans="1:16" x14ac:dyDescent="0.25">
      <c r="A336" s="324">
        <f>A331+1</f>
        <v>66</v>
      </c>
      <c r="B336" s="336">
        <f>Hoja2!B75</f>
        <v>0</v>
      </c>
      <c r="C336" s="342">
        <f>Hoja2!R75</f>
        <v>0</v>
      </c>
      <c r="D336" s="191" t="str">
        <f>$D$11</f>
        <v>NORTE</v>
      </c>
      <c r="E336" s="187"/>
      <c r="F336" s="192"/>
      <c r="G336" s="192"/>
      <c r="H336" s="192"/>
      <c r="I336" s="192"/>
      <c r="J336" s="192"/>
      <c r="K336" s="192"/>
      <c r="L336" s="192"/>
      <c r="M336" s="192"/>
      <c r="N336" s="192"/>
      <c r="O336" s="192"/>
      <c r="P336" s="192"/>
    </row>
    <row r="337" spans="1:16" x14ac:dyDescent="0.25">
      <c r="A337" s="325"/>
      <c r="B337" s="337"/>
      <c r="C337" s="343"/>
      <c r="D337" s="194" t="str">
        <f>$D$12</f>
        <v>ESTE</v>
      </c>
      <c r="E337" s="189"/>
      <c r="F337" s="192"/>
      <c r="G337" s="192"/>
      <c r="H337" s="192"/>
      <c r="I337" s="192"/>
      <c r="J337" s="192"/>
      <c r="K337" s="192"/>
      <c r="L337" s="192"/>
      <c r="M337" s="192"/>
      <c r="N337" s="192"/>
      <c r="O337" s="192"/>
      <c r="P337" s="192"/>
    </row>
    <row r="338" spans="1:16" x14ac:dyDescent="0.25">
      <c r="A338" s="325"/>
      <c r="B338" s="337"/>
      <c r="C338" s="343"/>
      <c r="D338" s="191" t="str">
        <f>$D$13</f>
        <v>SUD</v>
      </c>
      <c r="E338" s="188"/>
      <c r="F338" s="192"/>
      <c r="G338" s="192"/>
      <c r="H338" s="192"/>
      <c r="I338" s="192"/>
      <c r="J338" s="192"/>
      <c r="K338" s="192"/>
      <c r="L338" s="192"/>
      <c r="M338" s="192"/>
      <c r="N338" s="192"/>
      <c r="O338" s="192"/>
      <c r="P338" s="192"/>
    </row>
    <row r="339" spans="1:16" x14ac:dyDescent="0.25">
      <c r="A339" s="326"/>
      <c r="B339" s="338"/>
      <c r="C339" s="344"/>
      <c r="D339" s="195" t="str">
        <f>$D$14</f>
        <v>OESTE</v>
      </c>
      <c r="E339" s="190"/>
      <c r="F339" s="192"/>
      <c r="G339" s="192"/>
      <c r="H339" s="192"/>
      <c r="I339" s="192"/>
      <c r="J339" s="192"/>
      <c r="K339" s="192"/>
      <c r="L339" s="192"/>
      <c r="M339" s="192"/>
      <c r="N339" s="192"/>
      <c r="O339" s="192"/>
      <c r="P339" s="192"/>
    </row>
    <row r="340" spans="1:16" x14ac:dyDescent="0.25">
      <c r="A340" s="193"/>
      <c r="B340" s="206"/>
      <c r="C340" s="204"/>
      <c r="D340" s="192"/>
      <c r="E340" s="192"/>
      <c r="F340" s="192"/>
      <c r="G340" s="192"/>
      <c r="H340" s="192"/>
      <c r="I340" s="192"/>
      <c r="J340" s="192"/>
      <c r="K340" s="192"/>
      <c r="L340" s="192"/>
      <c r="M340" s="192"/>
      <c r="N340" s="192"/>
      <c r="O340" s="192"/>
      <c r="P340" s="192"/>
    </row>
    <row r="341" spans="1:16" x14ac:dyDescent="0.25">
      <c r="A341" s="327">
        <f>A336+1</f>
        <v>67</v>
      </c>
      <c r="B341" s="333">
        <f>Hoja2!B76</f>
        <v>0</v>
      </c>
      <c r="C341" s="339">
        <f>Hoja2!R76</f>
        <v>0</v>
      </c>
      <c r="D341" s="191" t="str">
        <f>$D$11</f>
        <v>NORTE</v>
      </c>
      <c r="E341" s="187"/>
      <c r="F341" s="192"/>
      <c r="G341" s="192"/>
      <c r="H341" s="192"/>
      <c r="I341" s="192"/>
      <c r="J341" s="192"/>
      <c r="K341" s="192"/>
      <c r="L341" s="192"/>
      <c r="M341" s="192"/>
      <c r="N341" s="192"/>
      <c r="O341" s="192"/>
      <c r="P341" s="192"/>
    </row>
    <row r="342" spans="1:16" x14ac:dyDescent="0.25">
      <c r="A342" s="328"/>
      <c r="B342" s="334"/>
      <c r="C342" s="340"/>
      <c r="D342" s="194" t="str">
        <f>$D$12</f>
        <v>ESTE</v>
      </c>
      <c r="E342" s="189"/>
      <c r="F342" s="192"/>
      <c r="G342" s="192"/>
      <c r="H342" s="192"/>
      <c r="I342" s="192"/>
      <c r="J342" s="192"/>
      <c r="K342" s="192"/>
      <c r="L342" s="192"/>
      <c r="M342" s="192"/>
      <c r="N342" s="192"/>
      <c r="O342" s="192"/>
      <c r="P342" s="192"/>
    </row>
    <row r="343" spans="1:16" x14ac:dyDescent="0.25">
      <c r="A343" s="328"/>
      <c r="B343" s="334"/>
      <c r="C343" s="340"/>
      <c r="D343" s="191" t="str">
        <f>$D$13</f>
        <v>SUD</v>
      </c>
      <c r="E343" s="188"/>
      <c r="F343" s="192"/>
      <c r="G343" s="192"/>
      <c r="H343" s="192"/>
      <c r="I343" s="192"/>
      <c r="J343" s="192"/>
      <c r="K343" s="192"/>
      <c r="L343" s="192"/>
      <c r="M343" s="192"/>
      <c r="N343" s="192"/>
      <c r="O343" s="192"/>
      <c r="P343" s="192"/>
    </row>
    <row r="344" spans="1:16" x14ac:dyDescent="0.25">
      <c r="A344" s="329"/>
      <c r="B344" s="335"/>
      <c r="C344" s="341"/>
      <c r="D344" s="195" t="str">
        <f>$D$14</f>
        <v>OESTE</v>
      </c>
      <c r="E344" s="190"/>
      <c r="F344" s="192"/>
      <c r="G344" s="192"/>
      <c r="H344" s="192"/>
      <c r="I344" s="192"/>
      <c r="J344" s="192"/>
      <c r="K344" s="192"/>
      <c r="L344" s="192"/>
      <c r="M344" s="192"/>
      <c r="N344" s="192"/>
      <c r="O344" s="192"/>
      <c r="P344" s="192"/>
    </row>
    <row r="345" spans="1:16" x14ac:dyDescent="0.25">
      <c r="A345" s="193"/>
      <c r="B345" s="206"/>
      <c r="C345" s="204"/>
      <c r="D345" s="192"/>
      <c r="E345" s="192"/>
      <c r="F345" s="192"/>
      <c r="G345" s="192"/>
      <c r="H345" s="192"/>
      <c r="I345" s="192"/>
      <c r="J345" s="192"/>
      <c r="K345" s="192"/>
      <c r="L345" s="192"/>
      <c r="M345" s="192"/>
      <c r="N345" s="192"/>
      <c r="O345" s="192"/>
      <c r="P345" s="192"/>
    </row>
    <row r="346" spans="1:16" x14ac:dyDescent="0.25">
      <c r="A346" s="324">
        <f>A341+1</f>
        <v>68</v>
      </c>
      <c r="B346" s="336">
        <f>Hoja2!B77</f>
        <v>0</v>
      </c>
      <c r="C346" s="342">
        <f>Hoja2!R77</f>
        <v>0</v>
      </c>
      <c r="D346" s="191" t="str">
        <f>$D$11</f>
        <v>NORTE</v>
      </c>
      <c r="E346" s="187"/>
      <c r="F346" s="192"/>
      <c r="G346" s="192"/>
      <c r="H346" s="192"/>
      <c r="I346" s="192"/>
      <c r="J346" s="192"/>
      <c r="K346" s="192"/>
      <c r="L346" s="192"/>
      <c r="M346" s="192"/>
      <c r="N346" s="192"/>
      <c r="O346" s="192"/>
      <c r="P346" s="192"/>
    </row>
    <row r="347" spans="1:16" x14ac:dyDescent="0.25">
      <c r="A347" s="325"/>
      <c r="B347" s="337"/>
      <c r="C347" s="343"/>
      <c r="D347" s="194" t="str">
        <f>$D$12</f>
        <v>ESTE</v>
      </c>
      <c r="E347" s="189"/>
      <c r="F347" s="192"/>
      <c r="G347" s="192"/>
      <c r="H347" s="192"/>
      <c r="I347" s="192"/>
      <c r="J347" s="192"/>
      <c r="K347" s="192"/>
      <c r="L347" s="192"/>
      <c r="M347" s="192"/>
      <c r="N347" s="192"/>
      <c r="O347" s="192"/>
      <c r="P347" s="192"/>
    </row>
    <row r="348" spans="1:16" x14ac:dyDescent="0.25">
      <c r="A348" s="325"/>
      <c r="B348" s="337"/>
      <c r="C348" s="343"/>
      <c r="D348" s="191" t="str">
        <f>$D$13</f>
        <v>SUD</v>
      </c>
      <c r="E348" s="188"/>
      <c r="F348" s="192"/>
      <c r="G348" s="192"/>
      <c r="H348" s="192"/>
      <c r="I348" s="192"/>
      <c r="J348" s="192"/>
      <c r="K348" s="192"/>
      <c r="L348" s="192"/>
      <c r="M348" s="192"/>
      <c r="N348" s="192"/>
      <c r="O348" s="192"/>
      <c r="P348" s="192"/>
    </row>
    <row r="349" spans="1:16" x14ac:dyDescent="0.25">
      <c r="A349" s="326"/>
      <c r="B349" s="338"/>
      <c r="C349" s="344"/>
      <c r="D349" s="195" t="str">
        <f>$D$14</f>
        <v>OESTE</v>
      </c>
      <c r="E349" s="190"/>
      <c r="F349" s="192"/>
      <c r="G349" s="192"/>
      <c r="H349" s="192"/>
      <c r="I349" s="192"/>
      <c r="J349" s="192"/>
      <c r="K349" s="192"/>
      <c r="L349" s="192"/>
      <c r="M349" s="192"/>
      <c r="N349" s="192"/>
      <c r="O349" s="192"/>
      <c r="P349" s="192"/>
    </row>
    <row r="350" spans="1:16" x14ac:dyDescent="0.25">
      <c r="A350" s="193"/>
      <c r="B350" s="206"/>
      <c r="C350" s="204"/>
      <c r="D350" s="192"/>
      <c r="E350" s="192"/>
      <c r="F350" s="192"/>
      <c r="G350" s="192"/>
      <c r="H350" s="192"/>
      <c r="I350" s="192"/>
      <c r="J350" s="192"/>
      <c r="K350" s="192"/>
      <c r="L350" s="192"/>
      <c r="M350" s="192"/>
      <c r="N350" s="192"/>
      <c r="O350" s="192"/>
      <c r="P350" s="192"/>
    </row>
    <row r="351" spans="1:16" x14ac:dyDescent="0.25">
      <c r="A351" s="327">
        <f>A346+1</f>
        <v>69</v>
      </c>
      <c r="B351" s="333">
        <f>Hoja2!B78</f>
        <v>0</v>
      </c>
      <c r="C351" s="339">
        <f>Hoja2!R78</f>
        <v>0</v>
      </c>
      <c r="D351" s="191" t="str">
        <f>$D$11</f>
        <v>NORTE</v>
      </c>
      <c r="E351" s="187"/>
      <c r="F351" s="192"/>
      <c r="G351" s="192"/>
      <c r="H351" s="192"/>
      <c r="I351" s="192"/>
      <c r="J351" s="192"/>
      <c r="K351" s="192"/>
      <c r="L351" s="192"/>
      <c r="M351" s="192"/>
      <c r="N351" s="192"/>
      <c r="O351" s="192"/>
      <c r="P351" s="192"/>
    </row>
    <row r="352" spans="1:16" x14ac:dyDescent="0.25">
      <c r="A352" s="328"/>
      <c r="B352" s="334"/>
      <c r="C352" s="340"/>
      <c r="D352" s="194" t="str">
        <f>$D$12</f>
        <v>ESTE</v>
      </c>
      <c r="E352" s="189"/>
      <c r="F352" s="192"/>
      <c r="G352" s="192"/>
      <c r="H352" s="192"/>
      <c r="I352" s="192"/>
      <c r="J352" s="192"/>
      <c r="K352" s="192"/>
      <c r="L352" s="192"/>
      <c r="M352" s="192"/>
      <c r="N352" s="192"/>
      <c r="O352" s="192"/>
      <c r="P352" s="192"/>
    </row>
    <row r="353" spans="1:16" x14ac:dyDescent="0.25">
      <c r="A353" s="328"/>
      <c r="B353" s="334"/>
      <c r="C353" s="340"/>
      <c r="D353" s="191" t="str">
        <f>$D$13</f>
        <v>SUD</v>
      </c>
      <c r="E353" s="188"/>
      <c r="F353" s="192"/>
      <c r="G353" s="192"/>
      <c r="H353" s="192"/>
      <c r="I353" s="192"/>
      <c r="J353" s="192"/>
      <c r="K353" s="192"/>
      <c r="L353" s="192"/>
      <c r="M353" s="192"/>
      <c r="N353" s="192"/>
      <c r="O353" s="192"/>
      <c r="P353" s="192"/>
    </row>
    <row r="354" spans="1:16" x14ac:dyDescent="0.25">
      <c r="A354" s="329"/>
      <c r="B354" s="335"/>
      <c r="C354" s="341"/>
      <c r="D354" s="195" t="str">
        <f>$D$14</f>
        <v>OESTE</v>
      </c>
      <c r="E354" s="190"/>
      <c r="F354" s="192"/>
      <c r="G354" s="192"/>
      <c r="H354" s="192"/>
      <c r="I354" s="192"/>
      <c r="J354" s="192"/>
      <c r="K354" s="192"/>
      <c r="L354" s="192"/>
      <c r="M354" s="192"/>
      <c r="N354" s="192"/>
      <c r="O354" s="192"/>
      <c r="P354" s="192"/>
    </row>
    <row r="355" spans="1:16" x14ac:dyDescent="0.25">
      <c r="A355" s="193"/>
      <c r="B355" s="206"/>
      <c r="C355" s="204"/>
      <c r="D355" s="192"/>
      <c r="E355" s="192"/>
      <c r="F355" s="192"/>
      <c r="G355" s="192"/>
      <c r="H355" s="192"/>
      <c r="I355" s="192"/>
      <c r="J355" s="192"/>
      <c r="K355" s="192"/>
      <c r="L355" s="192"/>
      <c r="M355" s="192"/>
      <c r="N355" s="192"/>
      <c r="O355" s="192"/>
      <c r="P355" s="192"/>
    </row>
    <row r="356" spans="1:16" x14ac:dyDescent="0.25">
      <c r="A356" s="324">
        <f>A351+1</f>
        <v>70</v>
      </c>
      <c r="B356" s="336">
        <f>Hoja2!B79</f>
        <v>0</v>
      </c>
      <c r="C356" s="342">
        <f>Hoja2!R79</f>
        <v>0</v>
      </c>
      <c r="D356" s="191" t="str">
        <f>$D$11</f>
        <v>NORTE</v>
      </c>
      <c r="E356" s="187"/>
      <c r="F356" s="192"/>
      <c r="G356" s="192"/>
      <c r="H356" s="192"/>
      <c r="I356" s="192"/>
      <c r="J356" s="192"/>
      <c r="K356" s="192"/>
      <c r="L356" s="192"/>
      <c r="M356" s="192"/>
      <c r="N356" s="192"/>
      <c r="O356" s="192"/>
      <c r="P356" s="192"/>
    </row>
    <row r="357" spans="1:16" x14ac:dyDescent="0.25">
      <c r="A357" s="325"/>
      <c r="B357" s="337"/>
      <c r="C357" s="343"/>
      <c r="D357" s="194" t="str">
        <f>$D$12</f>
        <v>ESTE</v>
      </c>
      <c r="E357" s="189"/>
      <c r="F357" s="192"/>
      <c r="G357" s="192"/>
      <c r="H357" s="192"/>
      <c r="I357" s="192"/>
      <c r="J357" s="192"/>
      <c r="K357" s="192"/>
      <c r="L357" s="192"/>
      <c r="M357" s="192"/>
      <c r="N357" s="192"/>
      <c r="O357" s="192"/>
      <c r="P357" s="192"/>
    </row>
    <row r="358" spans="1:16" x14ac:dyDescent="0.25">
      <c r="A358" s="325"/>
      <c r="B358" s="337"/>
      <c r="C358" s="343"/>
      <c r="D358" s="191" t="str">
        <f>$D$13</f>
        <v>SUD</v>
      </c>
      <c r="E358" s="188"/>
      <c r="F358" s="192"/>
      <c r="G358" s="192"/>
      <c r="H358" s="192"/>
      <c r="I358" s="192"/>
      <c r="J358" s="192"/>
      <c r="K358" s="192"/>
      <c r="L358" s="192"/>
      <c r="M358" s="192"/>
      <c r="N358" s="192"/>
      <c r="O358" s="192"/>
      <c r="P358" s="192"/>
    </row>
    <row r="359" spans="1:16" x14ac:dyDescent="0.25">
      <c r="A359" s="326"/>
      <c r="B359" s="338"/>
      <c r="C359" s="344"/>
      <c r="D359" s="195" t="str">
        <f>$D$14</f>
        <v>OESTE</v>
      </c>
      <c r="E359" s="190"/>
      <c r="F359" s="192"/>
      <c r="G359" s="192"/>
      <c r="H359" s="192"/>
      <c r="I359" s="192"/>
      <c r="J359" s="192"/>
      <c r="K359" s="192"/>
      <c r="L359" s="192"/>
      <c r="M359" s="192"/>
      <c r="N359" s="192"/>
      <c r="O359" s="192"/>
      <c r="P359" s="192"/>
    </row>
    <row r="360" spans="1:16" x14ac:dyDescent="0.25">
      <c r="A360" s="193"/>
      <c r="B360" s="206"/>
      <c r="C360" s="204"/>
      <c r="D360" s="192"/>
      <c r="E360" s="192"/>
      <c r="F360" s="192"/>
      <c r="G360" s="192"/>
      <c r="H360" s="192"/>
      <c r="I360" s="192"/>
      <c r="J360" s="192"/>
      <c r="K360" s="192"/>
      <c r="L360" s="192"/>
      <c r="M360" s="192"/>
      <c r="N360" s="192"/>
      <c r="O360" s="192"/>
      <c r="P360" s="192"/>
    </row>
    <row r="361" spans="1:16" x14ac:dyDescent="0.25">
      <c r="A361" s="327">
        <f>A356+1</f>
        <v>71</v>
      </c>
      <c r="B361" s="333">
        <f>Hoja2!B80</f>
        <v>0</v>
      </c>
      <c r="C361" s="339">
        <f>Hoja2!R80</f>
        <v>0</v>
      </c>
      <c r="D361" s="191" t="str">
        <f>$D$11</f>
        <v>NORTE</v>
      </c>
      <c r="E361" s="187"/>
      <c r="F361" s="192"/>
      <c r="G361" s="192"/>
      <c r="H361" s="192"/>
      <c r="I361" s="192"/>
      <c r="J361" s="192"/>
      <c r="K361" s="192"/>
      <c r="L361" s="192"/>
      <c r="M361" s="192"/>
      <c r="N361" s="192"/>
      <c r="O361" s="192"/>
      <c r="P361" s="192"/>
    </row>
    <row r="362" spans="1:16" x14ac:dyDescent="0.25">
      <c r="A362" s="328"/>
      <c r="B362" s="334"/>
      <c r="C362" s="340"/>
      <c r="D362" s="194" t="str">
        <f>$D$12</f>
        <v>ESTE</v>
      </c>
      <c r="E362" s="189"/>
      <c r="F362" s="192"/>
      <c r="G362" s="192"/>
      <c r="H362" s="192"/>
      <c r="I362" s="192"/>
      <c r="J362" s="192"/>
      <c r="K362" s="192"/>
      <c r="L362" s="192"/>
      <c r="M362" s="192"/>
      <c r="N362" s="192"/>
      <c r="O362" s="192"/>
      <c r="P362" s="192"/>
    </row>
    <row r="363" spans="1:16" x14ac:dyDescent="0.25">
      <c r="A363" s="328"/>
      <c r="B363" s="334"/>
      <c r="C363" s="340"/>
      <c r="D363" s="191" t="str">
        <f>$D$13</f>
        <v>SUD</v>
      </c>
      <c r="E363" s="188"/>
      <c r="F363" s="192"/>
      <c r="G363" s="192"/>
      <c r="H363" s="192"/>
      <c r="I363" s="192"/>
      <c r="J363" s="192"/>
      <c r="K363" s="192"/>
      <c r="L363" s="192"/>
      <c r="M363" s="192"/>
      <c r="N363" s="192"/>
      <c r="O363" s="192"/>
      <c r="P363" s="192"/>
    </row>
    <row r="364" spans="1:16" x14ac:dyDescent="0.25">
      <c r="A364" s="329"/>
      <c r="B364" s="335"/>
      <c r="C364" s="341"/>
      <c r="D364" s="195" t="str">
        <f>$D$14</f>
        <v>OESTE</v>
      </c>
      <c r="E364" s="190"/>
      <c r="F364" s="192"/>
      <c r="G364" s="192"/>
      <c r="H364" s="192"/>
      <c r="I364" s="192"/>
      <c r="J364" s="192"/>
      <c r="K364" s="192"/>
      <c r="L364" s="192"/>
      <c r="M364" s="192"/>
      <c r="N364" s="192"/>
      <c r="O364" s="192"/>
      <c r="P364" s="192"/>
    </row>
    <row r="365" spans="1:16" x14ac:dyDescent="0.25">
      <c r="A365" s="193"/>
      <c r="B365" s="206"/>
      <c r="C365" s="204"/>
      <c r="D365" s="192"/>
      <c r="E365" s="192"/>
      <c r="F365" s="192"/>
      <c r="G365" s="192"/>
      <c r="H365" s="192"/>
      <c r="I365" s="192"/>
      <c r="J365" s="192"/>
      <c r="K365" s="192"/>
      <c r="L365" s="192"/>
      <c r="M365" s="192"/>
      <c r="N365" s="192"/>
      <c r="O365" s="192"/>
      <c r="P365" s="192"/>
    </row>
    <row r="366" spans="1:16" x14ac:dyDescent="0.25">
      <c r="A366" s="324">
        <f>A361+1</f>
        <v>72</v>
      </c>
      <c r="B366" s="336">
        <f>Hoja2!B81</f>
        <v>0</v>
      </c>
      <c r="C366" s="342">
        <f>Hoja2!R81</f>
        <v>0</v>
      </c>
      <c r="D366" s="191" t="str">
        <f>$D$11</f>
        <v>NORTE</v>
      </c>
      <c r="E366" s="187"/>
      <c r="F366" s="192"/>
      <c r="G366" s="192"/>
      <c r="H366" s="192"/>
      <c r="I366" s="192"/>
      <c r="J366" s="192"/>
      <c r="K366" s="192"/>
      <c r="L366" s="192"/>
      <c r="M366" s="192"/>
      <c r="N366" s="192"/>
      <c r="O366" s="192"/>
      <c r="P366" s="192"/>
    </row>
    <row r="367" spans="1:16" x14ac:dyDescent="0.25">
      <c r="A367" s="325"/>
      <c r="B367" s="337"/>
      <c r="C367" s="343"/>
      <c r="D367" s="194" t="str">
        <f>$D$12</f>
        <v>ESTE</v>
      </c>
      <c r="E367" s="189"/>
      <c r="F367" s="192"/>
      <c r="G367" s="192"/>
      <c r="H367" s="192"/>
      <c r="I367" s="192"/>
      <c r="J367" s="192"/>
      <c r="K367" s="192"/>
      <c r="L367" s="192"/>
      <c r="M367" s="192"/>
      <c r="N367" s="192"/>
      <c r="O367" s="192"/>
      <c r="P367" s="192"/>
    </row>
    <row r="368" spans="1:16" x14ac:dyDescent="0.25">
      <c r="A368" s="325"/>
      <c r="B368" s="337"/>
      <c r="C368" s="343"/>
      <c r="D368" s="191" t="str">
        <f>$D$13</f>
        <v>SUD</v>
      </c>
      <c r="E368" s="188"/>
      <c r="F368" s="192"/>
      <c r="G368" s="192"/>
      <c r="H368" s="192"/>
      <c r="I368" s="192"/>
      <c r="J368" s="192"/>
      <c r="K368" s="192"/>
      <c r="L368" s="192"/>
      <c r="M368" s="192"/>
      <c r="N368" s="192"/>
      <c r="O368" s="192"/>
      <c r="P368" s="192"/>
    </row>
    <row r="369" spans="1:16" x14ac:dyDescent="0.25">
      <c r="A369" s="326"/>
      <c r="B369" s="338"/>
      <c r="C369" s="344"/>
      <c r="D369" s="195" t="str">
        <f>$D$14</f>
        <v>OESTE</v>
      </c>
      <c r="E369" s="190"/>
      <c r="F369" s="192"/>
      <c r="G369" s="192"/>
      <c r="H369" s="192"/>
      <c r="I369" s="192"/>
      <c r="J369" s="192"/>
      <c r="K369" s="192"/>
      <c r="L369" s="192"/>
      <c r="M369" s="192"/>
      <c r="N369" s="192"/>
      <c r="O369" s="192"/>
      <c r="P369" s="192"/>
    </row>
    <row r="370" spans="1:16" x14ac:dyDescent="0.25">
      <c r="A370" s="193"/>
      <c r="B370" s="206"/>
      <c r="C370" s="204"/>
      <c r="D370" s="192"/>
      <c r="E370" s="192"/>
      <c r="F370" s="192"/>
      <c r="G370" s="192"/>
      <c r="H370" s="192"/>
      <c r="I370" s="192"/>
      <c r="J370" s="192"/>
      <c r="K370" s="192"/>
      <c r="L370" s="192"/>
      <c r="M370" s="192"/>
      <c r="N370" s="192"/>
      <c r="O370" s="192"/>
      <c r="P370" s="192"/>
    </row>
    <row r="371" spans="1:16" x14ac:dyDescent="0.25">
      <c r="A371" s="327">
        <f>A366+1</f>
        <v>73</v>
      </c>
      <c r="B371" s="333">
        <f>Hoja2!B82</f>
        <v>0</v>
      </c>
      <c r="C371" s="339">
        <f>Hoja2!R82</f>
        <v>0</v>
      </c>
      <c r="D371" s="191" t="str">
        <f>$D$11</f>
        <v>NORTE</v>
      </c>
      <c r="E371" s="187"/>
      <c r="F371" s="192"/>
      <c r="G371" s="192"/>
      <c r="H371" s="192"/>
      <c r="I371" s="192"/>
      <c r="J371" s="192"/>
      <c r="K371" s="192"/>
      <c r="L371" s="192"/>
      <c r="M371" s="192"/>
      <c r="N371" s="192"/>
      <c r="O371" s="192"/>
      <c r="P371" s="192"/>
    </row>
    <row r="372" spans="1:16" x14ac:dyDescent="0.25">
      <c r="A372" s="328"/>
      <c r="B372" s="334"/>
      <c r="C372" s="340"/>
      <c r="D372" s="194" t="str">
        <f>$D$12</f>
        <v>ESTE</v>
      </c>
      <c r="E372" s="189"/>
      <c r="F372" s="192"/>
      <c r="G372" s="192"/>
      <c r="H372" s="192"/>
      <c r="I372" s="192"/>
      <c r="J372" s="192"/>
      <c r="K372" s="192"/>
      <c r="L372" s="192"/>
      <c r="M372" s="192"/>
      <c r="N372" s="192"/>
      <c r="O372" s="192"/>
      <c r="P372" s="192"/>
    </row>
    <row r="373" spans="1:16" x14ac:dyDescent="0.25">
      <c r="A373" s="328"/>
      <c r="B373" s="334"/>
      <c r="C373" s="340"/>
      <c r="D373" s="191" t="str">
        <f>$D$13</f>
        <v>SUD</v>
      </c>
      <c r="E373" s="188"/>
      <c r="F373" s="192"/>
      <c r="G373" s="192"/>
      <c r="H373" s="192"/>
      <c r="I373" s="192"/>
      <c r="J373" s="192"/>
      <c r="K373" s="192"/>
      <c r="L373" s="192"/>
      <c r="M373" s="192"/>
      <c r="N373" s="192"/>
      <c r="O373" s="192"/>
      <c r="P373" s="192"/>
    </row>
    <row r="374" spans="1:16" x14ac:dyDescent="0.25">
      <c r="A374" s="329"/>
      <c r="B374" s="335"/>
      <c r="C374" s="341"/>
      <c r="D374" s="195" t="str">
        <f>$D$14</f>
        <v>OESTE</v>
      </c>
      <c r="E374" s="190"/>
      <c r="F374" s="192"/>
      <c r="G374" s="192"/>
      <c r="H374" s="192"/>
      <c r="I374" s="192"/>
      <c r="J374" s="192"/>
      <c r="K374" s="192"/>
      <c r="L374" s="192"/>
      <c r="M374" s="192"/>
      <c r="N374" s="192"/>
      <c r="O374" s="192"/>
      <c r="P374" s="192"/>
    </row>
    <row r="375" spans="1:16" x14ac:dyDescent="0.25">
      <c r="A375" s="193"/>
      <c r="B375" s="206"/>
      <c r="C375" s="204"/>
      <c r="D375" s="192"/>
      <c r="E375" s="192"/>
      <c r="F375" s="192"/>
      <c r="G375" s="192"/>
      <c r="H375" s="192"/>
      <c r="I375" s="192"/>
      <c r="J375" s="192"/>
      <c r="K375" s="192"/>
      <c r="L375" s="192"/>
      <c r="M375" s="192"/>
      <c r="N375" s="192"/>
      <c r="O375" s="192"/>
      <c r="P375" s="192"/>
    </row>
    <row r="376" spans="1:16" x14ac:dyDescent="0.25">
      <c r="A376" s="324">
        <f>A371+1</f>
        <v>74</v>
      </c>
      <c r="B376" s="336">
        <f>Hoja2!B83</f>
        <v>0</v>
      </c>
      <c r="C376" s="342">
        <f>Hoja2!R83</f>
        <v>0</v>
      </c>
      <c r="D376" s="191" t="str">
        <f>$D$11</f>
        <v>NORTE</v>
      </c>
      <c r="E376" s="187"/>
      <c r="F376" s="192"/>
      <c r="G376" s="192"/>
      <c r="H376" s="192"/>
      <c r="I376" s="192"/>
      <c r="J376" s="192"/>
      <c r="K376" s="192"/>
      <c r="L376" s="192"/>
      <c r="M376" s="192"/>
      <c r="N376" s="192"/>
      <c r="O376" s="192"/>
      <c r="P376" s="192"/>
    </row>
    <row r="377" spans="1:16" x14ac:dyDescent="0.25">
      <c r="A377" s="325"/>
      <c r="B377" s="337"/>
      <c r="C377" s="343"/>
      <c r="D377" s="194" t="str">
        <f>$D$12</f>
        <v>ESTE</v>
      </c>
      <c r="E377" s="189"/>
      <c r="F377" s="192"/>
      <c r="G377" s="192"/>
      <c r="H377" s="192"/>
      <c r="I377" s="192"/>
      <c r="J377" s="192"/>
      <c r="K377" s="192"/>
      <c r="L377" s="192"/>
      <c r="M377" s="192"/>
      <c r="N377" s="192"/>
      <c r="O377" s="192"/>
      <c r="P377" s="192"/>
    </row>
    <row r="378" spans="1:16" x14ac:dyDescent="0.25">
      <c r="A378" s="325"/>
      <c r="B378" s="337"/>
      <c r="C378" s="343"/>
      <c r="D378" s="191" t="str">
        <f>$D$13</f>
        <v>SUD</v>
      </c>
      <c r="E378" s="188"/>
      <c r="F378" s="192"/>
      <c r="G378" s="192"/>
      <c r="H378" s="192"/>
      <c r="I378" s="192"/>
      <c r="J378" s="192"/>
      <c r="K378" s="192"/>
      <c r="L378" s="192"/>
      <c r="M378" s="192"/>
      <c r="N378" s="192"/>
      <c r="O378" s="192"/>
      <c r="P378" s="192"/>
    </row>
    <row r="379" spans="1:16" x14ac:dyDescent="0.25">
      <c r="A379" s="326"/>
      <c r="B379" s="338"/>
      <c r="C379" s="344"/>
      <c r="D379" s="195" t="str">
        <f>$D$14</f>
        <v>OESTE</v>
      </c>
      <c r="E379" s="190"/>
      <c r="F379" s="192"/>
      <c r="G379" s="192"/>
      <c r="H379" s="192"/>
      <c r="I379" s="192"/>
      <c r="J379" s="192"/>
      <c r="K379" s="192"/>
      <c r="L379" s="192"/>
      <c r="M379" s="192"/>
      <c r="N379" s="192"/>
      <c r="O379" s="192"/>
      <c r="P379" s="192"/>
    </row>
    <row r="380" spans="1:16" x14ac:dyDescent="0.25">
      <c r="A380" s="193"/>
      <c r="B380" s="206"/>
      <c r="C380" s="204"/>
      <c r="D380" s="192"/>
      <c r="E380" s="192"/>
      <c r="F380" s="192"/>
      <c r="G380" s="192"/>
      <c r="H380" s="192"/>
      <c r="I380" s="192"/>
      <c r="J380" s="192"/>
      <c r="K380" s="192"/>
      <c r="L380" s="192"/>
      <c r="M380" s="192"/>
      <c r="N380" s="192"/>
      <c r="O380" s="192"/>
      <c r="P380" s="192"/>
    </row>
    <row r="381" spans="1:16" x14ac:dyDescent="0.25">
      <c r="A381" s="327">
        <f>A376+1</f>
        <v>75</v>
      </c>
      <c r="B381" s="333">
        <f>Hoja2!B84</f>
        <v>0</v>
      </c>
      <c r="C381" s="339">
        <f>Hoja2!R84</f>
        <v>0</v>
      </c>
      <c r="D381" s="191" t="str">
        <f>$D$11</f>
        <v>NORTE</v>
      </c>
      <c r="E381" s="187"/>
      <c r="F381" s="192"/>
      <c r="G381" s="192"/>
      <c r="H381" s="192"/>
      <c r="I381" s="192"/>
      <c r="J381" s="192"/>
      <c r="K381" s="192"/>
      <c r="L381" s="192"/>
      <c r="M381" s="192"/>
      <c r="N381" s="192"/>
      <c r="O381" s="192"/>
      <c r="P381" s="192"/>
    </row>
    <row r="382" spans="1:16" x14ac:dyDescent="0.25">
      <c r="A382" s="328"/>
      <c r="B382" s="334"/>
      <c r="C382" s="340"/>
      <c r="D382" s="194" t="str">
        <f>$D$12</f>
        <v>ESTE</v>
      </c>
      <c r="E382" s="189"/>
      <c r="F382" s="192"/>
      <c r="G382" s="192"/>
      <c r="H382" s="192"/>
      <c r="I382" s="192"/>
      <c r="J382" s="192"/>
      <c r="K382" s="192"/>
      <c r="L382" s="192"/>
      <c r="M382" s="192"/>
      <c r="N382" s="192"/>
      <c r="O382" s="192"/>
      <c r="P382" s="192"/>
    </row>
    <row r="383" spans="1:16" x14ac:dyDescent="0.25">
      <c r="A383" s="328"/>
      <c r="B383" s="334"/>
      <c r="C383" s="340"/>
      <c r="D383" s="191" t="str">
        <f>$D$13</f>
        <v>SUD</v>
      </c>
      <c r="E383" s="188"/>
      <c r="F383" s="192"/>
      <c r="G383" s="192"/>
      <c r="H383" s="192"/>
      <c r="I383" s="192"/>
      <c r="J383" s="192"/>
      <c r="K383" s="192"/>
      <c r="L383" s="192"/>
      <c r="M383" s="192"/>
      <c r="N383" s="192"/>
      <c r="O383" s="192"/>
      <c r="P383" s="192"/>
    </row>
    <row r="384" spans="1:16" x14ac:dyDescent="0.25">
      <c r="A384" s="329"/>
      <c r="B384" s="335"/>
      <c r="C384" s="341"/>
      <c r="D384" s="195" t="str">
        <f>$D$14</f>
        <v>OESTE</v>
      </c>
      <c r="E384" s="190"/>
      <c r="F384" s="192"/>
      <c r="G384" s="192"/>
      <c r="H384" s="192"/>
      <c r="I384" s="192"/>
      <c r="J384" s="192"/>
      <c r="K384" s="192"/>
      <c r="L384" s="192"/>
      <c r="M384" s="192"/>
      <c r="N384" s="192"/>
      <c r="O384" s="192"/>
      <c r="P384" s="192"/>
    </row>
    <row r="385" spans="1:16" x14ac:dyDescent="0.25">
      <c r="A385" s="193"/>
      <c r="B385" s="206"/>
      <c r="C385" s="204"/>
      <c r="D385" s="192"/>
      <c r="E385" s="192"/>
      <c r="F385" s="192"/>
      <c r="G385" s="192"/>
      <c r="H385" s="192"/>
      <c r="I385" s="192"/>
      <c r="J385" s="192"/>
      <c r="K385" s="192"/>
      <c r="L385" s="192"/>
      <c r="M385" s="192"/>
      <c r="N385" s="192"/>
      <c r="O385" s="192"/>
      <c r="P385" s="192"/>
    </row>
    <row r="386" spans="1:16" x14ac:dyDescent="0.25">
      <c r="A386" s="324">
        <f>A381+1</f>
        <v>76</v>
      </c>
      <c r="B386" s="336">
        <f>Hoja2!B85</f>
        <v>0</v>
      </c>
      <c r="C386" s="342">
        <f>Hoja2!R85</f>
        <v>0</v>
      </c>
      <c r="D386" s="191" t="str">
        <f>$D$11</f>
        <v>NORTE</v>
      </c>
      <c r="E386" s="187"/>
      <c r="F386" s="192"/>
      <c r="G386" s="192"/>
      <c r="H386" s="192"/>
      <c r="I386" s="192"/>
      <c r="J386" s="192"/>
      <c r="K386" s="192"/>
      <c r="L386" s="192"/>
      <c r="M386" s="192"/>
      <c r="N386" s="192"/>
      <c r="O386" s="192"/>
      <c r="P386" s="192"/>
    </row>
    <row r="387" spans="1:16" x14ac:dyDescent="0.25">
      <c r="A387" s="325"/>
      <c r="B387" s="337"/>
      <c r="C387" s="343"/>
      <c r="D387" s="194" t="str">
        <f>$D$12</f>
        <v>ESTE</v>
      </c>
      <c r="E387" s="189"/>
      <c r="F387" s="192"/>
      <c r="G387" s="192"/>
      <c r="H387" s="192"/>
      <c r="I387" s="192"/>
      <c r="J387" s="192"/>
      <c r="K387" s="192"/>
      <c r="L387" s="192"/>
      <c r="M387" s="192"/>
      <c r="N387" s="192"/>
      <c r="O387" s="192"/>
      <c r="P387" s="192"/>
    </row>
    <row r="388" spans="1:16" x14ac:dyDescent="0.25">
      <c r="A388" s="325"/>
      <c r="B388" s="337"/>
      <c r="C388" s="343"/>
      <c r="D388" s="191" t="str">
        <f>$D$13</f>
        <v>SUD</v>
      </c>
      <c r="E388" s="188"/>
      <c r="F388" s="192"/>
      <c r="G388" s="192"/>
      <c r="H388" s="192"/>
      <c r="I388" s="192"/>
      <c r="J388" s="192"/>
      <c r="K388" s="192"/>
      <c r="L388" s="192"/>
      <c r="M388" s="192"/>
      <c r="N388" s="192"/>
      <c r="O388" s="192"/>
      <c r="P388" s="192"/>
    </row>
    <row r="389" spans="1:16" x14ac:dyDescent="0.25">
      <c r="A389" s="326"/>
      <c r="B389" s="338"/>
      <c r="C389" s="344"/>
      <c r="D389" s="195" t="str">
        <f>$D$14</f>
        <v>OESTE</v>
      </c>
      <c r="E389" s="190"/>
      <c r="F389" s="192"/>
      <c r="G389" s="192"/>
      <c r="H389" s="192"/>
      <c r="I389" s="192"/>
      <c r="J389" s="192"/>
      <c r="K389" s="192"/>
      <c r="L389" s="192"/>
      <c r="M389" s="192"/>
      <c r="N389" s="192"/>
      <c r="O389" s="192"/>
      <c r="P389" s="192"/>
    </row>
    <row r="390" spans="1:16" x14ac:dyDescent="0.25">
      <c r="A390" s="193"/>
      <c r="B390" s="206"/>
      <c r="C390" s="204"/>
      <c r="D390" s="192"/>
      <c r="E390" s="192"/>
      <c r="F390" s="192"/>
      <c r="G390" s="192"/>
      <c r="H390" s="192"/>
      <c r="I390" s="192"/>
      <c r="J390" s="192"/>
      <c r="K390" s="192"/>
      <c r="L390" s="192"/>
      <c r="M390" s="192"/>
      <c r="N390" s="192"/>
      <c r="O390" s="192"/>
      <c r="P390" s="192"/>
    </row>
    <row r="391" spans="1:16" x14ac:dyDescent="0.25">
      <c r="A391" s="327">
        <f>A386+1</f>
        <v>77</v>
      </c>
      <c r="B391" s="333">
        <f>Hoja2!B86</f>
        <v>0</v>
      </c>
      <c r="C391" s="339">
        <f>Hoja2!R86</f>
        <v>0</v>
      </c>
      <c r="D391" s="191" t="str">
        <f>$D$11</f>
        <v>NORTE</v>
      </c>
      <c r="E391" s="187"/>
      <c r="F391" s="192"/>
      <c r="G391" s="192"/>
      <c r="H391" s="192"/>
      <c r="I391" s="192"/>
      <c r="J391" s="192"/>
      <c r="K391" s="192"/>
      <c r="L391" s="192"/>
      <c r="M391" s="192"/>
      <c r="N391" s="192"/>
      <c r="O391" s="192"/>
      <c r="P391" s="192"/>
    </row>
    <row r="392" spans="1:16" x14ac:dyDescent="0.25">
      <c r="A392" s="328"/>
      <c r="B392" s="334"/>
      <c r="C392" s="340"/>
      <c r="D392" s="194" t="str">
        <f>$D$12</f>
        <v>ESTE</v>
      </c>
      <c r="E392" s="189"/>
      <c r="F392" s="192"/>
      <c r="G392" s="192"/>
      <c r="H392" s="192"/>
      <c r="I392" s="192"/>
      <c r="J392" s="192"/>
      <c r="K392" s="192"/>
      <c r="L392" s="192"/>
      <c r="M392" s="192"/>
      <c r="N392" s="192"/>
      <c r="O392" s="192"/>
      <c r="P392" s="192"/>
    </row>
    <row r="393" spans="1:16" x14ac:dyDescent="0.25">
      <c r="A393" s="328"/>
      <c r="B393" s="334"/>
      <c r="C393" s="340"/>
      <c r="D393" s="191" t="str">
        <f>$D$13</f>
        <v>SUD</v>
      </c>
      <c r="E393" s="188"/>
      <c r="F393" s="192"/>
      <c r="G393" s="192"/>
      <c r="H393" s="192"/>
      <c r="I393" s="192"/>
      <c r="J393" s="192"/>
      <c r="K393" s="192"/>
      <c r="L393" s="192"/>
      <c r="M393" s="192"/>
      <c r="N393" s="192"/>
      <c r="O393" s="192"/>
      <c r="P393" s="192"/>
    </row>
    <row r="394" spans="1:16" x14ac:dyDescent="0.25">
      <c r="A394" s="329"/>
      <c r="B394" s="335"/>
      <c r="C394" s="341"/>
      <c r="D394" s="195" t="str">
        <f>$D$14</f>
        <v>OESTE</v>
      </c>
      <c r="E394" s="190"/>
      <c r="F394" s="192"/>
      <c r="G394" s="192"/>
      <c r="H394" s="192"/>
      <c r="I394" s="192"/>
      <c r="J394" s="192"/>
      <c r="K394" s="192"/>
      <c r="L394" s="192"/>
      <c r="M394" s="192"/>
      <c r="N394" s="192"/>
      <c r="O394" s="192"/>
      <c r="P394" s="192"/>
    </row>
    <row r="395" spans="1:16" x14ac:dyDescent="0.25">
      <c r="A395" s="193"/>
      <c r="B395" s="206"/>
      <c r="C395" s="204"/>
      <c r="D395" s="192"/>
      <c r="E395" s="192"/>
      <c r="F395" s="192"/>
      <c r="G395" s="192"/>
      <c r="H395" s="192"/>
      <c r="I395" s="192"/>
      <c r="J395" s="192"/>
      <c r="K395" s="192"/>
      <c r="L395" s="192"/>
      <c r="M395" s="192"/>
      <c r="N395" s="192"/>
      <c r="O395" s="192"/>
      <c r="P395" s="192"/>
    </row>
    <row r="396" spans="1:16" x14ac:dyDescent="0.25">
      <c r="A396" s="324">
        <f>A391+1</f>
        <v>78</v>
      </c>
      <c r="B396" s="336">
        <f>Hoja2!B87</f>
        <v>0</v>
      </c>
      <c r="C396" s="342">
        <f>Hoja2!R87</f>
        <v>0</v>
      </c>
      <c r="D396" s="191" t="str">
        <f>$D$11</f>
        <v>NORTE</v>
      </c>
      <c r="E396" s="187"/>
      <c r="F396" s="192"/>
      <c r="G396" s="192"/>
      <c r="H396" s="192"/>
      <c r="I396" s="192"/>
      <c r="J396" s="192"/>
      <c r="K396" s="192"/>
      <c r="L396" s="192"/>
      <c r="M396" s="192"/>
      <c r="N396" s="192"/>
      <c r="O396" s="192"/>
      <c r="P396" s="192"/>
    </row>
    <row r="397" spans="1:16" x14ac:dyDescent="0.25">
      <c r="A397" s="325"/>
      <c r="B397" s="337"/>
      <c r="C397" s="343"/>
      <c r="D397" s="194" t="str">
        <f>$D$12</f>
        <v>ESTE</v>
      </c>
      <c r="E397" s="189"/>
      <c r="F397" s="192"/>
      <c r="G397" s="192"/>
      <c r="H397" s="192"/>
      <c r="I397" s="192"/>
      <c r="J397" s="192"/>
      <c r="K397" s="192"/>
      <c r="L397" s="192"/>
      <c r="M397" s="192"/>
      <c r="N397" s="192"/>
      <c r="O397" s="192"/>
      <c r="P397" s="192"/>
    </row>
    <row r="398" spans="1:16" x14ac:dyDescent="0.25">
      <c r="A398" s="325"/>
      <c r="B398" s="337"/>
      <c r="C398" s="343"/>
      <c r="D398" s="191" t="str">
        <f>$D$13</f>
        <v>SUD</v>
      </c>
      <c r="E398" s="188"/>
      <c r="F398" s="192"/>
      <c r="G398" s="192"/>
      <c r="H398" s="192"/>
      <c r="I398" s="192"/>
      <c r="J398" s="192"/>
      <c r="K398" s="192"/>
      <c r="L398" s="192"/>
      <c r="M398" s="192"/>
      <c r="N398" s="192"/>
      <c r="O398" s="192"/>
      <c r="P398" s="192"/>
    </row>
    <row r="399" spans="1:16" x14ac:dyDescent="0.25">
      <c r="A399" s="326"/>
      <c r="B399" s="338"/>
      <c r="C399" s="344"/>
      <c r="D399" s="195" t="str">
        <f>$D$14</f>
        <v>OESTE</v>
      </c>
      <c r="E399" s="190"/>
      <c r="F399" s="192"/>
      <c r="G399" s="192"/>
      <c r="H399" s="192"/>
      <c r="I399" s="192"/>
      <c r="J399" s="192"/>
      <c r="K399" s="192"/>
      <c r="L399" s="192"/>
      <c r="M399" s="192"/>
      <c r="N399" s="192"/>
      <c r="O399" s="192"/>
      <c r="P399" s="192"/>
    </row>
    <row r="400" spans="1:16" x14ac:dyDescent="0.25">
      <c r="A400" s="193"/>
      <c r="B400" s="206"/>
      <c r="C400" s="204"/>
      <c r="D400" s="192"/>
      <c r="E400" s="192"/>
      <c r="F400" s="192"/>
      <c r="G400" s="192"/>
      <c r="H400" s="192"/>
      <c r="I400" s="192"/>
      <c r="J400" s="192"/>
      <c r="K400" s="192"/>
      <c r="L400" s="192"/>
      <c r="M400" s="192"/>
      <c r="N400" s="192"/>
      <c r="O400" s="192"/>
      <c r="P400" s="192"/>
    </row>
    <row r="401" spans="1:16" x14ac:dyDescent="0.25">
      <c r="A401" s="327">
        <f>A396+1</f>
        <v>79</v>
      </c>
      <c r="B401" s="333">
        <f>Hoja2!B88</f>
        <v>0</v>
      </c>
      <c r="C401" s="339">
        <f>Hoja2!R88</f>
        <v>0</v>
      </c>
      <c r="D401" s="191" t="str">
        <f>$D$11</f>
        <v>NORTE</v>
      </c>
      <c r="E401" s="187"/>
      <c r="F401" s="192"/>
      <c r="G401" s="192"/>
      <c r="H401" s="192"/>
      <c r="I401" s="192"/>
      <c r="J401" s="192"/>
      <c r="K401" s="192"/>
      <c r="L401" s="192"/>
      <c r="M401" s="192"/>
      <c r="N401" s="192"/>
      <c r="O401" s="192"/>
      <c r="P401" s="192"/>
    </row>
    <row r="402" spans="1:16" x14ac:dyDescent="0.25">
      <c r="A402" s="328"/>
      <c r="B402" s="334"/>
      <c r="C402" s="340"/>
      <c r="D402" s="194" t="str">
        <f>$D$12</f>
        <v>ESTE</v>
      </c>
      <c r="E402" s="189"/>
      <c r="F402" s="192"/>
      <c r="G402" s="192"/>
      <c r="H402" s="192"/>
      <c r="I402" s="192"/>
      <c r="J402" s="192"/>
      <c r="K402" s="192"/>
      <c r="L402" s="192"/>
      <c r="M402" s="192"/>
      <c r="N402" s="192"/>
      <c r="O402" s="192"/>
      <c r="P402" s="192"/>
    </row>
    <row r="403" spans="1:16" x14ac:dyDescent="0.25">
      <c r="A403" s="328"/>
      <c r="B403" s="334"/>
      <c r="C403" s="340"/>
      <c r="D403" s="191" t="str">
        <f>$D$13</f>
        <v>SUD</v>
      </c>
      <c r="E403" s="188"/>
      <c r="F403" s="192"/>
      <c r="G403" s="192"/>
      <c r="H403" s="192"/>
      <c r="I403" s="192"/>
      <c r="J403" s="192"/>
      <c r="K403" s="192"/>
      <c r="L403" s="192"/>
      <c r="M403" s="192"/>
      <c r="N403" s="192"/>
      <c r="O403" s="192"/>
      <c r="P403" s="192"/>
    </row>
    <row r="404" spans="1:16" x14ac:dyDescent="0.25">
      <c r="A404" s="329"/>
      <c r="B404" s="335"/>
      <c r="C404" s="341"/>
      <c r="D404" s="195" t="str">
        <f>$D$14</f>
        <v>OESTE</v>
      </c>
      <c r="E404" s="190"/>
      <c r="F404" s="192"/>
      <c r="G404" s="192"/>
      <c r="H404" s="192"/>
      <c r="I404" s="192"/>
      <c r="J404" s="192"/>
      <c r="K404" s="192"/>
      <c r="L404" s="192"/>
      <c r="M404" s="192"/>
      <c r="N404" s="192"/>
      <c r="O404" s="192"/>
      <c r="P404" s="192"/>
    </row>
    <row r="405" spans="1:16" x14ac:dyDescent="0.25">
      <c r="A405" s="193"/>
      <c r="B405" s="206"/>
      <c r="C405" s="204"/>
      <c r="D405" s="192"/>
      <c r="E405" s="192"/>
      <c r="F405" s="192"/>
      <c r="G405" s="192"/>
      <c r="H405" s="192"/>
      <c r="I405" s="192"/>
      <c r="J405" s="192"/>
      <c r="K405" s="192"/>
      <c r="L405" s="192"/>
      <c r="M405" s="192"/>
      <c r="N405" s="192"/>
      <c r="O405" s="192"/>
      <c r="P405" s="192"/>
    </row>
    <row r="406" spans="1:16" x14ac:dyDescent="0.25">
      <c r="A406" s="324">
        <f>A401+1</f>
        <v>80</v>
      </c>
      <c r="B406" s="336">
        <f>Hoja2!B89</f>
        <v>0</v>
      </c>
      <c r="C406" s="342">
        <f>Hoja2!R89</f>
        <v>0</v>
      </c>
      <c r="D406" s="191" t="str">
        <f>$D$11</f>
        <v>NORTE</v>
      </c>
      <c r="E406" s="187"/>
      <c r="F406" s="192"/>
      <c r="G406" s="192"/>
      <c r="H406" s="192"/>
      <c r="I406" s="192"/>
      <c r="J406" s="192"/>
      <c r="K406" s="192"/>
      <c r="L406" s="192"/>
      <c r="M406" s="192"/>
      <c r="N406" s="192"/>
      <c r="O406" s="192"/>
      <c r="P406" s="192"/>
    </row>
    <row r="407" spans="1:16" x14ac:dyDescent="0.25">
      <c r="A407" s="325"/>
      <c r="B407" s="337"/>
      <c r="C407" s="343"/>
      <c r="D407" s="194" t="str">
        <f>$D$12</f>
        <v>ESTE</v>
      </c>
      <c r="E407" s="189"/>
      <c r="F407" s="192"/>
      <c r="G407" s="192"/>
      <c r="H407" s="192"/>
      <c r="I407" s="192"/>
      <c r="J407" s="192"/>
      <c r="K407" s="192"/>
      <c r="L407" s="192"/>
      <c r="M407" s="192"/>
      <c r="N407" s="192"/>
      <c r="O407" s="192"/>
      <c r="P407" s="192"/>
    </row>
    <row r="408" spans="1:16" x14ac:dyDescent="0.25">
      <c r="A408" s="325"/>
      <c r="B408" s="337"/>
      <c r="C408" s="343"/>
      <c r="D408" s="191" t="str">
        <f>$D$13</f>
        <v>SUD</v>
      </c>
      <c r="E408" s="188"/>
      <c r="F408" s="192"/>
      <c r="G408" s="192"/>
      <c r="H408" s="192"/>
      <c r="I408" s="192"/>
      <c r="J408" s="192"/>
      <c r="K408" s="192"/>
      <c r="L408" s="192"/>
      <c r="M408" s="192"/>
      <c r="N408" s="192"/>
      <c r="O408" s="192"/>
      <c r="P408" s="192"/>
    </row>
    <row r="409" spans="1:16" x14ac:dyDescent="0.25">
      <c r="A409" s="326"/>
      <c r="B409" s="338"/>
      <c r="C409" s="344"/>
      <c r="D409" s="195" t="str">
        <f>$D$14</f>
        <v>OESTE</v>
      </c>
      <c r="E409" s="190"/>
      <c r="F409" s="192"/>
      <c r="G409" s="192"/>
      <c r="H409" s="192"/>
      <c r="I409" s="192"/>
      <c r="J409" s="192"/>
      <c r="K409" s="192"/>
      <c r="L409" s="192"/>
      <c r="M409" s="192"/>
      <c r="N409" s="192"/>
      <c r="O409" s="192"/>
      <c r="P409" s="192"/>
    </row>
    <row r="410" spans="1:16" x14ac:dyDescent="0.25">
      <c r="A410" s="193"/>
      <c r="B410" s="206"/>
      <c r="C410" s="204"/>
      <c r="D410" s="192"/>
      <c r="E410" s="192"/>
      <c r="F410" s="192"/>
      <c r="G410" s="192"/>
      <c r="H410" s="192"/>
      <c r="I410" s="192"/>
      <c r="J410" s="192"/>
      <c r="K410" s="192"/>
      <c r="L410" s="192"/>
      <c r="M410" s="192"/>
      <c r="N410" s="192"/>
      <c r="O410" s="192"/>
      <c r="P410" s="192"/>
    </row>
    <row r="411" spans="1:16" x14ac:dyDescent="0.25">
      <c r="A411" s="327">
        <f>A406+1</f>
        <v>81</v>
      </c>
      <c r="B411" s="333">
        <f>Hoja2!B90</f>
        <v>0</v>
      </c>
      <c r="C411" s="339">
        <f>Hoja2!R90</f>
        <v>0</v>
      </c>
      <c r="D411" s="191" t="str">
        <f>$D$11</f>
        <v>NORTE</v>
      </c>
      <c r="E411" s="187"/>
      <c r="F411" s="192"/>
      <c r="G411" s="192"/>
      <c r="H411" s="192"/>
      <c r="I411" s="192"/>
      <c r="J411" s="192"/>
      <c r="K411" s="192"/>
      <c r="L411" s="192"/>
      <c r="M411" s="192"/>
      <c r="N411" s="192"/>
      <c r="O411" s="192"/>
      <c r="P411" s="192"/>
    </row>
    <row r="412" spans="1:16" x14ac:dyDescent="0.25">
      <c r="A412" s="328"/>
      <c r="B412" s="334"/>
      <c r="C412" s="340"/>
      <c r="D412" s="194" t="str">
        <f>$D$12</f>
        <v>ESTE</v>
      </c>
      <c r="E412" s="189"/>
      <c r="F412" s="192"/>
      <c r="G412" s="192"/>
      <c r="H412" s="192"/>
      <c r="I412" s="192"/>
      <c r="J412" s="192"/>
      <c r="K412" s="192"/>
      <c r="L412" s="192"/>
      <c r="M412" s="192"/>
      <c r="N412" s="192"/>
      <c r="O412" s="192"/>
      <c r="P412" s="192"/>
    </row>
    <row r="413" spans="1:16" x14ac:dyDescent="0.25">
      <c r="A413" s="328"/>
      <c r="B413" s="334"/>
      <c r="C413" s="340"/>
      <c r="D413" s="191" t="str">
        <f>$D$13</f>
        <v>SUD</v>
      </c>
      <c r="E413" s="188"/>
      <c r="F413" s="192"/>
      <c r="G413" s="192"/>
      <c r="H413" s="192"/>
      <c r="I413" s="192"/>
      <c r="J413" s="192"/>
      <c r="K413" s="192"/>
      <c r="L413" s="192"/>
      <c r="M413" s="192"/>
      <c r="N413" s="192"/>
      <c r="O413" s="192"/>
      <c r="P413" s="192"/>
    </row>
    <row r="414" spans="1:16" x14ac:dyDescent="0.25">
      <c r="A414" s="329"/>
      <c r="B414" s="335"/>
      <c r="C414" s="341"/>
      <c r="D414" s="195" t="str">
        <f>$D$14</f>
        <v>OESTE</v>
      </c>
      <c r="E414" s="190"/>
      <c r="F414" s="192"/>
      <c r="G414" s="192"/>
      <c r="H414" s="192"/>
      <c r="I414" s="192"/>
      <c r="J414" s="192"/>
      <c r="K414" s="192"/>
      <c r="L414" s="192"/>
      <c r="M414" s="192"/>
      <c r="N414" s="192"/>
      <c r="O414" s="192"/>
      <c r="P414" s="192"/>
    </row>
    <row r="415" spans="1:16" x14ac:dyDescent="0.25">
      <c r="A415" s="193"/>
      <c r="B415" s="206"/>
      <c r="C415" s="204"/>
      <c r="D415" s="192"/>
      <c r="E415" s="192"/>
      <c r="F415" s="192"/>
      <c r="G415" s="192"/>
      <c r="H415" s="192"/>
      <c r="I415" s="192"/>
      <c r="J415" s="192"/>
      <c r="K415" s="192"/>
      <c r="L415" s="192"/>
      <c r="M415" s="192"/>
      <c r="N415" s="192"/>
      <c r="O415" s="192"/>
      <c r="P415" s="192"/>
    </row>
    <row r="416" spans="1:16" x14ac:dyDescent="0.25">
      <c r="A416" s="324">
        <f>A411+1</f>
        <v>82</v>
      </c>
      <c r="B416" s="336">
        <f>Hoja2!B91</f>
        <v>0</v>
      </c>
      <c r="C416" s="342">
        <f>Hoja2!R91</f>
        <v>0</v>
      </c>
      <c r="D416" s="191" t="str">
        <f>$D$11</f>
        <v>NORTE</v>
      </c>
      <c r="E416" s="187"/>
      <c r="F416" s="192"/>
      <c r="G416" s="192"/>
      <c r="H416" s="192"/>
      <c r="I416" s="192"/>
      <c r="J416" s="192"/>
      <c r="K416" s="192"/>
      <c r="L416" s="192"/>
      <c r="M416" s="192"/>
      <c r="N416" s="192"/>
      <c r="O416" s="192"/>
      <c r="P416" s="192"/>
    </row>
    <row r="417" spans="1:16" x14ac:dyDescent="0.25">
      <c r="A417" s="325"/>
      <c r="B417" s="337"/>
      <c r="C417" s="343"/>
      <c r="D417" s="194" t="str">
        <f>$D$12</f>
        <v>ESTE</v>
      </c>
      <c r="E417" s="189"/>
      <c r="F417" s="192"/>
      <c r="G417" s="192"/>
      <c r="H417" s="192"/>
      <c r="I417" s="192"/>
      <c r="J417" s="192"/>
      <c r="K417" s="192"/>
      <c r="L417" s="192"/>
      <c r="M417" s="192"/>
      <c r="N417" s="192"/>
      <c r="O417" s="192"/>
      <c r="P417" s="192"/>
    </row>
    <row r="418" spans="1:16" x14ac:dyDescent="0.25">
      <c r="A418" s="325"/>
      <c r="B418" s="337"/>
      <c r="C418" s="343"/>
      <c r="D418" s="191" t="str">
        <f>$D$13</f>
        <v>SUD</v>
      </c>
      <c r="E418" s="188"/>
      <c r="F418" s="192"/>
      <c r="G418" s="192"/>
      <c r="H418" s="192"/>
      <c r="I418" s="192"/>
      <c r="J418" s="192"/>
      <c r="K418" s="192"/>
      <c r="L418" s="192"/>
      <c r="M418" s="192"/>
      <c r="N418" s="192"/>
      <c r="O418" s="192"/>
      <c r="P418" s="192"/>
    </row>
    <row r="419" spans="1:16" x14ac:dyDescent="0.25">
      <c r="A419" s="326"/>
      <c r="B419" s="338"/>
      <c r="C419" s="344"/>
      <c r="D419" s="195" t="str">
        <f>$D$14</f>
        <v>OESTE</v>
      </c>
      <c r="E419" s="190"/>
      <c r="F419" s="192"/>
      <c r="G419" s="192"/>
      <c r="H419" s="192"/>
      <c r="I419" s="192"/>
      <c r="J419" s="192"/>
      <c r="K419" s="192"/>
      <c r="L419" s="192"/>
      <c r="M419" s="192"/>
      <c r="N419" s="192"/>
      <c r="O419" s="192"/>
      <c r="P419" s="192"/>
    </row>
    <row r="420" spans="1:16" x14ac:dyDescent="0.25">
      <c r="A420" s="193"/>
      <c r="B420" s="206"/>
      <c r="C420" s="204"/>
      <c r="D420" s="192"/>
      <c r="E420" s="192"/>
      <c r="F420" s="192"/>
      <c r="G420" s="192"/>
      <c r="H420" s="192"/>
      <c r="I420" s="192"/>
      <c r="J420" s="192"/>
      <c r="K420" s="192"/>
      <c r="L420" s="192"/>
      <c r="M420" s="192"/>
      <c r="N420" s="192"/>
      <c r="O420" s="192"/>
      <c r="P420" s="192"/>
    </row>
    <row r="421" spans="1:16" x14ac:dyDescent="0.25">
      <c r="A421" s="327">
        <f>A416+1</f>
        <v>83</v>
      </c>
      <c r="B421" s="333">
        <f>Hoja2!B92</f>
        <v>0</v>
      </c>
      <c r="C421" s="339">
        <f>Hoja2!R92</f>
        <v>0</v>
      </c>
      <c r="D421" s="191" t="str">
        <f>$D$11</f>
        <v>NORTE</v>
      </c>
      <c r="E421" s="187"/>
      <c r="F421" s="192"/>
      <c r="G421" s="192"/>
      <c r="H421" s="192"/>
      <c r="I421" s="192"/>
      <c r="J421" s="192"/>
      <c r="K421" s="192"/>
      <c r="L421" s="192"/>
      <c r="M421" s="192"/>
      <c r="N421" s="192"/>
      <c r="O421" s="192"/>
      <c r="P421" s="192"/>
    </row>
    <row r="422" spans="1:16" x14ac:dyDescent="0.25">
      <c r="A422" s="328"/>
      <c r="B422" s="334"/>
      <c r="C422" s="340"/>
      <c r="D422" s="194" t="str">
        <f>$D$12</f>
        <v>ESTE</v>
      </c>
      <c r="E422" s="189"/>
      <c r="F422" s="192"/>
      <c r="G422" s="192"/>
      <c r="H422" s="192"/>
      <c r="I422" s="192"/>
      <c r="J422" s="192"/>
      <c r="K422" s="192"/>
      <c r="L422" s="192"/>
      <c r="M422" s="192"/>
      <c r="N422" s="192"/>
      <c r="O422" s="192"/>
      <c r="P422" s="192"/>
    </row>
    <row r="423" spans="1:16" x14ac:dyDescent="0.25">
      <c r="A423" s="328"/>
      <c r="B423" s="334"/>
      <c r="C423" s="340"/>
      <c r="D423" s="191" t="str">
        <f>$D$13</f>
        <v>SUD</v>
      </c>
      <c r="E423" s="188"/>
      <c r="F423" s="192"/>
      <c r="G423" s="192"/>
      <c r="H423" s="192"/>
      <c r="I423" s="192"/>
      <c r="J423" s="192"/>
      <c r="K423" s="192"/>
      <c r="L423" s="192"/>
      <c r="M423" s="192"/>
      <c r="N423" s="192"/>
      <c r="O423" s="192"/>
      <c r="P423" s="192"/>
    </row>
    <row r="424" spans="1:16" x14ac:dyDescent="0.25">
      <c r="A424" s="329"/>
      <c r="B424" s="335"/>
      <c r="C424" s="341"/>
      <c r="D424" s="195" t="str">
        <f>$D$14</f>
        <v>OESTE</v>
      </c>
      <c r="E424" s="190"/>
      <c r="F424" s="192"/>
      <c r="G424" s="192"/>
      <c r="H424" s="192"/>
      <c r="I424" s="192"/>
      <c r="J424" s="192"/>
      <c r="K424" s="192"/>
      <c r="L424" s="192"/>
      <c r="M424" s="192"/>
      <c r="N424" s="192"/>
      <c r="O424" s="192"/>
      <c r="P424" s="192"/>
    </row>
    <row r="425" spans="1:16" x14ac:dyDescent="0.25">
      <c r="A425" s="193"/>
      <c r="B425" s="206"/>
      <c r="C425" s="204"/>
      <c r="D425" s="192"/>
      <c r="E425" s="192"/>
      <c r="F425" s="192"/>
      <c r="G425" s="192"/>
      <c r="H425" s="192"/>
      <c r="I425" s="192"/>
      <c r="J425" s="192"/>
      <c r="K425" s="192"/>
      <c r="L425" s="192"/>
      <c r="M425" s="192"/>
      <c r="N425" s="192"/>
      <c r="O425" s="192"/>
      <c r="P425" s="192"/>
    </row>
    <row r="426" spans="1:16" x14ac:dyDescent="0.25">
      <c r="A426" s="324">
        <f>A421+1</f>
        <v>84</v>
      </c>
      <c r="B426" s="336">
        <f>Hoja2!B93</f>
        <v>0</v>
      </c>
      <c r="C426" s="342">
        <f>Hoja2!R93</f>
        <v>0</v>
      </c>
      <c r="D426" s="191" t="str">
        <f>$D$11</f>
        <v>NORTE</v>
      </c>
      <c r="E426" s="187"/>
      <c r="F426" s="192"/>
      <c r="G426" s="192"/>
      <c r="H426" s="192"/>
      <c r="I426" s="192"/>
      <c r="J426" s="192"/>
      <c r="K426" s="192"/>
      <c r="L426" s="192"/>
      <c r="M426" s="192"/>
      <c r="N426" s="192"/>
      <c r="O426" s="192"/>
      <c r="P426" s="192"/>
    </row>
    <row r="427" spans="1:16" x14ac:dyDescent="0.25">
      <c r="A427" s="325"/>
      <c r="B427" s="337"/>
      <c r="C427" s="343"/>
      <c r="D427" s="194" t="str">
        <f>$D$12</f>
        <v>ESTE</v>
      </c>
      <c r="E427" s="189"/>
      <c r="F427" s="192"/>
      <c r="G427" s="192"/>
      <c r="H427" s="192"/>
      <c r="I427" s="192"/>
      <c r="J427" s="192"/>
      <c r="K427" s="192"/>
      <c r="L427" s="192"/>
      <c r="M427" s="192"/>
      <c r="N427" s="192"/>
      <c r="O427" s="192"/>
      <c r="P427" s="192"/>
    </row>
    <row r="428" spans="1:16" x14ac:dyDescent="0.25">
      <c r="A428" s="325"/>
      <c r="B428" s="337"/>
      <c r="C428" s="343"/>
      <c r="D428" s="191" t="str">
        <f>$D$13</f>
        <v>SUD</v>
      </c>
      <c r="E428" s="188"/>
      <c r="F428" s="192"/>
      <c r="G428" s="192"/>
      <c r="H428" s="192"/>
      <c r="I428" s="192"/>
      <c r="J428" s="192"/>
      <c r="K428" s="192"/>
      <c r="L428" s="192"/>
      <c r="M428" s="192"/>
      <c r="N428" s="192"/>
      <c r="O428" s="192"/>
      <c r="P428" s="192"/>
    </row>
    <row r="429" spans="1:16" x14ac:dyDescent="0.25">
      <c r="A429" s="326"/>
      <c r="B429" s="338"/>
      <c r="C429" s="344"/>
      <c r="D429" s="195" t="str">
        <f>$D$14</f>
        <v>OESTE</v>
      </c>
      <c r="E429" s="190"/>
      <c r="F429" s="192"/>
      <c r="G429" s="192"/>
      <c r="H429" s="192"/>
      <c r="I429" s="192"/>
      <c r="J429" s="192"/>
      <c r="K429" s="192"/>
      <c r="L429" s="192"/>
      <c r="M429" s="192"/>
      <c r="N429" s="192"/>
      <c r="O429" s="192"/>
      <c r="P429" s="192"/>
    </row>
    <row r="430" spans="1:16" x14ac:dyDescent="0.25">
      <c r="A430" s="193"/>
      <c r="B430" s="206"/>
      <c r="C430" s="204"/>
      <c r="D430" s="192"/>
      <c r="E430" s="192"/>
      <c r="F430" s="192"/>
      <c r="G430" s="192"/>
      <c r="H430" s="192"/>
      <c r="I430" s="192"/>
      <c r="J430" s="192"/>
      <c r="K430" s="192"/>
      <c r="L430" s="192"/>
      <c r="M430" s="192"/>
      <c r="N430" s="192"/>
      <c r="O430" s="192"/>
      <c r="P430" s="192"/>
    </row>
    <row r="431" spans="1:16" x14ac:dyDescent="0.25">
      <c r="A431" s="327">
        <f>A426+1</f>
        <v>85</v>
      </c>
      <c r="B431" s="333">
        <f>Hoja2!B94</f>
        <v>0</v>
      </c>
      <c r="C431" s="339">
        <f>Hoja2!R94</f>
        <v>0</v>
      </c>
      <c r="D431" s="191" t="str">
        <f>$D$11</f>
        <v>NORTE</v>
      </c>
      <c r="E431" s="187"/>
      <c r="F431" s="192"/>
      <c r="G431" s="192"/>
      <c r="H431" s="192"/>
      <c r="I431" s="192"/>
      <c r="J431" s="192"/>
      <c r="K431" s="192"/>
      <c r="L431" s="192"/>
      <c r="M431" s="192"/>
      <c r="N431" s="192"/>
      <c r="O431" s="192"/>
      <c r="P431" s="192"/>
    </row>
    <row r="432" spans="1:16" x14ac:dyDescent="0.25">
      <c r="A432" s="328"/>
      <c r="B432" s="334"/>
      <c r="C432" s="340"/>
      <c r="D432" s="194" t="str">
        <f>$D$12</f>
        <v>ESTE</v>
      </c>
      <c r="E432" s="189"/>
      <c r="F432" s="192"/>
      <c r="G432" s="192"/>
      <c r="H432" s="192"/>
      <c r="I432" s="192"/>
      <c r="J432" s="192"/>
      <c r="K432" s="192"/>
      <c r="L432" s="192"/>
      <c r="M432" s="192"/>
      <c r="N432" s="192"/>
      <c r="O432" s="192"/>
      <c r="P432" s="192"/>
    </row>
    <row r="433" spans="1:16" x14ac:dyDescent="0.25">
      <c r="A433" s="328"/>
      <c r="B433" s="334"/>
      <c r="C433" s="340"/>
      <c r="D433" s="191" t="str">
        <f>$D$13</f>
        <v>SUD</v>
      </c>
      <c r="E433" s="188"/>
      <c r="F433" s="192"/>
      <c r="G433" s="192"/>
      <c r="H433" s="192"/>
      <c r="I433" s="192"/>
      <c r="J433" s="192"/>
      <c r="K433" s="192"/>
      <c r="L433" s="192"/>
      <c r="M433" s="192"/>
      <c r="N433" s="192"/>
      <c r="O433" s="192"/>
      <c r="P433" s="192"/>
    </row>
    <row r="434" spans="1:16" x14ac:dyDescent="0.25">
      <c r="A434" s="329"/>
      <c r="B434" s="335"/>
      <c r="C434" s="341"/>
      <c r="D434" s="195" t="str">
        <f>$D$14</f>
        <v>OESTE</v>
      </c>
      <c r="E434" s="190"/>
      <c r="F434" s="192"/>
      <c r="G434" s="192"/>
      <c r="H434" s="192"/>
      <c r="I434" s="192"/>
      <c r="J434" s="192"/>
      <c r="K434" s="192"/>
      <c r="L434" s="192"/>
      <c r="M434" s="192"/>
      <c r="N434" s="192"/>
      <c r="O434" s="192"/>
      <c r="P434" s="192"/>
    </row>
    <row r="435" spans="1:16" x14ac:dyDescent="0.25">
      <c r="A435" s="193"/>
      <c r="B435" s="206"/>
      <c r="C435" s="204"/>
      <c r="D435" s="192"/>
      <c r="E435" s="192"/>
      <c r="F435" s="192"/>
      <c r="G435" s="192"/>
      <c r="H435" s="192"/>
      <c r="I435" s="192"/>
      <c r="J435" s="192"/>
      <c r="K435" s="192"/>
      <c r="L435" s="192"/>
      <c r="M435" s="192"/>
      <c r="N435" s="192"/>
      <c r="O435" s="192"/>
      <c r="P435" s="192"/>
    </row>
    <row r="436" spans="1:16" x14ac:dyDescent="0.25">
      <c r="A436" s="324">
        <f>A431+1</f>
        <v>86</v>
      </c>
      <c r="B436" s="336">
        <f>Hoja2!B95</f>
        <v>0</v>
      </c>
      <c r="C436" s="342">
        <f>Hoja2!R95</f>
        <v>0</v>
      </c>
      <c r="D436" s="191" t="str">
        <f>$D$11</f>
        <v>NORTE</v>
      </c>
      <c r="E436" s="187"/>
      <c r="F436" s="192"/>
      <c r="G436" s="192"/>
      <c r="H436" s="192"/>
      <c r="I436" s="192"/>
      <c r="J436" s="192"/>
      <c r="K436" s="192"/>
      <c r="L436" s="192"/>
      <c r="M436" s="192"/>
      <c r="N436" s="192"/>
      <c r="O436" s="192"/>
      <c r="P436" s="192"/>
    </row>
    <row r="437" spans="1:16" x14ac:dyDescent="0.25">
      <c r="A437" s="325"/>
      <c r="B437" s="337"/>
      <c r="C437" s="343"/>
      <c r="D437" s="194" t="str">
        <f>$D$12</f>
        <v>ESTE</v>
      </c>
      <c r="E437" s="189"/>
      <c r="F437" s="192"/>
      <c r="G437" s="192"/>
      <c r="H437" s="192"/>
      <c r="I437" s="192"/>
      <c r="J437" s="192"/>
      <c r="K437" s="192"/>
      <c r="L437" s="192"/>
      <c r="M437" s="192"/>
      <c r="N437" s="192"/>
      <c r="O437" s="192"/>
      <c r="P437" s="192"/>
    </row>
    <row r="438" spans="1:16" x14ac:dyDescent="0.25">
      <c r="A438" s="325"/>
      <c r="B438" s="337"/>
      <c r="C438" s="343"/>
      <c r="D438" s="191" t="str">
        <f>$D$13</f>
        <v>SUD</v>
      </c>
      <c r="E438" s="188"/>
      <c r="F438" s="192"/>
      <c r="G438" s="192"/>
      <c r="H438" s="192"/>
      <c r="I438" s="192"/>
      <c r="J438" s="192"/>
      <c r="K438" s="192"/>
      <c r="L438" s="192"/>
      <c r="M438" s="192"/>
      <c r="N438" s="192"/>
      <c r="O438" s="192"/>
      <c r="P438" s="192"/>
    </row>
    <row r="439" spans="1:16" x14ac:dyDescent="0.25">
      <c r="A439" s="326"/>
      <c r="B439" s="338"/>
      <c r="C439" s="344"/>
      <c r="D439" s="195" t="str">
        <f>$D$14</f>
        <v>OESTE</v>
      </c>
      <c r="E439" s="190"/>
      <c r="F439" s="192"/>
      <c r="G439" s="192"/>
      <c r="H439" s="192"/>
      <c r="I439" s="192"/>
      <c r="J439" s="192"/>
      <c r="K439" s="192"/>
      <c r="L439" s="192"/>
      <c r="M439" s="192"/>
      <c r="N439" s="192"/>
      <c r="O439" s="192"/>
      <c r="P439" s="192"/>
    </row>
    <row r="440" spans="1:16" x14ac:dyDescent="0.25">
      <c r="A440" s="193"/>
      <c r="B440" s="206"/>
      <c r="C440" s="204"/>
      <c r="D440" s="192"/>
      <c r="E440" s="192"/>
      <c r="F440" s="192"/>
      <c r="G440" s="192"/>
      <c r="H440" s="192"/>
      <c r="I440" s="192"/>
      <c r="J440" s="192"/>
      <c r="K440" s="192"/>
      <c r="L440" s="192"/>
      <c r="M440" s="192"/>
      <c r="N440" s="192"/>
      <c r="O440" s="192"/>
      <c r="P440" s="192"/>
    </row>
    <row r="441" spans="1:16" x14ac:dyDescent="0.25">
      <c r="A441" s="327">
        <f>A436+1</f>
        <v>87</v>
      </c>
      <c r="B441" s="333">
        <f>Hoja2!B96</f>
        <v>0</v>
      </c>
      <c r="C441" s="339">
        <f>Hoja2!R96</f>
        <v>0</v>
      </c>
      <c r="D441" s="191" t="str">
        <f>$D$11</f>
        <v>NORTE</v>
      </c>
      <c r="E441" s="187"/>
      <c r="F441" s="192"/>
      <c r="G441" s="192"/>
      <c r="H441" s="192"/>
      <c r="I441" s="192"/>
      <c r="J441" s="192"/>
      <c r="K441" s="192"/>
      <c r="L441" s="192"/>
      <c r="M441" s="192"/>
      <c r="N441" s="192"/>
      <c r="O441" s="192"/>
      <c r="P441" s="192"/>
    </row>
    <row r="442" spans="1:16" x14ac:dyDescent="0.25">
      <c r="A442" s="328"/>
      <c r="B442" s="334"/>
      <c r="C442" s="340"/>
      <c r="D442" s="194" t="str">
        <f>$D$12</f>
        <v>ESTE</v>
      </c>
      <c r="E442" s="189"/>
      <c r="F442" s="192"/>
      <c r="G442" s="192"/>
      <c r="H442" s="192"/>
      <c r="I442" s="192"/>
      <c r="J442" s="192"/>
      <c r="K442" s="192"/>
      <c r="L442" s="192"/>
      <c r="M442" s="192"/>
      <c r="N442" s="192"/>
      <c r="O442" s="192"/>
      <c r="P442" s="192"/>
    </row>
    <row r="443" spans="1:16" x14ac:dyDescent="0.25">
      <c r="A443" s="328"/>
      <c r="B443" s="334"/>
      <c r="C443" s="340"/>
      <c r="D443" s="191" t="str">
        <f>$D$13</f>
        <v>SUD</v>
      </c>
      <c r="E443" s="188"/>
      <c r="F443" s="192"/>
      <c r="G443" s="192"/>
      <c r="H443" s="192"/>
      <c r="I443" s="192"/>
      <c r="J443" s="192"/>
      <c r="K443" s="192"/>
      <c r="L443" s="192"/>
      <c r="M443" s="192"/>
      <c r="N443" s="192"/>
      <c r="O443" s="192"/>
      <c r="P443" s="192"/>
    </row>
    <row r="444" spans="1:16" x14ac:dyDescent="0.25">
      <c r="A444" s="329"/>
      <c r="B444" s="335"/>
      <c r="C444" s="341"/>
      <c r="D444" s="195" t="str">
        <f>$D$14</f>
        <v>OESTE</v>
      </c>
      <c r="E444" s="190"/>
      <c r="F444" s="192"/>
      <c r="G444" s="192"/>
      <c r="H444" s="192"/>
      <c r="I444" s="192"/>
      <c r="J444" s="192"/>
      <c r="K444" s="192"/>
      <c r="L444" s="192"/>
      <c r="M444" s="192"/>
      <c r="N444" s="192"/>
      <c r="O444" s="192"/>
      <c r="P444" s="192"/>
    </row>
    <row r="445" spans="1:16" x14ac:dyDescent="0.25">
      <c r="A445" s="193"/>
      <c r="B445" s="206"/>
      <c r="C445" s="204"/>
      <c r="D445" s="192"/>
      <c r="E445" s="192"/>
      <c r="F445" s="192"/>
      <c r="G445" s="192"/>
      <c r="H445" s="192"/>
      <c r="I445" s="192"/>
      <c r="J445" s="192"/>
      <c r="K445" s="192"/>
      <c r="L445" s="192"/>
      <c r="M445" s="192"/>
      <c r="N445" s="192"/>
      <c r="O445" s="192"/>
      <c r="P445" s="192"/>
    </row>
    <row r="446" spans="1:16" x14ac:dyDescent="0.25">
      <c r="A446" s="324">
        <f>A441+1</f>
        <v>88</v>
      </c>
      <c r="B446" s="336">
        <f>Hoja2!B97</f>
        <v>0</v>
      </c>
      <c r="C446" s="342">
        <f>Hoja2!R97</f>
        <v>0</v>
      </c>
      <c r="D446" s="191" t="str">
        <f>$D$11</f>
        <v>NORTE</v>
      </c>
      <c r="E446" s="187"/>
      <c r="F446" s="192"/>
      <c r="G446" s="192"/>
      <c r="H446" s="192"/>
      <c r="I446" s="192"/>
      <c r="J446" s="192"/>
      <c r="K446" s="192"/>
      <c r="L446" s="192"/>
      <c r="M446" s="192"/>
      <c r="N446" s="192"/>
      <c r="O446" s="192"/>
      <c r="P446" s="192"/>
    </row>
    <row r="447" spans="1:16" x14ac:dyDescent="0.25">
      <c r="A447" s="325"/>
      <c r="B447" s="337"/>
      <c r="C447" s="343"/>
      <c r="D447" s="194" t="str">
        <f>$D$12</f>
        <v>ESTE</v>
      </c>
      <c r="E447" s="189"/>
      <c r="F447" s="192"/>
      <c r="G447" s="192"/>
      <c r="H447" s="192"/>
      <c r="I447" s="192"/>
      <c r="J447" s="192"/>
      <c r="K447" s="192"/>
      <c r="L447" s="192"/>
      <c r="M447" s="192"/>
      <c r="N447" s="192"/>
      <c r="O447" s="192"/>
      <c r="P447" s="192"/>
    </row>
    <row r="448" spans="1:16" x14ac:dyDescent="0.25">
      <c r="A448" s="325"/>
      <c r="B448" s="337"/>
      <c r="C448" s="343"/>
      <c r="D448" s="191" t="str">
        <f>$D$13</f>
        <v>SUD</v>
      </c>
      <c r="E448" s="188"/>
      <c r="F448" s="192"/>
      <c r="G448" s="192"/>
      <c r="H448" s="192"/>
      <c r="I448" s="192"/>
      <c r="J448" s="192"/>
      <c r="K448" s="192"/>
      <c r="L448" s="192"/>
      <c r="M448" s="192"/>
      <c r="N448" s="192"/>
      <c r="O448" s="192"/>
      <c r="P448" s="192"/>
    </row>
    <row r="449" spans="1:16" x14ac:dyDescent="0.25">
      <c r="A449" s="326"/>
      <c r="B449" s="338"/>
      <c r="C449" s="344"/>
      <c r="D449" s="195" t="str">
        <f>$D$14</f>
        <v>OESTE</v>
      </c>
      <c r="E449" s="190"/>
      <c r="F449" s="192"/>
      <c r="G449" s="192"/>
      <c r="H449" s="192"/>
      <c r="I449" s="192"/>
      <c r="J449" s="192"/>
      <c r="K449" s="192"/>
      <c r="L449" s="192"/>
      <c r="M449" s="192"/>
      <c r="N449" s="192"/>
      <c r="O449" s="192"/>
      <c r="P449" s="192"/>
    </row>
    <row r="450" spans="1:16" x14ac:dyDescent="0.25">
      <c r="A450" s="193"/>
      <c r="B450" s="206"/>
      <c r="C450" s="204"/>
      <c r="D450" s="192"/>
      <c r="E450" s="192"/>
      <c r="F450" s="192"/>
      <c r="G450" s="192"/>
      <c r="H450" s="192"/>
      <c r="I450" s="192"/>
      <c r="J450" s="192"/>
      <c r="K450" s="192"/>
      <c r="L450" s="192"/>
      <c r="M450" s="192"/>
      <c r="N450" s="192"/>
      <c r="O450" s="192"/>
      <c r="P450" s="192"/>
    </row>
    <row r="451" spans="1:16" x14ac:dyDescent="0.25">
      <c r="A451" s="327">
        <f>A446+1</f>
        <v>89</v>
      </c>
      <c r="B451" s="333">
        <f>Hoja2!B98</f>
        <v>0</v>
      </c>
      <c r="C451" s="339">
        <f>Hoja2!R98</f>
        <v>0</v>
      </c>
      <c r="D451" s="191" t="str">
        <f>$D$11</f>
        <v>NORTE</v>
      </c>
      <c r="E451" s="187"/>
      <c r="F451" s="192"/>
      <c r="G451" s="192"/>
      <c r="H451" s="192"/>
      <c r="I451" s="192"/>
      <c r="J451" s="192"/>
      <c r="K451" s="192"/>
      <c r="L451" s="192"/>
      <c r="M451" s="192"/>
      <c r="N451" s="192"/>
      <c r="O451" s="192"/>
      <c r="P451" s="192"/>
    </row>
    <row r="452" spans="1:16" x14ac:dyDescent="0.25">
      <c r="A452" s="328"/>
      <c r="B452" s="334"/>
      <c r="C452" s="340"/>
      <c r="D452" s="194" t="str">
        <f>$D$12</f>
        <v>ESTE</v>
      </c>
      <c r="E452" s="189"/>
      <c r="F452" s="192"/>
      <c r="G452" s="192"/>
      <c r="H452" s="192"/>
      <c r="I452" s="192"/>
      <c r="J452" s="192"/>
      <c r="K452" s="192"/>
      <c r="L452" s="192"/>
      <c r="M452" s="192"/>
      <c r="N452" s="192"/>
      <c r="O452" s="192"/>
      <c r="P452" s="192"/>
    </row>
    <row r="453" spans="1:16" x14ac:dyDescent="0.25">
      <c r="A453" s="328"/>
      <c r="B453" s="334"/>
      <c r="C453" s="340"/>
      <c r="D453" s="191" t="str">
        <f>$D$13</f>
        <v>SUD</v>
      </c>
      <c r="E453" s="188"/>
      <c r="F453" s="192"/>
      <c r="G453" s="192"/>
      <c r="H453" s="192"/>
      <c r="I453" s="192"/>
      <c r="J453" s="192"/>
      <c r="K453" s="192"/>
      <c r="L453" s="192"/>
      <c r="M453" s="192"/>
      <c r="N453" s="192"/>
      <c r="O453" s="192"/>
      <c r="P453" s="192"/>
    </row>
    <row r="454" spans="1:16" x14ac:dyDescent="0.25">
      <c r="A454" s="329"/>
      <c r="B454" s="335"/>
      <c r="C454" s="341"/>
      <c r="D454" s="195" t="str">
        <f>$D$14</f>
        <v>OESTE</v>
      </c>
      <c r="E454" s="190"/>
      <c r="F454" s="192"/>
      <c r="G454" s="192"/>
      <c r="H454" s="192"/>
      <c r="I454" s="192"/>
      <c r="J454" s="192"/>
      <c r="K454" s="192"/>
      <c r="L454" s="192"/>
      <c r="M454" s="192"/>
      <c r="N454" s="192"/>
      <c r="O454" s="192"/>
      <c r="P454" s="192"/>
    </row>
    <row r="455" spans="1:16" x14ac:dyDescent="0.25">
      <c r="A455" s="193"/>
      <c r="B455" s="206"/>
      <c r="C455" s="204"/>
      <c r="D455" s="192"/>
      <c r="E455" s="192"/>
      <c r="F455" s="192"/>
      <c r="G455" s="192"/>
      <c r="H455" s="192"/>
      <c r="I455" s="192"/>
      <c r="J455" s="192"/>
      <c r="K455" s="192"/>
      <c r="L455" s="192"/>
      <c r="M455" s="192"/>
      <c r="N455" s="192"/>
      <c r="O455" s="192"/>
      <c r="P455" s="192"/>
    </row>
    <row r="456" spans="1:16" x14ac:dyDescent="0.25">
      <c r="A456" s="324">
        <f>A451+1</f>
        <v>90</v>
      </c>
      <c r="B456" s="336">
        <f>Hoja2!B99</f>
        <v>0</v>
      </c>
      <c r="C456" s="342">
        <f>Hoja2!R99</f>
        <v>0</v>
      </c>
      <c r="D456" s="191" t="str">
        <f>$D$11</f>
        <v>NORTE</v>
      </c>
      <c r="E456" s="187"/>
      <c r="F456" s="192"/>
      <c r="G456" s="192"/>
      <c r="H456" s="192"/>
      <c r="I456" s="192"/>
      <c r="J456" s="192"/>
      <c r="K456" s="192"/>
      <c r="L456" s="192"/>
      <c r="M456" s="192"/>
      <c r="N456" s="192"/>
      <c r="O456" s="192"/>
      <c r="P456" s="192"/>
    </row>
    <row r="457" spans="1:16" x14ac:dyDescent="0.25">
      <c r="A457" s="325"/>
      <c r="B457" s="337"/>
      <c r="C457" s="343"/>
      <c r="D457" s="194" t="str">
        <f>$D$12</f>
        <v>ESTE</v>
      </c>
      <c r="E457" s="189"/>
      <c r="F457" s="192"/>
      <c r="G457" s="192"/>
      <c r="H457" s="192"/>
      <c r="I457" s="192"/>
      <c r="J457" s="192"/>
      <c r="K457" s="192"/>
      <c r="L457" s="192"/>
      <c r="M457" s="192"/>
      <c r="N457" s="192"/>
      <c r="O457" s="192"/>
      <c r="P457" s="192"/>
    </row>
    <row r="458" spans="1:16" x14ac:dyDescent="0.25">
      <c r="A458" s="325"/>
      <c r="B458" s="337"/>
      <c r="C458" s="343"/>
      <c r="D458" s="191" t="str">
        <f>$D$13</f>
        <v>SUD</v>
      </c>
      <c r="E458" s="188"/>
      <c r="F458" s="192"/>
      <c r="G458" s="192"/>
      <c r="H458" s="192"/>
      <c r="I458" s="192"/>
      <c r="J458" s="192"/>
      <c r="K458" s="192"/>
      <c r="L458" s="192"/>
      <c r="M458" s="192"/>
      <c r="N458" s="192"/>
      <c r="O458" s="192"/>
      <c r="P458" s="192"/>
    </row>
    <row r="459" spans="1:16" x14ac:dyDescent="0.25">
      <c r="A459" s="326"/>
      <c r="B459" s="338"/>
      <c r="C459" s="344"/>
      <c r="D459" s="195" t="str">
        <f>$D$14</f>
        <v>OESTE</v>
      </c>
      <c r="E459" s="190"/>
      <c r="F459" s="192"/>
      <c r="G459" s="192"/>
      <c r="H459" s="192"/>
      <c r="I459" s="192"/>
      <c r="J459" s="192"/>
      <c r="K459" s="192"/>
      <c r="L459" s="192"/>
      <c r="M459" s="192"/>
      <c r="N459" s="192"/>
      <c r="O459" s="192"/>
      <c r="P459" s="192"/>
    </row>
    <row r="460" spans="1:16" x14ac:dyDescent="0.25">
      <c r="A460" s="193"/>
      <c r="B460" s="206"/>
      <c r="C460" s="204"/>
      <c r="D460" s="192"/>
      <c r="E460" s="192"/>
      <c r="F460" s="192"/>
      <c r="G460" s="192"/>
      <c r="H460" s="192"/>
      <c r="I460" s="192"/>
      <c r="J460" s="192"/>
      <c r="K460" s="192"/>
      <c r="L460" s="192"/>
      <c r="M460" s="192"/>
      <c r="N460" s="192"/>
      <c r="O460" s="192"/>
      <c r="P460" s="192"/>
    </row>
    <row r="461" spans="1:16" x14ac:dyDescent="0.25">
      <c r="A461" s="327">
        <f>A456+1</f>
        <v>91</v>
      </c>
      <c r="B461" s="333">
        <f>Hoja2!B100</f>
        <v>0</v>
      </c>
      <c r="C461" s="339">
        <f>Hoja2!R100</f>
        <v>0</v>
      </c>
      <c r="D461" s="191" t="str">
        <f>$D$11</f>
        <v>NORTE</v>
      </c>
      <c r="E461" s="187"/>
      <c r="F461" s="192"/>
      <c r="G461" s="192"/>
      <c r="H461" s="192"/>
      <c r="I461" s="192"/>
      <c r="J461" s="192"/>
      <c r="K461" s="192"/>
      <c r="L461" s="192"/>
      <c r="M461" s="192"/>
      <c r="N461" s="192"/>
      <c r="O461" s="192"/>
      <c r="P461" s="192"/>
    </row>
    <row r="462" spans="1:16" x14ac:dyDescent="0.25">
      <c r="A462" s="328"/>
      <c r="B462" s="334"/>
      <c r="C462" s="340"/>
      <c r="D462" s="194" t="str">
        <f>$D$12</f>
        <v>ESTE</v>
      </c>
      <c r="E462" s="189"/>
      <c r="F462" s="192"/>
      <c r="G462" s="192"/>
      <c r="H462" s="192"/>
      <c r="I462" s="192"/>
      <c r="J462" s="192"/>
      <c r="K462" s="192"/>
      <c r="L462" s="192"/>
      <c r="M462" s="192"/>
      <c r="N462" s="192"/>
      <c r="O462" s="192"/>
      <c r="P462" s="192"/>
    </row>
    <row r="463" spans="1:16" x14ac:dyDescent="0.25">
      <c r="A463" s="328"/>
      <c r="B463" s="334"/>
      <c r="C463" s="340"/>
      <c r="D463" s="191" t="str">
        <f>$D$13</f>
        <v>SUD</v>
      </c>
      <c r="E463" s="188"/>
      <c r="F463" s="192"/>
      <c r="G463" s="192"/>
      <c r="H463" s="192"/>
      <c r="I463" s="192"/>
      <c r="J463" s="192"/>
      <c r="K463" s="192"/>
      <c r="L463" s="192"/>
      <c r="M463" s="192"/>
      <c r="N463" s="192"/>
      <c r="O463" s="192"/>
      <c r="P463" s="192"/>
    </row>
    <row r="464" spans="1:16" x14ac:dyDescent="0.25">
      <c r="A464" s="329"/>
      <c r="B464" s="335"/>
      <c r="C464" s="341"/>
      <c r="D464" s="195" t="str">
        <f>$D$14</f>
        <v>OESTE</v>
      </c>
      <c r="E464" s="190"/>
      <c r="F464" s="192"/>
      <c r="G464" s="192"/>
      <c r="H464" s="192"/>
      <c r="I464" s="192"/>
      <c r="J464" s="192"/>
      <c r="K464" s="192"/>
      <c r="L464" s="192"/>
      <c r="M464" s="192"/>
      <c r="N464" s="192"/>
      <c r="O464" s="192"/>
      <c r="P464" s="192"/>
    </row>
    <row r="465" spans="1:16" x14ac:dyDescent="0.25">
      <c r="A465" s="193"/>
      <c r="B465" s="206"/>
      <c r="C465" s="204"/>
      <c r="D465" s="192"/>
      <c r="E465" s="192"/>
      <c r="F465" s="192"/>
      <c r="G465" s="192"/>
      <c r="H465" s="192"/>
      <c r="I465" s="192"/>
      <c r="J465" s="192"/>
      <c r="K465" s="192"/>
      <c r="L465" s="192"/>
      <c r="M465" s="192"/>
      <c r="N465" s="192"/>
      <c r="O465" s="192"/>
      <c r="P465" s="192"/>
    </row>
    <row r="466" spans="1:16" x14ac:dyDescent="0.25">
      <c r="A466" s="324">
        <f>A461+1</f>
        <v>92</v>
      </c>
      <c r="B466" s="336">
        <f>Hoja2!B101</f>
        <v>0</v>
      </c>
      <c r="C466" s="342">
        <f>Hoja2!R101</f>
        <v>0</v>
      </c>
      <c r="D466" s="191" t="str">
        <f>$D$11</f>
        <v>NORTE</v>
      </c>
      <c r="E466" s="187"/>
      <c r="F466" s="192"/>
      <c r="G466" s="192"/>
      <c r="H466" s="192"/>
      <c r="I466" s="192"/>
      <c r="J466" s="192"/>
      <c r="K466" s="192"/>
      <c r="L466" s="192"/>
      <c r="M466" s="192"/>
      <c r="N466" s="192"/>
      <c r="O466" s="192"/>
      <c r="P466" s="192"/>
    </row>
    <row r="467" spans="1:16" x14ac:dyDescent="0.25">
      <c r="A467" s="325"/>
      <c r="B467" s="337"/>
      <c r="C467" s="343"/>
      <c r="D467" s="194" t="str">
        <f>$D$12</f>
        <v>ESTE</v>
      </c>
      <c r="E467" s="189"/>
      <c r="F467" s="192"/>
      <c r="G467" s="192"/>
      <c r="H467" s="192"/>
      <c r="I467" s="192"/>
      <c r="J467" s="192"/>
      <c r="K467" s="192"/>
      <c r="L467" s="192"/>
      <c r="M467" s="192"/>
      <c r="N467" s="192"/>
      <c r="O467" s="192"/>
      <c r="P467" s="192"/>
    </row>
    <row r="468" spans="1:16" x14ac:dyDescent="0.25">
      <c r="A468" s="325"/>
      <c r="B468" s="337"/>
      <c r="C468" s="343"/>
      <c r="D468" s="191" t="str">
        <f>$D$13</f>
        <v>SUD</v>
      </c>
      <c r="E468" s="188"/>
      <c r="F468" s="192"/>
      <c r="G468" s="192"/>
      <c r="H468" s="192"/>
      <c r="I468" s="192"/>
      <c r="J468" s="192"/>
      <c r="K468" s="192"/>
      <c r="L468" s="192"/>
      <c r="M468" s="192"/>
      <c r="N468" s="192"/>
      <c r="O468" s="192"/>
      <c r="P468" s="192"/>
    </row>
    <row r="469" spans="1:16" x14ac:dyDescent="0.25">
      <c r="A469" s="326"/>
      <c r="B469" s="338"/>
      <c r="C469" s="344"/>
      <c r="D469" s="195" t="str">
        <f>$D$14</f>
        <v>OESTE</v>
      </c>
      <c r="E469" s="190"/>
      <c r="F469" s="192"/>
      <c r="G469" s="192"/>
      <c r="H469" s="192"/>
      <c r="I469" s="192"/>
      <c r="J469" s="192"/>
      <c r="K469" s="192"/>
      <c r="L469" s="192"/>
      <c r="M469" s="192"/>
      <c r="N469" s="192"/>
      <c r="O469" s="192"/>
      <c r="P469" s="192"/>
    </row>
    <row r="470" spans="1:16" x14ac:dyDescent="0.25">
      <c r="A470" s="193"/>
      <c r="B470" s="206"/>
      <c r="C470" s="204"/>
      <c r="D470" s="192"/>
      <c r="E470" s="192"/>
      <c r="F470" s="192"/>
      <c r="G470" s="192"/>
      <c r="H470" s="192"/>
      <c r="I470" s="192"/>
      <c r="J470" s="192"/>
      <c r="K470" s="192"/>
      <c r="L470" s="192"/>
      <c r="M470" s="192"/>
      <c r="N470" s="192"/>
      <c r="O470" s="192"/>
      <c r="P470" s="192"/>
    </row>
    <row r="471" spans="1:16" x14ac:dyDescent="0.25">
      <c r="A471" s="327">
        <f>A466+1</f>
        <v>93</v>
      </c>
      <c r="B471" s="333">
        <f>Hoja2!B102</f>
        <v>0</v>
      </c>
      <c r="C471" s="339">
        <f>Hoja2!R102</f>
        <v>0</v>
      </c>
      <c r="D471" s="191" t="str">
        <f>$D$11</f>
        <v>NORTE</v>
      </c>
      <c r="E471" s="187"/>
      <c r="F471" s="192"/>
      <c r="G471" s="192"/>
      <c r="H471" s="192"/>
      <c r="I471" s="192"/>
      <c r="J471" s="192"/>
      <c r="K471" s="192"/>
      <c r="L471" s="192"/>
      <c r="M471" s="192"/>
      <c r="N471" s="192"/>
      <c r="O471" s="192"/>
      <c r="P471" s="192"/>
    </row>
    <row r="472" spans="1:16" x14ac:dyDescent="0.25">
      <c r="A472" s="328"/>
      <c r="B472" s="334"/>
      <c r="C472" s="340"/>
      <c r="D472" s="194" t="str">
        <f>$D$12</f>
        <v>ESTE</v>
      </c>
      <c r="E472" s="189"/>
      <c r="F472" s="192"/>
      <c r="G472" s="192"/>
      <c r="H472" s="192"/>
      <c r="I472" s="192"/>
      <c r="J472" s="192"/>
      <c r="K472" s="192"/>
      <c r="L472" s="192"/>
      <c r="M472" s="192"/>
      <c r="N472" s="192"/>
      <c r="O472" s="192"/>
      <c r="P472" s="192"/>
    </row>
    <row r="473" spans="1:16" x14ac:dyDescent="0.25">
      <c r="A473" s="328"/>
      <c r="B473" s="334"/>
      <c r="C473" s="340"/>
      <c r="D473" s="191" t="str">
        <f>$D$13</f>
        <v>SUD</v>
      </c>
      <c r="E473" s="188"/>
      <c r="F473" s="192"/>
      <c r="G473" s="192"/>
      <c r="H473" s="192"/>
      <c r="I473" s="192"/>
      <c r="J473" s="192"/>
      <c r="K473" s="192"/>
      <c r="L473" s="192"/>
      <c r="M473" s="192"/>
      <c r="N473" s="192"/>
      <c r="O473" s="192"/>
      <c r="P473" s="192"/>
    </row>
    <row r="474" spans="1:16" x14ac:dyDescent="0.25">
      <c r="A474" s="329"/>
      <c r="B474" s="335"/>
      <c r="C474" s="341"/>
      <c r="D474" s="195" t="str">
        <f>$D$14</f>
        <v>OESTE</v>
      </c>
      <c r="E474" s="190"/>
      <c r="F474" s="192"/>
      <c r="G474" s="192"/>
      <c r="H474" s="192"/>
      <c r="I474" s="192"/>
      <c r="J474" s="192"/>
      <c r="K474" s="192"/>
      <c r="L474" s="192"/>
      <c r="M474" s="192"/>
      <c r="N474" s="192"/>
      <c r="O474" s="192"/>
      <c r="P474" s="192"/>
    </row>
    <row r="475" spans="1:16" x14ac:dyDescent="0.25">
      <c r="A475" s="193"/>
      <c r="B475" s="206"/>
      <c r="C475" s="204"/>
      <c r="D475" s="192"/>
      <c r="E475" s="192"/>
      <c r="F475" s="192"/>
      <c r="G475" s="192"/>
      <c r="H475" s="192"/>
      <c r="I475" s="192"/>
      <c r="J475" s="192"/>
      <c r="K475" s="192"/>
      <c r="L475" s="192"/>
      <c r="M475" s="192"/>
      <c r="N475" s="192"/>
      <c r="O475" s="192"/>
      <c r="P475" s="192"/>
    </row>
    <row r="476" spans="1:16" x14ac:dyDescent="0.25">
      <c r="A476" s="324">
        <f>A471+1</f>
        <v>94</v>
      </c>
      <c r="B476" s="336">
        <f>Hoja2!B103</f>
        <v>0</v>
      </c>
      <c r="C476" s="342">
        <f>Hoja2!R103</f>
        <v>0</v>
      </c>
      <c r="D476" s="191" t="str">
        <f>$D$11</f>
        <v>NORTE</v>
      </c>
      <c r="E476" s="187"/>
      <c r="F476" s="192"/>
      <c r="G476" s="192"/>
      <c r="H476" s="192"/>
      <c r="I476" s="192"/>
      <c r="J476" s="192"/>
      <c r="K476" s="192"/>
      <c r="L476" s="192"/>
      <c r="M476" s="192"/>
      <c r="N476" s="192"/>
      <c r="O476" s="192"/>
      <c r="P476" s="192"/>
    </row>
    <row r="477" spans="1:16" x14ac:dyDescent="0.25">
      <c r="A477" s="325"/>
      <c r="B477" s="337"/>
      <c r="C477" s="343"/>
      <c r="D477" s="194" t="str">
        <f>$D$12</f>
        <v>ESTE</v>
      </c>
      <c r="E477" s="189"/>
      <c r="F477" s="192"/>
      <c r="G477" s="192"/>
      <c r="H477" s="192"/>
      <c r="I477" s="192"/>
      <c r="J477" s="192"/>
      <c r="K477" s="192"/>
      <c r="L477" s="192"/>
      <c r="M477" s="192"/>
      <c r="N477" s="192"/>
      <c r="O477" s="192"/>
      <c r="P477" s="192"/>
    </row>
    <row r="478" spans="1:16" x14ac:dyDescent="0.25">
      <c r="A478" s="325"/>
      <c r="B478" s="337"/>
      <c r="C478" s="343"/>
      <c r="D478" s="191" t="str">
        <f>$D$13</f>
        <v>SUD</v>
      </c>
      <c r="E478" s="188"/>
      <c r="F478" s="192"/>
      <c r="G478" s="192"/>
      <c r="H478" s="192"/>
      <c r="I478" s="192"/>
      <c r="J478" s="192"/>
      <c r="K478" s="192"/>
      <c r="L478" s="192"/>
      <c r="M478" s="192"/>
      <c r="N478" s="192"/>
      <c r="O478" s="192"/>
      <c r="P478" s="192"/>
    </row>
    <row r="479" spans="1:16" x14ac:dyDescent="0.25">
      <c r="A479" s="326"/>
      <c r="B479" s="338"/>
      <c r="C479" s="344"/>
      <c r="D479" s="195" t="str">
        <f>$D$14</f>
        <v>OESTE</v>
      </c>
      <c r="E479" s="190"/>
      <c r="F479" s="192"/>
      <c r="G479" s="192"/>
      <c r="H479" s="192"/>
      <c r="I479" s="192"/>
      <c r="J479" s="192"/>
      <c r="K479" s="192"/>
      <c r="L479" s="192"/>
      <c r="M479" s="192"/>
      <c r="N479" s="192"/>
      <c r="O479" s="192"/>
      <c r="P479" s="192"/>
    </row>
    <row r="480" spans="1:16" x14ac:dyDescent="0.25">
      <c r="A480" s="193"/>
      <c r="B480" s="206"/>
      <c r="C480" s="204"/>
      <c r="D480" s="192"/>
      <c r="E480" s="192"/>
      <c r="F480" s="192"/>
      <c r="G480" s="192"/>
      <c r="H480" s="192"/>
      <c r="I480" s="192"/>
      <c r="J480" s="192"/>
      <c r="K480" s="192"/>
      <c r="L480" s="192"/>
      <c r="M480" s="192"/>
      <c r="N480" s="192"/>
      <c r="O480" s="192"/>
      <c r="P480" s="192"/>
    </row>
    <row r="481" spans="1:16" x14ac:dyDescent="0.25">
      <c r="A481" s="327">
        <f>A476+1</f>
        <v>95</v>
      </c>
      <c r="B481" s="333">
        <f>Hoja2!B104</f>
        <v>0</v>
      </c>
      <c r="C481" s="339">
        <f>Hoja2!R104</f>
        <v>0</v>
      </c>
      <c r="D481" s="191" t="str">
        <f>$D$11</f>
        <v>NORTE</v>
      </c>
      <c r="E481" s="187"/>
      <c r="F481" s="192"/>
      <c r="G481" s="192"/>
      <c r="H481" s="192"/>
      <c r="I481" s="192"/>
      <c r="J481" s="192"/>
      <c r="K481" s="192"/>
      <c r="L481" s="192"/>
      <c r="M481" s="192"/>
      <c r="N481" s="192"/>
      <c r="O481" s="192"/>
      <c r="P481" s="192"/>
    </row>
    <row r="482" spans="1:16" x14ac:dyDescent="0.25">
      <c r="A482" s="328"/>
      <c r="B482" s="334"/>
      <c r="C482" s="340"/>
      <c r="D482" s="194" t="str">
        <f>$D$12</f>
        <v>ESTE</v>
      </c>
      <c r="E482" s="189"/>
      <c r="F482" s="192"/>
      <c r="G482" s="192"/>
      <c r="H482" s="192"/>
      <c r="I482" s="192"/>
      <c r="J482" s="192"/>
      <c r="K482" s="192"/>
      <c r="L482" s="192"/>
      <c r="M482" s="192"/>
      <c r="N482" s="192"/>
      <c r="O482" s="192"/>
      <c r="P482" s="192"/>
    </row>
    <row r="483" spans="1:16" x14ac:dyDescent="0.25">
      <c r="A483" s="328"/>
      <c r="B483" s="334"/>
      <c r="C483" s="340"/>
      <c r="D483" s="191" t="str">
        <f>$D$13</f>
        <v>SUD</v>
      </c>
      <c r="E483" s="188"/>
      <c r="F483" s="192"/>
      <c r="G483" s="192"/>
      <c r="H483" s="192"/>
      <c r="I483" s="192"/>
      <c r="J483" s="192"/>
      <c r="K483" s="192"/>
      <c r="L483" s="192"/>
      <c r="M483" s="192"/>
      <c r="N483" s="192"/>
      <c r="O483" s="192"/>
      <c r="P483" s="192"/>
    </row>
    <row r="484" spans="1:16" x14ac:dyDescent="0.25">
      <c r="A484" s="329"/>
      <c r="B484" s="335"/>
      <c r="C484" s="341"/>
      <c r="D484" s="195" t="str">
        <f>$D$14</f>
        <v>OESTE</v>
      </c>
      <c r="E484" s="190"/>
      <c r="F484" s="192"/>
      <c r="G484" s="192"/>
      <c r="H484" s="192"/>
      <c r="I484" s="192"/>
      <c r="J484" s="192"/>
      <c r="K484" s="192"/>
      <c r="L484" s="192"/>
      <c r="M484" s="192"/>
      <c r="N484" s="192"/>
      <c r="O484" s="192"/>
      <c r="P484" s="192"/>
    </row>
    <row r="485" spans="1:16" x14ac:dyDescent="0.25">
      <c r="A485" s="193"/>
      <c r="B485" s="206"/>
      <c r="C485" s="204"/>
      <c r="D485" s="192"/>
      <c r="E485" s="192"/>
      <c r="F485" s="192"/>
      <c r="G485" s="192"/>
      <c r="H485" s="192"/>
      <c r="I485" s="192"/>
      <c r="J485" s="192"/>
      <c r="K485" s="192"/>
      <c r="L485" s="192"/>
      <c r="M485" s="192"/>
      <c r="N485" s="192"/>
      <c r="O485" s="192"/>
      <c r="P485" s="192"/>
    </row>
    <row r="486" spans="1:16" x14ac:dyDescent="0.25">
      <c r="A486" s="324">
        <f>A481+1</f>
        <v>96</v>
      </c>
      <c r="B486" s="336">
        <f>Hoja2!B105</f>
        <v>0</v>
      </c>
      <c r="C486" s="342">
        <f>Hoja2!R105</f>
        <v>0</v>
      </c>
      <c r="D486" s="191" t="str">
        <f>$D$11</f>
        <v>NORTE</v>
      </c>
      <c r="E486" s="187"/>
      <c r="F486" s="192"/>
      <c r="G486" s="192"/>
      <c r="H486" s="192"/>
      <c r="I486" s="192"/>
      <c r="J486" s="192"/>
      <c r="K486" s="192"/>
      <c r="L486" s="192"/>
      <c r="M486" s="192"/>
      <c r="N486" s="192"/>
      <c r="O486" s="192"/>
      <c r="P486" s="192"/>
    </row>
    <row r="487" spans="1:16" x14ac:dyDescent="0.25">
      <c r="A487" s="325"/>
      <c r="B487" s="337"/>
      <c r="C487" s="343"/>
      <c r="D487" s="194" t="str">
        <f>$D$12</f>
        <v>ESTE</v>
      </c>
      <c r="E487" s="189"/>
      <c r="F487" s="192"/>
      <c r="G487" s="192"/>
      <c r="H487" s="192"/>
      <c r="I487" s="192"/>
      <c r="J487" s="192"/>
      <c r="K487" s="192"/>
      <c r="L487" s="192"/>
      <c r="M487" s="192"/>
      <c r="N487" s="192"/>
      <c r="O487" s="192"/>
      <c r="P487" s="192"/>
    </row>
    <row r="488" spans="1:16" x14ac:dyDescent="0.25">
      <c r="A488" s="325"/>
      <c r="B488" s="337"/>
      <c r="C488" s="343"/>
      <c r="D488" s="191" t="str">
        <f>$D$13</f>
        <v>SUD</v>
      </c>
      <c r="E488" s="188"/>
      <c r="F488" s="192"/>
      <c r="G488" s="192"/>
      <c r="H488" s="192"/>
      <c r="I488" s="192"/>
      <c r="J488" s="192"/>
      <c r="K488" s="192"/>
      <c r="L488" s="192"/>
      <c r="M488" s="192"/>
      <c r="N488" s="192"/>
      <c r="O488" s="192"/>
      <c r="P488" s="192"/>
    </row>
    <row r="489" spans="1:16" x14ac:dyDescent="0.25">
      <c r="A489" s="326"/>
      <c r="B489" s="338"/>
      <c r="C489" s="344"/>
      <c r="D489" s="195" t="str">
        <f>$D$14</f>
        <v>OESTE</v>
      </c>
      <c r="E489" s="190"/>
      <c r="F489" s="192"/>
      <c r="G489" s="192"/>
      <c r="H489" s="192"/>
      <c r="I489" s="192"/>
      <c r="J489" s="192"/>
      <c r="K489" s="192"/>
      <c r="L489" s="192"/>
      <c r="M489" s="192"/>
      <c r="N489" s="192"/>
      <c r="O489" s="192"/>
      <c r="P489" s="192"/>
    </row>
    <row r="490" spans="1:16" x14ac:dyDescent="0.25">
      <c r="A490" s="193"/>
      <c r="B490" s="206"/>
      <c r="C490" s="204"/>
      <c r="D490" s="192"/>
      <c r="E490" s="192"/>
      <c r="F490" s="192"/>
      <c r="G490" s="192"/>
      <c r="H490" s="192"/>
      <c r="I490" s="192"/>
      <c r="J490" s="192"/>
      <c r="K490" s="192"/>
      <c r="L490" s="192"/>
      <c r="M490" s="192"/>
      <c r="N490" s="192"/>
      <c r="O490" s="192"/>
      <c r="P490" s="192"/>
    </row>
    <row r="491" spans="1:16" x14ac:dyDescent="0.25">
      <c r="A491" s="327">
        <f>A486+1</f>
        <v>97</v>
      </c>
      <c r="B491" s="333">
        <f>Hoja2!B106</f>
        <v>0</v>
      </c>
      <c r="C491" s="339">
        <f>Hoja2!R106</f>
        <v>0</v>
      </c>
      <c r="D491" s="191" t="str">
        <f>$D$11</f>
        <v>NORTE</v>
      </c>
      <c r="E491" s="187"/>
      <c r="F491" s="192"/>
      <c r="G491" s="192"/>
      <c r="H491" s="192"/>
      <c r="I491" s="192"/>
      <c r="J491" s="192"/>
      <c r="K491" s="192"/>
      <c r="L491" s="192"/>
      <c r="M491" s="192"/>
      <c r="N491" s="192"/>
      <c r="O491" s="192"/>
      <c r="P491" s="192"/>
    </row>
    <row r="492" spans="1:16" x14ac:dyDescent="0.25">
      <c r="A492" s="328"/>
      <c r="B492" s="334"/>
      <c r="C492" s="340"/>
      <c r="D492" s="194" t="str">
        <f>$D$12</f>
        <v>ESTE</v>
      </c>
      <c r="E492" s="189"/>
      <c r="F492" s="192"/>
      <c r="G492" s="192"/>
      <c r="H492" s="192"/>
      <c r="I492" s="192"/>
      <c r="J492" s="192"/>
      <c r="K492" s="192"/>
      <c r="L492" s="192"/>
      <c r="M492" s="192"/>
      <c r="N492" s="192"/>
      <c r="O492" s="192"/>
      <c r="P492" s="192"/>
    </row>
    <row r="493" spans="1:16" x14ac:dyDescent="0.25">
      <c r="A493" s="328"/>
      <c r="B493" s="334"/>
      <c r="C493" s="340"/>
      <c r="D493" s="191" t="str">
        <f>$D$13</f>
        <v>SUD</v>
      </c>
      <c r="E493" s="188"/>
      <c r="F493" s="192"/>
      <c r="G493" s="192"/>
      <c r="H493" s="192"/>
      <c r="I493" s="192"/>
      <c r="J493" s="192"/>
      <c r="K493" s="192"/>
      <c r="L493" s="192"/>
      <c r="M493" s="192"/>
      <c r="N493" s="192"/>
      <c r="O493" s="192"/>
      <c r="P493" s="192"/>
    </row>
    <row r="494" spans="1:16" x14ac:dyDescent="0.25">
      <c r="A494" s="329"/>
      <c r="B494" s="335"/>
      <c r="C494" s="341"/>
      <c r="D494" s="195" t="str">
        <f>$D$14</f>
        <v>OESTE</v>
      </c>
      <c r="E494" s="190"/>
      <c r="F494" s="192"/>
      <c r="G494" s="192"/>
      <c r="H494" s="192"/>
      <c r="I494" s="192"/>
      <c r="J494" s="192"/>
      <c r="K494" s="192"/>
      <c r="L494" s="192"/>
      <c r="M494" s="192"/>
      <c r="N494" s="192"/>
      <c r="O494" s="192"/>
      <c r="P494" s="192"/>
    </row>
    <row r="495" spans="1:16" x14ac:dyDescent="0.25">
      <c r="A495" s="193"/>
      <c r="B495" s="206"/>
      <c r="C495" s="204"/>
      <c r="D495" s="192"/>
      <c r="E495" s="192"/>
      <c r="F495" s="192"/>
      <c r="G495" s="192"/>
      <c r="H495" s="192"/>
      <c r="I495" s="192"/>
      <c r="J495" s="192"/>
      <c r="K495" s="192"/>
      <c r="L495" s="192"/>
      <c r="M495" s="192"/>
      <c r="N495" s="192"/>
      <c r="O495" s="192"/>
      <c r="P495" s="192"/>
    </row>
    <row r="496" spans="1:16" x14ac:dyDescent="0.25">
      <c r="A496" s="324">
        <f>A491+1</f>
        <v>98</v>
      </c>
      <c r="B496" s="336">
        <f>Hoja2!B107</f>
        <v>0</v>
      </c>
      <c r="C496" s="342">
        <f>Hoja2!R107</f>
        <v>0</v>
      </c>
      <c r="D496" s="191" t="str">
        <f>$D$11</f>
        <v>NORTE</v>
      </c>
      <c r="E496" s="187"/>
      <c r="F496" s="192"/>
      <c r="G496" s="192"/>
      <c r="H496" s="192"/>
      <c r="I496" s="192"/>
      <c r="J496" s="192"/>
      <c r="K496" s="192"/>
      <c r="L496" s="192"/>
      <c r="M496" s="192"/>
      <c r="N496" s="192"/>
      <c r="O496" s="192"/>
      <c r="P496" s="192"/>
    </row>
    <row r="497" spans="1:16" x14ac:dyDescent="0.25">
      <c r="A497" s="325"/>
      <c r="B497" s="337"/>
      <c r="C497" s="343"/>
      <c r="D497" s="194" t="str">
        <f>$D$12</f>
        <v>ESTE</v>
      </c>
      <c r="E497" s="189"/>
      <c r="F497" s="192"/>
      <c r="G497" s="192"/>
      <c r="H497" s="192"/>
      <c r="I497" s="192"/>
      <c r="J497" s="192"/>
      <c r="K497" s="192"/>
      <c r="L497" s="192"/>
      <c r="M497" s="192"/>
      <c r="N497" s="192"/>
      <c r="O497" s="192"/>
      <c r="P497" s="192"/>
    </row>
    <row r="498" spans="1:16" x14ac:dyDescent="0.25">
      <c r="A498" s="325"/>
      <c r="B498" s="337"/>
      <c r="C498" s="343"/>
      <c r="D498" s="191" t="str">
        <f>$D$13</f>
        <v>SUD</v>
      </c>
      <c r="E498" s="188"/>
      <c r="F498" s="192"/>
      <c r="G498" s="192"/>
      <c r="H498" s="192"/>
      <c r="I498" s="192"/>
      <c r="J498" s="192"/>
      <c r="K498" s="192"/>
      <c r="L498" s="192"/>
      <c r="M498" s="192"/>
      <c r="N498" s="192"/>
      <c r="O498" s="192"/>
      <c r="P498" s="192"/>
    </row>
    <row r="499" spans="1:16" x14ac:dyDescent="0.25">
      <c r="A499" s="326"/>
      <c r="B499" s="338"/>
      <c r="C499" s="344"/>
      <c r="D499" s="195" t="str">
        <f>$D$14</f>
        <v>OESTE</v>
      </c>
      <c r="E499" s="190"/>
      <c r="F499" s="192"/>
      <c r="G499" s="192"/>
      <c r="H499" s="192"/>
      <c r="I499" s="192"/>
      <c r="J499" s="192"/>
      <c r="K499" s="192"/>
      <c r="L499" s="192"/>
      <c r="M499" s="192"/>
      <c r="N499" s="192"/>
      <c r="O499" s="192"/>
      <c r="P499" s="192"/>
    </row>
    <row r="500" spans="1:16" x14ac:dyDescent="0.25">
      <c r="A500" s="193"/>
      <c r="B500" s="206"/>
      <c r="C500" s="204"/>
      <c r="D500" s="192"/>
      <c r="E500" s="192"/>
      <c r="F500" s="192"/>
      <c r="G500" s="192"/>
      <c r="H500" s="192"/>
      <c r="I500" s="192"/>
      <c r="J500" s="192"/>
      <c r="K500" s="192"/>
      <c r="L500" s="192"/>
      <c r="M500" s="192"/>
      <c r="N500" s="192"/>
      <c r="O500" s="192"/>
      <c r="P500" s="192"/>
    </row>
    <row r="501" spans="1:16" x14ac:dyDescent="0.25">
      <c r="A501" s="327">
        <f>A496+1</f>
        <v>99</v>
      </c>
      <c r="B501" s="333">
        <f>Hoja2!B108</f>
        <v>0</v>
      </c>
      <c r="C501" s="339">
        <f>Hoja2!R108</f>
        <v>0</v>
      </c>
      <c r="D501" s="191" t="str">
        <f>$D$11</f>
        <v>NORTE</v>
      </c>
      <c r="E501" s="187"/>
      <c r="F501" s="192"/>
      <c r="G501" s="192"/>
      <c r="H501" s="192"/>
      <c r="I501" s="192"/>
      <c r="J501" s="192"/>
      <c r="K501" s="192"/>
      <c r="L501" s="192"/>
      <c r="M501" s="192"/>
      <c r="N501" s="192"/>
      <c r="O501" s="192"/>
      <c r="P501" s="192"/>
    </row>
    <row r="502" spans="1:16" x14ac:dyDescent="0.25">
      <c r="A502" s="328"/>
      <c r="B502" s="334"/>
      <c r="C502" s="340"/>
      <c r="D502" s="194" t="str">
        <f>$D$12</f>
        <v>ESTE</v>
      </c>
      <c r="E502" s="189"/>
      <c r="F502" s="192"/>
      <c r="G502" s="192"/>
      <c r="H502" s="192"/>
      <c r="I502" s="192"/>
      <c r="J502" s="192"/>
      <c r="K502" s="192"/>
      <c r="L502" s="192"/>
      <c r="M502" s="192"/>
      <c r="N502" s="192"/>
      <c r="O502" s="192"/>
      <c r="P502" s="192"/>
    </row>
    <row r="503" spans="1:16" x14ac:dyDescent="0.25">
      <c r="A503" s="328"/>
      <c r="B503" s="334"/>
      <c r="C503" s="340"/>
      <c r="D503" s="191" t="str">
        <f>$D$13</f>
        <v>SUD</v>
      </c>
      <c r="E503" s="188"/>
      <c r="F503" s="192"/>
      <c r="G503" s="192"/>
      <c r="H503" s="192"/>
      <c r="I503" s="192"/>
      <c r="J503" s="192"/>
      <c r="K503" s="192"/>
      <c r="L503" s="192"/>
      <c r="M503" s="192"/>
      <c r="N503" s="192"/>
      <c r="O503" s="192"/>
      <c r="P503" s="192"/>
    </row>
    <row r="504" spans="1:16" x14ac:dyDescent="0.25">
      <c r="A504" s="329"/>
      <c r="B504" s="335"/>
      <c r="C504" s="341"/>
      <c r="D504" s="195" t="str">
        <f>$D$14</f>
        <v>OESTE</v>
      </c>
      <c r="E504" s="190"/>
      <c r="F504" s="192"/>
      <c r="G504" s="192"/>
      <c r="H504" s="192"/>
      <c r="I504" s="192"/>
      <c r="J504" s="192"/>
      <c r="K504" s="192"/>
      <c r="L504" s="192"/>
      <c r="M504" s="192"/>
      <c r="N504" s="192"/>
      <c r="O504" s="192"/>
      <c r="P504" s="192"/>
    </row>
    <row r="505" spans="1:16" x14ac:dyDescent="0.25">
      <c r="A505" s="193"/>
      <c r="B505" s="206"/>
      <c r="C505" s="204"/>
      <c r="D505" s="192"/>
      <c r="E505" s="192"/>
      <c r="F505" s="192"/>
      <c r="G505" s="192"/>
      <c r="H505" s="192"/>
      <c r="I505" s="192"/>
      <c r="J505" s="192"/>
      <c r="K505" s="192"/>
      <c r="L505" s="192"/>
      <c r="M505" s="192"/>
      <c r="N505" s="192"/>
      <c r="O505" s="192"/>
      <c r="P505" s="192"/>
    </row>
    <row r="506" spans="1:16" x14ac:dyDescent="0.25">
      <c r="A506" s="324">
        <f>A501+1</f>
        <v>100</v>
      </c>
      <c r="B506" s="336">
        <f>Hoja2!B109</f>
        <v>0</v>
      </c>
      <c r="C506" s="342">
        <f>Hoja2!R109</f>
        <v>0</v>
      </c>
      <c r="D506" s="191" t="str">
        <f>$D$11</f>
        <v>NORTE</v>
      </c>
      <c r="E506" s="187"/>
      <c r="F506" s="192"/>
      <c r="G506" s="192"/>
      <c r="H506" s="192"/>
      <c r="I506" s="192"/>
      <c r="J506" s="192"/>
      <c r="K506" s="192"/>
      <c r="L506" s="192"/>
      <c r="M506" s="192"/>
      <c r="N506" s="192"/>
      <c r="O506" s="192"/>
      <c r="P506" s="192"/>
    </row>
    <row r="507" spans="1:16" x14ac:dyDescent="0.25">
      <c r="A507" s="325"/>
      <c r="B507" s="337"/>
      <c r="C507" s="343"/>
      <c r="D507" s="194" t="str">
        <f>$D$12</f>
        <v>ESTE</v>
      </c>
      <c r="E507" s="189"/>
      <c r="F507" s="192"/>
      <c r="G507" s="192"/>
      <c r="H507" s="192"/>
      <c r="I507" s="192"/>
      <c r="J507" s="192"/>
      <c r="K507" s="192"/>
      <c r="L507" s="192"/>
      <c r="M507" s="192"/>
      <c r="N507" s="192"/>
      <c r="O507" s="192"/>
      <c r="P507" s="192"/>
    </row>
    <row r="508" spans="1:16" x14ac:dyDescent="0.25">
      <c r="A508" s="325"/>
      <c r="B508" s="337"/>
      <c r="C508" s="343"/>
      <c r="D508" s="191" t="str">
        <f>$D$13</f>
        <v>SUD</v>
      </c>
      <c r="E508" s="188"/>
      <c r="F508" s="192"/>
      <c r="G508" s="192"/>
      <c r="H508" s="192"/>
      <c r="I508" s="192"/>
      <c r="J508" s="192"/>
      <c r="K508" s="192"/>
      <c r="L508" s="192"/>
      <c r="M508" s="192"/>
      <c r="N508" s="192"/>
      <c r="O508" s="192"/>
      <c r="P508" s="192"/>
    </row>
    <row r="509" spans="1:16" x14ac:dyDescent="0.25">
      <c r="A509" s="326"/>
      <c r="B509" s="338"/>
      <c r="C509" s="344"/>
      <c r="D509" s="195" t="str">
        <f>$D$14</f>
        <v>OESTE</v>
      </c>
      <c r="E509" s="190"/>
      <c r="F509" s="192"/>
      <c r="G509" s="192"/>
      <c r="H509" s="192"/>
      <c r="I509" s="192"/>
      <c r="J509" s="192"/>
      <c r="K509" s="192"/>
      <c r="L509" s="192"/>
      <c r="M509" s="192"/>
      <c r="N509" s="192"/>
      <c r="O509" s="192"/>
      <c r="P509" s="192"/>
    </row>
    <row r="510" spans="1:16" x14ac:dyDescent="0.25">
      <c r="A510" s="193"/>
      <c r="B510" s="206"/>
      <c r="C510" s="204"/>
      <c r="D510" s="192"/>
      <c r="E510" s="192"/>
      <c r="F510" s="192"/>
      <c r="G510" s="192"/>
      <c r="H510" s="192"/>
      <c r="I510" s="192"/>
      <c r="J510" s="192"/>
      <c r="K510" s="192"/>
      <c r="L510" s="192"/>
      <c r="M510" s="192"/>
      <c r="N510" s="192"/>
      <c r="O510" s="192"/>
      <c r="P510" s="192"/>
    </row>
    <row r="511" spans="1:16" x14ac:dyDescent="0.25">
      <c r="A511" s="327">
        <f>A506+1</f>
        <v>101</v>
      </c>
      <c r="B511" s="333">
        <f>Hoja2!B110</f>
        <v>0</v>
      </c>
      <c r="C511" s="339">
        <f>Hoja2!R110</f>
        <v>0</v>
      </c>
      <c r="D511" s="191" t="str">
        <f>$D$11</f>
        <v>NORTE</v>
      </c>
      <c r="E511" s="187"/>
      <c r="F511" s="192"/>
      <c r="G511" s="192"/>
      <c r="H511" s="192"/>
      <c r="I511" s="192"/>
      <c r="J511" s="192"/>
      <c r="K511" s="192"/>
      <c r="L511" s="192"/>
      <c r="M511" s="192"/>
      <c r="N511" s="192"/>
      <c r="O511" s="192"/>
      <c r="P511" s="192"/>
    </row>
    <row r="512" spans="1:16" x14ac:dyDescent="0.25">
      <c r="A512" s="328"/>
      <c r="B512" s="334"/>
      <c r="C512" s="340"/>
      <c r="D512" s="194" t="str">
        <f>$D$12</f>
        <v>ESTE</v>
      </c>
      <c r="E512" s="189"/>
      <c r="F512" s="192"/>
      <c r="G512" s="192"/>
      <c r="H512" s="192"/>
      <c r="I512" s="192"/>
      <c r="J512" s="192"/>
      <c r="K512" s="192"/>
      <c r="L512" s="192"/>
      <c r="M512" s="192"/>
      <c r="N512" s="192"/>
      <c r="O512" s="192"/>
      <c r="P512" s="192"/>
    </row>
    <row r="513" spans="1:16" x14ac:dyDescent="0.25">
      <c r="A513" s="328"/>
      <c r="B513" s="334"/>
      <c r="C513" s="340"/>
      <c r="D513" s="191" t="str">
        <f>$D$13</f>
        <v>SUD</v>
      </c>
      <c r="E513" s="188"/>
      <c r="F513" s="192"/>
      <c r="G513" s="192"/>
      <c r="H513" s="192"/>
      <c r="I513" s="192"/>
      <c r="J513" s="192"/>
      <c r="K513" s="192"/>
      <c r="L513" s="192"/>
      <c r="M513" s="192"/>
      <c r="N513" s="192"/>
      <c r="O513" s="192"/>
      <c r="P513" s="192"/>
    </row>
    <row r="514" spans="1:16" x14ac:dyDescent="0.25">
      <c r="A514" s="329"/>
      <c r="B514" s="335"/>
      <c r="C514" s="341"/>
      <c r="D514" s="195" t="str">
        <f>$D$14</f>
        <v>OESTE</v>
      </c>
      <c r="E514" s="190"/>
      <c r="F514" s="192"/>
      <c r="G514" s="192"/>
      <c r="H514" s="192"/>
      <c r="I514" s="192"/>
      <c r="J514" s="192"/>
      <c r="K514" s="192"/>
      <c r="L514" s="192"/>
      <c r="M514" s="192"/>
      <c r="N514" s="192"/>
      <c r="O514" s="192"/>
      <c r="P514" s="192"/>
    </row>
    <row r="515" spans="1:16" x14ac:dyDescent="0.25">
      <c r="A515" s="193"/>
      <c r="B515" s="206"/>
      <c r="C515" s="204"/>
      <c r="D515" s="192"/>
      <c r="E515" s="192"/>
      <c r="F515" s="192"/>
      <c r="G515" s="192"/>
      <c r="H515" s="192"/>
      <c r="I515" s="192"/>
      <c r="J515" s="192"/>
      <c r="K515" s="192"/>
      <c r="L515" s="192"/>
      <c r="M515" s="192"/>
      <c r="N515" s="192"/>
      <c r="O515" s="192"/>
      <c r="P515" s="192"/>
    </row>
    <row r="516" spans="1:16" x14ac:dyDescent="0.25">
      <c r="A516" s="324">
        <f>A511+1</f>
        <v>102</v>
      </c>
      <c r="B516" s="336">
        <f>Hoja2!B111</f>
        <v>0</v>
      </c>
      <c r="C516" s="342">
        <f>Hoja2!R111</f>
        <v>0</v>
      </c>
      <c r="D516" s="191" t="s">
        <v>43</v>
      </c>
      <c r="E516" s="187"/>
      <c r="F516" s="192"/>
      <c r="G516" s="192"/>
      <c r="H516" s="192"/>
      <c r="I516" s="192"/>
      <c r="J516" s="192"/>
      <c r="K516" s="192"/>
      <c r="L516" s="192"/>
      <c r="M516" s="192"/>
      <c r="N516" s="192"/>
      <c r="O516" s="192"/>
      <c r="P516" s="192"/>
    </row>
    <row r="517" spans="1:16" x14ac:dyDescent="0.25">
      <c r="A517" s="325"/>
      <c r="B517" s="337"/>
      <c r="C517" s="343"/>
      <c r="D517" s="194" t="s">
        <v>44</v>
      </c>
      <c r="E517" s="189"/>
      <c r="F517" s="192"/>
      <c r="G517" s="192"/>
      <c r="H517" s="192"/>
      <c r="I517" s="192"/>
      <c r="J517" s="192"/>
      <c r="K517" s="192"/>
      <c r="L517" s="192"/>
      <c r="M517" s="192"/>
      <c r="N517" s="192"/>
      <c r="O517" s="192"/>
      <c r="P517" s="192"/>
    </row>
    <row r="518" spans="1:16" x14ac:dyDescent="0.25">
      <c r="A518" s="325"/>
      <c r="B518" s="337"/>
      <c r="C518" s="343"/>
      <c r="D518" s="191" t="s">
        <v>45</v>
      </c>
      <c r="E518" s="188"/>
      <c r="F518" s="192"/>
      <c r="G518" s="192"/>
      <c r="H518" s="192"/>
      <c r="I518" s="192"/>
      <c r="J518" s="192"/>
      <c r="K518" s="192"/>
      <c r="L518" s="192"/>
      <c r="M518" s="192"/>
      <c r="N518" s="192"/>
      <c r="O518" s="192"/>
      <c r="P518" s="192"/>
    </row>
    <row r="519" spans="1:16" x14ac:dyDescent="0.25">
      <c r="A519" s="326"/>
      <c r="B519" s="338"/>
      <c r="C519" s="344"/>
      <c r="D519" s="195" t="s">
        <v>46</v>
      </c>
      <c r="E519" s="190"/>
      <c r="F519" s="192"/>
      <c r="G519" s="192"/>
      <c r="H519" s="192"/>
      <c r="I519" s="192"/>
      <c r="J519" s="192"/>
      <c r="K519" s="192"/>
      <c r="L519" s="192"/>
      <c r="M519" s="192"/>
      <c r="N519" s="192"/>
      <c r="O519" s="192"/>
      <c r="P519" s="192"/>
    </row>
    <row r="520" spans="1:16" x14ac:dyDescent="0.25">
      <c r="A520" s="193"/>
      <c r="B520" s="206"/>
      <c r="C520" s="204"/>
      <c r="D520" s="192"/>
      <c r="E520" s="192"/>
      <c r="F520" s="192"/>
      <c r="G520" s="192"/>
      <c r="H520" s="192"/>
      <c r="I520" s="192"/>
      <c r="J520" s="192"/>
      <c r="K520" s="192"/>
      <c r="L520" s="192"/>
      <c r="M520" s="192"/>
      <c r="N520" s="192"/>
      <c r="O520" s="192"/>
      <c r="P520" s="192"/>
    </row>
    <row r="521" spans="1:16" x14ac:dyDescent="0.25">
      <c r="A521" s="327">
        <f>A516+1</f>
        <v>103</v>
      </c>
      <c r="B521" s="333">
        <f>Hoja2!B112</f>
        <v>0</v>
      </c>
      <c r="C521" s="339">
        <f>Hoja2!R112</f>
        <v>0</v>
      </c>
      <c r="D521" s="191" t="str">
        <f>$D$11</f>
        <v>NORTE</v>
      </c>
      <c r="E521" s="187"/>
      <c r="F521" s="192"/>
      <c r="G521" s="192"/>
      <c r="H521" s="192"/>
      <c r="I521" s="192"/>
      <c r="J521" s="192"/>
      <c r="K521" s="192"/>
      <c r="L521" s="192"/>
      <c r="M521" s="192"/>
      <c r="N521" s="192"/>
      <c r="O521" s="192"/>
      <c r="P521" s="192"/>
    </row>
    <row r="522" spans="1:16" x14ac:dyDescent="0.25">
      <c r="A522" s="328"/>
      <c r="B522" s="334"/>
      <c r="C522" s="340"/>
      <c r="D522" s="194" t="str">
        <f>$D$12</f>
        <v>ESTE</v>
      </c>
      <c r="E522" s="189"/>
      <c r="F522" s="192"/>
      <c r="G522" s="192"/>
      <c r="H522" s="192"/>
      <c r="I522" s="192"/>
      <c r="J522" s="192"/>
      <c r="K522" s="192"/>
      <c r="L522" s="192"/>
      <c r="M522" s="192"/>
      <c r="N522" s="192"/>
      <c r="O522" s="192"/>
      <c r="P522" s="192"/>
    </row>
    <row r="523" spans="1:16" x14ac:dyDescent="0.25">
      <c r="A523" s="328"/>
      <c r="B523" s="334"/>
      <c r="C523" s="340"/>
      <c r="D523" s="191" t="str">
        <f>$D$13</f>
        <v>SUD</v>
      </c>
      <c r="E523" s="188"/>
      <c r="F523" s="192"/>
      <c r="G523" s="192"/>
      <c r="H523" s="192"/>
      <c r="I523" s="192"/>
      <c r="J523" s="192"/>
      <c r="K523" s="192"/>
      <c r="L523" s="192"/>
      <c r="M523" s="192"/>
      <c r="N523" s="192"/>
      <c r="O523" s="192"/>
      <c r="P523" s="192"/>
    </row>
    <row r="524" spans="1:16" x14ac:dyDescent="0.25">
      <c r="A524" s="329"/>
      <c r="B524" s="335"/>
      <c r="C524" s="341"/>
      <c r="D524" s="195" t="str">
        <f>$D$14</f>
        <v>OESTE</v>
      </c>
      <c r="E524" s="190"/>
      <c r="F524" s="192"/>
      <c r="G524" s="192"/>
      <c r="H524" s="192"/>
      <c r="I524" s="192"/>
      <c r="J524" s="192"/>
      <c r="K524" s="192"/>
      <c r="L524" s="192"/>
      <c r="M524" s="192"/>
      <c r="N524" s="192"/>
      <c r="O524" s="192"/>
      <c r="P524" s="192"/>
    </row>
    <row r="525" spans="1:16" x14ac:dyDescent="0.25">
      <c r="A525" s="193"/>
      <c r="B525" s="206"/>
      <c r="C525" s="204"/>
      <c r="D525" s="192"/>
      <c r="E525" s="192"/>
      <c r="F525" s="192"/>
      <c r="G525" s="192"/>
      <c r="H525" s="192"/>
      <c r="I525" s="192"/>
      <c r="J525" s="192"/>
      <c r="K525" s="192"/>
      <c r="L525" s="192"/>
      <c r="M525" s="192"/>
      <c r="N525" s="192"/>
      <c r="O525" s="192"/>
      <c r="P525" s="192"/>
    </row>
    <row r="526" spans="1:16" x14ac:dyDescent="0.25">
      <c r="A526" s="324">
        <f>A521+1</f>
        <v>104</v>
      </c>
      <c r="B526" s="336">
        <f>Hoja2!B113</f>
        <v>0</v>
      </c>
      <c r="C526" s="342">
        <f>Hoja2!R113</f>
        <v>0</v>
      </c>
      <c r="D526" s="191" t="str">
        <f>$D$11</f>
        <v>NORTE</v>
      </c>
      <c r="E526" s="187"/>
      <c r="F526" s="192"/>
      <c r="G526" s="192"/>
      <c r="H526" s="192"/>
      <c r="I526" s="192"/>
      <c r="J526" s="192"/>
      <c r="K526" s="192"/>
      <c r="L526" s="192"/>
      <c r="M526" s="192"/>
      <c r="N526" s="192"/>
      <c r="O526" s="192"/>
      <c r="P526" s="192"/>
    </row>
    <row r="527" spans="1:16" x14ac:dyDescent="0.25">
      <c r="A527" s="325"/>
      <c r="B527" s="337"/>
      <c r="C527" s="343"/>
      <c r="D527" s="194" t="str">
        <f>$D$12</f>
        <v>ESTE</v>
      </c>
      <c r="E527" s="189"/>
      <c r="F527" s="192"/>
      <c r="G527" s="192"/>
      <c r="H527" s="192"/>
      <c r="I527" s="192"/>
      <c r="J527" s="192"/>
      <c r="K527" s="192"/>
      <c r="L527" s="192"/>
      <c r="M527" s="192"/>
      <c r="N527" s="192"/>
      <c r="O527" s="192"/>
      <c r="P527" s="192"/>
    </row>
    <row r="528" spans="1:16" x14ac:dyDescent="0.25">
      <c r="A528" s="325"/>
      <c r="B528" s="337"/>
      <c r="C528" s="343"/>
      <c r="D528" s="191" t="str">
        <f>$D$13</f>
        <v>SUD</v>
      </c>
      <c r="E528" s="188"/>
      <c r="F528" s="192"/>
      <c r="G528" s="192"/>
      <c r="H528" s="192"/>
      <c r="I528" s="192"/>
      <c r="J528" s="192"/>
      <c r="K528" s="192"/>
      <c r="L528" s="192"/>
      <c r="M528" s="192"/>
      <c r="N528" s="192"/>
      <c r="O528" s="192"/>
      <c r="P528" s="192"/>
    </row>
    <row r="529" spans="1:16" x14ac:dyDescent="0.25">
      <c r="A529" s="326"/>
      <c r="B529" s="338"/>
      <c r="C529" s="344"/>
      <c r="D529" s="195" t="str">
        <f>$D$14</f>
        <v>OESTE</v>
      </c>
      <c r="E529" s="190"/>
      <c r="F529" s="192"/>
      <c r="G529" s="192"/>
      <c r="H529" s="192"/>
      <c r="I529" s="192"/>
      <c r="J529" s="192"/>
      <c r="K529" s="192"/>
      <c r="L529" s="192"/>
      <c r="M529" s="192"/>
      <c r="N529" s="192"/>
      <c r="O529" s="192"/>
      <c r="P529" s="192"/>
    </row>
    <row r="530" spans="1:16" x14ac:dyDescent="0.25">
      <c r="A530" s="193"/>
      <c r="B530" s="206"/>
      <c r="C530" s="204"/>
      <c r="D530" s="192"/>
      <c r="E530" s="192"/>
      <c r="F530" s="192"/>
      <c r="G530" s="192"/>
      <c r="H530" s="192"/>
      <c r="I530" s="192"/>
      <c r="J530" s="192"/>
      <c r="K530" s="192"/>
      <c r="L530" s="192"/>
      <c r="M530" s="192"/>
      <c r="N530" s="192"/>
      <c r="O530" s="192"/>
      <c r="P530" s="192"/>
    </row>
    <row r="531" spans="1:16" x14ac:dyDescent="0.25">
      <c r="A531" s="327">
        <f>A526+1</f>
        <v>105</v>
      </c>
      <c r="B531" s="333">
        <f>Hoja2!B114</f>
        <v>0</v>
      </c>
      <c r="C531" s="339">
        <f>Hoja2!R114</f>
        <v>0</v>
      </c>
      <c r="D531" s="191" t="str">
        <f>$D$11</f>
        <v>NORTE</v>
      </c>
      <c r="E531" s="187"/>
      <c r="F531" s="192"/>
      <c r="G531" s="192"/>
      <c r="H531" s="192"/>
      <c r="I531" s="192"/>
      <c r="J531" s="192"/>
      <c r="K531" s="192"/>
      <c r="L531" s="192"/>
      <c r="M531" s="192"/>
      <c r="N531" s="192"/>
      <c r="O531" s="192"/>
      <c r="P531" s="192"/>
    </row>
    <row r="532" spans="1:16" x14ac:dyDescent="0.25">
      <c r="A532" s="328"/>
      <c r="B532" s="334"/>
      <c r="C532" s="340"/>
      <c r="D532" s="194" t="str">
        <f>$D$12</f>
        <v>ESTE</v>
      </c>
      <c r="E532" s="189"/>
      <c r="F532" s="192"/>
      <c r="G532" s="192"/>
      <c r="H532" s="192"/>
      <c r="I532" s="192"/>
      <c r="J532" s="192"/>
      <c r="K532" s="192"/>
      <c r="L532" s="192"/>
      <c r="M532" s="192"/>
      <c r="N532" s="192"/>
      <c r="O532" s="192"/>
      <c r="P532" s="192"/>
    </row>
    <row r="533" spans="1:16" x14ac:dyDescent="0.25">
      <c r="A533" s="328"/>
      <c r="B533" s="334"/>
      <c r="C533" s="340"/>
      <c r="D533" s="191" t="str">
        <f>$D$13</f>
        <v>SUD</v>
      </c>
      <c r="E533" s="188"/>
      <c r="F533" s="192"/>
      <c r="G533" s="192"/>
      <c r="H533" s="192"/>
      <c r="I533" s="192"/>
      <c r="J533" s="192"/>
      <c r="K533" s="192"/>
      <c r="L533" s="192"/>
      <c r="M533" s="192"/>
      <c r="N533" s="192"/>
      <c r="O533" s="192"/>
      <c r="P533" s="192"/>
    </row>
    <row r="534" spans="1:16" x14ac:dyDescent="0.25">
      <c r="A534" s="329"/>
      <c r="B534" s="335"/>
      <c r="C534" s="341"/>
      <c r="D534" s="195" t="str">
        <f>$D$14</f>
        <v>OESTE</v>
      </c>
      <c r="E534" s="190"/>
      <c r="F534" s="192"/>
      <c r="G534" s="192"/>
      <c r="H534" s="192"/>
      <c r="I534" s="192"/>
      <c r="J534" s="192"/>
      <c r="K534" s="192"/>
      <c r="L534" s="192"/>
      <c r="M534" s="192"/>
      <c r="N534" s="192"/>
      <c r="O534" s="192"/>
      <c r="P534" s="192"/>
    </row>
    <row r="535" spans="1:16" x14ac:dyDescent="0.25">
      <c r="A535" s="193"/>
      <c r="B535" s="206"/>
      <c r="C535" s="204"/>
      <c r="D535" s="192"/>
      <c r="E535" s="192"/>
      <c r="F535" s="192"/>
      <c r="G535" s="192"/>
      <c r="H535" s="192"/>
      <c r="I535" s="192"/>
      <c r="J535" s="192"/>
      <c r="K535" s="192"/>
      <c r="L535" s="192"/>
      <c r="M535" s="192"/>
      <c r="N535" s="192"/>
      <c r="O535" s="192"/>
      <c r="P535" s="192"/>
    </row>
    <row r="536" spans="1:16" x14ac:dyDescent="0.25">
      <c r="A536" s="324">
        <f>A531+1</f>
        <v>106</v>
      </c>
      <c r="B536" s="336">
        <f>Hoja2!B115</f>
        <v>0</v>
      </c>
      <c r="C536" s="342">
        <f>Hoja2!R115</f>
        <v>0</v>
      </c>
      <c r="D536" s="191" t="str">
        <f>$D$11</f>
        <v>NORTE</v>
      </c>
      <c r="E536" s="187"/>
      <c r="F536" s="192"/>
      <c r="G536" s="192"/>
      <c r="H536" s="192"/>
      <c r="I536" s="192"/>
      <c r="J536" s="192"/>
      <c r="K536" s="192"/>
      <c r="L536" s="192"/>
      <c r="M536" s="192"/>
      <c r="N536" s="192"/>
      <c r="O536" s="192"/>
      <c r="P536" s="192"/>
    </row>
    <row r="537" spans="1:16" x14ac:dyDescent="0.25">
      <c r="A537" s="325"/>
      <c r="B537" s="337"/>
      <c r="C537" s="343"/>
      <c r="D537" s="194" t="str">
        <f>$D$12</f>
        <v>ESTE</v>
      </c>
      <c r="E537" s="189"/>
      <c r="F537" s="192"/>
      <c r="G537" s="192"/>
      <c r="H537" s="192"/>
      <c r="I537" s="192"/>
      <c r="J537" s="192"/>
      <c r="K537" s="192"/>
      <c r="L537" s="192"/>
      <c r="M537" s="192"/>
      <c r="N537" s="192"/>
      <c r="O537" s="192"/>
      <c r="P537" s="192"/>
    </row>
    <row r="538" spans="1:16" x14ac:dyDescent="0.25">
      <c r="A538" s="325"/>
      <c r="B538" s="337"/>
      <c r="C538" s="343"/>
      <c r="D538" s="191" t="str">
        <f>$D$13</f>
        <v>SUD</v>
      </c>
      <c r="E538" s="188"/>
      <c r="F538" s="192"/>
      <c r="G538" s="192"/>
      <c r="H538" s="192"/>
      <c r="I538" s="192"/>
      <c r="J538" s="192"/>
      <c r="K538" s="192"/>
      <c r="L538" s="192"/>
      <c r="M538" s="192"/>
      <c r="N538" s="192"/>
      <c r="O538" s="192"/>
      <c r="P538" s="192"/>
    </row>
    <row r="539" spans="1:16" x14ac:dyDescent="0.25">
      <c r="A539" s="326"/>
      <c r="B539" s="338"/>
      <c r="C539" s="344"/>
      <c r="D539" s="195" t="str">
        <f>$D$14</f>
        <v>OESTE</v>
      </c>
      <c r="E539" s="190"/>
      <c r="F539" s="192"/>
      <c r="G539" s="192"/>
      <c r="H539" s="192"/>
      <c r="I539" s="192"/>
      <c r="J539" s="192"/>
      <c r="K539" s="192"/>
      <c r="L539" s="192"/>
      <c r="M539" s="192"/>
      <c r="N539" s="192"/>
      <c r="O539" s="192"/>
      <c r="P539" s="192"/>
    </row>
    <row r="540" spans="1:16" x14ac:dyDescent="0.25">
      <c r="A540" s="193"/>
      <c r="B540" s="206"/>
      <c r="C540" s="204"/>
      <c r="D540" s="192"/>
      <c r="E540" s="192"/>
      <c r="F540" s="192"/>
      <c r="G540" s="192"/>
      <c r="H540" s="192"/>
      <c r="I540" s="192"/>
      <c r="J540" s="192"/>
      <c r="K540" s="192"/>
      <c r="L540" s="192"/>
      <c r="M540" s="192"/>
      <c r="N540" s="192"/>
      <c r="O540" s="192"/>
      <c r="P540" s="192"/>
    </row>
    <row r="541" spans="1:16" x14ac:dyDescent="0.25">
      <c r="A541" s="327">
        <f>A536+1</f>
        <v>107</v>
      </c>
      <c r="B541" s="333">
        <f>Hoja2!B116</f>
        <v>0</v>
      </c>
      <c r="C541" s="339">
        <f>Hoja2!R116</f>
        <v>0</v>
      </c>
      <c r="D541" s="191" t="str">
        <f>$D$11</f>
        <v>NORTE</v>
      </c>
      <c r="E541" s="187"/>
      <c r="F541" s="192"/>
      <c r="G541" s="192"/>
      <c r="H541" s="192"/>
      <c r="I541" s="192"/>
      <c r="J541" s="192"/>
      <c r="K541" s="192"/>
      <c r="L541" s="192"/>
      <c r="M541" s="192"/>
      <c r="N541" s="192"/>
      <c r="O541" s="192"/>
      <c r="P541" s="192"/>
    </row>
    <row r="542" spans="1:16" x14ac:dyDescent="0.25">
      <c r="A542" s="328"/>
      <c r="B542" s="334"/>
      <c r="C542" s="340"/>
      <c r="D542" s="194" t="str">
        <f>$D$12</f>
        <v>ESTE</v>
      </c>
      <c r="E542" s="189"/>
      <c r="F542" s="192"/>
      <c r="G542" s="192"/>
      <c r="H542" s="192"/>
      <c r="I542" s="192"/>
      <c r="J542" s="192"/>
      <c r="K542" s="192"/>
      <c r="L542" s="192"/>
      <c r="M542" s="192"/>
      <c r="N542" s="192"/>
      <c r="O542" s="192"/>
      <c r="P542" s="192"/>
    </row>
    <row r="543" spans="1:16" x14ac:dyDescent="0.25">
      <c r="A543" s="328"/>
      <c r="B543" s="334"/>
      <c r="C543" s="340"/>
      <c r="D543" s="191" t="str">
        <f>$D$13</f>
        <v>SUD</v>
      </c>
      <c r="E543" s="188"/>
      <c r="F543" s="192"/>
      <c r="G543" s="192"/>
      <c r="H543" s="192"/>
      <c r="I543" s="192"/>
      <c r="J543" s="192"/>
      <c r="K543" s="192"/>
      <c r="L543" s="192"/>
      <c r="M543" s="192"/>
      <c r="N543" s="192"/>
      <c r="O543" s="192"/>
      <c r="P543" s="192"/>
    </row>
    <row r="544" spans="1:16" x14ac:dyDescent="0.25">
      <c r="A544" s="329"/>
      <c r="B544" s="335"/>
      <c r="C544" s="341"/>
      <c r="D544" s="195" t="str">
        <f>$D$14</f>
        <v>OESTE</v>
      </c>
      <c r="E544" s="190"/>
      <c r="F544" s="192"/>
      <c r="G544" s="192"/>
      <c r="H544" s="192"/>
      <c r="I544" s="192"/>
      <c r="J544" s="192"/>
      <c r="K544" s="192"/>
      <c r="L544" s="192"/>
      <c r="M544" s="192"/>
      <c r="N544" s="192"/>
      <c r="O544" s="192"/>
      <c r="P544" s="192"/>
    </row>
    <row r="545" spans="1:16" x14ac:dyDescent="0.25">
      <c r="A545" s="193"/>
      <c r="B545" s="206"/>
      <c r="C545" s="204"/>
      <c r="D545" s="192"/>
      <c r="E545" s="192"/>
      <c r="F545" s="192"/>
      <c r="G545" s="192"/>
      <c r="H545" s="192"/>
      <c r="I545" s="192"/>
      <c r="J545" s="192"/>
      <c r="K545" s="192"/>
      <c r="L545" s="192"/>
      <c r="M545" s="192"/>
      <c r="N545" s="192"/>
      <c r="O545" s="192"/>
      <c r="P545" s="192"/>
    </row>
    <row r="546" spans="1:16" x14ac:dyDescent="0.25">
      <c r="A546" s="324">
        <f>A541+1</f>
        <v>108</v>
      </c>
      <c r="B546" s="336">
        <f>Hoja2!B117</f>
        <v>0</v>
      </c>
      <c r="C546" s="342">
        <f>Hoja2!R117</f>
        <v>0</v>
      </c>
      <c r="D546" s="191" t="str">
        <f>$D$11</f>
        <v>NORTE</v>
      </c>
      <c r="E546" s="187"/>
      <c r="F546" s="192"/>
      <c r="G546" s="192"/>
      <c r="H546" s="192"/>
      <c r="I546" s="192"/>
      <c r="J546" s="192"/>
      <c r="K546" s="192"/>
      <c r="L546" s="192"/>
      <c r="M546" s="192"/>
      <c r="N546" s="192"/>
      <c r="O546" s="192"/>
      <c r="P546" s="192"/>
    </row>
    <row r="547" spans="1:16" x14ac:dyDescent="0.25">
      <c r="A547" s="325"/>
      <c r="B547" s="337"/>
      <c r="C547" s="343"/>
      <c r="D547" s="194" t="str">
        <f>$D$12</f>
        <v>ESTE</v>
      </c>
      <c r="E547" s="189"/>
      <c r="F547" s="192"/>
      <c r="G547" s="192"/>
      <c r="H547" s="192"/>
      <c r="I547" s="192"/>
      <c r="J547" s="192"/>
      <c r="K547" s="192"/>
      <c r="L547" s="192"/>
      <c r="M547" s="192"/>
      <c r="N547" s="192"/>
      <c r="O547" s="192"/>
      <c r="P547" s="192"/>
    </row>
    <row r="548" spans="1:16" x14ac:dyDescent="0.25">
      <c r="A548" s="325"/>
      <c r="B548" s="337"/>
      <c r="C548" s="343"/>
      <c r="D548" s="191" t="str">
        <f>$D$13</f>
        <v>SUD</v>
      </c>
      <c r="E548" s="188"/>
      <c r="F548" s="192"/>
      <c r="G548" s="192"/>
      <c r="H548" s="192"/>
      <c r="I548" s="192"/>
      <c r="J548" s="192"/>
      <c r="K548" s="192"/>
      <c r="L548" s="192"/>
      <c r="M548" s="192"/>
      <c r="N548" s="192"/>
      <c r="O548" s="192"/>
      <c r="P548" s="192"/>
    </row>
    <row r="549" spans="1:16" x14ac:dyDescent="0.25">
      <c r="A549" s="326"/>
      <c r="B549" s="338"/>
      <c r="C549" s="344"/>
      <c r="D549" s="195" t="str">
        <f>$D$14</f>
        <v>OESTE</v>
      </c>
      <c r="E549" s="190"/>
      <c r="F549" s="192"/>
      <c r="G549" s="192"/>
      <c r="H549" s="192"/>
      <c r="I549" s="192"/>
      <c r="J549" s="192"/>
      <c r="K549" s="192"/>
      <c r="L549" s="192"/>
      <c r="M549" s="192"/>
      <c r="N549" s="192"/>
      <c r="O549" s="192"/>
      <c r="P549" s="192"/>
    </row>
    <row r="550" spans="1:16" x14ac:dyDescent="0.25">
      <c r="A550" s="193"/>
      <c r="B550" s="206"/>
      <c r="C550" s="204"/>
      <c r="D550" s="192"/>
      <c r="E550" s="192"/>
      <c r="F550" s="192"/>
      <c r="G550" s="192"/>
      <c r="H550" s="192"/>
      <c r="I550" s="192"/>
      <c r="J550" s="192"/>
      <c r="K550" s="192"/>
      <c r="L550" s="192"/>
      <c r="M550" s="192"/>
      <c r="N550" s="192"/>
      <c r="O550" s="192"/>
      <c r="P550" s="192"/>
    </row>
    <row r="551" spans="1:16" x14ac:dyDescent="0.25">
      <c r="A551" s="327">
        <f>A546+1</f>
        <v>109</v>
      </c>
      <c r="B551" s="333">
        <f>Hoja2!B118</f>
        <v>0</v>
      </c>
      <c r="C551" s="339">
        <f>Hoja2!R118</f>
        <v>0</v>
      </c>
      <c r="D551" s="191" t="str">
        <f>$D$11</f>
        <v>NORTE</v>
      </c>
      <c r="E551" s="187"/>
      <c r="F551" s="192"/>
      <c r="G551" s="192"/>
      <c r="H551" s="192"/>
      <c r="I551" s="192"/>
      <c r="J551" s="192"/>
      <c r="K551" s="192"/>
      <c r="L551" s="192"/>
      <c r="M551" s="192"/>
      <c r="N551" s="192"/>
      <c r="O551" s="192"/>
      <c r="P551" s="192"/>
    </row>
    <row r="552" spans="1:16" x14ac:dyDescent="0.25">
      <c r="A552" s="328"/>
      <c r="B552" s="334"/>
      <c r="C552" s="340"/>
      <c r="D552" s="194" t="str">
        <f>$D$12</f>
        <v>ESTE</v>
      </c>
      <c r="E552" s="189"/>
      <c r="F552" s="192"/>
      <c r="G552" s="192"/>
      <c r="H552" s="192"/>
      <c r="I552" s="192"/>
      <c r="J552" s="192"/>
      <c r="K552" s="192"/>
      <c r="L552" s="192"/>
      <c r="M552" s="192"/>
      <c r="N552" s="192"/>
      <c r="O552" s="192"/>
      <c r="P552" s="192"/>
    </row>
    <row r="553" spans="1:16" x14ac:dyDescent="0.25">
      <c r="A553" s="328"/>
      <c r="B553" s="334"/>
      <c r="C553" s="340"/>
      <c r="D553" s="191" t="str">
        <f>$D$13</f>
        <v>SUD</v>
      </c>
      <c r="E553" s="188"/>
      <c r="F553" s="192"/>
      <c r="G553" s="192"/>
      <c r="H553" s="192"/>
      <c r="I553" s="192"/>
      <c r="J553" s="192"/>
      <c r="K553" s="192"/>
      <c r="L553" s="192"/>
      <c r="M553" s="192"/>
      <c r="N553" s="192"/>
      <c r="O553" s="192"/>
      <c r="P553" s="192"/>
    </row>
    <row r="554" spans="1:16" x14ac:dyDescent="0.25">
      <c r="A554" s="329"/>
      <c r="B554" s="335"/>
      <c r="C554" s="341"/>
      <c r="D554" s="195" t="str">
        <f>$D$14</f>
        <v>OESTE</v>
      </c>
      <c r="E554" s="190"/>
      <c r="F554" s="192"/>
      <c r="G554" s="192"/>
      <c r="H554" s="192"/>
      <c r="I554" s="192"/>
      <c r="J554" s="192"/>
      <c r="K554" s="192"/>
      <c r="L554" s="192"/>
      <c r="M554" s="192"/>
      <c r="N554" s="192"/>
      <c r="O554" s="192"/>
      <c r="P554" s="192"/>
    </row>
    <row r="555" spans="1:16" x14ac:dyDescent="0.25">
      <c r="A555" s="193"/>
      <c r="B555" s="206"/>
      <c r="C555" s="204"/>
      <c r="D555" s="192"/>
      <c r="E555" s="192"/>
      <c r="F555" s="192"/>
      <c r="G555" s="192"/>
      <c r="H555" s="192"/>
      <c r="I555" s="192"/>
      <c r="J555" s="192"/>
      <c r="K555" s="192"/>
      <c r="L555" s="192"/>
      <c r="M555" s="192"/>
      <c r="N555" s="192"/>
      <c r="O555" s="192"/>
      <c r="P555" s="192"/>
    </row>
    <row r="556" spans="1:16" x14ac:dyDescent="0.25">
      <c r="A556" s="324">
        <f>A551+1</f>
        <v>110</v>
      </c>
      <c r="B556" s="336">
        <f>Hoja2!B119</f>
        <v>0</v>
      </c>
      <c r="C556" s="342">
        <f>Hoja2!R119</f>
        <v>0</v>
      </c>
      <c r="D556" s="191" t="str">
        <f>$D$11</f>
        <v>NORTE</v>
      </c>
      <c r="E556" s="187"/>
      <c r="F556" s="192"/>
      <c r="G556" s="192"/>
      <c r="H556" s="192"/>
      <c r="I556" s="192"/>
      <c r="J556" s="192"/>
      <c r="K556" s="192"/>
      <c r="L556" s="192"/>
      <c r="M556" s="192"/>
      <c r="N556" s="192"/>
      <c r="O556" s="192"/>
      <c r="P556" s="192"/>
    </row>
    <row r="557" spans="1:16" x14ac:dyDescent="0.25">
      <c r="A557" s="325"/>
      <c r="B557" s="337"/>
      <c r="C557" s="343"/>
      <c r="D557" s="194" t="str">
        <f>$D$12</f>
        <v>ESTE</v>
      </c>
      <c r="E557" s="189"/>
      <c r="F557" s="192"/>
      <c r="G557" s="192"/>
      <c r="H557" s="192"/>
      <c r="I557" s="192"/>
      <c r="J557" s="192"/>
      <c r="K557" s="192"/>
      <c r="L557" s="192"/>
      <c r="M557" s="192"/>
      <c r="N557" s="192"/>
      <c r="O557" s="192"/>
      <c r="P557" s="192"/>
    </row>
    <row r="558" spans="1:16" x14ac:dyDescent="0.25">
      <c r="A558" s="325"/>
      <c r="B558" s="337"/>
      <c r="C558" s="343"/>
      <c r="D558" s="191" t="str">
        <f>$D$13</f>
        <v>SUD</v>
      </c>
      <c r="E558" s="188"/>
      <c r="F558" s="192"/>
      <c r="G558" s="192"/>
      <c r="H558" s="192"/>
      <c r="I558" s="192"/>
      <c r="J558" s="192"/>
      <c r="K558" s="192"/>
      <c r="L558" s="192"/>
      <c r="M558" s="192"/>
      <c r="N558" s="192"/>
      <c r="O558" s="192"/>
      <c r="P558" s="192"/>
    </row>
    <row r="559" spans="1:16" x14ac:dyDescent="0.25">
      <c r="A559" s="326"/>
      <c r="B559" s="338"/>
      <c r="C559" s="344"/>
      <c r="D559" s="195" t="str">
        <f>$D$14</f>
        <v>OESTE</v>
      </c>
      <c r="E559" s="190"/>
      <c r="F559" s="192"/>
      <c r="G559" s="192"/>
      <c r="H559" s="192"/>
      <c r="I559" s="192"/>
      <c r="J559" s="192"/>
      <c r="K559" s="192"/>
      <c r="L559" s="192"/>
      <c r="M559" s="192"/>
      <c r="N559" s="192"/>
      <c r="O559" s="192"/>
      <c r="P559" s="192"/>
    </row>
    <row r="560" spans="1:16" x14ac:dyDescent="0.25">
      <c r="A560" s="193"/>
      <c r="B560" s="206"/>
      <c r="C560" s="204"/>
      <c r="D560" s="192"/>
      <c r="E560" s="192"/>
      <c r="F560" s="192"/>
      <c r="G560" s="192"/>
      <c r="H560" s="192"/>
      <c r="I560" s="192"/>
      <c r="J560" s="192"/>
      <c r="K560" s="192"/>
      <c r="L560" s="192"/>
      <c r="M560" s="192"/>
      <c r="N560" s="192"/>
      <c r="O560" s="192"/>
      <c r="P560" s="192"/>
    </row>
    <row r="561" spans="1:16" x14ac:dyDescent="0.25">
      <c r="A561" s="327">
        <f>A556+1</f>
        <v>111</v>
      </c>
      <c r="B561" s="333">
        <f>Hoja2!B120</f>
        <v>0</v>
      </c>
      <c r="C561" s="339">
        <f>Hoja2!R120</f>
        <v>0</v>
      </c>
      <c r="D561" s="191" t="str">
        <f>$D$11</f>
        <v>NORTE</v>
      </c>
      <c r="E561" s="187"/>
      <c r="F561" s="192"/>
      <c r="G561" s="192"/>
      <c r="H561" s="192"/>
      <c r="I561" s="192"/>
      <c r="J561" s="192"/>
      <c r="K561" s="192"/>
      <c r="L561" s="192"/>
      <c r="M561" s="192"/>
      <c r="N561" s="192"/>
      <c r="O561" s="192"/>
      <c r="P561" s="192"/>
    </row>
    <row r="562" spans="1:16" x14ac:dyDescent="0.25">
      <c r="A562" s="328"/>
      <c r="B562" s="334"/>
      <c r="C562" s="340"/>
      <c r="D562" s="194" t="str">
        <f>$D$12</f>
        <v>ESTE</v>
      </c>
      <c r="E562" s="189"/>
      <c r="F562" s="192"/>
      <c r="G562" s="192"/>
      <c r="H562" s="192"/>
      <c r="I562" s="192"/>
      <c r="J562" s="192"/>
      <c r="K562" s="192"/>
      <c r="L562" s="192"/>
      <c r="M562" s="192"/>
      <c r="N562" s="192"/>
      <c r="O562" s="192"/>
      <c r="P562" s="192"/>
    </row>
    <row r="563" spans="1:16" x14ac:dyDescent="0.25">
      <c r="A563" s="328"/>
      <c r="B563" s="334"/>
      <c r="C563" s="340"/>
      <c r="D563" s="191" t="str">
        <f>$D$13</f>
        <v>SUD</v>
      </c>
      <c r="E563" s="188"/>
      <c r="F563" s="192"/>
      <c r="G563" s="192"/>
      <c r="H563" s="192"/>
      <c r="I563" s="192"/>
      <c r="J563" s="192"/>
      <c r="K563" s="192"/>
      <c r="L563" s="192"/>
      <c r="M563" s="192"/>
      <c r="N563" s="192"/>
      <c r="O563" s="192"/>
      <c r="P563" s="192"/>
    </row>
    <row r="564" spans="1:16" x14ac:dyDescent="0.25">
      <c r="A564" s="329"/>
      <c r="B564" s="335"/>
      <c r="C564" s="341"/>
      <c r="D564" s="195" t="str">
        <f>$D$14</f>
        <v>OESTE</v>
      </c>
      <c r="E564" s="190"/>
      <c r="F564" s="192"/>
      <c r="G564" s="192"/>
      <c r="H564" s="192"/>
      <c r="I564" s="192"/>
      <c r="J564" s="192"/>
      <c r="K564" s="192"/>
      <c r="L564" s="192"/>
      <c r="M564" s="192"/>
      <c r="N564" s="192"/>
      <c r="O564" s="192"/>
      <c r="P564" s="192"/>
    </row>
    <row r="565" spans="1:16" x14ac:dyDescent="0.25">
      <c r="A565" s="193"/>
      <c r="B565" s="206"/>
      <c r="C565" s="204"/>
      <c r="D565" s="192"/>
      <c r="E565" s="192"/>
      <c r="F565" s="192"/>
      <c r="G565" s="192"/>
      <c r="H565" s="192"/>
      <c r="I565" s="192"/>
      <c r="J565" s="192"/>
      <c r="K565" s="192"/>
      <c r="L565" s="192"/>
      <c r="M565" s="192"/>
      <c r="N565" s="192"/>
      <c r="O565" s="192"/>
      <c r="P565" s="192"/>
    </row>
    <row r="566" spans="1:16" x14ac:dyDescent="0.25">
      <c r="A566" s="324">
        <f>A561+1</f>
        <v>112</v>
      </c>
      <c r="B566" s="336">
        <f>Hoja2!B121</f>
        <v>0</v>
      </c>
      <c r="C566" s="342">
        <f>Hoja2!R121</f>
        <v>0</v>
      </c>
      <c r="D566" s="191" t="str">
        <f>$D$11</f>
        <v>NORTE</v>
      </c>
      <c r="E566" s="187"/>
      <c r="F566" s="192"/>
      <c r="G566" s="192"/>
      <c r="H566" s="192"/>
      <c r="I566" s="192"/>
      <c r="J566" s="192"/>
      <c r="K566" s="192"/>
      <c r="L566" s="192"/>
      <c r="M566" s="192"/>
      <c r="N566" s="192"/>
      <c r="O566" s="192"/>
      <c r="P566" s="192"/>
    </row>
    <row r="567" spans="1:16" x14ac:dyDescent="0.25">
      <c r="A567" s="325"/>
      <c r="B567" s="337"/>
      <c r="C567" s="343"/>
      <c r="D567" s="194" t="str">
        <f>$D$12</f>
        <v>ESTE</v>
      </c>
      <c r="E567" s="189"/>
      <c r="F567" s="192"/>
      <c r="G567" s="192"/>
      <c r="H567" s="192"/>
      <c r="I567" s="192"/>
      <c r="J567" s="192"/>
      <c r="K567" s="192"/>
      <c r="L567" s="192"/>
      <c r="M567" s="192"/>
      <c r="N567" s="192"/>
      <c r="O567" s="192"/>
      <c r="P567" s="192"/>
    </row>
    <row r="568" spans="1:16" x14ac:dyDescent="0.25">
      <c r="A568" s="325"/>
      <c r="B568" s="337"/>
      <c r="C568" s="343"/>
      <c r="D568" s="191" t="str">
        <f>$D$13</f>
        <v>SUD</v>
      </c>
      <c r="E568" s="188"/>
      <c r="F568" s="192"/>
      <c r="G568" s="192"/>
      <c r="H568" s="192"/>
      <c r="I568" s="192"/>
      <c r="J568" s="192"/>
      <c r="K568" s="192"/>
      <c r="L568" s="192"/>
      <c r="M568" s="192"/>
      <c r="N568" s="192"/>
      <c r="O568" s="192"/>
      <c r="P568" s="192"/>
    </row>
    <row r="569" spans="1:16" x14ac:dyDescent="0.25">
      <c r="A569" s="326"/>
      <c r="B569" s="338"/>
      <c r="C569" s="344"/>
      <c r="D569" s="195" t="str">
        <f>$D$14</f>
        <v>OESTE</v>
      </c>
      <c r="E569" s="190"/>
      <c r="F569" s="192"/>
      <c r="G569" s="192"/>
      <c r="H569" s="192"/>
      <c r="I569" s="192"/>
      <c r="J569" s="192"/>
      <c r="K569" s="192"/>
      <c r="L569" s="192"/>
      <c r="M569" s="192"/>
      <c r="N569" s="192"/>
      <c r="O569" s="192"/>
      <c r="P569" s="192"/>
    </row>
    <row r="570" spans="1:16" x14ac:dyDescent="0.25">
      <c r="A570" s="193"/>
      <c r="B570" s="206"/>
      <c r="C570" s="204"/>
      <c r="D570" s="192"/>
      <c r="E570" s="192"/>
      <c r="F570" s="192"/>
      <c r="G570" s="192"/>
      <c r="H570" s="192"/>
      <c r="I570" s="192"/>
      <c r="J570" s="192"/>
      <c r="K570" s="192"/>
      <c r="L570" s="192"/>
      <c r="M570" s="192"/>
      <c r="N570" s="192"/>
      <c r="O570" s="192"/>
      <c r="P570" s="192"/>
    </row>
    <row r="571" spans="1:16" x14ac:dyDescent="0.25">
      <c r="A571" s="327">
        <f>A566+1</f>
        <v>113</v>
      </c>
      <c r="B571" s="333">
        <f>Hoja2!B122</f>
        <v>0</v>
      </c>
      <c r="C571" s="339">
        <f>Hoja2!R122</f>
        <v>0</v>
      </c>
      <c r="D571" s="191" t="str">
        <f>$D$11</f>
        <v>NORTE</v>
      </c>
      <c r="E571" s="187"/>
      <c r="F571" s="192"/>
      <c r="G571" s="192"/>
      <c r="H571" s="192"/>
      <c r="I571" s="192"/>
      <c r="J571" s="192"/>
      <c r="K571" s="192"/>
      <c r="L571" s="192"/>
      <c r="M571" s="192"/>
      <c r="N571" s="192"/>
      <c r="O571" s="192"/>
      <c r="P571" s="192"/>
    </row>
    <row r="572" spans="1:16" x14ac:dyDescent="0.25">
      <c r="A572" s="328"/>
      <c r="B572" s="334"/>
      <c r="C572" s="340"/>
      <c r="D572" s="194" t="str">
        <f>$D$12</f>
        <v>ESTE</v>
      </c>
      <c r="E572" s="189"/>
      <c r="F572" s="192"/>
      <c r="G572" s="192"/>
      <c r="H572" s="192"/>
      <c r="I572" s="192"/>
      <c r="J572" s="192"/>
      <c r="K572" s="192"/>
      <c r="L572" s="192"/>
      <c r="M572" s="192"/>
      <c r="N572" s="192"/>
      <c r="O572" s="192"/>
      <c r="P572" s="192"/>
    </row>
    <row r="573" spans="1:16" x14ac:dyDescent="0.25">
      <c r="A573" s="328"/>
      <c r="B573" s="334"/>
      <c r="C573" s="340"/>
      <c r="D573" s="191" t="str">
        <f>$D$13</f>
        <v>SUD</v>
      </c>
      <c r="E573" s="188"/>
      <c r="F573" s="192"/>
      <c r="G573" s="192"/>
      <c r="H573" s="192"/>
      <c r="I573" s="192"/>
      <c r="J573" s="192"/>
      <c r="K573" s="192"/>
      <c r="L573" s="192"/>
      <c r="M573" s="192"/>
      <c r="N573" s="192"/>
      <c r="O573" s="192"/>
      <c r="P573" s="192"/>
    </row>
    <row r="574" spans="1:16" x14ac:dyDescent="0.25">
      <c r="A574" s="329"/>
      <c r="B574" s="335"/>
      <c r="C574" s="341"/>
      <c r="D574" s="195" t="str">
        <f>$D$14</f>
        <v>OESTE</v>
      </c>
      <c r="E574" s="190"/>
      <c r="F574" s="192"/>
      <c r="G574" s="192"/>
      <c r="H574" s="192"/>
      <c r="I574" s="192"/>
      <c r="J574" s="192"/>
      <c r="K574" s="192"/>
      <c r="L574" s="192"/>
      <c r="M574" s="192"/>
      <c r="N574" s="192"/>
      <c r="O574" s="192"/>
      <c r="P574" s="192"/>
    </row>
    <row r="575" spans="1:16" x14ac:dyDescent="0.25">
      <c r="A575" s="193"/>
      <c r="B575" s="206"/>
      <c r="C575" s="204"/>
      <c r="D575" s="192"/>
      <c r="E575" s="192"/>
      <c r="F575" s="192"/>
      <c r="G575" s="192"/>
      <c r="H575" s="192"/>
      <c r="I575" s="192"/>
      <c r="J575" s="192"/>
      <c r="K575" s="192"/>
      <c r="L575" s="192"/>
      <c r="M575" s="192"/>
      <c r="N575" s="192"/>
      <c r="O575" s="192"/>
      <c r="P575" s="192"/>
    </row>
    <row r="576" spans="1:16" x14ac:dyDescent="0.25">
      <c r="A576" s="324">
        <f>A571+1</f>
        <v>114</v>
      </c>
      <c r="B576" s="336">
        <f>Hoja2!B123</f>
        <v>0</v>
      </c>
      <c r="C576" s="342">
        <f>Hoja2!R123</f>
        <v>0</v>
      </c>
      <c r="D576" s="191" t="str">
        <f>$D$11</f>
        <v>NORTE</v>
      </c>
      <c r="E576" s="187"/>
      <c r="F576" s="192"/>
      <c r="G576" s="192"/>
      <c r="H576" s="192"/>
      <c r="I576" s="192"/>
      <c r="J576" s="192"/>
      <c r="K576" s="192"/>
      <c r="L576" s="192"/>
      <c r="M576" s="192"/>
      <c r="N576" s="192"/>
      <c r="O576" s="192"/>
      <c r="P576" s="192"/>
    </row>
    <row r="577" spans="1:16" x14ac:dyDescent="0.25">
      <c r="A577" s="325"/>
      <c r="B577" s="337"/>
      <c r="C577" s="343"/>
      <c r="D577" s="194" t="str">
        <f>$D$12</f>
        <v>ESTE</v>
      </c>
      <c r="E577" s="189"/>
      <c r="F577" s="192"/>
      <c r="G577" s="192"/>
      <c r="H577" s="192"/>
      <c r="I577" s="192"/>
      <c r="J577" s="192"/>
      <c r="K577" s="192"/>
      <c r="L577" s="192"/>
      <c r="M577" s="192"/>
      <c r="N577" s="192"/>
      <c r="O577" s="192"/>
      <c r="P577" s="192"/>
    </row>
    <row r="578" spans="1:16" x14ac:dyDescent="0.25">
      <c r="A578" s="325"/>
      <c r="B578" s="337"/>
      <c r="C578" s="343"/>
      <c r="D578" s="191" t="str">
        <f>$D$13</f>
        <v>SUD</v>
      </c>
      <c r="E578" s="188"/>
      <c r="F578" s="192"/>
      <c r="G578" s="192"/>
      <c r="H578" s="192"/>
      <c r="I578" s="192"/>
      <c r="J578" s="192"/>
      <c r="K578" s="192"/>
      <c r="L578" s="192"/>
      <c r="M578" s="192"/>
      <c r="N578" s="192"/>
      <c r="O578" s="192"/>
      <c r="P578" s="192"/>
    </row>
    <row r="579" spans="1:16" x14ac:dyDescent="0.25">
      <c r="A579" s="326"/>
      <c r="B579" s="338"/>
      <c r="C579" s="344"/>
      <c r="D579" s="195" t="str">
        <f>$D$14</f>
        <v>OESTE</v>
      </c>
      <c r="E579" s="190"/>
      <c r="F579" s="192"/>
      <c r="G579" s="192"/>
      <c r="H579" s="192"/>
      <c r="I579" s="192"/>
      <c r="J579" s="192"/>
      <c r="K579" s="192"/>
      <c r="L579" s="192"/>
      <c r="M579" s="192"/>
      <c r="N579" s="192"/>
      <c r="O579" s="192"/>
      <c r="P579" s="192"/>
    </row>
    <row r="580" spans="1:16" x14ac:dyDescent="0.25">
      <c r="A580" s="193"/>
      <c r="B580" s="206"/>
      <c r="C580" s="204"/>
      <c r="D580" s="192"/>
      <c r="E580" s="192"/>
      <c r="F580" s="192"/>
      <c r="G580" s="192"/>
      <c r="H580" s="192"/>
      <c r="I580" s="192"/>
      <c r="J580" s="192"/>
      <c r="K580" s="192"/>
      <c r="L580" s="192"/>
      <c r="M580" s="192"/>
      <c r="N580" s="192"/>
      <c r="O580" s="192"/>
      <c r="P580" s="192"/>
    </row>
    <row r="581" spans="1:16" x14ac:dyDescent="0.25">
      <c r="A581" s="327">
        <f>A576+1</f>
        <v>115</v>
      </c>
      <c r="B581" s="333">
        <f>Hoja2!B124</f>
        <v>0</v>
      </c>
      <c r="C581" s="339">
        <f>Hoja2!R124</f>
        <v>0</v>
      </c>
      <c r="D581" s="191" t="str">
        <f>$D$11</f>
        <v>NORTE</v>
      </c>
      <c r="E581" s="187"/>
      <c r="F581" s="192"/>
      <c r="G581" s="192"/>
      <c r="H581" s="192"/>
      <c r="I581" s="192"/>
      <c r="J581" s="192"/>
      <c r="K581" s="192"/>
      <c r="L581" s="192"/>
      <c r="M581" s="192"/>
      <c r="N581" s="192"/>
      <c r="O581" s="192"/>
      <c r="P581" s="192"/>
    </row>
    <row r="582" spans="1:16" x14ac:dyDescent="0.25">
      <c r="A582" s="328"/>
      <c r="B582" s="334"/>
      <c r="C582" s="340"/>
      <c r="D582" s="194" t="str">
        <f>$D$12</f>
        <v>ESTE</v>
      </c>
      <c r="E582" s="189"/>
      <c r="F582" s="192"/>
      <c r="G582" s="192"/>
      <c r="H582" s="192"/>
      <c r="I582" s="192"/>
      <c r="J582" s="192"/>
      <c r="K582" s="192"/>
      <c r="L582" s="192"/>
      <c r="M582" s="192"/>
      <c r="N582" s="192"/>
      <c r="O582" s="192"/>
      <c r="P582" s="192"/>
    </row>
    <row r="583" spans="1:16" x14ac:dyDescent="0.25">
      <c r="A583" s="328"/>
      <c r="B583" s="334"/>
      <c r="C583" s="340"/>
      <c r="D583" s="191" t="str">
        <f>$D$13</f>
        <v>SUD</v>
      </c>
      <c r="E583" s="188"/>
      <c r="F583" s="192"/>
      <c r="G583" s="192"/>
      <c r="H583" s="192"/>
      <c r="I583" s="192"/>
      <c r="J583" s="192"/>
      <c r="K583" s="192"/>
      <c r="L583" s="192"/>
      <c r="M583" s="192"/>
      <c r="N583" s="192"/>
      <c r="O583" s="192"/>
      <c r="P583" s="192"/>
    </row>
    <row r="584" spans="1:16" x14ac:dyDescent="0.25">
      <c r="A584" s="329"/>
      <c r="B584" s="335"/>
      <c r="C584" s="341"/>
      <c r="D584" s="195" t="str">
        <f>$D$14</f>
        <v>OESTE</v>
      </c>
      <c r="E584" s="190"/>
      <c r="F584" s="192"/>
      <c r="G584" s="192"/>
      <c r="H584" s="192"/>
      <c r="I584" s="192"/>
      <c r="J584" s="192"/>
      <c r="K584" s="192"/>
      <c r="L584" s="192"/>
      <c r="M584" s="192"/>
      <c r="N584" s="192"/>
      <c r="O584" s="192"/>
      <c r="P584" s="192"/>
    </row>
    <row r="585" spans="1:16" x14ac:dyDescent="0.25">
      <c r="A585" s="193"/>
      <c r="B585" s="206"/>
      <c r="C585" s="204"/>
      <c r="D585" s="192"/>
      <c r="E585" s="192"/>
      <c r="F585" s="192"/>
      <c r="G585" s="192"/>
      <c r="H585" s="192"/>
      <c r="I585" s="192"/>
      <c r="J585" s="192"/>
      <c r="K585" s="192"/>
      <c r="L585" s="192"/>
      <c r="M585" s="192"/>
      <c r="N585" s="192"/>
      <c r="O585" s="192"/>
      <c r="P585" s="192"/>
    </row>
    <row r="586" spans="1:16" x14ac:dyDescent="0.25">
      <c r="A586" s="324">
        <f>A581+1</f>
        <v>116</v>
      </c>
      <c r="B586" s="336">
        <f>Hoja2!B125</f>
        <v>0</v>
      </c>
      <c r="C586" s="342">
        <f>Hoja2!R125</f>
        <v>0</v>
      </c>
      <c r="D586" s="191" t="str">
        <f>$D$11</f>
        <v>NORTE</v>
      </c>
      <c r="E586" s="187"/>
      <c r="F586" s="192"/>
      <c r="G586" s="192"/>
      <c r="H586" s="192"/>
      <c r="I586" s="192"/>
      <c r="J586" s="192"/>
      <c r="K586" s="192"/>
      <c r="L586" s="192"/>
      <c r="M586" s="192"/>
      <c r="N586" s="192"/>
      <c r="O586" s="192"/>
      <c r="P586" s="192"/>
    </row>
    <row r="587" spans="1:16" x14ac:dyDescent="0.25">
      <c r="A587" s="325"/>
      <c r="B587" s="337"/>
      <c r="C587" s="343"/>
      <c r="D587" s="194" t="str">
        <f>$D$12</f>
        <v>ESTE</v>
      </c>
      <c r="E587" s="189"/>
      <c r="F587" s="192"/>
      <c r="G587" s="192"/>
      <c r="H587" s="192"/>
      <c r="I587" s="192"/>
      <c r="J587" s="192"/>
      <c r="K587" s="192"/>
      <c r="L587" s="192"/>
      <c r="M587" s="192"/>
      <c r="N587" s="192"/>
      <c r="O587" s="192"/>
      <c r="P587" s="192"/>
    </row>
    <row r="588" spans="1:16" x14ac:dyDescent="0.25">
      <c r="A588" s="325"/>
      <c r="B588" s="337"/>
      <c r="C588" s="343"/>
      <c r="D588" s="191" t="str">
        <f>$D$13</f>
        <v>SUD</v>
      </c>
      <c r="E588" s="188"/>
      <c r="F588" s="192"/>
      <c r="G588" s="192"/>
      <c r="H588" s="192"/>
      <c r="I588" s="192"/>
      <c r="J588" s="192"/>
      <c r="K588" s="192"/>
      <c r="L588" s="192"/>
      <c r="M588" s="192"/>
      <c r="N588" s="192"/>
      <c r="O588" s="192"/>
      <c r="P588" s="192"/>
    </row>
    <row r="589" spans="1:16" x14ac:dyDescent="0.25">
      <c r="A589" s="326"/>
      <c r="B589" s="338"/>
      <c r="C589" s="344"/>
      <c r="D589" s="195" t="str">
        <f>$D$14</f>
        <v>OESTE</v>
      </c>
      <c r="E589" s="190"/>
      <c r="F589" s="192"/>
      <c r="G589" s="192"/>
      <c r="H589" s="192"/>
      <c r="I589" s="192"/>
      <c r="J589" s="192"/>
      <c r="K589" s="192"/>
      <c r="L589" s="192"/>
      <c r="M589" s="192"/>
      <c r="N589" s="192"/>
      <c r="O589" s="192"/>
      <c r="P589" s="192"/>
    </row>
    <row r="590" spans="1:16" x14ac:dyDescent="0.25">
      <c r="A590" s="193"/>
      <c r="B590" s="206"/>
      <c r="C590" s="204"/>
      <c r="D590" s="192"/>
      <c r="E590" s="192"/>
      <c r="F590" s="192"/>
      <c r="G590" s="192"/>
      <c r="H590" s="192"/>
      <c r="I590" s="192"/>
      <c r="J590" s="192"/>
      <c r="K590" s="192"/>
      <c r="L590" s="192"/>
      <c r="M590" s="192"/>
      <c r="N590" s="192"/>
      <c r="O590" s="192"/>
      <c r="P590" s="192"/>
    </row>
    <row r="591" spans="1:16" x14ac:dyDescent="0.25">
      <c r="A591" s="327">
        <f>A586+1</f>
        <v>117</v>
      </c>
      <c r="B591" s="333">
        <f>Hoja2!B126</f>
        <v>0</v>
      </c>
      <c r="C591" s="339">
        <f>Hoja2!R126</f>
        <v>0</v>
      </c>
      <c r="D591" s="191" t="str">
        <f>$D$11</f>
        <v>NORTE</v>
      </c>
      <c r="E591" s="187"/>
      <c r="F591" s="192"/>
      <c r="G591" s="192"/>
      <c r="H591" s="192"/>
      <c r="I591" s="192"/>
      <c r="J591" s="192"/>
      <c r="K591" s="192"/>
      <c r="L591" s="192"/>
      <c r="M591" s="192"/>
      <c r="N591" s="192"/>
      <c r="O591" s="192"/>
      <c r="P591" s="192"/>
    </row>
    <row r="592" spans="1:16" x14ac:dyDescent="0.25">
      <c r="A592" s="328"/>
      <c r="B592" s="334"/>
      <c r="C592" s="340"/>
      <c r="D592" s="194" t="str">
        <f>$D$12</f>
        <v>ESTE</v>
      </c>
      <c r="E592" s="189"/>
      <c r="F592" s="192"/>
      <c r="G592" s="192"/>
      <c r="H592" s="192"/>
      <c r="I592" s="192"/>
      <c r="J592" s="192"/>
      <c r="K592" s="192"/>
      <c r="L592" s="192"/>
      <c r="M592" s="192"/>
      <c r="N592" s="192"/>
      <c r="O592" s="192"/>
      <c r="P592" s="192"/>
    </row>
    <row r="593" spans="1:16" x14ac:dyDescent="0.25">
      <c r="A593" s="328"/>
      <c r="B593" s="334"/>
      <c r="C593" s="340"/>
      <c r="D593" s="191" t="str">
        <f>$D$13</f>
        <v>SUD</v>
      </c>
      <c r="E593" s="188"/>
      <c r="F593" s="192"/>
      <c r="G593" s="192"/>
      <c r="H593" s="192"/>
      <c r="I593" s="192"/>
      <c r="J593" s="192"/>
      <c r="K593" s="192"/>
      <c r="L593" s="192"/>
      <c r="M593" s="192"/>
      <c r="N593" s="192"/>
      <c r="O593" s="192"/>
      <c r="P593" s="192"/>
    </row>
    <row r="594" spans="1:16" x14ac:dyDescent="0.25">
      <c r="A594" s="329"/>
      <c r="B594" s="335"/>
      <c r="C594" s="341"/>
      <c r="D594" s="195" t="str">
        <f>$D$14</f>
        <v>OESTE</v>
      </c>
      <c r="E594" s="190"/>
      <c r="F594" s="192"/>
      <c r="G594" s="192"/>
      <c r="H594" s="192"/>
      <c r="I594" s="192"/>
      <c r="J594" s="192"/>
      <c r="K594" s="192"/>
      <c r="L594" s="192"/>
      <c r="M594" s="192"/>
      <c r="N594" s="192"/>
      <c r="O594" s="192"/>
      <c r="P594" s="192"/>
    </row>
    <row r="595" spans="1:16" x14ac:dyDescent="0.25">
      <c r="A595" s="193"/>
      <c r="B595" s="206"/>
      <c r="C595" s="204"/>
      <c r="D595" s="192"/>
      <c r="E595" s="192"/>
      <c r="F595" s="192"/>
      <c r="G595" s="192"/>
      <c r="H595" s="192"/>
      <c r="I595" s="192"/>
      <c r="J595" s="192"/>
      <c r="K595" s="192"/>
      <c r="L595" s="192"/>
      <c r="M595" s="192"/>
      <c r="N595" s="192"/>
      <c r="O595" s="192"/>
      <c r="P595" s="192"/>
    </row>
    <row r="596" spans="1:16" x14ac:dyDescent="0.25">
      <c r="A596" s="324">
        <f>A591+1</f>
        <v>118</v>
      </c>
      <c r="B596" s="336">
        <f>Hoja2!B127</f>
        <v>0</v>
      </c>
      <c r="C596" s="342">
        <f>Hoja2!R127</f>
        <v>0</v>
      </c>
      <c r="D596" s="191" t="str">
        <f>$D$11</f>
        <v>NORTE</v>
      </c>
      <c r="E596" s="187"/>
      <c r="F596" s="192"/>
      <c r="G596" s="192"/>
      <c r="H596" s="192"/>
      <c r="I596" s="192"/>
      <c r="J596" s="192"/>
      <c r="K596" s="192"/>
      <c r="L596" s="192"/>
      <c r="M596" s="192"/>
      <c r="N596" s="192"/>
      <c r="O596" s="192"/>
      <c r="P596" s="192"/>
    </row>
    <row r="597" spans="1:16" x14ac:dyDescent="0.25">
      <c r="A597" s="325"/>
      <c r="B597" s="337"/>
      <c r="C597" s="343"/>
      <c r="D597" s="194" t="str">
        <f>$D$12</f>
        <v>ESTE</v>
      </c>
      <c r="E597" s="189"/>
      <c r="F597" s="192"/>
      <c r="G597" s="192"/>
      <c r="H597" s="192"/>
      <c r="I597" s="192"/>
      <c r="J597" s="192"/>
      <c r="K597" s="192"/>
      <c r="L597" s="192"/>
      <c r="M597" s="192"/>
      <c r="N597" s="192"/>
      <c r="O597" s="192"/>
      <c r="P597" s="192"/>
    </row>
    <row r="598" spans="1:16" x14ac:dyDescent="0.25">
      <c r="A598" s="325"/>
      <c r="B598" s="337"/>
      <c r="C598" s="343"/>
      <c r="D598" s="191" t="str">
        <f>$D$13</f>
        <v>SUD</v>
      </c>
      <c r="E598" s="188"/>
      <c r="F598" s="192"/>
      <c r="G598" s="192"/>
      <c r="H598" s="192"/>
      <c r="I598" s="192"/>
      <c r="J598" s="192"/>
      <c r="K598" s="192"/>
      <c r="L598" s="192"/>
      <c r="M598" s="192"/>
      <c r="N598" s="192"/>
      <c r="O598" s="192"/>
      <c r="P598" s="192"/>
    </row>
    <row r="599" spans="1:16" x14ac:dyDescent="0.25">
      <c r="A599" s="326"/>
      <c r="B599" s="338"/>
      <c r="C599" s="344"/>
      <c r="D599" s="195" t="str">
        <f>$D$14</f>
        <v>OESTE</v>
      </c>
      <c r="E599" s="190"/>
      <c r="F599" s="192"/>
      <c r="G599" s="192"/>
      <c r="H599" s="192"/>
      <c r="I599" s="192"/>
      <c r="J599" s="192"/>
      <c r="K599" s="192"/>
      <c r="L599" s="192"/>
      <c r="M599" s="192"/>
      <c r="N599" s="192"/>
      <c r="O599" s="192"/>
      <c r="P599" s="192"/>
    </row>
    <row r="600" spans="1:16" x14ac:dyDescent="0.25">
      <c r="A600" s="193"/>
      <c r="B600" s="206"/>
      <c r="C600" s="204"/>
      <c r="D600" s="192"/>
      <c r="E600" s="192"/>
      <c r="F600" s="192"/>
      <c r="G600" s="192"/>
      <c r="H600" s="192"/>
      <c r="I600" s="192"/>
      <c r="J600" s="192"/>
      <c r="K600" s="192"/>
      <c r="L600" s="192"/>
      <c r="M600" s="192"/>
      <c r="N600" s="192"/>
      <c r="O600" s="192"/>
      <c r="P600" s="192"/>
    </row>
    <row r="601" spans="1:16" x14ac:dyDescent="0.25">
      <c r="A601" s="327">
        <f>A596+1</f>
        <v>119</v>
      </c>
      <c r="B601" s="333">
        <f>Hoja2!B128</f>
        <v>0</v>
      </c>
      <c r="C601" s="339">
        <f>Hoja2!R128</f>
        <v>0</v>
      </c>
      <c r="D601" s="191" t="str">
        <f>$D$11</f>
        <v>NORTE</v>
      </c>
      <c r="E601" s="187"/>
      <c r="F601" s="192"/>
      <c r="G601" s="192"/>
      <c r="H601" s="192"/>
      <c r="I601" s="192"/>
      <c r="J601" s="192"/>
      <c r="K601" s="192"/>
      <c r="L601" s="192"/>
      <c r="M601" s="192"/>
      <c r="N601" s="192"/>
      <c r="O601" s="192"/>
      <c r="P601" s="192"/>
    </row>
    <row r="602" spans="1:16" x14ac:dyDescent="0.25">
      <c r="A602" s="328"/>
      <c r="B602" s="334"/>
      <c r="C602" s="340"/>
      <c r="D602" s="194" t="str">
        <f>$D$12</f>
        <v>ESTE</v>
      </c>
      <c r="E602" s="189"/>
      <c r="F602" s="192"/>
      <c r="G602" s="192"/>
      <c r="H602" s="192"/>
      <c r="I602" s="192"/>
      <c r="J602" s="192"/>
      <c r="K602" s="192"/>
      <c r="L602" s="192"/>
      <c r="M602" s="192"/>
      <c r="N602" s="192"/>
      <c r="O602" s="192"/>
      <c r="P602" s="192"/>
    </row>
    <row r="603" spans="1:16" x14ac:dyDescent="0.25">
      <c r="A603" s="328"/>
      <c r="B603" s="334"/>
      <c r="C603" s="340"/>
      <c r="D603" s="191" t="str">
        <f>$D$13</f>
        <v>SUD</v>
      </c>
      <c r="E603" s="188"/>
      <c r="F603" s="192"/>
      <c r="G603" s="192"/>
      <c r="H603" s="192"/>
      <c r="I603" s="192"/>
      <c r="J603" s="192"/>
      <c r="K603" s="192"/>
      <c r="L603" s="192"/>
      <c r="M603" s="192"/>
      <c r="N603" s="192"/>
      <c r="O603" s="192"/>
      <c r="P603" s="192"/>
    </row>
    <row r="604" spans="1:16" x14ac:dyDescent="0.25">
      <c r="A604" s="329"/>
      <c r="B604" s="335"/>
      <c r="C604" s="341"/>
      <c r="D604" s="195" t="str">
        <f>$D$14</f>
        <v>OESTE</v>
      </c>
      <c r="E604" s="190"/>
      <c r="F604" s="192"/>
      <c r="G604" s="192"/>
      <c r="H604" s="192"/>
      <c r="I604" s="192"/>
      <c r="J604" s="192"/>
      <c r="K604" s="192"/>
      <c r="L604" s="192"/>
      <c r="M604" s="192"/>
      <c r="N604" s="192"/>
      <c r="O604" s="192"/>
      <c r="P604" s="192"/>
    </row>
    <row r="605" spans="1:16" x14ac:dyDescent="0.25">
      <c r="A605" s="193"/>
      <c r="B605" s="206"/>
      <c r="C605" s="204"/>
      <c r="D605" s="192"/>
      <c r="E605" s="192"/>
      <c r="F605" s="192"/>
      <c r="G605" s="192"/>
      <c r="H605" s="192"/>
      <c r="I605" s="192"/>
      <c r="J605" s="192"/>
      <c r="K605" s="192"/>
      <c r="L605" s="192"/>
      <c r="M605" s="192"/>
      <c r="N605" s="192"/>
      <c r="O605" s="192"/>
      <c r="P605" s="192"/>
    </row>
    <row r="606" spans="1:16" x14ac:dyDescent="0.25">
      <c r="A606" s="324">
        <f>A601+1</f>
        <v>120</v>
      </c>
      <c r="B606" s="336">
        <f>Hoja2!B129</f>
        <v>0</v>
      </c>
      <c r="C606" s="342">
        <f>Hoja2!R129</f>
        <v>0</v>
      </c>
      <c r="D606" s="191" t="str">
        <f>$D$11</f>
        <v>NORTE</v>
      </c>
      <c r="E606" s="187"/>
      <c r="F606" s="192"/>
      <c r="G606" s="192"/>
      <c r="H606" s="192"/>
      <c r="I606" s="192"/>
      <c r="J606" s="192"/>
      <c r="K606" s="192"/>
      <c r="L606" s="192"/>
      <c r="M606" s="192"/>
      <c r="N606" s="192"/>
      <c r="O606" s="192"/>
      <c r="P606" s="192"/>
    </row>
    <row r="607" spans="1:16" x14ac:dyDescent="0.25">
      <c r="A607" s="325"/>
      <c r="B607" s="337"/>
      <c r="C607" s="343"/>
      <c r="D607" s="194" t="str">
        <f>$D$12</f>
        <v>ESTE</v>
      </c>
      <c r="E607" s="189"/>
      <c r="F607" s="192"/>
      <c r="G607" s="192"/>
      <c r="H607" s="192"/>
      <c r="I607" s="192"/>
      <c r="J607" s="192"/>
      <c r="K607" s="192"/>
      <c r="L607" s="192"/>
      <c r="M607" s="192"/>
      <c r="N607" s="192"/>
      <c r="O607" s="192"/>
      <c r="P607" s="192"/>
    </row>
    <row r="608" spans="1:16" x14ac:dyDescent="0.25">
      <c r="A608" s="325"/>
      <c r="B608" s="337"/>
      <c r="C608" s="343"/>
      <c r="D608" s="191" t="str">
        <f>$D$13</f>
        <v>SUD</v>
      </c>
      <c r="E608" s="188"/>
      <c r="F608" s="192"/>
      <c r="G608" s="192"/>
      <c r="H608" s="192"/>
      <c r="I608" s="192"/>
      <c r="J608" s="192"/>
      <c r="K608" s="192"/>
      <c r="L608" s="192"/>
      <c r="M608" s="192"/>
      <c r="N608" s="192"/>
      <c r="O608" s="192"/>
      <c r="P608" s="192"/>
    </row>
    <row r="609" spans="1:16" x14ac:dyDescent="0.25">
      <c r="A609" s="326"/>
      <c r="B609" s="338"/>
      <c r="C609" s="344"/>
      <c r="D609" s="195" t="str">
        <f>$D$14</f>
        <v>OESTE</v>
      </c>
      <c r="E609" s="190"/>
      <c r="F609" s="192"/>
      <c r="G609" s="192"/>
      <c r="H609" s="192"/>
      <c r="I609" s="192"/>
      <c r="J609" s="192"/>
      <c r="K609" s="192"/>
      <c r="L609" s="192"/>
      <c r="M609" s="192"/>
      <c r="N609" s="192"/>
      <c r="O609" s="192"/>
      <c r="P609" s="192"/>
    </row>
    <row r="610" spans="1:16" x14ac:dyDescent="0.25">
      <c r="A610" s="193"/>
      <c r="B610" s="206"/>
      <c r="C610" s="204"/>
      <c r="D610" s="192"/>
      <c r="E610" s="192"/>
      <c r="F610" s="192"/>
      <c r="G610" s="192"/>
      <c r="H610" s="192"/>
      <c r="I610" s="192"/>
      <c r="J610" s="192"/>
      <c r="K610" s="192"/>
      <c r="L610" s="192"/>
      <c r="M610" s="192"/>
      <c r="N610" s="192"/>
      <c r="O610" s="192"/>
      <c r="P610" s="192"/>
    </row>
    <row r="611" spans="1:16" x14ac:dyDescent="0.25">
      <c r="A611" s="327">
        <f>A606+1</f>
        <v>121</v>
      </c>
      <c r="B611" s="333">
        <f>Hoja2!B130</f>
        <v>0</v>
      </c>
      <c r="C611" s="339">
        <f>Hoja2!R130</f>
        <v>0</v>
      </c>
      <c r="D611" s="191" t="str">
        <f>$D$11</f>
        <v>NORTE</v>
      </c>
      <c r="E611" s="187"/>
      <c r="F611" s="192"/>
      <c r="G611" s="192"/>
      <c r="H611" s="192"/>
      <c r="I611" s="192"/>
      <c r="J611" s="192"/>
      <c r="K611" s="192"/>
      <c r="L611" s="192"/>
      <c r="M611" s="192"/>
      <c r="N611" s="192"/>
      <c r="O611" s="192"/>
      <c r="P611" s="192"/>
    </row>
    <row r="612" spans="1:16" x14ac:dyDescent="0.25">
      <c r="A612" s="328"/>
      <c r="B612" s="334"/>
      <c r="C612" s="340"/>
      <c r="D612" s="194" t="str">
        <f>$D$12</f>
        <v>ESTE</v>
      </c>
      <c r="E612" s="189"/>
      <c r="F612" s="192"/>
      <c r="G612" s="192"/>
      <c r="H612" s="192"/>
      <c r="I612" s="192"/>
      <c r="J612" s="192"/>
      <c r="K612" s="192"/>
      <c r="L612" s="192"/>
      <c r="M612" s="192"/>
      <c r="N612" s="192"/>
      <c r="O612" s="192"/>
      <c r="P612" s="192"/>
    </row>
    <row r="613" spans="1:16" x14ac:dyDescent="0.25">
      <c r="A613" s="328"/>
      <c r="B613" s="334"/>
      <c r="C613" s="340"/>
      <c r="D613" s="191" t="str">
        <f>$D$13</f>
        <v>SUD</v>
      </c>
      <c r="E613" s="188"/>
      <c r="F613" s="192"/>
      <c r="G613" s="192"/>
      <c r="H613" s="192"/>
      <c r="I613" s="192"/>
      <c r="J613" s="192"/>
      <c r="K613" s="192"/>
      <c r="L613" s="192"/>
      <c r="M613" s="192"/>
      <c r="N613" s="192"/>
      <c r="O613" s="192"/>
      <c r="P613" s="192"/>
    </row>
    <row r="614" spans="1:16" x14ac:dyDescent="0.25">
      <c r="A614" s="329"/>
      <c r="B614" s="335"/>
      <c r="C614" s="341"/>
      <c r="D614" s="195" t="str">
        <f>$D$14</f>
        <v>OESTE</v>
      </c>
      <c r="E614" s="190"/>
      <c r="F614" s="192"/>
      <c r="G614" s="192"/>
      <c r="H614" s="192"/>
      <c r="I614" s="192"/>
      <c r="J614" s="192"/>
      <c r="K614" s="192"/>
      <c r="L614" s="192"/>
      <c r="M614" s="192"/>
      <c r="N614" s="192"/>
      <c r="O614" s="192"/>
      <c r="P614" s="192"/>
    </row>
    <row r="615" spans="1:16" x14ac:dyDescent="0.25">
      <c r="A615" s="193"/>
      <c r="B615" s="206"/>
      <c r="C615" s="204"/>
      <c r="D615" s="192"/>
      <c r="E615" s="192"/>
      <c r="F615" s="192"/>
      <c r="G615" s="192"/>
      <c r="H615" s="192"/>
      <c r="I615" s="192"/>
      <c r="J615" s="192"/>
      <c r="K615" s="192"/>
      <c r="L615" s="192"/>
      <c r="M615" s="192"/>
      <c r="N615" s="192"/>
      <c r="O615" s="192"/>
      <c r="P615" s="192"/>
    </row>
    <row r="616" spans="1:16" x14ac:dyDescent="0.25">
      <c r="A616" s="324">
        <f>A611+1</f>
        <v>122</v>
      </c>
      <c r="B616" s="336">
        <f>Hoja2!B131</f>
        <v>0</v>
      </c>
      <c r="C616" s="342">
        <f>Hoja2!R131</f>
        <v>0</v>
      </c>
      <c r="D616" s="191" t="str">
        <f>$D$11</f>
        <v>NORTE</v>
      </c>
      <c r="E616" s="187"/>
      <c r="F616" s="192"/>
      <c r="G616" s="192"/>
      <c r="H616" s="192"/>
      <c r="I616" s="192"/>
      <c r="J616" s="192"/>
      <c r="K616" s="192"/>
      <c r="L616" s="192"/>
      <c r="M616" s="192"/>
      <c r="N616" s="192"/>
      <c r="O616" s="192"/>
      <c r="P616" s="192"/>
    </row>
    <row r="617" spans="1:16" x14ac:dyDescent="0.25">
      <c r="A617" s="325"/>
      <c r="B617" s="337"/>
      <c r="C617" s="343"/>
      <c r="D617" s="194" t="str">
        <f>$D$12</f>
        <v>ESTE</v>
      </c>
      <c r="E617" s="189"/>
      <c r="F617" s="192"/>
      <c r="G617" s="192"/>
      <c r="H617" s="192"/>
      <c r="I617" s="192"/>
      <c r="J617" s="192"/>
      <c r="K617" s="192"/>
      <c r="L617" s="192"/>
      <c r="M617" s="192"/>
      <c r="N617" s="192"/>
      <c r="O617" s="192"/>
      <c r="P617" s="192"/>
    </row>
    <row r="618" spans="1:16" x14ac:dyDescent="0.25">
      <c r="A618" s="325"/>
      <c r="B618" s="337"/>
      <c r="C618" s="343"/>
      <c r="D618" s="191" t="str">
        <f>$D$13</f>
        <v>SUD</v>
      </c>
      <c r="E618" s="188"/>
      <c r="F618" s="192"/>
      <c r="G618" s="192"/>
      <c r="H618" s="192"/>
      <c r="I618" s="192"/>
      <c r="J618" s="192"/>
      <c r="K618" s="192"/>
      <c r="L618" s="192"/>
      <c r="M618" s="192"/>
      <c r="N618" s="192"/>
      <c r="O618" s="192"/>
      <c r="P618" s="192"/>
    </row>
    <row r="619" spans="1:16" x14ac:dyDescent="0.25">
      <c r="A619" s="326"/>
      <c r="B619" s="338"/>
      <c r="C619" s="344"/>
      <c r="D619" s="195" t="str">
        <f>$D$14</f>
        <v>OESTE</v>
      </c>
      <c r="E619" s="190"/>
      <c r="F619" s="192"/>
      <c r="G619" s="192"/>
      <c r="H619" s="192"/>
      <c r="I619" s="192"/>
      <c r="J619" s="192"/>
      <c r="K619" s="192"/>
      <c r="L619" s="192"/>
      <c r="M619" s="192"/>
      <c r="N619" s="192"/>
      <c r="O619" s="192"/>
      <c r="P619" s="192"/>
    </row>
    <row r="620" spans="1:16" x14ac:dyDescent="0.25">
      <c r="A620" s="193"/>
      <c r="B620" s="206"/>
      <c r="C620" s="204"/>
      <c r="D620" s="192"/>
      <c r="E620" s="192"/>
      <c r="F620" s="192"/>
      <c r="G620" s="192"/>
      <c r="H620" s="192"/>
      <c r="I620" s="192"/>
      <c r="J620" s="192"/>
      <c r="K620" s="192"/>
      <c r="L620" s="192"/>
      <c r="M620" s="192"/>
      <c r="N620" s="192"/>
      <c r="O620" s="192"/>
      <c r="P620" s="192"/>
    </row>
    <row r="621" spans="1:16" x14ac:dyDescent="0.25">
      <c r="A621" s="327">
        <f>A616+1</f>
        <v>123</v>
      </c>
      <c r="B621" s="333">
        <f>Hoja2!B132</f>
        <v>0</v>
      </c>
      <c r="C621" s="339">
        <f>Hoja2!R132</f>
        <v>0</v>
      </c>
      <c r="D621" s="191" t="str">
        <f>$D$11</f>
        <v>NORTE</v>
      </c>
      <c r="E621" s="187"/>
      <c r="F621" s="192"/>
      <c r="G621" s="192"/>
      <c r="H621" s="192"/>
      <c r="I621" s="192"/>
      <c r="J621" s="192"/>
      <c r="K621" s="192"/>
      <c r="L621" s="192"/>
      <c r="M621" s="192"/>
      <c r="N621" s="192"/>
      <c r="O621" s="192"/>
      <c r="P621" s="192"/>
    </row>
    <row r="622" spans="1:16" x14ac:dyDescent="0.25">
      <c r="A622" s="328"/>
      <c r="B622" s="334"/>
      <c r="C622" s="340"/>
      <c r="D622" s="194" t="str">
        <f>$D$12</f>
        <v>ESTE</v>
      </c>
      <c r="E622" s="189"/>
      <c r="F622" s="192"/>
      <c r="G622" s="192"/>
      <c r="H622" s="192"/>
      <c r="I622" s="192"/>
      <c r="J622" s="192"/>
      <c r="K622" s="192"/>
      <c r="L622" s="192"/>
      <c r="M622" s="192"/>
      <c r="N622" s="192"/>
      <c r="O622" s="192"/>
      <c r="P622" s="192"/>
    </row>
    <row r="623" spans="1:16" x14ac:dyDescent="0.25">
      <c r="A623" s="328"/>
      <c r="B623" s="334"/>
      <c r="C623" s="340"/>
      <c r="D623" s="191" t="str">
        <f>$D$13</f>
        <v>SUD</v>
      </c>
      <c r="E623" s="188"/>
      <c r="F623" s="192"/>
      <c r="G623" s="192"/>
      <c r="H623" s="192"/>
      <c r="I623" s="192"/>
      <c r="J623" s="192"/>
      <c r="K623" s="192"/>
      <c r="L623" s="192"/>
      <c r="M623" s="192"/>
      <c r="N623" s="192"/>
      <c r="O623" s="192"/>
      <c r="P623" s="192"/>
    </row>
    <row r="624" spans="1:16" x14ac:dyDescent="0.25">
      <c r="A624" s="329"/>
      <c r="B624" s="335"/>
      <c r="C624" s="341"/>
      <c r="D624" s="195" t="str">
        <f>$D$14</f>
        <v>OESTE</v>
      </c>
      <c r="E624" s="190"/>
      <c r="F624" s="192"/>
      <c r="G624" s="192"/>
      <c r="H624" s="192"/>
      <c r="I624" s="192"/>
      <c r="J624" s="192"/>
      <c r="K624" s="192"/>
      <c r="L624" s="192"/>
      <c r="M624" s="192"/>
      <c r="N624" s="192"/>
      <c r="O624" s="192"/>
      <c r="P624" s="192"/>
    </row>
    <row r="625" spans="1:16" x14ac:dyDescent="0.25">
      <c r="A625" s="193"/>
      <c r="B625" s="206"/>
      <c r="C625" s="204"/>
      <c r="D625" s="192"/>
      <c r="E625" s="192"/>
      <c r="F625" s="192"/>
      <c r="G625" s="192"/>
      <c r="H625" s="192"/>
      <c r="I625" s="192"/>
      <c r="J625" s="192"/>
      <c r="K625" s="192"/>
      <c r="L625" s="192"/>
      <c r="M625" s="192"/>
      <c r="N625" s="192"/>
      <c r="O625" s="192"/>
      <c r="P625" s="192"/>
    </row>
    <row r="626" spans="1:16" x14ac:dyDescent="0.25">
      <c r="A626" s="324">
        <f>A621+1</f>
        <v>124</v>
      </c>
      <c r="B626" s="336">
        <f>Hoja2!B133</f>
        <v>0</v>
      </c>
      <c r="C626" s="342">
        <f>Hoja2!R133</f>
        <v>0</v>
      </c>
      <c r="D626" s="191" t="str">
        <f>$D$11</f>
        <v>NORTE</v>
      </c>
      <c r="E626" s="187"/>
      <c r="F626" s="192"/>
      <c r="G626" s="192"/>
      <c r="H626" s="192"/>
      <c r="I626" s="192"/>
      <c r="J626" s="192"/>
      <c r="K626" s="192"/>
      <c r="L626" s="192"/>
      <c r="M626" s="192"/>
      <c r="N626" s="192"/>
      <c r="O626" s="192"/>
      <c r="P626" s="192"/>
    </row>
    <row r="627" spans="1:16" x14ac:dyDescent="0.25">
      <c r="A627" s="325"/>
      <c r="B627" s="337"/>
      <c r="C627" s="343"/>
      <c r="D627" s="194" t="str">
        <f>$D$12</f>
        <v>ESTE</v>
      </c>
      <c r="E627" s="189"/>
      <c r="F627" s="192"/>
      <c r="G627" s="192"/>
      <c r="H627" s="192"/>
      <c r="I627" s="192"/>
      <c r="J627" s="192"/>
      <c r="K627" s="192"/>
      <c r="L627" s="192"/>
      <c r="M627" s="192"/>
      <c r="N627" s="192"/>
      <c r="O627" s="192"/>
      <c r="P627" s="192"/>
    </row>
    <row r="628" spans="1:16" x14ac:dyDescent="0.25">
      <c r="A628" s="325"/>
      <c r="B628" s="337"/>
      <c r="C628" s="343"/>
      <c r="D628" s="191" t="str">
        <f>$D$13</f>
        <v>SUD</v>
      </c>
      <c r="E628" s="188"/>
      <c r="F628" s="192"/>
      <c r="G628" s="192"/>
      <c r="H628" s="192"/>
      <c r="I628" s="192"/>
      <c r="J628" s="192"/>
      <c r="K628" s="192"/>
      <c r="L628" s="192"/>
      <c r="M628" s="192"/>
      <c r="N628" s="192"/>
      <c r="O628" s="192"/>
      <c r="P628" s="192"/>
    </row>
    <row r="629" spans="1:16" x14ac:dyDescent="0.25">
      <c r="A629" s="326"/>
      <c r="B629" s="338"/>
      <c r="C629" s="344"/>
      <c r="D629" s="195" t="str">
        <f>$D$14</f>
        <v>OESTE</v>
      </c>
      <c r="E629" s="190"/>
      <c r="F629" s="192"/>
      <c r="G629" s="192"/>
      <c r="H629" s="192"/>
      <c r="I629" s="192"/>
      <c r="J629" s="192"/>
      <c r="K629" s="192"/>
      <c r="L629" s="192"/>
      <c r="M629" s="192"/>
      <c r="N629" s="192"/>
      <c r="O629" s="192"/>
      <c r="P629" s="192"/>
    </row>
    <row r="630" spans="1:16" x14ac:dyDescent="0.25">
      <c r="A630" s="193"/>
      <c r="B630" s="206"/>
      <c r="C630" s="204"/>
      <c r="D630" s="192"/>
      <c r="E630" s="192"/>
      <c r="F630" s="192"/>
      <c r="G630" s="192"/>
      <c r="H630" s="192"/>
      <c r="I630" s="192"/>
      <c r="J630" s="192"/>
      <c r="K630" s="192"/>
      <c r="L630" s="192"/>
      <c r="M630" s="192"/>
      <c r="N630" s="192"/>
      <c r="O630" s="192"/>
      <c r="P630" s="192"/>
    </row>
    <row r="631" spans="1:16" x14ac:dyDescent="0.25">
      <c r="A631" s="327">
        <f>A626+1</f>
        <v>125</v>
      </c>
      <c r="B631" s="333">
        <f>Hoja2!B134</f>
        <v>0</v>
      </c>
      <c r="C631" s="339">
        <f>Hoja2!R134</f>
        <v>0</v>
      </c>
      <c r="D631" s="191" t="str">
        <f>$D$11</f>
        <v>NORTE</v>
      </c>
      <c r="E631" s="187"/>
      <c r="F631" s="192"/>
      <c r="G631" s="192"/>
      <c r="H631" s="192"/>
      <c r="I631" s="192"/>
      <c r="J631" s="192"/>
      <c r="K631" s="192"/>
      <c r="L631" s="192"/>
      <c r="M631" s="192"/>
      <c r="N631" s="192"/>
      <c r="O631" s="192"/>
      <c r="P631" s="192"/>
    </row>
    <row r="632" spans="1:16" x14ac:dyDescent="0.25">
      <c r="A632" s="328"/>
      <c r="B632" s="334"/>
      <c r="C632" s="340"/>
      <c r="D632" s="194" t="str">
        <f>$D$12</f>
        <v>ESTE</v>
      </c>
      <c r="E632" s="189"/>
      <c r="F632" s="192"/>
      <c r="G632" s="192"/>
      <c r="H632" s="192"/>
      <c r="I632" s="192"/>
      <c r="J632" s="192"/>
      <c r="K632" s="192"/>
      <c r="L632" s="192"/>
      <c r="M632" s="192"/>
      <c r="N632" s="192"/>
      <c r="O632" s="192"/>
      <c r="P632" s="192"/>
    </row>
    <row r="633" spans="1:16" x14ac:dyDescent="0.25">
      <c r="A633" s="328"/>
      <c r="B633" s="334"/>
      <c r="C633" s="340"/>
      <c r="D633" s="191" t="str">
        <f>$D$13</f>
        <v>SUD</v>
      </c>
      <c r="E633" s="188"/>
      <c r="F633" s="192"/>
      <c r="G633" s="192"/>
      <c r="H633" s="192"/>
      <c r="I633" s="192"/>
      <c r="J633" s="192"/>
      <c r="K633" s="192"/>
      <c r="L633" s="192"/>
      <c r="M633" s="192"/>
      <c r="N633" s="192"/>
      <c r="O633" s="192"/>
      <c r="P633" s="192"/>
    </row>
    <row r="634" spans="1:16" x14ac:dyDescent="0.25">
      <c r="A634" s="329"/>
      <c r="B634" s="335"/>
      <c r="C634" s="341"/>
      <c r="D634" s="195" t="str">
        <f>$D$14</f>
        <v>OESTE</v>
      </c>
      <c r="E634" s="190"/>
      <c r="F634" s="192"/>
      <c r="G634" s="192"/>
      <c r="H634" s="192"/>
      <c r="I634" s="192"/>
      <c r="J634" s="192"/>
      <c r="K634" s="192"/>
      <c r="L634" s="192"/>
      <c r="M634" s="192"/>
      <c r="N634" s="192"/>
      <c r="O634" s="192"/>
      <c r="P634" s="192"/>
    </row>
    <row r="635" spans="1:16" x14ac:dyDescent="0.25">
      <c r="A635" s="193"/>
      <c r="B635" s="206"/>
      <c r="C635" s="204"/>
      <c r="D635" s="192"/>
      <c r="E635" s="192"/>
      <c r="F635" s="192"/>
      <c r="G635" s="192"/>
      <c r="H635" s="192"/>
      <c r="I635" s="192"/>
      <c r="J635" s="192"/>
      <c r="K635" s="192"/>
      <c r="L635" s="192"/>
      <c r="M635" s="192"/>
      <c r="N635" s="192"/>
      <c r="O635" s="192"/>
      <c r="P635" s="192"/>
    </row>
    <row r="636" spans="1:16" x14ac:dyDescent="0.25">
      <c r="A636" s="324">
        <f>A631+1</f>
        <v>126</v>
      </c>
      <c r="B636" s="336">
        <f>Hoja2!B135</f>
        <v>0</v>
      </c>
      <c r="C636" s="342">
        <f>Hoja2!R135</f>
        <v>0</v>
      </c>
      <c r="D636" s="191" t="str">
        <f>$D$11</f>
        <v>NORTE</v>
      </c>
      <c r="E636" s="187"/>
      <c r="F636" s="192"/>
      <c r="G636" s="192"/>
      <c r="H636" s="192"/>
      <c r="I636" s="192"/>
      <c r="J636" s="192"/>
      <c r="K636" s="192"/>
      <c r="L636" s="192"/>
      <c r="M636" s="192"/>
      <c r="N636" s="192"/>
      <c r="O636" s="192"/>
      <c r="P636" s="192"/>
    </row>
    <row r="637" spans="1:16" x14ac:dyDescent="0.25">
      <c r="A637" s="325"/>
      <c r="B637" s="337"/>
      <c r="C637" s="343"/>
      <c r="D637" s="194" t="str">
        <f>$D$12</f>
        <v>ESTE</v>
      </c>
      <c r="E637" s="189"/>
      <c r="F637" s="192"/>
      <c r="G637" s="192"/>
      <c r="H637" s="192"/>
      <c r="I637" s="192"/>
      <c r="J637" s="192"/>
      <c r="K637" s="192"/>
      <c r="L637" s="192"/>
      <c r="M637" s="192"/>
      <c r="N637" s="192"/>
      <c r="O637" s="192"/>
      <c r="P637" s="192"/>
    </row>
    <row r="638" spans="1:16" x14ac:dyDescent="0.25">
      <c r="A638" s="325"/>
      <c r="B638" s="337"/>
      <c r="C638" s="343"/>
      <c r="D638" s="191" t="str">
        <f>$D$13</f>
        <v>SUD</v>
      </c>
      <c r="E638" s="188"/>
      <c r="F638" s="192"/>
      <c r="G638" s="192"/>
      <c r="H638" s="192"/>
      <c r="I638" s="192"/>
      <c r="J638" s="192"/>
      <c r="K638" s="192"/>
      <c r="L638" s="192"/>
      <c r="M638" s="192"/>
      <c r="N638" s="192"/>
      <c r="O638" s="192"/>
      <c r="P638" s="192"/>
    </row>
    <row r="639" spans="1:16" x14ac:dyDescent="0.25">
      <c r="A639" s="326"/>
      <c r="B639" s="338"/>
      <c r="C639" s="344"/>
      <c r="D639" s="195" t="str">
        <f>$D$14</f>
        <v>OESTE</v>
      </c>
      <c r="E639" s="190"/>
      <c r="F639" s="192"/>
      <c r="G639" s="192"/>
      <c r="H639" s="192"/>
      <c r="I639" s="192"/>
      <c r="J639" s="192"/>
      <c r="K639" s="192"/>
      <c r="L639" s="192"/>
      <c r="M639" s="192"/>
      <c r="N639" s="192"/>
      <c r="O639" s="192"/>
      <c r="P639" s="192"/>
    </row>
    <row r="640" spans="1:16" x14ac:dyDescent="0.25">
      <c r="A640" s="193"/>
      <c r="B640" s="206"/>
      <c r="C640" s="204"/>
      <c r="D640" s="192"/>
      <c r="E640" s="192"/>
      <c r="F640" s="192"/>
      <c r="G640" s="192"/>
      <c r="H640" s="192"/>
      <c r="I640" s="192"/>
      <c r="J640" s="192"/>
      <c r="K640" s="192"/>
      <c r="L640" s="192"/>
      <c r="M640" s="192"/>
      <c r="N640" s="192"/>
      <c r="O640" s="192"/>
      <c r="P640" s="192"/>
    </row>
    <row r="641" spans="1:16" x14ac:dyDescent="0.25">
      <c r="A641" s="327">
        <f>A636+1</f>
        <v>127</v>
      </c>
      <c r="B641" s="333">
        <f>Hoja2!B136</f>
        <v>0</v>
      </c>
      <c r="C641" s="339">
        <f>Hoja2!R136</f>
        <v>0</v>
      </c>
      <c r="D641" s="191" t="str">
        <f>$D$11</f>
        <v>NORTE</v>
      </c>
      <c r="E641" s="187"/>
      <c r="F641" s="192"/>
      <c r="G641" s="192"/>
      <c r="H641" s="192"/>
      <c r="I641" s="192"/>
      <c r="J641" s="192"/>
      <c r="K641" s="192"/>
      <c r="L641" s="192"/>
      <c r="M641" s="192"/>
      <c r="N641" s="192"/>
      <c r="O641" s="192"/>
      <c r="P641" s="192"/>
    </row>
    <row r="642" spans="1:16" x14ac:dyDescent="0.25">
      <c r="A642" s="328"/>
      <c r="B642" s="334"/>
      <c r="C642" s="340"/>
      <c r="D642" s="194" t="str">
        <f>$D$12</f>
        <v>ESTE</v>
      </c>
      <c r="E642" s="189"/>
      <c r="F642" s="192"/>
      <c r="G642" s="192"/>
      <c r="H642" s="192"/>
      <c r="I642" s="192"/>
      <c r="J642" s="192"/>
      <c r="K642" s="192"/>
      <c r="L642" s="192"/>
      <c r="M642" s="192"/>
      <c r="N642" s="192"/>
      <c r="O642" s="192"/>
      <c r="P642" s="192"/>
    </row>
    <row r="643" spans="1:16" x14ac:dyDescent="0.25">
      <c r="A643" s="328"/>
      <c r="B643" s="334"/>
      <c r="C643" s="340"/>
      <c r="D643" s="191" t="str">
        <f>$D$13</f>
        <v>SUD</v>
      </c>
      <c r="E643" s="188"/>
      <c r="F643" s="192"/>
      <c r="G643" s="192"/>
      <c r="H643" s="192"/>
      <c r="I643" s="192"/>
      <c r="J643" s="192"/>
      <c r="K643" s="192"/>
      <c r="L643" s="192"/>
      <c r="M643" s="192"/>
      <c r="N643" s="192"/>
      <c r="O643" s="192"/>
      <c r="P643" s="192"/>
    </row>
    <row r="644" spans="1:16" x14ac:dyDescent="0.25">
      <c r="A644" s="329"/>
      <c r="B644" s="335"/>
      <c r="C644" s="341"/>
      <c r="D644" s="195" t="str">
        <f>$D$14</f>
        <v>OESTE</v>
      </c>
      <c r="E644" s="190"/>
      <c r="F644" s="192"/>
      <c r="G644" s="192"/>
      <c r="H644" s="192"/>
      <c r="I644" s="192"/>
      <c r="J644" s="192"/>
      <c r="K644" s="192"/>
      <c r="L644" s="192"/>
      <c r="M644" s="192"/>
      <c r="N644" s="192"/>
      <c r="O644" s="192"/>
      <c r="P644" s="192"/>
    </row>
    <row r="645" spans="1:16" x14ac:dyDescent="0.25">
      <c r="A645" s="193"/>
      <c r="B645" s="206"/>
      <c r="C645" s="204"/>
      <c r="D645" s="192"/>
      <c r="E645" s="192"/>
      <c r="F645" s="192"/>
      <c r="G645" s="192"/>
      <c r="H645" s="192"/>
      <c r="I645" s="192"/>
      <c r="J645" s="192"/>
      <c r="K645" s="192"/>
      <c r="L645" s="192"/>
      <c r="M645" s="192"/>
      <c r="N645" s="192"/>
      <c r="O645" s="192"/>
      <c r="P645" s="192"/>
    </row>
    <row r="646" spans="1:16" x14ac:dyDescent="0.25">
      <c r="A646" s="324">
        <f>A641+1</f>
        <v>128</v>
      </c>
      <c r="B646" s="336">
        <f>Hoja2!B137</f>
        <v>0</v>
      </c>
      <c r="C646" s="342">
        <f>Hoja2!R137</f>
        <v>0</v>
      </c>
      <c r="D646" s="191" t="str">
        <f>$D$11</f>
        <v>NORTE</v>
      </c>
      <c r="E646" s="187"/>
      <c r="F646" s="192"/>
      <c r="G646" s="192"/>
      <c r="H646" s="192"/>
      <c r="I646" s="192"/>
      <c r="J646" s="192"/>
      <c r="K646" s="192"/>
      <c r="L646" s="192"/>
      <c r="M646" s="192"/>
      <c r="N646" s="192"/>
      <c r="O646" s="192"/>
      <c r="P646" s="192"/>
    </row>
    <row r="647" spans="1:16" x14ac:dyDescent="0.25">
      <c r="A647" s="325"/>
      <c r="B647" s="337"/>
      <c r="C647" s="343"/>
      <c r="D647" s="194" t="str">
        <f>$D$12</f>
        <v>ESTE</v>
      </c>
      <c r="E647" s="189"/>
      <c r="F647" s="192"/>
      <c r="G647" s="192"/>
      <c r="H647" s="192"/>
      <c r="I647" s="192"/>
      <c r="J647" s="192"/>
      <c r="K647" s="192"/>
      <c r="L647" s="192"/>
      <c r="M647" s="192"/>
      <c r="N647" s="192"/>
      <c r="O647" s="192"/>
      <c r="P647" s="192"/>
    </row>
    <row r="648" spans="1:16" x14ac:dyDescent="0.25">
      <c r="A648" s="325"/>
      <c r="B648" s="337"/>
      <c r="C648" s="343"/>
      <c r="D648" s="191" t="str">
        <f>$D$13</f>
        <v>SUD</v>
      </c>
      <c r="E648" s="188"/>
      <c r="F648" s="192"/>
      <c r="G648" s="192"/>
      <c r="H648" s="192"/>
      <c r="I648" s="192"/>
      <c r="J648" s="192"/>
      <c r="K648" s="192"/>
      <c r="L648" s="192"/>
      <c r="M648" s="192"/>
      <c r="N648" s="192"/>
      <c r="O648" s="192"/>
      <c r="P648" s="192"/>
    </row>
    <row r="649" spans="1:16" x14ac:dyDescent="0.25">
      <c r="A649" s="326"/>
      <c r="B649" s="338"/>
      <c r="C649" s="344"/>
      <c r="D649" s="195" t="str">
        <f>$D$14</f>
        <v>OESTE</v>
      </c>
      <c r="E649" s="190"/>
      <c r="F649" s="192"/>
      <c r="G649" s="192"/>
      <c r="H649" s="192"/>
      <c r="I649" s="192"/>
      <c r="J649" s="192"/>
      <c r="K649" s="192"/>
      <c r="L649" s="192"/>
      <c r="M649" s="192"/>
      <c r="N649" s="192"/>
      <c r="O649" s="192"/>
      <c r="P649" s="192"/>
    </row>
    <row r="650" spans="1:16" x14ac:dyDescent="0.25">
      <c r="A650" s="193"/>
      <c r="B650" s="206"/>
      <c r="C650" s="204"/>
      <c r="D650" s="192"/>
      <c r="E650" s="192"/>
      <c r="F650" s="192"/>
      <c r="G650" s="192"/>
      <c r="H650" s="192"/>
      <c r="I650" s="192"/>
      <c r="J650" s="192"/>
      <c r="K650" s="192"/>
      <c r="L650" s="192"/>
      <c r="M650" s="192"/>
      <c r="N650" s="192"/>
      <c r="O650" s="192"/>
      <c r="P650" s="192"/>
    </row>
    <row r="651" spans="1:16" x14ac:dyDescent="0.25">
      <c r="A651" s="327">
        <f>A646+1</f>
        <v>129</v>
      </c>
      <c r="B651" s="333">
        <f>Hoja2!B138</f>
        <v>0</v>
      </c>
      <c r="C651" s="339">
        <f>Hoja2!R138</f>
        <v>0</v>
      </c>
      <c r="D651" s="191" t="str">
        <f>$D$11</f>
        <v>NORTE</v>
      </c>
      <c r="E651" s="187"/>
      <c r="F651" s="192"/>
      <c r="G651" s="192"/>
      <c r="H651" s="192"/>
      <c r="I651" s="192"/>
      <c r="J651" s="192"/>
      <c r="K651" s="192"/>
      <c r="L651" s="192"/>
      <c r="M651" s="192"/>
      <c r="N651" s="192"/>
      <c r="O651" s="192"/>
      <c r="P651" s="192"/>
    </row>
    <row r="652" spans="1:16" x14ac:dyDescent="0.25">
      <c r="A652" s="328"/>
      <c r="B652" s="334"/>
      <c r="C652" s="340"/>
      <c r="D652" s="194" t="str">
        <f>$D$12</f>
        <v>ESTE</v>
      </c>
      <c r="E652" s="189"/>
      <c r="F652" s="192"/>
      <c r="G652" s="192"/>
      <c r="H652" s="192"/>
      <c r="I652" s="192"/>
      <c r="J652" s="192"/>
      <c r="K652" s="192"/>
      <c r="L652" s="192"/>
      <c r="M652" s="192"/>
      <c r="N652" s="192"/>
      <c r="O652" s="192"/>
      <c r="P652" s="192"/>
    </row>
    <row r="653" spans="1:16" x14ac:dyDescent="0.25">
      <c r="A653" s="328"/>
      <c r="B653" s="334"/>
      <c r="C653" s="340"/>
      <c r="D653" s="191" t="str">
        <f>$D$13</f>
        <v>SUD</v>
      </c>
      <c r="E653" s="188"/>
      <c r="F653" s="192"/>
      <c r="G653" s="192"/>
      <c r="H653" s="192"/>
      <c r="I653" s="192"/>
      <c r="J653" s="192"/>
      <c r="K653" s="192"/>
      <c r="L653" s="192"/>
      <c r="M653" s="192"/>
      <c r="N653" s="192"/>
      <c r="O653" s="192"/>
      <c r="P653" s="192"/>
    </row>
    <row r="654" spans="1:16" x14ac:dyDescent="0.25">
      <c r="A654" s="329"/>
      <c r="B654" s="335"/>
      <c r="C654" s="341"/>
      <c r="D654" s="195" t="str">
        <f>$D$14</f>
        <v>OESTE</v>
      </c>
      <c r="E654" s="190"/>
      <c r="F654" s="192"/>
      <c r="G654" s="192"/>
      <c r="H654" s="192"/>
      <c r="I654" s="192"/>
      <c r="J654" s="192"/>
      <c r="K654" s="192"/>
      <c r="L654" s="192"/>
      <c r="M654" s="192"/>
      <c r="N654" s="192"/>
      <c r="O654" s="192"/>
      <c r="P654" s="192"/>
    </row>
    <row r="655" spans="1:16" x14ac:dyDescent="0.25">
      <c r="A655" s="193"/>
      <c r="B655" s="206"/>
      <c r="C655" s="204"/>
      <c r="D655" s="192"/>
      <c r="E655" s="192"/>
      <c r="F655" s="192"/>
      <c r="G655" s="192"/>
      <c r="H655" s="192"/>
      <c r="I655" s="192"/>
      <c r="J655" s="192"/>
      <c r="K655" s="192"/>
      <c r="L655" s="192"/>
      <c r="M655" s="192"/>
      <c r="N655" s="192"/>
      <c r="O655" s="192"/>
      <c r="P655" s="192"/>
    </row>
    <row r="656" spans="1:16" x14ac:dyDescent="0.25">
      <c r="A656" s="324">
        <f>A651+1</f>
        <v>130</v>
      </c>
      <c r="B656" s="336">
        <f>Hoja2!B139</f>
        <v>0</v>
      </c>
      <c r="C656" s="342">
        <f>Hoja2!R139</f>
        <v>0</v>
      </c>
      <c r="D656" s="191" t="str">
        <f>$D$11</f>
        <v>NORTE</v>
      </c>
      <c r="E656" s="187"/>
      <c r="F656" s="192"/>
      <c r="G656" s="192"/>
      <c r="H656" s="192"/>
      <c r="I656" s="192"/>
      <c r="J656" s="192"/>
      <c r="K656" s="192"/>
      <c r="L656" s="192"/>
      <c r="M656" s="192"/>
      <c r="N656" s="192"/>
      <c r="O656" s="192"/>
      <c r="P656" s="192"/>
    </row>
    <row r="657" spans="1:16" x14ac:dyDescent="0.25">
      <c r="A657" s="325"/>
      <c r="B657" s="337"/>
      <c r="C657" s="343"/>
      <c r="D657" s="194" t="str">
        <f>$D$12</f>
        <v>ESTE</v>
      </c>
      <c r="E657" s="189"/>
      <c r="F657" s="192"/>
      <c r="G657" s="192"/>
      <c r="H657" s="192"/>
      <c r="I657" s="192"/>
      <c r="J657" s="192"/>
      <c r="K657" s="192"/>
      <c r="L657" s="192"/>
      <c r="M657" s="192"/>
      <c r="N657" s="192"/>
      <c r="O657" s="192"/>
      <c r="P657" s="192"/>
    </row>
    <row r="658" spans="1:16" x14ac:dyDescent="0.25">
      <c r="A658" s="325"/>
      <c r="B658" s="337"/>
      <c r="C658" s="343"/>
      <c r="D658" s="191" t="str">
        <f>$D$13</f>
        <v>SUD</v>
      </c>
      <c r="E658" s="188"/>
      <c r="F658" s="192"/>
      <c r="G658" s="192"/>
      <c r="H658" s="192"/>
      <c r="I658" s="192"/>
      <c r="J658" s="192"/>
      <c r="K658" s="192"/>
      <c r="L658" s="192"/>
      <c r="M658" s="192"/>
      <c r="N658" s="192"/>
      <c r="O658" s="192"/>
      <c r="P658" s="192"/>
    </row>
    <row r="659" spans="1:16" x14ac:dyDescent="0.25">
      <c r="A659" s="326"/>
      <c r="B659" s="338"/>
      <c r="C659" s="344"/>
      <c r="D659" s="195" t="str">
        <f>$D$14</f>
        <v>OESTE</v>
      </c>
      <c r="E659" s="190"/>
      <c r="F659" s="192"/>
      <c r="G659" s="192"/>
      <c r="H659" s="192"/>
      <c r="I659" s="192"/>
      <c r="J659" s="192"/>
      <c r="K659" s="192"/>
      <c r="L659" s="192"/>
      <c r="M659" s="192"/>
      <c r="N659" s="192"/>
      <c r="O659" s="192"/>
      <c r="P659" s="192"/>
    </row>
    <row r="660" spans="1:16" x14ac:dyDescent="0.25">
      <c r="A660" s="193"/>
      <c r="B660" s="206"/>
      <c r="C660" s="204"/>
      <c r="D660" s="192"/>
      <c r="E660" s="192"/>
      <c r="F660" s="192"/>
      <c r="G660" s="192"/>
      <c r="H660" s="192"/>
      <c r="I660" s="192"/>
      <c r="J660" s="192"/>
      <c r="K660" s="192"/>
      <c r="L660" s="192"/>
      <c r="M660" s="192"/>
      <c r="N660" s="192"/>
      <c r="O660" s="192"/>
      <c r="P660" s="192"/>
    </row>
    <row r="661" spans="1:16" x14ac:dyDescent="0.25">
      <c r="A661" s="327">
        <f>A656+1</f>
        <v>131</v>
      </c>
      <c r="B661" s="333">
        <f>Hoja2!B140</f>
        <v>0</v>
      </c>
      <c r="C661" s="339">
        <f>Hoja2!R140</f>
        <v>0</v>
      </c>
      <c r="D661" s="191" t="str">
        <f>$D$11</f>
        <v>NORTE</v>
      </c>
      <c r="E661" s="187"/>
      <c r="F661" s="192"/>
      <c r="G661" s="192"/>
      <c r="H661" s="192"/>
      <c r="I661" s="192"/>
      <c r="J661" s="192"/>
      <c r="K661" s="192"/>
      <c r="L661" s="192"/>
      <c r="M661" s="192"/>
      <c r="N661" s="192"/>
      <c r="O661" s="192"/>
      <c r="P661" s="192"/>
    </row>
    <row r="662" spans="1:16" x14ac:dyDescent="0.25">
      <c r="A662" s="328"/>
      <c r="B662" s="334"/>
      <c r="C662" s="340"/>
      <c r="D662" s="194" t="str">
        <f>$D$12</f>
        <v>ESTE</v>
      </c>
      <c r="E662" s="189"/>
      <c r="F662" s="192"/>
      <c r="G662" s="192"/>
      <c r="H662" s="192"/>
      <c r="I662" s="192"/>
      <c r="J662" s="192"/>
      <c r="K662" s="192"/>
      <c r="L662" s="192"/>
      <c r="M662" s="192"/>
      <c r="N662" s="192"/>
      <c r="O662" s="192"/>
      <c r="P662" s="192"/>
    </row>
    <row r="663" spans="1:16" x14ac:dyDescent="0.25">
      <c r="A663" s="328"/>
      <c r="B663" s="334"/>
      <c r="C663" s="340"/>
      <c r="D663" s="191" t="str">
        <f>$D$13</f>
        <v>SUD</v>
      </c>
      <c r="E663" s="188"/>
      <c r="F663" s="192"/>
      <c r="G663" s="192"/>
      <c r="H663" s="192"/>
      <c r="I663" s="192"/>
      <c r="J663" s="192"/>
      <c r="K663" s="192"/>
      <c r="L663" s="192"/>
      <c r="M663" s="192"/>
      <c r="N663" s="192"/>
      <c r="O663" s="192"/>
      <c r="P663" s="192"/>
    </row>
    <row r="664" spans="1:16" x14ac:dyDescent="0.25">
      <c r="A664" s="329"/>
      <c r="B664" s="335"/>
      <c r="C664" s="341"/>
      <c r="D664" s="195" t="str">
        <f>$D$14</f>
        <v>OESTE</v>
      </c>
      <c r="E664" s="190"/>
      <c r="F664" s="192"/>
      <c r="G664" s="192"/>
      <c r="H664" s="192"/>
      <c r="I664" s="192"/>
      <c r="J664" s="192"/>
      <c r="K664" s="192"/>
      <c r="L664" s="192"/>
      <c r="M664" s="192"/>
      <c r="N664" s="192"/>
      <c r="O664" s="192"/>
      <c r="P664" s="192"/>
    </row>
    <row r="665" spans="1:16" x14ac:dyDescent="0.25">
      <c r="A665" s="193"/>
      <c r="B665" s="206"/>
      <c r="C665" s="204"/>
      <c r="D665" s="192"/>
      <c r="E665" s="192"/>
      <c r="F665" s="192"/>
      <c r="G665" s="192"/>
      <c r="H665" s="192"/>
      <c r="I665" s="192"/>
      <c r="J665" s="192"/>
      <c r="K665" s="192"/>
      <c r="L665" s="192"/>
      <c r="M665" s="192"/>
      <c r="N665" s="192"/>
      <c r="O665" s="192"/>
      <c r="P665" s="192"/>
    </row>
    <row r="666" spans="1:16" x14ac:dyDescent="0.25">
      <c r="A666" s="324">
        <f>A661+1</f>
        <v>132</v>
      </c>
      <c r="B666" s="336">
        <f>Hoja2!B141</f>
        <v>0</v>
      </c>
      <c r="C666" s="342">
        <f>Hoja2!R141</f>
        <v>0</v>
      </c>
      <c r="D666" s="191" t="str">
        <f>$D$11</f>
        <v>NORTE</v>
      </c>
      <c r="E666" s="187"/>
      <c r="F666" s="192"/>
      <c r="G666" s="192"/>
      <c r="H666" s="192"/>
      <c r="I666" s="192"/>
      <c r="J666" s="192"/>
      <c r="K666" s="192"/>
      <c r="L666" s="192"/>
      <c r="M666" s="192"/>
      <c r="N666" s="192"/>
      <c r="O666" s="192"/>
      <c r="P666" s="192"/>
    </row>
    <row r="667" spans="1:16" x14ac:dyDescent="0.25">
      <c r="A667" s="325"/>
      <c r="B667" s="337"/>
      <c r="C667" s="343"/>
      <c r="D667" s="194" t="str">
        <f>$D$12</f>
        <v>ESTE</v>
      </c>
      <c r="E667" s="189"/>
      <c r="F667" s="192"/>
      <c r="G667" s="192"/>
      <c r="H667" s="192"/>
      <c r="I667" s="192"/>
      <c r="J667" s="192"/>
      <c r="K667" s="192"/>
      <c r="L667" s="192"/>
      <c r="M667" s="192"/>
      <c r="N667" s="192"/>
      <c r="O667" s="192"/>
      <c r="P667" s="192"/>
    </row>
    <row r="668" spans="1:16" x14ac:dyDescent="0.25">
      <c r="A668" s="325"/>
      <c r="B668" s="337"/>
      <c r="C668" s="343"/>
      <c r="D668" s="191" t="str">
        <f>$D$13</f>
        <v>SUD</v>
      </c>
      <c r="E668" s="188"/>
      <c r="F668" s="192"/>
      <c r="G668" s="192"/>
      <c r="H668" s="192"/>
      <c r="I668" s="192"/>
      <c r="J668" s="192"/>
      <c r="K668" s="192"/>
      <c r="L668" s="192"/>
      <c r="M668" s="192"/>
      <c r="N668" s="192"/>
      <c r="O668" s="192"/>
      <c r="P668" s="192"/>
    </row>
    <row r="669" spans="1:16" x14ac:dyDescent="0.25">
      <c r="A669" s="326"/>
      <c r="B669" s="338"/>
      <c r="C669" s="344"/>
      <c r="D669" s="195" t="str">
        <f>$D$14</f>
        <v>OESTE</v>
      </c>
      <c r="E669" s="190"/>
      <c r="F669" s="192"/>
      <c r="G669" s="192"/>
      <c r="H669" s="192"/>
      <c r="I669" s="192"/>
      <c r="J669" s="192"/>
      <c r="K669" s="192"/>
      <c r="L669" s="192"/>
      <c r="M669" s="192"/>
      <c r="N669" s="192"/>
      <c r="O669" s="192"/>
      <c r="P669" s="192"/>
    </row>
    <row r="670" spans="1:16" x14ac:dyDescent="0.25">
      <c r="A670" s="193"/>
      <c r="B670" s="206"/>
      <c r="C670" s="204"/>
      <c r="D670" s="192"/>
      <c r="E670" s="192"/>
      <c r="F670" s="192"/>
      <c r="G670" s="192"/>
      <c r="H670" s="192"/>
      <c r="I670" s="192"/>
      <c r="J670" s="192"/>
      <c r="K670" s="192"/>
      <c r="L670" s="192"/>
      <c r="M670" s="192"/>
      <c r="N670" s="192"/>
      <c r="O670" s="192"/>
      <c r="P670" s="192"/>
    </row>
    <row r="671" spans="1:16" x14ac:dyDescent="0.25">
      <c r="A671" s="327">
        <f>A666+1</f>
        <v>133</v>
      </c>
      <c r="B671" s="333">
        <f>Hoja2!B142</f>
        <v>0</v>
      </c>
      <c r="C671" s="339">
        <f>Hoja2!R142</f>
        <v>0</v>
      </c>
      <c r="D671" s="191" t="str">
        <f>$D$11</f>
        <v>NORTE</v>
      </c>
      <c r="E671" s="187"/>
      <c r="F671" s="192"/>
      <c r="G671" s="192"/>
      <c r="H671" s="192"/>
      <c r="I671" s="192"/>
      <c r="J671" s="192"/>
      <c r="K671" s="192"/>
      <c r="L671" s="192"/>
      <c r="M671" s="192"/>
      <c r="N671" s="192"/>
      <c r="O671" s="192"/>
      <c r="P671" s="192"/>
    </row>
    <row r="672" spans="1:16" x14ac:dyDescent="0.25">
      <c r="A672" s="328"/>
      <c r="B672" s="334"/>
      <c r="C672" s="340"/>
      <c r="D672" s="194" t="str">
        <f>$D$12</f>
        <v>ESTE</v>
      </c>
      <c r="E672" s="189"/>
      <c r="F672" s="192"/>
      <c r="G672" s="192"/>
      <c r="H672" s="192"/>
      <c r="I672" s="192"/>
      <c r="J672" s="192"/>
      <c r="K672" s="192"/>
      <c r="L672" s="192"/>
      <c r="M672" s="192"/>
      <c r="N672" s="192"/>
      <c r="O672" s="192"/>
      <c r="P672" s="192"/>
    </row>
    <row r="673" spans="1:16" x14ac:dyDescent="0.25">
      <c r="A673" s="328"/>
      <c r="B673" s="334"/>
      <c r="C673" s="340"/>
      <c r="D673" s="191" t="str">
        <f>$D$13</f>
        <v>SUD</v>
      </c>
      <c r="E673" s="188"/>
      <c r="F673" s="192"/>
      <c r="G673" s="192"/>
      <c r="H673" s="192"/>
      <c r="I673" s="192"/>
      <c r="J673" s="192"/>
      <c r="K673" s="192"/>
      <c r="L673" s="192"/>
      <c r="M673" s="192"/>
      <c r="N673" s="192"/>
      <c r="O673" s="192"/>
      <c r="P673" s="192"/>
    </row>
    <row r="674" spans="1:16" x14ac:dyDescent="0.25">
      <c r="A674" s="329"/>
      <c r="B674" s="335"/>
      <c r="C674" s="341"/>
      <c r="D674" s="195" t="str">
        <f>$D$14</f>
        <v>OESTE</v>
      </c>
      <c r="E674" s="190"/>
      <c r="F674" s="192"/>
      <c r="G674" s="192"/>
      <c r="H674" s="192"/>
      <c r="I674" s="192"/>
      <c r="J674" s="192"/>
      <c r="K674" s="192"/>
      <c r="L674" s="192"/>
      <c r="M674" s="192"/>
      <c r="N674" s="192"/>
      <c r="O674" s="192"/>
      <c r="P674" s="192"/>
    </row>
    <row r="675" spans="1:16" x14ac:dyDescent="0.25">
      <c r="A675" s="193"/>
      <c r="B675" s="206"/>
      <c r="C675" s="204"/>
      <c r="D675" s="192"/>
      <c r="E675" s="192"/>
      <c r="F675" s="192"/>
      <c r="G675" s="192"/>
      <c r="H675" s="192"/>
      <c r="I675" s="192"/>
      <c r="J675" s="192"/>
      <c r="K675" s="192"/>
      <c r="L675" s="192"/>
      <c r="M675" s="192"/>
      <c r="N675" s="192"/>
      <c r="O675" s="192"/>
      <c r="P675" s="192"/>
    </row>
    <row r="676" spans="1:16" x14ac:dyDescent="0.25">
      <c r="A676" s="324">
        <f>A671+1</f>
        <v>134</v>
      </c>
      <c r="B676" s="336">
        <f>Hoja2!B143</f>
        <v>0</v>
      </c>
      <c r="C676" s="342">
        <f>Hoja2!R143</f>
        <v>0</v>
      </c>
      <c r="D676" s="191" t="str">
        <f>$D$11</f>
        <v>NORTE</v>
      </c>
      <c r="E676" s="187"/>
      <c r="F676" s="192"/>
      <c r="G676" s="192"/>
      <c r="H676" s="192"/>
      <c r="I676" s="192"/>
      <c r="J676" s="192"/>
      <c r="K676" s="192"/>
      <c r="L676" s="192"/>
      <c r="M676" s="192"/>
      <c r="N676" s="192"/>
      <c r="O676" s="192"/>
      <c r="P676" s="192"/>
    </row>
    <row r="677" spans="1:16" x14ac:dyDescent="0.25">
      <c r="A677" s="325"/>
      <c r="B677" s="337"/>
      <c r="C677" s="343"/>
      <c r="D677" s="194" t="str">
        <f>$D$12</f>
        <v>ESTE</v>
      </c>
      <c r="E677" s="189"/>
      <c r="F677" s="192"/>
      <c r="G677" s="192"/>
      <c r="H677" s="192"/>
      <c r="I677" s="192"/>
      <c r="J677" s="192"/>
      <c r="K677" s="192"/>
      <c r="L677" s="192"/>
      <c r="M677" s="192"/>
      <c r="N677" s="192"/>
      <c r="O677" s="192"/>
      <c r="P677" s="192"/>
    </row>
    <row r="678" spans="1:16" x14ac:dyDescent="0.25">
      <c r="A678" s="325"/>
      <c r="B678" s="337"/>
      <c r="C678" s="343"/>
      <c r="D678" s="191" t="str">
        <f>$D$13</f>
        <v>SUD</v>
      </c>
      <c r="E678" s="188"/>
      <c r="F678" s="192"/>
      <c r="G678" s="192"/>
      <c r="H678" s="192"/>
      <c r="I678" s="192"/>
      <c r="J678" s="192"/>
      <c r="K678" s="192"/>
      <c r="L678" s="192"/>
      <c r="M678" s="192"/>
      <c r="N678" s="192"/>
      <c r="O678" s="192"/>
      <c r="P678" s="192"/>
    </row>
    <row r="679" spans="1:16" x14ac:dyDescent="0.25">
      <c r="A679" s="326"/>
      <c r="B679" s="338"/>
      <c r="C679" s="344"/>
      <c r="D679" s="195" t="str">
        <f>$D$14</f>
        <v>OESTE</v>
      </c>
      <c r="E679" s="190"/>
      <c r="F679" s="192"/>
      <c r="G679" s="192"/>
      <c r="H679" s="192"/>
      <c r="I679" s="192"/>
      <c r="J679" s="192"/>
      <c r="K679" s="192"/>
      <c r="L679" s="192"/>
      <c r="M679" s="192"/>
      <c r="N679" s="192"/>
      <c r="O679" s="192"/>
      <c r="P679" s="192"/>
    </row>
    <row r="680" spans="1:16" x14ac:dyDescent="0.25">
      <c r="A680" s="193"/>
      <c r="B680" s="206"/>
      <c r="C680" s="204"/>
      <c r="D680" s="192"/>
      <c r="E680" s="192"/>
      <c r="F680" s="192"/>
      <c r="G680" s="192"/>
      <c r="H680" s="192"/>
      <c r="I680" s="192"/>
      <c r="J680" s="192"/>
      <c r="K680" s="192"/>
      <c r="L680" s="192"/>
      <c r="M680" s="192"/>
      <c r="N680" s="192"/>
      <c r="O680" s="192"/>
      <c r="P680" s="192"/>
    </row>
    <row r="681" spans="1:16" x14ac:dyDescent="0.25">
      <c r="A681" s="327">
        <f>A676+1</f>
        <v>135</v>
      </c>
      <c r="B681" s="333">
        <f>Hoja2!B144</f>
        <v>0</v>
      </c>
      <c r="C681" s="339">
        <f>Hoja2!R144</f>
        <v>0</v>
      </c>
      <c r="D681" s="191" t="str">
        <f>$D$11</f>
        <v>NORTE</v>
      </c>
      <c r="E681" s="187"/>
      <c r="F681" s="192"/>
      <c r="G681" s="192"/>
      <c r="H681" s="192"/>
      <c r="I681" s="192"/>
      <c r="J681" s="192"/>
      <c r="K681" s="192"/>
      <c r="L681" s="192"/>
      <c r="M681" s="192"/>
      <c r="N681" s="192"/>
      <c r="O681" s="192"/>
      <c r="P681" s="192"/>
    </row>
    <row r="682" spans="1:16" x14ac:dyDescent="0.25">
      <c r="A682" s="328"/>
      <c r="B682" s="334"/>
      <c r="C682" s="340"/>
      <c r="D682" s="194" t="str">
        <f>$D$12</f>
        <v>ESTE</v>
      </c>
      <c r="E682" s="189"/>
      <c r="F682" s="192"/>
      <c r="G682" s="192"/>
      <c r="H682" s="192"/>
      <c r="I682" s="192"/>
      <c r="J682" s="192"/>
      <c r="K682" s="192"/>
      <c r="L682" s="192"/>
      <c r="M682" s="192"/>
      <c r="N682" s="192"/>
      <c r="O682" s="192"/>
      <c r="P682" s="192"/>
    </row>
    <row r="683" spans="1:16" x14ac:dyDescent="0.25">
      <c r="A683" s="328"/>
      <c r="B683" s="334"/>
      <c r="C683" s="340"/>
      <c r="D683" s="191" t="str">
        <f>$D$13</f>
        <v>SUD</v>
      </c>
      <c r="E683" s="188"/>
      <c r="F683" s="192"/>
      <c r="G683" s="192"/>
      <c r="H683" s="192"/>
      <c r="I683" s="192"/>
      <c r="J683" s="192"/>
      <c r="K683" s="192"/>
      <c r="L683" s="192"/>
      <c r="M683" s="192"/>
      <c r="N683" s="192"/>
      <c r="O683" s="192"/>
      <c r="P683" s="192"/>
    </row>
    <row r="684" spans="1:16" x14ac:dyDescent="0.25">
      <c r="A684" s="329"/>
      <c r="B684" s="335"/>
      <c r="C684" s="341"/>
      <c r="D684" s="195" t="str">
        <f>$D$14</f>
        <v>OESTE</v>
      </c>
      <c r="E684" s="190"/>
      <c r="F684" s="192"/>
      <c r="G684" s="192"/>
      <c r="H684" s="192"/>
      <c r="I684" s="192"/>
      <c r="J684" s="192"/>
      <c r="K684" s="192"/>
      <c r="L684" s="192"/>
      <c r="M684" s="192"/>
      <c r="N684" s="192"/>
      <c r="O684" s="192"/>
      <c r="P684" s="192"/>
    </row>
    <row r="685" spans="1:16" x14ac:dyDescent="0.25">
      <c r="A685" s="193"/>
      <c r="B685" s="206"/>
      <c r="C685" s="204"/>
      <c r="D685" s="192"/>
      <c r="E685" s="192"/>
      <c r="F685" s="192"/>
      <c r="G685" s="192"/>
      <c r="H685" s="192"/>
      <c r="I685" s="192"/>
      <c r="J685" s="192"/>
      <c r="K685" s="192"/>
      <c r="L685" s="192"/>
      <c r="M685" s="192"/>
      <c r="N685" s="192"/>
      <c r="O685" s="192"/>
      <c r="P685" s="192"/>
    </row>
    <row r="686" spans="1:16" x14ac:dyDescent="0.25">
      <c r="A686" s="324">
        <f>A681+1</f>
        <v>136</v>
      </c>
      <c r="B686" s="336">
        <f>Hoja2!B145</f>
        <v>0</v>
      </c>
      <c r="C686" s="342">
        <f>Hoja2!R145</f>
        <v>0</v>
      </c>
      <c r="D686" s="191" t="str">
        <f>$D$11</f>
        <v>NORTE</v>
      </c>
      <c r="E686" s="187"/>
      <c r="F686" s="192"/>
      <c r="G686" s="192"/>
      <c r="H686" s="192"/>
      <c r="I686" s="192"/>
      <c r="J686" s="192"/>
      <c r="K686" s="192"/>
      <c r="L686" s="192"/>
      <c r="M686" s="192"/>
      <c r="N686" s="192"/>
      <c r="O686" s="192"/>
      <c r="P686" s="192"/>
    </row>
    <row r="687" spans="1:16" x14ac:dyDescent="0.25">
      <c r="A687" s="325"/>
      <c r="B687" s="337"/>
      <c r="C687" s="343"/>
      <c r="D687" s="194" t="str">
        <f>$D$12</f>
        <v>ESTE</v>
      </c>
      <c r="E687" s="189"/>
      <c r="F687" s="192"/>
      <c r="G687" s="192"/>
      <c r="H687" s="192"/>
      <c r="I687" s="192"/>
      <c r="J687" s="192"/>
      <c r="K687" s="192"/>
      <c r="L687" s="192"/>
      <c r="M687" s="192"/>
      <c r="N687" s="192"/>
      <c r="O687" s="192"/>
      <c r="P687" s="192"/>
    </row>
    <row r="688" spans="1:16" x14ac:dyDescent="0.25">
      <c r="A688" s="325"/>
      <c r="B688" s="337"/>
      <c r="C688" s="343"/>
      <c r="D688" s="191" t="str">
        <f>$D$13</f>
        <v>SUD</v>
      </c>
      <c r="E688" s="188"/>
      <c r="F688" s="192"/>
      <c r="G688" s="192"/>
      <c r="H688" s="192"/>
      <c r="I688" s="192"/>
      <c r="J688" s="192"/>
      <c r="K688" s="192"/>
      <c r="L688" s="192"/>
      <c r="M688" s="192"/>
      <c r="N688" s="192"/>
      <c r="O688" s="192"/>
      <c r="P688" s="192"/>
    </row>
    <row r="689" spans="1:16" x14ac:dyDescent="0.25">
      <c r="A689" s="326"/>
      <c r="B689" s="338"/>
      <c r="C689" s="344"/>
      <c r="D689" s="195" t="str">
        <f>$D$14</f>
        <v>OESTE</v>
      </c>
      <c r="E689" s="190"/>
      <c r="F689" s="192"/>
      <c r="G689" s="192"/>
      <c r="H689" s="192"/>
      <c r="I689" s="192"/>
      <c r="J689" s="192"/>
      <c r="K689" s="192"/>
      <c r="L689" s="192"/>
      <c r="M689" s="192"/>
      <c r="N689" s="192"/>
      <c r="O689" s="192"/>
      <c r="P689" s="192"/>
    </row>
    <row r="690" spans="1:16" x14ac:dyDescent="0.25">
      <c r="A690" s="193"/>
      <c r="B690" s="206"/>
      <c r="C690" s="204"/>
      <c r="D690" s="192"/>
      <c r="E690" s="192"/>
      <c r="F690" s="192"/>
      <c r="G690" s="192"/>
      <c r="H690" s="192"/>
      <c r="I690" s="192"/>
      <c r="J690" s="192"/>
      <c r="K690" s="192"/>
      <c r="L690" s="192"/>
      <c r="M690" s="192"/>
      <c r="N690" s="192"/>
      <c r="O690" s="192"/>
      <c r="P690" s="192"/>
    </row>
    <row r="691" spans="1:16" x14ac:dyDescent="0.25">
      <c r="A691" s="327">
        <f>A686+1</f>
        <v>137</v>
      </c>
      <c r="B691" s="333">
        <f>Hoja2!B146</f>
        <v>0</v>
      </c>
      <c r="C691" s="339">
        <f>Hoja2!R146</f>
        <v>0</v>
      </c>
      <c r="D691" s="191" t="str">
        <f>$D$11</f>
        <v>NORTE</v>
      </c>
      <c r="E691" s="187"/>
      <c r="F691" s="192"/>
      <c r="G691" s="192"/>
      <c r="H691" s="192"/>
      <c r="I691" s="192"/>
      <c r="J691" s="192"/>
      <c r="K691" s="192"/>
      <c r="L691" s="192"/>
      <c r="M691" s="192"/>
      <c r="N691" s="192"/>
      <c r="O691" s="192"/>
      <c r="P691" s="192"/>
    </row>
    <row r="692" spans="1:16" x14ac:dyDescent="0.25">
      <c r="A692" s="328"/>
      <c r="B692" s="334"/>
      <c r="C692" s="340"/>
      <c r="D692" s="194" t="str">
        <f>$D$12</f>
        <v>ESTE</v>
      </c>
      <c r="E692" s="189"/>
      <c r="F692" s="192"/>
      <c r="G692" s="192"/>
      <c r="H692" s="192"/>
      <c r="I692" s="192"/>
      <c r="J692" s="192"/>
      <c r="K692" s="192"/>
      <c r="L692" s="192"/>
      <c r="M692" s="192"/>
      <c r="N692" s="192"/>
      <c r="O692" s="192"/>
      <c r="P692" s="192"/>
    </row>
    <row r="693" spans="1:16" x14ac:dyDescent="0.25">
      <c r="A693" s="328"/>
      <c r="B693" s="334"/>
      <c r="C693" s="340"/>
      <c r="D693" s="191" t="str">
        <f>$D$13</f>
        <v>SUD</v>
      </c>
      <c r="E693" s="188"/>
      <c r="F693" s="192"/>
      <c r="G693" s="192"/>
      <c r="H693" s="192"/>
      <c r="I693" s="192"/>
      <c r="J693" s="192"/>
      <c r="K693" s="192"/>
      <c r="L693" s="192"/>
      <c r="M693" s="192"/>
      <c r="N693" s="192"/>
      <c r="O693" s="192"/>
      <c r="P693" s="192"/>
    </row>
    <row r="694" spans="1:16" x14ac:dyDescent="0.25">
      <c r="A694" s="329"/>
      <c r="B694" s="335"/>
      <c r="C694" s="341"/>
      <c r="D694" s="195" t="str">
        <f>$D$14</f>
        <v>OESTE</v>
      </c>
      <c r="E694" s="190"/>
      <c r="F694" s="192"/>
      <c r="G694" s="192"/>
      <c r="H694" s="192"/>
      <c r="I694" s="192"/>
      <c r="J694" s="192"/>
      <c r="K694" s="192"/>
      <c r="L694" s="192"/>
      <c r="M694" s="192"/>
      <c r="N694" s="192"/>
      <c r="O694" s="192"/>
      <c r="P694" s="192"/>
    </row>
    <row r="695" spans="1:16" x14ac:dyDescent="0.25">
      <c r="A695" s="193"/>
      <c r="B695" s="206"/>
      <c r="C695" s="204"/>
      <c r="D695" s="192"/>
      <c r="E695" s="192"/>
      <c r="F695" s="192"/>
      <c r="G695" s="192"/>
      <c r="H695" s="192"/>
      <c r="I695" s="192"/>
      <c r="J695" s="192"/>
      <c r="K695" s="192"/>
      <c r="L695" s="192"/>
      <c r="M695" s="192"/>
      <c r="N695" s="192"/>
      <c r="O695" s="192"/>
      <c r="P695" s="192"/>
    </row>
    <row r="696" spans="1:16" x14ac:dyDescent="0.25">
      <c r="A696" s="324">
        <f>A691+1</f>
        <v>138</v>
      </c>
      <c r="B696" s="336">
        <f>Hoja2!B147</f>
        <v>0</v>
      </c>
      <c r="C696" s="342">
        <f>Hoja2!R147</f>
        <v>0</v>
      </c>
      <c r="D696" s="191" t="str">
        <f>$D$11</f>
        <v>NORTE</v>
      </c>
      <c r="E696" s="187"/>
      <c r="F696" s="192"/>
      <c r="G696" s="192"/>
      <c r="H696" s="192"/>
      <c r="I696" s="192"/>
      <c r="J696" s="192"/>
      <c r="K696" s="192"/>
      <c r="L696" s="192"/>
      <c r="M696" s="192"/>
      <c r="N696" s="192"/>
      <c r="O696" s="192"/>
      <c r="P696" s="192"/>
    </row>
    <row r="697" spans="1:16" x14ac:dyDescent="0.25">
      <c r="A697" s="325"/>
      <c r="B697" s="337"/>
      <c r="C697" s="343"/>
      <c r="D697" s="194" t="str">
        <f>$D$12</f>
        <v>ESTE</v>
      </c>
      <c r="E697" s="189"/>
      <c r="F697" s="192"/>
      <c r="G697" s="192"/>
      <c r="H697" s="192"/>
      <c r="I697" s="192"/>
      <c r="J697" s="192"/>
      <c r="K697" s="192"/>
      <c r="L697" s="192"/>
      <c r="M697" s="192"/>
      <c r="N697" s="192"/>
      <c r="O697" s="192"/>
      <c r="P697" s="192"/>
    </row>
    <row r="698" spans="1:16" x14ac:dyDescent="0.25">
      <c r="A698" s="325"/>
      <c r="B698" s="337"/>
      <c r="C698" s="343"/>
      <c r="D698" s="191" t="str">
        <f>$D$13</f>
        <v>SUD</v>
      </c>
      <c r="E698" s="188"/>
      <c r="F698" s="192"/>
      <c r="G698" s="192"/>
      <c r="H698" s="192"/>
      <c r="I698" s="192"/>
      <c r="J698" s="192"/>
      <c r="K698" s="192"/>
      <c r="L698" s="192"/>
      <c r="M698" s="192"/>
      <c r="N698" s="192"/>
      <c r="O698" s="192"/>
      <c r="P698" s="192"/>
    </row>
    <row r="699" spans="1:16" x14ac:dyDescent="0.25">
      <c r="A699" s="326"/>
      <c r="B699" s="338"/>
      <c r="C699" s="344"/>
      <c r="D699" s="195" t="str">
        <f>$D$14</f>
        <v>OESTE</v>
      </c>
      <c r="E699" s="190"/>
      <c r="F699" s="192"/>
      <c r="G699" s="192"/>
      <c r="H699" s="192"/>
      <c r="I699" s="192"/>
      <c r="J699" s="192"/>
      <c r="K699" s="192"/>
      <c r="L699" s="192"/>
      <c r="M699" s="192"/>
      <c r="N699" s="192"/>
      <c r="O699" s="192"/>
      <c r="P699" s="192"/>
    </row>
    <row r="700" spans="1:16" x14ac:dyDescent="0.25">
      <c r="A700" s="193"/>
      <c r="B700" s="206"/>
      <c r="C700" s="204"/>
      <c r="D700" s="192"/>
      <c r="E700" s="192"/>
      <c r="F700" s="192"/>
      <c r="G700" s="192"/>
      <c r="H700" s="192"/>
      <c r="I700" s="192"/>
      <c r="J700" s="192"/>
      <c r="K700" s="192"/>
      <c r="L700" s="192"/>
      <c r="M700" s="192"/>
      <c r="N700" s="192"/>
      <c r="O700" s="192"/>
      <c r="P700" s="192"/>
    </row>
    <row r="701" spans="1:16" x14ac:dyDescent="0.25">
      <c r="A701" s="327">
        <f>A696+1</f>
        <v>139</v>
      </c>
      <c r="B701" s="333">
        <f>Hoja2!B148</f>
        <v>0</v>
      </c>
      <c r="C701" s="339">
        <f>Hoja2!R148</f>
        <v>0</v>
      </c>
      <c r="D701" s="191" t="str">
        <f>$D$11</f>
        <v>NORTE</v>
      </c>
      <c r="E701" s="187"/>
      <c r="F701" s="192"/>
      <c r="G701" s="192"/>
      <c r="H701" s="192"/>
      <c r="I701" s="192"/>
      <c r="J701" s="192"/>
      <c r="K701" s="192"/>
      <c r="L701" s="192"/>
      <c r="M701" s="192"/>
      <c r="N701" s="192"/>
      <c r="O701" s="192"/>
      <c r="P701" s="192"/>
    </row>
    <row r="702" spans="1:16" x14ac:dyDescent="0.25">
      <c r="A702" s="328"/>
      <c r="B702" s="334"/>
      <c r="C702" s="340"/>
      <c r="D702" s="194" t="str">
        <f>$D$12</f>
        <v>ESTE</v>
      </c>
      <c r="E702" s="189"/>
      <c r="F702" s="192"/>
      <c r="G702" s="192"/>
      <c r="H702" s="192"/>
      <c r="I702" s="192"/>
      <c r="J702" s="192"/>
      <c r="K702" s="192"/>
      <c r="L702" s="192"/>
      <c r="M702" s="192"/>
      <c r="N702" s="192"/>
      <c r="O702" s="192"/>
      <c r="P702" s="192"/>
    </row>
    <row r="703" spans="1:16" x14ac:dyDescent="0.25">
      <c r="A703" s="328"/>
      <c r="B703" s="334"/>
      <c r="C703" s="340"/>
      <c r="D703" s="191" t="str">
        <f>$D$13</f>
        <v>SUD</v>
      </c>
      <c r="E703" s="188"/>
      <c r="F703" s="192"/>
      <c r="G703" s="192"/>
      <c r="H703" s="192"/>
      <c r="I703" s="192"/>
      <c r="J703" s="192"/>
      <c r="K703" s="192"/>
      <c r="L703" s="192"/>
      <c r="M703" s="192"/>
      <c r="N703" s="192"/>
      <c r="O703" s="192"/>
      <c r="P703" s="192"/>
    </row>
    <row r="704" spans="1:16" x14ac:dyDescent="0.25">
      <c r="A704" s="329"/>
      <c r="B704" s="335"/>
      <c r="C704" s="341"/>
      <c r="D704" s="195" t="str">
        <f>$D$14</f>
        <v>OESTE</v>
      </c>
      <c r="E704" s="190"/>
      <c r="F704" s="192"/>
      <c r="G704" s="192"/>
      <c r="H704" s="192"/>
      <c r="I704" s="192"/>
      <c r="J704" s="192"/>
      <c r="K704" s="192"/>
      <c r="L704" s="192"/>
      <c r="M704" s="192"/>
      <c r="N704" s="192"/>
      <c r="O704" s="192"/>
      <c r="P704" s="192"/>
    </row>
    <row r="705" spans="1:16" x14ac:dyDescent="0.25">
      <c r="A705" s="193"/>
      <c r="B705" s="206"/>
      <c r="C705" s="204"/>
      <c r="D705" s="192"/>
      <c r="E705" s="192"/>
      <c r="F705" s="192"/>
      <c r="G705" s="192"/>
      <c r="H705" s="192"/>
      <c r="I705" s="192"/>
      <c r="J705" s="192"/>
      <c r="K705" s="192"/>
      <c r="L705" s="192"/>
      <c r="M705" s="192"/>
      <c r="N705" s="192"/>
      <c r="O705" s="192"/>
      <c r="P705" s="192"/>
    </row>
    <row r="706" spans="1:16" x14ac:dyDescent="0.25">
      <c r="A706" s="324">
        <f>A701+1</f>
        <v>140</v>
      </c>
      <c r="B706" s="336">
        <f>Hoja2!B149</f>
        <v>0</v>
      </c>
      <c r="C706" s="342">
        <f>Hoja2!R149</f>
        <v>0</v>
      </c>
      <c r="D706" s="191" t="str">
        <f>$D$11</f>
        <v>NORTE</v>
      </c>
      <c r="E706" s="187"/>
      <c r="F706" s="192"/>
      <c r="G706" s="192"/>
      <c r="H706" s="192"/>
      <c r="I706" s="192"/>
      <c r="J706" s="192"/>
      <c r="K706" s="192"/>
      <c r="L706" s="192"/>
      <c r="M706" s="192"/>
      <c r="N706" s="192"/>
      <c r="O706" s="192"/>
      <c r="P706" s="192"/>
    </row>
    <row r="707" spans="1:16" x14ac:dyDescent="0.25">
      <c r="A707" s="325"/>
      <c r="B707" s="337"/>
      <c r="C707" s="343"/>
      <c r="D707" s="194" t="str">
        <f>$D$12</f>
        <v>ESTE</v>
      </c>
      <c r="E707" s="189"/>
      <c r="F707" s="192"/>
      <c r="G707" s="192"/>
      <c r="H707" s="192"/>
      <c r="I707" s="192"/>
      <c r="J707" s="192"/>
      <c r="K707" s="192"/>
      <c r="L707" s="192"/>
      <c r="M707" s="192"/>
      <c r="N707" s="192"/>
      <c r="O707" s="192"/>
      <c r="P707" s="192"/>
    </row>
    <row r="708" spans="1:16" x14ac:dyDescent="0.25">
      <c r="A708" s="325"/>
      <c r="B708" s="337"/>
      <c r="C708" s="343"/>
      <c r="D708" s="191" t="str">
        <f>$D$13</f>
        <v>SUD</v>
      </c>
      <c r="E708" s="188"/>
      <c r="F708" s="192"/>
      <c r="G708" s="192"/>
      <c r="H708" s="192"/>
      <c r="I708" s="192"/>
      <c r="J708" s="192"/>
      <c r="K708" s="192"/>
      <c r="L708" s="192"/>
      <c r="M708" s="192"/>
      <c r="N708" s="192"/>
      <c r="O708" s="192"/>
      <c r="P708" s="192"/>
    </row>
    <row r="709" spans="1:16" x14ac:dyDescent="0.25">
      <c r="A709" s="326"/>
      <c r="B709" s="338"/>
      <c r="C709" s="344"/>
      <c r="D709" s="195" t="str">
        <f>$D$14</f>
        <v>OESTE</v>
      </c>
      <c r="E709" s="190"/>
      <c r="F709" s="192"/>
      <c r="G709" s="192"/>
      <c r="H709" s="192"/>
      <c r="I709" s="192"/>
      <c r="J709" s="192"/>
      <c r="K709" s="192"/>
      <c r="L709" s="192"/>
      <c r="M709" s="192"/>
      <c r="N709" s="192"/>
      <c r="O709" s="192"/>
      <c r="P709" s="192"/>
    </row>
    <row r="710" spans="1:16" x14ac:dyDescent="0.25">
      <c r="A710" s="193"/>
      <c r="B710" s="206"/>
      <c r="C710" s="204"/>
      <c r="D710" s="192"/>
      <c r="E710" s="192"/>
      <c r="F710" s="192"/>
      <c r="G710" s="192"/>
      <c r="H710" s="192"/>
      <c r="I710" s="192"/>
      <c r="J710" s="192"/>
      <c r="K710" s="192"/>
      <c r="L710" s="192"/>
      <c r="M710" s="192"/>
      <c r="N710" s="192"/>
      <c r="O710" s="192"/>
      <c r="P710" s="192"/>
    </row>
    <row r="711" spans="1:16" x14ac:dyDescent="0.25">
      <c r="A711" s="327">
        <f>A706+1</f>
        <v>141</v>
      </c>
      <c r="B711" s="333">
        <f>Hoja2!B150</f>
        <v>0</v>
      </c>
      <c r="C711" s="339">
        <f>Hoja2!R150</f>
        <v>0</v>
      </c>
      <c r="D711" s="191" t="str">
        <f>$D$11</f>
        <v>NORTE</v>
      </c>
      <c r="E711" s="187"/>
      <c r="F711" s="192"/>
      <c r="G711" s="192"/>
      <c r="H711" s="192"/>
      <c r="I711" s="192"/>
      <c r="J711" s="192"/>
      <c r="K711" s="192"/>
      <c r="L711" s="192"/>
      <c r="M711" s="192"/>
      <c r="N711" s="192"/>
      <c r="O711" s="192"/>
      <c r="P711" s="192"/>
    </row>
    <row r="712" spans="1:16" x14ac:dyDescent="0.25">
      <c r="A712" s="328"/>
      <c r="B712" s="334"/>
      <c r="C712" s="340"/>
      <c r="D712" s="194" t="str">
        <f>$D$12</f>
        <v>ESTE</v>
      </c>
      <c r="E712" s="189"/>
      <c r="F712" s="192"/>
      <c r="G712" s="192"/>
      <c r="H712" s="192"/>
      <c r="I712" s="192"/>
      <c r="J712" s="192"/>
      <c r="K712" s="192"/>
      <c r="L712" s="192"/>
      <c r="M712" s="192"/>
      <c r="N712" s="192"/>
      <c r="O712" s="192"/>
      <c r="P712" s="192"/>
    </row>
    <row r="713" spans="1:16" x14ac:dyDescent="0.25">
      <c r="A713" s="328"/>
      <c r="B713" s="334"/>
      <c r="C713" s="340"/>
      <c r="D713" s="191" t="str">
        <f>$D$13</f>
        <v>SUD</v>
      </c>
      <c r="E713" s="188"/>
      <c r="F713" s="192"/>
      <c r="G713" s="192"/>
      <c r="H713" s="192"/>
      <c r="I713" s="192"/>
      <c r="J713" s="192"/>
      <c r="K713" s="192"/>
      <c r="L713" s="192"/>
      <c r="M713" s="192"/>
      <c r="N713" s="192"/>
      <c r="O713" s="192"/>
      <c r="P713" s="192"/>
    </row>
    <row r="714" spans="1:16" x14ac:dyDescent="0.25">
      <c r="A714" s="329"/>
      <c r="B714" s="335"/>
      <c r="C714" s="341"/>
      <c r="D714" s="195" t="str">
        <f>$D$14</f>
        <v>OESTE</v>
      </c>
      <c r="E714" s="190"/>
      <c r="F714" s="192"/>
      <c r="G714" s="192"/>
      <c r="H714" s="192"/>
      <c r="I714" s="192"/>
      <c r="J714" s="192"/>
      <c r="K714" s="192"/>
      <c r="L714" s="192"/>
      <c r="M714" s="192"/>
      <c r="N714" s="192"/>
      <c r="O714" s="192"/>
      <c r="P714" s="192"/>
    </row>
    <row r="715" spans="1:16" x14ac:dyDescent="0.25">
      <c r="A715" s="193"/>
      <c r="B715" s="206"/>
      <c r="C715" s="204"/>
      <c r="D715" s="192"/>
      <c r="E715" s="192"/>
      <c r="F715" s="192"/>
      <c r="G715" s="192"/>
      <c r="H715" s="192"/>
      <c r="I715" s="192"/>
      <c r="J715" s="192"/>
      <c r="K715" s="192"/>
      <c r="L715" s="192"/>
      <c r="M715" s="192"/>
      <c r="N715" s="192"/>
      <c r="O715" s="192"/>
      <c r="P715" s="192"/>
    </row>
    <row r="716" spans="1:16" x14ac:dyDescent="0.25">
      <c r="A716" s="324">
        <f>A711+1</f>
        <v>142</v>
      </c>
      <c r="B716" s="336">
        <f>Hoja2!B151</f>
        <v>0</v>
      </c>
      <c r="C716" s="342">
        <f>Hoja2!R151</f>
        <v>0</v>
      </c>
      <c r="D716" s="191" t="str">
        <f>$D$11</f>
        <v>NORTE</v>
      </c>
      <c r="E716" s="187"/>
      <c r="F716" s="192"/>
      <c r="G716" s="192"/>
      <c r="H716" s="192"/>
      <c r="I716" s="192"/>
      <c r="J716" s="192"/>
      <c r="K716" s="192"/>
      <c r="L716" s="192"/>
      <c r="M716" s="192"/>
      <c r="N716" s="192"/>
      <c r="O716" s="192"/>
      <c r="P716" s="192"/>
    </row>
    <row r="717" spans="1:16" x14ac:dyDescent="0.25">
      <c r="A717" s="325"/>
      <c r="B717" s="337"/>
      <c r="C717" s="343"/>
      <c r="D717" s="194" t="str">
        <f>$D$12</f>
        <v>ESTE</v>
      </c>
      <c r="E717" s="189"/>
      <c r="F717" s="192"/>
      <c r="G717" s="192"/>
      <c r="H717" s="192"/>
      <c r="I717" s="192"/>
      <c r="J717" s="192"/>
      <c r="K717" s="192"/>
      <c r="L717" s="192"/>
      <c r="M717" s="192"/>
      <c r="N717" s="192"/>
      <c r="O717" s="192"/>
      <c r="P717" s="192"/>
    </row>
    <row r="718" spans="1:16" x14ac:dyDescent="0.25">
      <c r="A718" s="325"/>
      <c r="B718" s="337"/>
      <c r="C718" s="343"/>
      <c r="D718" s="191" t="str">
        <f>$D$13</f>
        <v>SUD</v>
      </c>
      <c r="E718" s="188"/>
      <c r="F718" s="192"/>
      <c r="G718" s="192"/>
      <c r="H718" s="192"/>
      <c r="I718" s="192"/>
      <c r="J718" s="192"/>
      <c r="K718" s="192"/>
      <c r="L718" s="192"/>
      <c r="M718" s="192"/>
      <c r="N718" s="192"/>
      <c r="O718" s="192"/>
      <c r="P718" s="192"/>
    </row>
    <row r="719" spans="1:16" x14ac:dyDescent="0.25">
      <c r="A719" s="326"/>
      <c r="B719" s="338"/>
      <c r="C719" s="344"/>
      <c r="D719" s="195" t="str">
        <f>$D$14</f>
        <v>OESTE</v>
      </c>
      <c r="E719" s="190"/>
      <c r="F719" s="192"/>
      <c r="G719" s="192"/>
      <c r="H719" s="192"/>
      <c r="I719" s="192"/>
      <c r="J719" s="192"/>
      <c r="K719" s="192"/>
      <c r="L719" s="192"/>
      <c r="M719" s="192"/>
      <c r="N719" s="192"/>
      <c r="O719" s="192"/>
      <c r="P719" s="192"/>
    </row>
    <row r="720" spans="1:16" x14ac:dyDescent="0.25">
      <c r="A720" s="193"/>
      <c r="B720" s="206"/>
      <c r="C720" s="204"/>
      <c r="D720" s="192"/>
      <c r="E720" s="192"/>
      <c r="F720" s="192"/>
      <c r="G720" s="192"/>
      <c r="H720" s="192"/>
      <c r="I720" s="192"/>
      <c r="J720" s="192"/>
      <c r="K720" s="192"/>
      <c r="L720" s="192"/>
      <c r="M720" s="192"/>
      <c r="N720" s="192"/>
      <c r="O720" s="192"/>
      <c r="P720" s="192"/>
    </row>
    <row r="721" spans="1:16" x14ac:dyDescent="0.25">
      <c r="A721" s="327">
        <f>A716+1</f>
        <v>143</v>
      </c>
      <c r="B721" s="333">
        <f>Hoja2!B152</f>
        <v>0</v>
      </c>
      <c r="C721" s="339">
        <f>Hoja2!R152</f>
        <v>0</v>
      </c>
      <c r="D721" s="191" t="str">
        <f>$D$11</f>
        <v>NORTE</v>
      </c>
      <c r="E721" s="187"/>
      <c r="F721" s="192"/>
      <c r="G721" s="192"/>
      <c r="H721" s="192"/>
      <c r="I721" s="192"/>
      <c r="J721" s="192"/>
      <c r="K721" s="192"/>
      <c r="L721" s="192"/>
      <c r="M721" s="192"/>
      <c r="N721" s="192"/>
      <c r="O721" s="192"/>
      <c r="P721" s="192"/>
    </row>
    <row r="722" spans="1:16" x14ac:dyDescent="0.25">
      <c r="A722" s="328"/>
      <c r="B722" s="334"/>
      <c r="C722" s="340"/>
      <c r="D722" s="194" t="str">
        <f>$D$12</f>
        <v>ESTE</v>
      </c>
      <c r="E722" s="189"/>
      <c r="F722" s="192"/>
      <c r="G722" s="192"/>
      <c r="H722" s="192"/>
      <c r="I722" s="192"/>
      <c r="J722" s="192"/>
      <c r="K722" s="192"/>
      <c r="L722" s="192"/>
      <c r="M722" s="192"/>
      <c r="N722" s="192"/>
      <c r="O722" s="192"/>
      <c r="P722" s="192"/>
    </row>
    <row r="723" spans="1:16" x14ac:dyDescent="0.25">
      <c r="A723" s="328"/>
      <c r="B723" s="334"/>
      <c r="C723" s="340"/>
      <c r="D723" s="191" t="str">
        <f>$D$13</f>
        <v>SUD</v>
      </c>
      <c r="E723" s="188"/>
      <c r="F723" s="192"/>
      <c r="G723" s="192"/>
      <c r="H723" s="192"/>
      <c r="I723" s="192"/>
      <c r="J723" s="192"/>
      <c r="K723" s="192"/>
      <c r="L723" s="192"/>
      <c r="M723" s="192"/>
      <c r="N723" s="192"/>
      <c r="O723" s="192"/>
      <c r="P723" s="192"/>
    </row>
    <row r="724" spans="1:16" x14ac:dyDescent="0.25">
      <c r="A724" s="329"/>
      <c r="B724" s="335"/>
      <c r="C724" s="341"/>
      <c r="D724" s="195" t="str">
        <f>$D$14</f>
        <v>OESTE</v>
      </c>
      <c r="E724" s="190"/>
      <c r="F724" s="192"/>
      <c r="G724" s="192"/>
      <c r="H724" s="192"/>
      <c r="I724" s="192"/>
      <c r="J724" s="192"/>
      <c r="K724" s="192"/>
      <c r="L724" s="192"/>
      <c r="M724" s="192"/>
      <c r="N724" s="192"/>
      <c r="O724" s="192"/>
      <c r="P724" s="192"/>
    </row>
    <row r="725" spans="1:16" x14ac:dyDescent="0.25">
      <c r="A725" s="193"/>
      <c r="B725" s="206"/>
      <c r="C725" s="204"/>
      <c r="D725" s="192"/>
      <c r="E725" s="192"/>
      <c r="F725" s="192"/>
      <c r="G725" s="192"/>
      <c r="H725" s="192"/>
      <c r="I725" s="192"/>
      <c r="J725" s="192"/>
      <c r="K725" s="192"/>
      <c r="L725" s="192"/>
      <c r="M725" s="192"/>
      <c r="N725" s="192"/>
      <c r="O725" s="192"/>
      <c r="P725" s="192"/>
    </row>
    <row r="726" spans="1:16" x14ac:dyDescent="0.25">
      <c r="A726" s="324">
        <f>A721+1</f>
        <v>144</v>
      </c>
      <c r="B726" s="336">
        <f>Hoja2!B153</f>
        <v>0</v>
      </c>
      <c r="C726" s="342">
        <f>Hoja2!R153</f>
        <v>0</v>
      </c>
      <c r="D726" s="191" t="str">
        <f>$D$11</f>
        <v>NORTE</v>
      </c>
      <c r="E726" s="187"/>
      <c r="F726" s="192"/>
      <c r="G726" s="192"/>
      <c r="H726" s="192"/>
      <c r="I726" s="192"/>
      <c r="J726" s="192"/>
      <c r="K726" s="192"/>
      <c r="L726" s="192"/>
      <c r="M726" s="192"/>
      <c r="N726" s="192"/>
      <c r="O726" s="192"/>
      <c r="P726" s="192"/>
    </row>
    <row r="727" spans="1:16" x14ac:dyDescent="0.25">
      <c r="A727" s="325"/>
      <c r="B727" s="337"/>
      <c r="C727" s="343"/>
      <c r="D727" s="194" t="str">
        <f>$D$12</f>
        <v>ESTE</v>
      </c>
      <c r="E727" s="189"/>
      <c r="F727" s="192"/>
      <c r="G727" s="192"/>
      <c r="H727" s="192"/>
      <c r="I727" s="192"/>
      <c r="J727" s="192"/>
      <c r="K727" s="192"/>
      <c r="L727" s="192"/>
      <c r="M727" s="192"/>
      <c r="N727" s="192"/>
      <c r="O727" s="192"/>
      <c r="P727" s="192"/>
    </row>
    <row r="728" spans="1:16" x14ac:dyDescent="0.25">
      <c r="A728" s="325"/>
      <c r="B728" s="337"/>
      <c r="C728" s="343"/>
      <c r="D728" s="191" t="str">
        <f>$D$13</f>
        <v>SUD</v>
      </c>
      <c r="E728" s="188"/>
      <c r="F728" s="192"/>
      <c r="G728" s="192"/>
      <c r="H728" s="192"/>
      <c r="I728" s="192"/>
      <c r="J728" s="192"/>
      <c r="K728" s="192"/>
      <c r="L728" s="192"/>
      <c r="M728" s="192"/>
      <c r="N728" s="192"/>
      <c r="O728" s="192"/>
      <c r="P728" s="192"/>
    </row>
    <row r="729" spans="1:16" x14ac:dyDescent="0.25">
      <c r="A729" s="326"/>
      <c r="B729" s="338"/>
      <c r="C729" s="344"/>
      <c r="D729" s="195" t="str">
        <f>$D$14</f>
        <v>OESTE</v>
      </c>
      <c r="E729" s="190"/>
      <c r="F729" s="192"/>
      <c r="G729" s="192"/>
      <c r="H729" s="192"/>
      <c r="I729" s="192"/>
      <c r="J729" s="192"/>
      <c r="K729" s="192"/>
      <c r="L729" s="192"/>
      <c r="M729" s="192"/>
      <c r="N729" s="192"/>
      <c r="O729" s="192"/>
      <c r="P729" s="192"/>
    </row>
    <row r="730" spans="1:16" x14ac:dyDescent="0.25">
      <c r="A730" s="193"/>
      <c r="B730" s="206"/>
      <c r="C730" s="204"/>
      <c r="D730" s="192"/>
      <c r="E730" s="192"/>
      <c r="F730" s="192"/>
      <c r="G730" s="192"/>
      <c r="H730" s="192"/>
      <c r="I730" s="192"/>
      <c r="J730" s="192"/>
      <c r="K730" s="192"/>
      <c r="L730" s="192"/>
      <c r="M730" s="192"/>
      <c r="N730" s="192"/>
      <c r="O730" s="192"/>
      <c r="P730" s="192"/>
    </row>
    <row r="731" spans="1:16" x14ac:dyDescent="0.25">
      <c r="A731" s="327">
        <f>A726+1</f>
        <v>145</v>
      </c>
      <c r="B731" s="333">
        <f>Hoja2!B154</f>
        <v>0</v>
      </c>
      <c r="C731" s="339">
        <f>Hoja2!R154</f>
        <v>0</v>
      </c>
      <c r="D731" s="191" t="str">
        <f>$D$11</f>
        <v>NORTE</v>
      </c>
      <c r="E731" s="187"/>
      <c r="F731" s="192"/>
      <c r="G731" s="192"/>
      <c r="H731" s="192"/>
      <c r="I731" s="192"/>
      <c r="J731" s="192"/>
      <c r="K731" s="192"/>
      <c r="L731" s="192"/>
      <c r="M731" s="192"/>
      <c r="N731" s="192"/>
      <c r="O731" s="192"/>
      <c r="P731" s="192"/>
    </row>
    <row r="732" spans="1:16" x14ac:dyDescent="0.25">
      <c r="A732" s="328"/>
      <c r="B732" s="334"/>
      <c r="C732" s="340"/>
      <c r="D732" s="194" t="str">
        <f>$D$12</f>
        <v>ESTE</v>
      </c>
      <c r="E732" s="189"/>
      <c r="F732" s="192"/>
      <c r="G732" s="192"/>
      <c r="H732" s="192"/>
      <c r="I732" s="192"/>
      <c r="J732" s="192"/>
      <c r="K732" s="192"/>
      <c r="L732" s="192"/>
      <c r="M732" s="192"/>
      <c r="N732" s="192"/>
      <c r="O732" s="192"/>
      <c r="P732" s="192"/>
    </row>
    <row r="733" spans="1:16" x14ac:dyDescent="0.25">
      <c r="A733" s="328"/>
      <c r="B733" s="334"/>
      <c r="C733" s="340"/>
      <c r="D733" s="191" t="str">
        <f>$D$13</f>
        <v>SUD</v>
      </c>
      <c r="E733" s="188"/>
      <c r="F733" s="192"/>
      <c r="G733" s="192"/>
      <c r="H733" s="192"/>
      <c r="I733" s="192"/>
      <c r="J733" s="192"/>
      <c r="K733" s="192"/>
      <c r="L733" s="192"/>
      <c r="M733" s="192"/>
      <c r="N733" s="192"/>
      <c r="O733" s="192"/>
      <c r="P733" s="192"/>
    </row>
    <row r="734" spans="1:16" x14ac:dyDescent="0.25">
      <c r="A734" s="329"/>
      <c r="B734" s="335"/>
      <c r="C734" s="341"/>
      <c r="D734" s="195" t="str">
        <f>$D$14</f>
        <v>OESTE</v>
      </c>
      <c r="E734" s="190"/>
      <c r="F734" s="192"/>
      <c r="G734" s="192"/>
      <c r="H734" s="192"/>
      <c r="I734" s="192"/>
      <c r="J734" s="192"/>
      <c r="K734" s="192"/>
      <c r="L734" s="192"/>
      <c r="M734" s="192"/>
      <c r="N734" s="192"/>
      <c r="O734" s="192"/>
      <c r="P734" s="192"/>
    </row>
    <row r="735" spans="1:16" x14ac:dyDescent="0.25">
      <c r="A735" s="193"/>
      <c r="B735" s="206"/>
      <c r="C735" s="204"/>
      <c r="D735" s="192"/>
      <c r="E735" s="192"/>
      <c r="F735" s="192"/>
      <c r="G735" s="192"/>
      <c r="H735" s="192"/>
      <c r="I735" s="192"/>
      <c r="J735" s="192"/>
      <c r="K735" s="192"/>
      <c r="L735" s="192"/>
      <c r="M735" s="192"/>
      <c r="N735" s="192"/>
      <c r="O735" s="192"/>
      <c r="P735" s="192"/>
    </row>
    <row r="736" spans="1:16" x14ac:dyDescent="0.25">
      <c r="A736" s="324">
        <f>A731+1</f>
        <v>146</v>
      </c>
      <c r="B736" s="336">
        <f>Hoja2!B155</f>
        <v>0</v>
      </c>
      <c r="C736" s="342">
        <f>Hoja2!R155</f>
        <v>0</v>
      </c>
      <c r="D736" s="191" t="str">
        <f>$D$11</f>
        <v>NORTE</v>
      </c>
      <c r="E736" s="187"/>
      <c r="F736" s="192"/>
      <c r="G736" s="192"/>
      <c r="H736" s="192"/>
      <c r="I736" s="192"/>
      <c r="J736" s="192"/>
      <c r="K736" s="192"/>
      <c r="L736" s="192"/>
      <c r="M736" s="192"/>
      <c r="N736" s="192"/>
      <c r="O736" s="192"/>
      <c r="P736" s="192"/>
    </row>
    <row r="737" spans="1:16" x14ac:dyDescent="0.25">
      <c r="A737" s="325"/>
      <c r="B737" s="337"/>
      <c r="C737" s="343"/>
      <c r="D737" s="194" t="str">
        <f>$D$12</f>
        <v>ESTE</v>
      </c>
      <c r="E737" s="189"/>
      <c r="F737" s="192"/>
      <c r="G737" s="192"/>
      <c r="H737" s="192"/>
      <c r="I737" s="192"/>
      <c r="J737" s="192"/>
      <c r="K737" s="192"/>
      <c r="L737" s="192"/>
      <c r="M737" s="192"/>
      <c r="N737" s="192"/>
      <c r="O737" s="192"/>
      <c r="P737" s="192"/>
    </row>
    <row r="738" spans="1:16" x14ac:dyDescent="0.25">
      <c r="A738" s="325"/>
      <c r="B738" s="337"/>
      <c r="C738" s="343"/>
      <c r="D738" s="191" t="str">
        <f>$D$13</f>
        <v>SUD</v>
      </c>
      <c r="E738" s="188"/>
      <c r="F738" s="192"/>
      <c r="G738" s="192"/>
      <c r="H738" s="192"/>
      <c r="I738" s="192"/>
      <c r="J738" s="192"/>
      <c r="K738" s="192"/>
      <c r="L738" s="192"/>
      <c r="M738" s="192"/>
      <c r="N738" s="192"/>
      <c r="O738" s="192"/>
      <c r="P738" s="192"/>
    </row>
    <row r="739" spans="1:16" x14ac:dyDescent="0.25">
      <c r="A739" s="326"/>
      <c r="B739" s="338"/>
      <c r="C739" s="344"/>
      <c r="D739" s="195" t="str">
        <f>$D$14</f>
        <v>OESTE</v>
      </c>
      <c r="E739" s="190"/>
      <c r="F739" s="192"/>
      <c r="G739" s="192"/>
      <c r="H739" s="192"/>
      <c r="I739" s="192"/>
      <c r="J739" s="192"/>
      <c r="K739" s="192"/>
      <c r="L739" s="192"/>
      <c r="M739" s="192"/>
      <c r="N739" s="192"/>
      <c r="O739" s="192"/>
      <c r="P739" s="192"/>
    </row>
    <row r="740" spans="1:16" x14ac:dyDescent="0.25">
      <c r="A740" s="193"/>
      <c r="B740" s="206"/>
      <c r="C740" s="204"/>
      <c r="D740" s="192"/>
      <c r="E740" s="192"/>
      <c r="F740" s="192"/>
      <c r="G740" s="192"/>
      <c r="H740" s="192"/>
      <c r="I740" s="192"/>
      <c r="J740" s="192"/>
      <c r="K740" s="192"/>
      <c r="L740" s="192"/>
      <c r="M740" s="192"/>
      <c r="N740" s="192"/>
      <c r="O740" s="192"/>
      <c r="P740" s="192"/>
    </row>
    <row r="741" spans="1:16" x14ac:dyDescent="0.25">
      <c r="A741" s="327">
        <f>A736+1</f>
        <v>147</v>
      </c>
      <c r="B741" s="333">
        <f>Hoja2!B156</f>
        <v>0</v>
      </c>
      <c r="C741" s="339">
        <f>Hoja2!R156</f>
        <v>0</v>
      </c>
      <c r="D741" s="191" t="str">
        <f>$D$11</f>
        <v>NORTE</v>
      </c>
      <c r="E741" s="187"/>
      <c r="F741" s="192"/>
      <c r="G741" s="192"/>
      <c r="H741" s="192"/>
      <c r="I741" s="192"/>
      <c r="J741" s="192"/>
      <c r="K741" s="192"/>
      <c r="L741" s="192"/>
      <c r="M741" s="192"/>
      <c r="N741" s="192"/>
      <c r="O741" s="192"/>
      <c r="P741" s="192"/>
    </row>
    <row r="742" spans="1:16" x14ac:dyDescent="0.25">
      <c r="A742" s="328"/>
      <c r="B742" s="334"/>
      <c r="C742" s="340"/>
      <c r="D742" s="194" t="str">
        <f>$D$12</f>
        <v>ESTE</v>
      </c>
      <c r="E742" s="189"/>
      <c r="F742" s="192"/>
      <c r="G742" s="192"/>
      <c r="H742" s="192"/>
      <c r="I742" s="192"/>
      <c r="J742" s="192"/>
      <c r="K742" s="192"/>
      <c r="L742" s="192"/>
      <c r="M742" s="192"/>
      <c r="N742" s="192"/>
      <c r="O742" s="192"/>
      <c r="P742" s="192"/>
    </row>
    <row r="743" spans="1:16" x14ac:dyDescent="0.25">
      <c r="A743" s="328"/>
      <c r="B743" s="334"/>
      <c r="C743" s="340"/>
      <c r="D743" s="191" t="str">
        <f>$D$13</f>
        <v>SUD</v>
      </c>
      <c r="E743" s="188"/>
      <c r="F743" s="192"/>
      <c r="G743" s="192"/>
      <c r="H743" s="192"/>
      <c r="I743" s="192"/>
      <c r="J743" s="192"/>
      <c r="K743" s="192"/>
      <c r="L743" s="192"/>
      <c r="M743" s="192"/>
      <c r="N743" s="192"/>
      <c r="O743" s="192"/>
      <c r="P743" s="192"/>
    </row>
    <row r="744" spans="1:16" x14ac:dyDescent="0.25">
      <c r="A744" s="329"/>
      <c r="B744" s="335"/>
      <c r="C744" s="341"/>
      <c r="D744" s="195" t="str">
        <f>$D$14</f>
        <v>OESTE</v>
      </c>
      <c r="E744" s="190"/>
      <c r="F744" s="192"/>
      <c r="G744" s="192"/>
      <c r="H744" s="192"/>
      <c r="I744" s="192"/>
      <c r="J744" s="192"/>
      <c r="K744" s="192"/>
      <c r="L744" s="192"/>
      <c r="M744" s="192"/>
      <c r="N744" s="192"/>
      <c r="O744" s="192"/>
      <c r="P744" s="192"/>
    </row>
    <row r="745" spans="1:16" x14ac:dyDescent="0.25">
      <c r="A745" s="193"/>
      <c r="B745" s="206"/>
      <c r="C745" s="204"/>
      <c r="D745" s="192"/>
      <c r="E745" s="192"/>
      <c r="F745" s="192"/>
      <c r="G745" s="192"/>
      <c r="H745" s="192"/>
      <c r="I745" s="192"/>
      <c r="J745" s="192"/>
      <c r="K745" s="192"/>
      <c r="L745" s="192"/>
      <c r="M745" s="192"/>
      <c r="N745" s="192"/>
      <c r="O745" s="192"/>
      <c r="P745" s="192"/>
    </row>
    <row r="746" spans="1:16" x14ac:dyDescent="0.25">
      <c r="A746" s="324">
        <f>A741+1</f>
        <v>148</v>
      </c>
      <c r="B746" s="336">
        <f>Hoja2!B157</f>
        <v>0</v>
      </c>
      <c r="C746" s="342">
        <f>Hoja2!R157</f>
        <v>0</v>
      </c>
      <c r="D746" s="191" t="str">
        <f>$D$11</f>
        <v>NORTE</v>
      </c>
      <c r="E746" s="187"/>
      <c r="F746" s="192"/>
      <c r="G746" s="192"/>
      <c r="H746" s="192"/>
      <c r="I746" s="192"/>
      <c r="J746" s="192"/>
      <c r="K746" s="192"/>
      <c r="L746" s="192"/>
      <c r="M746" s="192"/>
      <c r="N746" s="192"/>
      <c r="O746" s="192"/>
      <c r="P746" s="192"/>
    </row>
    <row r="747" spans="1:16" x14ac:dyDescent="0.25">
      <c r="A747" s="325"/>
      <c r="B747" s="337"/>
      <c r="C747" s="343"/>
      <c r="D747" s="194" t="str">
        <f>$D$12</f>
        <v>ESTE</v>
      </c>
      <c r="E747" s="189"/>
      <c r="F747" s="192"/>
      <c r="G747" s="192"/>
      <c r="H747" s="192"/>
      <c r="I747" s="192"/>
      <c r="J747" s="192"/>
      <c r="K747" s="192"/>
      <c r="L747" s="192"/>
      <c r="M747" s="192"/>
      <c r="N747" s="192"/>
      <c r="O747" s="192"/>
      <c r="P747" s="192"/>
    </row>
    <row r="748" spans="1:16" x14ac:dyDescent="0.25">
      <c r="A748" s="325"/>
      <c r="B748" s="337"/>
      <c r="C748" s="343"/>
      <c r="D748" s="191" t="str">
        <f>$D$13</f>
        <v>SUD</v>
      </c>
      <c r="E748" s="188"/>
      <c r="F748" s="192"/>
      <c r="G748" s="192"/>
      <c r="H748" s="192"/>
      <c r="I748" s="192"/>
      <c r="J748" s="192"/>
      <c r="K748" s="192"/>
      <c r="L748" s="192"/>
      <c r="M748" s="192"/>
      <c r="N748" s="192"/>
      <c r="O748" s="192"/>
      <c r="P748" s="192"/>
    </row>
    <row r="749" spans="1:16" x14ac:dyDescent="0.25">
      <c r="A749" s="326"/>
      <c r="B749" s="338"/>
      <c r="C749" s="344"/>
      <c r="D749" s="195" t="str">
        <f>$D$14</f>
        <v>OESTE</v>
      </c>
      <c r="E749" s="190"/>
      <c r="F749" s="192"/>
      <c r="G749" s="192"/>
      <c r="H749" s="192"/>
      <c r="I749" s="192"/>
      <c r="J749" s="192"/>
      <c r="K749" s="192"/>
      <c r="L749" s="192"/>
      <c r="M749" s="192"/>
      <c r="N749" s="192"/>
      <c r="O749" s="192"/>
      <c r="P749" s="192"/>
    </row>
    <row r="750" spans="1:16" x14ac:dyDescent="0.25">
      <c r="A750" s="193"/>
      <c r="B750" s="206"/>
      <c r="C750" s="204"/>
      <c r="D750" s="192"/>
      <c r="E750" s="192"/>
      <c r="F750" s="192"/>
      <c r="G750" s="192"/>
      <c r="H750" s="192"/>
      <c r="I750" s="192"/>
      <c r="J750" s="192"/>
      <c r="K750" s="192"/>
      <c r="L750" s="192"/>
      <c r="M750" s="192"/>
      <c r="N750" s="192"/>
      <c r="O750" s="192"/>
      <c r="P750" s="192"/>
    </row>
    <row r="751" spans="1:16" x14ac:dyDescent="0.25">
      <c r="A751" s="327">
        <f>A746+1</f>
        <v>149</v>
      </c>
      <c r="B751" s="333">
        <f>Hoja2!B158</f>
        <v>0</v>
      </c>
      <c r="C751" s="339">
        <f>Hoja2!R158</f>
        <v>0</v>
      </c>
      <c r="D751" s="191" t="str">
        <f>$D$11</f>
        <v>NORTE</v>
      </c>
      <c r="E751" s="187"/>
      <c r="F751" s="192"/>
      <c r="G751" s="192"/>
      <c r="H751" s="192"/>
      <c r="I751" s="192"/>
      <c r="J751" s="192"/>
      <c r="K751" s="192"/>
      <c r="L751" s="192"/>
      <c r="M751" s="192"/>
      <c r="N751" s="192"/>
      <c r="O751" s="192"/>
      <c r="P751" s="192"/>
    </row>
    <row r="752" spans="1:16" x14ac:dyDescent="0.25">
      <c r="A752" s="328"/>
      <c r="B752" s="334"/>
      <c r="C752" s="340"/>
      <c r="D752" s="194" t="str">
        <f>$D$12</f>
        <v>ESTE</v>
      </c>
      <c r="E752" s="189"/>
      <c r="F752" s="192"/>
      <c r="G752" s="192"/>
      <c r="H752" s="192"/>
      <c r="I752" s="192"/>
      <c r="J752" s="192"/>
      <c r="K752" s="192"/>
      <c r="L752" s="192"/>
      <c r="M752" s="192"/>
      <c r="N752" s="192"/>
      <c r="O752" s="192"/>
      <c r="P752" s="192"/>
    </row>
    <row r="753" spans="1:16" x14ac:dyDescent="0.25">
      <c r="A753" s="328"/>
      <c r="B753" s="334"/>
      <c r="C753" s="340"/>
      <c r="D753" s="191" t="str">
        <f>$D$13</f>
        <v>SUD</v>
      </c>
      <c r="E753" s="188"/>
      <c r="F753" s="192"/>
      <c r="G753" s="192"/>
      <c r="H753" s="192"/>
      <c r="I753" s="192"/>
      <c r="J753" s="192"/>
      <c r="K753" s="192"/>
      <c r="L753" s="192"/>
      <c r="M753" s="192"/>
      <c r="N753" s="192"/>
      <c r="O753" s="192"/>
      <c r="P753" s="192"/>
    </row>
    <row r="754" spans="1:16" x14ac:dyDescent="0.25">
      <c r="A754" s="329"/>
      <c r="B754" s="335"/>
      <c r="C754" s="341"/>
      <c r="D754" s="195" t="str">
        <f>$D$14</f>
        <v>OESTE</v>
      </c>
      <c r="E754" s="190"/>
      <c r="F754" s="192"/>
      <c r="G754" s="192"/>
      <c r="H754" s="192"/>
      <c r="I754" s="192"/>
      <c r="J754" s="192"/>
      <c r="K754" s="192"/>
      <c r="L754" s="192"/>
      <c r="M754" s="192"/>
      <c r="N754" s="192"/>
      <c r="O754" s="192"/>
      <c r="P754" s="192"/>
    </row>
    <row r="755" spans="1:16" x14ac:dyDescent="0.25">
      <c r="A755" s="193"/>
      <c r="B755" s="206"/>
      <c r="C755" s="204"/>
      <c r="D755" s="192"/>
      <c r="E755" s="192"/>
      <c r="F755" s="192"/>
      <c r="G755" s="192"/>
      <c r="H755" s="192"/>
      <c r="I755" s="192"/>
      <c r="J755" s="192"/>
      <c r="K755" s="192"/>
      <c r="L755" s="192"/>
      <c r="M755" s="192"/>
      <c r="N755" s="192"/>
      <c r="O755" s="192"/>
      <c r="P755" s="192"/>
    </row>
    <row r="756" spans="1:16" x14ac:dyDescent="0.25">
      <c r="A756" s="324">
        <f>A751+1</f>
        <v>150</v>
      </c>
      <c r="B756" s="336">
        <f>Hoja2!B159</f>
        <v>0</v>
      </c>
      <c r="C756" s="342">
        <f>Hoja2!R159</f>
        <v>0</v>
      </c>
      <c r="D756" s="191" t="str">
        <f>$D$11</f>
        <v>NORTE</v>
      </c>
      <c r="E756" s="187"/>
      <c r="F756" s="192"/>
      <c r="G756" s="192"/>
      <c r="H756" s="192"/>
      <c r="I756" s="192"/>
      <c r="J756" s="192"/>
      <c r="K756" s="192"/>
      <c r="L756" s="192"/>
      <c r="M756" s="192"/>
      <c r="N756" s="192"/>
      <c r="O756" s="192"/>
      <c r="P756" s="192"/>
    </row>
    <row r="757" spans="1:16" x14ac:dyDescent="0.25">
      <c r="A757" s="325"/>
      <c r="B757" s="337"/>
      <c r="C757" s="343"/>
      <c r="D757" s="194" t="str">
        <f>$D$12</f>
        <v>ESTE</v>
      </c>
      <c r="E757" s="189"/>
      <c r="F757" s="192"/>
      <c r="G757" s="192"/>
      <c r="H757" s="192"/>
      <c r="I757" s="192"/>
      <c r="J757" s="192"/>
      <c r="K757" s="192"/>
      <c r="L757" s="192"/>
      <c r="M757" s="192"/>
      <c r="N757" s="192"/>
      <c r="O757" s="192"/>
      <c r="P757" s="192"/>
    </row>
    <row r="758" spans="1:16" x14ac:dyDescent="0.25">
      <c r="A758" s="325"/>
      <c r="B758" s="337"/>
      <c r="C758" s="343"/>
      <c r="D758" s="191" t="str">
        <f>$D$13</f>
        <v>SUD</v>
      </c>
      <c r="E758" s="188"/>
      <c r="F758" s="192"/>
      <c r="G758" s="192"/>
      <c r="H758" s="192"/>
      <c r="I758" s="192"/>
      <c r="J758" s="192"/>
      <c r="K758" s="192"/>
      <c r="L758" s="192"/>
      <c r="M758" s="192"/>
      <c r="N758" s="192"/>
      <c r="O758" s="192"/>
      <c r="P758" s="192"/>
    </row>
    <row r="759" spans="1:16" x14ac:dyDescent="0.25">
      <c r="A759" s="326"/>
      <c r="B759" s="338"/>
      <c r="C759" s="344"/>
      <c r="D759" s="195" t="str">
        <f>$D$14</f>
        <v>OESTE</v>
      </c>
      <c r="E759" s="190"/>
      <c r="F759" s="192"/>
      <c r="G759" s="192"/>
      <c r="H759" s="192"/>
      <c r="I759" s="192"/>
      <c r="J759" s="192"/>
      <c r="K759" s="192"/>
      <c r="L759" s="192"/>
      <c r="M759" s="192"/>
      <c r="N759" s="192"/>
      <c r="O759" s="192"/>
      <c r="P759" s="192"/>
    </row>
    <row r="760" spans="1:16" x14ac:dyDescent="0.25">
      <c r="A760" s="193"/>
      <c r="B760" s="206"/>
      <c r="C760" s="204"/>
      <c r="D760" s="192"/>
      <c r="E760" s="192"/>
      <c r="F760" s="192"/>
      <c r="G760" s="192"/>
      <c r="H760" s="192"/>
      <c r="I760" s="192"/>
      <c r="J760" s="192"/>
      <c r="K760" s="192"/>
      <c r="L760" s="192"/>
      <c r="M760" s="192"/>
      <c r="N760" s="192"/>
      <c r="O760" s="192"/>
      <c r="P760" s="192"/>
    </row>
    <row r="761" spans="1:16" x14ac:dyDescent="0.25">
      <c r="A761" s="327">
        <f>A756+1</f>
        <v>151</v>
      </c>
      <c r="B761" s="333">
        <f>Hoja2!B160</f>
        <v>0</v>
      </c>
      <c r="C761" s="339">
        <f>Hoja2!R160</f>
        <v>0</v>
      </c>
      <c r="D761" s="191" t="str">
        <f>$D$11</f>
        <v>NORTE</v>
      </c>
      <c r="E761" s="187"/>
      <c r="F761" s="192"/>
      <c r="G761" s="192"/>
      <c r="H761" s="192"/>
      <c r="I761" s="192"/>
      <c r="J761" s="192"/>
      <c r="K761" s="192"/>
      <c r="L761" s="192"/>
      <c r="M761" s="192"/>
      <c r="N761" s="192"/>
      <c r="O761" s="192"/>
      <c r="P761" s="192"/>
    </row>
    <row r="762" spans="1:16" x14ac:dyDescent="0.25">
      <c r="A762" s="328"/>
      <c r="B762" s="334"/>
      <c r="C762" s="340"/>
      <c r="D762" s="194" t="str">
        <f>$D$12</f>
        <v>ESTE</v>
      </c>
      <c r="E762" s="189"/>
      <c r="F762" s="192"/>
      <c r="G762" s="192"/>
      <c r="H762" s="192"/>
      <c r="I762" s="192"/>
      <c r="J762" s="192"/>
      <c r="K762" s="192"/>
      <c r="L762" s="192"/>
      <c r="M762" s="192"/>
      <c r="N762" s="192"/>
      <c r="O762" s="192"/>
      <c r="P762" s="192"/>
    </row>
    <row r="763" spans="1:16" x14ac:dyDescent="0.25">
      <c r="A763" s="328"/>
      <c r="B763" s="334"/>
      <c r="C763" s="340"/>
      <c r="D763" s="191" t="str">
        <f>$D$13</f>
        <v>SUD</v>
      </c>
      <c r="E763" s="188"/>
      <c r="F763" s="192"/>
      <c r="G763" s="192"/>
      <c r="H763" s="192"/>
      <c r="I763" s="192"/>
      <c r="J763" s="192"/>
      <c r="K763" s="192"/>
      <c r="L763" s="192"/>
      <c r="M763" s="192"/>
      <c r="N763" s="192"/>
      <c r="O763" s="192"/>
      <c r="P763" s="192"/>
    </row>
    <row r="764" spans="1:16" x14ac:dyDescent="0.25">
      <c r="A764" s="329"/>
      <c r="B764" s="335"/>
      <c r="C764" s="341"/>
      <c r="D764" s="195" t="str">
        <f>$D$14</f>
        <v>OESTE</v>
      </c>
      <c r="E764" s="190"/>
      <c r="F764" s="192"/>
      <c r="G764" s="192"/>
      <c r="H764" s="192"/>
      <c r="I764" s="192"/>
      <c r="J764" s="192"/>
      <c r="K764" s="192"/>
      <c r="L764" s="192"/>
      <c r="M764" s="192"/>
      <c r="N764" s="192"/>
      <c r="O764" s="192"/>
      <c r="P764" s="192"/>
    </row>
    <row r="765" spans="1:16" x14ac:dyDescent="0.25">
      <c r="A765" s="193"/>
      <c r="B765" s="206"/>
      <c r="C765" s="204"/>
      <c r="D765" s="192"/>
      <c r="E765" s="192"/>
      <c r="F765" s="192"/>
      <c r="G765" s="192"/>
      <c r="H765" s="192"/>
      <c r="I765" s="192"/>
      <c r="J765" s="192"/>
      <c r="K765" s="192"/>
      <c r="L765" s="192"/>
      <c r="M765" s="192"/>
      <c r="N765" s="192"/>
      <c r="O765" s="192"/>
      <c r="P765" s="192"/>
    </row>
    <row r="766" spans="1:16" x14ac:dyDescent="0.25">
      <c r="A766" s="324">
        <f>A761+1</f>
        <v>152</v>
      </c>
      <c r="B766" s="336">
        <f>Hoja2!B161</f>
        <v>0</v>
      </c>
      <c r="C766" s="342">
        <f>Hoja2!R161</f>
        <v>0</v>
      </c>
      <c r="D766" s="191" t="str">
        <f>$D$11</f>
        <v>NORTE</v>
      </c>
      <c r="E766" s="187"/>
      <c r="F766" s="192"/>
      <c r="G766" s="192"/>
      <c r="H766" s="192"/>
      <c r="I766" s="192"/>
      <c r="J766" s="192"/>
      <c r="K766" s="192"/>
      <c r="L766" s="192"/>
      <c r="M766" s="192"/>
      <c r="N766" s="192"/>
      <c r="O766" s="192"/>
      <c r="P766" s="192"/>
    </row>
    <row r="767" spans="1:16" x14ac:dyDescent="0.25">
      <c r="A767" s="325"/>
      <c r="B767" s="337"/>
      <c r="C767" s="343"/>
      <c r="D767" s="194" t="str">
        <f>$D$12</f>
        <v>ESTE</v>
      </c>
      <c r="E767" s="189"/>
      <c r="F767" s="192"/>
      <c r="G767" s="192"/>
      <c r="H767" s="192"/>
      <c r="I767" s="192"/>
      <c r="J767" s="192"/>
      <c r="K767" s="192"/>
      <c r="L767" s="192"/>
      <c r="M767" s="192"/>
      <c r="N767" s="192"/>
      <c r="O767" s="192"/>
      <c r="P767" s="192"/>
    </row>
    <row r="768" spans="1:16" x14ac:dyDescent="0.25">
      <c r="A768" s="325"/>
      <c r="B768" s="337"/>
      <c r="C768" s="343"/>
      <c r="D768" s="191" t="str">
        <f>$D$13</f>
        <v>SUD</v>
      </c>
      <c r="E768" s="188"/>
      <c r="F768" s="192"/>
      <c r="G768" s="192"/>
      <c r="H768" s="192"/>
      <c r="I768" s="192"/>
      <c r="J768" s="192"/>
      <c r="K768" s="192"/>
      <c r="L768" s="192"/>
      <c r="M768" s="192"/>
      <c r="N768" s="192"/>
      <c r="O768" s="192"/>
      <c r="P768" s="192"/>
    </row>
    <row r="769" spans="1:16" x14ac:dyDescent="0.25">
      <c r="A769" s="326"/>
      <c r="B769" s="338"/>
      <c r="C769" s="344"/>
      <c r="D769" s="195" t="str">
        <f>$D$14</f>
        <v>OESTE</v>
      </c>
      <c r="E769" s="190"/>
      <c r="F769" s="192"/>
      <c r="G769" s="192"/>
      <c r="H769" s="192"/>
      <c r="I769" s="192"/>
      <c r="J769" s="192"/>
      <c r="K769" s="192"/>
      <c r="L769" s="192"/>
      <c r="M769" s="192"/>
      <c r="N769" s="192"/>
      <c r="O769" s="192"/>
      <c r="P769" s="192"/>
    </row>
    <row r="770" spans="1:16" x14ac:dyDescent="0.25">
      <c r="A770" s="193"/>
      <c r="B770" s="206"/>
      <c r="C770" s="204"/>
      <c r="D770" s="192"/>
      <c r="E770" s="192"/>
      <c r="F770" s="192"/>
      <c r="G770" s="192"/>
      <c r="H770" s="192"/>
      <c r="I770" s="192"/>
      <c r="J770" s="192"/>
      <c r="K770" s="192"/>
      <c r="L770" s="192"/>
      <c r="M770" s="192"/>
      <c r="N770" s="192"/>
      <c r="O770" s="192"/>
      <c r="P770" s="192"/>
    </row>
    <row r="771" spans="1:16" x14ac:dyDescent="0.25">
      <c r="A771" s="327">
        <f>A766+1</f>
        <v>153</v>
      </c>
      <c r="B771" s="333">
        <f>Hoja2!B162</f>
        <v>0</v>
      </c>
      <c r="C771" s="339">
        <f>Hoja2!R162</f>
        <v>0</v>
      </c>
      <c r="D771" s="191" t="str">
        <f>$D$11</f>
        <v>NORTE</v>
      </c>
      <c r="E771" s="187"/>
      <c r="F771" s="192"/>
      <c r="G771" s="192"/>
      <c r="H771" s="192"/>
      <c r="I771" s="192"/>
      <c r="J771" s="192"/>
      <c r="K771" s="192"/>
      <c r="L771" s="192"/>
      <c r="M771" s="192"/>
      <c r="N771" s="192"/>
      <c r="O771" s="192"/>
      <c r="P771" s="192"/>
    </row>
    <row r="772" spans="1:16" x14ac:dyDescent="0.25">
      <c r="A772" s="328"/>
      <c r="B772" s="334"/>
      <c r="C772" s="340"/>
      <c r="D772" s="194" t="str">
        <f>$D$12</f>
        <v>ESTE</v>
      </c>
      <c r="E772" s="189"/>
      <c r="F772" s="192"/>
      <c r="G772" s="192"/>
      <c r="H772" s="192"/>
      <c r="I772" s="192"/>
      <c r="J772" s="192"/>
      <c r="K772" s="192"/>
      <c r="L772" s="192"/>
      <c r="M772" s="192"/>
      <c r="N772" s="192"/>
      <c r="O772" s="192"/>
      <c r="P772" s="192"/>
    </row>
    <row r="773" spans="1:16" x14ac:dyDescent="0.25">
      <c r="A773" s="328"/>
      <c r="B773" s="334"/>
      <c r="C773" s="340"/>
      <c r="D773" s="191" t="str">
        <f>$D$13</f>
        <v>SUD</v>
      </c>
      <c r="E773" s="188"/>
      <c r="F773" s="192"/>
      <c r="G773" s="192"/>
      <c r="H773" s="192"/>
      <c r="I773" s="192"/>
      <c r="J773" s="192"/>
      <c r="K773" s="192"/>
      <c r="L773" s="192"/>
      <c r="M773" s="192"/>
      <c r="N773" s="192"/>
      <c r="O773" s="192"/>
      <c r="P773" s="192"/>
    </row>
    <row r="774" spans="1:16" x14ac:dyDescent="0.25">
      <c r="A774" s="329"/>
      <c r="B774" s="335"/>
      <c r="C774" s="341"/>
      <c r="D774" s="195" t="str">
        <f>$D$14</f>
        <v>OESTE</v>
      </c>
      <c r="E774" s="190"/>
      <c r="F774" s="192"/>
      <c r="G774" s="192"/>
      <c r="H774" s="192"/>
      <c r="I774" s="192"/>
      <c r="J774" s="192"/>
      <c r="K774" s="192"/>
      <c r="L774" s="192"/>
      <c r="M774" s="192"/>
      <c r="N774" s="192"/>
      <c r="O774" s="192"/>
      <c r="P774" s="192"/>
    </row>
    <row r="775" spans="1:16" x14ac:dyDescent="0.25">
      <c r="A775" s="193"/>
      <c r="B775" s="206"/>
      <c r="C775" s="204"/>
      <c r="D775" s="192"/>
      <c r="E775" s="192"/>
      <c r="F775" s="192"/>
      <c r="G775" s="192"/>
      <c r="H775" s="192"/>
      <c r="I775" s="192"/>
      <c r="J775" s="192"/>
      <c r="K775" s="192"/>
      <c r="L775" s="192"/>
      <c r="M775" s="192"/>
      <c r="N775" s="192"/>
      <c r="O775" s="192"/>
      <c r="P775" s="192"/>
    </row>
    <row r="776" spans="1:16" x14ac:dyDescent="0.25">
      <c r="A776" s="324">
        <f>A771+1</f>
        <v>154</v>
      </c>
      <c r="B776" s="336">
        <f>Hoja2!B163</f>
        <v>0</v>
      </c>
      <c r="C776" s="342">
        <f>Hoja2!R163</f>
        <v>0</v>
      </c>
      <c r="D776" s="191" t="str">
        <f>$D$11</f>
        <v>NORTE</v>
      </c>
      <c r="E776" s="187"/>
      <c r="F776" s="192"/>
      <c r="G776" s="192"/>
      <c r="H776" s="192"/>
      <c r="I776" s="192"/>
      <c r="J776" s="192"/>
      <c r="K776" s="192"/>
      <c r="L776" s="192"/>
      <c r="M776" s="192"/>
      <c r="N776" s="192"/>
      <c r="O776" s="192"/>
      <c r="P776" s="192"/>
    </row>
    <row r="777" spans="1:16" x14ac:dyDescent="0.25">
      <c r="A777" s="325"/>
      <c r="B777" s="337"/>
      <c r="C777" s="343"/>
      <c r="D777" s="194" t="str">
        <f>$D$12</f>
        <v>ESTE</v>
      </c>
      <c r="E777" s="189"/>
      <c r="F777" s="192"/>
      <c r="G777" s="192"/>
      <c r="H777" s="192"/>
      <c r="I777" s="192"/>
      <c r="J777" s="192"/>
      <c r="K777" s="192"/>
      <c r="L777" s="192"/>
      <c r="M777" s="192"/>
      <c r="N777" s="192"/>
      <c r="O777" s="192"/>
      <c r="P777" s="192"/>
    </row>
    <row r="778" spans="1:16" x14ac:dyDescent="0.25">
      <c r="A778" s="325"/>
      <c r="B778" s="337"/>
      <c r="C778" s="343"/>
      <c r="D778" s="191" t="str">
        <f>$D$13</f>
        <v>SUD</v>
      </c>
      <c r="E778" s="188"/>
      <c r="F778" s="192"/>
      <c r="G778" s="192"/>
      <c r="H778" s="192"/>
      <c r="I778" s="192"/>
      <c r="J778" s="192"/>
      <c r="K778" s="192"/>
      <c r="L778" s="192"/>
      <c r="M778" s="192"/>
      <c r="N778" s="192"/>
      <c r="O778" s="192"/>
      <c r="P778" s="192"/>
    </row>
    <row r="779" spans="1:16" x14ac:dyDescent="0.25">
      <c r="A779" s="326"/>
      <c r="B779" s="338"/>
      <c r="C779" s="344"/>
      <c r="D779" s="195" t="str">
        <f>$D$14</f>
        <v>OESTE</v>
      </c>
      <c r="E779" s="190"/>
      <c r="F779" s="192"/>
      <c r="G779" s="192"/>
      <c r="H779" s="192"/>
      <c r="I779" s="192"/>
      <c r="J779" s="192"/>
      <c r="K779" s="192"/>
      <c r="L779" s="192"/>
      <c r="M779" s="192"/>
      <c r="N779" s="192"/>
      <c r="O779" s="192"/>
      <c r="P779" s="192"/>
    </row>
    <row r="780" spans="1:16" x14ac:dyDescent="0.25">
      <c r="A780" s="193"/>
      <c r="B780" s="206"/>
      <c r="C780" s="204"/>
      <c r="D780" s="192"/>
      <c r="E780" s="192"/>
      <c r="F780" s="192"/>
      <c r="G780" s="192"/>
      <c r="H780" s="192"/>
      <c r="I780" s="192"/>
      <c r="J780" s="192"/>
      <c r="K780" s="192"/>
      <c r="L780" s="192"/>
      <c r="M780" s="192"/>
      <c r="N780" s="192"/>
      <c r="O780" s="192"/>
      <c r="P780" s="192"/>
    </row>
    <row r="781" spans="1:16" x14ac:dyDescent="0.25">
      <c r="A781" s="327">
        <f>A776+1</f>
        <v>155</v>
      </c>
      <c r="B781" s="333">
        <f>Hoja2!B164</f>
        <v>0</v>
      </c>
      <c r="C781" s="339">
        <f>Hoja2!R164</f>
        <v>0</v>
      </c>
      <c r="D781" s="191" t="str">
        <f>$D$11</f>
        <v>NORTE</v>
      </c>
      <c r="E781" s="187"/>
      <c r="F781" s="192"/>
      <c r="G781" s="192"/>
      <c r="H781" s="192"/>
      <c r="I781" s="192"/>
      <c r="J781" s="192"/>
      <c r="K781" s="192"/>
      <c r="L781" s="192"/>
      <c r="M781" s="192"/>
      <c r="N781" s="192"/>
      <c r="O781" s="192"/>
      <c r="P781" s="192"/>
    </row>
    <row r="782" spans="1:16" x14ac:dyDescent="0.25">
      <c r="A782" s="328"/>
      <c r="B782" s="334"/>
      <c r="C782" s="340"/>
      <c r="D782" s="194" t="str">
        <f>$D$12</f>
        <v>ESTE</v>
      </c>
      <c r="E782" s="189"/>
      <c r="F782" s="192"/>
      <c r="G782" s="192"/>
      <c r="H782" s="192"/>
      <c r="I782" s="192"/>
      <c r="J782" s="192"/>
      <c r="K782" s="192"/>
      <c r="L782" s="192"/>
      <c r="M782" s="192"/>
      <c r="N782" s="192"/>
      <c r="O782" s="192"/>
      <c r="P782" s="192"/>
    </row>
    <row r="783" spans="1:16" x14ac:dyDescent="0.25">
      <c r="A783" s="328"/>
      <c r="B783" s="334"/>
      <c r="C783" s="340"/>
      <c r="D783" s="191" t="str">
        <f>$D$13</f>
        <v>SUD</v>
      </c>
      <c r="E783" s="188"/>
      <c r="F783" s="192"/>
      <c r="G783" s="192"/>
      <c r="H783" s="192"/>
      <c r="I783" s="192"/>
      <c r="J783" s="192"/>
      <c r="K783" s="192"/>
      <c r="L783" s="192"/>
      <c r="M783" s="192"/>
      <c r="N783" s="192"/>
      <c r="O783" s="192"/>
      <c r="P783" s="192"/>
    </row>
    <row r="784" spans="1:16" x14ac:dyDescent="0.25">
      <c r="A784" s="329"/>
      <c r="B784" s="335"/>
      <c r="C784" s="341"/>
      <c r="D784" s="195" t="str">
        <f>$D$14</f>
        <v>OESTE</v>
      </c>
      <c r="E784" s="190"/>
      <c r="F784" s="192"/>
      <c r="G784" s="192"/>
      <c r="H784" s="192"/>
      <c r="I784" s="192"/>
      <c r="J784" s="192"/>
      <c r="K784" s="192"/>
      <c r="L784" s="192"/>
      <c r="M784" s="192"/>
      <c r="N784" s="192"/>
      <c r="O784" s="192"/>
      <c r="P784" s="192"/>
    </row>
    <row r="785" spans="1:16" x14ac:dyDescent="0.25">
      <c r="A785" s="193"/>
      <c r="B785" s="206"/>
      <c r="C785" s="204"/>
      <c r="D785" s="192"/>
      <c r="E785" s="192"/>
      <c r="F785" s="192"/>
      <c r="G785" s="192"/>
      <c r="H785" s="192"/>
      <c r="I785" s="192"/>
      <c r="J785" s="192"/>
      <c r="K785" s="192"/>
      <c r="L785" s="192"/>
      <c r="M785" s="192"/>
      <c r="N785" s="192"/>
      <c r="O785" s="192"/>
      <c r="P785" s="192"/>
    </row>
    <row r="786" spans="1:16" x14ac:dyDescent="0.25">
      <c r="A786" s="324">
        <f>A781+1</f>
        <v>156</v>
      </c>
      <c r="B786" s="336">
        <f>Hoja2!B165</f>
        <v>0</v>
      </c>
      <c r="C786" s="342">
        <f>Hoja2!R165</f>
        <v>0</v>
      </c>
      <c r="D786" s="191" t="str">
        <f>$D$11</f>
        <v>NORTE</v>
      </c>
      <c r="E786" s="187"/>
      <c r="F786" s="192"/>
      <c r="G786" s="192"/>
      <c r="H786" s="192"/>
      <c r="I786" s="192"/>
      <c r="J786" s="192"/>
      <c r="K786" s="192"/>
      <c r="L786" s="192"/>
      <c r="M786" s="192"/>
      <c r="N786" s="192"/>
      <c r="O786" s="192"/>
      <c r="P786" s="192"/>
    </row>
    <row r="787" spans="1:16" x14ac:dyDescent="0.25">
      <c r="A787" s="325"/>
      <c r="B787" s="337"/>
      <c r="C787" s="343"/>
      <c r="D787" s="194" t="str">
        <f>$D$12</f>
        <v>ESTE</v>
      </c>
      <c r="E787" s="189"/>
      <c r="F787" s="192"/>
      <c r="G787" s="192"/>
      <c r="H787" s="192"/>
      <c r="I787" s="192"/>
      <c r="J787" s="192"/>
      <c r="K787" s="192"/>
      <c r="L787" s="192"/>
      <c r="M787" s="192"/>
      <c r="N787" s="192"/>
      <c r="O787" s="192"/>
      <c r="P787" s="192"/>
    </row>
    <row r="788" spans="1:16" x14ac:dyDescent="0.25">
      <c r="A788" s="325"/>
      <c r="B788" s="337"/>
      <c r="C788" s="343"/>
      <c r="D788" s="191" t="str">
        <f>$D$13</f>
        <v>SUD</v>
      </c>
      <c r="E788" s="188"/>
      <c r="F788" s="192"/>
      <c r="G788" s="192"/>
      <c r="H788" s="192"/>
      <c r="I788" s="192"/>
      <c r="J788" s="192"/>
      <c r="K788" s="192"/>
      <c r="L788" s="192"/>
      <c r="M788" s="192"/>
      <c r="N788" s="192"/>
      <c r="O788" s="192"/>
      <c r="P788" s="192"/>
    </row>
    <row r="789" spans="1:16" x14ac:dyDescent="0.25">
      <c r="A789" s="326"/>
      <c r="B789" s="338"/>
      <c r="C789" s="344"/>
      <c r="D789" s="195" t="str">
        <f>$D$14</f>
        <v>OESTE</v>
      </c>
      <c r="E789" s="190"/>
      <c r="F789" s="192"/>
      <c r="G789" s="192"/>
      <c r="H789" s="192"/>
      <c r="I789" s="192"/>
      <c r="J789" s="192"/>
      <c r="K789" s="192"/>
      <c r="L789" s="192"/>
      <c r="M789" s="192"/>
      <c r="N789" s="192"/>
      <c r="O789" s="192"/>
      <c r="P789" s="192"/>
    </row>
    <row r="790" spans="1:16" x14ac:dyDescent="0.25">
      <c r="A790" s="193"/>
      <c r="B790" s="206"/>
      <c r="C790" s="204"/>
      <c r="D790" s="192"/>
      <c r="E790" s="192"/>
      <c r="F790" s="192"/>
      <c r="G790" s="192"/>
      <c r="H790" s="192"/>
      <c r="I790" s="192"/>
      <c r="J790" s="192"/>
      <c r="K790" s="192"/>
      <c r="L790" s="192"/>
      <c r="M790" s="192"/>
      <c r="N790" s="192"/>
      <c r="O790" s="192"/>
      <c r="P790" s="192"/>
    </row>
    <row r="791" spans="1:16" x14ac:dyDescent="0.25">
      <c r="A791" s="327">
        <f>A786+1</f>
        <v>157</v>
      </c>
      <c r="B791" s="333">
        <f>Hoja2!B166</f>
        <v>0</v>
      </c>
      <c r="C791" s="339">
        <f>Hoja2!R166</f>
        <v>0</v>
      </c>
      <c r="D791" s="191" t="str">
        <f>$D$11</f>
        <v>NORTE</v>
      </c>
      <c r="E791" s="187"/>
      <c r="F791" s="192"/>
      <c r="G791" s="192"/>
      <c r="H791" s="192"/>
      <c r="I791" s="192"/>
      <c r="J791" s="192"/>
      <c r="K791" s="192"/>
      <c r="L791" s="192"/>
      <c r="M791" s="192"/>
      <c r="N791" s="192"/>
      <c r="O791" s="192"/>
      <c r="P791" s="192"/>
    </row>
    <row r="792" spans="1:16" x14ac:dyDescent="0.25">
      <c r="A792" s="328"/>
      <c r="B792" s="334"/>
      <c r="C792" s="340"/>
      <c r="D792" s="194" t="str">
        <f>$D$12</f>
        <v>ESTE</v>
      </c>
      <c r="E792" s="189"/>
      <c r="F792" s="192"/>
      <c r="G792" s="192"/>
      <c r="H792" s="192"/>
      <c r="I792" s="192"/>
      <c r="J792" s="192"/>
      <c r="K792" s="192"/>
      <c r="L792" s="192"/>
      <c r="M792" s="192"/>
      <c r="N792" s="192"/>
      <c r="O792" s="192"/>
      <c r="P792" s="192"/>
    </row>
    <row r="793" spans="1:16" x14ac:dyDescent="0.25">
      <c r="A793" s="328"/>
      <c r="B793" s="334"/>
      <c r="C793" s="340"/>
      <c r="D793" s="191" t="str">
        <f>$D$13</f>
        <v>SUD</v>
      </c>
      <c r="E793" s="188"/>
      <c r="F793" s="192"/>
      <c r="G793" s="192"/>
      <c r="H793" s="192"/>
      <c r="I793" s="192"/>
      <c r="J793" s="192"/>
      <c r="K793" s="192"/>
      <c r="L793" s="192"/>
      <c r="M793" s="192"/>
      <c r="N793" s="192"/>
      <c r="O793" s="192"/>
      <c r="P793" s="192"/>
    </row>
    <row r="794" spans="1:16" x14ac:dyDescent="0.25">
      <c r="A794" s="329"/>
      <c r="B794" s="335"/>
      <c r="C794" s="341"/>
      <c r="D794" s="195" t="str">
        <f>$D$14</f>
        <v>OESTE</v>
      </c>
      <c r="E794" s="190"/>
      <c r="F794" s="192"/>
      <c r="G794" s="192"/>
      <c r="H794" s="192"/>
      <c r="I794" s="192"/>
      <c r="J794" s="192"/>
      <c r="K794" s="192"/>
      <c r="L794" s="192"/>
      <c r="M794" s="192"/>
      <c r="N794" s="192"/>
      <c r="O794" s="192"/>
      <c r="P794" s="192"/>
    </row>
    <row r="795" spans="1:16" x14ac:dyDescent="0.25">
      <c r="A795" s="193"/>
      <c r="B795" s="206"/>
      <c r="C795" s="204"/>
      <c r="D795" s="192"/>
      <c r="E795" s="192"/>
      <c r="F795" s="192"/>
      <c r="G795" s="192"/>
      <c r="H795" s="192"/>
      <c r="I795" s="192"/>
      <c r="J795" s="192"/>
      <c r="K795" s="192"/>
      <c r="L795" s="192"/>
      <c r="M795" s="192"/>
      <c r="N795" s="192"/>
      <c r="O795" s="192"/>
      <c r="P795" s="192"/>
    </row>
    <row r="796" spans="1:16" x14ac:dyDescent="0.25">
      <c r="A796" s="324">
        <f>A791+1</f>
        <v>158</v>
      </c>
      <c r="B796" s="336">
        <f>Hoja2!B167</f>
        <v>0</v>
      </c>
      <c r="C796" s="342">
        <f>Hoja2!R167</f>
        <v>0</v>
      </c>
      <c r="D796" s="191" t="str">
        <f>$D$11</f>
        <v>NORTE</v>
      </c>
      <c r="E796" s="187"/>
      <c r="F796" s="192"/>
      <c r="G796" s="192"/>
      <c r="H796" s="192"/>
      <c r="I796" s="192"/>
      <c r="J796" s="192"/>
      <c r="K796" s="192"/>
      <c r="L796" s="192"/>
      <c r="M796" s="192"/>
      <c r="N796" s="192"/>
      <c r="O796" s="192"/>
      <c r="P796" s="192"/>
    </row>
    <row r="797" spans="1:16" x14ac:dyDescent="0.25">
      <c r="A797" s="325"/>
      <c r="B797" s="337"/>
      <c r="C797" s="343"/>
      <c r="D797" s="194" t="str">
        <f>$D$12</f>
        <v>ESTE</v>
      </c>
      <c r="E797" s="189"/>
      <c r="F797" s="192"/>
      <c r="G797" s="192"/>
      <c r="H797" s="192"/>
      <c r="I797" s="192"/>
      <c r="J797" s="192"/>
      <c r="K797" s="192"/>
      <c r="L797" s="192"/>
      <c r="M797" s="192"/>
      <c r="N797" s="192"/>
      <c r="O797" s="192"/>
      <c r="P797" s="192"/>
    </row>
    <row r="798" spans="1:16" x14ac:dyDescent="0.25">
      <c r="A798" s="325"/>
      <c r="B798" s="337"/>
      <c r="C798" s="343"/>
      <c r="D798" s="191" t="str">
        <f>$D$13</f>
        <v>SUD</v>
      </c>
      <c r="E798" s="188"/>
      <c r="F798" s="192"/>
      <c r="G798" s="192"/>
      <c r="H798" s="192"/>
      <c r="I798" s="192"/>
      <c r="J798" s="192"/>
      <c r="K798" s="192"/>
      <c r="L798" s="192"/>
      <c r="M798" s="192"/>
      <c r="N798" s="192"/>
      <c r="O798" s="192"/>
      <c r="P798" s="192"/>
    </row>
    <row r="799" spans="1:16" x14ac:dyDescent="0.25">
      <c r="A799" s="326"/>
      <c r="B799" s="338"/>
      <c r="C799" s="344"/>
      <c r="D799" s="195" t="str">
        <f>$D$14</f>
        <v>OESTE</v>
      </c>
      <c r="E799" s="190"/>
      <c r="F799" s="192"/>
      <c r="G799" s="192"/>
      <c r="H799" s="192"/>
      <c r="I799" s="192"/>
      <c r="J799" s="192"/>
      <c r="K799" s="192"/>
      <c r="L799" s="192"/>
      <c r="M799" s="192"/>
      <c r="N799" s="192"/>
      <c r="O799" s="192"/>
      <c r="P799" s="192"/>
    </row>
    <row r="800" spans="1:16" x14ac:dyDescent="0.25">
      <c r="A800" s="193"/>
      <c r="B800" s="206"/>
      <c r="C800" s="204"/>
      <c r="D800" s="192"/>
      <c r="E800" s="192"/>
      <c r="F800" s="192"/>
      <c r="G800" s="192"/>
      <c r="H800" s="192"/>
      <c r="I800" s="192"/>
      <c r="J800" s="192"/>
      <c r="K800" s="192"/>
      <c r="L800" s="192"/>
      <c r="M800" s="192"/>
      <c r="N800" s="192"/>
      <c r="O800" s="192"/>
      <c r="P800" s="192"/>
    </row>
    <row r="801" spans="1:16" x14ac:dyDescent="0.25">
      <c r="A801" s="327">
        <f>A796+1</f>
        <v>159</v>
      </c>
      <c r="B801" s="333">
        <f>Hoja2!B168</f>
        <v>0</v>
      </c>
      <c r="C801" s="339">
        <f>Hoja2!R168</f>
        <v>0</v>
      </c>
      <c r="D801" s="191" t="str">
        <f>$D$11</f>
        <v>NORTE</v>
      </c>
      <c r="E801" s="187"/>
      <c r="F801" s="192"/>
      <c r="G801" s="192"/>
      <c r="H801" s="192"/>
      <c r="I801" s="192"/>
      <c r="J801" s="192"/>
      <c r="K801" s="192"/>
      <c r="L801" s="192"/>
      <c r="M801" s="192"/>
      <c r="N801" s="192"/>
      <c r="O801" s="192"/>
      <c r="P801" s="192"/>
    </row>
    <row r="802" spans="1:16" x14ac:dyDescent="0.25">
      <c r="A802" s="328"/>
      <c r="B802" s="334"/>
      <c r="C802" s="340"/>
      <c r="D802" s="194" t="str">
        <f>$D$12</f>
        <v>ESTE</v>
      </c>
      <c r="E802" s="189"/>
      <c r="F802" s="192"/>
      <c r="G802" s="192"/>
      <c r="H802" s="192"/>
      <c r="I802" s="192"/>
      <c r="J802" s="192"/>
      <c r="K802" s="192"/>
      <c r="L802" s="192"/>
      <c r="M802" s="192"/>
      <c r="N802" s="192"/>
      <c r="O802" s="192"/>
      <c r="P802" s="192"/>
    </row>
    <row r="803" spans="1:16" x14ac:dyDescent="0.25">
      <c r="A803" s="328"/>
      <c r="B803" s="334"/>
      <c r="C803" s="340"/>
      <c r="D803" s="191" t="str">
        <f>$D$13</f>
        <v>SUD</v>
      </c>
      <c r="E803" s="188"/>
      <c r="F803" s="192"/>
      <c r="G803" s="192"/>
      <c r="H803" s="192"/>
      <c r="I803" s="192"/>
      <c r="J803" s="192"/>
      <c r="K803" s="192"/>
      <c r="L803" s="192"/>
      <c r="M803" s="192"/>
      <c r="N803" s="192"/>
      <c r="O803" s="192"/>
      <c r="P803" s="192"/>
    </row>
    <row r="804" spans="1:16" x14ac:dyDescent="0.25">
      <c r="A804" s="329"/>
      <c r="B804" s="335"/>
      <c r="C804" s="341"/>
      <c r="D804" s="195" t="str">
        <f>$D$14</f>
        <v>OESTE</v>
      </c>
      <c r="E804" s="190"/>
      <c r="F804" s="192"/>
      <c r="G804" s="192"/>
      <c r="H804" s="192"/>
      <c r="I804" s="192"/>
      <c r="J804" s="192"/>
      <c r="K804" s="192"/>
      <c r="L804" s="192"/>
      <c r="M804" s="192"/>
      <c r="N804" s="192"/>
      <c r="O804" s="192"/>
      <c r="P804" s="192"/>
    </row>
    <row r="805" spans="1:16" x14ac:dyDescent="0.25">
      <c r="A805" s="193"/>
      <c r="B805" s="206"/>
      <c r="C805" s="204"/>
      <c r="D805" s="192"/>
      <c r="E805" s="192"/>
      <c r="F805" s="192"/>
      <c r="G805" s="192"/>
      <c r="H805" s="192"/>
      <c r="I805" s="192"/>
      <c r="J805" s="192"/>
      <c r="K805" s="192"/>
      <c r="L805" s="192"/>
      <c r="M805" s="192"/>
      <c r="N805" s="192"/>
      <c r="O805" s="192"/>
      <c r="P805" s="192"/>
    </row>
    <row r="806" spans="1:16" x14ac:dyDescent="0.25">
      <c r="A806" s="324">
        <f>A801+1</f>
        <v>160</v>
      </c>
      <c r="B806" s="336">
        <f>Hoja2!B169</f>
        <v>0</v>
      </c>
      <c r="C806" s="342">
        <f>Hoja2!R169</f>
        <v>0</v>
      </c>
      <c r="D806" s="191" t="str">
        <f>$D$11</f>
        <v>NORTE</v>
      </c>
      <c r="E806" s="187"/>
      <c r="F806" s="192"/>
      <c r="G806" s="192"/>
      <c r="H806" s="192"/>
      <c r="I806" s="192"/>
      <c r="J806" s="192"/>
      <c r="K806" s="192"/>
      <c r="L806" s="192"/>
      <c r="M806" s="192"/>
      <c r="N806" s="192"/>
      <c r="O806" s="192"/>
      <c r="P806" s="192"/>
    </row>
    <row r="807" spans="1:16" x14ac:dyDescent="0.25">
      <c r="A807" s="325"/>
      <c r="B807" s="337"/>
      <c r="C807" s="343"/>
      <c r="D807" s="194" t="str">
        <f>$D$12</f>
        <v>ESTE</v>
      </c>
      <c r="E807" s="189"/>
      <c r="F807" s="192"/>
      <c r="G807" s="192"/>
      <c r="H807" s="192"/>
      <c r="I807" s="192"/>
      <c r="J807" s="192"/>
      <c r="K807" s="192"/>
      <c r="L807" s="192"/>
      <c r="M807" s="192"/>
      <c r="N807" s="192"/>
      <c r="O807" s="192"/>
      <c r="P807" s="192"/>
    </row>
    <row r="808" spans="1:16" x14ac:dyDescent="0.25">
      <c r="A808" s="325"/>
      <c r="B808" s="337"/>
      <c r="C808" s="343"/>
      <c r="D808" s="191" t="str">
        <f>$D$13</f>
        <v>SUD</v>
      </c>
      <c r="E808" s="188"/>
      <c r="F808" s="192"/>
      <c r="G808" s="192"/>
      <c r="H808" s="192"/>
      <c r="I808" s="192"/>
      <c r="J808" s="192"/>
      <c r="K808" s="192"/>
      <c r="L808" s="192"/>
      <c r="M808" s="192"/>
      <c r="N808" s="192"/>
      <c r="O808" s="192"/>
      <c r="P808" s="192"/>
    </row>
    <row r="809" spans="1:16" x14ac:dyDescent="0.25">
      <c r="A809" s="326"/>
      <c r="B809" s="338"/>
      <c r="C809" s="344"/>
      <c r="D809" s="195" t="str">
        <f>$D$14</f>
        <v>OESTE</v>
      </c>
      <c r="E809" s="190"/>
      <c r="F809" s="192"/>
      <c r="G809" s="192"/>
      <c r="H809" s="192"/>
      <c r="I809" s="192"/>
      <c r="J809" s="192"/>
      <c r="K809" s="192"/>
      <c r="L809" s="192"/>
      <c r="M809" s="192"/>
      <c r="N809" s="192"/>
      <c r="O809" s="192"/>
      <c r="P809" s="192"/>
    </row>
    <row r="810" spans="1:16" x14ac:dyDescent="0.25">
      <c r="A810" s="193"/>
      <c r="B810" s="206"/>
      <c r="C810" s="204"/>
      <c r="D810" s="192"/>
      <c r="E810" s="192"/>
      <c r="F810" s="192"/>
      <c r="G810" s="192"/>
      <c r="H810" s="192"/>
      <c r="I810" s="192"/>
      <c r="J810" s="192"/>
      <c r="K810" s="192"/>
      <c r="L810" s="192"/>
      <c r="M810" s="192"/>
      <c r="N810" s="192"/>
      <c r="O810" s="192"/>
      <c r="P810" s="192"/>
    </row>
    <row r="811" spans="1:16" x14ac:dyDescent="0.25">
      <c r="A811" s="327">
        <f>A806+1</f>
        <v>161</v>
      </c>
      <c r="B811" s="333">
        <f>Hoja2!B170</f>
        <v>0</v>
      </c>
      <c r="C811" s="339">
        <f>Hoja2!R170</f>
        <v>0</v>
      </c>
      <c r="D811" s="191" t="str">
        <f>$D$11</f>
        <v>NORTE</v>
      </c>
      <c r="E811" s="187"/>
      <c r="F811" s="192"/>
      <c r="G811" s="192"/>
      <c r="H811" s="192"/>
      <c r="I811" s="192"/>
      <c r="J811" s="192"/>
      <c r="K811" s="192"/>
      <c r="L811" s="192"/>
      <c r="M811" s="192"/>
      <c r="N811" s="192"/>
      <c r="O811" s="192"/>
      <c r="P811" s="192"/>
    </row>
    <row r="812" spans="1:16" x14ac:dyDescent="0.25">
      <c r="A812" s="328"/>
      <c r="B812" s="334"/>
      <c r="C812" s="340"/>
      <c r="D812" s="194" t="str">
        <f>$D$12</f>
        <v>ESTE</v>
      </c>
      <c r="E812" s="189"/>
      <c r="F812" s="192"/>
      <c r="G812" s="192"/>
      <c r="H812" s="192"/>
      <c r="I812" s="192"/>
      <c r="J812" s="192"/>
      <c r="K812" s="192"/>
      <c r="L812" s="192"/>
      <c r="M812" s="192"/>
      <c r="N812" s="192"/>
      <c r="O812" s="192"/>
      <c r="P812" s="192"/>
    </row>
    <row r="813" spans="1:16" x14ac:dyDescent="0.25">
      <c r="A813" s="328"/>
      <c r="B813" s="334"/>
      <c r="C813" s="340"/>
      <c r="D813" s="191" t="str">
        <f>$D$13</f>
        <v>SUD</v>
      </c>
      <c r="E813" s="188"/>
      <c r="F813" s="192"/>
      <c r="G813" s="192"/>
      <c r="H813" s="192"/>
      <c r="I813" s="192"/>
      <c r="J813" s="192"/>
      <c r="K813" s="192"/>
      <c r="L813" s="192"/>
      <c r="M813" s="192"/>
      <c r="N813" s="192"/>
      <c r="O813" s="192"/>
      <c r="P813" s="192"/>
    </row>
    <row r="814" spans="1:16" x14ac:dyDescent="0.25">
      <c r="A814" s="329"/>
      <c r="B814" s="335"/>
      <c r="C814" s="341"/>
      <c r="D814" s="195" t="str">
        <f>$D$14</f>
        <v>OESTE</v>
      </c>
      <c r="E814" s="190"/>
      <c r="F814" s="192"/>
      <c r="G814" s="192"/>
      <c r="H814" s="192"/>
      <c r="I814" s="192"/>
      <c r="J814" s="192"/>
      <c r="K814" s="192"/>
      <c r="L814" s="192"/>
      <c r="M814" s="192"/>
      <c r="N814" s="192"/>
      <c r="O814" s="192"/>
      <c r="P814" s="192"/>
    </row>
    <row r="815" spans="1:16" x14ac:dyDescent="0.25">
      <c r="A815" s="193"/>
      <c r="B815" s="206"/>
      <c r="C815" s="204"/>
      <c r="D815" s="192"/>
      <c r="E815" s="192"/>
      <c r="F815" s="192"/>
      <c r="G815" s="192"/>
      <c r="H815" s="192"/>
      <c r="I815" s="192"/>
      <c r="J815" s="192"/>
      <c r="K815" s="192"/>
      <c r="L815" s="192"/>
      <c r="M815" s="192"/>
      <c r="N815" s="192"/>
      <c r="O815" s="192"/>
      <c r="P815" s="192"/>
    </row>
    <row r="816" spans="1:16" x14ac:dyDescent="0.25">
      <c r="A816" s="324">
        <f>A811+1</f>
        <v>162</v>
      </c>
      <c r="B816" s="336">
        <f>Hoja2!B171</f>
        <v>0</v>
      </c>
      <c r="C816" s="342">
        <f>Hoja2!R171</f>
        <v>0</v>
      </c>
      <c r="D816" s="191" t="str">
        <f>$D$11</f>
        <v>NORTE</v>
      </c>
      <c r="E816" s="187"/>
      <c r="F816" s="192"/>
      <c r="G816" s="192"/>
      <c r="H816" s="192"/>
      <c r="I816" s="192"/>
      <c r="J816" s="192"/>
      <c r="K816" s="192"/>
      <c r="L816" s="192"/>
      <c r="M816" s="192"/>
      <c r="N816" s="192"/>
      <c r="O816" s="192"/>
      <c r="P816" s="192"/>
    </row>
    <row r="817" spans="1:16" x14ac:dyDescent="0.25">
      <c r="A817" s="325"/>
      <c r="B817" s="337"/>
      <c r="C817" s="343"/>
      <c r="D817" s="194" t="str">
        <f>$D$12</f>
        <v>ESTE</v>
      </c>
      <c r="E817" s="189"/>
      <c r="F817" s="192"/>
      <c r="G817" s="192"/>
      <c r="H817" s="192"/>
      <c r="I817" s="192"/>
      <c r="J817" s="192"/>
      <c r="K817" s="192"/>
      <c r="L817" s="192"/>
      <c r="M817" s="192"/>
      <c r="N817" s="192"/>
      <c r="O817" s="192"/>
      <c r="P817" s="192"/>
    </row>
    <row r="818" spans="1:16" x14ac:dyDescent="0.25">
      <c r="A818" s="325"/>
      <c r="B818" s="337"/>
      <c r="C818" s="343"/>
      <c r="D818" s="191" t="str">
        <f>$D$13</f>
        <v>SUD</v>
      </c>
      <c r="E818" s="188"/>
      <c r="F818" s="192"/>
      <c r="G818" s="192"/>
      <c r="H818" s="192"/>
      <c r="I818" s="192"/>
      <c r="J818" s="192"/>
      <c r="K818" s="192"/>
      <c r="L818" s="192"/>
      <c r="M818" s="192"/>
      <c r="N818" s="192"/>
      <c r="O818" s="192"/>
      <c r="P818" s="192"/>
    </row>
    <row r="819" spans="1:16" x14ac:dyDescent="0.25">
      <c r="A819" s="326"/>
      <c r="B819" s="338"/>
      <c r="C819" s="344"/>
      <c r="D819" s="195" t="str">
        <f>$D$14</f>
        <v>OESTE</v>
      </c>
      <c r="E819" s="190"/>
      <c r="F819" s="192"/>
      <c r="G819" s="192"/>
      <c r="H819" s="192"/>
      <c r="I819" s="192"/>
      <c r="J819" s="192"/>
      <c r="K819" s="192"/>
      <c r="L819" s="192"/>
      <c r="M819" s="192"/>
      <c r="N819" s="192"/>
      <c r="O819" s="192"/>
      <c r="P819" s="192"/>
    </row>
    <row r="820" spans="1:16" x14ac:dyDescent="0.25">
      <c r="A820" s="193"/>
      <c r="B820" s="206"/>
      <c r="C820" s="204"/>
      <c r="D820" s="192"/>
      <c r="E820" s="192"/>
      <c r="F820" s="192"/>
      <c r="G820" s="192"/>
      <c r="H820" s="192"/>
      <c r="I820" s="192"/>
      <c r="J820" s="192"/>
      <c r="K820" s="192"/>
      <c r="L820" s="192"/>
      <c r="M820" s="192"/>
      <c r="N820" s="192"/>
      <c r="O820" s="192"/>
      <c r="P820" s="192"/>
    </row>
    <row r="821" spans="1:16" x14ac:dyDescent="0.25">
      <c r="A821" s="327">
        <f>A816+1</f>
        <v>163</v>
      </c>
      <c r="B821" s="333">
        <f>Hoja2!B172</f>
        <v>0</v>
      </c>
      <c r="C821" s="339">
        <f>Hoja2!R172</f>
        <v>0</v>
      </c>
      <c r="D821" s="191" t="str">
        <f>$D$11</f>
        <v>NORTE</v>
      </c>
      <c r="E821" s="187"/>
      <c r="F821" s="192"/>
      <c r="G821" s="192"/>
      <c r="H821" s="192"/>
      <c r="I821" s="192"/>
      <c r="J821" s="192"/>
      <c r="K821" s="192"/>
      <c r="L821" s="192"/>
      <c r="M821" s="192"/>
      <c r="N821" s="192"/>
      <c r="O821" s="192"/>
      <c r="P821" s="192"/>
    </row>
    <row r="822" spans="1:16" x14ac:dyDescent="0.25">
      <c r="A822" s="328"/>
      <c r="B822" s="334"/>
      <c r="C822" s="340"/>
      <c r="D822" s="194" t="str">
        <f>$D$12</f>
        <v>ESTE</v>
      </c>
      <c r="E822" s="189"/>
      <c r="F822" s="192"/>
      <c r="G822" s="192"/>
      <c r="H822" s="192"/>
      <c r="I822" s="192"/>
      <c r="J822" s="192"/>
      <c r="K822" s="192"/>
      <c r="L822" s="192"/>
      <c r="M822" s="192"/>
      <c r="N822" s="192"/>
      <c r="O822" s="192"/>
      <c r="P822" s="192"/>
    </row>
    <row r="823" spans="1:16" x14ac:dyDescent="0.25">
      <c r="A823" s="328"/>
      <c r="B823" s="334"/>
      <c r="C823" s="340"/>
      <c r="D823" s="191" t="str">
        <f>$D$13</f>
        <v>SUD</v>
      </c>
      <c r="E823" s="188"/>
      <c r="F823" s="192"/>
      <c r="G823" s="192"/>
      <c r="H823" s="192"/>
      <c r="I823" s="192"/>
      <c r="J823" s="192"/>
      <c r="K823" s="192"/>
      <c r="L823" s="192"/>
      <c r="M823" s="192"/>
      <c r="N823" s="192"/>
      <c r="O823" s="192"/>
      <c r="P823" s="192"/>
    </row>
    <row r="824" spans="1:16" x14ac:dyDescent="0.25">
      <c r="A824" s="329"/>
      <c r="B824" s="335"/>
      <c r="C824" s="341"/>
      <c r="D824" s="195" t="str">
        <f>$D$14</f>
        <v>OESTE</v>
      </c>
      <c r="E824" s="190"/>
      <c r="F824" s="192"/>
      <c r="G824" s="192"/>
      <c r="H824" s="192"/>
      <c r="I824" s="192"/>
      <c r="J824" s="192"/>
      <c r="K824" s="192"/>
      <c r="L824" s="192"/>
      <c r="M824" s="192"/>
      <c r="N824" s="192"/>
      <c r="O824" s="192"/>
      <c r="P824" s="192"/>
    </row>
    <row r="825" spans="1:16" x14ac:dyDescent="0.25">
      <c r="A825" s="193"/>
      <c r="B825" s="206"/>
      <c r="C825" s="204"/>
      <c r="D825" s="192"/>
      <c r="E825" s="192"/>
      <c r="F825" s="192"/>
      <c r="G825" s="192"/>
      <c r="H825" s="192"/>
      <c r="I825" s="192"/>
      <c r="J825" s="192"/>
      <c r="K825" s="192"/>
      <c r="L825" s="192"/>
      <c r="M825" s="192"/>
      <c r="N825" s="192"/>
      <c r="O825" s="192"/>
      <c r="P825" s="192"/>
    </row>
    <row r="826" spans="1:16" x14ac:dyDescent="0.25">
      <c r="A826" s="324">
        <f>A821+1</f>
        <v>164</v>
      </c>
      <c r="B826" s="336">
        <f>Hoja2!B173</f>
        <v>0</v>
      </c>
      <c r="C826" s="342">
        <f>Hoja2!R173</f>
        <v>0</v>
      </c>
      <c r="D826" s="191" t="str">
        <f>$D$11</f>
        <v>NORTE</v>
      </c>
      <c r="E826" s="187"/>
      <c r="F826" s="192"/>
      <c r="G826" s="192"/>
      <c r="H826" s="192"/>
      <c r="I826" s="192"/>
      <c r="J826" s="192"/>
      <c r="K826" s="192"/>
      <c r="L826" s="192"/>
      <c r="M826" s="192"/>
      <c r="N826" s="192"/>
      <c r="O826" s="192"/>
      <c r="P826" s="192"/>
    </row>
    <row r="827" spans="1:16" x14ac:dyDescent="0.25">
      <c r="A827" s="325"/>
      <c r="B827" s="337"/>
      <c r="C827" s="343"/>
      <c r="D827" s="194" t="str">
        <f>$D$12</f>
        <v>ESTE</v>
      </c>
      <c r="E827" s="189"/>
      <c r="F827" s="192"/>
      <c r="G827" s="192"/>
      <c r="H827" s="192"/>
      <c r="I827" s="192"/>
      <c r="J827" s="192"/>
      <c r="K827" s="192"/>
      <c r="L827" s="192"/>
      <c r="M827" s="192"/>
      <c r="N827" s="192"/>
      <c r="O827" s="192"/>
      <c r="P827" s="192"/>
    </row>
    <row r="828" spans="1:16" x14ac:dyDescent="0.25">
      <c r="A828" s="325"/>
      <c r="B828" s="337"/>
      <c r="C828" s="343"/>
      <c r="D828" s="191" t="str">
        <f>$D$13</f>
        <v>SUD</v>
      </c>
      <c r="E828" s="188"/>
      <c r="F828" s="192"/>
      <c r="G828" s="192"/>
      <c r="H828" s="192"/>
      <c r="I828" s="192"/>
      <c r="J828" s="192"/>
      <c r="K828" s="192"/>
      <c r="L828" s="192"/>
      <c r="M828" s="192"/>
      <c r="N828" s="192"/>
      <c r="O828" s="192"/>
      <c r="P828" s="192"/>
    </row>
    <row r="829" spans="1:16" x14ac:dyDescent="0.25">
      <c r="A829" s="326"/>
      <c r="B829" s="338"/>
      <c r="C829" s="344"/>
      <c r="D829" s="195" t="str">
        <f>$D$14</f>
        <v>OESTE</v>
      </c>
      <c r="E829" s="190"/>
      <c r="F829" s="192"/>
      <c r="G829" s="192"/>
      <c r="H829" s="192"/>
      <c r="I829" s="192"/>
      <c r="J829" s="192"/>
      <c r="K829" s="192"/>
      <c r="L829" s="192"/>
      <c r="M829" s="192"/>
      <c r="N829" s="192"/>
      <c r="O829" s="192"/>
      <c r="P829" s="192"/>
    </row>
    <row r="830" spans="1:16" x14ac:dyDescent="0.25">
      <c r="A830" s="193"/>
      <c r="B830" s="206"/>
      <c r="C830" s="204"/>
      <c r="D830" s="192"/>
      <c r="E830" s="192"/>
      <c r="F830" s="192"/>
      <c r="G830" s="192"/>
      <c r="H830" s="192"/>
      <c r="I830" s="192"/>
      <c r="J830" s="192"/>
      <c r="K830" s="192"/>
      <c r="L830" s="192"/>
      <c r="M830" s="192"/>
      <c r="N830" s="192"/>
      <c r="O830" s="192"/>
      <c r="P830" s="192"/>
    </row>
    <row r="831" spans="1:16" x14ac:dyDescent="0.25">
      <c r="A831" s="327">
        <f>A826+1</f>
        <v>165</v>
      </c>
      <c r="B831" s="333">
        <f>Hoja2!B174</f>
        <v>0</v>
      </c>
      <c r="C831" s="339">
        <f>Hoja2!R174</f>
        <v>0</v>
      </c>
      <c r="D831" s="191" t="str">
        <f>$D$11</f>
        <v>NORTE</v>
      </c>
      <c r="E831" s="187"/>
      <c r="F831" s="192"/>
      <c r="G831" s="192"/>
      <c r="H831" s="192"/>
      <c r="I831" s="192"/>
      <c r="J831" s="192"/>
      <c r="K831" s="192"/>
      <c r="L831" s="192"/>
      <c r="M831" s="192"/>
      <c r="N831" s="192"/>
      <c r="O831" s="192"/>
      <c r="P831" s="192"/>
    </row>
    <row r="832" spans="1:16" x14ac:dyDescent="0.25">
      <c r="A832" s="328"/>
      <c r="B832" s="334"/>
      <c r="C832" s="340"/>
      <c r="D832" s="194" t="str">
        <f>$D$12</f>
        <v>ESTE</v>
      </c>
      <c r="E832" s="189"/>
      <c r="F832" s="192"/>
      <c r="G832" s="192"/>
      <c r="H832" s="192"/>
      <c r="I832" s="192"/>
      <c r="J832" s="192"/>
      <c r="K832" s="192"/>
      <c r="L832" s="192"/>
      <c r="M832" s="192"/>
      <c r="N832" s="192"/>
      <c r="O832" s="192"/>
      <c r="P832" s="192"/>
    </row>
    <row r="833" spans="1:16" x14ac:dyDescent="0.25">
      <c r="A833" s="328"/>
      <c r="B833" s="334"/>
      <c r="C833" s="340"/>
      <c r="D833" s="191" t="str">
        <f>$D$13</f>
        <v>SUD</v>
      </c>
      <c r="E833" s="188"/>
      <c r="F833" s="192"/>
      <c r="G833" s="192"/>
      <c r="H833" s="192"/>
      <c r="I833" s="192"/>
      <c r="J833" s="192"/>
      <c r="K833" s="192"/>
      <c r="L833" s="192"/>
      <c r="M833" s="192"/>
      <c r="N833" s="192"/>
      <c r="O833" s="192"/>
      <c r="P833" s="192"/>
    </row>
    <row r="834" spans="1:16" x14ac:dyDescent="0.25">
      <c r="A834" s="329"/>
      <c r="B834" s="335"/>
      <c r="C834" s="341"/>
      <c r="D834" s="195" t="str">
        <f>$D$14</f>
        <v>OESTE</v>
      </c>
      <c r="E834" s="190"/>
      <c r="F834" s="192"/>
      <c r="G834" s="192"/>
      <c r="H834" s="192"/>
      <c r="I834" s="192"/>
      <c r="J834" s="192"/>
      <c r="K834" s="192"/>
      <c r="L834" s="192"/>
      <c r="M834" s="192"/>
      <c r="N834" s="192"/>
      <c r="O834" s="192"/>
      <c r="P834" s="192"/>
    </row>
    <row r="835" spans="1:16" x14ac:dyDescent="0.25">
      <c r="A835" s="193"/>
      <c r="B835" s="206"/>
      <c r="C835" s="204"/>
      <c r="D835" s="192"/>
      <c r="E835" s="192"/>
      <c r="F835" s="192"/>
      <c r="G835" s="192"/>
      <c r="H835" s="192"/>
      <c r="I835" s="192"/>
      <c r="J835" s="192"/>
      <c r="K835" s="192"/>
      <c r="L835" s="192"/>
      <c r="M835" s="192"/>
      <c r="N835" s="192"/>
      <c r="O835" s="192"/>
      <c r="P835" s="192"/>
    </row>
    <row r="836" spans="1:16" x14ac:dyDescent="0.25">
      <c r="A836" s="324">
        <f>A831+1</f>
        <v>166</v>
      </c>
      <c r="B836" s="336">
        <f>Hoja2!B175</f>
        <v>0</v>
      </c>
      <c r="C836" s="342">
        <f>Hoja2!R175</f>
        <v>0</v>
      </c>
      <c r="D836" s="191" t="str">
        <f>$D$11</f>
        <v>NORTE</v>
      </c>
      <c r="E836" s="187"/>
      <c r="F836" s="192"/>
      <c r="G836" s="192"/>
      <c r="H836" s="192"/>
      <c r="I836" s="192"/>
      <c r="J836" s="192"/>
      <c r="K836" s="192"/>
      <c r="L836" s="192"/>
      <c r="M836" s="192"/>
      <c r="N836" s="192"/>
      <c r="O836" s="192"/>
      <c r="P836" s="192"/>
    </row>
    <row r="837" spans="1:16" x14ac:dyDescent="0.25">
      <c r="A837" s="325"/>
      <c r="B837" s="337"/>
      <c r="C837" s="343"/>
      <c r="D837" s="194" t="str">
        <f>$D$12</f>
        <v>ESTE</v>
      </c>
      <c r="E837" s="189"/>
      <c r="F837" s="192"/>
      <c r="G837" s="192"/>
      <c r="H837" s="192"/>
      <c r="I837" s="192"/>
      <c r="J837" s="192"/>
      <c r="K837" s="192"/>
      <c r="L837" s="192"/>
      <c r="M837" s="192"/>
      <c r="N837" s="192"/>
      <c r="O837" s="192"/>
      <c r="P837" s="192"/>
    </row>
    <row r="838" spans="1:16" x14ac:dyDescent="0.25">
      <c r="A838" s="325"/>
      <c r="B838" s="337"/>
      <c r="C838" s="343"/>
      <c r="D838" s="191" t="str">
        <f>$D$13</f>
        <v>SUD</v>
      </c>
      <c r="E838" s="188"/>
      <c r="F838" s="192"/>
      <c r="G838" s="192"/>
      <c r="H838" s="192"/>
      <c r="I838" s="192"/>
      <c r="J838" s="192"/>
      <c r="K838" s="192"/>
      <c r="L838" s="192"/>
      <c r="M838" s="192"/>
      <c r="N838" s="192"/>
      <c r="O838" s="192"/>
      <c r="P838" s="192"/>
    </row>
    <row r="839" spans="1:16" x14ac:dyDescent="0.25">
      <c r="A839" s="326"/>
      <c r="B839" s="338"/>
      <c r="C839" s="344"/>
      <c r="D839" s="195" t="str">
        <f>$D$14</f>
        <v>OESTE</v>
      </c>
      <c r="E839" s="190"/>
      <c r="F839" s="192"/>
      <c r="G839" s="192"/>
      <c r="H839" s="192"/>
      <c r="I839" s="192"/>
      <c r="J839" s="192"/>
      <c r="K839" s="192"/>
      <c r="L839" s="192"/>
      <c r="M839" s="192"/>
      <c r="N839" s="192"/>
      <c r="O839" s="192"/>
      <c r="P839" s="192"/>
    </row>
    <row r="840" spans="1:16" x14ac:dyDescent="0.25">
      <c r="A840" s="193"/>
      <c r="B840" s="206"/>
      <c r="C840" s="204"/>
      <c r="D840" s="192"/>
      <c r="E840" s="192"/>
      <c r="F840" s="192"/>
      <c r="G840" s="192"/>
      <c r="H840" s="192"/>
      <c r="I840" s="192"/>
      <c r="J840" s="192"/>
      <c r="K840" s="192"/>
      <c r="L840" s="192"/>
      <c r="M840" s="192"/>
      <c r="N840" s="192"/>
      <c r="O840" s="192"/>
      <c r="P840" s="192"/>
    </row>
    <row r="841" spans="1:16" x14ac:dyDescent="0.25">
      <c r="A841" s="327">
        <f>A836+1</f>
        <v>167</v>
      </c>
      <c r="B841" s="333">
        <f>Hoja2!B176</f>
        <v>0</v>
      </c>
      <c r="C841" s="339">
        <f>Hoja2!R176</f>
        <v>0</v>
      </c>
      <c r="D841" s="191" t="str">
        <f>$D$11</f>
        <v>NORTE</v>
      </c>
      <c r="E841" s="187"/>
      <c r="F841" s="192"/>
      <c r="G841" s="192"/>
      <c r="H841" s="192"/>
      <c r="I841" s="192"/>
      <c r="J841" s="192"/>
      <c r="K841" s="192"/>
      <c r="L841" s="192"/>
      <c r="M841" s="192"/>
      <c r="N841" s="192"/>
      <c r="O841" s="192"/>
      <c r="P841" s="192"/>
    </row>
    <row r="842" spans="1:16" x14ac:dyDescent="0.25">
      <c r="A842" s="328"/>
      <c r="B842" s="334"/>
      <c r="C842" s="340"/>
      <c r="D842" s="194" t="str">
        <f>$D$12</f>
        <v>ESTE</v>
      </c>
      <c r="E842" s="189"/>
      <c r="F842" s="192"/>
      <c r="G842" s="192"/>
      <c r="H842" s="192"/>
      <c r="I842" s="192"/>
      <c r="J842" s="192"/>
      <c r="K842" s="192"/>
      <c r="L842" s="192"/>
      <c r="M842" s="192"/>
      <c r="N842" s="192"/>
      <c r="O842" s="192"/>
      <c r="P842" s="192"/>
    </row>
    <row r="843" spans="1:16" x14ac:dyDescent="0.25">
      <c r="A843" s="328"/>
      <c r="B843" s="334"/>
      <c r="C843" s="340"/>
      <c r="D843" s="191" t="str">
        <f>$D$13</f>
        <v>SUD</v>
      </c>
      <c r="E843" s="188"/>
      <c r="F843" s="192"/>
      <c r="G843" s="192"/>
      <c r="H843" s="192"/>
      <c r="I843" s="192"/>
      <c r="J843" s="192"/>
      <c r="K843" s="192"/>
      <c r="L843" s="192"/>
      <c r="M843" s="192"/>
      <c r="N843" s="192"/>
      <c r="O843" s="192"/>
      <c r="P843" s="192"/>
    </row>
    <row r="844" spans="1:16" x14ac:dyDescent="0.25">
      <c r="A844" s="329"/>
      <c r="B844" s="335"/>
      <c r="C844" s="341"/>
      <c r="D844" s="195" t="str">
        <f>$D$14</f>
        <v>OESTE</v>
      </c>
      <c r="E844" s="190"/>
      <c r="F844" s="192"/>
      <c r="G844" s="192"/>
      <c r="H844" s="192"/>
      <c r="I844" s="192"/>
      <c r="J844" s="192"/>
      <c r="K844" s="192"/>
      <c r="L844" s="192"/>
      <c r="M844" s="192"/>
      <c r="N844" s="192"/>
      <c r="O844" s="192"/>
      <c r="P844" s="192"/>
    </row>
    <row r="845" spans="1:16" x14ac:dyDescent="0.25">
      <c r="A845" s="193"/>
      <c r="B845" s="206"/>
      <c r="C845" s="204"/>
      <c r="D845" s="192"/>
      <c r="E845" s="192"/>
      <c r="F845" s="192"/>
      <c r="G845" s="192"/>
      <c r="H845" s="192"/>
      <c r="I845" s="192"/>
      <c r="J845" s="192"/>
      <c r="K845" s="192"/>
      <c r="L845" s="192"/>
      <c r="M845" s="192"/>
      <c r="N845" s="192"/>
      <c r="O845" s="192"/>
      <c r="P845" s="192"/>
    </row>
    <row r="846" spans="1:16" x14ac:dyDescent="0.25">
      <c r="A846" s="324">
        <f>A841+1</f>
        <v>168</v>
      </c>
      <c r="B846" s="336">
        <f>Hoja2!B177</f>
        <v>0</v>
      </c>
      <c r="C846" s="342">
        <f>Hoja2!R177</f>
        <v>0</v>
      </c>
      <c r="D846" s="191" t="str">
        <f>$D$11</f>
        <v>NORTE</v>
      </c>
      <c r="E846" s="187"/>
      <c r="F846" s="192"/>
      <c r="G846" s="192"/>
      <c r="H846" s="192"/>
      <c r="I846" s="192"/>
      <c r="J846" s="192"/>
      <c r="K846" s="192"/>
      <c r="L846" s="192"/>
      <c r="M846" s="192"/>
      <c r="N846" s="192"/>
      <c r="O846" s="192"/>
      <c r="P846" s="192"/>
    </row>
    <row r="847" spans="1:16" x14ac:dyDescent="0.25">
      <c r="A847" s="325"/>
      <c r="B847" s="337"/>
      <c r="C847" s="343"/>
      <c r="D847" s="194" t="str">
        <f>$D$12</f>
        <v>ESTE</v>
      </c>
      <c r="E847" s="189"/>
      <c r="F847" s="192"/>
      <c r="G847" s="192"/>
      <c r="H847" s="192"/>
      <c r="I847" s="192"/>
      <c r="J847" s="192"/>
      <c r="K847" s="192"/>
      <c r="L847" s="192"/>
      <c r="M847" s="192"/>
      <c r="N847" s="192"/>
      <c r="O847" s="192"/>
      <c r="P847" s="192"/>
    </row>
    <row r="848" spans="1:16" x14ac:dyDescent="0.25">
      <c r="A848" s="325"/>
      <c r="B848" s="337"/>
      <c r="C848" s="343"/>
      <c r="D848" s="191" t="str">
        <f>$D$13</f>
        <v>SUD</v>
      </c>
      <c r="E848" s="188"/>
      <c r="F848" s="192"/>
      <c r="G848" s="192"/>
      <c r="H848" s="192"/>
      <c r="I848" s="192"/>
      <c r="J848" s="192"/>
      <c r="K848" s="192"/>
      <c r="L848" s="192"/>
      <c r="M848" s="192"/>
      <c r="N848" s="192"/>
      <c r="O848" s="192"/>
      <c r="P848" s="192"/>
    </row>
    <row r="849" spans="1:16" x14ac:dyDescent="0.25">
      <c r="A849" s="326"/>
      <c r="B849" s="338"/>
      <c r="C849" s="344"/>
      <c r="D849" s="195" t="str">
        <f>$D$14</f>
        <v>OESTE</v>
      </c>
      <c r="E849" s="190"/>
      <c r="F849" s="192"/>
      <c r="G849" s="192"/>
      <c r="H849" s="192"/>
      <c r="I849" s="192"/>
      <c r="J849" s="192"/>
      <c r="K849" s="192"/>
      <c r="L849" s="192"/>
      <c r="M849" s="192"/>
      <c r="N849" s="192"/>
      <c r="O849" s="192"/>
      <c r="P849" s="192"/>
    </row>
    <row r="850" spans="1:16" x14ac:dyDescent="0.25">
      <c r="A850" s="193"/>
      <c r="B850" s="206"/>
      <c r="C850" s="204"/>
      <c r="D850" s="192"/>
      <c r="E850" s="192"/>
      <c r="F850" s="192"/>
      <c r="G850" s="192"/>
      <c r="H850" s="192"/>
      <c r="I850" s="192"/>
      <c r="J850" s="192"/>
      <c r="K850" s="192"/>
      <c r="L850" s="192"/>
      <c r="M850" s="192"/>
      <c r="N850" s="192"/>
      <c r="O850" s="192"/>
      <c r="P850" s="192"/>
    </row>
    <row r="851" spans="1:16" x14ac:dyDescent="0.25">
      <c r="A851" s="327">
        <f>A846+1</f>
        <v>169</v>
      </c>
      <c r="B851" s="333">
        <f>Hoja2!B178</f>
        <v>0</v>
      </c>
      <c r="C851" s="339">
        <f>Hoja2!R178</f>
        <v>0</v>
      </c>
      <c r="D851" s="191" t="str">
        <f>$D$11</f>
        <v>NORTE</v>
      </c>
      <c r="E851" s="187"/>
      <c r="F851" s="192"/>
      <c r="G851" s="192"/>
      <c r="H851" s="192"/>
      <c r="I851" s="192"/>
      <c r="J851" s="192"/>
      <c r="K851" s="192"/>
      <c r="L851" s="192"/>
      <c r="M851" s="192"/>
      <c r="N851" s="192"/>
      <c r="O851" s="192"/>
      <c r="P851" s="192"/>
    </row>
    <row r="852" spans="1:16" x14ac:dyDescent="0.25">
      <c r="A852" s="328"/>
      <c r="B852" s="334"/>
      <c r="C852" s="340"/>
      <c r="D852" s="194" t="str">
        <f>$D$12</f>
        <v>ESTE</v>
      </c>
      <c r="E852" s="189"/>
      <c r="F852" s="192"/>
      <c r="G852" s="192"/>
      <c r="H852" s="192"/>
      <c r="I852" s="192"/>
      <c r="J852" s="192"/>
      <c r="K852" s="192"/>
      <c r="L852" s="192"/>
      <c r="M852" s="192"/>
      <c r="N852" s="192"/>
      <c r="O852" s="192"/>
      <c r="P852" s="192"/>
    </row>
    <row r="853" spans="1:16" x14ac:dyDescent="0.25">
      <c r="A853" s="328"/>
      <c r="B853" s="334"/>
      <c r="C853" s="340"/>
      <c r="D853" s="191" t="str">
        <f>$D$13</f>
        <v>SUD</v>
      </c>
      <c r="E853" s="188"/>
      <c r="F853" s="192"/>
      <c r="G853" s="192"/>
      <c r="H853" s="192"/>
      <c r="I853" s="192"/>
      <c r="J853" s="192"/>
      <c r="K853" s="192"/>
      <c r="L853" s="192"/>
      <c r="M853" s="192"/>
      <c r="N853" s="192"/>
      <c r="O853" s="192"/>
      <c r="P853" s="192"/>
    </row>
    <row r="854" spans="1:16" x14ac:dyDescent="0.25">
      <c r="A854" s="329"/>
      <c r="B854" s="335"/>
      <c r="C854" s="341"/>
      <c r="D854" s="195" t="str">
        <f>$D$14</f>
        <v>OESTE</v>
      </c>
      <c r="E854" s="190"/>
      <c r="F854" s="192"/>
      <c r="G854" s="192"/>
      <c r="H854" s="192"/>
      <c r="I854" s="192"/>
      <c r="J854" s="192"/>
      <c r="K854" s="192"/>
      <c r="L854" s="192"/>
      <c r="M854" s="192"/>
      <c r="N854" s="192"/>
      <c r="O854" s="192"/>
      <c r="P854" s="192"/>
    </row>
    <row r="855" spans="1:16" x14ac:dyDescent="0.25">
      <c r="A855" s="193"/>
      <c r="B855" s="206"/>
      <c r="C855" s="204"/>
      <c r="D855" s="192"/>
      <c r="E855" s="192"/>
      <c r="F855" s="192"/>
      <c r="G855" s="192"/>
      <c r="H855" s="192"/>
      <c r="I855" s="192"/>
      <c r="J855" s="192"/>
      <c r="K855" s="192"/>
      <c r="L855" s="192"/>
      <c r="M855" s="192"/>
      <c r="N855" s="192"/>
      <c r="O855" s="192"/>
      <c r="P855" s="192"/>
    </row>
    <row r="856" spans="1:16" x14ac:dyDescent="0.25">
      <c r="A856" s="324">
        <f>A851+1</f>
        <v>170</v>
      </c>
      <c r="B856" s="336">
        <f>Hoja2!B179</f>
        <v>0</v>
      </c>
      <c r="C856" s="342">
        <f>Hoja2!R179</f>
        <v>0</v>
      </c>
      <c r="D856" s="191" t="str">
        <f>$D$11</f>
        <v>NORTE</v>
      </c>
      <c r="E856" s="187"/>
      <c r="F856" s="192"/>
      <c r="G856" s="192"/>
      <c r="H856" s="192"/>
      <c r="I856" s="192"/>
      <c r="J856" s="192"/>
      <c r="K856" s="192"/>
      <c r="L856" s="192"/>
      <c r="M856" s="192"/>
      <c r="N856" s="192"/>
      <c r="O856" s="192"/>
      <c r="P856" s="192"/>
    </row>
    <row r="857" spans="1:16" x14ac:dyDescent="0.25">
      <c r="A857" s="325"/>
      <c r="B857" s="337"/>
      <c r="C857" s="343"/>
      <c r="D857" s="194" t="str">
        <f>$D$12</f>
        <v>ESTE</v>
      </c>
      <c r="E857" s="189"/>
      <c r="F857" s="192"/>
      <c r="G857" s="192"/>
      <c r="H857" s="192"/>
      <c r="I857" s="192"/>
      <c r="J857" s="192"/>
      <c r="K857" s="192"/>
      <c r="L857" s="192"/>
      <c r="M857" s="192"/>
      <c r="N857" s="192"/>
      <c r="O857" s="192"/>
      <c r="P857" s="192"/>
    </row>
    <row r="858" spans="1:16" x14ac:dyDescent="0.25">
      <c r="A858" s="325"/>
      <c r="B858" s="337"/>
      <c r="C858" s="343"/>
      <c r="D858" s="191" t="str">
        <f>$D$13</f>
        <v>SUD</v>
      </c>
      <c r="E858" s="188"/>
      <c r="F858" s="192"/>
      <c r="G858" s="192"/>
      <c r="H858" s="192"/>
      <c r="I858" s="192"/>
      <c r="J858" s="192"/>
      <c r="K858" s="192"/>
      <c r="L858" s="192"/>
      <c r="M858" s="192"/>
      <c r="N858" s="192"/>
      <c r="O858" s="192"/>
      <c r="P858" s="192"/>
    </row>
    <row r="859" spans="1:16" x14ac:dyDescent="0.25">
      <c r="A859" s="326"/>
      <c r="B859" s="338"/>
      <c r="C859" s="344"/>
      <c r="D859" s="195" t="str">
        <f>$D$14</f>
        <v>OESTE</v>
      </c>
      <c r="E859" s="190"/>
      <c r="F859" s="192"/>
      <c r="G859" s="192"/>
      <c r="H859" s="192"/>
      <c r="I859" s="192"/>
      <c r="J859" s="192"/>
      <c r="K859" s="192"/>
      <c r="L859" s="192"/>
      <c r="M859" s="192"/>
      <c r="N859" s="192"/>
      <c r="O859" s="192"/>
      <c r="P859" s="192"/>
    </row>
    <row r="860" spans="1:16" x14ac:dyDescent="0.25">
      <c r="A860" s="193"/>
      <c r="B860" s="206"/>
      <c r="C860" s="204"/>
      <c r="D860" s="192"/>
      <c r="E860" s="192"/>
      <c r="F860" s="192"/>
      <c r="G860" s="192"/>
      <c r="H860" s="192"/>
      <c r="I860" s="192"/>
      <c r="J860" s="192"/>
      <c r="K860" s="192"/>
      <c r="L860" s="192"/>
      <c r="M860" s="192"/>
      <c r="N860" s="192"/>
      <c r="O860" s="192"/>
      <c r="P860" s="192"/>
    </row>
    <row r="861" spans="1:16" x14ac:dyDescent="0.25">
      <c r="A861" s="327">
        <f>A856+1</f>
        <v>171</v>
      </c>
      <c r="B861" s="333">
        <f>Hoja2!B180</f>
        <v>0</v>
      </c>
      <c r="C861" s="339">
        <f>Hoja2!R180</f>
        <v>0</v>
      </c>
      <c r="D861" s="191" t="str">
        <f>$D$11</f>
        <v>NORTE</v>
      </c>
      <c r="E861" s="187"/>
      <c r="F861" s="192"/>
      <c r="G861" s="192"/>
      <c r="H861" s="192"/>
      <c r="I861" s="192"/>
      <c r="J861" s="192"/>
      <c r="K861" s="192"/>
      <c r="L861" s="192"/>
      <c r="M861" s="192"/>
      <c r="N861" s="192"/>
      <c r="O861" s="192"/>
      <c r="P861" s="192"/>
    </row>
    <row r="862" spans="1:16" x14ac:dyDescent="0.25">
      <c r="A862" s="328"/>
      <c r="B862" s="334"/>
      <c r="C862" s="340"/>
      <c r="D862" s="194" t="str">
        <f>$D$12</f>
        <v>ESTE</v>
      </c>
      <c r="E862" s="189"/>
      <c r="F862" s="192"/>
      <c r="G862" s="192"/>
      <c r="H862" s="192"/>
      <c r="I862" s="192"/>
      <c r="J862" s="192"/>
      <c r="K862" s="192"/>
      <c r="L862" s="192"/>
      <c r="M862" s="192"/>
      <c r="N862" s="192"/>
      <c r="O862" s="192"/>
      <c r="P862" s="192"/>
    </row>
    <row r="863" spans="1:16" x14ac:dyDescent="0.25">
      <c r="A863" s="328"/>
      <c r="B863" s="334"/>
      <c r="C863" s="340"/>
      <c r="D863" s="191" t="str">
        <f>$D$13</f>
        <v>SUD</v>
      </c>
      <c r="E863" s="188"/>
      <c r="F863" s="192"/>
      <c r="G863" s="192"/>
      <c r="H863" s="192"/>
      <c r="I863" s="192"/>
      <c r="J863" s="192"/>
      <c r="K863" s="192"/>
      <c r="L863" s="192"/>
      <c r="M863" s="192"/>
      <c r="N863" s="192"/>
      <c r="O863" s="192"/>
      <c r="P863" s="192"/>
    </row>
    <row r="864" spans="1:16" x14ac:dyDescent="0.25">
      <c r="A864" s="329"/>
      <c r="B864" s="335"/>
      <c r="C864" s="341"/>
      <c r="D864" s="195" t="str">
        <f>$D$14</f>
        <v>OESTE</v>
      </c>
      <c r="E864" s="190"/>
      <c r="F864" s="192"/>
      <c r="G864" s="192"/>
      <c r="H864" s="192"/>
      <c r="I864" s="192"/>
      <c r="J864" s="192"/>
      <c r="K864" s="192"/>
      <c r="L864" s="192"/>
      <c r="M864" s="192"/>
      <c r="N864" s="192"/>
      <c r="O864" s="192"/>
      <c r="P864" s="192"/>
    </row>
    <row r="865" spans="1:16" x14ac:dyDescent="0.25">
      <c r="A865" s="193"/>
      <c r="B865" s="206"/>
      <c r="C865" s="204"/>
      <c r="D865" s="192"/>
      <c r="E865" s="192"/>
      <c r="F865" s="192"/>
      <c r="G865" s="192"/>
      <c r="H865" s="192"/>
      <c r="I865" s="192"/>
      <c r="J865" s="192"/>
      <c r="K865" s="192"/>
      <c r="L865" s="192"/>
      <c r="M865" s="192"/>
      <c r="N865" s="192"/>
      <c r="O865" s="192"/>
      <c r="P865" s="192"/>
    </row>
    <row r="866" spans="1:16" x14ac:dyDescent="0.25">
      <c r="A866" s="324">
        <f>A861+1</f>
        <v>172</v>
      </c>
      <c r="B866" s="336">
        <f>Hoja2!B181</f>
        <v>0</v>
      </c>
      <c r="C866" s="342">
        <f>Hoja2!R181</f>
        <v>0</v>
      </c>
      <c r="D866" s="191" t="str">
        <f>$D$11</f>
        <v>NORTE</v>
      </c>
      <c r="E866" s="187"/>
      <c r="F866" s="192"/>
      <c r="G866" s="192"/>
      <c r="H866" s="192"/>
      <c r="I866" s="192"/>
      <c r="J866" s="192"/>
      <c r="K866" s="192"/>
      <c r="L866" s="192"/>
      <c r="M866" s="192"/>
      <c r="N866" s="192"/>
      <c r="O866" s="192"/>
      <c r="P866" s="192"/>
    </row>
    <row r="867" spans="1:16" x14ac:dyDescent="0.25">
      <c r="A867" s="325"/>
      <c r="B867" s="337"/>
      <c r="C867" s="343"/>
      <c r="D867" s="194" t="str">
        <f>$D$12</f>
        <v>ESTE</v>
      </c>
      <c r="E867" s="189"/>
      <c r="F867" s="192"/>
      <c r="G867" s="192"/>
      <c r="H867" s="192"/>
      <c r="I867" s="192"/>
      <c r="J867" s="192"/>
      <c r="K867" s="192"/>
      <c r="L867" s="192"/>
      <c r="M867" s="192"/>
      <c r="N867" s="192"/>
      <c r="O867" s="192"/>
      <c r="P867" s="192"/>
    </row>
    <row r="868" spans="1:16" x14ac:dyDescent="0.25">
      <c r="A868" s="325"/>
      <c r="B868" s="337"/>
      <c r="C868" s="343"/>
      <c r="D868" s="191" t="str">
        <f>$D$13</f>
        <v>SUD</v>
      </c>
      <c r="E868" s="188"/>
      <c r="F868" s="192"/>
      <c r="G868" s="192"/>
      <c r="H868" s="192"/>
      <c r="I868" s="192"/>
      <c r="J868" s="192"/>
      <c r="K868" s="192"/>
      <c r="L868" s="192"/>
      <c r="M868" s="192"/>
      <c r="N868" s="192"/>
      <c r="O868" s="192"/>
      <c r="P868" s="192"/>
    </row>
    <row r="869" spans="1:16" x14ac:dyDescent="0.25">
      <c r="A869" s="326"/>
      <c r="B869" s="338"/>
      <c r="C869" s="344"/>
      <c r="D869" s="195" t="str">
        <f>$D$14</f>
        <v>OESTE</v>
      </c>
      <c r="E869" s="190"/>
      <c r="F869" s="192"/>
      <c r="G869" s="192"/>
      <c r="H869" s="192"/>
      <c r="I869" s="192"/>
      <c r="J869" s="192"/>
      <c r="K869" s="192"/>
      <c r="L869" s="192"/>
      <c r="M869" s="192"/>
      <c r="N869" s="192"/>
      <c r="O869" s="192"/>
      <c r="P869" s="192"/>
    </row>
    <row r="870" spans="1:16" x14ac:dyDescent="0.25">
      <c r="A870" s="193"/>
      <c r="B870" s="206"/>
      <c r="C870" s="204"/>
      <c r="D870" s="192"/>
      <c r="E870" s="192"/>
      <c r="F870" s="192"/>
      <c r="G870" s="192"/>
      <c r="H870" s="192"/>
      <c r="I870" s="192"/>
      <c r="J870" s="192"/>
      <c r="K870" s="192"/>
      <c r="L870" s="192"/>
      <c r="M870" s="192"/>
      <c r="N870" s="192"/>
      <c r="O870" s="192"/>
      <c r="P870" s="192"/>
    </row>
    <row r="871" spans="1:16" x14ac:dyDescent="0.25">
      <c r="A871" s="327">
        <f>A866+1</f>
        <v>173</v>
      </c>
      <c r="B871" s="333">
        <f>Hoja2!B182</f>
        <v>0</v>
      </c>
      <c r="C871" s="339">
        <f>Hoja2!R182</f>
        <v>0</v>
      </c>
      <c r="D871" s="191" t="str">
        <f>$D$11</f>
        <v>NORTE</v>
      </c>
      <c r="E871" s="187"/>
      <c r="F871" s="192"/>
      <c r="G871" s="192"/>
      <c r="H871" s="192"/>
      <c r="I871" s="192"/>
      <c r="J871" s="192"/>
      <c r="K871" s="192"/>
      <c r="L871" s="192"/>
      <c r="M871" s="192"/>
      <c r="N871" s="192"/>
      <c r="O871" s="192"/>
      <c r="P871" s="192"/>
    </row>
    <row r="872" spans="1:16" x14ac:dyDescent="0.25">
      <c r="A872" s="328"/>
      <c r="B872" s="334"/>
      <c r="C872" s="340"/>
      <c r="D872" s="194" t="str">
        <f>$D$12</f>
        <v>ESTE</v>
      </c>
      <c r="E872" s="189"/>
      <c r="F872" s="192"/>
      <c r="G872" s="192"/>
      <c r="H872" s="192"/>
      <c r="I872" s="192"/>
      <c r="J872" s="192"/>
      <c r="K872" s="192"/>
      <c r="L872" s="192"/>
      <c r="M872" s="192"/>
      <c r="N872" s="192"/>
      <c r="O872" s="192"/>
      <c r="P872" s="192"/>
    </row>
    <row r="873" spans="1:16" x14ac:dyDescent="0.25">
      <c r="A873" s="328"/>
      <c r="B873" s="334"/>
      <c r="C873" s="340"/>
      <c r="D873" s="191" t="str">
        <f>$D$13</f>
        <v>SUD</v>
      </c>
      <c r="E873" s="188"/>
      <c r="F873" s="192"/>
      <c r="G873" s="192"/>
      <c r="H873" s="192"/>
      <c r="I873" s="192"/>
      <c r="J873" s="192"/>
      <c r="K873" s="192"/>
      <c r="L873" s="192"/>
      <c r="M873" s="192"/>
      <c r="N873" s="192"/>
      <c r="O873" s="192"/>
      <c r="P873" s="192"/>
    </row>
    <row r="874" spans="1:16" x14ac:dyDescent="0.25">
      <c r="A874" s="329"/>
      <c r="B874" s="335"/>
      <c r="C874" s="341"/>
      <c r="D874" s="195" t="str">
        <f>$D$14</f>
        <v>OESTE</v>
      </c>
      <c r="E874" s="190"/>
      <c r="F874" s="192"/>
      <c r="G874" s="192"/>
      <c r="H874" s="192"/>
      <c r="I874" s="192"/>
      <c r="J874" s="192"/>
      <c r="K874" s="192"/>
      <c r="L874" s="192"/>
      <c r="M874" s="192"/>
      <c r="N874" s="192"/>
      <c r="O874" s="192"/>
      <c r="P874" s="192"/>
    </row>
    <row r="875" spans="1:16" x14ac:dyDescent="0.25">
      <c r="A875" s="193"/>
      <c r="B875" s="206"/>
      <c r="C875" s="204"/>
      <c r="D875" s="192"/>
      <c r="E875" s="192"/>
      <c r="F875" s="192"/>
      <c r="G875" s="192"/>
      <c r="H875" s="192"/>
      <c r="I875" s="192"/>
      <c r="J875" s="192"/>
      <c r="K875" s="192"/>
      <c r="L875" s="192"/>
      <c r="M875" s="192"/>
      <c r="N875" s="192"/>
      <c r="O875" s="192"/>
      <c r="P875" s="192"/>
    </row>
    <row r="876" spans="1:16" x14ac:dyDescent="0.25">
      <c r="A876" s="324">
        <f>A871+1</f>
        <v>174</v>
      </c>
      <c r="B876" s="336">
        <f>Hoja2!B183</f>
        <v>0</v>
      </c>
      <c r="C876" s="342">
        <f>Hoja2!R183</f>
        <v>0</v>
      </c>
      <c r="D876" s="191" t="str">
        <f>$D$11</f>
        <v>NORTE</v>
      </c>
      <c r="E876" s="187"/>
      <c r="F876" s="192"/>
      <c r="G876" s="192"/>
      <c r="H876" s="192"/>
      <c r="I876" s="192"/>
      <c r="J876" s="192"/>
      <c r="K876" s="192"/>
      <c r="L876" s="192"/>
      <c r="M876" s="192"/>
      <c r="N876" s="192"/>
      <c r="O876" s="192"/>
      <c r="P876" s="192"/>
    </row>
    <row r="877" spans="1:16" x14ac:dyDescent="0.25">
      <c r="A877" s="325"/>
      <c r="B877" s="337"/>
      <c r="C877" s="343"/>
      <c r="D877" s="194" t="str">
        <f>$D$12</f>
        <v>ESTE</v>
      </c>
      <c r="E877" s="189"/>
      <c r="F877" s="192"/>
      <c r="G877" s="192"/>
      <c r="H877" s="192"/>
      <c r="I877" s="192"/>
      <c r="J877" s="192"/>
      <c r="K877" s="192"/>
      <c r="L877" s="192"/>
      <c r="M877" s="192"/>
      <c r="N877" s="192"/>
      <c r="O877" s="192"/>
      <c r="P877" s="192"/>
    </row>
    <row r="878" spans="1:16" x14ac:dyDescent="0.25">
      <c r="A878" s="325"/>
      <c r="B878" s="337"/>
      <c r="C878" s="343"/>
      <c r="D878" s="191" t="str">
        <f>$D$13</f>
        <v>SUD</v>
      </c>
      <c r="E878" s="188"/>
      <c r="F878" s="192"/>
      <c r="G878" s="192"/>
      <c r="H878" s="192"/>
      <c r="I878" s="192"/>
      <c r="J878" s="192"/>
      <c r="K878" s="192"/>
      <c r="L878" s="192"/>
      <c r="M878" s="192"/>
      <c r="N878" s="192"/>
      <c r="O878" s="192"/>
      <c r="P878" s="192"/>
    </row>
    <row r="879" spans="1:16" x14ac:dyDescent="0.25">
      <c r="A879" s="326"/>
      <c r="B879" s="338"/>
      <c r="C879" s="344"/>
      <c r="D879" s="195" t="str">
        <f>$D$14</f>
        <v>OESTE</v>
      </c>
      <c r="E879" s="190"/>
      <c r="F879" s="192"/>
      <c r="G879" s="192"/>
      <c r="H879" s="192"/>
      <c r="I879" s="192"/>
      <c r="J879" s="192"/>
      <c r="K879" s="192"/>
      <c r="L879" s="192"/>
      <c r="M879" s="192"/>
      <c r="N879" s="192"/>
      <c r="O879" s="192"/>
      <c r="P879" s="192"/>
    </row>
    <row r="880" spans="1:16" x14ac:dyDescent="0.25">
      <c r="A880" s="193"/>
      <c r="B880" s="206"/>
      <c r="C880" s="204"/>
      <c r="D880" s="192"/>
      <c r="E880" s="192"/>
      <c r="F880" s="192"/>
      <c r="G880" s="192"/>
      <c r="H880" s="192"/>
      <c r="I880" s="192"/>
      <c r="J880" s="192"/>
      <c r="K880" s="192"/>
      <c r="L880" s="192"/>
      <c r="M880" s="192"/>
      <c r="N880" s="192"/>
      <c r="O880" s="192"/>
      <c r="P880" s="192"/>
    </row>
    <row r="881" spans="1:16" x14ac:dyDescent="0.25">
      <c r="A881" s="327">
        <f>A876+1</f>
        <v>175</v>
      </c>
      <c r="B881" s="333">
        <f>Hoja2!B184</f>
        <v>0</v>
      </c>
      <c r="C881" s="339">
        <f>Hoja2!R184</f>
        <v>0</v>
      </c>
      <c r="D881" s="191" t="str">
        <f>$D$11</f>
        <v>NORTE</v>
      </c>
      <c r="E881" s="187"/>
      <c r="F881" s="192"/>
      <c r="G881" s="192"/>
      <c r="H881" s="192"/>
      <c r="I881" s="192"/>
      <c r="J881" s="192"/>
      <c r="K881" s="192"/>
      <c r="L881" s="192"/>
      <c r="M881" s="192"/>
      <c r="N881" s="192"/>
      <c r="O881" s="192"/>
      <c r="P881" s="192"/>
    </row>
    <row r="882" spans="1:16" x14ac:dyDescent="0.25">
      <c r="A882" s="328"/>
      <c r="B882" s="334"/>
      <c r="C882" s="340"/>
      <c r="D882" s="194" t="str">
        <f>$D$12</f>
        <v>ESTE</v>
      </c>
      <c r="E882" s="189"/>
      <c r="F882" s="192"/>
      <c r="G882" s="192"/>
      <c r="H882" s="192"/>
      <c r="I882" s="192"/>
      <c r="J882" s="192"/>
      <c r="K882" s="192"/>
      <c r="L882" s="192"/>
      <c r="M882" s="192"/>
      <c r="N882" s="192"/>
      <c r="O882" s="192"/>
      <c r="P882" s="192"/>
    </row>
    <row r="883" spans="1:16" x14ac:dyDescent="0.25">
      <c r="A883" s="328"/>
      <c r="B883" s="334"/>
      <c r="C883" s="340"/>
      <c r="D883" s="191" t="str">
        <f>$D$13</f>
        <v>SUD</v>
      </c>
      <c r="E883" s="188"/>
      <c r="F883" s="192"/>
      <c r="G883" s="192"/>
      <c r="H883" s="192"/>
      <c r="I883" s="192"/>
      <c r="J883" s="192"/>
      <c r="K883" s="192"/>
      <c r="L883" s="192"/>
      <c r="M883" s="192"/>
      <c r="N883" s="192"/>
      <c r="O883" s="192"/>
      <c r="P883" s="192"/>
    </row>
    <row r="884" spans="1:16" x14ac:dyDescent="0.25">
      <c r="A884" s="329"/>
      <c r="B884" s="335"/>
      <c r="C884" s="341"/>
      <c r="D884" s="195" t="str">
        <f>$D$14</f>
        <v>OESTE</v>
      </c>
      <c r="E884" s="190"/>
      <c r="F884" s="192"/>
      <c r="G884" s="192"/>
      <c r="H884" s="192"/>
      <c r="I884" s="192"/>
      <c r="J884" s="192"/>
      <c r="K884" s="192"/>
      <c r="L884" s="192"/>
      <c r="M884" s="192"/>
      <c r="N884" s="192"/>
      <c r="O884" s="192"/>
      <c r="P884" s="192"/>
    </row>
    <row r="885" spans="1:16" x14ac:dyDescent="0.25">
      <c r="A885" s="193"/>
      <c r="B885" s="206"/>
      <c r="C885" s="204"/>
      <c r="D885" s="192"/>
      <c r="E885" s="192"/>
      <c r="F885" s="192"/>
      <c r="G885" s="192"/>
      <c r="H885" s="192"/>
      <c r="I885" s="192"/>
      <c r="J885" s="192"/>
      <c r="K885" s="192"/>
      <c r="L885" s="192"/>
      <c r="M885" s="192"/>
      <c r="N885" s="192"/>
      <c r="O885" s="192"/>
      <c r="P885" s="192"/>
    </row>
    <row r="886" spans="1:16" x14ac:dyDescent="0.25">
      <c r="A886" s="324">
        <f>A881+1</f>
        <v>176</v>
      </c>
      <c r="B886" s="336">
        <f>Hoja2!B185</f>
        <v>0</v>
      </c>
      <c r="C886" s="342">
        <f>Hoja2!R185</f>
        <v>0</v>
      </c>
      <c r="D886" s="191" t="str">
        <f>$D$11</f>
        <v>NORTE</v>
      </c>
      <c r="E886" s="187"/>
      <c r="F886" s="192"/>
      <c r="G886" s="192"/>
      <c r="H886" s="192"/>
      <c r="I886" s="192"/>
      <c r="J886" s="192"/>
      <c r="K886" s="192"/>
      <c r="L886" s="192"/>
      <c r="M886" s="192"/>
      <c r="N886" s="192"/>
      <c r="O886" s="192"/>
      <c r="P886" s="192"/>
    </row>
    <row r="887" spans="1:16" x14ac:dyDescent="0.25">
      <c r="A887" s="325"/>
      <c r="B887" s="337"/>
      <c r="C887" s="343"/>
      <c r="D887" s="194" t="str">
        <f>$D$12</f>
        <v>ESTE</v>
      </c>
      <c r="E887" s="189"/>
      <c r="F887" s="192"/>
      <c r="G887" s="192"/>
      <c r="H887" s="192"/>
      <c r="I887" s="192"/>
      <c r="J887" s="192"/>
      <c r="K887" s="192"/>
      <c r="L887" s="192"/>
      <c r="M887" s="192"/>
      <c r="N887" s="192"/>
      <c r="O887" s="192"/>
      <c r="P887" s="192"/>
    </row>
    <row r="888" spans="1:16" x14ac:dyDescent="0.25">
      <c r="A888" s="325"/>
      <c r="B888" s="337"/>
      <c r="C888" s="343"/>
      <c r="D888" s="191" t="str">
        <f>$D$13</f>
        <v>SUD</v>
      </c>
      <c r="E888" s="188"/>
      <c r="F888" s="192"/>
      <c r="G888" s="192"/>
      <c r="H888" s="192"/>
      <c r="I888" s="192"/>
      <c r="J888" s="192"/>
      <c r="K888" s="192"/>
      <c r="L888" s="192"/>
      <c r="M888" s="192"/>
      <c r="N888" s="192"/>
      <c r="O888" s="192"/>
      <c r="P888" s="192"/>
    </row>
    <row r="889" spans="1:16" x14ac:dyDescent="0.25">
      <c r="A889" s="326"/>
      <c r="B889" s="338"/>
      <c r="C889" s="344"/>
      <c r="D889" s="195" t="str">
        <f>$D$14</f>
        <v>OESTE</v>
      </c>
      <c r="E889" s="190"/>
      <c r="F889" s="192"/>
      <c r="G889" s="192"/>
      <c r="H889" s="192"/>
      <c r="I889" s="192"/>
      <c r="J889" s="192"/>
      <c r="K889" s="192"/>
      <c r="L889" s="192"/>
      <c r="M889" s="192"/>
      <c r="N889" s="192"/>
      <c r="O889" s="192"/>
      <c r="P889" s="192"/>
    </row>
    <row r="890" spans="1:16" x14ac:dyDescent="0.25">
      <c r="A890" s="193"/>
      <c r="B890" s="206"/>
      <c r="C890" s="204"/>
      <c r="D890" s="192"/>
      <c r="E890" s="192"/>
      <c r="F890" s="192"/>
      <c r="G890" s="192"/>
      <c r="H890" s="192"/>
      <c r="I890" s="192"/>
      <c r="J890" s="192"/>
      <c r="K890" s="192"/>
      <c r="L890" s="192"/>
      <c r="M890" s="192"/>
      <c r="N890" s="192"/>
      <c r="O890" s="192"/>
      <c r="P890" s="192"/>
    </row>
    <row r="891" spans="1:16" x14ac:dyDescent="0.25">
      <c r="A891" s="327">
        <f>A886+1</f>
        <v>177</v>
      </c>
      <c r="B891" s="333">
        <f>Hoja2!B186</f>
        <v>0</v>
      </c>
      <c r="C891" s="339">
        <f>Hoja2!R186</f>
        <v>0</v>
      </c>
      <c r="D891" s="191" t="str">
        <f>$D$11</f>
        <v>NORTE</v>
      </c>
      <c r="E891" s="187"/>
      <c r="F891" s="192"/>
      <c r="G891" s="192"/>
      <c r="H891" s="192"/>
      <c r="I891" s="192"/>
      <c r="J891" s="192"/>
      <c r="K891" s="192"/>
      <c r="L891" s="192"/>
      <c r="M891" s="192"/>
      <c r="N891" s="192"/>
      <c r="O891" s="192"/>
      <c r="P891" s="192"/>
    </row>
    <row r="892" spans="1:16" x14ac:dyDescent="0.25">
      <c r="A892" s="328"/>
      <c r="B892" s="334"/>
      <c r="C892" s="340"/>
      <c r="D892" s="194" t="str">
        <f>$D$12</f>
        <v>ESTE</v>
      </c>
      <c r="E892" s="189"/>
      <c r="F892" s="192"/>
      <c r="G892" s="192"/>
      <c r="H892" s="192"/>
      <c r="I892" s="192"/>
      <c r="J892" s="192"/>
      <c r="K892" s="192"/>
      <c r="L892" s="192"/>
      <c r="M892" s="192"/>
      <c r="N892" s="192"/>
      <c r="O892" s="192"/>
      <c r="P892" s="192"/>
    </row>
    <row r="893" spans="1:16" x14ac:dyDescent="0.25">
      <c r="A893" s="328"/>
      <c r="B893" s="334"/>
      <c r="C893" s="340"/>
      <c r="D893" s="191" t="str">
        <f>$D$13</f>
        <v>SUD</v>
      </c>
      <c r="E893" s="188"/>
      <c r="F893" s="192"/>
      <c r="G893" s="192"/>
      <c r="H893" s="192"/>
      <c r="I893" s="192"/>
      <c r="J893" s="192"/>
      <c r="K893" s="192"/>
      <c r="L893" s="192"/>
      <c r="M893" s="192"/>
      <c r="N893" s="192"/>
      <c r="O893" s="192"/>
      <c r="P893" s="192"/>
    </row>
    <row r="894" spans="1:16" x14ac:dyDescent="0.25">
      <c r="A894" s="329"/>
      <c r="B894" s="335"/>
      <c r="C894" s="341"/>
      <c r="D894" s="195" t="str">
        <f>$D$14</f>
        <v>OESTE</v>
      </c>
      <c r="E894" s="190"/>
      <c r="F894" s="192"/>
      <c r="G894" s="192"/>
      <c r="H894" s="192"/>
      <c r="I894" s="192"/>
      <c r="J894" s="192"/>
      <c r="K894" s="192"/>
      <c r="L894" s="192"/>
      <c r="M894" s="192"/>
      <c r="N894" s="192"/>
      <c r="O894" s="192"/>
      <c r="P894" s="192"/>
    </row>
    <row r="895" spans="1:16" x14ac:dyDescent="0.25">
      <c r="A895" s="193"/>
      <c r="B895" s="206"/>
      <c r="C895" s="204"/>
      <c r="D895" s="192"/>
      <c r="E895" s="192"/>
      <c r="F895" s="192"/>
      <c r="G895" s="192"/>
      <c r="H895" s="192"/>
      <c r="I895" s="192"/>
      <c r="J895" s="192"/>
      <c r="K895" s="192"/>
      <c r="L895" s="192"/>
      <c r="M895" s="192"/>
      <c r="N895" s="192"/>
      <c r="O895" s="192"/>
      <c r="P895" s="192"/>
    </row>
    <row r="896" spans="1:16" x14ac:dyDescent="0.25">
      <c r="A896" s="324">
        <f>A891+1</f>
        <v>178</v>
      </c>
      <c r="B896" s="336">
        <f>Hoja2!B187</f>
        <v>0</v>
      </c>
      <c r="C896" s="342">
        <f>Hoja2!R187</f>
        <v>0</v>
      </c>
      <c r="D896" s="191" t="str">
        <f>$D$11</f>
        <v>NORTE</v>
      </c>
      <c r="E896" s="187"/>
      <c r="F896" s="192"/>
      <c r="G896" s="192"/>
      <c r="H896" s="192"/>
      <c r="I896" s="192"/>
      <c r="J896" s="192"/>
      <c r="K896" s="192"/>
      <c r="L896" s="192"/>
      <c r="M896" s="192"/>
      <c r="N896" s="192"/>
      <c r="O896" s="192"/>
      <c r="P896" s="192"/>
    </row>
    <row r="897" spans="1:16" x14ac:dyDescent="0.25">
      <c r="A897" s="325"/>
      <c r="B897" s="337"/>
      <c r="C897" s="343"/>
      <c r="D897" s="194" t="str">
        <f>$D$12</f>
        <v>ESTE</v>
      </c>
      <c r="E897" s="189"/>
      <c r="F897" s="192"/>
      <c r="G897" s="192"/>
      <c r="H897" s="192"/>
      <c r="I897" s="192"/>
      <c r="J897" s="192"/>
      <c r="K897" s="192"/>
      <c r="L897" s="192"/>
      <c r="M897" s="192"/>
      <c r="N897" s="192"/>
      <c r="O897" s="192"/>
      <c r="P897" s="192"/>
    </row>
    <row r="898" spans="1:16" x14ac:dyDescent="0.25">
      <c r="A898" s="325"/>
      <c r="B898" s="337"/>
      <c r="C898" s="343"/>
      <c r="D898" s="191" t="str">
        <f>$D$13</f>
        <v>SUD</v>
      </c>
      <c r="E898" s="188"/>
      <c r="F898" s="192"/>
      <c r="G898" s="192"/>
      <c r="H898" s="192"/>
      <c r="I898" s="192"/>
      <c r="J898" s="192"/>
      <c r="K898" s="192"/>
      <c r="L898" s="192"/>
      <c r="M898" s="192"/>
      <c r="N898" s="192"/>
      <c r="O898" s="192"/>
      <c r="P898" s="192"/>
    </row>
    <row r="899" spans="1:16" x14ac:dyDescent="0.25">
      <c r="A899" s="326"/>
      <c r="B899" s="338"/>
      <c r="C899" s="344"/>
      <c r="D899" s="195" t="str">
        <f>$D$14</f>
        <v>OESTE</v>
      </c>
      <c r="E899" s="190"/>
      <c r="F899" s="192"/>
      <c r="G899" s="192"/>
      <c r="H899" s="192"/>
      <c r="I899" s="192"/>
      <c r="J899" s="192"/>
      <c r="K899" s="192"/>
      <c r="L899" s="192"/>
      <c r="M899" s="192"/>
      <c r="N899" s="192"/>
      <c r="O899" s="192"/>
      <c r="P899" s="192"/>
    </row>
    <row r="900" spans="1:16" x14ac:dyDescent="0.25">
      <c r="A900" s="193"/>
      <c r="B900" s="206"/>
      <c r="C900" s="204"/>
      <c r="D900" s="192"/>
      <c r="E900" s="192"/>
      <c r="F900" s="192"/>
      <c r="G900" s="192"/>
      <c r="H900" s="192"/>
      <c r="I900" s="192"/>
      <c r="J900" s="192"/>
      <c r="K900" s="192"/>
      <c r="L900" s="192"/>
      <c r="M900" s="192"/>
      <c r="N900" s="192"/>
      <c r="O900" s="192"/>
      <c r="P900" s="192"/>
    </row>
    <row r="901" spans="1:16" x14ac:dyDescent="0.25">
      <c r="A901" s="327">
        <f>A896+1</f>
        <v>179</v>
      </c>
      <c r="B901" s="333">
        <f>Hoja2!B188</f>
        <v>0</v>
      </c>
      <c r="C901" s="339">
        <f>Hoja2!R188</f>
        <v>0</v>
      </c>
      <c r="D901" s="191" t="str">
        <f>$D$11</f>
        <v>NORTE</v>
      </c>
      <c r="E901" s="187"/>
      <c r="F901" s="192"/>
      <c r="G901" s="192"/>
      <c r="H901" s="192"/>
      <c r="I901" s="192"/>
      <c r="J901" s="192"/>
      <c r="K901" s="192"/>
      <c r="L901" s="192"/>
      <c r="M901" s="192"/>
      <c r="N901" s="192"/>
      <c r="O901" s="192"/>
      <c r="P901" s="192"/>
    </row>
    <row r="902" spans="1:16" x14ac:dyDescent="0.25">
      <c r="A902" s="328"/>
      <c r="B902" s="334"/>
      <c r="C902" s="340"/>
      <c r="D902" s="194" t="str">
        <f>$D$12</f>
        <v>ESTE</v>
      </c>
      <c r="E902" s="189"/>
      <c r="F902" s="192"/>
      <c r="G902" s="192"/>
      <c r="H902" s="192"/>
      <c r="I902" s="192"/>
      <c r="J902" s="192"/>
      <c r="K902" s="192"/>
      <c r="L902" s="192"/>
      <c r="M902" s="192"/>
      <c r="N902" s="192"/>
      <c r="O902" s="192"/>
      <c r="P902" s="192"/>
    </row>
    <row r="903" spans="1:16" x14ac:dyDescent="0.25">
      <c r="A903" s="328"/>
      <c r="B903" s="334"/>
      <c r="C903" s="340"/>
      <c r="D903" s="191" t="str">
        <f>$D$13</f>
        <v>SUD</v>
      </c>
      <c r="E903" s="188"/>
      <c r="F903" s="192"/>
      <c r="G903" s="192"/>
      <c r="H903" s="192"/>
      <c r="I903" s="192"/>
      <c r="J903" s="192"/>
      <c r="K903" s="192"/>
      <c r="L903" s="192"/>
      <c r="M903" s="192"/>
      <c r="N903" s="192"/>
      <c r="O903" s="192"/>
      <c r="P903" s="192"/>
    </row>
    <row r="904" spans="1:16" x14ac:dyDescent="0.25">
      <c r="A904" s="329"/>
      <c r="B904" s="335"/>
      <c r="C904" s="341"/>
      <c r="D904" s="195" t="str">
        <f>$D$14</f>
        <v>OESTE</v>
      </c>
      <c r="E904" s="190"/>
      <c r="F904" s="192"/>
      <c r="G904" s="192"/>
      <c r="H904" s="192"/>
      <c r="I904" s="192"/>
      <c r="J904" s="192"/>
      <c r="K904" s="192"/>
      <c r="L904" s="192"/>
      <c r="M904" s="192"/>
      <c r="N904" s="192"/>
      <c r="O904" s="192"/>
      <c r="P904" s="192"/>
    </row>
    <row r="905" spans="1:16" x14ac:dyDescent="0.25">
      <c r="A905" s="193"/>
      <c r="B905" s="206"/>
      <c r="C905" s="204"/>
      <c r="D905" s="192"/>
      <c r="E905" s="192"/>
      <c r="F905" s="192"/>
      <c r="G905" s="192"/>
      <c r="H905" s="192"/>
      <c r="I905" s="192"/>
      <c r="J905" s="192"/>
      <c r="K905" s="192"/>
      <c r="L905" s="192"/>
      <c r="M905" s="192"/>
      <c r="N905" s="192"/>
      <c r="O905" s="192"/>
      <c r="P905" s="192"/>
    </row>
    <row r="906" spans="1:16" x14ac:dyDescent="0.25">
      <c r="A906" s="324">
        <f>A901+1</f>
        <v>180</v>
      </c>
      <c r="B906" s="336">
        <f>Hoja2!B189</f>
        <v>0</v>
      </c>
      <c r="C906" s="342">
        <f>Hoja2!R189</f>
        <v>0</v>
      </c>
      <c r="D906" s="191" t="str">
        <f>$D$11</f>
        <v>NORTE</v>
      </c>
      <c r="E906" s="187"/>
      <c r="F906" s="192"/>
      <c r="G906" s="192"/>
      <c r="H906" s="192"/>
      <c r="I906" s="192"/>
      <c r="J906" s="192"/>
      <c r="K906" s="192"/>
      <c r="L906" s="192"/>
      <c r="M906" s="192"/>
      <c r="N906" s="192"/>
      <c r="O906" s="192"/>
      <c r="P906" s="192"/>
    </row>
    <row r="907" spans="1:16" x14ac:dyDescent="0.25">
      <c r="A907" s="325"/>
      <c r="B907" s="337"/>
      <c r="C907" s="343"/>
      <c r="D907" s="194" t="str">
        <f>$D$12</f>
        <v>ESTE</v>
      </c>
      <c r="E907" s="189"/>
      <c r="F907" s="192"/>
      <c r="G907" s="192"/>
      <c r="H907" s="192"/>
      <c r="I907" s="192"/>
      <c r="J907" s="192"/>
      <c r="K907" s="192"/>
      <c r="L907" s="192"/>
      <c r="M907" s="192"/>
      <c r="N907" s="192"/>
      <c r="O907" s="192"/>
      <c r="P907" s="192"/>
    </row>
    <row r="908" spans="1:16" x14ac:dyDescent="0.25">
      <c r="A908" s="325"/>
      <c r="B908" s="337"/>
      <c r="C908" s="343"/>
      <c r="D908" s="191" t="str">
        <f>$D$13</f>
        <v>SUD</v>
      </c>
      <c r="E908" s="188"/>
      <c r="F908" s="192"/>
      <c r="G908" s="192"/>
      <c r="H908" s="192"/>
      <c r="I908" s="192"/>
      <c r="J908" s="192"/>
      <c r="K908" s="192"/>
      <c r="L908" s="192"/>
      <c r="M908" s="192"/>
      <c r="N908" s="192"/>
      <c r="O908" s="192"/>
      <c r="P908" s="192"/>
    </row>
    <row r="909" spans="1:16" x14ac:dyDescent="0.25">
      <c r="A909" s="326"/>
      <c r="B909" s="338"/>
      <c r="C909" s="344"/>
      <c r="D909" s="195" t="str">
        <f>$D$14</f>
        <v>OESTE</v>
      </c>
      <c r="E909" s="190"/>
      <c r="F909" s="192"/>
      <c r="G909" s="192"/>
      <c r="H909" s="192"/>
      <c r="I909" s="192"/>
      <c r="J909" s="192"/>
      <c r="K909" s="192"/>
      <c r="L909" s="192"/>
      <c r="M909" s="192"/>
      <c r="N909" s="192"/>
      <c r="O909" s="192"/>
      <c r="P909" s="192"/>
    </row>
    <row r="910" spans="1:16" x14ac:dyDescent="0.25">
      <c r="A910" s="193"/>
      <c r="B910" s="206"/>
      <c r="C910" s="204"/>
      <c r="D910" s="192"/>
      <c r="E910" s="192"/>
      <c r="F910" s="192"/>
      <c r="G910" s="192"/>
      <c r="H910" s="192"/>
      <c r="I910" s="192"/>
      <c r="J910" s="192"/>
      <c r="K910" s="192"/>
      <c r="L910" s="192"/>
      <c r="M910" s="192"/>
      <c r="N910" s="192"/>
      <c r="O910" s="192"/>
      <c r="P910" s="192"/>
    </row>
    <row r="911" spans="1:16" x14ac:dyDescent="0.25">
      <c r="A911" s="327">
        <f>A906+1</f>
        <v>181</v>
      </c>
      <c r="B911" s="333">
        <f>Hoja2!B190</f>
        <v>0</v>
      </c>
      <c r="C911" s="339">
        <f>Hoja2!R190</f>
        <v>0</v>
      </c>
      <c r="D911" s="191" t="str">
        <f>$D$11</f>
        <v>NORTE</v>
      </c>
      <c r="E911" s="187"/>
      <c r="F911" s="192"/>
      <c r="G911" s="192"/>
      <c r="H911" s="192"/>
      <c r="I911" s="192"/>
      <c r="J911" s="192"/>
      <c r="K911" s="192"/>
      <c r="L911" s="192"/>
      <c r="M911" s="192"/>
      <c r="N911" s="192"/>
      <c r="O911" s="192"/>
      <c r="P911" s="192"/>
    </row>
    <row r="912" spans="1:16" x14ac:dyDescent="0.25">
      <c r="A912" s="328"/>
      <c r="B912" s="334"/>
      <c r="C912" s="340"/>
      <c r="D912" s="194" t="str">
        <f>$D$12</f>
        <v>ESTE</v>
      </c>
      <c r="E912" s="189"/>
      <c r="F912" s="192"/>
      <c r="G912" s="192"/>
      <c r="H912" s="192"/>
      <c r="I912" s="192"/>
      <c r="J912" s="192"/>
      <c r="K912" s="192"/>
      <c r="L912" s="192"/>
      <c r="M912" s="192"/>
      <c r="N912" s="192"/>
      <c r="O912" s="192"/>
      <c r="P912" s="192"/>
    </row>
    <row r="913" spans="1:16" x14ac:dyDescent="0.25">
      <c r="A913" s="328"/>
      <c r="B913" s="334"/>
      <c r="C913" s="340"/>
      <c r="D913" s="191" t="str">
        <f>$D$13</f>
        <v>SUD</v>
      </c>
      <c r="E913" s="188"/>
      <c r="F913" s="192"/>
      <c r="G913" s="192"/>
      <c r="H913" s="192"/>
      <c r="I913" s="192"/>
      <c r="J913" s="192"/>
      <c r="K913" s="192"/>
      <c r="L913" s="192"/>
      <c r="M913" s="192"/>
      <c r="N913" s="192"/>
      <c r="O913" s="192"/>
      <c r="P913" s="192"/>
    </row>
    <row r="914" spans="1:16" x14ac:dyDescent="0.25">
      <c r="A914" s="329"/>
      <c r="B914" s="335"/>
      <c r="C914" s="341"/>
      <c r="D914" s="195" t="str">
        <f>$D$14</f>
        <v>OESTE</v>
      </c>
      <c r="E914" s="190"/>
      <c r="F914" s="192"/>
      <c r="G914" s="192"/>
      <c r="H914" s="192"/>
      <c r="I914" s="192"/>
      <c r="J914" s="192"/>
      <c r="K914" s="192"/>
      <c r="L914" s="192"/>
      <c r="M914" s="192"/>
      <c r="N914" s="192"/>
      <c r="O914" s="192"/>
      <c r="P914" s="192"/>
    </row>
    <row r="915" spans="1:16" x14ac:dyDescent="0.25">
      <c r="A915" s="193"/>
      <c r="B915" s="206"/>
      <c r="C915" s="204"/>
      <c r="D915" s="192"/>
      <c r="E915" s="192"/>
      <c r="F915" s="192"/>
      <c r="G915" s="192"/>
      <c r="H915" s="192"/>
      <c r="I915" s="192"/>
      <c r="J915" s="192"/>
      <c r="K915" s="192"/>
      <c r="L915" s="192"/>
      <c r="M915" s="192"/>
      <c r="N915" s="192"/>
      <c r="O915" s="192"/>
      <c r="P915" s="192"/>
    </row>
    <row r="916" spans="1:16" x14ac:dyDescent="0.25">
      <c r="A916" s="324">
        <f>A911+1</f>
        <v>182</v>
      </c>
      <c r="B916" s="336">
        <f>Hoja2!B191</f>
        <v>0</v>
      </c>
      <c r="C916" s="342">
        <f>Hoja2!R191</f>
        <v>0</v>
      </c>
      <c r="D916" s="191" t="str">
        <f>$D$11</f>
        <v>NORTE</v>
      </c>
      <c r="E916" s="187"/>
      <c r="F916" s="192"/>
      <c r="G916" s="192"/>
      <c r="H916" s="192"/>
      <c r="I916" s="192"/>
      <c r="J916" s="192"/>
      <c r="K916" s="192"/>
      <c r="L916" s="192"/>
      <c r="M916" s="192"/>
      <c r="N916" s="192"/>
      <c r="O916" s="192"/>
      <c r="P916" s="192"/>
    </row>
    <row r="917" spans="1:16" x14ac:dyDescent="0.25">
      <c r="A917" s="325"/>
      <c r="B917" s="337"/>
      <c r="C917" s="343"/>
      <c r="D917" s="194" t="str">
        <f>$D$12</f>
        <v>ESTE</v>
      </c>
      <c r="E917" s="189"/>
      <c r="F917" s="192"/>
      <c r="G917" s="192"/>
      <c r="H917" s="192"/>
      <c r="I917" s="192"/>
      <c r="J917" s="192"/>
      <c r="K917" s="192"/>
      <c r="L917" s="192"/>
      <c r="M917" s="192"/>
      <c r="N917" s="192"/>
      <c r="O917" s="192"/>
      <c r="P917" s="192"/>
    </row>
    <row r="918" spans="1:16" x14ac:dyDescent="0.25">
      <c r="A918" s="325"/>
      <c r="B918" s="337"/>
      <c r="C918" s="343"/>
      <c r="D918" s="191" t="str">
        <f>$D$13</f>
        <v>SUD</v>
      </c>
      <c r="E918" s="188"/>
      <c r="F918" s="192"/>
      <c r="G918" s="192"/>
      <c r="H918" s="192"/>
      <c r="I918" s="192"/>
      <c r="J918" s="192"/>
      <c r="K918" s="192"/>
      <c r="L918" s="192"/>
      <c r="M918" s="192"/>
      <c r="N918" s="192"/>
      <c r="O918" s="192"/>
      <c r="P918" s="192"/>
    </row>
    <row r="919" spans="1:16" x14ac:dyDescent="0.25">
      <c r="A919" s="326"/>
      <c r="B919" s="338"/>
      <c r="C919" s="344"/>
      <c r="D919" s="195" t="str">
        <f>$D$14</f>
        <v>OESTE</v>
      </c>
      <c r="E919" s="190"/>
      <c r="F919" s="192"/>
      <c r="G919" s="192"/>
      <c r="H919" s="192"/>
      <c r="I919" s="192"/>
      <c r="J919" s="192"/>
      <c r="K919" s="192"/>
      <c r="L919" s="192"/>
      <c r="M919" s="192"/>
      <c r="N919" s="192"/>
      <c r="O919" s="192"/>
      <c r="P919" s="192"/>
    </row>
    <row r="920" spans="1:16" x14ac:dyDescent="0.25">
      <c r="A920" s="193"/>
      <c r="B920" s="206"/>
      <c r="C920" s="204"/>
      <c r="D920" s="192"/>
      <c r="E920" s="192"/>
      <c r="F920" s="192"/>
      <c r="G920" s="192"/>
      <c r="H920" s="192"/>
      <c r="I920" s="192"/>
      <c r="J920" s="192"/>
      <c r="K920" s="192"/>
      <c r="L920" s="192"/>
      <c r="M920" s="192"/>
      <c r="N920" s="192"/>
      <c r="O920" s="192"/>
      <c r="P920" s="192"/>
    </row>
    <row r="921" spans="1:16" x14ac:dyDescent="0.25">
      <c r="A921" s="327">
        <f>A916+1</f>
        <v>183</v>
      </c>
      <c r="B921" s="333">
        <f>Hoja2!B192</f>
        <v>0</v>
      </c>
      <c r="C921" s="339">
        <f>Hoja2!R192</f>
        <v>0</v>
      </c>
      <c r="D921" s="191" t="str">
        <f>$D$11</f>
        <v>NORTE</v>
      </c>
      <c r="E921" s="187"/>
      <c r="F921" s="192"/>
      <c r="G921" s="192"/>
      <c r="H921" s="192"/>
      <c r="I921" s="192"/>
      <c r="J921" s="192"/>
      <c r="K921" s="192"/>
      <c r="L921" s="192"/>
      <c r="M921" s="192"/>
      <c r="N921" s="192"/>
      <c r="O921" s="192"/>
      <c r="P921" s="192"/>
    </row>
    <row r="922" spans="1:16" x14ac:dyDescent="0.25">
      <c r="A922" s="328"/>
      <c r="B922" s="334"/>
      <c r="C922" s="340"/>
      <c r="D922" s="194" t="str">
        <f>$D$12</f>
        <v>ESTE</v>
      </c>
      <c r="E922" s="189"/>
      <c r="F922" s="192"/>
      <c r="G922" s="192"/>
      <c r="H922" s="192"/>
      <c r="I922" s="192"/>
      <c r="J922" s="192"/>
      <c r="K922" s="192"/>
      <c r="L922" s="192"/>
      <c r="M922" s="192"/>
      <c r="N922" s="192"/>
      <c r="O922" s="192"/>
      <c r="P922" s="192"/>
    </row>
    <row r="923" spans="1:16" x14ac:dyDescent="0.25">
      <c r="A923" s="328"/>
      <c r="B923" s="334"/>
      <c r="C923" s="340"/>
      <c r="D923" s="191" t="str">
        <f>$D$13</f>
        <v>SUD</v>
      </c>
      <c r="E923" s="188"/>
      <c r="F923" s="192"/>
      <c r="G923" s="192"/>
      <c r="H923" s="192"/>
      <c r="I923" s="192"/>
      <c r="J923" s="192"/>
      <c r="K923" s="192"/>
      <c r="L923" s="192"/>
      <c r="M923" s="192"/>
      <c r="N923" s="192"/>
      <c r="O923" s="192"/>
      <c r="P923" s="192"/>
    </row>
    <row r="924" spans="1:16" x14ac:dyDescent="0.25">
      <c r="A924" s="329"/>
      <c r="B924" s="335"/>
      <c r="C924" s="341"/>
      <c r="D924" s="195" t="str">
        <f>$D$14</f>
        <v>OESTE</v>
      </c>
      <c r="E924" s="190"/>
      <c r="F924" s="192"/>
      <c r="G924" s="192"/>
      <c r="H924" s="192"/>
      <c r="I924" s="192"/>
      <c r="J924" s="192"/>
      <c r="K924" s="192"/>
      <c r="L924" s="192"/>
      <c r="M924" s="192"/>
      <c r="N924" s="192"/>
      <c r="O924" s="192"/>
      <c r="P924" s="192"/>
    </row>
    <row r="925" spans="1:16" x14ac:dyDescent="0.25">
      <c r="A925" s="193"/>
      <c r="B925" s="206"/>
      <c r="C925" s="204"/>
      <c r="D925" s="192"/>
      <c r="E925" s="192"/>
      <c r="F925" s="192"/>
      <c r="G925" s="192"/>
      <c r="H925" s="192"/>
      <c r="I925" s="192"/>
      <c r="J925" s="192"/>
      <c r="K925" s="192"/>
      <c r="L925" s="192"/>
      <c r="M925" s="192"/>
      <c r="N925" s="192"/>
      <c r="O925" s="192"/>
      <c r="P925" s="192"/>
    </row>
    <row r="926" spans="1:16" x14ac:dyDescent="0.25">
      <c r="A926" s="324">
        <f>A921+1</f>
        <v>184</v>
      </c>
      <c r="B926" s="336">
        <f>Hoja2!B193</f>
        <v>0</v>
      </c>
      <c r="C926" s="342">
        <f>Hoja2!R193</f>
        <v>0</v>
      </c>
      <c r="D926" s="191" t="str">
        <f>$D$11</f>
        <v>NORTE</v>
      </c>
      <c r="E926" s="187"/>
      <c r="F926" s="192"/>
      <c r="G926" s="192"/>
      <c r="H926" s="192"/>
      <c r="I926" s="192"/>
      <c r="J926" s="192"/>
      <c r="K926" s="192"/>
      <c r="L926" s="192"/>
      <c r="M926" s="192"/>
      <c r="N926" s="192"/>
      <c r="O926" s="192"/>
      <c r="P926" s="192"/>
    </row>
    <row r="927" spans="1:16" x14ac:dyDescent="0.25">
      <c r="A927" s="325"/>
      <c r="B927" s="337"/>
      <c r="C927" s="343"/>
      <c r="D927" s="194" t="str">
        <f>$D$12</f>
        <v>ESTE</v>
      </c>
      <c r="E927" s="189"/>
      <c r="F927" s="192"/>
      <c r="G927" s="192"/>
      <c r="H927" s="192"/>
      <c r="I927" s="192"/>
      <c r="J927" s="192"/>
      <c r="K927" s="192"/>
      <c r="L927" s="192"/>
      <c r="M927" s="192"/>
      <c r="N927" s="192"/>
      <c r="O927" s="192"/>
      <c r="P927" s="192"/>
    </row>
    <row r="928" spans="1:16" x14ac:dyDescent="0.25">
      <c r="A928" s="325"/>
      <c r="B928" s="337"/>
      <c r="C928" s="343"/>
      <c r="D928" s="191" t="str">
        <f>$D$13</f>
        <v>SUD</v>
      </c>
      <c r="E928" s="188"/>
      <c r="F928" s="192"/>
      <c r="G928" s="192"/>
      <c r="H928" s="192"/>
      <c r="I928" s="192"/>
      <c r="J928" s="192"/>
      <c r="K928" s="192"/>
      <c r="L928" s="192"/>
      <c r="M928" s="192"/>
      <c r="N928" s="192"/>
      <c r="O928" s="192"/>
      <c r="P928" s="192"/>
    </row>
    <row r="929" spans="1:16" x14ac:dyDescent="0.25">
      <c r="A929" s="326"/>
      <c r="B929" s="338"/>
      <c r="C929" s="344"/>
      <c r="D929" s="195" t="str">
        <f>$D$14</f>
        <v>OESTE</v>
      </c>
      <c r="E929" s="190"/>
      <c r="F929" s="192"/>
      <c r="G929" s="192"/>
      <c r="H929" s="192"/>
      <c r="I929" s="192"/>
      <c r="J929" s="192"/>
      <c r="K929" s="192"/>
      <c r="L929" s="192"/>
      <c r="M929" s="192"/>
      <c r="N929" s="192"/>
      <c r="O929" s="192"/>
      <c r="P929" s="192"/>
    </row>
    <row r="930" spans="1:16" x14ac:dyDescent="0.25">
      <c r="A930" s="193"/>
      <c r="B930" s="206"/>
      <c r="C930" s="204"/>
      <c r="D930" s="192"/>
      <c r="E930" s="192"/>
      <c r="F930" s="192"/>
      <c r="G930" s="192"/>
      <c r="H930" s="192"/>
      <c r="I930" s="192"/>
      <c r="J930" s="192"/>
      <c r="K930" s="192"/>
      <c r="L930" s="192"/>
      <c r="M930" s="192"/>
      <c r="N930" s="192"/>
      <c r="O930" s="192"/>
      <c r="P930" s="192"/>
    </row>
    <row r="931" spans="1:16" x14ac:dyDescent="0.25">
      <c r="A931" s="327">
        <f>A926+1</f>
        <v>185</v>
      </c>
      <c r="B931" s="333">
        <f>Hoja2!B194</f>
        <v>0</v>
      </c>
      <c r="C931" s="339">
        <f>Hoja2!R194</f>
        <v>0</v>
      </c>
      <c r="D931" s="191" t="str">
        <f>$D$11</f>
        <v>NORTE</v>
      </c>
      <c r="E931" s="187"/>
      <c r="F931" s="192"/>
      <c r="G931" s="192"/>
      <c r="H931" s="192"/>
      <c r="I931" s="192"/>
      <c r="J931" s="192"/>
      <c r="K931" s="192"/>
      <c r="L931" s="192"/>
      <c r="M931" s="192"/>
      <c r="N931" s="192"/>
      <c r="O931" s="192"/>
      <c r="P931" s="192"/>
    </row>
    <row r="932" spans="1:16" x14ac:dyDescent="0.25">
      <c r="A932" s="328"/>
      <c r="B932" s="334"/>
      <c r="C932" s="340"/>
      <c r="D932" s="194" t="str">
        <f>$D$12</f>
        <v>ESTE</v>
      </c>
      <c r="E932" s="189"/>
      <c r="F932" s="192"/>
      <c r="G932" s="192"/>
      <c r="H932" s="192"/>
      <c r="I932" s="192"/>
      <c r="J932" s="192"/>
      <c r="K932" s="192"/>
      <c r="L932" s="192"/>
      <c r="M932" s="192"/>
      <c r="N932" s="192"/>
      <c r="O932" s="192"/>
      <c r="P932" s="192"/>
    </row>
    <row r="933" spans="1:16" x14ac:dyDescent="0.25">
      <c r="A933" s="328"/>
      <c r="B933" s="334"/>
      <c r="C933" s="340"/>
      <c r="D933" s="191" t="str">
        <f>$D$13</f>
        <v>SUD</v>
      </c>
      <c r="E933" s="188"/>
      <c r="F933" s="192"/>
      <c r="G933" s="192"/>
      <c r="H933" s="192"/>
      <c r="I933" s="192"/>
      <c r="J933" s="192"/>
      <c r="K933" s="192"/>
      <c r="L933" s="192"/>
      <c r="M933" s="192"/>
      <c r="N933" s="192"/>
      <c r="O933" s="192"/>
      <c r="P933" s="192"/>
    </row>
    <row r="934" spans="1:16" x14ac:dyDescent="0.25">
      <c r="A934" s="329"/>
      <c r="B934" s="335"/>
      <c r="C934" s="341"/>
      <c r="D934" s="195" t="str">
        <f>$D$14</f>
        <v>OESTE</v>
      </c>
      <c r="E934" s="190"/>
      <c r="F934" s="192"/>
      <c r="G934" s="192"/>
      <c r="H934" s="192"/>
      <c r="I934" s="192"/>
      <c r="J934" s="192"/>
      <c r="K934" s="192"/>
      <c r="L934" s="192"/>
      <c r="M934" s="192"/>
      <c r="N934" s="192"/>
      <c r="O934" s="192"/>
      <c r="P934" s="192"/>
    </row>
    <row r="935" spans="1:16" x14ac:dyDescent="0.25">
      <c r="A935" s="193"/>
      <c r="B935" s="206"/>
      <c r="C935" s="204"/>
      <c r="D935" s="192"/>
      <c r="E935" s="192"/>
      <c r="F935" s="192"/>
      <c r="G935" s="192"/>
      <c r="H935" s="192"/>
      <c r="I935" s="192"/>
      <c r="J935" s="192"/>
      <c r="K935" s="192"/>
      <c r="L935" s="192"/>
      <c r="M935" s="192"/>
      <c r="N935" s="192"/>
      <c r="O935" s="192"/>
      <c r="P935" s="192"/>
    </row>
    <row r="936" spans="1:16" x14ac:dyDescent="0.25">
      <c r="A936" s="324">
        <f>A931+1</f>
        <v>186</v>
      </c>
      <c r="B936" s="336">
        <f>Hoja2!B195</f>
        <v>0</v>
      </c>
      <c r="C936" s="342">
        <f>Hoja2!R195</f>
        <v>0</v>
      </c>
      <c r="D936" s="191" t="str">
        <f>$D$11</f>
        <v>NORTE</v>
      </c>
      <c r="E936" s="187"/>
      <c r="F936" s="192"/>
      <c r="G936" s="192"/>
      <c r="H936" s="192"/>
      <c r="I936" s="192"/>
      <c r="J936" s="192"/>
      <c r="K936" s="192"/>
      <c r="L936" s="192"/>
      <c r="M936" s="192"/>
      <c r="N936" s="192"/>
      <c r="O936" s="192"/>
      <c r="P936" s="192"/>
    </row>
    <row r="937" spans="1:16" x14ac:dyDescent="0.25">
      <c r="A937" s="325"/>
      <c r="B937" s="337"/>
      <c r="C937" s="343"/>
      <c r="D937" s="194" t="str">
        <f>$D$12</f>
        <v>ESTE</v>
      </c>
      <c r="E937" s="189"/>
      <c r="F937" s="192"/>
      <c r="G937" s="192"/>
      <c r="H937" s="192"/>
      <c r="I937" s="192"/>
      <c r="J937" s="192"/>
      <c r="K937" s="192"/>
      <c r="L937" s="192"/>
      <c r="M937" s="192"/>
      <c r="N937" s="192"/>
      <c r="O937" s="192"/>
      <c r="P937" s="192"/>
    </row>
    <row r="938" spans="1:16" x14ac:dyDescent="0.25">
      <c r="A938" s="325"/>
      <c r="B938" s="337"/>
      <c r="C938" s="343"/>
      <c r="D938" s="191" t="str">
        <f>$D$13</f>
        <v>SUD</v>
      </c>
      <c r="E938" s="188"/>
      <c r="F938" s="192"/>
      <c r="G938" s="192"/>
      <c r="H938" s="192"/>
      <c r="I938" s="192"/>
      <c r="J938" s="192"/>
      <c r="K938" s="192"/>
      <c r="L938" s="192"/>
      <c r="M938" s="192"/>
      <c r="N938" s="192"/>
      <c r="O938" s="192"/>
      <c r="P938" s="192"/>
    </row>
    <row r="939" spans="1:16" x14ac:dyDescent="0.25">
      <c r="A939" s="326"/>
      <c r="B939" s="338"/>
      <c r="C939" s="344"/>
      <c r="D939" s="195" t="str">
        <f>$D$14</f>
        <v>OESTE</v>
      </c>
      <c r="E939" s="190"/>
      <c r="F939" s="192"/>
      <c r="G939" s="192"/>
      <c r="H939" s="192"/>
      <c r="I939" s="192"/>
      <c r="J939" s="192"/>
      <c r="K939" s="192"/>
      <c r="L939" s="192"/>
      <c r="M939" s="192"/>
      <c r="N939" s="192"/>
      <c r="O939" s="192"/>
      <c r="P939" s="192"/>
    </row>
    <row r="940" spans="1:16" x14ac:dyDescent="0.25">
      <c r="A940" s="193"/>
      <c r="B940" s="206"/>
      <c r="C940" s="204"/>
      <c r="D940" s="192"/>
      <c r="E940" s="192"/>
      <c r="F940" s="192"/>
      <c r="G940" s="192"/>
      <c r="H940" s="192"/>
      <c r="I940" s="192"/>
      <c r="J940" s="192"/>
      <c r="K940" s="192"/>
      <c r="L940" s="192"/>
      <c r="M940" s="192"/>
      <c r="N940" s="192"/>
      <c r="O940" s="192"/>
      <c r="P940" s="192"/>
    </row>
    <row r="941" spans="1:16" x14ac:dyDescent="0.25">
      <c r="A941" s="327">
        <f>A936+1</f>
        <v>187</v>
      </c>
      <c r="B941" s="333">
        <f>Hoja2!B196</f>
        <v>0</v>
      </c>
      <c r="C941" s="339">
        <f>Hoja2!R196</f>
        <v>0</v>
      </c>
      <c r="D941" s="191" t="str">
        <f>$D$11</f>
        <v>NORTE</v>
      </c>
      <c r="E941" s="187"/>
      <c r="F941" s="192"/>
      <c r="G941" s="192"/>
      <c r="H941" s="192"/>
      <c r="I941" s="192"/>
      <c r="J941" s="192"/>
      <c r="K941" s="192"/>
      <c r="L941" s="192"/>
      <c r="M941" s="192"/>
      <c r="N941" s="192"/>
      <c r="O941" s="192"/>
      <c r="P941" s="192"/>
    </row>
    <row r="942" spans="1:16" x14ac:dyDescent="0.25">
      <c r="A942" s="328"/>
      <c r="B942" s="334"/>
      <c r="C942" s="340"/>
      <c r="D942" s="194" t="str">
        <f>$D$12</f>
        <v>ESTE</v>
      </c>
      <c r="E942" s="189"/>
      <c r="F942" s="192"/>
      <c r="G942" s="192"/>
      <c r="H942" s="192"/>
      <c r="I942" s="192"/>
      <c r="J942" s="192"/>
      <c r="K942" s="192"/>
      <c r="L942" s="192"/>
      <c r="M942" s="192"/>
      <c r="N942" s="192"/>
      <c r="O942" s="192"/>
      <c r="P942" s="192"/>
    </row>
    <row r="943" spans="1:16" x14ac:dyDescent="0.25">
      <c r="A943" s="328"/>
      <c r="B943" s="334"/>
      <c r="C943" s="340"/>
      <c r="D943" s="191" t="str">
        <f>$D$13</f>
        <v>SUD</v>
      </c>
      <c r="E943" s="188"/>
      <c r="F943" s="192"/>
      <c r="G943" s="192"/>
      <c r="H943" s="192"/>
      <c r="I943" s="192"/>
      <c r="J943" s="192"/>
      <c r="K943" s="192"/>
      <c r="L943" s="192"/>
      <c r="M943" s="192"/>
      <c r="N943" s="192"/>
      <c r="O943" s="192"/>
      <c r="P943" s="192"/>
    </row>
    <row r="944" spans="1:16" x14ac:dyDescent="0.25">
      <c r="A944" s="329"/>
      <c r="B944" s="335"/>
      <c r="C944" s="341"/>
      <c r="D944" s="195" t="str">
        <f>$D$14</f>
        <v>OESTE</v>
      </c>
      <c r="E944" s="190"/>
      <c r="F944" s="192"/>
      <c r="G944" s="192"/>
      <c r="H944" s="192"/>
      <c r="I944" s="192"/>
      <c r="J944" s="192"/>
      <c r="K944" s="192"/>
      <c r="L944" s="192"/>
      <c r="M944" s="192"/>
      <c r="N944" s="192"/>
      <c r="O944" s="192"/>
      <c r="P944" s="192"/>
    </row>
    <row r="945" spans="1:16" x14ac:dyDescent="0.25">
      <c r="A945" s="193"/>
      <c r="B945" s="206"/>
      <c r="C945" s="204"/>
      <c r="D945" s="192"/>
      <c r="E945" s="192"/>
      <c r="F945" s="192"/>
      <c r="G945" s="192"/>
      <c r="H945" s="192"/>
      <c r="I945" s="192"/>
      <c r="J945" s="192"/>
      <c r="K945" s="192"/>
      <c r="L945" s="192"/>
      <c r="M945" s="192"/>
      <c r="N945" s="192"/>
      <c r="O945" s="192"/>
      <c r="P945" s="192"/>
    </row>
    <row r="946" spans="1:16" x14ac:dyDescent="0.25">
      <c r="A946" s="324">
        <f>A941+1</f>
        <v>188</v>
      </c>
      <c r="B946" s="336">
        <f>Hoja2!B197</f>
        <v>0</v>
      </c>
      <c r="C946" s="342">
        <f>Hoja2!R197</f>
        <v>0</v>
      </c>
      <c r="D946" s="191" t="str">
        <f>$D$11</f>
        <v>NORTE</v>
      </c>
      <c r="E946" s="187"/>
      <c r="F946" s="192"/>
      <c r="G946" s="192"/>
      <c r="H946" s="192"/>
      <c r="I946" s="192"/>
      <c r="J946" s="192"/>
      <c r="K946" s="192"/>
      <c r="L946" s="192"/>
      <c r="M946" s="192"/>
      <c r="N946" s="192"/>
      <c r="O946" s="192"/>
      <c r="P946" s="192"/>
    </row>
    <row r="947" spans="1:16" x14ac:dyDescent="0.25">
      <c r="A947" s="325"/>
      <c r="B947" s="337"/>
      <c r="C947" s="343"/>
      <c r="D947" s="194" t="str">
        <f>$D$12</f>
        <v>ESTE</v>
      </c>
      <c r="E947" s="189"/>
      <c r="F947" s="192"/>
      <c r="G947" s="192"/>
      <c r="H947" s="192"/>
      <c r="I947" s="192"/>
      <c r="J947" s="192"/>
      <c r="K947" s="192"/>
      <c r="L947" s="192"/>
      <c r="M947" s="192"/>
      <c r="N947" s="192"/>
      <c r="O947" s="192"/>
      <c r="P947" s="192"/>
    </row>
    <row r="948" spans="1:16" x14ac:dyDescent="0.25">
      <c r="A948" s="325"/>
      <c r="B948" s="337"/>
      <c r="C948" s="343"/>
      <c r="D948" s="191" t="str">
        <f>$D$13</f>
        <v>SUD</v>
      </c>
      <c r="E948" s="188"/>
      <c r="F948" s="192"/>
      <c r="G948" s="192"/>
      <c r="H948" s="192"/>
      <c r="I948" s="192"/>
      <c r="J948" s="192"/>
      <c r="K948" s="192"/>
      <c r="L948" s="192"/>
      <c r="M948" s="192"/>
      <c r="N948" s="192"/>
      <c r="O948" s="192"/>
      <c r="P948" s="192"/>
    </row>
    <row r="949" spans="1:16" x14ac:dyDescent="0.25">
      <c r="A949" s="326"/>
      <c r="B949" s="338"/>
      <c r="C949" s="344"/>
      <c r="D949" s="195" t="str">
        <f>$D$14</f>
        <v>OESTE</v>
      </c>
      <c r="E949" s="190"/>
      <c r="F949" s="192"/>
      <c r="G949" s="192"/>
      <c r="H949" s="192"/>
      <c r="I949" s="192"/>
      <c r="J949" s="192"/>
      <c r="K949" s="192"/>
      <c r="L949" s="192"/>
      <c r="M949" s="192"/>
      <c r="N949" s="192"/>
      <c r="O949" s="192"/>
      <c r="P949" s="192"/>
    </row>
    <row r="950" spans="1:16" x14ac:dyDescent="0.25">
      <c r="A950" s="193"/>
      <c r="B950" s="206"/>
      <c r="C950" s="204"/>
      <c r="D950" s="192"/>
      <c r="E950" s="192"/>
      <c r="F950" s="192"/>
      <c r="G950" s="192"/>
      <c r="H950" s="192"/>
      <c r="I950" s="192"/>
      <c r="J950" s="192"/>
      <c r="K950" s="192"/>
      <c r="L950" s="192"/>
      <c r="M950" s="192"/>
      <c r="N950" s="192"/>
      <c r="O950" s="192"/>
      <c r="P950" s="192"/>
    </row>
    <row r="951" spans="1:16" x14ac:dyDescent="0.25">
      <c r="A951" s="327">
        <f>A946+1</f>
        <v>189</v>
      </c>
      <c r="B951" s="333">
        <f>Hoja2!B198</f>
        <v>0</v>
      </c>
      <c r="C951" s="339">
        <f>Hoja2!R198</f>
        <v>0</v>
      </c>
      <c r="D951" s="191" t="str">
        <f>$D$11</f>
        <v>NORTE</v>
      </c>
      <c r="E951" s="187"/>
      <c r="F951" s="192"/>
      <c r="G951" s="192"/>
      <c r="H951" s="192"/>
      <c r="I951" s="192"/>
      <c r="J951" s="192"/>
      <c r="K951" s="192"/>
      <c r="L951" s="192"/>
      <c r="M951" s="192"/>
      <c r="N951" s="192"/>
      <c r="O951" s="192"/>
      <c r="P951" s="192"/>
    </row>
    <row r="952" spans="1:16" x14ac:dyDescent="0.25">
      <c r="A952" s="328"/>
      <c r="B952" s="334"/>
      <c r="C952" s="340"/>
      <c r="D952" s="194" t="str">
        <f>$D$12</f>
        <v>ESTE</v>
      </c>
      <c r="E952" s="189"/>
      <c r="F952" s="192"/>
      <c r="G952" s="192"/>
      <c r="H952" s="192"/>
      <c r="I952" s="192"/>
      <c r="J952" s="192"/>
      <c r="K952" s="192"/>
      <c r="L952" s="192"/>
      <c r="M952" s="192"/>
      <c r="N952" s="192"/>
      <c r="O952" s="192"/>
      <c r="P952" s="192"/>
    </row>
    <row r="953" spans="1:16" x14ac:dyDescent="0.25">
      <c r="A953" s="328"/>
      <c r="B953" s="334"/>
      <c r="C953" s="340"/>
      <c r="D953" s="191" t="str">
        <f>$D$13</f>
        <v>SUD</v>
      </c>
      <c r="E953" s="188"/>
      <c r="F953" s="192"/>
      <c r="G953" s="192"/>
      <c r="H953" s="192"/>
      <c r="I953" s="192"/>
      <c r="J953" s="192"/>
      <c r="K953" s="192"/>
      <c r="L953" s="192"/>
      <c r="M953" s="192"/>
      <c r="N953" s="192"/>
      <c r="O953" s="192"/>
      <c r="P953" s="192"/>
    </row>
    <row r="954" spans="1:16" x14ac:dyDescent="0.25">
      <c r="A954" s="329"/>
      <c r="B954" s="335"/>
      <c r="C954" s="341"/>
      <c r="D954" s="195" t="str">
        <f>$D$14</f>
        <v>OESTE</v>
      </c>
      <c r="E954" s="190"/>
      <c r="F954" s="192"/>
      <c r="G954" s="192"/>
      <c r="H954" s="192"/>
      <c r="I954" s="192"/>
      <c r="J954" s="192"/>
      <c r="K954" s="192"/>
      <c r="L954" s="192"/>
      <c r="M954" s="192"/>
      <c r="N954" s="192"/>
      <c r="O954" s="192"/>
      <c r="P954" s="192"/>
    </row>
    <row r="955" spans="1:16" x14ac:dyDescent="0.25">
      <c r="A955" s="193"/>
      <c r="B955" s="206"/>
      <c r="C955" s="204"/>
      <c r="D955" s="192"/>
      <c r="E955" s="192"/>
      <c r="F955" s="192"/>
      <c r="G955" s="192"/>
      <c r="H955" s="192"/>
      <c r="I955" s="192"/>
      <c r="J955" s="192"/>
      <c r="K955" s="192"/>
      <c r="L955" s="192"/>
      <c r="M955" s="192"/>
      <c r="N955" s="192"/>
      <c r="O955" s="192"/>
      <c r="P955" s="192"/>
    </row>
    <row r="956" spans="1:16" x14ac:dyDescent="0.25">
      <c r="A956" s="324">
        <f>A951+1</f>
        <v>190</v>
      </c>
      <c r="B956" s="336">
        <f>Hoja2!B199</f>
        <v>0</v>
      </c>
      <c r="C956" s="342">
        <f>Hoja2!R199</f>
        <v>0</v>
      </c>
      <c r="D956" s="191" t="str">
        <f>$D$11</f>
        <v>NORTE</v>
      </c>
      <c r="E956" s="187"/>
      <c r="F956" s="192"/>
      <c r="G956" s="192"/>
      <c r="H956" s="192"/>
      <c r="I956" s="192"/>
      <c r="J956" s="192"/>
      <c r="K956" s="192"/>
      <c r="L956" s="192"/>
      <c r="M956" s="192"/>
      <c r="N956" s="192"/>
      <c r="O956" s="192"/>
      <c r="P956" s="192"/>
    </row>
    <row r="957" spans="1:16" x14ac:dyDescent="0.25">
      <c r="A957" s="325"/>
      <c r="B957" s="337"/>
      <c r="C957" s="343"/>
      <c r="D957" s="194" t="str">
        <f>$D$12</f>
        <v>ESTE</v>
      </c>
      <c r="E957" s="189"/>
      <c r="F957" s="192"/>
      <c r="G957" s="192"/>
      <c r="H957" s="192"/>
      <c r="I957" s="192"/>
      <c r="J957" s="192"/>
      <c r="K957" s="192"/>
      <c r="L957" s="192"/>
      <c r="M957" s="192"/>
      <c r="N957" s="192"/>
      <c r="O957" s="192"/>
      <c r="P957" s="192"/>
    </row>
    <row r="958" spans="1:16" x14ac:dyDescent="0.25">
      <c r="A958" s="325"/>
      <c r="B958" s="337"/>
      <c r="C958" s="343"/>
      <c r="D958" s="191" t="str">
        <f>$D$13</f>
        <v>SUD</v>
      </c>
      <c r="E958" s="188"/>
      <c r="F958" s="192"/>
      <c r="G958" s="192"/>
      <c r="H958" s="192"/>
      <c r="I958" s="192"/>
      <c r="J958" s="192"/>
      <c r="K958" s="192"/>
      <c r="L958" s="192"/>
      <c r="M958" s="192"/>
      <c r="N958" s="192"/>
      <c r="O958" s="192"/>
      <c r="P958" s="192"/>
    </row>
    <row r="959" spans="1:16" x14ac:dyDescent="0.25">
      <c r="A959" s="326"/>
      <c r="B959" s="338"/>
      <c r="C959" s="344"/>
      <c r="D959" s="195" t="str">
        <f>$D$14</f>
        <v>OESTE</v>
      </c>
      <c r="E959" s="190"/>
      <c r="F959" s="192"/>
      <c r="G959" s="192"/>
      <c r="H959" s="192"/>
      <c r="I959" s="192"/>
      <c r="J959" s="192"/>
      <c r="K959" s="192"/>
      <c r="L959" s="192"/>
      <c r="M959" s="192"/>
      <c r="N959" s="192"/>
      <c r="O959" s="192"/>
      <c r="P959" s="192"/>
    </row>
    <row r="960" spans="1:16" x14ac:dyDescent="0.25">
      <c r="A960" s="193"/>
      <c r="B960" s="206"/>
      <c r="C960" s="204"/>
      <c r="D960" s="192"/>
      <c r="E960" s="192"/>
      <c r="F960" s="192"/>
      <c r="G960" s="192"/>
      <c r="H960" s="192"/>
      <c r="I960" s="192"/>
      <c r="J960" s="192"/>
      <c r="K960" s="192"/>
      <c r="L960" s="192"/>
      <c r="M960" s="192"/>
      <c r="N960" s="192"/>
      <c r="O960" s="192"/>
      <c r="P960" s="192"/>
    </row>
    <row r="961" spans="1:16" x14ac:dyDescent="0.25">
      <c r="A961" s="327">
        <f>A956+1</f>
        <v>191</v>
      </c>
      <c r="B961" s="333">
        <f>Hoja2!B200</f>
        <v>0</v>
      </c>
      <c r="C961" s="339">
        <f>Hoja2!R200</f>
        <v>0</v>
      </c>
      <c r="D961" s="191" t="str">
        <f>$D$11</f>
        <v>NORTE</v>
      </c>
      <c r="E961" s="187"/>
      <c r="F961" s="192"/>
      <c r="G961" s="192"/>
      <c r="H961" s="192"/>
      <c r="I961" s="192"/>
      <c r="J961" s="192"/>
      <c r="K961" s="192"/>
      <c r="L961" s="192"/>
      <c r="M961" s="192"/>
      <c r="N961" s="192"/>
      <c r="O961" s="192"/>
      <c r="P961" s="192"/>
    </row>
    <row r="962" spans="1:16" x14ac:dyDescent="0.25">
      <c r="A962" s="328"/>
      <c r="B962" s="334"/>
      <c r="C962" s="340"/>
      <c r="D962" s="194" t="str">
        <f>$D$12</f>
        <v>ESTE</v>
      </c>
      <c r="E962" s="189"/>
      <c r="F962" s="192"/>
      <c r="G962" s="192"/>
      <c r="H962" s="192"/>
      <c r="I962" s="192"/>
      <c r="J962" s="192"/>
      <c r="K962" s="192"/>
      <c r="L962" s="192"/>
      <c r="M962" s="192"/>
      <c r="N962" s="192"/>
      <c r="O962" s="192"/>
      <c r="P962" s="192"/>
    </row>
    <row r="963" spans="1:16" x14ac:dyDescent="0.25">
      <c r="A963" s="328"/>
      <c r="B963" s="334"/>
      <c r="C963" s="340"/>
      <c r="D963" s="191" t="str">
        <f>$D$13</f>
        <v>SUD</v>
      </c>
      <c r="E963" s="188"/>
      <c r="F963" s="192"/>
      <c r="G963" s="192"/>
      <c r="H963" s="192"/>
      <c r="I963" s="192"/>
      <c r="J963" s="192"/>
      <c r="K963" s="192"/>
      <c r="L963" s="192"/>
      <c r="M963" s="192"/>
      <c r="N963" s="192"/>
      <c r="O963" s="192"/>
      <c r="P963" s="192"/>
    </row>
    <row r="964" spans="1:16" x14ac:dyDescent="0.25">
      <c r="A964" s="329"/>
      <c r="B964" s="335"/>
      <c r="C964" s="341"/>
      <c r="D964" s="195" t="str">
        <f>$D$14</f>
        <v>OESTE</v>
      </c>
      <c r="E964" s="190"/>
      <c r="F964" s="192"/>
      <c r="G964" s="192"/>
      <c r="H964" s="192"/>
      <c r="I964" s="192"/>
      <c r="J964" s="192"/>
      <c r="K964" s="192"/>
      <c r="L964" s="192"/>
      <c r="M964" s="192"/>
      <c r="N964" s="192"/>
      <c r="O964" s="192"/>
      <c r="P964" s="192"/>
    </row>
    <row r="965" spans="1:16" x14ac:dyDescent="0.25">
      <c r="A965" s="193"/>
      <c r="B965" s="206"/>
      <c r="C965" s="204"/>
      <c r="D965" s="192"/>
      <c r="E965" s="192"/>
      <c r="F965" s="192"/>
      <c r="G965" s="192"/>
      <c r="H965" s="192"/>
      <c r="I965" s="192"/>
      <c r="J965" s="192"/>
      <c r="K965" s="192"/>
      <c r="L965" s="192"/>
      <c r="M965" s="192"/>
      <c r="N965" s="192"/>
      <c r="O965" s="192"/>
      <c r="P965" s="192"/>
    </row>
    <row r="966" spans="1:16" x14ac:dyDescent="0.25">
      <c r="A966" s="324">
        <f>A961+1</f>
        <v>192</v>
      </c>
      <c r="B966" s="336">
        <f>Hoja2!B201</f>
        <v>0</v>
      </c>
      <c r="C966" s="342">
        <f>Hoja2!R201</f>
        <v>0</v>
      </c>
      <c r="D966" s="191" t="str">
        <f>$D$11</f>
        <v>NORTE</v>
      </c>
      <c r="E966" s="187"/>
      <c r="F966" s="192"/>
      <c r="G966" s="192"/>
      <c r="H966" s="192"/>
      <c r="I966" s="192"/>
      <c r="J966" s="192"/>
      <c r="K966" s="192"/>
      <c r="L966" s="192"/>
      <c r="M966" s="192"/>
      <c r="N966" s="192"/>
      <c r="O966" s="192"/>
      <c r="P966" s="192"/>
    </row>
    <row r="967" spans="1:16" x14ac:dyDescent="0.25">
      <c r="A967" s="325"/>
      <c r="B967" s="337"/>
      <c r="C967" s="343"/>
      <c r="D967" s="194" t="str">
        <f>$D$12</f>
        <v>ESTE</v>
      </c>
      <c r="E967" s="189"/>
      <c r="F967" s="192"/>
      <c r="G967" s="192"/>
      <c r="H967" s="192"/>
      <c r="I967" s="192"/>
      <c r="J967" s="192"/>
      <c r="K967" s="192"/>
      <c r="L967" s="192"/>
      <c r="M967" s="192"/>
      <c r="N967" s="192"/>
      <c r="O967" s="192"/>
      <c r="P967" s="192"/>
    </row>
    <row r="968" spans="1:16" x14ac:dyDescent="0.25">
      <c r="A968" s="325"/>
      <c r="B968" s="337"/>
      <c r="C968" s="343"/>
      <c r="D968" s="191" t="str">
        <f>$D$13</f>
        <v>SUD</v>
      </c>
      <c r="E968" s="188"/>
      <c r="F968" s="192"/>
      <c r="G968" s="192"/>
      <c r="H968" s="192"/>
      <c r="I968" s="192"/>
      <c r="J968" s="192"/>
      <c r="K968" s="192"/>
      <c r="L968" s="192"/>
      <c r="M968" s="192"/>
      <c r="N968" s="192"/>
      <c r="O968" s="192"/>
      <c r="P968" s="192"/>
    </row>
    <row r="969" spans="1:16" x14ac:dyDescent="0.25">
      <c r="A969" s="326"/>
      <c r="B969" s="338"/>
      <c r="C969" s="344"/>
      <c r="D969" s="195" t="str">
        <f>$D$14</f>
        <v>OESTE</v>
      </c>
      <c r="E969" s="190"/>
      <c r="F969" s="192"/>
      <c r="G969" s="192"/>
      <c r="H969" s="192"/>
      <c r="I969" s="192"/>
      <c r="J969" s="192"/>
      <c r="K969" s="192"/>
      <c r="L969" s="192"/>
      <c r="M969" s="192"/>
      <c r="N969" s="192"/>
      <c r="O969" s="192"/>
      <c r="P969" s="192"/>
    </row>
    <row r="970" spans="1:16" x14ac:dyDescent="0.25">
      <c r="A970" s="193"/>
      <c r="B970" s="206"/>
      <c r="C970" s="204"/>
      <c r="D970" s="192"/>
      <c r="E970" s="192"/>
      <c r="F970" s="192"/>
      <c r="G970" s="192"/>
      <c r="H970" s="192"/>
      <c r="I970" s="192"/>
      <c r="J970" s="192"/>
      <c r="K970" s="192"/>
      <c r="L970" s="192"/>
      <c r="M970" s="192"/>
      <c r="N970" s="192"/>
      <c r="O970" s="192"/>
      <c r="P970" s="192"/>
    </row>
    <row r="971" spans="1:16" x14ac:dyDescent="0.25">
      <c r="A971" s="327">
        <f>A966+1</f>
        <v>193</v>
      </c>
      <c r="B971" s="333">
        <f>Hoja2!B202</f>
        <v>0</v>
      </c>
      <c r="C971" s="339">
        <f>Hoja2!R202</f>
        <v>0</v>
      </c>
      <c r="D971" s="191" t="str">
        <f>$D$11</f>
        <v>NORTE</v>
      </c>
      <c r="E971" s="187"/>
      <c r="F971" s="192"/>
      <c r="G971" s="192"/>
      <c r="H971" s="192"/>
      <c r="I971" s="192"/>
      <c r="J971" s="192"/>
      <c r="K971" s="192"/>
      <c r="L971" s="192"/>
      <c r="M971" s="192"/>
      <c r="N971" s="192"/>
      <c r="O971" s="192"/>
      <c r="P971" s="192"/>
    </row>
    <row r="972" spans="1:16" x14ac:dyDescent="0.25">
      <c r="A972" s="328"/>
      <c r="B972" s="334"/>
      <c r="C972" s="340"/>
      <c r="D972" s="194" t="str">
        <f>$D$12</f>
        <v>ESTE</v>
      </c>
      <c r="E972" s="189"/>
      <c r="F972" s="192"/>
      <c r="G972" s="192"/>
      <c r="H972" s="192"/>
      <c r="I972" s="192"/>
      <c r="J972" s="192"/>
      <c r="K972" s="192"/>
      <c r="L972" s="192"/>
      <c r="M972" s="192"/>
      <c r="N972" s="192"/>
      <c r="O972" s="192"/>
      <c r="P972" s="192"/>
    </row>
    <row r="973" spans="1:16" x14ac:dyDescent="0.25">
      <c r="A973" s="328"/>
      <c r="B973" s="334"/>
      <c r="C973" s="340"/>
      <c r="D973" s="191" t="str">
        <f>$D$13</f>
        <v>SUD</v>
      </c>
      <c r="E973" s="188"/>
      <c r="F973" s="192"/>
      <c r="G973" s="192"/>
      <c r="H973" s="192"/>
      <c r="I973" s="192"/>
      <c r="J973" s="192"/>
      <c r="K973" s="192"/>
      <c r="L973" s="192"/>
      <c r="M973" s="192"/>
      <c r="N973" s="192"/>
      <c r="O973" s="192"/>
      <c r="P973" s="192"/>
    </row>
    <row r="974" spans="1:16" x14ac:dyDescent="0.25">
      <c r="A974" s="329"/>
      <c r="B974" s="335"/>
      <c r="C974" s="341"/>
      <c r="D974" s="195" t="str">
        <f>$D$14</f>
        <v>OESTE</v>
      </c>
      <c r="E974" s="190"/>
      <c r="F974" s="192"/>
      <c r="G974" s="192"/>
      <c r="H974" s="192"/>
      <c r="I974" s="192"/>
      <c r="J974" s="192"/>
      <c r="K974" s="192"/>
      <c r="L974" s="192"/>
      <c r="M974" s="192"/>
      <c r="N974" s="192"/>
      <c r="O974" s="192"/>
      <c r="P974" s="192"/>
    </row>
    <row r="975" spans="1:16" x14ac:dyDescent="0.25">
      <c r="A975" s="193"/>
      <c r="B975" s="206"/>
      <c r="C975" s="204"/>
      <c r="D975" s="192"/>
      <c r="E975" s="192"/>
      <c r="F975" s="192"/>
      <c r="G975" s="192"/>
      <c r="H975" s="192"/>
      <c r="I975" s="192"/>
      <c r="J975" s="192"/>
      <c r="K975" s="192"/>
      <c r="L975" s="192"/>
      <c r="M975" s="192"/>
      <c r="N975" s="192"/>
      <c r="O975" s="192"/>
      <c r="P975" s="192"/>
    </row>
    <row r="976" spans="1:16" x14ac:dyDescent="0.25">
      <c r="A976" s="324">
        <f>A971+1</f>
        <v>194</v>
      </c>
      <c r="B976" s="336">
        <f>Hoja2!B203</f>
        <v>0</v>
      </c>
      <c r="C976" s="342">
        <f>Hoja2!R203</f>
        <v>0</v>
      </c>
      <c r="D976" s="191" t="str">
        <f>$D$11</f>
        <v>NORTE</v>
      </c>
      <c r="E976" s="187"/>
      <c r="F976" s="192"/>
      <c r="G976" s="192"/>
      <c r="H976" s="192"/>
      <c r="I976" s="192"/>
      <c r="J976" s="192"/>
      <c r="K976" s="192"/>
      <c r="L976" s="192"/>
      <c r="M976" s="192"/>
      <c r="N976" s="192"/>
      <c r="O976" s="192"/>
      <c r="P976" s="192"/>
    </row>
    <row r="977" spans="1:16" x14ac:dyDescent="0.25">
      <c r="A977" s="325"/>
      <c r="B977" s="337"/>
      <c r="C977" s="343"/>
      <c r="D977" s="194" t="str">
        <f>$D$12</f>
        <v>ESTE</v>
      </c>
      <c r="E977" s="189"/>
      <c r="F977" s="192"/>
      <c r="G977" s="192"/>
      <c r="H977" s="192"/>
      <c r="I977" s="192"/>
      <c r="J977" s="192"/>
      <c r="K977" s="192"/>
      <c r="L977" s="192"/>
      <c r="M977" s="192"/>
      <c r="N977" s="192"/>
      <c r="O977" s="192"/>
      <c r="P977" s="192"/>
    </row>
    <row r="978" spans="1:16" x14ac:dyDescent="0.25">
      <c r="A978" s="325"/>
      <c r="B978" s="337"/>
      <c r="C978" s="343"/>
      <c r="D978" s="191" t="str">
        <f>$D$13</f>
        <v>SUD</v>
      </c>
      <c r="E978" s="188"/>
      <c r="F978" s="192"/>
      <c r="G978" s="192"/>
      <c r="H978" s="192"/>
      <c r="I978" s="192"/>
      <c r="J978" s="192"/>
      <c r="K978" s="192"/>
      <c r="L978" s="192"/>
      <c r="M978" s="192"/>
      <c r="N978" s="192"/>
      <c r="O978" s="192"/>
      <c r="P978" s="192"/>
    </row>
    <row r="979" spans="1:16" x14ac:dyDescent="0.25">
      <c r="A979" s="326"/>
      <c r="B979" s="338"/>
      <c r="C979" s="344"/>
      <c r="D979" s="195" t="str">
        <f>$D$14</f>
        <v>OESTE</v>
      </c>
      <c r="E979" s="190"/>
      <c r="F979" s="192"/>
      <c r="G979" s="192"/>
      <c r="H979" s="192"/>
      <c r="I979" s="192"/>
      <c r="J979" s="192"/>
      <c r="K979" s="192"/>
      <c r="L979" s="192"/>
      <c r="M979" s="192"/>
      <c r="N979" s="192"/>
      <c r="O979" s="192"/>
      <c r="P979" s="192"/>
    </row>
    <row r="980" spans="1:16" x14ac:dyDescent="0.25">
      <c r="A980" s="193"/>
      <c r="B980" s="206"/>
      <c r="C980" s="204"/>
      <c r="D980" s="192"/>
      <c r="E980" s="192"/>
      <c r="F980" s="192"/>
      <c r="G980" s="192"/>
      <c r="H980" s="192"/>
      <c r="I980" s="192"/>
      <c r="J980" s="192"/>
      <c r="K980" s="192"/>
      <c r="L980" s="192"/>
      <c r="M980" s="192"/>
      <c r="N980" s="192"/>
      <c r="O980" s="192"/>
      <c r="P980" s="192"/>
    </row>
    <row r="981" spans="1:16" x14ac:dyDescent="0.25">
      <c r="A981" s="327">
        <f>A976+1</f>
        <v>195</v>
      </c>
      <c r="B981" s="333">
        <f>Hoja2!B204</f>
        <v>0</v>
      </c>
      <c r="C981" s="339">
        <f>Hoja2!R204</f>
        <v>0</v>
      </c>
      <c r="D981" s="191" t="str">
        <f>$D$11</f>
        <v>NORTE</v>
      </c>
      <c r="E981" s="187"/>
      <c r="F981" s="192"/>
      <c r="G981" s="192"/>
      <c r="H981" s="192"/>
      <c r="I981" s="192"/>
      <c r="J981" s="192"/>
      <c r="K981" s="192"/>
      <c r="L981" s="192"/>
      <c r="M981" s="192"/>
      <c r="N981" s="192"/>
      <c r="O981" s="192"/>
      <c r="P981" s="192"/>
    </row>
    <row r="982" spans="1:16" x14ac:dyDescent="0.25">
      <c r="A982" s="328"/>
      <c r="B982" s="334"/>
      <c r="C982" s="340"/>
      <c r="D982" s="194" t="str">
        <f>$D$12</f>
        <v>ESTE</v>
      </c>
      <c r="E982" s="189"/>
      <c r="F982" s="192"/>
      <c r="G982" s="192"/>
      <c r="H982" s="192"/>
      <c r="I982" s="192"/>
      <c r="J982" s="192"/>
      <c r="K982" s="192"/>
      <c r="L982" s="192"/>
      <c r="M982" s="192"/>
      <c r="N982" s="192"/>
      <c r="O982" s="192"/>
      <c r="P982" s="192"/>
    </row>
    <row r="983" spans="1:16" x14ac:dyDescent="0.25">
      <c r="A983" s="328"/>
      <c r="B983" s="334"/>
      <c r="C983" s="340"/>
      <c r="D983" s="191" t="str">
        <f>$D$13</f>
        <v>SUD</v>
      </c>
      <c r="E983" s="188"/>
      <c r="F983" s="192"/>
      <c r="G983" s="192"/>
      <c r="H983" s="192"/>
      <c r="I983" s="192"/>
      <c r="J983" s="192"/>
      <c r="K983" s="192"/>
      <c r="L983" s="192"/>
      <c r="M983" s="192"/>
      <c r="N983" s="192"/>
      <c r="O983" s="192"/>
      <c r="P983" s="192"/>
    </row>
    <row r="984" spans="1:16" x14ac:dyDescent="0.25">
      <c r="A984" s="329"/>
      <c r="B984" s="335"/>
      <c r="C984" s="341"/>
      <c r="D984" s="195" t="str">
        <f>$D$14</f>
        <v>OESTE</v>
      </c>
      <c r="E984" s="190"/>
      <c r="F984" s="192"/>
      <c r="G984" s="192"/>
      <c r="H984" s="192"/>
      <c r="I984" s="192"/>
      <c r="J984" s="192"/>
      <c r="K984" s="192"/>
      <c r="L984" s="192"/>
      <c r="M984" s="192"/>
      <c r="N984" s="192"/>
      <c r="O984" s="192"/>
      <c r="P984" s="192"/>
    </row>
    <row r="985" spans="1:16" x14ac:dyDescent="0.25">
      <c r="A985" s="193"/>
      <c r="B985" s="206"/>
      <c r="C985" s="204"/>
      <c r="D985" s="192"/>
      <c r="E985" s="192"/>
      <c r="F985" s="192"/>
      <c r="G985" s="192"/>
      <c r="H985" s="192"/>
      <c r="I985" s="192"/>
      <c r="J985" s="192"/>
      <c r="K985" s="192"/>
      <c r="L985" s="192"/>
      <c r="M985" s="192"/>
      <c r="N985" s="192"/>
      <c r="O985" s="192"/>
      <c r="P985" s="192"/>
    </row>
    <row r="986" spans="1:16" x14ac:dyDescent="0.25">
      <c r="A986" s="324">
        <f>A981+1</f>
        <v>196</v>
      </c>
      <c r="B986" s="336">
        <f>Hoja2!B205</f>
        <v>0</v>
      </c>
      <c r="C986" s="342">
        <f>Hoja2!R205</f>
        <v>0</v>
      </c>
      <c r="D986" s="191" t="str">
        <f>$D$11</f>
        <v>NORTE</v>
      </c>
      <c r="E986" s="187"/>
      <c r="F986" s="192"/>
      <c r="G986" s="192"/>
      <c r="H986" s="192"/>
      <c r="I986" s="192"/>
      <c r="J986" s="192"/>
      <c r="K986" s="192"/>
      <c r="L986" s="192"/>
      <c r="M986" s="192"/>
      <c r="N986" s="192"/>
      <c r="O986" s="192"/>
      <c r="P986" s="192"/>
    </row>
    <row r="987" spans="1:16" x14ac:dyDescent="0.25">
      <c r="A987" s="325"/>
      <c r="B987" s="337"/>
      <c r="C987" s="343"/>
      <c r="D987" s="194" t="str">
        <f>$D$12</f>
        <v>ESTE</v>
      </c>
      <c r="E987" s="189"/>
      <c r="F987" s="192"/>
      <c r="G987" s="192"/>
      <c r="H987" s="192"/>
      <c r="I987" s="192"/>
      <c r="J987" s="192"/>
      <c r="K987" s="192"/>
      <c r="L987" s="192"/>
      <c r="M987" s="192"/>
      <c r="N987" s="192"/>
      <c r="O987" s="192"/>
      <c r="P987" s="192"/>
    </row>
    <row r="988" spans="1:16" x14ac:dyDescent="0.25">
      <c r="A988" s="325"/>
      <c r="B988" s="337"/>
      <c r="C988" s="343"/>
      <c r="D988" s="191" t="str">
        <f>$D$13</f>
        <v>SUD</v>
      </c>
      <c r="E988" s="188"/>
      <c r="F988" s="192"/>
      <c r="G988" s="192"/>
      <c r="H988" s="192"/>
      <c r="I988" s="192"/>
      <c r="J988" s="192"/>
      <c r="K988" s="192"/>
      <c r="L988" s="192"/>
      <c r="M988" s="192"/>
      <c r="N988" s="192"/>
      <c r="O988" s="192"/>
      <c r="P988" s="192"/>
    </row>
    <row r="989" spans="1:16" x14ac:dyDescent="0.25">
      <c r="A989" s="326"/>
      <c r="B989" s="338"/>
      <c r="C989" s="344"/>
      <c r="D989" s="195" t="str">
        <f>$D$14</f>
        <v>OESTE</v>
      </c>
      <c r="E989" s="190"/>
      <c r="F989" s="192"/>
      <c r="G989" s="192"/>
      <c r="H989" s="192"/>
      <c r="I989" s="192"/>
      <c r="J989" s="192"/>
      <c r="K989" s="192"/>
      <c r="L989" s="192"/>
      <c r="M989" s="192"/>
      <c r="N989" s="192"/>
      <c r="O989" s="192"/>
      <c r="P989" s="192"/>
    </row>
    <row r="990" spans="1:16" x14ac:dyDescent="0.25">
      <c r="A990" s="193"/>
      <c r="B990" s="206"/>
      <c r="C990" s="204"/>
      <c r="D990" s="192"/>
      <c r="E990" s="192"/>
      <c r="F990" s="192"/>
      <c r="G990" s="192"/>
      <c r="H990" s="192"/>
      <c r="I990" s="192"/>
      <c r="J990" s="192"/>
      <c r="K990" s="192"/>
      <c r="L990" s="192"/>
      <c r="M990" s="192"/>
      <c r="N990" s="192"/>
      <c r="O990" s="192"/>
      <c r="P990" s="192"/>
    </row>
    <row r="991" spans="1:16" x14ac:dyDescent="0.25">
      <c r="A991" s="327">
        <f>A986+1</f>
        <v>197</v>
      </c>
      <c r="B991" s="333">
        <f>Hoja2!B206</f>
        <v>0</v>
      </c>
      <c r="C991" s="339">
        <f>Hoja2!R206</f>
        <v>0</v>
      </c>
      <c r="D991" s="191" t="str">
        <f>$D$11</f>
        <v>NORTE</v>
      </c>
      <c r="E991" s="187"/>
      <c r="F991" s="192"/>
      <c r="G991" s="192"/>
      <c r="H991" s="192"/>
      <c r="I991" s="192"/>
      <c r="J991" s="192"/>
      <c r="K991" s="192"/>
      <c r="L991" s="192"/>
      <c r="M991" s="192"/>
      <c r="N991" s="192"/>
      <c r="O991" s="192"/>
      <c r="P991" s="192"/>
    </row>
    <row r="992" spans="1:16" x14ac:dyDescent="0.25">
      <c r="A992" s="328"/>
      <c r="B992" s="334"/>
      <c r="C992" s="340"/>
      <c r="D992" s="194" t="str">
        <f>$D$12</f>
        <v>ESTE</v>
      </c>
      <c r="E992" s="189"/>
      <c r="F992" s="192"/>
      <c r="G992" s="192"/>
      <c r="H992" s="192"/>
      <c r="I992" s="192"/>
      <c r="J992" s="192"/>
      <c r="K992" s="192"/>
      <c r="L992" s="192"/>
      <c r="M992" s="192"/>
      <c r="N992" s="192"/>
      <c r="O992" s="192"/>
      <c r="P992" s="192"/>
    </row>
    <row r="993" spans="1:16" x14ac:dyDescent="0.25">
      <c r="A993" s="328"/>
      <c r="B993" s="334"/>
      <c r="C993" s="340"/>
      <c r="D993" s="191" t="str">
        <f>$D$13</f>
        <v>SUD</v>
      </c>
      <c r="E993" s="188"/>
      <c r="F993" s="192"/>
      <c r="G993" s="192"/>
      <c r="H993" s="192"/>
      <c r="I993" s="192"/>
      <c r="J993" s="192"/>
      <c r="K993" s="192"/>
      <c r="L993" s="192"/>
      <c r="M993" s="192"/>
      <c r="N993" s="192"/>
      <c r="O993" s="192"/>
      <c r="P993" s="192"/>
    </row>
    <row r="994" spans="1:16" x14ac:dyDescent="0.25">
      <c r="A994" s="329"/>
      <c r="B994" s="335"/>
      <c r="C994" s="341"/>
      <c r="D994" s="195" t="str">
        <f>$D$14</f>
        <v>OESTE</v>
      </c>
      <c r="E994" s="190"/>
      <c r="F994" s="192"/>
      <c r="G994" s="192"/>
      <c r="H994" s="192"/>
      <c r="I994" s="192"/>
      <c r="J994" s="192"/>
      <c r="K994" s="192"/>
      <c r="L994" s="192"/>
      <c r="M994" s="192"/>
      <c r="N994" s="192"/>
      <c r="O994" s="192"/>
      <c r="P994" s="192"/>
    </row>
    <row r="995" spans="1:16" x14ac:dyDescent="0.25">
      <c r="A995" s="193"/>
      <c r="B995" s="206"/>
      <c r="C995" s="204"/>
      <c r="D995" s="192"/>
      <c r="E995" s="192"/>
      <c r="F995" s="192"/>
      <c r="G995" s="192"/>
      <c r="H995" s="192"/>
      <c r="I995" s="192"/>
      <c r="J995" s="192"/>
      <c r="K995" s="192"/>
      <c r="L995" s="192"/>
      <c r="M995" s="192"/>
      <c r="N995" s="192"/>
      <c r="O995" s="192"/>
      <c r="P995" s="192"/>
    </row>
    <row r="996" spans="1:16" x14ac:dyDescent="0.25">
      <c r="A996" s="324">
        <f>A991+1</f>
        <v>198</v>
      </c>
      <c r="B996" s="336">
        <f>Hoja2!B207</f>
        <v>0</v>
      </c>
      <c r="C996" s="342">
        <f>Hoja2!R207</f>
        <v>0</v>
      </c>
      <c r="D996" s="191" t="str">
        <f>$D$11</f>
        <v>NORTE</v>
      </c>
      <c r="E996" s="187"/>
      <c r="F996" s="192"/>
      <c r="G996" s="192"/>
      <c r="H996" s="192"/>
      <c r="I996" s="192"/>
      <c r="J996" s="192"/>
      <c r="K996" s="192"/>
      <c r="L996" s="192"/>
      <c r="M996" s="192"/>
      <c r="N996" s="192"/>
      <c r="O996" s="192"/>
      <c r="P996" s="192"/>
    </row>
    <row r="997" spans="1:16" x14ac:dyDescent="0.25">
      <c r="A997" s="325"/>
      <c r="B997" s="337"/>
      <c r="C997" s="343"/>
      <c r="D997" s="194" t="str">
        <f>$D$12</f>
        <v>ESTE</v>
      </c>
      <c r="E997" s="189"/>
      <c r="F997" s="192"/>
      <c r="G997" s="192"/>
      <c r="H997" s="192"/>
      <c r="I997" s="192"/>
      <c r="J997" s="192"/>
      <c r="K997" s="192"/>
      <c r="L997" s="192"/>
      <c r="M997" s="192"/>
      <c r="N997" s="192"/>
      <c r="O997" s="192"/>
      <c r="P997" s="192"/>
    </row>
    <row r="998" spans="1:16" x14ac:dyDescent="0.25">
      <c r="A998" s="325"/>
      <c r="B998" s="337"/>
      <c r="C998" s="343"/>
      <c r="D998" s="191" t="str">
        <f>$D$13</f>
        <v>SUD</v>
      </c>
      <c r="E998" s="188"/>
      <c r="F998" s="192"/>
      <c r="G998" s="192"/>
      <c r="H998" s="192"/>
      <c r="I998" s="192"/>
      <c r="J998" s="192"/>
      <c r="K998" s="192"/>
      <c r="L998" s="192"/>
      <c r="M998" s="192"/>
      <c r="N998" s="192"/>
      <c r="O998" s="192"/>
      <c r="P998" s="192"/>
    </row>
    <row r="999" spans="1:16" x14ac:dyDescent="0.25">
      <c r="A999" s="326"/>
      <c r="B999" s="338"/>
      <c r="C999" s="344"/>
      <c r="D999" s="195" t="str">
        <f>$D$14</f>
        <v>OESTE</v>
      </c>
      <c r="E999" s="190"/>
      <c r="F999" s="192"/>
      <c r="G999" s="192"/>
      <c r="H999" s="192"/>
      <c r="I999" s="192"/>
      <c r="J999" s="192"/>
      <c r="K999" s="192"/>
      <c r="L999" s="192"/>
      <c r="M999" s="192"/>
      <c r="N999" s="192"/>
      <c r="O999" s="192"/>
      <c r="P999" s="192"/>
    </row>
    <row r="1000" spans="1:16" x14ac:dyDescent="0.25">
      <c r="A1000" s="193"/>
      <c r="B1000" s="206"/>
      <c r="C1000" s="204"/>
      <c r="D1000" s="192"/>
      <c r="E1000" s="192"/>
      <c r="F1000" s="192"/>
      <c r="G1000" s="192"/>
      <c r="H1000" s="192"/>
      <c r="I1000" s="192"/>
      <c r="J1000" s="192"/>
      <c r="K1000" s="192"/>
      <c r="L1000" s="192"/>
      <c r="M1000" s="192"/>
      <c r="N1000" s="192"/>
      <c r="O1000" s="192"/>
      <c r="P1000" s="192"/>
    </row>
    <row r="1001" spans="1:16" x14ac:dyDescent="0.25">
      <c r="A1001" s="327">
        <f>A996+1</f>
        <v>199</v>
      </c>
      <c r="B1001" s="333">
        <f>Hoja2!B208</f>
        <v>0</v>
      </c>
      <c r="C1001" s="339">
        <f>Hoja2!R208</f>
        <v>0</v>
      </c>
      <c r="D1001" s="191" t="str">
        <f>$D$11</f>
        <v>NORTE</v>
      </c>
      <c r="E1001" s="187"/>
      <c r="F1001" s="192"/>
      <c r="G1001" s="192"/>
      <c r="H1001" s="192"/>
      <c r="I1001" s="192"/>
      <c r="J1001" s="192"/>
      <c r="K1001" s="192"/>
      <c r="L1001" s="192"/>
      <c r="M1001" s="192"/>
      <c r="N1001" s="192"/>
      <c r="O1001" s="192"/>
      <c r="P1001" s="192"/>
    </row>
    <row r="1002" spans="1:16" x14ac:dyDescent="0.25">
      <c r="A1002" s="328"/>
      <c r="B1002" s="334"/>
      <c r="C1002" s="340"/>
      <c r="D1002" s="194" t="str">
        <f>$D$12</f>
        <v>ESTE</v>
      </c>
      <c r="E1002" s="189"/>
      <c r="F1002" s="192"/>
      <c r="G1002" s="192"/>
      <c r="H1002" s="192"/>
      <c r="I1002" s="192"/>
      <c r="J1002" s="192"/>
      <c r="K1002" s="192"/>
      <c r="L1002" s="192"/>
      <c r="M1002" s="192"/>
      <c r="N1002" s="192"/>
      <c r="O1002" s="192"/>
      <c r="P1002" s="192"/>
    </row>
    <row r="1003" spans="1:16" x14ac:dyDescent="0.25">
      <c r="A1003" s="328"/>
      <c r="B1003" s="334"/>
      <c r="C1003" s="340"/>
      <c r="D1003" s="191" t="str">
        <f>$D$13</f>
        <v>SUD</v>
      </c>
      <c r="E1003" s="188"/>
      <c r="F1003" s="192"/>
      <c r="G1003" s="192"/>
      <c r="H1003" s="192"/>
      <c r="I1003" s="192"/>
      <c r="J1003" s="192"/>
      <c r="K1003" s="192"/>
      <c r="L1003" s="192"/>
      <c r="M1003" s="192"/>
      <c r="N1003" s="192"/>
      <c r="O1003" s="192"/>
      <c r="P1003" s="192"/>
    </row>
    <row r="1004" spans="1:16" x14ac:dyDescent="0.25">
      <c r="A1004" s="329"/>
      <c r="B1004" s="335"/>
      <c r="C1004" s="341"/>
      <c r="D1004" s="195" t="str">
        <f>$D$14</f>
        <v>OESTE</v>
      </c>
      <c r="E1004" s="190"/>
      <c r="F1004" s="192"/>
      <c r="G1004" s="192"/>
      <c r="H1004" s="192"/>
      <c r="I1004" s="192"/>
      <c r="J1004" s="192"/>
      <c r="K1004" s="192"/>
      <c r="L1004" s="192"/>
      <c r="M1004" s="192"/>
      <c r="N1004" s="192"/>
      <c r="O1004" s="192"/>
      <c r="P1004" s="192"/>
    </row>
    <row r="1005" spans="1:16" x14ac:dyDescent="0.25">
      <c r="A1005" s="193"/>
      <c r="B1005" s="206"/>
      <c r="C1005" s="204"/>
      <c r="D1005" s="192"/>
      <c r="E1005" s="192"/>
      <c r="F1005" s="192"/>
      <c r="G1005" s="192"/>
      <c r="H1005" s="192"/>
      <c r="I1005" s="192"/>
      <c r="J1005" s="192"/>
      <c r="K1005" s="192"/>
      <c r="L1005" s="192"/>
      <c r="M1005" s="192"/>
      <c r="N1005" s="192"/>
      <c r="O1005" s="192"/>
      <c r="P1005" s="192"/>
    </row>
    <row r="1006" spans="1:16" x14ac:dyDescent="0.25">
      <c r="A1006" s="324">
        <f>A1001+1</f>
        <v>200</v>
      </c>
      <c r="B1006" s="336">
        <f>Hoja2!B209</f>
        <v>0</v>
      </c>
      <c r="C1006" s="342">
        <f>Hoja2!R209</f>
        <v>0</v>
      </c>
      <c r="D1006" s="191" t="str">
        <f>$D$11</f>
        <v>NORTE</v>
      </c>
      <c r="E1006" s="187"/>
      <c r="F1006" s="192"/>
      <c r="G1006" s="192"/>
      <c r="H1006" s="192"/>
      <c r="I1006" s="192"/>
      <c r="J1006" s="192"/>
      <c r="K1006" s="192"/>
      <c r="L1006" s="192"/>
      <c r="M1006" s="192"/>
      <c r="N1006" s="192"/>
      <c r="O1006" s="192"/>
      <c r="P1006" s="192"/>
    </row>
    <row r="1007" spans="1:16" x14ac:dyDescent="0.25">
      <c r="A1007" s="325"/>
      <c r="B1007" s="337"/>
      <c r="C1007" s="343"/>
      <c r="D1007" s="194" t="str">
        <f>$D$12</f>
        <v>ESTE</v>
      </c>
      <c r="E1007" s="189"/>
      <c r="F1007" s="192"/>
      <c r="G1007" s="192"/>
      <c r="H1007" s="192"/>
      <c r="I1007" s="192"/>
      <c r="J1007" s="192"/>
      <c r="K1007" s="192"/>
      <c r="L1007" s="192"/>
      <c r="M1007" s="192"/>
      <c r="N1007" s="192"/>
      <c r="O1007" s="192"/>
      <c r="P1007" s="192"/>
    </row>
    <row r="1008" spans="1:16" x14ac:dyDescent="0.25">
      <c r="A1008" s="325"/>
      <c r="B1008" s="337"/>
      <c r="C1008" s="343"/>
      <c r="D1008" s="191" t="str">
        <f>$D$13</f>
        <v>SUD</v>
      </c>
      <c r="E1008" s="188"/>
      <c r="F1008" s="192"/>
      <c r="G1008" s="192"/>
      <c r="H1008" s="192"/>
      <c r="I1008" s="192"/>
      <c r="J1008" s="192"/>
      <c r="K1008" s="192"/>
      <c r="L1008" s="192"/>
      <c r="M1008" s="192"/>
      <c r="N1008" s="192"/>
      <c r="O1008" s="192"/>
      <c r="P1008" s="192"/>
    </row>
    <row r="1009" spans="1:16" x14ac:dyDescent="0.25">
      <c r="A1009" s="326"/>
      <c r="B1009" s="338"/>
      <c r="C1009" s="344"/>
      <c r="D1009" s="195" t="str">
        <f>$D$14</f>
        <v>OESTE</v>
      </c>
      <c r="E1009" s="190"/>
      <c r="F1009" s="192"/>
      <c r="G1009" s="192"/>
      <c r="H1009" s="192"/>
      <c r="I1009" s="192"/>
      <c r="J1009" s="192"/>
      <c r="K1009" s="192"/>
      <c r="L1009" s="192"/>
      <c r="M1009" s="192"/>
      <c r="N1009" s="192"/>
      <c r="O1009" s="192"/>
      <c r="P1009" s="192"/>
    </row>
    <row r="1010" spans="1:16" x14ac:dyDescent="0.25">
      <c r="A1010" s="193"/>
      <c r="B1010" s="206"/>
      <c r="C1010" s="204"/>
      <c r="D1010" s="192"/>
      <c r="E1010" s="192"/>
      <c r="F1010" s="192"/>
      <c r="G1010" s="192"/>
      <c r="H1010" s="192"/>
      <c r="I1010" s="192"/>
      <c r="J1010" s="192"/>
      <c r="K1010" s="192"/>
      <c r="L1010" s="192"/>
      <c r="M1010" s="192"/>
      <c r="N1010" s="192"/>
      <c r="O1010" s="192"/>
      <c r="P1010" s="192"/>
    </row>
    <row r="1011" spans="1:16" x14ac:dyDescent="0.25">
      <c r="A1011" s="327">
        <f>A1006+1</f>
        <v>201</v>
      </c>
      <c r="B1011" s="333">
        <f>Hoja2!B210</f>
        <v>0</v>
      </c>
      <c r="C1011" s="339">
        <f>Hoja2!R210</f>
        <v>0</v>
      </c>
      <c r="D1011" s="191" t="str">
        <f>$D$11</f>
        <v>NORTE</v>
      </c>
      <c r="E1011" s="187"/>
      <c r="F1011" s="192"/>
      <c r="G1011" s="192"/>
      <c r="H1011" s="192"/>
      <c r="I1011" s="192"/>
      <c r="J1011" s="192"/>
      <c r="K1011" s="192"/>
      <c r="L1011" s="192"/>
      <c r="M1011" s="192"/>
      <c r="N1011" s="192"/>
      <c r="O1011" s="192"/>
      <c r="P1011" s="192"/>
    </row>
    <row r="1012" spans="1:16" x14ac:dyDescent="0.25">
      <c r="A1012" s="328"/>
      <c r="B1012" s="334"/>
      <c r="C1012" s="340"/>
      <c r="D1012" s="194" t="str">
        <f>$D$12</f>
        <v>ESTE</v>
      </c>
      <c r="E1012" s="189"/>
      <c r="F1012" s="192"/>
      <c r="G1012" s="192"/>
      <c r="H1012" s="192"/>
      <c r="I1012" s="192"/>
      <c r="J1012" s="192"/>
      <c r="K1012" s="192"/>
      <c r="L1012" s="192"/>
      <c r="M1012" s="192"/>
      <c r="N1012" s="192"/>
      <c r="O1012" s="192"/>
      <c r="P1012" s="192"/>
    </row>
    <row r="1013" spans="1:16" x14ac:dyDescent="0.25">
      <c r="A1013" s="328"/>
      <c r="B1013" s="334"/>
      <c r="C1013" s="340"/>
      <c r="D1013" s="191" t="str">
        <f>$D$13</f>
        <v>SUD</v>
      </c>
      <c r="E1013" s="188"/>
      <c r="F1013" s="192"/>
      <c r="G1013" s="192"/>
      <c r="H1013" s="192"/>
      <c r="I1013" s="192"/>
      <c r="J1013" s="192"/>
      <c r="K1013" s="192"/>
      <c r="L1013" s="192"/>
      <c r="M1013" s="192"/>
      <c r="N1013" s="192"/>
      <c r="O1013" s="192"/>
      <c r="P1013" s="192"/>
    </row>
    <row r="1014" spans="1:16" x14ac:dyDescent="0.25">
      <c r="A1014" s="329"/>
      <c r="B1014" s="335"/>
      <c r="C1014" s="341"/>
      <c r="D1014" s="195" t="str">
        <f>$D$14</f>
        <v>OESTE</v>
      </c>
      <c r="E1014" s="190"/>
      <c r="F1014" s="192"/>
      <c r="G1014" s="192"/>
      <c r="H1014" s="192"/>
      <c r="I1014" s="192"/>
      <c r="J1014" s="192"/>
      <c r="K1014" s="192"/>
      <c r="L1014" s="192"/>
      <c r="M1014" s="192"/>
      <c r="N1014" s="192"/>
      <c r="O1014" s="192"/>
      <c r="P1014" s="192"/>
    </row>
    <row r="1015" spans="1:16" x14ac:dyDescent="0.25">
      <c r="A1015" s="193"/>
      <c r="B1015" s="206"/>
      <c r="C1015" s="204"/>
      <c r="D1015" s="192"/>
      <c r="E1015" s="192"/>
      <c r="F1015" s="192"/>
      <c r="G1015" s="192"/>
      <c r="H1015" s="192"/>
      <c r="I1015" s="192"/>
      <c r="J1015" s="192"/>
      <c r="K1015" s="192"/>
      <c r="L1015" s="192"/>
      <c r="M1015" s="192"/>
      <c r="N1015" s="192"/>
      <c r="O1015" s="192"/>
      <c r="P1015" s="192"/>
    </row>
    <row r="1016" spans="1:16" x14ac:dyDescent="0.25">
      <c r="A1016" s="324">
        <f>A1011+1</f>
        <v>202</v>
      </c>
      <c r="B1016" s="336">
        <f>Hoja2!B211</f>
        <v>0</v>
      </c>
      <c r="C1016" s="342">
        <f>Hoja2!R211</f>
        <v>0</v>
      </c>
      <c r="D1016" s="191" t="str">
        <f>$D$11</f>
        <v>NORTE</v>
      </c>
      <c r="E1016" s="187"/>
      <c r="F1016" s="192"/>
      <c r="G1016" s="192"/>
      <c r="H1016" s="192"/>
      <c r="I1016" s="192"/>
      <c r="J1016" s="192"/>
      <c r="K1016" s="192"/>
      <c r="L1016" s="192"/>
      <c r="M1016" s="192"/>
      <c r="N1016" s="192"/>
      <c r="O1016" s="192"/>
      <c r="P1016" s="192"/>
    </row>
    <row r="1017" spans="1:16" x14ac:dyDescent="0.25">
      <c r="A1017" s="325"/>
      <c r="B1017" s="337"/>
      <c r="C1017" s="343"/>
      <c r="D1017" s="194" t="str">
        <f>$D$12</f>
        <v>ESTE</v>
      </c>
      <c r="E1017" s="189"/>
      <c r="F1017" s="192"/>
      <c r="G1017" s="192"/>
      <c r="H1017" s="192"/>
      <c r="I1017" s="192"/>
      <c r="J1017" s="192"/>
      <c r="K1017" s="192"/>
      <c r="L1017" s="192"/>
      <c r="M1017" s="192"/>
      <c r="N1017" s="192"/>
      <c r="O1017" s="192"/>
      <c r="P1017" s="192"/>
    </row>
    <row r="1018" spans="1:16" x14ac:dyDescent="0.25">
      <c r="A1018" s="325"/>
      <c r="B1018" s="337"/>
      <c r="C1018" s="343"/>
      <c r="D1018" s="191" t="str">
        <f>$D$13</f>
        <v>SUD</v>
      </c>
      <c r="E1018" s="188"/>
      <c r="F1018" s="192"/>
      <c r="G1018" s="192"/>
      <c r="H1018" s="192"/>
      <c r="I1018" s="192"/>
      <c r="J1018" s="192"/>
      <c r="K1018" s="192"/>
      <c r="L1018" s="192"/>
      <c r="M1018" s="192"/>
      <c r="N1018" s="192"/>
      <c r="O1018" s="192"/>
      <c r="P1018" s="192"/>
    </row>
    <row r="1019" spans="1:16" x14ac:dyDescent="0.25">
      <c r="A1019" s="326"/>
      <c r="B1019" s="338"/>
      <c r="C1019" s="344"/>
      <c r="D1019" s="195" t="str">
        <f>$D$14</f>
        <v>OESTE</v>
      </c>
      <c r="E1019" s="190"/>
      <c r="F1019" s="192"/>
      <c r="G1019" s="192"/>
      <c r="H1019" s="192"/>
      <c r="I1019" s="192"/>
      <c r="J1019" s="192"/>
      <c r="K1019" s="192"/>
      <c r="L1019" s="192"/>
      <c r="M1019" s="192"/>
      <c r="N1019" s="192"/>
      <c r="O1019" s="192"/>
      <c r="P1019" s="192"/>
    </row>
    <row r="1020" spans="1:16" x14ac:dyDescent="0.25">
      <c r="A1020" s="193"/>
      <c r="B1020" s="206"/>
      <c r="C1020" s="204"/>
      <c r="D1020" s="192"/>
      <c r="E1020" s="192"/>
      <c r="F1020" s="192"/>
      <c r="G1020" s="192"/>
      <c r="H1020" s="192"/>
      <c r="I1020" s="192"/>
      <c r="J1020" s="192"/>
      <c r="K1020" s="192"/>
      <c r="L1020" s="192"/>
      <c r="M1020" s="192"/>
      <c r="N1020" s="192"/>
      <c r="O1020" s="192"/>
      <c r="P1020" s="192"/>
    </row>
    <row r="1021" spans="1:16" x14ac:dyDescent="0.25">
      <c r="A1021" s="327">
        <f>A1016+1</f>
        <v>203</v>
      </c>
      <c r="B1021" s="333">
        <f>Hoja2!B212</f>
        <v>0</v>
      </c>
      <c r="C1021" s="339">
        <f>Hoja2!R212</f>
        <v>0</v>
      </c>
      <c r="D1021" s="191" t="s">
        <v>43</v>
      </c>
      <c r="E1021" s="187"/>
      <c r="F1021" s="192"/>
      <c r="G1021" s="192"/>
      <c r="H1021" s="192"/>
      <c r="I1021" s="192"/>
      <c r="J1021" s="192"/>
      <c r="K1021" s="192"/>
      <c r="L1021" s="192"/>
      <c r="M1021" s="192"/>
      <c r="N1021" s="192"/>
      <c r="O1021" s="192"/>
      <c r="P1021" s="192"/>
    </row>
    <row r="1022" spans="1:16" x14ac:dyDescent="0.25">
      <c r="A1022" s="328"/>
      <c r="B1022" s="334"/>
      <c r="C1022" s="340"/>
      <c r="D1022" s="194" t="s">
        <v>44</v>
      </c>
      <c r="E1022" s="189"/>
      <c r="F1022" s="192"/>
      <c r="G1022" s="192"/>
      <c r="H1022" s="192"/>
      <c r="I1022" s="192"/>
      <c r="J1022" s="192"/>
      <c r="K1022" s="192"/>
      <c r="L1022" s="192"/>
      <c r="M1022" s="192"/>
      <c r="N1022" s="192"/>
      <c r="O1022" s="192"/>
      <c r="P1022" s="192"/>
    </row>
    <row r="1023" spans="1:16" x14ac:dyDescent="0.25">
      <c r="A1023" s="328"/>
      <c r="B1023" s="334"/>
      <c r="C1023" s="340"/>
      <c r="D1023" s="191" t="s">
        <v>45</v>
      </c>
      <c r="E1023" s="188"/>
      <c r="F1023" s="192"/>
      <c r="G1023" s="192"/>
      <c r="H1023" s="192"/>
      <c r="I1023" s="192"/>
      <c r="J1023" s="192"/>
      <c r="K1023" s="192"/>
      <c r="L1023" s="192"/>
      <c r="M1023" s="192"/>
      <c r="N1023" s="192"/>
      <c r="O1023" s="192"/>
      <c r="P1023" s="192"/>
    </row>
    <row r="1024" spans="1:16" x14ac:dyDescent="0.25">
      <c r="A1024" s="329"/>
      <c r="B1024" s="335"/>
      <c r="C1024" s="341"/>
      <c r="D1024" s="195" t="s">
        <v>46</v>
      </c>
      <c r="E1024" s="190"/>
      <c r="F1024" s="192"/>
      <c r="G1024" s="192"/>
      <c r="H1024" s="192"/>
      <c r="I1024" s="192"/>
      <c r="J1024" s="192"/>
      <c r="K1024" s="192"/>
      <c r="L1024" s="192"/>
      <c r="M1024" s="192"/>
      <c r="N1024" s="192"/>
      <c r="O1024" s="192"/>
      <c r="P1024" s="192"/>
    </row>
    <row r="1025" spans="1:16" x14ac:dyDescent="0.25">
      <c r="A1025" s="193"/>
      <c r="B1025" s="206"/>
      <c r="C1025" s="204"/>
      <c r="D1025" s="192"/>
      <c r="E1025" s="192"/>
      <c r="F1025" s="192"/>
      <c r="G1025" s="192"/>
      <c r="H1025" s="192"/>
      <c r="I1025" s="192"/>
      <c r="J1025" s="192"/>
      <c r="K1025" s="192"/>
      <c r="L1025" s="192"/>
      <c r="M1025" s="192"/>
      <c r="N1025" s="192"/>
      <c r="O1025" s="192"/>
      <c r="P1025" s="192"/>
    </row>
    <row r="1026" spans="1:16" x14ac:dyDescent="0.25">
      <c r="A1026" s="324">
        <f>A1021+1</f>
        <v>204</v>
      </c>
      <c r="B1026" s="336">
        <f>Hoja2!B213</f>
        <v>0</v>
      </c>
      <c r="C1026" s="342">
        <f>Hoja2!R213</f>
        <v>0</v>
      </c>
      <c r="D1026" s="191" t="str">
        <f>$D$11</f>
        <v>NORTE</v>
      </c>
      <c r="E1026" s="187"/>
      <c r="F1026" s="192"/>
      <c r="G1026" s="192"/>
      <c r="H1026" s="192"/>
      <c r="I1026" s="192"/>
      <c r="J1026" s="192"/>
      <c r="K1026" s="192"/>
      <c r="L1026" s="192"/>
      <c r="M1026" s="192"/>
      <c r="N1026" s="192"/>
      <c r="O1026" s="192"/>
      <c r="P1026" s="192"/>
    </row>
    <row r="1027" spans="1:16" x14ac:dyDescent="0.25">
      <c r="A1027" s="325"/>
      <c r="B1027" s="337"/>
      <c r="C1027" s="343"/>
      <c r="D1027" s="194" t="str">
        <f>$D$12</f>
        <v>ESTE</v>
      </c>
      <c r="E1027" s="189"/>
      <c r="F1027" s="192"/>
      <c r="G1027" s="192"/>
      <c r="H1027" s="192"/>
      <c r="I1027" s="192"/>
      <c r="J1027" s="192"/>
      <c r="K1027" s="192"/>
      <c r="L1027" s="192"/>
      <c r="M1027" s="192"/>
      <c r="N1027" s="192"/>
      <c r="O1027" s="192"/>
      <c r="P1027" s="192"/>
    </row>
    <row r="1028" spans="1:16" x14ac:dyDescent="0.25">
      <c r="A1028" s="325"/>
      <c r="B1028" s="337"/>
      <c r="C1028" s="343"/>
      <c r="D1028" s="191" t="str">
        <f>$D$13</f>
        <v>SUD</v>
      </c>
      <c r="E1028" s="188"/>
      <c r="F1028" s="192"/>
      <c r="G1028" s="192"/>
      <c r="H1028" s="192"/>
      <c r="I1028" s="192"/>
      <c r="J1028" s="192"/>
      <c r="K1028" s="192"/>
      <c r="L1028" s="192"/>
      <c r="M1028" s="192"/>
      <c r="N1028" s="192"/>
      <c r="O1028" s="192"/>
      <c r="P1028" s="192"/>
    </row>
    <row r="1029" spans="1:16" x14ac:dyDescent="0.25">
      <c r="A1029" s="326"/>
      <c r="B1029" s="338"/>
      <c r="C1029" s="344"/>
      <c r="D1029" s="195" t="str">
        <f>$D$14</f>
        <v>OESTE</v>
      </c>
      <c r="E1029" s="190"/>
      <c r="F1029" s="192"/>
      <c r="G1029" s="192"/>
      <c r="H1029" s="192"/>
      <c r="I1029" s="192"/>
      <c r="J1029" s="192"/>
      <c r="K1029" s="192"/>
      <c r="L1029" s="192"/>
      <c r="M1029" s="192"/>
      <c r="N1029" s="192"/>
      <c r="O1029" s="192"/>
      <c r="P1029" s="192"/>
    </row>
    <row r="1030" spans="1:16" x14ac:dyDescent="0.25">
      <c r="A1030" s="193"/>
      <c r="B1030" s="206"/>
      <c r="C1030" s="204"/>
      <c r="D1030" s="192"/>
      <c r="E1030" s="192"/>
      <c r="F1030" s="192"/>
      <c r="G1030" s="192"/>
      <c r="H1030" s="192"/>
      <c r="I1030" s="192"/>
      <c r="J1030" s="192"/>
      <c r="K1030" s="192"/>
      <c r="L1030" s="192"/>
      <c r="M1030" s="192"/>
      <c r="N1030" s="192"/>
      <c r="O1030" s="192"/>
      <c r="P1030" s="192"/>
    </row>
    <row r="1031" spans="1:16" x14ac:dyDescent="0.25">
      <c r="A1031" s="327">
        <f>A1026+1</f>
        <v>205</v>
      </c>
      <c r="B1031" s="333">
        <f>Hoja2!B214</f>
        <v>0</v>
      </c>
      <c r="C1031" s="339">
        <f>Hoja2!R214</f>
        <v>0</v>
      </c>
      <c r="D1031" s="191" t="str">
        <f>$D$11</f>
        <v>NORTE</v>
      </c>
      <c r="E1031" s="187"/>
      <c r="F1031" s="192"/>
      <c r="G1031" s="192"/>
      <c r="H1031" s="192"/>
      <c r="I1031" s="192"/>
      <c r="J1031" s="192"/>
      <c r="K1031" s="192"/>
      <c r="L1031" s="192"/>
      <c r="M1031" s="192"/>
      <c r="N1031" s="192"/>
      <c r="O1031" s="192"/>
      <c r="P1031" s="192"/>
    </row>
    <row r="1032" spans="1:16" x14ac:dyDescent="0.25">
      <c r="A1032" s="328"/>
      <c r="B1032" s="334"/>
      <c r="C1032" s="340"/>
      <c r="D1032" s="194" t="str">
        <f>$D$12</f>
        <v>ESTE</v>
      </c>
      <c r="E1032" s="189"/>
      <c r="F1032" s="192"/>
      <c r="G1032" s="192"/>
      <c r="H1032" s="192"/>
      <c r="I1032" s="192"/>
      <c r="J1032" s="192"/>
      <c r="K1032" s="192"/>
      <c r="L1032" s="192"/>
      <c r="M1032" s="192"/>
      <c r="N1032" s="192"/>
      <c r="O1032" s="192"/>
      <c r="P1032" s="192"/>
    </row>
    <row r="1033" spans="1:16" x14ac:dyDescent="0.25">
      <c r="A1033" s="328"/>
      <c r="B1033" s="334"/>
      <c r="C1033" s="340"/>
      <c r="D1033" s="191" t="str">
        <f>$D$13</f>
        <v>SUD</v>
      </c>
      <c r="E1033" s="188"/>
      <c r="F1033" s="192"/>
      <c r="G1033" s="192"/>
      <c r="H1033" s="192"/>
      <c r="I1033" s="192"/>
      <c r="J1033" s="192"/>
      <c r="K1033" s="192"/>
      <c r="L1033" s="192"/>
      <c r="M1033" s="192"/>
      <c r="N1033" s="192"/>
      <c r="O1033" s="192"/>
      <c r="P1033" s="192"/>
    </row>
    <row r="1034" spans="1:16" x14ac:dyDescent="0.25">
      <c r="A1034" s="329"/>
      <c r="B1034" s="335"/>
      <c r="C1034" s="341"/>
      <c r="D1034" s="195" t="str">
        <f>$D$14</f>
        <v>OESTE</v>
      </c>
      <c r="E1034" s="190"/>
      <c r="F1034" s="192"/>
      <c r="G1034" s="192"/>
      <c r="H1034" s="192"/>
      <c r="I1034" s="192"/>
      <c r="J1034" s="192"/>
      <c r="K1034" s="192"/>
      <c r="L1034" s="192"/>
      <c r="M1034" s="192"/>
      <c r="N1034" s="192"/>
      <c r="O1034" s="192"/>
      <c r="P1034" s="192"/>
    </row>
    <row r="1035" spans="1:16" x14ac:dyDescent="0.25">
      <c r="A1035" s="193"/>
      <c r="B1035" s="206"/>
      <c r="C1035" s="204"/>
      <c r="D1035" s="192"/>
      <c r="E1035" s="192"/>
      <c r="F1035" s="192"/>
      <c r="G1035" s="192"/>
      <c r="H1035" s="192"/>
      <c r="I1035" s="192"/>
      <c r="J1035" s="192"/>
      <c r="K1035" s="192"/>
      <c r="L1035" s="192"/>
      <c r="M1035" s="192"/>
      <c r="N1035" s="192"/>
      <c r="O1035" s="192"/>
      <c r="P1035" s="192"/>
    </row>
    <row r="1036" spans="1:16" x14ac:dyDescent="0.25">
      <c r="A1036" s="324">
        <f>A1031+1</f>
        <v>206</v>
      </c>
      <c r="B1036" s="336">
        <f>Hoja2!B215</f>
        <v>0</v>
      </c>
      <c r="C1036" s="342">
        <f>Hoja2!R215</f>
        <v>0</v>
      </c>
      <c r="D1036" s="191" t="str">
        <f>$D$11</f>
        <v>NORTE</v>
      </c>
      <c r="E1036" s="187"/>
      <c r="F1036" s="192"/>
      <c r="G1036" s="192"/>
      <c r="H1036" s="192"/>
      <c r="I1036" s="192"/>
      <c r="J1036" s="192"/>
      <c r="K1036" s="192"/>
      <c r="L1036" s="192"/>
      <c r="M1036" s="192"/>
      <c r="N1036" s="192"/>
      <c r="O1036" s="192"/>
      <c r="P1036" s="192"/>
    </row>
    <row r="1037" spans="1:16" x14ac:dyDescent="0.25">
      <c r="A1037" s="325"/>
      <c r="B1037" s="337"/>
      <c r="C1037" s="343"/>
      <c r="D1037" s="194" t="str">
        <f>$D$12</f>
        <v>ESTE</v>
      </c>
      <c r="E1037" s="189"/>
      <c r="F1037" s="192"/>
      <c r="G1037" s="192"/>
      <c r="H1037" s="192"/>
      <c r="I1037" s="192"/>
      <c r="J1037" s="192"/>
      <c r="K1037" s="192"/>
      <c r="L1037" s="192"/>
      <c r="M1037" s="192"/>
      <c r="N1037" s="192"/>
      <c r="O1037" s="192"/>
      <c r="P1037" s="192"/>
    </row>
    <row r="1038" spans="1:16" x14ac:dyDescent="0.25">
      <c r="A1038" s="325"/>
      <c r="B1038" s="337"/>
      <c r="C1038" s="343"/>
      <c r="D1038" s="191" t="str">
        <f>$D$13</f>
        <v>SUD</v>
      </c>
      <c r="E1038" s="188"/>
      <c r="F1038" s="192"/>
      <c r="G1038" s="192"/>
      <c r="H1038" s="192"/>
      <c r="I1038" s="192"/>
      <c r="J1038" s="192"/>
      <c r="K1038" s="192"/>
      <c r="L1038" s="192"/>
      <c r="M1038" s="192"/>
      <c r="N1038" s="192"/>
      <c r="O1038" s="192"/>
      <c r="P1038" s="192"/>
    </row>
    <row r="1039" spans="1:16" x14ac:dyDescent="0.25">
      <c r="A1039" s="326"/>
      <c r="B1039" s="338"/>
      <c r="C1039" s="344"/>
      <c r="D1039" s="195" t="str">
        <f>$D$14</f>
        <v>OESTE</v>
      </c>
      <c r="E1039" s="190"/>
      <c r="F1039" s="192"/>
      <c r="G1039" s="192"/>
      <c r="H1039" s="192"/>
      <c r="I1039" s="192"/>
      <c r="J1039" s="192"/>
      <c r="K1039" s="192"/>
      <c r="L1039" s="192"/>
      <c r="M1039" s="192"/>
      <c r="N1039" s="192"/>
      <c r="O1039" s="192"/>
      <c r="P1039" s="192"/>
    </row>
    <row r="1040" spans="1:16" x14ac:dyDescent="0.25">
      <c r="A1040" s="193"/>
      <c r="B1040" s="206"/>
      <c r="C1040" s="204"/>
      <c r="D1040" s="192"/>
      <c r="E1040" s="192"/>
      <c r="F1040" s="192"/>
      <c r="G1040" s="192"/>
      <c r="H1040" s="192"/>
      <c r="I1040" s="192"/>
      <c r="J1040" s="192"/>
      <c r="K1040" s="192"/>
      <c r="L1040" s="192"/>
      <c r="M1040" s="192"/>
      <c r="N1040" s="192"/>
      <c r="O1040" s="192"/>
      <c r="P1040" s="192"/>
    </row>
    <row r="1041" spans="1:16" x14ac:dyDescent="0.25">
      <c r="A1041" s="327">
        <f>A1036+1</f>
        <v>207</v>
      </c>
      <c r="B1041" s="333">
        <f>Hoja2!B216</f>
        <v>0</v>
      </c>
      <c r="C1041" s="339">
        <f>Hoja2!R216</f>
        <v>0</v>
      </c>
      <c r="D1041" s="191" t="str">
        <f>$D$11</f>
        <v>NORTE</v>
      </c>
      <c r="E1041" s="187"/>
      <c r="F1041" s="192"/>
      <c r="G1041" s="192"/>
      <c r="H1041" s="192"/>
      <c r="I1041" s="192"/>
      <c r="J1041" s="192"/>
      <c r="K1041" s="192"/>
      <c r="L1041" s="192"/>
      <c r="M1041" s="192"/>
      <c r="N1041" s="192"/>
      <c r="O1041" s="192"/>
      <c r="P1041" s="192"/>
    </row>
    <row r="1042" spans="1:16" x14ac:dyDescent="0.25">
      <c r="A1042" s="328"/>
      <c r="B1042" s="334"/>
      <c r="C1042" s="340"/>
      <c r="D1042" s="194" t="str">
        <f>$D$12</f>
        <v>ESTE</v>
      </c>
      <c r="E1042" s="189"/>
      <c r="F1042" s="192"/>
      <c r="G1042" s="192"/>
      <c r="H1042" s="192"/>
      <c r="I1042" s="192"/>
      <c r="J1042" s="192"/>
      <c r="K1042" s="192"/>
      <c r="L1042" s="192"/>
      <c r="M1042" s="192"/>
      <c r="N1042" s="192"/>
      <c r="O1042" s="192"/>
      <c r="P1042" s="192"/>
    </row>
    <row r="1043" spans="1:16" x14ac:dyDescent="0.25">
      <c r="A1043" s="328"/>
      <c r="B1043" s="334"/>
      <c r="C1043" s="340"/>
      <c r="D1043" s="191" t="str">
        <f>$D$13</f>
        <v>SUD</v>
      </c>
      <c r="E1043" s="188"/>
      <c r="F1043" s="192"/>
      <c r="G1043" s="192"/>
      <c r="H1043" s="192"/>
      <c r="I1043" s="192"/>
      <c r="J1043" s="192"/>
      <c r="K1043" s="192"/>
      <c r="L1043" s="192"/>
      <c r="M1043" s="192"/>
      <c r="N1043" s="192"/>
      <c r="O1043" s="192"/>
      <c r="P1043" s="192"/>
    </row>
    <row r="1044" spans="1:16" x14ac:dyDescent="0.25">
      <c r="A1044" s="329"/>
      <c r="B1044" s="335"/>
      <c r="C1044" s="341"/>
      <c r="D1044" s="195" t="str">
        <f>$D$14</f>
        <v>OESTE</v>
      </c>
      <c r="E1044" s="190"/>
      <c r="F1044" s="192"/>
      <c r="G1044" s="192"/>
      <c r="H1044" s="192"/>
      <c r="I1044" s="192"/>
      <c r="J1044" s="192"/>
      <c r="K1044" s="192"/>
      <c r="L1044" s="192"/>
      <c r="M1044" s="192"/>
      <c r="N1044" s="192"/>
      <c r="O1044" s="192"/>
      <c r="P1044" s="192"/>
    </row>
    <row r="1045" spans="1:16" x14ac:dyDescent="0.25">
      <c r="A1045" s="193"/>
      <c r="B1045" s="206"/>
      <c r="C1045" s="204"/>
      <c r="D1045" s="192"/>
      <c r="E1045" s="192"/>
      <c r="F1045" s="192"/>
      <c r="G1045" s="192"/>
      <c r="H1045" s="192"/>
      <c r="I1045" s="192"/>
      <c r="J1045" s="192"/>
      <c r="K1045" s="192"/>
      <c r="L1045" s="192"/>
      <c r="M1045" s="192"/>
      <c r="N1045" s="192"/>
      <c r="O1045" s="192"/>
      <c r="P1045" s="192"/>
    </row>
    <row r="1046" spans="1:16" x14ac:dyDescent="0.25">
      <c r="A1046" s="324">
        <f>A1041+1</f>
        <v>208</v>
      </c>
      <c r="B1046" s="336">
        <f>Hoja2!B217</f>
        <v>0</v>
      </c>
      <c r="C1046" s="342">
        <f>Hoja2!R217</f>
        <v>0</v>
      </c>
      <c r="D1046" s="191" t="str">
        <f>$D$11</f>
        <v>NORTE</v>
      </c>
      <c r="E1046" s="187"/>
      <c r="F1046" s="192"/>
      <c r="G1046" s="192"/>
      <c r="H1046" s="192"/>
      <c r="I1046" s="192"/>
      <c r="J1046" s="192"/>
      <c r="K1046" s="192"/>
      <c r="L1046" s="192"/>
      <c r="M1046" s="192"/>
      <c r="N1046" s="192"/>
      <c r="O1046" s="192"/>
      <c r="P1046" s="192"/>
    </row>
    <row r="1047" spans="1:16" x14ac:dyDescent="0.25">
      <c r="A1047" s="325"/>
      <c r="B1047" s="337"/>
      <c r="C1047" s="343"/>
      <c r="D1047" s="194" t="str">
        <f>$D$12</f>
        <v>ESTE</v>
      </c>
      <c r="E1047" s="189"/>
      <c r="F1047" s="192"/>
      <c r="G1047" s="192"/>
      <c r="H1047" s="192"/>
      <c r="I1047" s="192"/>
      <c r="J1047" s="192"/>
      <c r="K1047" s="192"/>
      <c r="L1047" s="192"/>
      <c r="M1047" s="192"/>
      <c r="N1047" s="192"/>
      <c r="O1047" s="192"/>
      <c r="P1047" s="192"/>
    </row>
    <row r="1048" spans="1:16" x14ac:dyDescent="0.25">
      <c r="A1048" s="325"/>
      <c r="B1048" s="337"/>
      <c r="C1048" s="343"/>
      <c r="D1048" s="191" t="str">
        <f>$D$13</f>
        <v>SUD</v>
      </c>
      <c r="E1048" s="188"/>
      <c r="F1048" s="192"/>
      <c r="G1048" s="192"/>
      <c r="H1048" s="192"/>
      <c r="I1048" s="192"/>
      <c r="J1048" s="192"/>
      <c r="K1048" s="192"/>
      <c r="L1048" s="192"/>
      <c r="M1048" s="192"/>
      <c r="N1048" s="192"/>
      <c r="O1048" s="192"/>
      <c r="P1048" s="192"/>
    </row>
    <row r="1049" spans="1:16" x14ac:dyDescent="0.25">
      <c r="A1049" s="326"/>
      <c r="B1049" s="338"/>
      <c r="C1049" s="344"/>
      <c r="D1049" s="195" t="str">
        <f>$D$14</f>
        <v>OESTE</v>
      </c>
      <c r="E1049" s="190"/>
      <c r="F1049" s="192"/>
      <c r="G1049" s="192"/>
      <c r="H1049" s="192"/>
      <c r="I1049" s="192"/>
      <c r="J1049" s="192"/>
      <c r="K1049" s="192"/>
      <c r="L1049" s="192"/>
      <c r="M1049" s="192"/>
      <c r="N1049" s="192"/>
      <c r="O1049" s="192"/>
      <c r="P1049" s="192"/>
    </row>
    <row r="1050" spans="1:16" x14ac:dyDescent="0.25">
      <c r="A1050" s="193"/>
      <c r="B1050" s="206"/>
      <c r="C1050" s="204"/>
      <c r="D1050" s="192"/>
      <c r="E1050" s="192"/>
      <c r="F1050" s="192"/>
      <c r="G1050" s="192"/>
      <c r="H1050" s="192"/>
      <c r="I1050" s="192"/>
      <c r="J1050" s="192"/>
      <c r="K1050" s="192"/>
      <c r="L1050" s="192"/>
      <c r="M1050" s="192"/>
      <c r="N1050" s="192"/>
      <c r="O1050" s="192"/>
      <c r="P1050" s="192"/>
    </row>
    <row r="1051" spans="1:16" x14ac:dyDescent="0.25">
      <c r="A1051" s="327">
        <f>A1046+1</f>
        <v>209</v>
      </c>
      <c r="B1051" s="333">
        <f>Hoja2!B218</f>
        <v>0</v>
      </c>
      <c r="C1051" s="339">
        <f>Hoja2!R218</f>
        <v>0</v>
      </c>
      <c r="D1051" s="191" t="str">
        <f>$D$11</f>
        <v>NORTE</v>
      </c>
      <c r="E1051" s="187"/>
      <c r="F1051" s="192"/>
      <c r="G1051" s="192"/>
      <c r="H1051" s="192"/>
      <c r="I1051" s="192"/>
      <c r="J1051" s="192"/>
      <c r="K1051" s="192"/>
      <c r="L1051" s="192"/>
      <c r="M1051" s="192"/>
      <c r="N1051" s="192"/>
      <c r="O1051" s="192"/>
      <c r="P1051" s="192"/>
    </row>
    <row r="1052" spans="1:16" x14ac:dyDescent="0.25">
      <c r="A1052" s="328"/>
      <c r="B1052" s="334"/>
      <c r="C1052" s="340"/>
      <c r="D1052" s="194" t="str">
        <f>$D$12</f>
        <v>ESTE</v>
      </c>
      <c r="E1052" s="189"/>
      <c r="F1052" s="192"/>
      <c r="G1052" s="192"/>
      <c r="H1052" s="192"/>
      <c r="I1052" s="192"/>
      <c r="J1052" s="192"/>
      <c r="K1052" s="192"/>
      <c r="L1052" s="192"/>
      <c r="M1052" s="192"/>
      <c r="N1052" s="192"/>
      <c r="O1052" s="192"/>
      <c r="P1052" s="192"/>
    </row>
    <row r="1053" spans="1:16" x14ac:dyDescent="0.25">
      <c r="A1053" s="328"/>
      <c r="B1053" s="334"/>
      <c r="C1053" s="340"/>
      <c r="D1053" s="191" t="str">
        <f>$D$13</f>
        <v>SUD</v>
      </c>
      <c r="E1053" s="188"/>
      <c r="F1053" s="192"/>
      <c r="G1053" s="192"/>
      <c r="H1053" s="192"/>
      <c r="I1053" s="192"/>
      <c r="J1053" s="192"/>
      <c r="K1053" s="192"/>
      <c r="L1053" s="192"/>
      <c r="M1053" s="192"/>
      <c r="N1053" s="192"/>
      <c r="O1053" s="192"/>
      <c r="P1053" s="192"/>
    </row>
    <row r="1054" spans="1:16" x14ac:dyDescent="0.25">
      <c r="A1054" s="329"/>
      <c r="B1054" s="335"/>
      <c r="C1054" s="341"/>
      <c r="D1054" s="195" t="str">
        <f>$D$14</f>
        <v>OESTE</v>
      </c>
      <c r="E1054" s="190"/>
      <c r="F1054" s="192"/>
      <c r="G1054" s="192"/>
      <c r="H1054" s="192"/>
      <c r="I1054" s="192"/>
      <c r="J1054" s="192"/>
      <c r="K1054" s="192"/>
      <c r="L1054" s="192"/>
      <c r="M1054" s="192"/>
      <c r="N1054" s="192"/>
      <c r="O1054" s="192"/>
      <c r="P1054" s="192"/>
    </row>
    <row r="1055" spans="1:16" x14ac:dyDescent="0.25">
      <c r="A1055" s="193"/>
      <c r="B1055" s="206"/>
      <c r="C1055" s="204"/>
      <c r="D1055" s="192"/>
      <c r="E1055" s="192"/>
      <c r="F1055" s="192"/>
      <c r="G1055" s="192"/>
      <c r="H1055" s="192"/>
      <c r="I1055" s="192"/>
      <c r="J1055" s="192"/>
      <c r="K1055" s="192"/>
      <c r="L1055" s="192"/>
      <c r="M1055" s="192"/>
      <c r="N1055" s="192"/>
      <c r="O1055" s="192"/>
      <c r="P1055" s="192"/>
    </row>
    <row r="1056" spans="1:16" x14ac:dyDescent="0.25">
      <c r="A1056" s="324">
        <f>A1051+1</f>
        <v>210</v>
      </c>
      <c r="B1056" s="336">
        <f>Hoja2!B219</f>
        <v>0</v>
      </c>
      <c r="C1056" s="342">
        <f>Hoja2!R219</f>
        <v>0</v>
      </c>
      <c r="D1056" s="191" t="str">
        <f>$D$11</f>
        <v>NORTE</v>
      </c>
      <c r="E1056" s="187"/>
      <c r="F1056" s="192"/>
      <c r="G1056" s="192"/>
      <c r="H1056" s="192"/>
      <c r="I1056" s="192"/>
      <c r="J1056" s="192"/>
      <c r="K1056" s="192"/>
      <c r="L1056" s="192"/>
      <c r="M1056" s="192"/>
      <c r="N1056" s="192"/>
      <c r="O1056" s="192"/>
      <c r="P1056" s="192"/>
    </row>
    <row r="1057" spans="1:16" x14ac:dyDescent="0.25">
      <c r="A1057" s="325"/>
      <c r="B1057" s="337"/>
      <c r="C1057" s="343"/>
      <c r="D1057" s="194" t="str">
        <f>$D$12</f>
        <v>ESTE</v>
      </c>
      <c r="E1057" s="189"/>
      <c r="F1057" s="192"/>
      <c r="G1057" s="192"/>
      <c r="H1057" s="192"/>
      <c r="I1057" s="192"/>
      <c r="J1057" s="192"/>
      <c r="K1057" s="192"/>
      <c r="L1057" s="192"/>
      <c r="M1057" s="192"/>
      <c r="N1057" s="192"/>
      <c r="O1057" s="192"/>
      <c r="P1057" s="192"/>
    </row>
    <row r="1058" spans="1:16" x14ac:dyDescent="0.25">
      <c r="A1058" s="325"/>
      <c r="B1058" s="337"/>
      <c r="C1058" s="343"/>
      <c r="D1058" s="191" t="str">
        <f>$D$13</f>
        <v>SUD</v>
      </c>
      <c r="E1058" s="188"/>
      <c r="F1058" s="192"/>
      <c r="G1058" s="192"/>
      <c r="H1058" s="192"/>
      <c r="I1058" s="192"/>
      <c r="J1058" s="192"/>
      <c r="K1058" s="192"/>
      <c r="L1058" s="192"/>
      <c r="M1058" s="192"/>
      <c r="N1058" s="192"/>
      <c r="O1058" s="192"/>
      <c r="P1058" s="192"/>
    </row>
    <row r="1059" spans="1:16" x14ac:dyDescent="0.25">
      <c r="A1059" s="326"/>
      <c r="B1059" s="338"/>
      <c r="C1059" s="344"/>
      <c r="D1059" s="195" t="str">
        <f>$D$14</f>
        <v>OESTE</v>
      </c>
      <c r="E1059" s="190"/>
      <c r="F1059" s="192"/>
      <c r="G1059" s="192"/>
      <c r="H1059" s="192"/>
      <c r="I1059" s="192"/>
      <c r="J1059" s="192"/>
      <c r="K1059" s="192"/>
      <c r="L1059" s="192"/>
      <c r="M1059" s="192"/>
      <c r="N1059" s="192"/>
      <c r="O1059" s="192"/>
      <c r="P1059" s="192"/>
    </row>
    <row r="1060" spans="1:16" x14ac:dyDescent="0.25">
      <c r="A1060" s="193"/>
      <c r="B1060" s="206"/>
      <c r="C1060" s="204"/>
      <c r="D1060" s="192"/>
      <c r="E1060" s="192"/>
      <c r="F1060" s="192"/>
      <c r="G1060" s="192"/>
      <c r="H1060" s="192"/>
      <c r="I1060" s="192"/>
      <c r="J1060" s="192"/>
      <c r="K1060" s="192"/>
      <c r="L1060" s="192"/>
      <c r="M1060" s="192"/>
      <c r="N1060" s="192"/>
      <c r="O1060" s="192"/>
      <c r="P1060" s="192"/>
    </row>
    <row r="1061" spans="1:16" x14ac:dyDescent="0.25">
      <c r="A1061" s="327">
        <f>A1056+1</f>
        <v>211</v>
      </c>
      <c r="B1061" s="333">
        <f>Hoja2!B220</f>
        <v>0</v>
      </c>
      <c r="C1061" s="339">
        <f>Hoja2!R220</f>
        <v>0</v>
      </c>
      <c r="D1061" s="191" t="str">
        <f>$D$11</f>
        <v>NORTE</v>
      </c>
      <c r="E1061" s="187"/>
      <c r="F1061" s="192"/>
      <c r="G1061" s="192"/>
      <c r="H1061" s="192"/>
      <c r="I1061" s="192"/>
      <c r="J1061" s="192"/>
      <c r="K1061" s="192"/>
      <c r="L1061" s="192"/>
      <c r="M1061" s="192"/>
      <c r="N1061" s="192"/>
      <c r="O1061" s="192"/>
      <c r="P1061" s="192"/>
    </row>
    <row r="1062" spans="1:16" x14ac:dyDescent="0.25">
      <c r="A1062" s="328"/>
      <c r="B1062" s="334"/>
      <c r="C1062" s="340"/>
      <c r="D1062" s="194" t="str">
        <f>$D$12</f>
        <v>ESTE</v>
      </c>
      <c r="E1062" s="189"/>
      <c r="F1062" s="192"/>
      <c r="G1062" s="192"/>
      <c r="H1062" s="192"/>
      <c r="I1062" s="192"/>
      <c r="J1062" s="192"/>
      <c r="K1062" s="192"/>
      <c r="L1062" s="192"/>
      <c r="M1062" s="192"/>
      <c r="N1062" s="192"/>
      <c r="O1062" s="192"/>
      <c r="P1062" s="192"/>
    </row>
    <row r="1063" spans="1:16" x14ac:dyDescent="0.25">
      <c r="A1063" s="328"/>
      <c r="B1063" s="334"/>
      <c r="C1063" s="340"/>
      <c r="D1063" s="191" t="str">
        <f>$D$13</f>
        <v>SUD</v>
      </c>
      <c r="E1063" s="188"/>
      <c r="F1063" s="192"/>
      <c r="G1063" s="192"/>
      <c r="H1063" s="192"/>
      <c r="I1063" s="192"/>
      <c r="J1063" s="192"/>
      <c r="K1063" s="192"/>
      <c r="L1063" s="192"/>
      <c r="M1063" s="192"/>
      <c r="N1063" s="192"/>
      <c r="O1063" s="192"/>
      <c r="P1063" s="192"/>
    </row>
    <row r="1064" spans="1:16" x14ac:dyDescent="0.25">
      <c r="A1064" s="329"/>
      <c r="B1064" s="335"/>
      <c r="C1064" s="341"/>
      <c r="D1064" s="195" t="str">
        <f>$D$14</f>
        <v>OESTE</v>
      </c>
      <c r="E1064" s="190"/>
      <c r="F1064" s="192"/>
      <c r="G1064" s="192"/>
      <c r="H1064" s="192"/>
      <c r="I1064" s="192"/>
      <c r="J1064" s="192"/>
      <c r="K1064" s="192"/>
      <c r="L1064" s="192"/>
      <c r="M1064" s="192"/>
      <c r="N1064" s="192"/>
      <c r="O1064" s="192"/>
      <c r="P1064" s="192"/>
    </row>
    <row r="1065" spans="1:16" x14ac:dyDescent="0.25">
      <c r="A1065" s="193"/>
      <c r="B1065" s="206"/>
      <c r="C1065" s="204"/>
      <c r="D1065" s="192"/>
      <c r="E1065" s="192"/>
      <c r="F1065" s="192"/>
      <c r="G1065" s="192"/>
      <c r="H1065" s="192"/>
      <c r="I1065" s="192"/>
      <c r="J1065" s="192"/>
      <c r="K1065" s="192"/>
      <c r="L1065" s="192"/>
      <c r="M1065" s="192"/>
      <c r="N1065" s="192"/>
      <c r="O1065" s="192"/>
      <c r="P1065" s="192"/>
    </row>
    <row r="1066" spans="1:16" x14ac:dyDescent="0.25">
      <c r="A1066" s="324">
        <f>A1061+1</f>
        <v>212</v>
      </c>
      <c r="B1066" s="336">
        <f>Hoja2!B221</f>
        <v>0</v>
      </c>
      <c r="C1066" s="342">
        <f>Hoja2!R221</f>
        <v>0</v>
      </c>
      <c r="D1066" s="191" t="str">
        <f>$D$11</f>
        <v>NORTE</v>
      </c>
      <c r="E1066" s="187"/>
      <c r="F1066" s="192"/>
      <c r="G1066" s="192"/>
      <c r="H1066" s="192"/>
      <c r="I1066" s="192"/>
      <c r="J1066" s="192"/>
      <c r="K1066" s="192"/>
      <c r="L1066" s="192"/>
      <c r="M1066" s="192"/>
      <c r="N1066" s="192"/>
      <c r="O1066" s="192"/>
      <c r="P1066" s="192"/>
    </row>
    <row r="1067" spans="1:16" x14ac:dyDescent="0.25">
      <c r="A1067" s="325"/>
      <c r="B1067" s="337"/>
      <c r="C1067" s="343"/>
      <c r="D1067" s="194" t="str">
        <f>$D$12</f>
        <v>ESTE</v>
      </c>
      <c r="E1067" s="189"/>
      <c r="F1067" s="192"/>
      <c r="G1067" s="192"/>
      <c r="H1067" s="192"/>
      <c r="I1067" s="192"/>
      <c r="J1067" s="192"/>
      <c r="K1067" s="192"/>
      <c r="L1067" s="192"/>
      <c r="M1067" s="192"/>
      <c r="N1067" s="192"/>
      <c r="O1067" s="192"/>
      <c r="P1067" s="192"/>
    </row>
    <row r="1068" spans="1:16" x14ac:dyDescent="0.25">
      <c r="A1068" s="325"/>
      <c r="B1068" s="337"/>
      <c r="C1068" s="343"/>
      <c r="D1068" s="191" t="str">
        <f>$D$13</f>
        <v>SUD</v>
      </c>
      <c r="E1068" s="188"/>
      <c r="F1068" s="192"/>
      <c r="G1068" s="192"/>
      <c r="H1068" s="192"/>
      <c r="I1068" s="192"/>
      <c r="J1068" s="192"/>
      <c r="K1068" s="192"/>
      <c r="L1068" s="192"/>
      <c r="M1068" s="192"/>
      <c r="N1068" s="192"/>
      <c r="O1068" s="192"/>
      <c r="P1068" s="192"/>
    </row>
    <row r="1069" spans="1:16" x14ac:dyDescent="0.25">
      <c r="A1069" s="326"/>
      <c r="B1069" s="338"/>
      <c r="C1069" s="344"/>
      <c r="D1069" s="195" t="str">
        <f>$D$14</f>
        <v>OESTE</v>
      </c>
      <c r="E1069" s="190"/>
      <c r="F1069" s="192"/>
      <c r="G1069" s="192"/>
      <c r="H1069" s="192"/>
      <c r="I1069" s="192"/>
      <c r="J1069" s="192"/>
      <c r="K1069" s="192"/>
      <c r="L1069" s="192"/>
      <c r="M1069" s="192"/>
      <c r="N1069" s="192"/>
      <c r="O1069" s="192"/>
      <c r="P1069" s="192"/>
    </row>
    <row r="1070" spans="1:16" x14ac:dyDescent="0.25">
      <c r="A1070" s="193"/>
      <c r="B1070" s="206"/>
      <c r="C1070" s="204"/>
      <c r="D1070" s="192"/>
      <c r="E1070" s="192"/>
      <c r="F1070" s="192"/>
      <c r="G1070" s="192"/>
      <c r="H1070" s="192"/>
      <c r="I1070" s="192"/>
      <c r="J1070" s="192"/>
      <c r="K1070" s="192"/>
      <c r="L1070" s="192"/>
      <c r="M1070" s="192"/>
      <c r="N1070" s="192"/>
      <c r="O1070" s="192"/>
      <c r="P1070" s="192"/>
    </row>
    <row r="1071" spans="1:16" x14ac:dyDescent="0.25">
      <c r="A1071" s="327">
        <f>A1066+1</f>
        <v>213</v>
      </c>
      <c r="B1071" s="333">
        <f>Hoja2!B222</f>
        <v>0</v>
      </c>
      <c r="C1071" s="339">
        <f>Hoja2!R222</f>
        <v>0</v>
      </c>
      <c r="D1071" s="191" t="str">
        <f>$D$11</f>
        <v>NORTE</v>
      </c>
      <c r="E1071" s="187"/>
      <c r="F1071" s="192"/>
      <c r="G1071" s="192"/>
      <c r="H1071" s="192"/>
      <c r="I1071" s="192"/>
      <c r="J1071" s="192"/>
      <c r="K1071" s="192"/>
      <c r="L1071" s="192"/>
      <c r="M1071" s="192"/>
      <c r="N1071" s="192"/>
      <c r="O1071" s="192"/>
      <c r="P1071" s="192"/>
    </row>
    <row r="1072" spans="1:16" x14ac:dyDescent="0.25">
      <c r="A1072" s="328"/>
      <c r="B1072" s="334"/>
      <c r="C1072" s="340"/>
      <c r="D1072" s="194" t="str">
        <f>$D$12</f>
        <v>ESTE</v>
      </c>
      <c r="E1072" s="189"/>
      <c r="F1072" s="192"/>
      <c r="G1072" s="192"/>
      <c r="H1072" s="192"/>
      <c r="I1072" s="192"/>
      <c r="J1072" s="192"/>
      <c r="K1072" s="192"/>
      <c r="L1072" s="192"/>
      <c r="M1072" s="192"/>
      <c r="N1072" s="192"/>
      <c r="O1072" s="192"/>
      <c r="P1072" s="192"/>
    </row>
    <row r="1073" spans="1:16" x14ac:dyDescent="0.25">
      <c r="A1073" s="328"/>
      <c r="B1073" s="334"/>
      <c r="C1073" s="340"/>
      <c r="D1073" s="191" t="str">
        <f>$D$13</f>
        <v>SUD</v>
      </c>
      <c r="E1073" s="188"/>
      <c r="F1073" s="192"/>
      <c r="G1073" s="192"/>
      <c r="H1073" s="192"/>
      <c r="I1073" s="192"/>
      <c r="J1073" s="192"/>
      <c r="K1073" s="192"/>
      <c r="L1073" s="192"/>
      <c r="M1073" s="192"/>
      <c r="N1073" s="192"/>
      <c r="O1073" s="192"/>
      <c r="P1073" s="192"/>
    </row>
    <row r="1074" spans="1:16" x14ac:dyDescent="0.25">
      <c r="A1074" s="329"/>
      <c r="B1074" s="335"/>
      <c r="C1074" s="341"/>
      <c r="D1074" s="195" t="str">
        <f>$D$14</f>
        <v>OESTE</v>
      </c>
      <c r="E1074" s="190"/>
      <c r="F1074" s="192"/>
      <c r="G1074" s="192"/>
      <c r="H1074" s="192"/>
      <c r="I1074" s="192"/>
      <c r="J1074" s="192"/>
      <c r="K1074" s="192"/>
      <c r="L1074" s="192"/>
      <c r="M1074" s="192"/>
      <c r="N1074" s="192"/>
      <c r="O1074" s="192"/>
      <c r="P1074" s="192"/>
    </row>
    <row r="1075" spans="1:16" x14ac:dyDescent="0.25">
      <c r="A1075" s="193"/>
      <c r="B1075" s="206"/>
      <c r="C1075" s="204"/>
      <c r="D1075" s="192"/>
      <c r="E1075" s="192"/>
      <c r="F1075" s="192"/>
      <c r="G1075" s="192"/>
      <c r="H1075" s="192"/>
      <c r="I1075" s="192"/>
      <c r="J1075" s="192"/>
      <c r="K1075" s="192"/>
      <c r="L1075" s="192"/>
      <c r="M1075" s="192"/>
      <c r="N1075" s="192"/>
      <c r="O1075" s="192"/>
      <c r="P1075" s="192"/>
    </row>
    <row r="1076" spans="1:16" x14ac:dyDescent="0.25">
      <c r="A1076" s="324">
        <f>A1071+1</f>
        <v>214</v>
      </c>
      <c r="B1076" s="336">
        <f>Hoja2!B223</f>
        <v>0</v>
      </c>
      <c r="C1076" s="342">
        <f>Hoja2!R223</f>
        <v>0</v>
      </c>
      <c r="D1076" s="191" t="str">
        <f>$D$11</f>
        <v>NORTE</v>
      </c>
      <c r="E1076" s="187"/>
      <c r="F1076" s="192"/>
      <c r="G1076" s="192"/>
      <c r="H1076" s="192"/>
      <c r="I1076" s="192"/>
      <c r="J1076" s="192"/>
      <c r="K1076" s="192"/>
      <c r="L1076" s="192"/>
      <c r="M1076" s="192"/>
      <c r="N1076" s="192"/>
      <c r="O1076" s="192"/>
      <c r="P1076" s="192"/>
    </row>
    <row r="1077" spans="1:16" x14ac:dyDescent="0.25">
      <c r="A1077" s="325"/>
      <c r="B1077" s="337"/>
      <c r="C1077" s="343"/>
      <c r="D1077" s="194" t="str">
        <f>$D$12</f>
        <v>ESTE</v>
      </c>
      <c r="E1077" s="189"/>
      <c r="F1077" s="192"/>
      <c r="G1077" s="192"/>
      <c r="H1077" s="192"/>
      <c r="I1077" s="192"/>
      <c r="J1077" s="192"/>
      <c r="K1077" s="192"/>
      <c r="L1077" s="192"/>
      <c r="M1077" s="192"/>
      <c r="N1077" s="192"/>
      <c r="O1077" s="192"/>
      <c r="P1077" s="192"/>
    </row>
    <row r="1078" spans="1:16" x14ac:dyDescent="0.25">
      <c r="A1078" s="325"/>
      <c r="B1078" s="337"/>
      <c r="C1078" s="343"/>
      <c r="D1078" s="191" t="str">
        <f>$D$13</f>
        <v>SUD</v>
      </c>
      <c r="E1078" s="188"/>
      <c r="F1078" s="192"/>
      <c r="G1078" s="192"/>
      <c r="H1078" s="192"/>
      <c r="I1078" s="192"/>
      <c r="J1078" s="192"/>
      <c r="K1078" s="192"/>
      <c r="L1078" s="192"/>
      <c r="M1078" s="192"/>
      <c r="N1078" s="192"/>
      <c r="O1078" s="192"/>
      <c r="P1078" s="192"/>
    </row>
    <row r="1079" spans="1:16" x14ac:dyDescent="0.25">
      <c r="A1079" s="326"/>
      <c r="B1079" s="338"/>
      <c r="C1079" s="344"/>
      <c r="D1079" s="195" t="str">
        <f>$D$14</f>
        <v>OESTE</v>
      </c>
      <c r="E1079" s="190"/>
      <c r="F1079" s="192"/>
      <c r="G1079" s="192"/>
      <c r="H1079" s="192"/>
      <c r="I1079" s="192"/>
      <c r="J1079" s="192"/>
      <c r="K1079" s="192"/>
      <c r="L1079" s="192"/>
      <c r="M1079" s="192"/>
      <c r="N1079" s="192"/>
      <c r="O1079" s="192"/>
      <c r="P1079" s="192"/>
    </row>
    <row r="1080" spans="1:16" x14ac:dyDescent="0.25">
      <c r="A1080" s="193"/>
      <c r="B1080" s="206"/>
      <c r="C1080" s="204"/>
      <c r="D1080" s="192"/>
      <c r="E1080" s="192"/>
      <c r="F1080" s="192"/>
      <c r="G1080" s="192"/>
      <c r="H1080" s="192"/>
      <c r="I1080" s="192"/>
      <c r="J1080" s="192"/>
      <c r="K1080" s="192"/>
      <c r="L1080" s="192"/>
      <c r="M1080" s="192"/>
      <c r="N1080" s="192"/>
      <c r="O1080" s="192"/>
      <c r="P1080" s="192"/>
    </row>
    <row r="1081" spans="1:16" x14ac:dyDescent="0.25">
      <c r="A1081" s="327">
        <f>A1076+1</f>
        <v>215</v>
      </c>
      <c r="B1081" s="333">
        <f>Hoja2!B224</f>
        <v>0</v>
      </c>
      <c r="C1081" s="339">
        <f>Hoja2!R224</f>
        <v>0</v>
      </c>
      <c r="D1081" s="191" t="str">
        <f>$D$11</f>
        <v>NORTE</v>
      </c>
      <c r="E1081" s="187"/>
      <c r="F1081" s="192"/>
      <c r="G1081" s="192"/>
      <c r="H1081" s="192"/>
      <c r="I1081" s="192"/>
      <c r="J1081" s="192"/>
      <c r="K1081" s="192"/>
      <c r="L1081" s="192"/>
      <c r="M1081" s="192"/>
      <c r="N1081" s="192"/>
      <c r="O1081" s="192"/>
      <c r="P1081" s="192"/>
    </row>
    <row r="1082" spans="1:16" x14ac:dyDescent="0.25">
      <c r="A1082" s="328"/>
      <c r="B1082" s="334"/>
      <c r="C1082" s="340"/>
      <c r="D1082" s="194" t="str">
        <f>$D$12</f>
        <v>ESTE</v>
      </c>
      <c r="E1082" s="189"/>
      <c r="F1082" s="192"/>
      <c r="G1082" s="192"/>
      <c r="H1082" s="192"/>
      <c r="I1082" s="192"/>
      <c r="J1082" s="192"/>
      <c r="K1082" s="192"/>
      <c r="L1082" s="192"/>
      <c r="M1082" s="192"/>
      <c r="N1082" s="192"/>
      <c r="O1082" s="192"/>
      <c r="P1082" s="192"/>
    </row>
    <row r="1083" spans="1:16" x14ac:dyDescent="0.25">
      <c r="A1083" s="328"/>
      <c r="B1083" s="334"/>
      <c r="C1083" s="340"/>
      <c r="D1083" s="191" t="str">
        <f>$D$13</f>
        <v>SUD</v>
      </c>
      <c r="E1083" s="188"/>
      <c r="F1083" s="192"/>
      <c r="G1083" s="192"/>
      <c r="H1083" s="192"/>
      <c r="I1083" s="192"/>
      <c r="J1083" s="192"/>
      <c r="K1083" s="192"/>
      <c r="L1083" s="192"/>
      <c r="M1083" s="192"/>
      <c r="N1083" s="192"/>
      <c r="O1083" s="192"/>
      <c r="P1083" s="192"/>
    </row>
    <row r="1084" spans="1:16" x14ac:dyDescent="0.25">
      <c r="A1084" s="329"/>
      <c r="B1084" s="335"/>
      <c r="C1084" s="341"/>
      <c r="D1084" s="195" t="str">
        <f>$D$14</f>
        <v>OESTE</v>
      </c>
      <c r="E1084" s="190"/>
      <c r="F1084" s="192"/>
      <c r="G1084" s="192"/>
      <c r="H1084" s="192"/>
      <c r="I1084" s="192"/>
      <c r="J1084" s="192"/>
      <c r="K1084" s="192"/>
      <c r="L1084" s="192"/>
      <c r="M1084" s="192"/>
      <c r="N1084" s="192"/>
      <c r="O1084" s="192"/>
      <c r="P1084" s="192"/>
    </row>
    <row r="1085" spans="1:16" x14ac:dyDescent="0.25">
      <c r="A1085" s="193"/>
      <c r="B1085" s="206"/>
      <c r="C1085" s="204"/>
      <c r="D1085" s="192"/>
      <c r="E1085" s="192"/>
      <c r="F1085" s="192"/>
      <c r="G1085" s="192"/>
      <c r="H1085" s="192"/>
      <c r="I1085" s="192"/>
      <c r="J1085" s="192"/>
      <c r="K1085" s="192"/>
      <c r="L1085" s="192"/>
      <c r="M1085" s="192"/>
      <c r="N1085" s="192"/>
      <c r="O1085" s="192"/>
      <c r="P1085" s="192"/>
    </row>
    <row r="1086" spans="1:16" x14ac:dyDescent="0.25">
      <c r="A1086" s="324">
        <f>A1081+1</f>
        <v>216</v>
      </c>
      <c r="B1086" s="336">
        <f>Hoja2!B225</f>
        <v>0</v>
      </c>
      <c r="C1086" s="342">
        <f>Hoja2!R225</f>
        <v>0</v>
      </c>
      <c r="D1086" s="191" t="str">
        <f>$D$11</f>
        <v>NORTE</v>
      </c>
      <c r="E1086" s="187"/>
      <c r="F1086" s="192"/>
      <c r="G1086" s="192"/>
      <c r="H1086" s="192"/>
      <c r="I1086" s="192"/>
      <c r="J1086" s="192"/>
      <c r="K1086" s="192"/>
      <c r="L1086" s="192"/>
      <c r="M1086" s="192"/>
      <c r="N1086" s="192"/>
      <c r="O1086" s="192"/>
      <c r="P1086" s="192"/>
    </row>
    <row r="1087" spans="1:16" x14ac:dyDescent="0.25">
      <c r="A1087" s="325"/>
      <c r="B1087" s="337"/>
      <c r="C1087" s="343"/>
      <c r="D1087" s="194" t="str">
        <f>$D$12</f>
        <v>ESTE</v>
      </c>
      <c r="E1087" s="189"/>
      <c r="F1087" s="192"/>
      <c r="G1087" s="192"/>
      <c r="H1087" s="192"/>
      <c r="I1087" s="192"/>
      <c r="J1087" s="192"/>
      <c r="K1087" s="192"/>
      <c r="L1087" s="192"/>
      <c r="M1087" s="192"/>
      <c r="N1087" s="192"/>
      <c r="O1087" s="192"/>
      <c r="P1087" s="192"/>
    </row>
    <row r="1088" spans="1:16" x14ac:dyDescent="0.25">
      <c r="A1088" s="325"/>
      <c r="B1088" s="337"/>
      <c r="C1088" s="343"/>
      <c r="D1088" s="191" t="str">
        <f>$D$13</f>
        <v>SUD</v>
      </c>
      <c r="E1088" s="188"/>
      <c r="F1088" s="192"/>
      <c r="G1088" s="192"/>
      <c r="H1088" s="192"/>
      <c r="I1088" s="192"/>
      <c r="J1088" s="192"/>
      <c r="K1088" s="192"/>
      <c r="L1088" s="192"/>
      <c r="M1088" s="192"/>
      <c r="N1088" s="192"/>
      <c r="O1088" s="192"/>
      <c r="P1088" s="192"/>
    </row>
    <row r="1089" spans="1:16" x14ac:dyDescent="0.25">
      <c r="A1089" s="326"/>
      <c r="B1089" s="338"/>
      <c r="C1089" s="344"/>
      <c r="D1089" s="195" t="str">
        <f>$D$14</f>
        <v>OESTE</v>
      </c>
      <c r="E1089" s="190"/>
      <c r="F1089" s="192"/>
      <c r="G1089" s="192"/>
      <c r="H1089" s="192"/>
      <c r="I1089" s="192"/>
      <c r="J1089" s="192"/>
      <c r="K1089" s="192"/>
      <c r="L1089" s="192"/>
      <c r="M1089" s="192"/>
      <c r="N1089" s="192"/>
      <c r="O1089" s="192"/>
      <c r="P1089" s="192"/>
    </row>
    <row r="1090" spans="1:16" x14ac:dyDescent="0.25">
      <c r="A1090" s="193"/>
      <c r="B1090" s="206"/>
      <c r="C1090" s="204"/>
      <c r="D1090" s="192"/>
      <c r="E1090" s="192"/>
      <c r="F1090" s="192"/>
      <c r="G1090" s="192"/>
      <c r="H1090" s="192"/>
      <c r="I1090" s="192"/>
      <c r="J1090" s="192"/>
      <c r="K1090" s="192"/>
      <c r="L1090" s="192"/>
      <c r="M1090" s="192"/>
      <c r="N1090" s="192"/>
      <c r="O1090" s="192"/>
      <c r="P1090" s="192"/>
    </row>
    <row r="1091" spans="1:16" x14ac:dyDescent="0.25">
      <c r="A1091" s="327">
        <f>A1086+1</f>
        <v>217</v>
      </c>
      <c r="B1091" s="333">
        <f>Hoja2!B226</f>
        <v>0</v>
      </c>
      <c r="C1091" s="339">
        <f>Hoja2!R226</f>
        <v>0</v>
      </c>
      <c r="D1091" s="191" t="str">
        <f>$D$11</f>
        <v>NORTE</v>
      </c>
      <c r="E1091" s="187"/>
      <c r="F1091" s="192"/>
      <c r="G1091" s="192"/>
      <c r="H1091" s="192"/>
      <c r="I1091" s="192"/>
      <c r="J1091" s="192"/>
      <c r="K1091" s="192"/>
      <c r="L1091" s="192"/>
      <c r="M1091" s="192"/>
      <c r="N1091" s="192"/>
      <c r="O1091" s="192"/>
      <c r="P1091" s="192"/>
    </row>
    <row r="1092" spans="1:16" x14ac:dyDescent="0.25">
      <c r="A1092" s="328"/>
      <c r="B1092" s="334"/>
      <c r="C1092" s="340"/>
      <c r="D1092" s="194" t="str">
        <f>$D$12</f>
        <v>ESTE</v>
      </c>
      <c r="E1092" s="189"/>
      <c r="F1092" s="192"/>
      <c r="G1092" s="192"/>
      <c r="H1092" s="192"/>
      <c r="I1092" s="192"/>
      <c r="J1092" s="192"/>
      <c r="K1092" s="192"/>
      <c r="L1092" s="192"/>
      <c r="M1092" s="192"/>
      <c r="N1092" s="192"/>
      <c r="O1092" s="192"/>
      <c r="P1092" s="192"/>
    </row>
    <row r="1093" spans="1:16" x14ac:dyDescent="0.25">
      <c r="A1093" s="328"/>
      <c r="B1093" s="334"/>
      <c r="C1093" s="340"/>
      <c r="D1093" s="191" t="str">
        <f>$D$13</f>
        <v>SUD</v>
      </c>
      <c r="E1093" s="188"/>
      <c r="F1093" s="192"/>
      <c r="G1093" s="192"/>
      <c r="H1093" s="192"/>
      <c r="I1093" s="192"/>
      <c r="J1093" s="192"/>
      <c r="K1093" s="192"/>
      <c r="L1093" s="192"/>
      <c r="M1093" s="192"/>
      <c r="N1093" s="192"/>
      <c r="O1093" s="192"/>
      <c r="P1093" s="192"/>
    </row>
    <row r="1094" spans="1:16" x14ac:dyDescent="0.25">
      <c r="A1094" s="329"/>
      <c r="B1094" s="335"/>
      <c r="C1094" s="341"/>
      <c r="D1094" s="195" t="str">
        <f>$D$14</f>
        <v>OESTE</v>
      </c>
      <c r="E1094" s="190"/>
      <c r="F1094" s="192"/>
      <c r="G1094" s="192"/>
      <c r="H1094" s="192"/>
      <c r="I1094" s="192"/>
      <c r="J1094" s="192"/>
      <c r="K1094" s="192"/>
      <c r="L1094" s="192"/>
      <c r="M1094" s="192"/>
      <c r="N1094" s="192"/>
      <c r="O1094" s="192"/>
      <c r="P1094" s="192"/>
    </row>
    <row r="1095" spans="1:16" x14ac:dyDescent="0.25">
      <c r="A1095" s="193"/>
      <c r="B1095" s="206"/>
      <c r="C1095" s="204"/>
      <c r="D1095" s="192"/>
      <c r="E1095" s="192"/>
      <c r="F1095" s="192"/>
      <c r="G1095" s="192"/>
      <c r="H1095" s="192"/>
      <c r="I1095" s="192"/>
      <c r="J1095" s="192"/>
      <c r="K1095" s="192"/>
      <c r="L1095" s="192"/>
      <c r="M1095" s="192"/>
      <c r="N1095" s="192"/>
      <c r="O1095" s="192"/>
      <c r="P1095" s="192"/>
    </row>
    <row r="1096" spans="1:16" x14ac:dyDescent="0.25">
      <c r="A1096" s="324">
        <f>A1091+1</f>
        <v>218</v>
      </c>
      <c r="B1096" s="336">
        <f>Hoja2!B227</f>
        <v>0</v>
      </c>
      <c r="C1096" s="342">
        <f>Hoja2!R227</f>
        <v>0</v>
      </c>
      <c r="D1096" s="191" t="str">
        <f>$D$11</f>
        <v>NORTE</v>
      </c>
      <c r="E1096" s="187"/>
      <c r="F1096" s="192"/>
      <c r="G1096" s="192"/>
      <c r="H1096" s="192"/>
      <c r="I1096" s="192"/>
      <c r="J1096" s="192"/>
      <c r="K1096" s="192"/>
      <c r="L1096" s="192"/>
      <c r="M1096" s="192"/>
      <c r="N1096" s="192"/>
      <c r="O1096" s="192"/>
      <c r="P1096" s="192"/>
    </row>
    <row r="1097" spans="1:16" x14ac:dyDescent="0.25">
      <c r="A1097" s="325"/>
      <c r="B1097" s="337"/>
      <c r="C1097" s="343"/>
      <c r="D1097" s="194" t="str">
        <f>$D$12</f>
        <v>ESTE</v>
      </c>
      <c r="E1097" s="189"/>
      <c r="F1097" s="192"/>
      <c r="G1097" s="192"/>
      <c r="H1097" s="192"/>
      <c r="I1097" s="192"/>
      <c r="J1097" s="192"/>
      <c r="K1097" s="192"/>
      <c r="L1097" s="192"/>
      <c r="M1097" s="192"/>
      <c r="N1097" s="192"/>
      <c r="O1097" s="192"/>
      <c r="P1097" s="192"/>
    </row>
    <row r="1098" spans="1:16" x14ac:dyDescent="0.25">
      <c r="A1098" s="325"/>
      <c r="B1098" s="337"/>
      <c r="C1098" s="343"/>
      <c r="D1098" s="191" t="str">
        <f>$D$13</f>
        <v>SUD</v>
      </c>
      <c r="E1098" s="188"/>
      <c r="F1098" s="192"/>
      <c r="G1098" s="192"/>
      <c r="H1098" s="192"/>
      <c r="I1098" s="192"/>
      <c r="J1098" s="192"/>
      <c r="K1098" s="192"/>
      <c r="L1098" s="192"/>
      <c r="M1098" s="192"/>
      <c r="N1098" s="192"/>
      <c r="O1098" s="192"/>
      <c r="P1098" s="192"/>
    </row>
    <row r="1099" spans="1:16" x14ac:dyDescent="0.25">
      <c r="A1099" s="326"/>
      <c r="B1099" s="338"/>
      <c r="C1099" s="344"/>
      <c r="D1099" s="195" t="str">
        <f>$D$14</f>
        <v>OESTE</v>
      </c>
      <c r="E1099" s="190"/>
      <c r="F1099" s="192"/>
      <c r="G1099" s="192"/>
      <c r="H1099" s="192"/>
      <c r="I1099" s="192"/>
      <c r="J1099" s="192"/>
      <c r="K1099" s="192"/>
      <c r="L1099" s="192"/>
      <c r="M1099" s="192"/>
      <c r="N1099" s="192"/>
      <c r="O1099" s="192"/>
      <c r="P1099" s="192"/>
    </row>
    <row r="1100" spans="1:16" x14ac:dyDescent="0.25">
      <c r="A1100" s="193"/>
      <c r="B1100" s="206"/>
      <c r="C1100" s="204"/>
      <c r="D1100" s="192"/>
      <c r="E1100" s="192"/>
      <c r="F1100" s="192"/>
      <c r="G1100" s="192"/>
      <c r="H1100" s="192"/>
      <c r="I1100" s="192"/>
      <c r="J1100" s="192"/>
      <c r="K1100" s="192"/>
      <c r="L1100" s="192"/>
      <c r="M1100" s="192"/>
      <c r="N1100" s="192"/>
      <c r="O1100" s="192"/>
      <c r="P1100" s="192"/>
    </row>
    <row r="1101" spans="1:16" x14ac:dyDescent="0.25">
      <c r="A1101" s="327">
        <f>A1096+1</f>
        <v>219</v>
      </c>
      <c r="B1101" s="333">
        <f>Hoja2!B228</f>
        <v>0</v>
      </c>
      <c r="C1101" s="339">
        <f>Hoja2!R228</f>
        <v>0</v>
      </c>
      <c r="D1101" s="191" t="str">
        <f>$D$11</f>
        <v>NORTE</v>
      </c>
      <c r="E1101" s="187"/>
      <c r="F1101" s="192"/>
      <c r="G1101" s="192"/>
      <c r="H1101" s="192"/>
      <c r="I1101" s="192"/>
      <c r="J1101" s="192"/>
      <c r="K1101" s="192"/>
      <c r="L1101" s="192"/>
      <c r="M1101" s="192"/>
      <c r="N1101" s="192"/>
      <c r="O1101" s="192"/>
      <c r="P1101" s="192"/>
    </row>
    <row r="1102" spans="1:16" x14ac:dyDescent="0.25">
      <c r="A1102" s="328"/>
      <c r="B1102" s="334"/>
      <c r="C1102" s="340"/>
      <c r="D1102" s="194" t="str">
        <f>$D$12</f>
        <v>ESTE</v>
      </c>
      <c r="E1102" s="189"/>
      <c r="F1102" s="192"/>
      <c r="G1102" s="192"/>
      <c r="H1102" s="192"/>
      <c r="I1102" s="192"/>
      <c r="J1102" s="192"/>
      <c r="K1102" s="192"/>
      <c r="L1102" s="192"/>
      <c r="M1102" s="192"/>
      <c r="N1102" s="192"/>
      <c r="O1102" s="192"/>
      <c r="P1102" s="192"/>
    </row>
    <row r="1103" spans="1:16" x14ac:dyDescent="0.25">
      <c r="A1103" s="328"/>
      <c r="B1103" s="334"/>
      <c r="C1103" s="340"/>
      <c r="D1103" s="191" t="str">
        <f>$D$13</f>
        <v>SUD</v>
      </c>
      <c r="E1103" s="188"/>
      <c r="F1103" s="192"/>
      <c r="G1103" s="192"/>
      <c r="H1103" s="192"/>
      <c r="I1103" s="192"/>
      <c r="J1103" s="192"/>
      <c r="K1103" s="192"/>
      <c r="L1103" s="192"/>
      <c r="M1103" s="192"/>
      <c r="N1103" s="192"/>
      <c r="O1103" s="192"/>
      <c r="P1103" s="192"/>
    </row>
    <row r="1104" spans="1:16" x14ac:dyDescent="0.25">
      <c r="A1104" s="329"/>
      <c r="B1104" s="335"/>
      <c r="C1104" s="341"/>
      <c r="D1104" s="195" t="str">
        <f>$D$14</f>
        <v>OESTE</v>
      </c>
      <c r="E1104" s="190"/>
      <c r="F1104" s="192"/>
      <c r="G1104" s="192"/>
      <c r="H1104" s="192"/>
      <c r="I1104" s="192"/>
      <c r="J1104" s="192"/>
      <c r="K1104" s="192"/>
      <c r="L1104" s="192"/>
      <c r="M1104" s="192"/>
      <c r="N1104" s="192"/>
      <c r="O1104" s="192"/>
      <c r="P1104" s="192"/>
    </row>
    <row r="1105" spans="1:16" x14ac:dyDescent="0.25">
      <c r="A1105" s="193"/>
      <c r="B1105" s="206"/>
      <c r="C1105" s="204"/>
      <c r="D1105" s="192"/>
      <c r="E1105" s="192"/>
      <c r="F1105" s="192"/>
      <c r="G1105" s="192"/>
      <c r="H1105" s="192"/>
      <c r="I1105" s="192"/>
      <c r="J1105" s="192"/>
      <c r="K1105" s="192"/>
      <c r="L1105" s="192"/>
      <c r="M1105" s="192"/>
      <c r="N1105" s="192"/>
      <c r="O1105" s="192"/>
      <c r="P1105" s="192"/>
    </row>
    <row r="1106" spans="1:16" x14ac:dyDescent="0.25">
      <c r="A1106" s="324">
        <f>A1101+1</f>
        <v>220</v>
      </c>
      <c r="B1106" s="336">
        <f>Hoja2!B229</f>
        <v>0</v>
      </c>
      <c r="C1106" s="342">
        <f>Hoja2!R229</f>
        <v>0</v>
      </c>
      <c r="D1106" s="191" t="str">
        <f>$D$11</f>
        <v>NORTE</v>
      </c>
      <c r="E1106" s="187"/>
      <c r="F1106" s="192"/>
      <c r="G1106" s="192"/>
      <c r="H1106" s="192"/>
      <c r="I1106" s="192"/>
      <c r="J1106" s="192"/>
      <c r="K1106" s="192"/>
      <c r="L1106" s="192"/>
      <c r="M1106" s="192"/>
      <c r="N1106" s="192"/>
      <c r="O1106" s="192"/>
      <c r="P1106" s="192"/>
    </row>
    <row r="1107" spans="1:16" x14ac:dyDescent="0.25">
      <c r="A1107" s="325"/>
      <c r="B1107" s="337"/>
      <c r="C1107" s="343"/>
      <c r="D1107" s="194" t="str">
        <f>$D$12</f>
        <v>ESTE</v>
      </c>
      <c r="E1107" s="189"/>
      <c r="F1107" s="192"/>
      <c r="G1107" s="192"/>
      <c r="H1107" s="192"/>
      <c r="I1107" s="192"/>
      <c r="J1107" s="192"/>
      <c r="K1107" s="192"/>
      <c r="L1107" s="192"/>
      <c r="M1107" s="192"/>
      <c r="N1107" s="192"/>
      <c r="O1107" s="192"/>
      <c r="P1107" s="192"/>
    </row>
    <row r="1108" spans="1:16" x14ac:dyDescent="0.25">
      <c r="A1108" s="325"/>
      <c r="B1108" s="337"/>
      <c r="C1108" s="343"/>
      <c r="D1108" s="191" t="str">
        <f>$D$13</f>
        <v>SUD</v>
      </c>
      <c r="E1108" s="188"/>
      <c r="F1108" s="192"/>
      <c r="G1108" s="192"/>
      <c r="H1108" s="192"/>
      <c r="I1108" s="192"/>
      <c r="J1108" s="192"/>
      <c r="K1108" s="192"/>
      <c r="L1108" s="192"/>
      <c r="M1108" s="192"/>
      <c r="N1108" s="192"/>
      <c r="O1108" s="192"/>
      <c r="P1108" s="192"/>
    </row>
    <row r="1109" spans="1:16" x14ac:dyDescent="0.25">
      <c r="A1109" s="326"/>
      <c r="B1109" s="338"/>
      <c r="C1109" s="344"/>
      <c r="D1109" s="195" t="str">
        <f>$D$14</f>
        <v>OESTE</v>
      </c>
      <c r="E1109" s="190"/>
      <c r="F1109" s="192"/>
      <c r="G1109" s="192"/>
      <c r="H1109" s="192"/>
      <c r="I1109" s="192"/>
      <c r="J1109" s="192"/>
      <c r="K1109" s="192"/>
      <c r="L1109" s="192"/>
      <c r="M1109" s="192"/>
      <c r="N1109" s="192"/>
      <c r="O1109" s="192"/>
      <c r="P1109" s="192"/>
    </row>
    <row r="1110" spans="1:16" x14ac:dyDescent="0.25">
      <c r="A1110" s="193"/>
      <c r="B1110" s="206"/>
      <c r="C1110" s="204"/>
      <c r="D1110" s="192"/>
      <c r="E1110" s="192"/>
      <c r="F1110" s="192"/>
      <c r="G1110" s="192"/>
      <c r="H1110" s="192"/>
      <c r="I1110" s="192"/>
      <c r="J1110" s="192"/>
      <c r="K1110" s="192"/>
      <c r="L1110" s="192"/>
      <c r="M1110" s="192"/>
      <c r="N1110" s="192"/>
      <c r="O1110" s="192"/>
      <c r="P1110" s="192"/>
    </row>
    <row r="1111" spans="1:16" x14ac:dyDescent="0.25">
      <c r="A1111" s="327">
        <f>A1106+1</f>
        <v>221</v>
      </c>
      <c r="B1111" s="333">
        <f>Hoja2!B230</f>
        <v>0</v>
      </c>
      <c r="C1111" s="339">
        <f>Hoja2!R230</f>
        <v>0</v>
      </c>
      <c r="D1111" s="191" t="str">
        <f>$D$11</f>
        <v>NORTE</v>
      </c>
      <c r="E1111" s="187"/>
      <c r="F1111" s="192"/>
      <c r="G1111" s="192"/>
      <c r="H1111" s="192"/>
      <c r="I1111" s="192"/>
      <c r="J1111" s="192"/>
      <c r="K1111" s="192"/>
      <c r="L1111" s="192"/>
      <c r="M1111" s="192"/>
      <c r="N1111" s="192"/>
      <c r="O1111" s="192"/>
      <c r="P1111" s="192"/>
    </row>
    <row r="1112" spans="1:16" x14ac:dyDescent="0.25">
      <c r="A1112" s="328"/>
      <c r="B1112" s="334"/>
      <c r="C1112" s="340"/>
      <c r="D1112" s="194" t="str">
        <f>$D$12</f>
        <v>ESTE</v>
      </c>
      <c r="E1112" s="189"/>
      <c r="F1112" s="192"/>
      <c r="G1112" s="192"/>
      <c r="H1112" s="192"/>
      <c r="I1112" s="192"/>
      <c r="J1112" s="192"/>
      <c r="K1112" s="192"/>
      <c r="L1112" s="192"/>
      <c r="M1112" s="192"/>
      <c r="N1112" s="192"/>
      <c r="O1112" s="192"/>
      <c r="P1112" s="192"/>
    </row>
    <row r="1113" spans="1:16" x14ac:dyDescent="0.25">
      <c r="A1113" s="328"/>
      <c r="B1113" s="334"/>
      <c r="C1113" s="340"/>
      <c r="D1113" s="191" t="str">
        <f>$D$13</f>
        <v>SUD</v>
      </c>
      <c r="E1113" s="188"/>
      <c r="F1113" s="192"/>
      <c r="G1113" s="192"/>
      <c r="H1113" s="192"/>
      <c r="I1113" s="192"/>
      <c r="J1113" s="192"/>
      <c r="K1113" s="192"/>
      <c r="L1113" s="192"/>
      <c r="M1113" s="192"/>
      <c r="N1113" s="192"/>
      <c r="O1113" s="192"/>
      <c r="P1113" s="192"/>
    </row>
    <row r="1114" spans="1:16" x14ac:dyDescent="0.25">
      <c r="A1114" s="329"/>
      <c r="B1114" s="335"/>
      <c r="C1114" s="341"/>
      <c r="D1114" s="195" t="str">
        <f>$D$14</f>
        <v>OESTE</v>
      </c>
      <c r="E1114" s="190"/>
      <c r="F1114" s="192"/>
      <c r="G1114" s="192"/>
      <c r="H1114" s="192"/>
      <c r="I1114" s="192"/>
      <c r="J1114" s="192"/>
      <c r="K1114" s="192"/>
      <c r="L1114" s="192"/>
      <c r="M1114" s="192"/>
      <c r="N1114" s="192"/>
      <c r="O1114" s="192"/>
      <c r="P1114" s="192"/>
    </row>
    <row r="1115" spans="1:16" x14ac:dyDescent="0.25">
      <c r="A1115" s="193"/>
      <c r="B1115" s="206"/>
      <c r="C1115" s="204"/>
      <c r="D1115" s="192"/>
      <c r="E1115" s="192"/>
      <c r="F1115" s="192"/>
      <c r="G1115" s="192"/>
      <c r="H1115" s="192"/>
      <c r="I1115" s="192"/>
      <c r="J1115" s="192"/>
      <c r="K1115" s="192"/>
      <c r="L1115" s="192"/>
      <c r="M1115" s="192"/>
      <c r="N1115" s="192"/>
      <c r="O1115" s="192"/>
      <c r="P1115" s="192"/>
    </row>
    <row r="1116" spans="1:16" x14ac:dyDescent="0.25">
      <c r="A1116" s="324">
        <f>A1111+1</f>
        <v>222</v>
      </c>
      <c r="B1116" s="336">
        <f>Hoja2!B231</f>
        <v>0</v>
      </c>
      <c r="C1116" s="342">
        <f>Hoja2!R231</f>
        <v>0</v>
      </c>
      <c r="D1116" s="191" t="str">
        <f>$D$11</f>
        <v>NORTE</v>
      </c>
      <c r="E1116" s="187"/>
      <c r="F1116" s="192"/>
      <c r="G1116" s="192"/>
      <c r="H1116" s="192"/>
      <c r="I1116" s="192"/>
      <c r="J1116" s="192"/>
      <c r="K1116" s="192"/>
      <c r="L1116" s="192"/>
      <c r="M1116" s="192"/>
      <c r="N1116" s="192"/>
      <c r="O1116" s="192"/>
      <c r="P1116" s="192"/>
    </row>
    <row r="1117" spans="1:16" x14ac:dyDescent="0.25">
      <c r="A1117" s="325"/>
      <c r="B1117" s="337"/>
      <c r="C1117" s="343"/>
      <c r="D1117" s="194" t="str">
        <f>$D$12</f>
        <v>ESTE</v>
      </c>
      <c r="E1117" s="189"/>
      <c r="F1117" s="192"/>
      <c r="G1117" s="192"/>
      <c r="H1117" s="192"/>
      <c r="I1117" s="192"/>
      <c r="J1117" s="192"/>
      <c r="K1117" s="192"/>
      <c r="L1117" s="192"/>
      <c r="M1117" s="192"/>
      <c r="N1117" s="192"/>
      <c r="O1117" s="192"/>
      <c r="P1117" s="192"/>
    </row>
    <row r="1118" spans="1:16" x14ac:dyDescent="0.25">
      <c r="A1118" s="325"/>
      <c r="B1118" s="337"/>
      <c r="C1118" s="343"/>
      <c r="D1118" s="191" t="str">
        <f>$D$13</f>
        <v>SUD</v>
      </c>
      <c r="E1118" s="188"/>
      <c r="F1118" s="192"/>
      <c r="G1118" s="192"/>
      <c r="H1118" s="192"/>
      <c r="I1118" s="192"/>
      <c r="J1118" s="192"/>
      <c r="K1118" s="192"/>
      <c r="L1118" s="192"/>
      <c r="M1118" s="192"/>
      <c r="N1118" s="192"/>
      <c r="O1118" s="192"/>
      <c r="P1118" s="192"/>
    </row>
    <row r="1119" spans="1:16" x14ac:dyDescent="0.25">
      <c r="A1119" s="326"/>
      <c r="B1119" s="338"/>
      <c r="C1119" s="344"/>
      <c r="D1119" s="195" t="str">
        <f>$D$14</f>
        <v>OESTE</v>
      </c>
      <c r="E1119" s="190"/>
      <c r="F1119" s="192"/>
      <c r="G1119" s="192"/>
      <c r="H1119" s="192"/>
      <c r="I1119" s="192"/>
      <c r="J1119" s="192"/>
      <c r="K1119" s="192"/>
      <c r="L1119" s="192"/>
      <c r="M1119" s="192"/>
      <c r="N1119" s="192"/>
      <c r="O1119" s="192"/>
      <c r="P1119" s="192"/>
    </row>
    <row r="1120" spans="1:16" x14ac:dyDescent="0.25">
      <c r="A1120" s="193"/>
      <c r="B1120" s="206"/>
      <c r="C1120" s="204"/>
      <c r="D1120" s="192"/>
      <c r="E1120" s="192"/>
      <c r="F1120" s="192"/>
      <c r="G1120" s="192"/>
      <c r="H1120" s="192"/>
      <c r="I1120" s="192"/>
      <c r="J1120" s="192"/>
      <c r="K1120" s="192"/>
      <c r="L1120" s="192"/>
      <c r="M1120" s="192"/>
      <c r="N1120" s="192"/>
      <c r="O1120" s="192"/>
      <c r="P1120" s="192"/>
    </row>
    <row r="1121" spans="1:16" x14ac:dyDescent="0.25">
      <c r="A1121" s="327">
        <f>A1116+1</f>
        <v>223</v>
      </c>
      <c r="B1121" s="333">
        <f>Hoja2!B232</f>
        <v>0</v>
      </c>
      <c r="C1121" s="339">
        <f>Hoja2!R232</f>
        <v>0</v>
      </c>
      <c r="D1121" s="191" t="str">
        <f>$D$11</f>
        <v>NORTE</v>
      </c>
      <c r="E1121" s="187"/>
      <c r="F1121" s="192"/>
      <c r="G1121" s="192"/>
      <c r="H1121" s="192"/>
      <c r="I1121" s="192"/>
      <c r="J1121" s="192"/>
      <c r="K1121" s="192"/>
      <c r="L1121" s="192"/>
      <c r="M1121" s="192"/>
      <c r="N1121" s="192"/>
      <c r="O1121" s="192"/>
      <c r="P1121" s="192"/>
    </row>
    <row r="1122" spans="1:16" x14ac:dyDescent="0.25">
      <c r="A1122" s="328"/>
      <c r="B1122" s="334"/>
      <c r="C1122" s="340"/>
      <c r="D1122" s="194" t="str">
        <f>$D$12</f>
        <v>ESTE</v>
      </c>
      <c r="E1122" s="189"/>
      <c r="F1122" s="192"/>
      <c r="G1122" s="192"/>
      <c r="H1122" s="192"/>
      <c r="I1122" s="192"/>
      <c r="J1122" s="192"/>
      <c r="K1122" s="192"/>
      <c r="L1122" s="192"/>
      <c r="M1122" s="192"/>
      <c r="N1122" s="192"/>
      <c r="O1122" s="192"/>
      <c r="P1122" s="192"/>
    </row>
    <row r="1123" spans="1:16" x14ac:dyDescent="0.25">
      <c r="A1123" s="328"/>
      <c r="B1123" s="334"/>
      <c r="C1123" s="340"/>
      <c r="D1123" s="191" t="str">
        <f>$D$13</f>
        <v>SUD</v>
      </c>
      <c r="E1123" s="188"/>
      <c r="F1123" s="192"/>
      <c r="G1123" s="192"/>
      <c r="H1123" s="192"/>
      <c r="I1123" s="192"/>
      <c r="J1123" s="192"/>
      <c r="K1123" s="192"/>
      <c r="L1123" s="192"/>
      <c r="M1123" s="192"/>
      <c r="N1123" s="192"/>
      <c r="O1123" s="192"/>
      <c r="P1123" s="192"/>
    </row>
    <row r="1124" spans="1:16" x14ac:dyDescent="0.25">
      <c r="A1124" s="329"/>
      <c r="B1124" s="335"/>
      <c r="C1124" s="341"/>
      <c r="D1124" s="195" t="str">
        <f>$D$14</f>
        <v>OESTE</v>
      </c>
      <c r="E1124" s="190"/>
      <c r="F1124" s="192"/>
      <c r="G1124" s="192"/>
      <c r="H1124" s="192"/>
      <c r="I1124" s="192"/>
      <c r="J1124" s="192"/>
      <c r="K1124" s="192"/>
      <c r="L1124" s="192"/>
      <c r="M1124" s="192"/>
      <c r="N1124" s="192"/>
      <c r="O1124" s="192"/>
      <c r="P1124" s="192"/>
    </row>
    <row r="1125" spans="1:16" x14ac:dyDescent="0.25">
      <c r="A1125" s="193"/>
      <c r="B1125" s="206"/>
      <c r="C1125" s="204"/>
      <c r="D1125" s="192"/>
      <c r="E1125" s="192"/>
      <c r="F1125" s="192"/>
      <c r="G1125" s="192"/>
      <c r="H1125" s="192"/>
      <c r="I1125" s="192"/>
      <c r="J1125" s="192"/>
      <c r="K1125" s="192"/>
      <c r="L1125" s="192"/>
      <c r="M1125" s="192"/>
      <c r="N1125" s="192"/>
      <c r="O1125" s="192"/>
      <c r="P1125" s="192"/>
    </row>
    <row r="1126" spans="1:16" x14ac:dyDescent="0.25">
      <c r="A1126" s="324">
        <f>A1121+1</f>
        <v>224</v>
      </c>
      <c r="B1126" s="336">
        <f>Hoja2!B233</f>
        <v>0</v>
      </c>
      <c r="C1126" s="342">
        <f>Hoja2!R233</f>
        <v>0</v>
      </c>
      <c r="D1126" s="191" t="str">
        <f>$D$11</f>
        <v>NORTE</v>
      </c>
      <c r="E1126" s="187"/>
      <c r="F1126" s="192"/>
      <c r="G1126" s="192"/>
      <c r="H1126" s="192"/>
      <c r="I1126" s="192"/>
      <c r="J1126" s="192"/>
      <c r="K1126" s="192"/>
      <c r="L1126" s="192"/>
      <c r="M1126" s="192"/>
      <c r="N1126" s="192"/>
      <c r="O1126" s="192"/>
      <c r="P1126" s="192"/>
    </row>
    <row r="1127" spans="1:16" x14ac:dyDescent="0.25">
      <c r="A1127" s="325"/>
      <c r="B1127" s="337"/>
      <c r="C1127" s="343"/>
      <c r="D1127" s="194" t="str">
        <f>$D$12</f>
        <v>ESTE</v>
      </c>
      <c r="E1127" s="189"/>
      <c r="F1127" s="192"/>
      <c r="G1127" s="192"/>
      <c r="H1127" s="192"/>
      <c r="I1127" s="192"/>
      <c r="J1127" s="192"/>
      <c r="K1127" s="192"/>
      <c r="L1127" s="192"/>
      <c r="M1127" s="192"/>
      <c r="N1127" s="192"/>
      <c r="O1127" s="192"/>
      <c r="P1127" s="192"/>
    </row>
    <row r="1128" spans="1:16" x14ac:dyDescent="0.25">
      <c r="A1128" s="325"/>
      <c r="B1128" s="337"/>
      <c r="C1128" s="343"/>
      <c r="D1128" s="191" t="str">
        <f>$D$13</f>
        <v>SUD</v>
      </c>
      <c r="E1128" s="188"/>
      <c r="F1128" s="192"/>
      <c r="G1128" s="192"/>
      <c r="H1128" s="192"/>
      <c r="I1128" s="192"/>
      <c r="J1128" s="192"/>
      <c r="K1128" s="192"/>
      <c r="L1128" s="192"/>
      <c r="M1128" s="192"/>
      <c r="N1128" s="192"/>
      <c r="O1128" s="192"/>
      <c r="P1128" s="192"/>
    </row>
    <row r="1129" spans="1:16" x14ac:dyDescent="0.25">
      <c r="A1129" s="326"/>
      <c r="B1129" s="338"/>
      <c r="C1129" s="344"/>
      <c r="D1129" s="195" t="str">
        <f>$D$14</f>
        <v>OESTE</v>
      </c>
      <c r="E1129" s="190"/>
      <c r="F1129" s="192"/>
      <c r="G1129" s="192"/>
      <c r="H1129" s="192"/>
      <c r="I1129" s="192"/>
      <c r="J1129" s="192"/>
      <c r="K1129" s="192"/>
      <c r="L1129" s="192"/>
      <c r="M1129" s="192"/>
      <c r="N1129" s="192"/>
      <c r="O1129" s="192"/>
      <c r="P1129" s="192"/>
    </row>
    <row r="1130" spans="1:16" x14ac:dyDescent="0.25">
      <c r="A1130" s="193"/>
      <c r="B1130" s="206"/>
      <c r="C1130" s="204"/>
      <c r="D1130" s="192"/>
      <c r="E1130" s="192"/>
      <c r="F1130" s="192"/>
      <c r="G1130" s="192"/>
      <c r="H1130" s="192"/>
      <c r="I1130" s="192"/>
      <c r="J1130" s="192"/>
      <c r="K1130" s="192"/>
      <c r="L1130" s="192"/>
      <c r="M1130" s="192"/>
      <c r="N1130" s="192"/>
      <c r="O1130" s="192"/>
      <c r="P1130" s="192"/>
    </row>
    <row r="1131" spans="1:16" x14ac:dyDescent="0.25">
      <c r="A1131" s="327">
        <f>A1126+1</f>
        <v>225</v>
      </c>
      <c r="B1131" s="333">
        <f>Hoja2!B234</f>
        <v>0</v>
      </c>
      <c r="C1131" s="339">
        <f>Hoja2!R234</f>
        <v>0</v>
      </c>
      <c r="D1131" s="191" t="str">
        <f>$D$11</f>
        <v>NORTE</v>
      </c>
      <c r="E1131" s="187"/>
      <c r="F1131" s="192"/>
      <c r="G1131" s="192"/>
      <c r="H1131" s="192"/>
      <c r="I1131" s="192"/>
      <c r="J1131" s="192"/>
      <c r="K1131" s="192"/>
      <c r="L1131" s="192"/>
      <c r="M1131" s="192"/>
      <c r="N1131" s="192"/>
      <c r="O1131" s="192"/>
      <c r="P1131" s="192"/>
    </row>
    <row r="1132" spans="1:16" x14ac:dyDescent="0.25">
      <c r="A1132" s="328"/>
      <c r="B1132" s="334"/>
      <c r="C1132" s="340"/>
      <c r="D1132" s="194" t="str">
        <f>$D$12</f>
        <v>ESTE</v>
      </c>
      <c r="E1132" s="189"/>
      <c r="F1132" s="192"/>
      <c r="G1132" s="192"/>
      <c r="H1132" s="192"/>
      <c r="I1132" s="192"/>
      <c r="J1132" s="192"/>
      <c r="K1132" s="192"/>
      <c r="L1132" s="192"/>
      <c r="M1132" s="192"/>
      <c r="N1132" s="192"/>
      <c r="O1132" s="192"/>
      <c r="P1132" s="192"/>
    </row>
    <row r="1133" spans="1:16" x14ac:dyDescent="0.25">
      <c r="A1133" s="328"/>
      <c r="B1133" s="334"/>
      <c r="C1133" s="340"/>
      <c r="D1133" s="191" t="str">
        <f>$D$13</f>
        <v>SUD</v>
      </c>
      <c r="E1133" s="188"/>
      <c r="F1133" s="192"/>
      <c r="G1133" s="192"/>
      <c r="H1133" s="192"/>
      <c r="I1133" s="192"/>
      <c r="J1133" s="192"/>
      <c r="K1133" s="192"/>
      <c r="L1133" s="192"/>
      <c r="M1133" s="192"/>
      <c r="N1133" s="192"/>
      <c r="O1133" s="192"/>
      <c r="P1133" s="192"/>
    </row>
    <row r="1134" spans="1:16" x14ac:dyDescent="0.25">
      <c r="A1134" s="329"/>
      <c r="B1134" s="335"/>
      <c r="C1134" s="341"/>
      <c r="D1134" s="195" t="str">
        <f>$D$14</f>
        <v>OESTE</v>
      </c>
      <c r="E1134" s="190"/>
      <c r="F1134" s="192"/>
      <c r="G1134" s="192"/>
      <c r="H1134" s="192"/>
      <c r="I1134" s="192"/>
      <c r="J1134" s="192"/>
      <c r="K1134" s="192"/>
      <c r="L1134" s="192"/>
      <c r="M1134" s="192"/>
      <c r="N1134" s="192"/>
      <c r="O1134" s="192"/>
      <c r="P1134" s="192"/>
    </row>
    <row r="1135" spans="1:16" x14ac:dyDescent="0.25">
      <c r="A1135" s="193"/>
      <c r="B1135" s="206"/>
      <c r="C1135" s="204"/>
      <c r="D1135" s="192"/>
      <c r="E1135" s="192"/>
      <c r="F1135" s="192"/>
      <c r="G1135" s="192"/>
      <c r="H1135" s="192"/>
      <c r="I1135" s="192"/>
      <c r="J1135" s="192"/>
      <c r="K1135" s="192"/>
      <c r="L1135" s="192"/>
      <c r="M1135" s="192"/>
      <c r="N1135" s="192"/>
      <c r="O1135" s="192"/>
      <c r="P1135" s="192"/>
    </row>
    <row r="1136" spans="1:16" x14ac:dyDescent="0.25">
      <c r="A1136" s="324">
        <f>A1131+1</f>
        <v>226</v>
      </c>
      <c r="B1136" s="336">
        <f>Hoja2!B235</f>
        <v>0</v>
      </c>
      <c r="C1136" s="342">
        <f>Hoja2!R235</f>
        <v>0</v>
      </c>
      <c r="D1136" s="191" t="str">
        <f>$D$11</f>
        <v>NORTE</v>
      </c>
      <c r="E1136" s="187"/>
      <c r="F1136" s="192"/>
      <c r="G1136" s="192"/>
      <c r="H1136" s="192"/>
      <c r="I1136" s="192"/>
      <c r="J1136" s="192"/>
      <c r="K1136" s="192"/>
      <c r="L1136" s="192"/>
      <c r="M1136" s="192"/>
      <c r="N1136" s="192"/>
      <c r="O1136" s="192"/>
      <c r="P1136" s="192"/>
    </row>
    <row r="1137" spans="1:16" x14ac:dyDescent="0.25">
      <c r="A1137" s="325"/>
      <c r="B1137" s="337"/>
      <c r="C1137" s="343"/>
      <c r="D1137" s="194" t="str">
        <f>$D$12</f>
        <v>ESTE</v>
      </c>
      <c r="E1137" s="189"/>
      <c r="F1137" s="192"/>
      <c r="G1137" s="192"/>
      <c r="H1137" s="192"/>
      <c r="I1137" s="192"/>
      <c r="J1137" s="192"/>
      <c r="K1137" s="192"/>
      <c r="L1137" s="192"/>
      <c r="M1137" s="192"/>
      <c r="N1137" s="192"/>
      <c r="O1137" s="192"/>
      <c r="P1137" s="192"/>
    </row>
    <row r="1138" spans="1:16" x14ac:dyDescent="0.25">
      <c r="A1138" s="325"/>
      <c r="B1138" s="337"/>
      <c r="C1138" s="343"/>
      <c r="D1138" s="191" t="str">
        <f>$D$13</f>
        <v>SUD</v>
      </c>
      <c r="E1138" s="188"/>
      <c r="F1138" s="192"/>
      <c r="G1138" s="192"/>
      <c r="H1138" s="192"/>
      <c r="I1138" s="192"/>
      <c r="J1138" s="192"/>
      <c r="K1138" s="192"/>
      <c r="L1138" s="192"/>
      <c r="M1138" s="192"/>
      <c r="N1138" s="192"/>
      <c r="O1138" s="192"/>
      <c r="P1138" s="192"/>
    </row>
    <row r="1139" spans="1:16" x14ac:dyDescent="0.25">
      <c r="A1139" s="326"/>
      <c r="B1139" s="338"/>
      <c r="C1139" s="344"/>
      <c r="D1139" s="195" t="str">
        <f>$D$14</f>
        <v>OESTE</v>
      </c>
      <c r="E1139" s="190"/>
      <c r="F1139" s="192"/>
      <c r="G1139" s="192"/>
      <c r="H1139" s="192"/>
      <c r="I1139" s="192"/>
      <c r="J1139" s="192"/>
      <c r="K1139" s="192"/>
      <c r="L1139" s="192"/>
      <c r="M1139" s="192"/>
      <c r="N1139" s="192"/>
      <c r="O1139" s="192"/>
      <c r="P1139" s="192"/>
    </row>
    <row r="1140" spans="1:16" x14ac:dyDescent="0.25">
      <c r="A1140" s="193"/>
      <c r="B1140" s="206"/>
      <c r="C1140" s="204"/>
      <c r="D1140" s="192"/>
      <c r="E1140" s="192"/>
      <c r="F1140" s="192"/>
      <c r="G1140" s="192"/>
      <c r="H1140" s="192"/>
      <c r="I1140" s="192"/>
      <c r="J1140" s="192"/>
      <c r="K1140" s="192"/>
      <c r="L1140" s="192"/>
      <c r="M1140" s="192"/>
      <c r="N1140" s="192"/>
      <c r="O1140" s="192"/>
      <c r="P1140" s="192"/>
    </row>
    <row r="1141" spans="1:16" x14ac:dyDescent="0.25">
      <c r="A1141" s="327">
        <f>A1136+1</f>
        <v>227</v>
      </c>
      <c r="B1141" s="333">
        <f>Hoja2!B236</f>
        <v>0</v>
      </c>
      <c r="C1141" s="339">
        <f>Hoja2!R236</f>
        <v>0</v>
      </c>
      <c r="D1141" s="191" t="str">
        <f>$D$11</f>
        <v>NORTE</v>
      </c>
      <c r="E1141" s="187"/>
      <c r="F1141" s="192"/>
      <c r="G1141" s="192"/>
      <c r="H1141" s="192"/>
      <c r="I1141" s="192"/>
      <c r="J1141" s="192"/>
      <c r="K1141" s="192"/>
      <c r="L1141" s="192"/>
      <c r="M1141" s="192"/>
      <c r="N1141" s="192"/>
      <c r="O1141" s="192"/>
      <c r="P1141" s="192"/>
    </row>
    <row r="1142" spans="1:16" x14ac:dyDescent="0.25">
      <c r="A1142" s="328"/>
      <c r="B1142" s="334"/>
      <c r="C1142" s="340"/>
      <c r="D1142" s="194" t="str">
        <f>$D$12</f>
        <v>ESTE</v>
      </c>
      <c r="E1142" s="189"/>
      <c r="F1142" s="192"/>
      <c r="G1142" s="192"/>
      <c r="H1142" s="192"/>
      <c r="I1142" s="192"/>
      <c r="J1142" s="192"/>
      <c r="K1142" s="192"/>
      <c r="L1142" s="192"/>
      <c r="M1142" s="192"/>
      <c r="N1142" s="192"/>
      <c r="O1142" s="192"/>
      <c r="P1142" s="192"/>
    </row>
    <row r="1143" spans="1:16" x14ac:dyDescent="0.25">
      <c r="A1143" s="328"/>
      <c r="B1143" s="334"/>
      <c r="C1143" s="340"/>
      <c r="D1143" s="191" t="str">
        <f>$D$13</f>
        <v>SUD</v>
      </c>
      <c r="E1143" s="188"/>
      <c r="F1143" s="192"/>
      <c r="G1143" s="192"/>
      <c r="H1143" s="192"/>
      <c r="I1143" s="192"/>
      <c r="J1143" s="192"/>
      <c r="K1143" s="192"/>
      <c r="L1143" s="192"/>
      <c r="M1143" s="192"/>
      <c r="N1143" s="192"/>
      <c r="O1143" s="192"/>
      <c r="P1143" s="192"/>
    </row>
    <row r="1144" spans="1:16" x14ac:dyDescent="0.25">
      <c r="A1144" s="329"/>
      <c r="B1144" s="335"/>
      <c r="C1144" s="341"/>
      <c r="D1144" s="195" t="str">
        <f>$D$14</f>
        <v>OESTE</v>
      </c>
      <c r="E1144" s="190"/>
      <c r="F1144" s="192"/>
      <c r="G1144" s="192"/>
      <c r="H1144" s="192"/>
      <c r="I1144" s="192"/>
      <c r="J1144" s="192"/>
      <c r="K1144" s="192"/>
      <c r="L1144" s="192"/>
      <c r="M1144" s="192"/>
      <c r="N1144" s="192"/>
      <c r="O1144" s="192"/>
      <c r="P1144" s="192"/>
    </row>
    <row r="1145" spans="1:16" x14ac:dyDescent="0.25">
      <c r="A1145" s="193"/>
      <c r="B1145" s="206"/>
      <c r="C1145" s="204"/>
      <c r="D1145" s="192"/>
      <c r="E1145" s="192"/>
      <c r="F1145" s="192"/>
      <c r="G1145" s="192"/>
      <c r="H1145" s="192"/>
      <c r="I1145" s="192"/>
      <c r="J1145" s="192"/>
      <c r="K1145" s="192"/>
      <c r="L1145" s="192"/>
      <c r="M1145" s="192"/>
      <c r="N1145" s="192"/>
      <c r="O1145" s="192"/>
      <c r="P1145" s="192"/>
    </row>
    <row r="1146" spans="1:16" x14ac:dyDescent="0.25">
      <c r="A1146" s="324">
        <f>A1141+1</f>
        <v>228</v>
      </c>
      <c r="B1146" s="336">
        <f>Hoja2!B237</f>
        <v>0</v>
      </c>
      <c r="C1146" s="342">
        <f>Hoja2!R237</f>
        <v>0</v>
      </c>
      <c r="D1146" s="191" t="str">
        <f>$D$11</f>
        <v>NORTE</v>
      </c>
      <c r="E1146" s="187"/>
      <c r="F1146" s="192"/>
      <c r="G1146" s="192"/>
      <c r="H1146" s="192"/>
      <c r="I1146" s="192"/>
      <c r="J1146" s="192"/>
      <c r="K1146" s="192"/>
      <c r="L1146" s="192"/>
      <c r="M1146" s="192"/>
      <c r="N1146" s="192"/>
      <c r="O1146" s="192"/>
      <c r="P1146" s="192"/>
    </row>
    <row r="1147" spans="1:16" x14ac:dyDescent="0.25">
      <c r="A1147" s="325"/>
      <c r="B1147" s="337"/>
      <c r="C1147" s="343"/>
      <c r="D1147" s="194" t="str">
        <f>$D$12</f>
        <v>ESTE</v>
      </c>
      <c r="E1147" s="189"/>
      <c r="F1147" s="192"/>
      <c r="G1147" s="192"/>
      <c r="H1147" s="192"/>
      <c r="I1147" s="192"/>
      <c r="J1147" s="192"/>
      <c r="K1147" s="192"/>
      <c r="L1147" s="192"/>
      <c r="M1147" s="192"/>
      <c r="N1147" s="192"/>
      <c r="O1147" s="192"/>
      <c r="P1147" s="192"/>
    </row>
    <row r="1148" spans="1:16" x14ac:dyDescent="0.25">
      <c r="A1148" s="325"/>
      <c r="B1148" s="337"/>
      <c r="C1148" s="343"/>
      <c r="D1148" s="191" t="str">
        <f>$D$13</f>
        <v>SUD</v>
      </c>
      <c r="E1148" s="188"/>
      <c r="F1148" s="192"/>
      <c r="G1148" s="192"/>
      <c r="H1148" s="192"/>
      <c r="I1148" s="192"/>
      <c r="J1148" s="192"/>
      <c r="K1148" s="192"/>
      <c r="L1148" s="192"/>
      <c r="M1148" s="192"/>
      <c r="N1148" s="192"/>
      <c r="O1148" s="192"/>
      <c r="P1148" s="192"/>
    </row>
    <row r="1149" spans="1:16" x14ac:dyDescent="0.25">
      <c r="A1149" s="326"/>
      <c r="B1149" s="338"/>
      <c r="C1149" s="344"/>
      <c r="D1149" s="195" t="str">
        <f>$D$14</f>
        <v>OESTE</v>
      </c>
      <c r="E1149" s="190"/>
      <c r="F1149" s="192"/>
      <c r="G1149" s="192"/>
      <c r="H1149" s="192"/>
      <c r="I1149" s="192"/>
      <c r="J1149" s="192"/>
      <c r="K1149" s="192"/>
      <c r="L1149" s="192"/>
      <c r="M1149" s="192"/>
      <c r="N1149" s="192"/>
      <c r="O1149" s="192"/>
      <c r="P1149" s="192"/>
    </row>
    <row r="1150" spans="1:16" x14ac:dyDescent="0.25">
      <c r="A1150" s="193"/>
      <c r="B1150" s="206"/>
      <c r="C1150" s="204"/>
      <c r="D1150" s="192"/>
      <c r="E1150" s="192"/>
      <c r="F1150" s="192"/>
      <c r="G1150" s="192"/>
      <c r="H1150" s="192"/>
      <c r="I1150" s="192"/>
      <c r="J1150" s="192"/>
      <c r="K1150" s="192"/>
      <c r="L1150" s="192"/>
      <c r="M1150" s="192"/>
      <c r="N1150" s="192"/>
      <c r="O1150" s="192"/>
      <c r="P1150" s="192"/>
    </row>
    <row r="1151" spans="1:16" x14ac:dyDescent="0.25">
      <c r="A1151" s="327">
        <f>A1146+1</f>
        <v>229</v>
      </c>
      <c r="B1151" s="333">
        <f>Hoja2!B238</f>
        <v>0</v>
      </c>
      <c r="C1151" s="339">
        <f>Hoja2!R238</f>
        <v>0</v>
      </c>
      <c r="D1151" s="191" t="str">
        <f>$D$11</f>
        <v>NORTE</v>
      </c>
      <c r="E1151" s="187"/>
      <c r="F1151" s="192"/>
      <c r="G1151" s="192"/>
      <c r="H1151" s="192"/>
      <c r="I1151" s="192"/>
      <c r="J1151" s="192"/>
      <c r="K1151" s="192"/>
      <c r="L1151" s="192"/>
      <c r="M1151" s="192"/>
      <c r="N1151" s="192"/>
      <c r="O1151" s="192"/>
      <c r="P1151" s="192"/>
    </row>
    <row r="1152" spans="1:16" x14ac:dyDescent="0.25">
      <c r="A1152" s="328"/>
      <c r="B1152" s="334"/>
      <c r="C1152" s="340"/>
      <c r="D1152" s="194" t="str">
        <f>$D$12</f>
        <v>ESTE</v>
      </c>
      <c r="E1152" s="189"/>
      <c r="F1152" s="192"/>
      <c r="G1152" s="192"/>
      <c r="H1152" s="192"/>
      <c r="I1152" s="192"/>
      <c r="J1152" s="192"/>
      <c r="K1152" s="192"/>
      <c r="L1152" s="192"/>
      <c r="M1152" s="192"/>
      <c r="N1152" s="192"/>
      <c r="O1152" s="192"/>
      <c r="P1152" s="192"/>
    </row>
    <row r="1153" spans="1:16" x14ac:dyDescent="0.25">
      <c r="A1153" s="328"/>
      <c r="B1153" s="334"/>
      <c r="C1153" s="340"/>
      <c r="D1153" s="191" t="str">
        <f>$D$13</f>
        <v>SUD</v>
      </c>
      <c r="E1153" s="188"/>
      <c r="F1153" s="192"/>
      <c r="G1153" s="192"/>
      <c r="H1153" s="192"/>
      <c r="I1153" s="192"/>
      <c r="J1153" s="192"/>
      <c r="K1153" s="192"/>
      <c r="L1153" s="192"/>
      <c r="M1153" s="192"/>
      <c r="N1153" s="192"/>
      <c r="O1153" s="192"/>
      <c r="P1153" s="192"/>
    </row>
    <row r="1154" spans="1:16" x14ac:dyDescent="0.25">
      <c r="A1154" s="329"/>
      <c r="B1154" s="335"/>
      <c r="C1154" s="341"/>
      <c r="D1154" s="195" t="str">
        <f>$D$14</f>
        <v>OESTE</v>
      </c>
      <c r="E1154" s="190"/>
      <c r="F1154" s="192"/>
      <c r="G1154" s="192"/>
      <c r="H1154" s="192"/>
      <c r="I1154" s="192"/>
      <c r="J1154" s="192"/>
      <c r="K1154" s="192"/>
      <c r="L1154" s="192"/>
      <c r="M1154" s="192"/>
      <c r="N1154" s="192"/>
      <c r="O1154" s="192"/>
      <c r="P1154" s="192"/>
    </row>
    <row r="1155" spans="1:16" x14ac:dyDescent="0.25">
      <c r="A1155" s="193"/>
      <c r="B1155" s="206"/>
      <c r="C1155" s="204"/>
      <c r="D1155" s="192"/>
      <c r="E1155" s="192"/>
      <c r="F1155" s="192"/>
      <c r="G1155" s="192"/>
      <c r="H1155" s="192"/>
      <c r="I1155" s="192"/>
      <c r="J1155" s="192"/>
      <c r="K1155" s="192"/>
      <c r="L1155" s="192"/>
      <c r="M1155" s="192"/>
      <c r="N1155" s="192"/>
      <c r="O1155" s="192"/>
      <c r="P1155" s="192"/>
    </row>
    <row r="1156" spans="1:16" x14ac:dyDescent="0.25">
      <c r="A1156" s="324">
        <f>A1151+1</f>
        <v>230</v>
      </c>
      <c r="B1156" s="336">
        <f>Hoja2!B239</f>
        <v>0</v>
      </c>
      <c r="C1156" s="342">
        <f>Hoja2!R239</f>
        <v>0</v>
      </c>
      <c r="D1156" s="191" t="str">
        <f>$D$11</f>
        <v>NORTE</v>
      </c>
      <c r="E1156" s="187"/>
      <c r="F1156" s="192"/>
      <c r="G1156" s="192"/>
      <c r="H1156" s="192"/>
      <c r="I1156" s="192"/>
      <c r="J1156" s="192"/>
      <c r="K1156" s="192"/>
      <c r="L1156" s="192"/>
      <c r="M1156" s="192"/>
      <c r="N1156" s="192"/>
      <c r="O1156" s="192"/>
      <c r="P1156" s="192"/>
    </row>
    <row r="1157" spans="1:16" x14ac:dyDescent="0.25">
      <c r="A1157" s="325"/>
      <c r="B1157" s="337"/>
      <c r="C1157" s="343"/>
      <c r="D1157" s="194" t="str">
        <f>$D$12</f>
        <v>ESTE</v>
      </c>
      <c r="E1157" s="189"/>
      <c r="F1157" s="192"/>
      <c r="G1157" s="192"/>
      <c r="H1157" s="192"/>
      <c r="I1157" s="192"/>
      <c r="J1157" s="192"/>
      <c r="K1157" s="192"/>
      <c r="L1157" s="192"/>
      <c r="M1157" s="192"/>
      <c r="N1157" s="192"/>
      <c r="O1157" s="192"/>
      <c r="P1157" s="192"/>
    </row>
    <row r="1158" spans="1:16" x14ac:dyDescent="0.25">
      <c r="A1158" s="325"/>
      <c r="B1158" s="337"/>
      <c r="C1158" s="343"/>
      <c r="D1158" s="191" t="str">
        <f>$D$13</f>
        <v>SUD</v>
      </c>
      <c r="E1158" s="188"/>
      <c r="F1158" s="192"/>
      <c r="G1158" s="192"/>
      <c r="H1158" s="192"/>
      <c r="I1158" s="192"/>
      <c r="J1158" s="192"/>
      <c r="K1158" s="192"/>
      <c r="L1158" s="192"/>
      <c r="M1158" s="192"/>
      <c r="N1158" s="192"/>
      <c r="O1158" s="192"/>
      <c r="P1158" s="192"/>
    </row>
    <row r="1159" spans="1:16" x14ac:dyDescent="0.25">
      <c r="A1159" s="326"/>
      <c r="B1159" s="338"/>
      <c r="C1159" s="344"/>
      <c r="D1159" s="195" t="str">
        <f>$D$14</f>
        <v>OESTE</v>
      </c>
      <c r="E1159" s="190"/>
      <c r="F1159" s="192"/>
      <c r="G1159" s="192"/>
      <c r="H1159" s="192"/>
      <c r="I1159" s="192"/>
      <c r="J1159" s="192"/>
      <c r="K1159" s="192"/>
      <c r="L1159" s="192"/>
      <c r="M1159" s="192"/>
      <c r="N1159" s="192"/>
      <c r="O1159" s="192"/>
      <c r="P1159" s="192"/>
    </row>
    <row r="1160" spans="1:16" x14ac:dyDescent="0.25">
      <c r="A1160" s="193"/>
      <c r="B1160" s="206"/>
      <c r="C1160" s="204"/>
      <c r="D1160" s="192"/>
      <c r="E1160" s="192"/>
      <c r="F1160" s="192"/>
      <c r="G1160" s="192"/>
      <c r="H1160" s="192"/>
      <c r="I1160" s="192"/>
      <c r="J1160" s="192"/>
      <c r="K1160" s="192"/>
      <c r="L1160" s="192"/>
      <c r="M1160" s="192"/>
      <c r="N1160" s="192"/>
      <c r="O1160" s="192"/>
      <c r="P1160" s="192"/>
    </row>
    <row r="1161" spans="1:16" x14ac:dyDescent="0.25">
      <c r="A1161" s="327">
        <f>A1156+1</f>
        <v>231</v>
      </c>
      <c r="B1161" s="333">
        <f>Hoja2!B240</f>
        <v>0</v>
      </c>
      <c r="C1161" s="339">
        <f>Hoja2!R240</f>
        <v>0</v>
      </c>
      <c r="D1161" s="191" t="str">
        <f>$D$11</f>
        <v>NORTE</v>
      </c>
      <c r="E1161" s="187"/>
      <c r="F1161" s="192"/>
      <c r="G1161" s="192"/>
      <c r="H1161" s="192"/>
      <c r="I1161" s="192"/>
      <c r="J1161" s="192"/>
      <c r="K1161" s="192"/>
      <c r="L1161" s="192"/>
      <c r="M1161" s="192"/>
      <c r="N1161" s="192"/>
      <c r="O1161" s="192"/>
      <c r="P1161" s="192"/>
    </row>
    <row r="1162" spans="1:16" x14ac:dyDescent="0.25">
      <c r="A1162" s="328"/>
      <c r="B1162" s="334"/>
      <c r="C1162" s="340"/>
      <c r="D1162" s="194" t="str">
        <f>$D$12</f>
        <v>ESTE</v>
      </c>
      <c r="E1162" s="189"/>
      <c r="F1162" s="192"/>
      <c r="G1162" s="192"/>
      <c r="H1162" s="192"/>
      <c r="I1162" s="192"/>
      <c r="J1162" s="192"/>
      <c r="K1162" s="192"/>
      <c r="L1162" s="192"/>
      <c r="M1162" s="192"/>
      <c r="N1162" s="192"/>
      <c r="O1162" s="192"/>
      <c r="P1162" s="192"/>
    </row>
    <row r="1163" spans="1:16" x14ac:dyDescent="0.25">
      <c r="A1163" s="328"/>
      <c r="B1163" s="334"/>
      <c r="C1163" s="340"/>
      <c r="D1163" s="191" t="str">
        <f>$D$13</f>
        <v>SUD</v>
      </c>
      <c r="E1163" s="188"/>
      <c r="F1163" s="192"/>
      <c r="G1163" s="192"/>
      <c r="H1163" s="192"/>
      <c r="I1163" s="192"/>
      <c r="J1163" s="192"/>
      <c r="K1163" s="192"/>
      <c r="L1163" s="192"/>
      <c r="M1163" s="192"/>
      <c r="N1163" s="192"/>
      <c r="O1163" s="192"/>
      <c r="P1163" s="192"/>
    </row>
    <row r="1164" spans="1:16" x14ac:dyDescent="0.25">
      <c r="A1164" s="329"/>
      <c r="B1164" s="335"/>
      <c r="C1164" s="341"/>
      <c r="D1164" s="195" t="str">
        <f>$D$14</f>
        <v>OESTE</v>
      </c>
      <c r="E1164" s="190"/>
      <c r="F1164" s="192"/>
      <c r="G1164" s="192"/>
      <c r="H1164" s="192"/>
      <c r="I1164" s="192"/>
      <c r="J1164" s="192"/>
      <c r="K1164" s="192"/>
      <c r="L1164" s="192"/>
      <c r="M1164" s="192"/>
      <c r="N1164" s="192"/>
      <c r="O1164" s="192"/>
      <c r="P1164" s="192"/>
    </row>
    <row r="1165" spans="1:16" x14ac:dyDescent="0.25">
      <c r="A1165" s="193"/>
      <c r="B1165" s="206"/>
      <c r="C1165" s="204"/>
      <c r="D1165" s="192"/>
      <c r="E1165" s="192"/>
      <c r="F1165" s="192"/>
      <c r="G1165" s="192"/>
      <c r="H1165" s="192"/>
      <c r="I1165" s="192"/>
      <c r="J1165" s="192"/>
      <c r="K1165" s="192"/>
      <c r="L1165" s="192"/>
      <c r="M1165" s="192"/>
      <c r="N1165" s="192"/>
      <c r="O1165" s="192"/>
      <c r="P1165" s="192"/>
    </row>
    <row r="1166" spans="1:16" x14ac:dyDescent="0.25">
      <c r="A1166" s="324">
        <f>A1161+1</f>
        <v>232</v>
      </c>
      <c r="B1166" s="336">
        <f>Hoja2!B241</f>
        <v>0</v>
      </c>
      <c r="C1166" s="342">
        <f>Hoja2!R241</f>
        <v>0</v>
      </c>
      <c r="D1166" s="191" t="str">
        <f>$D$11</f>
        <v>NORTE</v>
      </c>
      <c r="E1166" s="187"/>
      <c r="F1166" s="192"/>
      <c r="G1166" s="192"/>
      <c r="H1166" s="192"/>
      <c r="I1166" s="192"/>
      <c r="J1166" s="192"/>
      <c r="K1166" s="192"/>
      <c r="L1166" s="192"/>
      <c r="M1166" s="192"/>
      <c r="N1166" s="192"/>
      <c r="O1166" s="192"/>
      <c r="P1166" s="192"/>
    </row>
    <row r="1167" spans="1:16" x14ac:dyDescent="0.25">
      <c r="A1167" s="325"/>
      <c r="B1167" s="337"/>
      <c r="C1167" s="343"/>
      <c r="D1167" s="194" t="str">
        <f>$D$12</f>
        <v>ESTE</v>
      </c>
      <c r="E1167" s="189"/>
      <c r="F1167" s="192"/>
      <c r="G1167" s="192"/>
      <c r="H1167" s="192"/>
      <c r="I1167" s="192"/>
      <c r="J1167" s="192"/>
      <c r="K1167" s="192"/>
      <c r="L1167" s="192"/>
      <c r="M1167" s="192"/>
      <c r="N1167" s="192"/>
      <c r="O1167" s="192"/>
      <c r="P1167" s="192"/>
    </row>
    <row r="1168" spans="1:16" x14ac:dyDescent="0.25">
      <c r="A1168" s="325"/>
      <c r="B1168" s="337"/>
      <c r="C1168" s="343"/>
      <c r="D1168" s="191" t="str">
        <f>$D$13</f>
        <v>SUD</v>
      </c>
      <c r="E1168" s="188"/>
      <c r="F1168" s="192"/>
      <c r="G1168" s="192"/>
      <c r="H1168" s="192"/>
      <c r="I1168" s="192"/>
      <c r="J1168" s="192"/>
      <c r="K1168" s="192"/>
      <c r="L1168" s="192"/>
      <c r="M1168" s="192"/>
      <c r="N1168" s="192"/>
      <c r="O1168" s="192"/>
      <c r="P1168" s="192"/>
    </row>
    <row r="1169" spans="1:16" x14ac:dyDescent="0.25">
      <c r="A1169" s="326"/>
      <c r="B1169" s="338"/>
      <c r="C1169" s="344"/>
      <c r="D1169" s="195" t="str">
        <f>$D$14</f>
        <v>OESTE</v>
      </c>
      <c r="E1169" s="190"/>
      <c r="F1169" s="192"/>
      <c r="G1169" s="192"/>
      <c r="H1169" s="192"/>
      <c r="I1169" s="192"/>
      <c r="J1169" s="192"/>
      <c r="K1169" s="192"/>
      <c r="L1169" s="192"/>
      <c r="M1169" s="192"/>
      <c r="N1169" s="192"/>
      <c r="O1169" s="192"/>
      <c r="P1169" s="192"/>
    </row>
    <row r="1170" spans="1:16" x14ac:dyDescent="0.25">
      <c r="A1170" s="193"/>
      <c r="B1170" s="206"/>
      <c r="C1170" s="204"/>
      <c r="D1170" s="192"/>
      <c r="E1170" s="192"/>
      <c r="F1170" s="192"/>
      <c r="G1170" s="192"/>
      <c r="H1170" s="192"/>
      <c r="I1170" s="192"/>
      <c r="J1170" s="192"/>
      <c r="K1170" s="192"/>
      <c r="L1170" s="192"/>
      <c r="M1170" s="192"/>
      <c r="N1170" s="192"/>
      <c r="O1170" s="192"/>
      <c r="P1170" s="192"/>
    </row>
    <row r="1171" spans="1:16" x14ac:dyDescent="0.25">
      <c r="A1171" s="327">
        <f>A1166+1</f>
        <v>233</v>
      </c>
      <c r="B1171" s="333">
        <f>Hoja2!B242</f>
        <v>0</v>
      </c>
      <c r="C1171" s="339">
        <f>Hoja2!R242</f>
        <v>0</v>
      </c>
      <c r="D1171" s="191" t="str">
        <f>$D$11</f>
        <v>NORTE</v>
      </c>
      <c r="E1171" s="187"/>
      <c r="F1171" s="192"/>
      <c r="G1171" s="192"/>
      <c r="H1171" s="192"/>
      <c r="I1171" s="192"/>
      <c r="J1171" s="192"/>
      <c r="K1171" s="192"/>
      <c r="L1171" s="192"/>
      <c r="M1171" s="192"/>
      <c r="N1171" s="192"/>
      <c r="O1171" s="192"/>
      <c r="P1171" s="192"/>
    </row>
    <row r="1172" spans="1:16" x14ac:dyDescent="0.25">
      <c r="A1172" s="328"/>
      <c r="B1172" s="334"/>
      <c r="C1172" s="340"/>
      <c r="D1172" s="194" t="str">
        <f>$D$12</f>
        <v>ESTE</v>
      </c>
      <c r="E1172" s="189"/>
      <c r="F1172" s="192"/>
      <c r="G1172" s="192"/>
      <c r="H1172" s="192"/>
      <c r="I1172" s="192"/>
      <c r="J1172" s="192"/>
      <c r="K1172" s="192"/>
      <c r="L1172" s="192"/>
      <c r="M1172" s="192"/>
      <c r="N1172" s="192"/>
      <c r="O1172" s="192"/>
      <c r="P1172" s="192"/>
    </row>
    <row r="1173" spans="1:16" x14ac:dyDescent="0.25">
      <c r="A1173" s="328"/>
      <c r="B1173" s="334"/>
      <c r="C1173" s="340"/>
      <c r="D1173" s="191" t="str">
        <f>$D$13</f>
        <v>SUD</v>
      </c>
      <c r="E1173" s="188"/>
      <c r="F1173" s="192"/>
      <c r="G1173" s="192"/>
      <c r="H1173" s="192"/>
      <c r="I1173" s="192"/>
      <c r="J1173" s="192"/>
      <c r="K1173" s="192"/>
      <c r="L1173" s="192"/>
      <c r="M1173" s="192"/>
      <c r="N1173" s="192"/>
      <c r="O1173" s="192"/>
      <c r="P1173" s="192"/>
    </row>
    <row r="1174" spans="1:16" x14ac:dyDescent="0.25">
      <c r="A1174" s="329"/>
      <c r="B1174" s="335"/>
      <c r="C1174" s="341"/>
      <c r="D1174" s="195" t="str">
        <f>$D$14</f>
        <v>OESTE</v>
      </c>
      <c r="E1174" s="190"/>
      <c r="F1174" s="192"/>
      <c r="G1174" s="192"/>
      <c r="H1174" s="192"/>
      <c r="I1174" s="192"/>
      <c r="J1174" s="192"/>
      <c r="K1174" s="192"/>
      <c r="L1174" s="192"/>
      <c r="M1174" s="192"/>
      <c r="N1174" s="192"/>
      <c r="O1174" s="192"/>
      <c r="P1174" s="192"/>
    </row>
    <row r="1175" spans="1:16" x14ac:dyDescent="0.25">
      <c r="A1175" s="193"/>
      <c r="B1175" s="206"/>
      <c r="C1175" s="204"/>
      <c r="D1175" s="192"/>
      <c r="E1175" s="192"/>
      <c r="F1175" s="192"/>
      <c r="G1175" s="192"/>
      <c r="H1175" s="192"/>
      <c r="I1175" s="192"/>
      <c r="J1175" s="192"/>
      <c r="K1175" s="192"/>
      <c r="L1175" s="192"/>
      <c r="M1175" s="192"/>
      <c r="N1175" s="192"/>
      <c r="O1175" s="192"/>
      <c r="P1175" s="192"/>
    </row>
    <row r="1176" spans="1:16" x14ac:dyDescent="0.25">
      <c r="A1176" s="324">
        <f>A1171+1</f>
        <v>234</v>
      </c>
      <c r="B1176" s="336">
        <f>Hoja2!B243</f>
        <v>0</v>
      </c>
      <c r="C1176" s="342">
        <f>Hoja2!R243</f>
        <v>0</v>
      </c>
      <c r="D1176" s="191" t="str">
        <f>$D$11</f>
        <v>NORTE</v>
      </c>
      <c r="E1176" s="187"/>
      <c r="F1176" s="192"/>
      <c r="G1176" s="192"/>
      <c r="H1176" s="192"/>
      <c r="I1176" s="192"/>
      <c r="J1176" s="192"/>
      <c r="K1176" s="192"/>
      <c r="L1176" s="192"/>
      <c r="M1176" s="192"/>
      <c r="N1176" s="192"/>
      <c r="O1176" s="192"/>
      <c r="P1176" s="192"/>
    </row>
    <row r="1177" spans="1:16" x14ac:dyDescent="0.25">
      <c r="A1177" s="325"/>
      <c r="B1177" s="337"/>
      <c r="C1177" s="343"/>
      <c r="D1177" s="194" t="str">
        <f>$D$12</f>
        <v>ESTE</v>
      </c>
      <c r="E1177" s="189"/>
      <c r="F1177" s="192"/>
      <c r="G1177" s="192"/>
      <c r="H1177" s="192"/>
      <c r="I1177" s="192"/>
      <c r="J1177" s="192"/>
      <c r="K1177" s="192"/>
      <c r="L1177" s="192"/>
      <c r="M1177" s="192"/>
      <c r="N1177" s="192"/>
      <c r="O1177" s="192"/>
      <c r="P1177" s="192"/>
    </row>
    <row r="1178" spans="1:16" x14ac:dyDescent="0.25">
      <c r="A1178" s="325"/>
      <c r="B1178" s="337"/>
      <c r="C1178" s="343"/>
      <c r="D1178" s="191" t="str">
        <f>$D$13</f>
        <v>SUD</v>
      </c>
      <c r="E1178" s="188"/>
      <c r="F1178" s="192"/>
      <c r="G1178" s="192"/>
      <c r="H1178" s="192"/>
      <c r="I1178" s="192"/>
      <c r="J1178" s="192"/>
      <c r="K1178" s="192"/>
      <c r="L1178" s="192"/>
      <c r="M1178" s="192"/>
      <c r="N1178" s="192"/>
      <c r="O1178" s="192"/>
      <c r="P1178" s="192"/>
    </row>
    <row r="1179" spans="1:16" x14ac:dyDescent="0.25">
      <c r="A1179" s="326"/>
      <c r="B1179" s="338"/>
      <c r="C1179" s="344"/>
      <c r="D1179" s="195" t="str">
        <f>$D$14</f>
        <v>OESTE</v>
      </c>
      <c r="E1179" s="190"/>
      <c r="F1179" s="192"/>
      <c r="G1179" s="192"/>
      <c r="H1179" s="192"/>
      <c r="I1179" s="192"/>
      <c r="J1179" s="192"/>
      <c r="K1179" s="192"/>
      <c r="L1179" s="192"/>
      <c r="M1179" s="192"/>
      <c r="N1179" s="192"/>
      <c r="O1179" s="192"/>
      <c r="P1179" s="192"/>
    </row>
    <row r="1180" spans="1:16" x14ac:dyDescent="0.25">
      <c r="A1180" s="193"/>
      <c r="B1180" s="206"/>
      <c r="C1180" s="204"/>
      <c r="D1180" s="192"/>
      <c r="E1180" s="192"/>
      <c r="F1180" s="192"/>
      <c r="G1180" s="192"/>
      <c r="H1180" s="192"/>
      <c r="I1180" s="192"/>
      <c r="J1180" s="192"/>
      <c r="K1180" s="192"/>
      <c r="L1180" s="192"/>
      <c r="M1180" s="192"/>
      <c r="N1180" s="192"/>
      <c r="O1180" s="192"/>
      <c r="P1180" s="192"/>
    </row>
    <row r="1181" spans="1:16" x14ac:dyDescent="0.25">
      <c r="A1181" s="327">
        <f>A1176+1</f>
        <v>235</v>
      </c>
      <c r="B1181" s="333">
        <f>Hoja2!B244</f>
        <v>0</v>
      </c>
      <c r="C1181" s="339">
        <f>Hoja2!R244</f>
        <v>0</v>
      </c>
      <c r="D1181" s="191" t="str">
        <f>$D$11</f>
        <v>NORTE</v>
      </c>
      <c r="E1181" s="187"/>
      <c r="F1181" s="192"/>
      <c r="G1181" s="192"/>
      <c r="H1181" s="192"/>
      <c r="I1181" s="192"/>
      <c r="J1181" s="192"/>
      <c r="K1181" s="192"/>
      <c r="L1181" s="192"/>
      <c r="M1181" s="192"/>
      <c r="N1181" s="192"/>
      <c r="O1181" s="192"/>
      <c r="P1181" s="192"/>
    </row>
    <row r="1182" spans="1:16" x14ac:dyDescent="0.25">
      <c r="A1182" s="328"/>
      <c r="B1182" s="334"/>
      <c r="C1182" s="340"/>
      <c r="D1182" s="194" t="str">
        <f>$D$12</f>
        <v>ESTE</v>
      </c>
      <c r="E1182" s="189"/>
      <c r="F1182" s="192"/>
      <c r="G1182" s="192"/>
      <c r="H1182" s="192"/>
      <c r="I1182" s="192"/>
      <c r="J1182" s="192"/>
      <c r="K1182" s="192"/>
      <c r="L1182" s="192"/>
      <c r="M1182" s="192"/>
      <c r="N1182" s="192"/>
      <c r="O1182" s="192"/>
      <c r="P1182" s="192"/>
    </row>
    <row r="1183" spans="1:16" x14ac:dyDescent="0.25">
      <c r="A1183" s="328"/>
      <c r="B1183" s="334"/>
      <c r="C1183" s="340"/>
      <c r="D1183" s="191" t="str">
        <f>$D$13</f>
        <v>SUD</v>
      </c>
      <c r="E1183" s="188"/>
      <c r="F1183" s="192"/>
      <c r="G1183" s="192"/>
      <c r="H1183" s="192"/>
      <c r="I1183" s="192"/>
      <c r="J1183" s="192"/>
      <c r="K1183" s="192"/>
      <c r="L1183" s="192"/>
      <c r="M1183" s="192"/>
      <c r="N1183" s="192"/>
      <c r="O1183" s="192"/>
      <c r="P1183" s="192"/>
    </row>
    <row r="1184" spans="1:16" x14ac:dyDescent="0.25">
      <c r="A1184" s="329"/>
      <c r="B1184" s="335"/>
      <c r="C1184" s="341"/>
      <c r="D1184" s="195" t="str">
        <f>$D$14</f>
        <v>OESTE</v>
      </c>
      <c r="E1184" s="190"/>
      <c r="F1184" s="192"/>
      <c r="G1184" s="192"/>
      <c r="H1184" s="192"/>
      <c r="I1184" s="192"/>
      <c r="J1184" s="192"/>
      <c r="K1184" s="192"/>
      <c r="L1184" s="192"/>
      <c r="M1184" s="192"/>
      <c r="N1184" s="192"/>
      <c r="O1184" s="192"/>
      <c r="P1184" s="192"/>
    </row>
    <row r="1185" spans="1:16" x14ac:dyDescent="0.25">
      <c r="A1185" s="193"/>
      <c r="B1185" s="206"/>
      <c r="C1185" s="204"/>
      <c r="D1185" s="192"/>
      <c r="E1185" s="192"/>
      <c r="F1185" s="192"/>
      <c r="G1185" s="192"/>
      <c r="H1185" s="192"/>
      <c r="I1185" s="192"/>
      <c r="J1185" s="192"/>
      <c r="K1185" s="192"/>
      <c r="L1185" s="192"/>
      <c r="M1185" s="192"/>
      <c r="N1185" s="192"/>
      <c r="O1185" s="192"/>
      <c r="P1185" s="192"/>
    </row>
    <row r="1186" spans="1:16" x14ac:dyDescent="0.25">
      <c r="A1186" s="324">
        <f>A1181+1</f>
        <v>236</v>
      </c>
      <c r="B1186" s="336">
        <f>Hoja2!B245</f>
        <v>0</v>
      </c>
      <c r="C1186" s="342">
        <f>Hoja2!R245</f>
        <v>0</v>
      </c>
      <c r="D1186" s="191" t="str">
        <f>$D$11</f>
        <v>NORTE</v>
      </c>
      <c r="E1186" s="187"/>
      <c r="F1186" s="192"/>
      <c r="G1186" s="192"/>
      <c r="H1186" s="192"/>
      <c r="I1186" s="192"/>
      <c r="J1186" s="192"/>
      <c r="K1186" s="192"/>
      <c r="L1186" s="192"/>
      <c r="M1186" s="192"/>
      <c r="N1186" s="192"/>
      <c r="O1186" s="192"/>
      <c r="P1186" s="192"/>
    </row>
    <row r="1187" spans="1:16" x14ac:dyDescent="0.25">
      <c r="A1187" s="325"/>
      <c r="B1187" s="337"/>
      <c r="C1187" s="343"/>
      <c r="D1187" s="194" t="str">
        <f>$D$12</f>
        <v>ESTE</v>
      </c>
      <c r="E1187" s="189"/>
      <c r="F1187" s="192"/>
      <c r="G1187" s="192"/>
      <c r="H1187" s="192"/>
      <c r="I1187" s="192"/>
      <c r="J1187" s="192"/>
      <c r="K1187" s="192"/>
      <c r="L1187" s="192"/>
      <c r="M1187" s="192"/>
      <c r="N1187" s="192"/>
      <c r="O1187" s="192"/>
      <c r="P1187" s="192"/>
    </row>
    <row r="1188" spans="1:16" x14ac:dyDescent="0.25">
      <c r="A1188" s="325"/>
      <c r="B1188" s="337"/>
      <c r="C1188" s="343"/>
      <c r="D1188" s="191" t="str">
        <f>$D$13</f>
        <v>SUD</v>
      </c>
      <c r="E1188" s="188"/>
      <c r="F1188" s="192"/>
      <c r="G1188" s="192"/>
      <c r="H1188" s="192"/>
      <c r="I1188" s="192"/>
      <c r="J1188" s="192"/>
      <c r="K1188" s="192"/>
      <c r="L1188" s="192"/>
      <c r="M1188" s="192"/>
      <c r="N1188" s="192"/>
      <c r="O1188" s="192"/>
      <c r="P1188" s="192"/>
    </row>
    <row r="1189" spans="1:16" x14ac:dyDescent="0.25">
      <c r="A1189" s="326"/>
      <c r="B1189" s="338"/>
      <c r="C1189" s="344"/>
      <c r="D1189" s="195" t="str">
        <f>$D$14</f>
        <v>OESTE</v>
      </c>
      <c r="E1189" s="190"/>
      <c r="F1189" s="192"/>
      <c r="G1189" s="192"/>
      <c r="H1189" s="192"/>
      <c r="I1189" s="192"/>
      <c r="J1189" s="192"/>
      <c r="K1189" s="192"/>
      <c r="L1189" s="192"/>
      <c r="M1189" s="192"/>
      <c r="N1189" s="192"/>
      <c r="O1189" s="192"/>
      <c r="P1189" s="192"/>
    </row>
    <row r="1190" spans="1:16" x14ac:dyDescent="0.25">
      <c r="A1190" s="193"/>
      <c r="B1190" s="206"/>
      <c r="C1190" s="204"/>
      <c r="D1190" s="192"/>
      <c r="E1190" s="192"/>
      <c r="F1190" s="192"/>
      <c r="G1190" s="192"/>
      <c r="H1190" s="192"/>
      <c r="I1190" s="192"/>
      <c r="J1190" s="192"/>
      <c r="K1190" s="192"/>
      <c r="L1190" s="192"/>
      <c r="M1190" s="192"/>
      <c r="N1190" s="192"/>
      <c r="O1190" s="192"/>
      <c r="P1190" s="192"/>
    </row>
    <row r="1191" spans="1:16" x14ac:dyDescent="0.25">
      <c r="A1191" s="327">
        <f>A1186+1</f>
        <v>237</v>
      </c>
      <c r="B1191" s="333">
        <f>Hoja2!B246</f>
        <v>0</v>
      </c>
      <c r="C1191" s="339">
        <f>Hoja2!R246</f>
        <v>0</v>
      </c>
      <c r="D1191" s="191" t="str">
        <f>$D$11</f>
        <v>NORTE</v>
      </c>
      <c r="E1191" s="187"/>
      <c r="F1191" s="192"/>
      <c r="G1191" s="192"/>
      <c r="H1191" s="192"/>
      <c r="I1191" s="192"/>
      <c r="J1191" s="192"/>
      <c r="K1191" s="192"/>
      <c r="L1191" s="192"/>
      <c r="M1191" s="192"/>
      <c r="N1191" s="192"/>
      <c r="O1191" s="192"/>
      <c r="P1191" s="192"/>
    </row>
    <row r="1192" spans="1:16" x14ac:dyDescent="0.25">
      <c r="A1192" s="328"/>
      <c r="B1192" s="334"/>
      <c r="C1192" s="340"/>
      <c r="D1192" s="194" t="str">
        <f>$D$12</f>
        <v>ESTE</v>
      </c>
      <c r="E1192" s="189"/>
      <c r="F1192" s="192"/>
      <c r="G1192" s="192"/>
      <c r="H1192" s="192"/>
      <c r="I1192" s="192"/>
      <c r="J1192" s="192"/>
      <c r="K1192" s="192"/>
      <c r="L1192" s="192"/>
      <c r="M1192" s="192"/>
      <c r="N1192" s="192"/>
      <c r="O1192" s="192"/>
      <c r="P1192" s="192"/>
    </row>
    <row r="1193" spans="1:16" x14ac:dyDescent="0.25">
      <c r="A1193" s="328"/>
      <c r="B1193" s="334"/>
      <c r="C1193" s="340"/>
      <c r="D1193" s="191" t="str">
        <f>$D$13</f>
        <v>SUD</v>
      </c>
      <c r="E1193" s="188"/>
      <c r="F1193" s="192"/>
      <c r="G1193" s="192"/>
      <c r="H1193" s="192"/>
      <c r="I1193" s="192"/>
      <c r="J1193" s="192"/>
      <c r="K1193" s="192"/>
      <c r="L1193" s="192"/>
      <c r="M1193" s="192"/>
      <c r="N1193" s="192"/>
      <c r="O1193" s="192"/>
      <c r="P1193" s="192"/>
    </row>
    <row r="1194" spans="1:16" x14ac:dyDescent="0.25">
      <c r="A1194" s="329"/>
      <c r="B1194" s="335"/>
      <c r="C1194" s="341"/>
      <c r="D1194" s="195" t="str">
        <f>$D$14</f>
        <v>OESTE</v>
      </c>
      <c r="E1194" s="190"/>
      <c r="F1194" s="192"/>
      <c r="G1194" s="192"/>
      <c r="H1194" s="192"/>
      <c r="I1194" s="192"/>
      <c r="J1194" s="192"/>
      <c r="K1194" s="192"/>
      <c r="L1194" s="192"/>
      <c r="M1194" s="192"/>
      <c r="N1194" s="192"/>
      <c r="O1194" s="192"/>
      <c r="P1194" s="192"/>
    </row>
    <row r="1195" spans="1:16" x14ac:dyDescent="0.25">
      <c r="A1195" s="193"/>
      <c r="B1195" s="206"/>
      <c r="C1195" s="204"/>
      <c r="D1195" s="192"/>
      <c r="E1195" s="192"/>
      <c r="F1195" s="192"/>
      <c r="G1195" s="192"/>
      <c r="H1195" s="192"/>
      <c r="I1195" s="192"/>
      <c r="J1195" s="192"/>
      <c r="K1195" s="192"/>
      <c r="L1195" s="192"/>
      <c r="M1195" s="192"/>
      <c r="N1195" s="192"/>
      <c r="O1195" s="192"/>
      <c r="P1195" s="192"/>
    </row>
    <row r="1196" spans="1:16" x14ac:dyDescent="0.25">
      <c r="A1196" s="324">
        <f>A1191+1</f>
        <v>238</v>
      </c>
      <c r="B1196" s="336">
        <f>Hoja2!B247</f>
        <v>0</v>
      </c>
      <c r="C1196" s="342">
        <f>Hoja2!R247</f>
        <v>0</v>
      </c>
      <c r="D1196" s="191" t="str">
        <f>$D$11</f>
        <v>NORTE</v>
      </c>
      <c r="E1196" s="187"/>
      <c r="F1196" s="192"/>
      <c r="G1196" s="192"/>
      <c r="H1196" s="192"/>
      <c r="I1196" s="192"/>
      <c r="J1196" s="192"/>
      <c r="K1196" s="192"/>
      <c r="L1196" s="192"/>
      <c r="M1196" s="192"/>
      <c r="N1196" s="192"/>
      <c r="O1196" s="192"/>
      <c r="P1196" s="192"/>
    </row>
    <row r="1197" spans="1:16" x14ac:dyDescent="0.25">
      <c r="A1197" s="325"/>
      <c r="B1197" s="337"/>
      <c r="C1197" s="343"/>
      <c r="D1197" s="194" t="str">
        <f>$D$12</f>
        <v>ESTE</v>
      </c>
      <c r="E1197" s="189"/>
      <c r="F1197" s="192"/>
      <c r="G1197" s="192"/>
      <c r="H1197" s="192"/>
      <c r="I1197" s="192"/>
      <c r="J1197" s="192"/>
      <c r="K1197" s="192"/>
      <c r="L1197" s="192"/>
      <c r="M1197" s="192"/>
      <c r="N1197" s="192"/>
      <c r="O1197" s="192"/>
      <c r="P1197" s="192"/>
    </row>
    <row r="1198" spans="1:16" x14ac:dyDescent="0.25">
      <c r="A1198" s="325"/>
      <c r="B1198" s="337"/>
      <c r="C1198" s="343"/>
      <c r="D1198" s="191" t="str">
        <f>$D$13</f>
        <v>SUD</v>
      </c>
      <c r="E1198" s="188"/>
      <c r="F1198" s="192"/>
      <c r="G1198" s="192"/>
      <c r="H1198" s="192"/>
      <c r="I1198" s="192"/>
      <c r="J1198" s="192"/>
      <c r="K1198" s="192"/>
      <c r="L1198" s="192"/>
      <c r="M1198" s="192"/>
      <c r="N1198" s="192"/>
      <c r="O1198" s="192"/>
      <c r="P1198" s="192"/>
    </row>
    <row r="1199" spans="1:16" x14ac:dyDescent="0.25">
      <c r="A1199" s="326"/>
      <c r="B1199" s="338"/>
      <c r="C1199" s="344"/>
      <c r="D1199" s="195" t="str">
        <f>$D$14</f>
        <v>OESTE</v>
      </c>
      <c r="E1199" s="190"/>
      <c r="F1199" s="192"/>
      <c r="G1199" s="192"/>
      <c r="H1199" s="192"/>
      <c r="I1199" s="192"/>
      <c r="J1199" s="192"/>
      <c r="K1199" s="192"/>
      <c r="L1199" s="192"/>
      <c r="M1199" s="192"/>
      <c r="N1199" s="192"/>
      <c r="O1199" s="192"/>
      <c r="P1199" s="192"/>
    </row>
    <row r="1200" spans="1:16" x14ac:dyDescent="0.25">
      <c r="A1200" s="193"/>
      <c r="B1200" s="206"/>
      <c r="C1200" s="204"/>
      <c r="D1200" s="192"/>
      <c r="E1200" s="192"/>
      <c r="F1200" s="192"/>
      <c r="G1200" s="192"/>
      <c r="H1200" s="192"/>
      <c r="I1200" s="192"/>
      <c r="J1200" s="192"/>
      <c r="K1200" s="192"/>
      <c r="L1200" s="192"/>
      <c r="M1200" s="192"/>
      <c r="N1200" s="192"/>
      <c r="O1200" s="192"/>
      <c r="P1200" s="192"/>
    </row>
    <row r="1201" spans="1:16" x14ac:dyDescent="0.25">
      <c r="A1201" s="327">
        <f>A1196+1</f>
        <v>239</v>
      </c>
      <c r="B1201" s="333">
        <f>Hoja2!B248</f>
        <v>0</v>
      </c>
      <c r="C1201" s="339">
        <f>Hoja2!R248</f>
        <v>0</v>
      </c>
      <c r="D1201" s="191" t="str">
        <f>$D$11</f>
        <v>NORTE</v>
      </c>
      <c r="E1201" s="187"/>
      <c r="F1201" s="192"/>
      <c r="G1201" s="192"/>
      <c r="H1201" s="192"/>
      <c r="I1201" s="192"/>
      <c r="J1201" s="192"/>
      <c r="K1201" s="192"/>
      <c r="L1201" s="192"/>
      <c r="M1201" s="192"/>
      <c r="N1201" s="192"/>
      <c r="O1201" s="192"/>
      <c r="P1201" s="192"/>
    </row>
    <row r="1202" spans="1:16" x14ac:dyDescent="0.25">
      <c r="A1202" s="328"/>
      <c r="B1202" s="334"/>
      <c r="C1202" s="340"/>
      <c r="D1202" s="194" t="str">
        <f>$D$12</f>
        <v>ESTE</v>
      </c>
      <c r="E1202" s="189"/>
      <c r="F1202" s="192"/>
      <c r="G1202" s="192"/>
      <c r="H1202" s="192"/>
      <c r="I1202" s="192"/>
      <c r="J1202" s="192"/>
      <c r="K1202" s="192"/>
      <c r="L1202" s="192"/>
      <c r="M1202" s="192"/>
      <c r="N1202" s="192"/>
      <c r="O1202" s="192"/>
      <c r="P1202" s="192"/>
    </row>
    <row r="1203" spans="1:16" x14ac:dyDescent="0.25">
      <c r="A1203" s="328"/>
      <c r="B1203" s="334"/>
      <c r="C1203" s="340"/>
      <c r="D1203" s="191" t="str">
        <f>$D$13</f>
        <v>SUD</v>
      </c>
      <c r="E1203" s="188"/>
      <c r="F1203" s="192"/>
      <c r="G1203" s="192"/>
      <c r="H1203" s="192"/>
      <c r="I1203" s="192"/>
      <c r="J1203" s="192"/>
      <c r="K1203" s="192"/>
      <c r="L1203" s="192"/>
      <c r="M1203" s="192"/>
      <c r="N1203" s="192"/>
      <c r="O1203" s="192"/>
      <c r="P1203" s="192"/>
    </row>
    <row r="1204" spans="1:16" x14ac:dyDescent="0.25">
      <c r="A1204" s="329"/>
      <c r="B1204" s="335"/>
      <c r="C1204" s="341"/>
      <c r="D1204" s="195" t="str">
        <f>$D$14</f>
        <v>OESTE</v>
      </c>
      <c r="E1204" s="190"/>
      <c r="F1204" s="192"/>
      <c r="G1204" s="192"/>
      <c r="H1204" s="192"/>
      <c r="I1204" s="192"/>
      <c r="J1204" s="192"/>
      <c r="K1204" s="192"/>
      <c r="L1204" s="192"/>
      <c r="M1204" s="192"/>
      <c r="N1204" s="192"/>
      <c r="O1204" s="192"/>
      <c r="P1204" s="192"/>
    </row>
    <row r="1205" spans="1:16" x14ac:dyDescent="0.25">
      <c r="A1205" s="193"/>
      <c r="B1205" s="206"/>
      <c r="C1205" s="204"/>
      <c r="D1205" s="192"/>
      <c r="E1205" s="192"/>
      <c r="F1205" s="192"/>
      <c r="G1205" s="192"/>
      <c r="H1205" s="192"/>
      <c r="I1205" s="192"/>
      <c r="J1205" s="192"/>
      <c r="K1205" s="192"/>
      <c r="L1205" s="192"/>
      <c r="M1205" s="192"/>
      <c r="N1205" s="192"/>
      <c r="O1205" s="192"/>
      <c r="P1205" s="192"/>
    </row>
    <row r="1206" spans="1:16" x14ac:dyDescent="0.25">
      <c r="A1206" s="324">
        <f>A1201+1</f>
        <v>240</v>
      </c>
      <c r="B1206" s="336">
        <f>Hoja2!B249</f>
        <v>0</v>
      </c>
      <c r="C1206" s="342">
        <f>Hoja2!R249</f>
        <v>0</v>
      </c>
      <c r="D1206" s="191" t="str">
        <f>$D$11</f>
        <v>NORTE</v>
      </c>
      <c r="E1206" s="187"/>
      <c r="F1206" s="192"/>
      <c r="G1206" s="192"/>
      <c r="H1206" s="192"/>
      <c r="I1206" s="192"/>
      <c r="J1206" s="192"/>
      <c r="K1206" s="192"/>
      <c r="L1206" s="192"/>
      <c r="M1206" s="192"/>
      <c r="N1206" s="192"/>
      <c r="O1206" s="192"/>
      <c r="P1206" s="192"/>
    </row>
    <row r="1207" spans="1:16" x14ac:dyDescent="0.25">
      <c r="A1207" s="325"/>
      <c r="B1207" s="337"/>
      <c r="C1207" s="343"/>
      <c r="D1207" s="194" t="str">
        <f>$D$12</f>
        <v>ESTE</v>
      </c>
      <c r="E1207" s="189"/>
      <c r="F1207" s="192"/>
      <c r="G1207" s="192"/>
      <c r="H1207" s="192"/>
      <c r="I1207" s="192"/>
      <c r="J1207" s="192"/>
      <c r="K1207" s="192"/>
      <c r="L1207" s="192"/>
      <c r="M1207" s="192"/>
      <c r="N1207" s="192"/>
      <c r="O1207" s="192"/>
      <c r="P1207" s="192"/>
    </row>
    <row r="1208" spans="1:16" x14ac:dyDescent="0.25">
      <c r="A1208" s="325"/>
      <c r="B1208" s="337"/>
      <c r="C1208" s="343"/>
      <c r="D1208" s="191" t="str">
        <f>$D$13</f>
        <v>SUD</v>
      </c>
      <c r="E1208" s="188"/>
      <c r="F1208" s="192"/>
      <c r="G1208" s="192"/>
      <c r="H1208" s="192"/>
      <c r="I1208" s="192"/>
      <c r="J1208" s="192"/>
      <c r="K1208" s="192"/>
      <c r="L1208" s="192"/>
      <c r="M1208" s="192"/>
      <c r="N1208" s="192"/>
      <c r="O1208" s="192"/>
      <c r="P1208" s="192"/>
    </row>
    <row r="1209" spans="1:16" x14ac:dyDescent="0.25">
      <c r="A1209" s="326"/>
      <c r="B1209" s="338"/>
      <c r="C1209" s="344"/>
      <c r="D1209" s="195" t="str">
        <f>$D$14</f>
        <v>OESTE</v>
      </c>
      <c r="E1209" s="190"/>
      <c r="F1209" s="192"/>
      <c r="G1209" s="192"/>
      <c r="H1209" s="192"/>
      <c r="I1209" s="192"/>
      <c r="J1209" s="192"/>
      <c r="K1209" s="192"/>
      <c r="L1209" s="192"/>
      <c r="M1209" s="192"/>
      <c r="N1209" s="192"/>
      <c r="O1209" s="192"/>
      <c r="P1209" s="192"/>
    </row>
    <row r="1210" spans="1:16" x14ac:dyDescent="0.25">
      <c r="A1210" s="193"/>
      <c r="B1210" s="206"/>
      <c r="C1210" s="204"/>
      <c r="D1210" s="192"/>
      <c r="E1210" s="192"/>
      <c r="F1210" s="192"/>
      <c r="G1210" s="192"/>
      <c r="H1210" s="192"/>
      <c r="I1210" s="192"/>
      <c r="J1210" s="192"/>
      <c r="K1210" s="192"/>
      <c r="L1210" s="192"/>
      <c r="M1210" s="192"/>
      <c r="N1210" s="192"/>
      <c r="O1210" s="192"/>
      <c r="P1210" s="192"/>
    </row>
    <row r="1211" spans="1:16" x14ac:dyDescent="0.25">
      <c r="A1211" s="327">
        <f>A1206+1</f>
        <v>241</v>
      </c>
      <c r="B1211" s="333">
        <f>Hoja2!B250</f>
        <v>0</v>
      </c>
      <c r="C1211" s="339">
        <f>Hoja2!R250</f>
        <v>0</v>
      </c>
      <c r="D1211" s="191" t="str">
        <f>$D$11</f>
        <v>NORTE</v>
      </c>
      <c r="E1211" s="187"/>
      <c r="F1211" s="192"/>
      <c r="G1211" s="192"/>
      <c r="H1211" s="192"/>
      <c r="I1211" s="192"/>
      <c r="J1211" s="192"/>
      <c r="K1211" s="192"/>
      <c r="L1211" s="192"/>
      <c r="M1211" s="192"/>
      <c r="N1211" s="192"/>
      <c r="O1211" s="192"/>
      <c r="P1211" s="192"/>
    </row>
    <row r="1212" spans="1:16" x14ac:dyDescent="0.25">
      <c r="A1212" s="328"/>
      <c r="B1212" s="334"/>
      <c r="C1212" s="340"/>
      <c r="D1212" s="194" t="str">
        <f>$D$12</f>
        <v>ESTE</v>
      </c>
      <c r="E1212" s="189"/>
      <c r="F1212" s="192"/>
      <c r="G1212" s="192"/>
      <c r="H1212" s="192"/>
      <c r="I1212" s="192"/>
      <c r="J1212" s="192"/>
      <c r="K1212" s="192"/>
      <c r="L1212" s="192"/>
      <c r="M1212" s="192"/>
      <c r="N1212" s="192"/>
      <c r="O1212" s="192"/>
      <c r="P1212" s="192"/>
    </row>
    <row r="1213" spans="1:16" x14ac:dyDescent="0.25">
      <c r="A1213" s="328"/>
      <c r="B1213" s="334"/>
      <c r="C1213" s="340"/>
      <c r="D1213" s="191" t="str">
        <f>$D$13</f>
        <v>SUD</v>
      </c>
      <c r="E1213" s="188"/>
      <c r="F1213" s="192"/>
      <c r="G1213" s="192"/>
      <c r="H1213" s="192"/>
      <c r="I1213" s="192"/>
      <c r="J1213" s="192"/>
      <c r="K1213" s="192"/>
      <c r="L1213" s="192"/>
      <c r="M1213" s="192"/>
      <c r="N1213" s="192"/>
      <c r="O1213" s="192"/>
      <c r="P1213" s="192"/>
    </row>
    <row r="1214" spans="1:16" x14ac:dyDescent="0.25">
      <c r="A1214" s="329"/>
      <c r="B1214" s="335"/>
      <c r="C1214" s="341"/>
      <c r="D1214" s="195" t="str">
        <f>$D$14</f>
        <v>OESTE</v>
      </c>
      <c r="E1214" s="190"/>
      <c r="F1214" s="192"/>
      <c r="G1214" s="192"/>
      <c r="H1214" s="192"/>
      <c r="I1214" s="192"/>
      <c r="J1214" s="192"/>
      <c r="K1214" s="192"/>
      <c r="L1214" s="192"/>
      <c r="M1214" s="192"/>
      <c r="N1214" s="192"/>
      <c r="O1214" s="192"/>
      <c r="P1214" s="192"/>
    </row>
    <row r="1215" spans="1:16" x14ac:dyDescent="0.25">
      <c r="A1215" s="193"/>
      <c r="B1215" s="206"/>
      <c r="C1215" s="204"/>
      <c r="D1215" s="192"/>
      <c r="E1215" s="192"/>
      <c r="F1215" s="192"/>
      <c r="G1215" s="192"/>
      <c r="H1215" s="192"/>
      <c r="I1215" s="192"/>
      <c r="J1215" s="192"/>
      <c r="K1215" s="192"/>
      <c r="L1215" s="192"/>
      <c r="M1215" s="192"/>
      <c r="N1215" s="192"/>
      <c r="O1215" s="192"/>
      <c r="P1215" s="192"/>
    </row>
    <row r="1216" spans="1:16" x14ac:dyDescent="0.25">
      <c r="A1216" s="324">
        <f>A1211+1</f>
        <v>242</v>
      </c>
      <c r="B1216" s="336">
        <f>Hoja2!B251</f>
        <v>0</v>
      </c>
      <c r="C1216" s="342">
        <f>Hoja2!R251</f>
        <v>0</v>
      </c>
      <c r="D1216" s="191" t="str">
        <f>$D$11</f>
        <v>NORTE</v>
      </c>
      <c r="E1216" s="187"/>
      <c r="F1216" s="192"/>
      <c r="G1216" s="192"/>
      <c r="H1216" s="192"/>
      <c r="I1216" s="192"/>
      <c r="J1216" s="192"/>
      <c r="K1216" s="192"/>
      <c r="L1216" s="192"/>
      <c r="M1216" s="192"/>
      <c r="N1216" s="192"/>
      <c r="O1216" s="192"/>
      <c r="P1216" s="192"/>
    </row>
    <row r="1217" spans="1:16" x14ac:dyDescent="0.25">
      <c r="A1217" s="325"/>
      <c r="B1217" s="337"/>
      <c r="C1217" s="343"/>
      <c r="D1217" s="194" t="str">
        <f>$D$12</f>
        <v>ESTE</v>
      </c>
      <c r="E1217" s="189"/>
      <c r="F1217" s="192"/>
      <c r="G1217" s="192"/>
      <c r="H1217" s="192"/>
      <c r="I1217" s="192"/>
      <c r="J1217" s="192"/>
      <c r="K1217" s="192"/>
      <c r="L1217" s="192"/>
      <c r="M1217" s="192"/>
      <c r="N1217" s="192"/>
      <c r="O1217" s="192"/>
      <c r="P1217" s="192"/>
    </row>
    <row r="1218" spans="1:16" x14ac:dyDescent="0.25">
      <c r="A1218" s="325"/>
      <c r="B1218" s="337"/>
      <c r="C1218" s="343"/>
      <c r="D1218" s="191" t="str">
        <f>$D$13</f>
        <v>SUD</v>
      </c>
      <c r="E1218" s="188"/>
      <c r="F1218" s="192"/>
      <c r="G1218" s="192"/>
      <c r="H1218" s="192"/>
      <c r="I1218" s="192"/>
      <c r="J1218" s="192"/>
      <c r="K1218" s="192"/>
      <c r="L1218" s="192"/>
      <c r="M1218" s="192"/>
      <c r="N1218" s="192"/>
      <c r="O1218" s="192"/>
      <c r="P1218" s="192"/>
    </row>
    <row r="1219" spans="1:16" x14ac:dyDescent="0.25">
      <c r="A1219" s="326"/>
      <c r="B1219" s="338"/>
      <c r="C1219" s="344"/>
      <c r="D1219" s="195" t="str">
        <f>$D$14</f>
        <v>OESTE</v>
      </c>
      <c r="E1219" s="190"/>
      <c r="F1219" s="192"/>
      <c r="G1219" s="192"/>
      <c r="H1219" s="192"/>
      <c r="I1219" s="192"/>
      <c r="J1219" s="192"/>
      <c r="K1219" s="192"/>
      <c r="L1219" s="192"/>
      <c r="M1219" s="192"/>
      <c r="N1219" s="192"/>
      <c r="O1219" s="192"/>
      <c r="P1219" s="192"/>
    </row>
    <row r="1220" spans="1:16" x14ac:dyDescent="0.25">
      <c r="A1220" s="193"/>
      <c r="B1220" s="206"/>
      <c r="C1220" s="204"/>
      <c r="D1220" s="192"/>
      <c r="E1220" s="192"/>
      <c r="F1220" s="192"/>
      <c r="G1220" s="192"/>
      <c r="H1220" s="192"/>
      <c r="I1220" s="192"/>
      <c r="J1220" s="192"/>
      <c r="K1220" s="192"/>
      <c r="L1220" s="192"/>
      <c r="M1220" s="192"/>
      <c r="N1220" s="192"/>
      <c r="O1220" s="192"/>
      <c r="P1220" s="192"/>
    </row>
    <row r="1221" spans="1:16" x14ac:dyDescent="0.25">
      <c r="A1221" s="327">
        <f>A1216+1</f>
        <v>243</v>
      </c>
      <c r="B1221" s="333">
        <f>Hoja2!B252</f>
        <v>0</v>
      </c>
      <c r="C1221" s="339">
        <f>Hoja2!R252</f>
        <v>0</v>
      </c>
      <c r="D1221" s="191" t="str">
        <f>$D$11</f>
        <v>NORTE</v>
      </c>
      <c r="E1221" s="187"/>
      <c r="F1221" s="192"/>
      <c r="G1221" s="192"/>
      <c r="H1221" s="192"/>
      <c r="I1221" s="192"/>
      <c r="J1221" s="192"/>
      <c r="K1221" s="192"/>
      <c r="L1221" s="192"/>
      <c r="M1221" s="192"/>
      <c r="N1221" s="192"/>
      <c r="O1221" s="192"/>
      <c r="P1221" s="192"/>
    </row>
    <row r="1222" spans="1:16" x14ac:dyDescent="0.25">
      <c r="A1222" s="328"/>
      <c r="B1222" s="334"/>
      <c r="C1222" s="340"/>
      <c r="D1222" s="194" t="str">
        <f>$D$12</f>
        <v>ESTE</v>
      </c>
      <c r="E1222" s="189"/>
      <c r="F1222" s="192"/>
      <c r="G1222" s="192"/>
      <c r="H1222" s="192"/>
      <c r="I1222" s="192"/>
      <c r="J1222" s="192"/>
      <c r="K1222" s="192"/>
      <c r="L1222" s="192"/>
      <c r="M1222" s="192"/>
      <c r="N1222" s="192"/>
      <c r="O1222" s="192"/>
      <c r="P1222" s="192"/>
    </row>
    <row r="1223" spans="1:16" x14ac:dyDescent="0.25">
      <c r="A1223" s="328"/>
      <c r="B1223" s="334"/>
      <c r="C1223" s="340"/>
      <c r="D1223" s="191" t="str">
        <f>$D$13</f>
        <v>SUD</v>
      </c>
      <c r="E1223" s="188"/>
      <c r="F1223" s="192"/>
      <c r="G1223" s="192"/>
      <c r="H1223" s="192"/>
      <c r="I1223" s="192"/>
      <c r="J1223" s="192"/>
      <c r="K1223" s="192"/>
      <c r="L1223" s="192"/>
      <c r="M1223" s="192"/>
      <c r="N1223" s="192"/>
      <c r="O1223" s="192"/>
      <c r="P1223" s="192"/>
    </row>
    <row r="1224" spans="1:16" x14ac:dyDescent="0.25">
      <c r="A1224" s="329"/>
      <c r="B1224" s="335"/>
      <c r="C1224" s="341"/>
      <c r="D1224" s="195" t="str">
        <f>$D$14</f>
        <v>OESTE</v>
      </c>
      <c r="E1224" s="190"/>
      <c r="F1224" s="192"/>
      <c r="G1224" s="192"/>
      <c r="H1224" s="192"/>
      <c r="I1224" s="192"/>
      <c r="J1224" s="192"/>
      <c r="K1224" s="192"/>
      <c r="L1224" s="192"/>
      <c r="M1224" s="192"/>
      <c r="N1224" s="192"/>
      <c r="O1224" s="192"/>
      <c r="P1224" s="192"/>
    </row>
    <row r="1225" spans="1:16" x14ac:dyDescent="0.25">
      <c r="A1225" s="193"/>
      <c r="B1225" s="206"/>
      <c r="C1225" s="204"/>
      <c r="D1225" s="192"/>
      <c r="E1225" s="192"/>
      <c r="F1225" s="192"/>
      <c r="G1225" s="192"/>
      <c r="H1225" s="192"/>
      <c r="I1225" s="192"/>
      <c r="J1225" s="192"/>
      <c r="K1225" s="192"/>
      <c r="L1225" s="192"/>
      <c r="M1225" s="192"/>
      <c r="N1225" s="192"/>
      <c r="O1225" s="192"/>
      <c r="P1225" s="192"/>
    </row>
    <row r="1226" spans="1:16" x14ac:dyDescent="0.25">
      <c r="A1226" s="324">
        <f>A1221+1</f>
        <v>244</v>
      </c>
      <c r="B1226" s="336">
        <f>Hoja2!B253</f>
        <v>0</v>
      </c>
      <c r="C1226" s="342">
        <f>Hoja2!R253</f>
        <v>0</v>
      </c>
      <c r="D1226" s="191" t="str">
        <f>$D$11</f>
        <v>NORTE</v>
      </c>
      <c r="E1226" s="187"/>
      <c r="F1226" s="192"/>
      <c r="G1226" s="192"/>
      <c r="H1226" s="192"/>
      <c r="I1226" s="192"/>
      <c r="J1226" s="192"/>
      <c r="K1226" s="192"/>
      <c r="L1226" s="192"/>
      <c r="M1226" s="192"/>
      <c r="N1226" s="192"/>
      <c r="O1226" s="192"/>
      <c r="P1226" s="192"/>
    </row>
    <row r="1227" spans="1:16" x14ac:dyDescent="0.25">
      <c r="A1227" s="325"/>
      <c r="B1227" s="337"/>
      <c r="C1227" s="343"/>
      <c r="D1227" s="194" t="str">
        <f>$D$12</f>
        <v>ESTE</v>
      </c>
      <c r="E1227" s="189"/>
      <c r="F1227" s="192"/>
      <c r="G1227" s="192"/>
      <c r="H1227" s="192"/>
      <c r="I1227" s="192"/>
      <c r="J1227" s="192"/>
      <c r="K1227" s="192"/>
      <c r="L1227" s="192"/>
      <c r="M1227" s="192"/>
      <c r="N1227" s="192"/>
      <c r="O1227" s="192"/>
      <c r="P1227" s="192"/>
    </row>
    <row r="1228" spans="1:16" x14ac:dyDescent="0.25">
      <c r="A1228" s="325"/>
      <c r="B1228" s="337"/>
      <c r="C1228" s="343"/>
      <c r="D1228" s="191" t="str">
        <f>$D$13</f>
        <v>SUD</v>
      </c>
      <c r="E1228" s="188"/>
      <c r="F1228" s="192"/>
      <c r="G1228" s="192"/>
      <c r="H1228" s="192"/>
      <c r="I1228" s="192"/>
      <c r="J1228" s="192"/>
      <c r="K1228" s="192"/>
      <c r="L1228" s="192"/>
      <c r="M1228" s="192"/>
      <c r="N1228" s="192"/>
      <c r="O1228" s="192"/>
      <c r="P1228" s="192"/>
    </row>
    <row r="1229" spans="1:16" x14ac:dyDescent="0.25">
      <c r="A1229" s="326"/>
      <c r="B1229" s="338"/>
      <c r="C1229" s="344"/>
      <c r="D1229" s="195" t="str">
        <f>$D$14</f>
        <v>OESTE</v>
      </c>
      <c r="E1229" s="190"/>
      <c r="F1229" s="192"/>
      <c r="G1229" s="192"/>
      <c r="H1229" s="192"/>
      <c r="I1229" s="192"/>
      <c r="J1229" s="192"/>
      <c r="K1229" s="192"/>
      <c r="L1229" s="192"/>
      <c r="M1229" s="192"/>
      <c r="N1229" s="192"/>
      <c r="O1229" s="192"/>
      <c r="P1229" s="192"/>
    </row>
    <row r="1230" spans="1:16" x14ac:dyDescent="0.25">
      <c r="A1230" s="193"/>
      <c r="B1230" s="206"/>
      <c r="C1230" s="204"/>
      <c r="D1230" s="192"/>
      <c r="E1230" s="192"/>
      <c r="F1230" s="192"/>
      <c r="G1230" s="192"/>
      <c r="H1230" s="192"/>
      <c r="I1230" s="192"/>
      <c r="J1230" s="192"/>
      <c r="K1230" s="192"/>
      <c r="L1230" s="192"/>
      <c r="M1230" s="192"/>
      <c r="N1230" s="192"/>
      <c r="O1230" s="192"/>
      <c r="P1230" s="192"/>
    </row>
    <row r="1231" spans="1:16" x14ac:dyDescent="0.25">
      <c r="A1231" s="327">
        <f>A1226+1</f>
        <v>245</v>
      </c>
      <c r="B1231" s="333">
        <f>Hoja2!B254</f>
        <v>0</v>
      </c>
      <c r="C1231" s="339">
        <f>Hoja2!R254</f>
        <v>0</v>
      </c>
      <c r="D1231" s="191" t="str">
        <f>$D$11</f>
        <v>NORTE</v>
      </c>
      <c r="E1231" s="187"/>
      <c r="F1231" s="192"/>
      <c r="G1231" s="192"/>
      <c r="H1231" s="192"/>
      <c r="I1231" s="192"/>
      <c r="J1231" s="192"/>
      <c r="K1231" s="192"/>
      <c r="L1231" s="192"/>
      <c r="M1231" s="192"/>
      <c r="N1231" s="192"/>
      <c r="O1231" s="192"/>
      <c r="P1231" s="192"/>
    </row>
    <row r="1232" spans="1:16" x14ac:dyDescent="0.25">
      <c r="A1232" s="328"/>
      <c r="B1232" s="334"/>
      <c r="C1232" s="340"/>
      <c r="D1232" s="194" t="str">
        <f>$D$12</f>
        <v>ESTE</v>
      </c>
      <c r="E1232" s="189"/>
      <c r="F1232" s="192"/>
      <c r="G1232" s="192"/>
      <c r="H1232" s="192"/>
      <c r="I1232" s="192"/>
      <c r="J1232" s="192"/>
      <c r="K1232" s="192"/>
      <c r="L1232" s="192"/>
      <c r="M1232" s="192"/>
      <c r="N1232" s="192"/>
      <c r="O1232" s="192"/>
      <c r="P1232" s="192"/>
    </row>
    <row r="1233" spans="1:16" x14ac:dyDescent="0.25">
      <c r="A1233" s="328"/>
      <c r="B1233" s="334"/>
      <c r="C1233" s="340"/>
      <c r="D1233" s="191" t="str">
        <f>$D$13</f>
        <v>SUD</v>
      </c>
      <c r="E1233" s="188"/>
      <c r="F1233" s="192"/>
      <c r="G1233" s="192"/>
      <c r="H1233" s="192"/>
      <c r="I1233" s="192"/>
      <c r="J1233" s="192"/>
      <c r="K1233" s="192"/>
      <c r="L1233" s="192"/>
      <c r="M1233" s="192"/>
      <c r="N1233" s="192"/>
      <c r="O1233" s="192"/>
      <c r="P1233" s="192"/>
    </row>
    <row r="1234" spans="1:16" x14ac:dyDescent="0.25">
      <c r="A1234" s="329"/>
      <c r="B1234" s="335"/>
      <c r="C1234" s="341"/>
      <c r="D1234" s="195" t="str">
        <f>$D$14</f>
        <v>OESTE</v>
      </c>
      <c r="E1234" s="190"/>
      <c r="F1234" s="192"/>
      <c r="G1234" s="192"/>
      <c r="H1234" s="192"/>
      <c r="I1234" s="192"/>
      <c r="J1234" s="192"/>
      <c r="K1234" s="192"/>
      <c r="L1234" s="192"/>
      <c r="M1234" s="192"/>
      <c r="N1234" s="192"/>
      <c r="O1234" s="192"/>
      <c r="P1234" s="192"/>
    </row>
    <row r="1235" spans="1:16" x14ac:dyDescent="0.25">
      <c r="A1235" s="193"/>
      <c r="B1235" s="206"/>
      <c r="C1235" s="204"/>
      <c r="D1235" s="192"/>
      <c r="E1235" s="192"/>
      <c r="F1235" s="192"/>
      <c r="G1235" s="192"/>
      <c r="H1235" s="192"/>
      <c r="I1235" s="192"/>
      <c r="J1235" s="192"/>
      <c r="K1235" s="192"/>
      <c r="L1235" s="192"/>
      <c r="M1235" s="192"/>
      <c r="N1235" s="192"/>
      <c r="O1235" s="192"/>
      <c r="P1235" s="192"/>
    </row>
    <row r="1236" spans="1:16" x14ac:dyDescent="0.25">
      <c r="A1236" s="324">
        <f>A1231+1</f>
        <v>246</v>
      </c>
      <c r="B1236" s="336">
        <f>Hoja2!B255</f>
        <v>0</v>
      </c>
      <c r="C1236" s="342">
        <f>Hoja2!R255</f>
        <v>0</v>
      </c>
      <c r="D1236" s="191" t="str">
        <f>$D$11</f>
        <v>NORTE</v>
      </c>
      <c r="E1236" s="187"/>
      <c r="F1236" s="192"/>
      <c r="G1236" s="192"/>
      <c r="H1236" s="192"/>
      <c r="I1236" s="192"/>
      <c r="J1236" s="192"/>
      <c r="K1236" s="192"/>
      <c r="L1236" s="192"/>
      <c r="M1236" s="192"/>
      <c r="N1236" s="192"/>
      <c r="O1236" s="192"/>
      <c r="P1236" s="192"/>
    </row>
    <row r="1237" spans="1:16" x14ac:dyDescent="0.25">
      <c r="A1237" s="325"/>
      <c r="B1237" s="337"/>
      <c r="C1237" s="343"/>
      <c r="D1237" s="194" t="str">
        <f>$D$12</f>
        <v>ESTE</v>
      </c>
      <c r="E1237" s="189"/>
      <c r="F1237" s="192"/>
      <c r="G1237" s="192"/>
      <c r="H1237" s="192"/>
      <c r="I1237" s="192"/>
      <c r="J1237" s="192"/>
      <c r="K1237" s="192"/>
      <c r="L1237" s="192"/>
      <c r="M1237" s="192"/>
      <c r="N1237" s="192"/>
      <c r="O1237" s="192"/>
      <c r="P1237" s="192"/>
    </row>
    <row r="1238" spans="1:16" x14ac:dyDescent="0.25">
      <c r="A1238" s="325"/>
      <c r="B1238" s="337"/>
      <c r="C1238" s="343"/>
      <c r="D1238" s="191" t="str">
        <f>$D$13</f>
        <v>SUD</v>
      </c>
      <c r="E1238" s="188"/>
      <c r="F1238" s="192"/>
      <c r="G1238" s="192"/>
      <c r="H1238" s="192"/>
      <c r="I1238" s="192"/>
      <c r="J1238" s="192"/>
      <c r="K1238" s="192"/>
      <c r="L1238" s="192"/>
      <c r="M1238" s="192"/>
      <c r="N1238" s="192"/>
      <c r="O1238" s="192"/>
      <c r="P1238" s="192"/>
    </row>
    <row r="1239" spans="1:16" x14ac:dyDescent="0.25">
      <c r="A1239" s="326"/>
      <c r="B1239" s="338"/>
      <c r="C1239" s="344"/>
      <c r="D1239" s="195" t="str">
        <f>$D$14</f>
        <v>OESTE</v>
      </c>
      <c r="E1239" s="190"/>
      <c r="F1239" s="192"/>
      <c r="G1239" s="192"/>
      <c r="H1239" s="192"/>
      <c r="I1239" s="192"/>
      <c r="J1239" s="192"/>
      <c r="K1239" s="192"/>
      <c r="L1239" s="192"/>
      <c r="M1239" s="192"/>
      <c r="N1239" s="192"/>
      <c r="O1239" s="192"/>
      <c r="P1239" s="192"/>
    </row>
    <row r="1240" spans="1:16" x14ac:dyDescent="0.25">
      <c r="A1240" s="193"/>
      <c r="B1240" s="206"/>
      <c r="C1240" s="204"/>
      <c r="D1240" s="192"/>
      <c r="E1240" s="192"/>
      <c r="F1240" s="192"/>
      <c r="G1240" s="192"/>
      <c r="H1240" s="192"/>
      <c r="I1240" s="192"/>
      <c r="J1240" s="192"/>
      <c r="K1240" s="192"/>
      <c r="L1240" s="192"/>
      <c r="M1240" s="192"/>
      <c r="N1240" s="192"/>
      <c r="O1240" s="192"/>
      <c r="P1240" s="192"/>
    </row>
    <row r="1241" spans="1:16" x14ac:dyDescent="0.25">
      <c r="A1241" s="327">
        <f>A1236+1</f>
        <v>247</v>
      </c>
      <c r="B1241" s="333">
        <f>Hoja2!B256</f>
        <v>0</v>
      </c>
      <c r="C1241" s="339">
        <f>Hoja2!R256</f>
        <v>0</v>
      </c>
      <c r="D1241" s="191" t="str">
        <f>$D$11</f>
        <v>NORTE</v>
      </c>
      <c r="E1241" s="187"/>
      <c r="F1241" s="192"/>
      <c r="G1241" s="192"/>
      <c r="H1241" s="192"/>
      <c r="I1241" s="192"/>
      <c r="J1241" s="192"/>
      <c r="K1241" s="192"/>
      <c r="L1241" s="192"/>
      <c r="M1241" s="192"/>
      <c r="N1241" s="192"/>
      <c r="O1241" s="192"/>
      <c r="P1241" s="192"/>
    </row>
    <row r="1242" spans="1:16" x14ac:dyDescent="0.25">
      <c r="A1242" s="328"/>
      <c r="B1242" s="334"/>
      <c r="C1242" s="340"/>
      <c r="D1242" s="194" t="str">
        <f>$D$12</f>
        <v>ESTE</v>
      </c>
      <c r="E1242" s="189"/>
      <c r="F1242" s="192"/>
      <c r="G1242" s="192"/>
      <c r="H1242" s="192"/>
      <c r="I1242" s="192"/>
      <c r="J1242" s="192"/>
      <c r="K1242" s="192"/>
      <c r="L1242" s="192"/>
      <c r="M1242" s="192"/>
      <c r="N1242" s="192"/>
      <c r="O1242" s="192"/>
      <c r="P1242" s="192"/>
    </row>
    <row r="1243" spans="1:16" x14ac:dyDescent="0.25">
      <c r="A1243" s="328"/>
      <c r="B1243" s="334"/>
      <c r="C1243" s="340"/>
      <c r="D1243" s="191" t="str">
        <f>$D$13</f>
        <v>SUD</v>
      </c>
      <c r="E1243" s="188"/>
      <c r="F1243" s="192"/>
      <c r="G1243" s="192"/>
      <c r="H1243" s="192"/>
      <c r="I1243" s="192"/>
      <c r="J1243" s="192"/>
      <c r="K1243" s="192"/>
      <c r="L1243" s="192"/>
      <c r="M1243" s="192"/>
      <c r="N1243" s="192"/>
      <c r="O1243" s="192"/>
      <c r="P1243" s="192"/>
    </row>
    <row r="1244" spans="1:16" x14ac:dyDescent="0.25">
      <c r="A1244" s="329"/>
      <c r="B1244" s="335"/>
      <c r="C1244" s="341"/>
      <c r="D1244" s="195" t="str">
        <f>$D$14</f>
        <v>OESTE</v>
      </c>
      <c r="E1244" s="190"/>
      <c r="F1244" s="192"/>
      <c r="G1244" s="192"/>
      <c r="H1244" s="192"/>
      <c r="I1244" s="192"/>
      <c r="J1244" s="192"/>
      <c r="K1244" s="192"/>
      <c r="L1244" s="192"/>
      <c r="M1244" s="192"/>
      <c r="N1244" s="192"/>
      <c r="O1244" s="192"/>
      <c r="P1244" s="192"/>
    </row>
    <row r="1245" spans="1:16" x14ac:dyDescent="0.25">
      <c r="A1245" s="193"/>
      <c r="B1245" s="206"/>
      <c r="C1245" s="204"/>
      <c r="D1245" s="192"/>
      <c r="E1245" s="192"/>
      <c r="F1245" s="192"/>
      <c r="G1245" s="192"/>
      <c r="H1245" s="192"/>
      <c r="I1245" s="192"/>
      <c r="J1245" s="192"/>
      <c r="K1245" s="192"/>
      <c r="L1245" s="192"/>
      <c r="M1245" s="192"/>
      <c r="N1245" s="192"/>
      <c r="O1245" s="192"/>
      <c r="P1245" s="192"/>
    </row>
    <row r="1246" spans="1:16" x14ac:dyDescent="0.25">
      <c r="A1246" s="324">
        <f>A1241+1</f>
        <v>248</v>
      </c>
      <c r="B1246" s="336">
        <f>Hoja2!B257</f>
        <v>0</v>
      </c>
      <c r="C1246" s="342">
        <f>Hoja2!R257</f>
        <v>0</v>
      </c>
      <c r="D1246" s="191" t="str">
        <f>$D$11</f>
        <v>NORTE</v>
      </c>
      <c r="E1246" s="187"/>
      <c r="F1246" s="192"/>
      <c r="G1246" s="192"/>
      <c r="H1246" s="192"/>
      <c r="I1246" s="192"/>
      <c r="J1246" s="192"/>
      <c r="K1246" s="192"/>
      <c r="L1246" s="192"/>
      <c r="M1246" s="192"/>
      <c r="N1246" s="192"/>
      <c r="O1246" s="192"/>
      <c r="P1246" s="192"/>
    </row>
    <row r="1247" spans="1:16" x14ac:dyDescent="0.25">
      <c r="A1247" s="325"/>
      <c r="B1247" s="337"/>
      <c r="C1247" s="343"/>
      <c r="D1247" s="194" t="str">
        <f>$D$12</f>
        <v>ESTE</v>
      </c>
      <c r="E1247" s="189"/>
      <c r="F1247" s="192"/>
      <c r="G1247" s="192"/>
      <c r="H1247" s="192"/>
      <c r="I1247" s="192"/>
      <c r="J1247" s="192"/>
      <c r="K1247" s="192"/>
      <c r="L1247" s="192"/>
      <c r="M1247" s="192"/>
      <c r="N1247" s="192"/>
      <c r="O1247" s="192"/>
      <c r="P1247" s="192"/>
    </row>
    <row r="1248" spans="1:16" x14ac:dyDescent="0.25">
      <c r="A1248" s="325"/>
      <c r="B1248" s="337"/>
      <c r="C1248" s="343"/>
      <c r="D1248" s="191" t="str">
        <f>$D$13</f>
        <v>SUD</v>
      </c>
      <c r="E1248" s="188"/>
      <c r="F1248" s="192"/>
      <c r="G1248" s="192"/>
      <c r="H1248" s="192"/>
      <c r="I1248" s="192"/>
      <c r="J1248" s="192"/>
      <c r="K1248" s="192"/>
      <c r="L1248" s="192"/>
      <c r="M1248" s="192"/>
      <c r="N1248" s="192"/>
      <c r="O1248" s="192"/>
      <c r="P1248" s="192"/>
    </row>
    <row r="1249" spans="1:16" x14ac:dyDescent="0.25">
      <c r="A1249" s="326"/>
      <c r="B1249" s="338"/>
      <c r="C1249" s="344"/>
      <c r="D1249" s="195" t="str">
        <f>$D$14</f>
        <v>OESTE</v>
      </c>
      <c r="E1249" s="190"/>
      <c r="F1249" s="192"/>
      <c r="G1249" s="192"/>
      <c r="H1249" s="192"/>
      <c r="I1249" s="192"/>
      <c r="J1249" s="192"/>
      <c r="K1249" s="192"/>
      <c r="L1249" s="192"/>
      <c r="M1249" s="192"/>
      <c r="N1249" s="192"/>
      <c r="O1249" s="192"/>
      <c r="P1249" s="192"/>
    </row>
    <row r="1250" spans="1:16" x14ac:dyDescent="0.25">
      <c r="A1250" s="193"/>
      <c r="B1250" s="206"/>
      <c r="C1250" s="204"/>
      <c r="D1250" s="192"/>
      <c r="E1250" s="192"/>
      <c r="F1250" s="192"/>
      <c r="G1250" s="192"/>
      <c r="H1250" s="192"/>
      <c r="I1250" s="192"/>
      <c r="J1250" s="192"/>
      <c r="K1250" s="192"/>
      <c r="L1250" s="192"/>
      <c r="M1250" s="192"/>
      <c r="N1250" s="192"/>
      <c r="O1250" s="192"/>
      <c r="P1250" s="192"/>
    </row>
    <row r="1251" spans="1:16" x14ac:dyDescent="0.25">
      <c r="A1251" s="327">
        <f>A1246+1</f>
        <v>249</v>
      </c>
      <c r="B1251" s="333">
        <f>Hoja2!B258</f>
        <v>0</v>
      </c>
      <c r="C1251" s="339">
        <f>Hoja2!R258</f>
        <v>0</v>
      </c>
      <c r="D1251" s="191" t="str">
        <f>$D$11</f>
        <v>NORTE</v>
      </c>
      <c r="E1251" s="187"/>
      <c r="F1251" s="192"/>
      <c r="G1251" s="192"/>
      <c r="H1251" s="192"/>
      <c r="I1251" s="192"/>
      <c r="J1251" s="192"/>
      <c r="K1251" s="192"/>
      <c r="L1251" s="192"/>
      <c r="M1251" s="192"/>
      <c r="N1251" s="192"/>
      <c r="O1251" s="192"/>
      <c r="P1251" s="192"/>
    </row>
    <row r="1252" spans="1:16" x14ac:dyDescent="0.25">
      <c r="A1252" s="328"/>
      <c r="B1252" s="334"/>
      <c r="C1252" s="340"/>
      <c r="D1252" s="194" t="str">
        <f>$D$12</f>
        <v>ESTE</v>
      </c>
      <c r="E1252" s="189"/>
      <c r="F1252" s="192"/>
      <c r="G1252" s="192"/>
      <c r="H1252" s="192"/>
      <c r="I1252" s="192"/>
      <c r="J1252" s="192"/>
      <c r="K1252" s="192"/>
      <c r="L1252" s="192"/>
      <c r="M1252" s="192"/>
      <c r="N1252" s="192"/>
      <c r="O1252" s="192"/>
      <c r="P1252" s="192"/>
    </row>
    <row r="1253" spans="1:16" x14ac:dyDescent="0.25">
      <c r="A1253" s="328"/>
      <c r="B1253" s="334"/>
      <c r="C1253" s="340"/>
      <c r="D1253" s="191" t="str">
        <f>$D$13</f>
        <v>SUD</v>
      </c>
      <c r="E1253" s="188"/>
      <c r="F1253" s="192"/>
      <c r="G1253" s="192"/>
      <c r="H1253" s="192"/>
      <c r="I1253" s="192"/>
      <c r="J1253" s="192"/>
      <c r="K1253" s="192"/>
      <c r="L1253" s="192"/>
      <c r="M1253" s="192"/>
      <c r="N1253" s="192"/>
      <c r="O1253" s="192"/>
      <c r="P1253" s="192"/>
    </row>
    <row r="1254" spans="1:16" x14ac:dyDescent="0.25">
      <c r="A1254" s="329"/>
      <c r="B1254" s="335"/>
      <c r="C1254" s="341"/>
      <c r="D1254" s="195" t="str">
        <f>$D$14</f>
        <v>OESTE</v>
      </c>
      <c r="E1254" s="190"/>
      <c r="F1254" s="192"/>
      <c r="G1254" s="192"/>
      <c r="H1254" s="192"/>
      <c r="I1254" s="192"/>
      <c r="J1254" s="192"/>
      <c r="K1254" s="192"/>
      <c r="L1254" s="192"/>
      <c r="M1254" s="192"/>
      <c r="N1254" s="192"/>
      <c r="O1254" s="192"/>
      <c r="P1254" s="192"/>
    </row>
    <row r="1255" spans="1:16" x14ac:dyDescent="0.25">
      <c r="A1255" s="193"/>
      <c r="B1255" s="206"/>
      <c r="C1255" s="204"/>
      <c r="D1255" s="192"/>
      <c r="E1255" s="192"/>
      <c r="F1255" s="192"/>
      <c r="G1255" s="192"/>
      <c r="H1255" s="192"/>
      <c r="I1255" s="192"/>
      <c r="J1255" s="192"/>
      <c r="K1255" s="192"/>
      <c r="L1255" s="192"/>
      <c r="M1255" s="192"/>
      <c r="N1255" s="192"/>
      <c r="O1255" s="192"/>
      <c r="P1255" s="192"/>
    </row>
    <row r="1256" spans="1:16" x14ac:dyDescent="0.25">
      <c r="A1256" s="324">
        <f>A1251+1</f>
        <v>250</v>
      </c>
      <c r="B1256" s="336">
        <f>Hoja2!B259</f>
        <v>0</v>
      </c>
      <c r="C1256" s="342">
        <f>Hoja2!R259</f>
        <v>0</v>
      </c>
      <c r="D1256" s="191" t="str">
        <f>$D$11</f>
        <v>NORTE</v>
      </c>
      <c r="E1256" s="187"/>
      <c r="F1256" s="192"/>
      <c r="G1256" s="192"/>
      <c r="H1256" s="192"/>
      <c r="I1256" s="192"/>
      <c r="J1256" s="192"/>
      <c r="K1256" s="192"/>
      <c r="L1256" s="192"/>
      <c r="M1256" s="192"/>
      <c r="N1256" s="192"/>
      <c r="O1256" s="192"/>
      <c r="P1256" s="192"/>
    </row>
    <row r="1257" spans="1:16" x14ac:dyDescent="0.25">
      <c r="A1257" s="325"/>
      <c r="B1257" s="337"/>
      <c r="C1257" s="343"/>
      <c r="D1257" s="194" t="str">
        <f>$D$12</f>
        <v>ESTE</v>
      </c>
      <c r="E1257" s="189"/>
      <c r="F1257" s="192"/>
      <c r="G1257" s="192"/>
      <c r="H1257" s="192"/>
      <c r="I1257" s="192"/>
      <c r="J1257" s="192"/>
      <c r="K1257" s="192"/>
      <c r="L1257" s="192"/>
      <c r="M1257" s="192"/>
      <c r="N1257" s="192"/>
      <c r="O1257" s="192"/>
      <c r="P1257" s="192"/>
    </row>
    <row r="1258" spans="1:16" x14ac:dyDescent="0.25">
      <c r="A1258" s="325"/>
      <c r="B1258" s="337"/>
      <c r="C1258" s="343"/>
      <c r="D1258" s="191" t="str">
        <f>$D$13</f>
        <v>SUD</v>
      </c>
      <c r="E1258" s="188"/>
      <c r="F1258" s="192"/>
      <c r="G1258" s="192"/>
      <c r="H1258" s="192"/>
      <c r="I1258" s="192"/>
      <c r="J1258" s="192"/>
      <c r="K1258" s="192"/>
      <c r="L1258" s="192"/>
      <c r="M1258" s="192"/>
      <c r="N1258" s="192"/>
      <c r="O1258" s="192"/>
      <c r="P1258" s="192"/>
    </row>
    <row r="1259" spans="1:16" x14ac:dyDescent="0.25">
      <c r="A1259" s="326"/>
      <c r="B1259" s="338"/>
      <c r="C1259" s="344"/>
      <c r="D1259" s="195" t="str">
        <f>$D$14</f>
        <v>OESTE</v>
      </c>
      <c r="E1259" s="190"/>
      <c r="F1259" s="192"/>
      <c r="G1259" s="192"/>
      <c r="H1259" s="192"/>
      <c r="I1259" s="192"/>
      <c r="J1259" s="192"/>
      <c r="K1259" s="192"/>
      <c r="L1259" s="192"/>
      <c r="M1259" s="192"/>
      <c r="N1259" s="192"/>
      <c r="O1259" s="192"/>
      <c r="P1259" s="192"/>
    </row>
    <row r="1260" spans="1:16" x14ac:dyDescent="0.25">
      <c r="A1260" s="193"/>
      <c r="B1260" s="206"/>
      <c r="C1260" s="204"/>
      <c r="D1260" s="192"/>
      <c r="E1260" s="192"/>
      <c r="F1260" s="192"/>
      <c r="G1260" s="192"/>
      <c r="H1260" s="192"/>
      <c r="I1260" s="192"/>
      <c r="J1260" s="192"/>
      <c r="K1260" s="192"/>
      <c r="L1260" s="192"/>
      <c r="M1260" s="192"/>
      <c r="N1260" s="192"/>
      <c r="O1260" s="192"/>
      <c r="P1260" s="192"/>
    </row>
    <row r="1261" spans="1:16" x14ac:dyDescent="0.25">
      <c r="A1261" s="327">
        <f>A1256+1</f>
        <v>251</v>
      </c>
      <c r="B1261" s="333">
        <f>Hoja2!B260</f>
        <v>0</v>
      </c>
      <c r="C1261" s="339">
        <f>Hoja2!R260</f>
        <v>0</v>
      </c>
      <c r="D1261" s="191" t="str">
        <f>$D$11</f>
        <v>NORTE</v>
      </c>
      <c r="E1261" s="187"/>
      <c r="F1261" s="192"/>
      <c r="G1261" s="192"/>
      <c r="H1261" s="192"/>
      <c r="I1261" s="192"/>
      <c r="J1261" s="192"/>
      <c r="K1261" s="192"/>
      <c r="L1261" s="192"/>
      <c r="M1261" s="192"/>
      <c r="N1261" s="192"/>
      <c r="O1261" s="192"/>
      <c r="P1261" s="192"/>
    </row>
    <row r="1262" spans="1:16" x14ac:dyDescent="0.25">
      <c r="A1262" s="328"/>
      <c r="B1262" s="334"/>
      <c r="C1262" s="340"/>
      <c r="D1262" s="194" t="str">
        <f>$D$12</f>
        <v>ESTE</v>
      </c>
      <c r="E1262" s="189"/>
      <c r="F1262" s="192"/>
      <c r="G1262" s="192"/>
      <c r="H1262" s="192"/>
      <c r="I1262" s="192"/>
      <c r="J1262" s="192"/>
      <c r="K1262" s="192"/>
      <c r="L1262" s="192"/>
      <c r="M1262" s="192"/>
      <c r="N1262" s="192"/>
      <c r="O1262" s="192"/>
      <c r="P1262" s="192"/>
    </row>
    <row r="1263" spans="1:16" x14ac:dyDescent="0.25">
      <c r="A1263" s="328"/>
      <c r="B1263" s="334"/>
      <c r="C1263" s="340"/>
      <c r="D1263" s="191" t="str">
        <f>$D$13</f>
        <v>SUD</v>
      </c>
      <c r="E1263" s="188"/>
      <c r="F1263" s="192"/>
      <c r="G1263" s="192"/>
      <c r="H1263" s="192"/>
      <c r="I1263" s="192"/>
      <c r="J1263" s="192"/>
      <c r="K1263" s="192"/>
      <c r="L1263" s="192"/>
      <c r="M1263" s="192"/>
      <c r="N1263" s="192"/>
      <c r="O1263" s="192"/>
      <c r="P1263" s="192"/>
    </row>
    <row r="1264" spans="1:16" x14ac:dyDescent="0.25">
      <c r="A1264" s="329"/>
      <c r="B1264" s="335"/>
      <c r="C1264" s="341"/>
      <c r="D1264" s="195" t="str">
        <f>$D$14</f>
        <v>OESTE</v>
      </c>
      <c r="E1264" s="190"/>
      <c r="F1264" s="192"/>
      <c r="G1264" s="192"/>
      <c r="H1264" s="192"/>
      <c r="I1264" s="192"/>
      <c r="J1264" s="192"/>
      <c r="K1264" s="192"/>
      <c r="L1264" s="192"/>
      <c r="M1264" s="192"/>
      <c r="N1264" s="192"/>
      <c r="O1264" s="192"/>
      <c r="P1264" s="192"/>
    </row>
    <row r="1265" spans="1:16" x14ac:dyDescent="0.25">
      <c r="A1265" s="193"/>
      <c r="B1265" s="206"/>
      <c r="C1265" s="204"/>
      <c r="D1265" s="192"/>
      <c r="E1265" s="192"/>
      <c r="F1265" s="192"/>
      <c r="G1265" s="192"/>
      <c r="H1265" s="192"/>
      <c r="I1265" s="192"/>
      <c r="J1265" s="192"/>
      <c r="K1265" s="192"/>
      <c r="L1265" s="192"/>
      <c r="M1265" s="192"/>
      <c r="N1265" s="192"/>
      <c r="O1265" s="192"/>
      <c r="P1265" s="192"/>
    </row>
    <row r="1266" spans="1:16" x14ac:dyDescent="0.25">
      <c r="A1266" s="324">
        <f>A1261+1</f>
        <v>252</v>
      </c>
      <c r="B1266" s="336">
        <f>Hoja2!B261</f>
        <v>0</v>
      </c>
      <c r="C1266" s="342">
        <f>Hoja2!R261</f>
        <v>0</v>
      </c>
      <c r="D1266" s="191" t="str">
        <f>$D$11</f>
        <v>NORTE</v>
      </c>
      <c r="E1266" s="187"/>
      <c r="F1266" s="192"/>
      <c r="G1266" s="192"/>
      <c r="H1266" s="192"/>
      <c r="I1266" s="192"/>
      <c r="J1266" s="192"/>
      <c r="K1266" s="192"/>
      <c r="L1266" s="192"/>
      <c r="M1266" s="192"/>
      <c r="N1266" s="192"/>
      <c r="O1266" s="192"/>
      <c r="P1266" s="192"/>
    </row>
    <row r="1267" spans="1:16" x14ac:dyDescent="0.25">
      <c r="A1267" s="325"/>
      <c r="B1267" s="337"/>
      <c r="C1267" s="343"/>
      <c r="D1267" s="194" t="str">
        <f>$D$12</f>
        <v>ESTE</v>
      </c>
      <c r="E1267" s="189"/>
      <c r="F1267" s="192"/>
      <c r="G1267" s="192"/>
      <c r="H1267" s="192"/>
      <c r="I1267" s="192"/>
      <c r="J1267" s="192"/>
      <c r="K1267" s="192"/>
      <c r="L1267" s="192"/>
      <c r="M1267" s="192"/>
      <c r="N1267" s="192"/>
      <c r="O1267" s="192"/>
      <c r="P1267" s="192"/>
    </row>
    <row r="1268" spans="1:16" x14ac:dyDescent="0.25">
      <c r="A1268" s="325"/>
      <c r="B1268" s="337"/>
      <c r="C1268" s="343"/>
      <c r="D1268" s="191" t="str">
        <f>$D$13</f>
        <v>SUD</v>
      </c>
      <c r="E1268" s="188"/>
      <c r="F1268" s="192"/>
      <c r="G1268" s="192"/>
      <c r="H1268" s="192"/>
      <c r="I1268" s="192"/>
      <c r="J1268" s="192"/>
      <c r="K1268" s="192"/>
      <c r="L1268" s="192"/>
      <c r="M1268" s="192"/>
      <c r="N1268" s="192"/>
      <c r="O1268" s="192"/>
      <c r="P1268" s="192"/>
    </row>
    <row r="1269" spans="1:16" x14ac:dyDescent="0.25">
      <c r="A1269" s="326"/>
      <c r="B1269" s="338"/>
      <c r="C1269" s="344"/>
      <c r="D1269" s="195" t="str">
        <f>$D$14</f>
        <v>OESTE</v>
      </c>
      <c r="E1269" s="190"/>
      <c r="F1269" s="192"/>
      <c r="G1269" s="192"/>
      <c r="H1269" s="192"/>
      <c r="I1269" s="192"/>
      <c r="J1269" s="192"/>
      <c r="K1269" s="192"/>
      <c r="L1269" s="192"/>
      <c r="M1269" s="192"/>
      <c r="N1269" s="192"/>
      <c r="O1269" s="192"/>
      <c r="P1269" s="192"/>
    </row>
    <row r="1270" spans="1:16" x14ac:dyDescent="0.25">
      <c r="A1270" s="193"/>
      <c r="B1270" s="206"/>
      <c r="C1270" s="204"/>
      <c r="D1270" s="192"/>
      <c r="E1270" s="192"/>
      <c r="F1270" s="192"/>
      <c r="G1270" s="192"/>
      <c r="H1270" s="192"/>
      <c r="I1270" s="192"/>
      <c r="J1270" s="192"/>
      <c r="K1270" s="192"/>
      <c r="L1270" s="192"/>
      <c r="M1270" s="192"/>
      <c r="N1270" s="192"/>
      <c r="O1270" s="192"/>
      <c r="P1270" s="192"/>
    </row>
    <row r="1271" spans="1:16" x14ac:dyDescent="0.25">
      <c r="A1271" s="327">
        <f>A1266+1</f>
        <v>253</v>
      </c>
      <c r="B1271" s="333">
        <f>Hoja2!B262</f>
        <v>0</v>
      </c>
      <c r="C1271" s="339">
        <f>Hoja2!R262</f>
        <v>0</v>
      </c>
      <c r="D1271" s="191" t="str">
        <f>$D$11</f>
        <v>NORTE</v>
      </c>
      <c r="E1271" s="187"/>
      <c r="F1271" s="192"/>
      <c r="G1271" s="192"/>
      <c r="H1271" s="192"/>
      <c r="I1271" s="192"/>
      <c r="J1271" s="192"/>
      <c r="K1271" s="192"/>
      <c r="L1271" s="192"/>
      <c r="M1271" s="192"/>
      <c r="N1271" s="192"/>
      <c r="O1271" s="192"/>
      <c r="P1271" s="192"/>
    </row>
    <row r="1272" spans="1:16" x14ac:dyDescent="0.25">
      <c r="A1272" s="328"/>
      <c r="B1272" s="334"/>
      <c r="C1272" s="340"/>
      <c r="D1272" s="194" t="str">
        <f>$D$12</f>
        <v>ESTE</v>
      </c>
      <c r="E1272" s="189"/>
      <c r="F1272" s="192"/>
      <c r="G1272" s="192"/>
      <c r="H1272" s="192"/>
      <c r="I1272" s="192"/>
      <c r="J1272" s="192"/>
      <c r="K1272" s="192"/>
      <c r="L1272" s="192"/>
      <c r="M1272" s="192"/>
      <c r="N1272" s="192"/>
      <c r="O1272" s="192"/>
      <c r="P1272" s="192"/>
    </row>
    <row r="1273" spans="1:16" x14ac:dyDescent="0.25">
      <c r="A1273" s="328"/>
      <c r="B1273" s="334"/>
      <c r="C1273" s="340"/>
      <c r="D1273" s="191" t="str">
        <f>$D$13</f>
        <v>SUD</v>
      </c>
      <c r="E1273" s="188"/>
      <c r="F1273" s="192"/>
      <c r="G1273" s="192"/>
      <c r="H1273" s="192"/>
      <c r="I1273" s="192"/>
      <c r="J1273" s="192"/>
      <c r="K1273" s="192"/>
      <c r="L1273" s="192"/>
      <c r="M1273" s="192"/>
      <c r="N1273" s="192"/>
      <c r="O1273" s="192"/>
      <c r="P1273" s="192"/>
    </row>
    <row r="1274" spans="1:16" x14ac:dyDescent="0.25">
      <c r="A1274" s="329"/>
      <c r="B1274" s="335"/>
      <c r="C1274" s="341"/>
      <c r="D1274" s="195" t="str">
        <f>$D$14</f>
        <v>OESTE</v>
      </c>
      <c r="E1274" s="190"/>
      <c r="F1274" s="192"/>
      <c r="G1274" s="192"/>
      <c r="H1274" s="192"/>
      <c r="I1274" s="192"/>
      <c r="J1274" s="192"/>
      <c r="K1274" s="192"/>
      <c r="L1274" s="192"/>
      <c r="M1274" s="192"/>
      <c r="N1274" s="192"/>
      <c r="O1274" s="192"/>
      <c r="P1274" s="192"/>
    </row>
    <row r="1275" spans="1:16" x14ac:dyDescent="0.25">
      <c r="A1275" s="193"/>
      <c r="B1275" s="206"/>
      <c r="C1275" s="204"/>
      <c r="D1275" s="192"/>
      <c r="E1275" s="192"/>
      <c r="F1275" s="192"/>
      <c r="G1275" s="192"/>
      <c r="H1275" s="192"/>
      <c r="I1275" s="192"/>
      <c r="J1275" s="192"/>
      <c r="K1275" s="192"/>
      <c r="L1275" s="192"/>
      <c r="M1275" s="192"/>
      <c r="N1275" s="192"/>
      <c r="O1275" s="192"/>
      <c r="P1275" s="192"/>
    </row>
    <row r="1276" spans="1:16" x14ac:dyDescent="0.25">
      <c r="A1276" s="324">
        <f>A1271+1</f>
        <v>254</v>
      </c>
      <c r="B1276" s="336">
        <f>Hoja2!B263</f>
        <v>0</v>
      </c>
      <c r="C1276" s="342">
        <f>Hoja2!R263</f>
        <v>0</v>
      </c>
      <c r="D1276" s="191" t="str">
        <f>$D$11</f>
        <v>NORTE</v>
      </c>
      <c r="E1276" s="187"/>
      <c r="F1276" s="192"/>
      <c r="G1276" s="192"/>
      <c r="H1276" s="192"/>
      <c r="I1276" s="192"/>
      <c r="J1276" s="192"/>
      <c r="K1276" s="192"/>
      <c r="L1276" s="192"/>
      <c r="M1276" s="192"/>
      <c r="N1276" s="192"/>
      <c r="O1276" s="192"/>
      <c r="P1276" s="192"/>
    </row>
    <row r="1277" spans="1:16" x14ac:dyDescent="0.25">
      <c r="A1277" s="325"/>
      <c r="B1277" s="337"/>
      <c r="C1277" s="343"/>
      <c r="D1277" s="194" t="str">
        <f>$D$12</f>
        <v>ESTE</v>
      </c>
      <c r="E1277" s="189"/>
      <c r="F1277" s="192"/>
      <c r="G1277" s="192"/>
      <c r="H1277" s="192"/>
      <c r="I1277" s="192"/>
      <c r="J1277" s="192"/>
      <c r="K1277" s="192"/>
      <c r="L1277" s="192"/>
      <c r="M1277" s="192"/>
      <c r="N1277" s="192"/>
      <c r="O1277" s="192"/>
      <c r="P1277" s="192"/>
    </row>
    <row r="1278" spans="1:16" x14ac:dyDescent="0.25">
      <c r="A1278" s="325"/>
      <c r="B1278" s="337"/>
      <c r="C1278" s="343"/>
      <c r="D1278" s="191" t="str">
        <f>$D$13</f>
        <v>SUD</v>
      </c>
      <c r="E1278" s="188"/>
      <c r="F1278" s="192"/>
      <c r="G1278" s="192"/>
      <c r="H1278" s="192"/>
      <c r="I1278" s="192"/>
      <c r="J1278" s="192"/>
      <c r="K1278" s="192"/>
      <c r="L1278" s="192"/>
      <c r="M1278" s="192"/>
      <c r="N1278" s="192"/>
      <c r="O1278" s="192"/>
      <c r="P1278" s="192"/>
    </row>
    <row r="1279" spans="1:16" x14ac:dyDescent="0.25">
      <c r="A1279" s="326"/>
      <c r="B1279" s="338"/>
      <c r="C1279" s="344"/>
      <c r="D1279" s="195" t="str">
        <f>$D$14</f>
        <v>OESTE</v>
      </c>
      <c r="E1279" s="190"/>
      <c r="F1279" s="192"/>
      <c r="G1279" s="192"/>
      <c r="H1279" s="192"/>
      <c r="I1279" s="192"/>
      <c r="J1279" s="192"/>
      <c r="K1279" s="192"/>
      <c r="L1279" s="192"/>
      <c r="M1279" s="192"/>
      <c r="N1279" s="192"/>
      <c r="O1279" s="192"/>
      <c r="P1279" s="192"/>
    </row>
    <row r="1280" spans="1:16" x14ac:dyDescent="0.25">
      <c r="A1280" s="193"/>
      <c r="B1280" s="206"/>
      <c r="C1280" s="204"/>
      <c r="D1280" s="192"/>
      <c r="E1280" s="192"/>
      <c r="F1280" s="192"/>
      <c r="G1280" s="192"/>
      <c r="H1280" s="192"/>
      <c r="I1280" s="192"/>
      <c r="J1280" s="192"/>
      <c r="K1280" s="192"/>
      <c r="L1280" s="192"/>
      <c r="M1280" s="192"/>
      <c r="N1280" s="192"/>
      <c r="O1280" s="192"/>
      <c r="P1280" s="192"/>
    </row>
    <row r="1281" spans="1:16" x14ac:dyDescent="0.25">
      <c r="A1281" s="327">
        <f>A1276+1</f>
        <v>255</v>
      </c>
      <c r="B1281" s="333">
        <f>Hoja2!B264</f>
        <v>0</v>
      </c>
      <c r="C1281" s="339">
        <f>Hoja2!R264</f>
        <v>0</v>
      </c>
      <c r="D1281" s="191" t="str">
        <f>$D$11</f>
        <v>NORTE</v>
      </c>
      <c r="E1281" s="187"/>
      <c r="F1281" s="192"/>
      <c r="G1281" s="192"/>
      <c r="H1281" s="192"/>
      <c r="I1281" s="192"/>
      <c r="J1281" s="192"/>
      <c r="K1281" s="192"/>
      <c r="L1281" s="192"/>
      <c r="M1281" s="192"/>
      <c r="N1281" s="192"/>
      <c r="O1281" s="192"/>
      <c r="P1281" s="192"/>
    </row>
    <row r="1282" spans="1:16" x14ac:dyDescent="0.25">
      <c r="A1282" s="328"/>
      <c r="B1282" s="334"/>
      <c r="C1282" s="340"/>
      <c r="D1282" s="194" t="str">
        <f>$D$12</f>
        <v>ESTE</v>
      </c>
      <c r="E1282" s="189"/>
      <c r="F1282" s="192"/>
      <c r="G1282" s="192"/>
      <c r="H1282" s="192"/>
      <c r="I1282" s="192"/>
      <c r="J1282" s="192"/>
      <c r="K1282" s="192"/>
      <c r="L1282" s="192"/>
      <c r="M1282" s="192"/>
      <c r="N1282" s="192"/>
      <c r="O1282" s="192"/>
      <c r="P1282" s="192"/>
    </row>
    <row r="1283" spans="1:16" x14ac:dyDescent="0.25">
      <c r="A1283" s="328"/>
      <c r="B1283" s="334"/>
      <c r="C1283" s="340"/>
      <c r="D1283" s="191" t="str">
        <f>$D$13</f>
        <v>SUD</v>
      </c>
      <c r="E1283" s="188"/>
      <c r="F1283" s="192"/>
      <c r="G1283" s="192"/>
      <c r="H1283" s="192"/>
      <c r="I1283" s="192"/>
      <c r="J1283" s="192"/>
      <c r="K1283" s="192"/>
      <c r="L1283" s="192"/>
      <c r="M1283" s="192"/>
      <c r="N1283" s="192"/>
      <c r="O1283" s="192"/>
      <c r="P1283" s="192"/>
    </row>
    <row r="1284" spans="1:16" x14ac:dyDescent="0.25">
      <c r="A1284" s="329"/>
      <c r="B1284" s="335"/>
      <c r="C1284" s="341"/>
      <c r="D1284" s="195" t="str">
        <f>$D$14</f>
        <v>OESTE</v>
      </c>
      <c r="E1284" s="190"/>
      <c r="F1284" s="192"/>
      <c r="G1284" s="192"/>
      <c r="H1284" s="192"/>
      <c r="I1284" s="192"/>
      <c r="J1284" s="192"/>
      <c r="K1284" s="192"/>
      <c r="L1284" s="192"/>
      <c r="M1284" s="192"/>
      <c r="N1284" s="192"/>
      <c r="O1284" s="192"/>
      <c r="P1284" s="192"/>
    </row>
    <row r="1285" spans="1:16" x14ac:dyDescent="0.25">
      <c r="A1285" s="193"/>
      <c r="B1285" s="206"/>
      <c r="C1285" s="204"/>
      <c r="D1285" s="192"/>
      <c r="E1285" s="192"/>
      <c r="F1285" s="192"/>
      <c r="G1285" s="192"/>
      <c r="H1285" s="192"/>
      <c r="I1285" s="192"/>
      <c r="J1285" s="192"/>
      <c r="K1285" s="192"/>
      <c r="L1285" s="192"/>
      <c r="M1285" s="192"/>
      <c r="N1285" s="192"/>
      <c r="O1285" s="192"/>
      <c r="P1285" s="192"/>
    </row>
    <row r="1286" spans="1:16" x14ac:dyDescent="0.25">
      <c r="A1286" s="324">
        <f>A1281+1</f>
        <v>256</v>
      </c>
      <c r="B1286" s="336">
        <f>Hoja2!B265</f>
        <v>0</v>
      </c>
      <c r="C1286" s="342">
        <f>Hoja2!R265</f>
        <v>0</v>
      </c>
      <c r="D1286" s="191" t="str">
        <f>$D$11</f>
        <v>NORTE</v>
      </c>
      <c r="E1286" s="187"/>
      <c r="F1286" s="192"/>
      <c r="G1286" s="192"/>
      <c r="H1286" s="192"/>
      <c r="I1286" s="192"/>
      <c r="J1286" s="192"/>
      <c r="K1286" s="192"/>
      <c r="L1286" s="192"/>
      <c r="M1286" s="192"/>
      <c r="N1286" s="192"/>
      <c r="O1286" s="192"/>
      <c r="P1286" s="192"/>
    </row>
    <row r="1287" spans="1:16" x14ac:dyDescent="0.25">
      <c r="A1287" s="325"/>
      <c r="B1287" s="337"/>
      <c r="C1287" s="343"/>
      <c r="D1287" s="194" t="str">
        <f>$D$12</f>
        <v>ESTE</v>
      </c>
      <c r="E1287" s="189"/>
      <c r="F1287" s="192"/>
      <c r="G1287" s="192"/>
      <c r="H1287" s="192"/>
      <c r="I1287" s="192"/>
      <c r="J1287" s="192"/>
      <c r="K1287" s="192"/>
      <c r="L1287" s="192"/>
      <c r="M1287" s="192"/>
      <c r="N1287" s="192"/>
      <c r="O1287" s="192"/>
      <c r="P1287" s="192"/>
    </row>
    <row r="1288" spans="1:16" x14ac:dyDescent="0.25">
      <c r="A1288" s="325"/>
      <c r="B1288" s="337"/>
      <c r="C1288" s="343"/>
      <c r="D1288" s="191" t="str">
        <f>$D$13</f>
        <v>SUD</v>
      </c>
      <c r="E1288" s="188"/>
      <c r="F1288" s="192"/>
      <c r="G1288" s="192"/>
      <c r="H1288" s="192"/>
      <c r="I1288" s="192"/>
      <c r="J1288" s="192"/>
      <c r="K1288" s="192"/>
      <c r="L1288" s="192"/>
      <c r="M1288" s="192"/>
      <c r="N1288" s="192"/>
      <c r="O1288" s="192"/>
      <c r="P1288" s="192"/>
    </row>
    <row r="1289" spans="1:16" x14ac:dyDescent="0.25">
      <c r="A1289" s="326"/>
      <c r="B1289" s="338"/>
      <c r="C1289" s="344"/>
      <c r="D1289" s="195" t="str">
        <f>$D$14</f>
        <v>OESTE</v>
      </c>
      <c r="E1289" s="190"/>
      <c r="F1289" s="192"/>
      <c r="G1289" s="192"/>
      <c r="H1289" s="192"/>
      <c r="I1289" s="192"/>
      <c r="J1289" s="192"/>
      <c r="K1289" s="192"/>
      <c r="L1289" s="192"/>
      <c r="M1289" s="192"/>
      <c r="N1289" s="192"/>
      <c r="O1289" s="192"/>
      <c r="P1289" s="192"/>
    </row>
    <row r="1290" spans="1:16" x14ac:dyDescent="0.25">
      <c r="A1290" s="193"/>
      <c r="B1290" s="206"/>
      <c r="C1290" s="204"/>
      <c r="D1290" s="192"/>
      <c r="E1290" s="192"/>
      <c r="F1290" s="192"/>
      <c r="G1290" s="192"/>
      <c r="H1290" s="192"/>
      <c r="I1290" s="192"/>
      <c r="J1290" s="192"/>
      <c r="K1290" s="192"/>
      <c r="L1290" s="192"/>
      <c r="M1290" s="192"/>
      <c r="N1290" s="192"/>
      <c r="O1290" s="192"/>
      <c r="P1290" s="192"/>
    </row>
    <row r="1291" spans="1:16" x14ac:dyDescent="0.25">
      <c r="A1291" s="327">
        <f>A1286+1</f>
        <v>257</v>
      </c>
      <c r="B1291" s="333">
        <f>Hoja2!B266</f>
        <v>0</v>
      </c>
      <c r="C1291" s="339">
        <f>Hoja2!R266</f>
        <v>0</v>
      </c>
      <c r="D1291" s="191" t="str">
        <f>$D$11</f>
        <v>NORTE</v>
      </c>
      <c r="E1291" s="187"/>
      <c r="F1291" s="192"/>
      <c r="G1291" s="192"/>
      <c r="H1291" s="192"/>
      <c r="I1291" s="192"/>
      <c r="J1291" s="192"/>
      <c r="K1291" s="192"/>
      <c r="L1291" s="192"/>
      <c r="M1291" s="192"/>
      <c r="N1291" s="192"/>
      <c r="O1291" s="192"/>
      <c r="P1291" s="192"/>
    </row>
    <row r="1292" spans="1:16" x14ac:dyDescent="0.25">
      <c r="A1292" s="328"/>
      <c r="B1292" s="334"/>
      <c r="C1292" s="340"/>
      <c r="D1292" s="194" t="str">
        <f>$D$12</f>
        <v>ESTE</v>
      </c>
      <c r="E1292" s="189"/>
      <c r="F1292" s="192"/>
      <c r="G1292" s="192"/>
      <c r="H1292" s="192"/>
      <c r="I1292" s="192"/>
      <c r="J1292" s="192"/>
      <c r="K1292" s="192"/>
      <c r="L1292" s="192"/>
      <c r="M1292" s="192"/>
      <c r="N1292" s="192"/>
      <c r="O1292" s="192"/>
      <c r="P1292" s="192"/>
    </row>
    <row r="1293" spans="1:16" x14ac:dyDescent="0.25">
      <c r="A1293" s="328"/>
      <c r="B1293" s="334"/>
      <c r="C1293" s="340"/>
      <c r="D1293" s="191" t="str">
        <f>$D$13</f>
        <v>SUD</v>
      </c>
      <c r="E1293" s="188"/>
      <c r="F1293" s="192"/>
      <c r="G1293" s="192"/>
      <c r="H1293" s="192"/>
      <c r="I1293" s="192"/>
      <c r="J1293" s="192"/>
      <c r="K1293" s="192"/>
      <c r="L1293" s="192"/>
      <c r="M1293" s="192"/>
      <c r="N1293" s="192"/>
      <c r="O1293" s="192"/>
      <c r="P1293" s="192"/>
    </row>
    <row r="1294" spans="1:16" x14ac:dyDescent="0.25">
      <c r="A1294" s="329"/>
      <c r="B1294" s="335"/>
      <c r="C1294" s="341"/>
      <c r="D1294" s="195" t="str">
        <f>$D$14</f>
        <v>OESTE</v>
      </c>
      <c r="E1294" s="190"/>
      <c r="F1294" s="192"/>
      <c r="G1294" s="192"/>
      <c r="H1294" s="192"/>
      <c r="I1294" s="192"/>
      <c r="J1294" s="192"/>
      <c r="K1294" s="192"/>
      <c r="L1294" s="192"/>
      <c r="M1294" s="192"/>
      <c r="N1294" s="192"/>
      <c r="O1294" s="192"/>
      <c r="P1294" s="192"/>
    </row>
    <row r="1295" spans="1:16" x14ac:dyDescent="0.25">
      <c r="A1295" s="193"/>
      <c r="B1295" s="206"/>
      <c r="C1295" s="204"/>
      <c r="D1295" s="192"/>
      <c r="E1295" s="192"/>
      <c r="F1295" s="192"/>
      <c r="G1295" s="192"/>
      <c r="H1295" s="192"/>
      <c r="I1295" s="192"/>
      <c r="J1295" s="192"/>
      <c r="K1295" s="192"/>
      <c r="L1295" s="192"/>
      <c r="M1295" s="192"/>
      <c r="N1295" s="192"/>
      <c r="O1295" s="192"/>
      <c r="P1295" s="192"/>
    </row>
    <row r="1296" spans="1:16" x14ac:dyDescent="0.25">
      <c r="A1296" s="324">
        <f>A1291+1</f>
        <v>258</v>
      </c>
      <c r="B1296" s="336">
        <f>Hoja2!B267</f>
        <v>0</v>
      </c>
      <c r="C1296" s="342">
        <f>Hoja2!R267</f>
        <v>0</v>
      </c>
      <c r="D1296" s="191" t="str">
        <f>$D$11</f>
        <v>NORTE</v>
      </c>
      <c r="E1296" s="187"/>
      <c r="F1296" s="192"/>
      <c r="G1296" s="192"/>
      <c r="H1296" s="192"/>
      <c r="I1296" s="192"/>
      <c r="J1296" s="192"/>
      <c r="K1296" s="192"/>
      <c r="L1296" s="192"/>
      <c r="M1296" s="192"/>
      <c r="N1296" s="192"/>
      <c r="O1296" s="192"/>
      <c r="P1296" s="192"/>
    </row>
    <row r="1297" spans="1:16" x14ac:dyDescent="0.25">
      <c r="A1297" s="325"/>
      <c r="B1297" s="337"/>
      <c r="C1297" s="343"/>
      <c r="D1297" s="194" t="str">
        <f>$D$12</f>
        <v>ESTE</v>
      </c>
      <c r="E1297" s="189"/>
      <c r="F1297" s="192"/>
      <c r="G1297" s="192"/>
      <c r="H1297" s="192"/>
      <c r="I1297" s="192"/>
      <c r="J1297" s="192"/>
      <c r="K1297" s="192"/>
      <c r="L1297" s="192"/>
      <c r="M1297" s="192"/>
      <c r="N1297" s="192"/>
      <c r="O1297" s="192"/>
      <c r="P1297" s="192"/>
    </row>
    <row r="1298" spans="1:16" x14ac:dyDescent="0.25">
      <c r="A1298" s="325"/>
      <c r="B1298" s="337"/>
      <c r="C1298" s="343"/>
      <c r="D1298" s="191" t="str">
        <f>$D$13</f>
        <v>SUD</v>
      </c>
      <c r="E1298" s="188"/>
      <c r="F1298" s="192"/>
      <c r="G1298" s="192"/>
      <c r="H1298" s="192"/>
      <c r="I1298" s="192"/>
      <c r="J1298" s="192"/>
      <c r="K1298" s="192"/>
      <c r="L1298" s="192"/>
      <c r="M1298" s="192"/>
      <c r="N1298" s="192"/>
      <c r="O1298" s="192"/>
      <c r="P1298" s="192"/>
    </row>
    <row r="1299" spans="1:16" x14ac:dyDescent="0.25">
      <c r="A1299" s="326"/>
      <c r="B1299" s="338"/>
      <c r="C1299" s="344"/>
      <c r="D1299" s="195" t="str">
        <f>$D$14</f>
        <v>OESTE</v>
      </c>
      <c r="E1299" s="190"/>
      <c r="F1299" s="192"/>
      <c r="G1299" s="192"/>
      <c r="H1299" s="192"/>
      <c r="I1299" s="192"/>
      <c r="J1299" s="192"/>
      <c r="K1299" s="192"/>
      <c r="L1299" s="192"/>
      <c r="M1299" s="192"/>
      <c r="N1299" s="192"/>
      <c r="O1299" s="192"/>
      <c r="P1299" s="192"/>
    </row>
    <row r="1300" spans="1:16" x14ac:dyDescent="0.25">
      <c r="A1300" s="193"/>
      <c r="B1300" s="206"/>
      <c r="C1300" s="204"/>
      <c r="D1300" s="192"/>
      <c r="E1300" s="192"/>
      <c r="F1300" s="192"/>
      <c r="G1300" s="192"/>
      <c r="H1300" s="192"/>
      <c r="I1300" s="192"/>
      <c r="J1300" s="192"/>
      <c r="K1300" s="192"/>
      <c r="L1300" s="192"/>
      <c r="M1300" s="192"/>
      <c r="N1300" s="192"/>
      <c r="O1300" s="192"/>
      <c r="P1300" s="192"/>
    </row>
    <row r="1301" spans="1:16" x14ac:dyDescent="0.25">
      <c r="A1301" s="327">
        <f>A1296+1</f>
        <v>259</v>
      </c>
      <c r="B1301" s="333">
        <f>Hoja2!B268</f>
        <v>0</v>
      </c>
      <c r="C1301" s="339">
        <f>Hoja2!R268</f>
        <v>0</v>
      </c>
      <c r="D1301" s="191" t="str">
        <f>$D$11</f>
        <v>NORTE</v>
      </c>
      <c r="E1301" s="187"/>
      <c r="F1301" s="192"/>
      <c r="G1301" s="192"/>
      <c r="H1301" s="192"/>
      <c r="I1301" s="192"/>
      <c r="J1301" s="192"/>
      <c r="K1301" s="192"/>
      <c r="L1301" s="192"/>
      <c r="M1301" s="192"/>
      <c r="N1301" s="192"/>
      <c r="O1301" s="192"/>
      <c r="P1301" s="192"/>
    </row>
    <row r="1302" spans="1:16" x14ac:dyDescent="0.25">
      <c r="A1302" s="328"/>
      <c r="B1302" s="334"/>
      <c r="C1302" s="340"/>
      <c r="D1302" s="194" t="str">
        <f>$D$12</f>
        <v>ESTE</v>
      </c>
      <c r="E1302" s="189"/>
      <c r="F1302" s="192"/>
      <c r="G1302" s="192"/>
      <c r="H1302" s="192"/>
      <c r="I1302" s="192"/>
      <c r="J1302" s="192"/>
      <c r="K1302" s="192"/>
      <c r="L1302" s="192"/>
      <c r="M1302" s="192"/>
      <c r="N1302" s="192"/>
      <c r="O1302" s="192"/>
      <c r="P1302" s="192"/>
    </row>
    <row r="1303" spans="1:16" x14ac:dyDescent="0.25">
      <c r="A1303" s="328"/>
      <c r="B1303" s="334"/>
      <c r="C1303" s="340"/>
      <c r="D1303" s="191" t="str">
        <f>$D$13</f>
        <v>SUD</v>
      </c>
      <c r="E1303" s="188"/>
      <c r="F1303" s="192"/>
      <c r="G1303" s="192"/>
      <c r="H1303" s="192"/>
      <c r="I1303" s="192"/>
      <c r="J1303" s="192"/>
      <c r="K1303" s="192"/>
      <c r="L1303" s="192"/>
      <c r="M1303" s="192"/>
      <c r="N1303" s="192"/>
      <c r="O1303" s="192"/>
      <c r="P1303" s="192"/>
    </row>
    <row r="1304" spans="1:16" x14ac:dyDescent="0.25">
      <c r="A1304" s="329"/>
      <c r="B1304" s="335"/>
      <c r="C1304" s="341"/>
      <c r="D1304" s="195" t="str">
        <f>$D$14</f>
        <v>OESTE</v>
      </c>
      <c r="E1304" s="190"/>
      <c r="F1304" s="192"/>
      <c r="G1304" s="192"/>
      <c r="H1304" s="192"/>
      <c r="I1304" s="192"/>
      <c r="J1304" s="192"/>
      <c r="K1304" s="192"/>
      <c r="L1304" s="192"/>
      <c r="M1304" s="192"/>
      <c r="N1304" s="192"/>
      <c r="O1304" s="192"/>
      <c r="P1304" s="192"/>
    </row>
    <row r="1305" spans="1:16" x14ac:dyDescent="0.25">
      <c r="A1305" s="193"/>
      <c r="B1305" s="206"/>
      <c r="C1305" s="204"/>
      <c r="D1305" s="192"/>
      <c r="E1305" s="192"/>
      <c r="F1305" s="192"/>
      <c r="G1305" s="192"/>
      <c r="H1305" s="192"/>
      <c r="I1305" s="192"/>
      <c r="J1305" s="192"/>
      <c r="K1305" s="192"/>
      <c r="L1305" s="192"/>
      <c r="M1305" s="192"/>
      <c r="N1305" s="192"/>
      <c r="O1305" s="192"/>
      <c r="P1305" s="192"/>
    </row>
    <row r="1306" spans="1:16" x14ac:dyDescent="0.25">
      <c r="A1306" s="324">
        <f>A1301+1</f>
        <v>260</v>
      </c>
      <c r="B1306" s="336">
        <f>Hoja2!B269</f>
        <v>0</v>
      </c>
      <c r="C1306" s="342">
        <f>Hoja2!R269</f>
        <v>0</v>
      </c>
      <c r="D1306" s="191" t="str">
        <f>$D$11</f>
        <v>NORTE</v>
      </c>
      <c r="E1306" s="187"/>
      <c r="F1306" s="192"/>
      <c r="G1306" s="192"/>
      <c r="H1306" s="192"/>
      <c r="I1306" s="192"/>
      <c r="J1306" s="192"/>
      <c r="K1306" s="192"/>
      <c r="L1306" s="192"/>
      <c r="M1306" s="192"/>
      <c r="N1306" s="192"/>
      <c r="O1306" s="192"/>
      <c r="P1306" s="192"/>
    </row>
    <row r="1307" spans="1:16" x14ac:dyDescent="0.25">
      <c r="A1307" s="325"/>
      <c r="B1307" s="337"/>
      <c r="C1307" s="343"/>
      <c r="D1307" s="194" t="str">
        <f>$D$12</f>
        <v>ESTE</v>
      </c>
      <c r="E1307" s="189"/>
      <c r="F1307" s="192"/>
      <c r="G1307" s="192"/>
      <c r="H1307" s="192"/>
      <c r="I1307" s="192"/>
      <c r="J1307" s="192"/>
      <c r="K1307" s="192"/>
      <c r="L1307" s="192"/>
      <c r="M1307" s="192"/>
      <c r="N1307" s="192"/>
      <c r="O1307" s="192"/>
      <c r="P1307" s="192"/>
    </row>
    <row r="1308" spans="1:16" x14ac:dyDescent="0.25">
      <c r="A1308" s="325"/>
      <c r="B1308" s="337"/>
      <c r="C1308" s="343"/>
      <c r="D1308" s="191" t="str">
        <f>$D$13</f>
        <v>SUD</v>
      </c>
      <c r="E1308" s="188"/>
      <c r="F1308" s="192"/>
      <c r="G1308" s="192"/>
      <c r="H1308" s="192"/>
      <c r="I1308" s="192"/>
      <c r="J1308" s="192"/>
      <c r="K1308" s="192"/>
      <c r="L1308" s="192"/>
      <c r="M1308" s="192"/>
      <c r="N1308" s="192"/>
      <c r="O1308" s="192"/>
      <c r="P1308" s="192"/>
    </row>
    <row r="1309" spans="1:16" x14ac:dyDescent="0.25">
      <c r="A1309" s="326"/>
      <c r="B1309" s="338"/>
      <c r="C1309" s="344"/>
      <c r="D1309" s="195" t="str">
        <f>$D$14</f>
        <v>OESTE</v>
      </c>
      <c r="E1309" s="190"/>
      <c r="F1309" s="192"/>
      <c r="G1309" s="192"/>
      <c r="H1309" s="192"/>
      <c r="I1309" s="192"/>
      <c r="J1309" s="192"/>
      <c r="K1309" s="192"/>
      <c r="L1309" s="192"/>
      <c r="M1309" s="192"/>
      <c r="N1309" s="192"/>
      <c r="O1309" s="192"/>
      <c r="P1309" s="192"/>
    </row>
    <row r="1310" spans="1:16" x14ac:dyDescent="0.25">
      <c r="A1310" s="193"/>
      <c r="B1310" s="206"/>
      <c r="C1310" s="204"/>
      <c r="D1310" s="192"/>
      <c r="E1310" s="192"/>
      <c r="F1310" s="192"/>
      <c r="G1310" s="192"/>
      <c r="H1310" s="192"/>
      <c r="I1310" s="192"/>
      <c r="J1310" s="192"/>
      <c r="K1310" s="192"/>
      <c r="L1310" s="192"/>
      <c r="M1310" s="192"/>
      <c r="N1310" s="192"/>
      <c r="O1310" s="192"/>
      <c r="P1310" s="192"/>
    </row>
    <row r="1311" spans="1:16" x14ac:dyDescent="0.25">
      <c r="A1311" s="327">
        <f>A1306+1</f>
        <v>261</v>
      </c>
      <c r="B1311" s="333">
        <f>Hoja2!B270</f>
        <v>0</v>
      </c>
      <c r="C1311" s="339">
        <f>Hoja2!R270</f>
        <v>0</v>
      </c>
      <c r="D1311" s="191" t="str">
        <f>$D$11</f>
        <v>NORTE</v>
      </c>
      <c r="E1311" s="187"/>
      <c r="F1311" s="192"/>
      <c r="G1311" s="192"/>
      <c r="H1311" s="192"/>
      <c r="I1311" s="192"/>
      <c r="J1311" s="192"/>
      <c r="K1311" s="192"/>
      <c r="L1311" s="192"/>
      <c r="M1311" s="192"/>
      <c r="N1311" s="192"/>
      <c r="O1311" s="192"/>
      <c r="P1311" s="192"/>
    </row>
    <row r="1312" spans="1:16" x14ac:dyDescent="0.25">
      <c r="A1312" s="328"/>
      <c r="B1312" s="334"/>
      <c r="C1312" s="340"/>
      <c r="D1312" s="194" t="str">
        <f>$D$12</f>
        <v>ESTE</v>
      </c>
      <c r="E1312" s="189"/>
      <c r="F1312" s="192"/>
      <c r="G1312" s="192"/>
      <c r="H1312" s="192"/>
      <c r="I1312" s="192"/>
      <c r="J1312" s="192"/>
      <c r="K1312" s="192"/>
      <c r="L1312" s="192"/>
      <c r="M1312" s="192"/>
      <c r="N1312" s="192"/>
      <c r="O1312" s="192"/>
      <c r="P1312" s="192"/>
    </row>
    <row r="1313" spans="1:16" x14ac:dyDescent="0.25">
      <c r="A1313" s="328"/>
      <c r="B1313" s="334"/>
      <c r="C1313" s="340"/>
      <c r="D1313" s="191" t="str">
        <f>$D$13</f>
        <v>SUD</v>
      </c>
      <c r="E1313" s="188"/>
      <c r="F1313" s="192"/>
      <c r="G1313" s="192"/>
      <c r="H1313" s="192"/>
      <c r="I1313" s="192"/>
      <c r="J1313" s="192"/>
      <c r="K1313" s="192"/>
      <c r="L1313" s="192"/>
      <c r="M1313" s="192"/>
      <c r="N1313" s="192"/>
      <c r="O1313" s="192"/>
      <c r="P1313" s="192"/>
    </row>
    <row r="1314" spans="1:16" x14ac:dyDescent="0.25">
      <c r="A1314" s="329"/>
      <c r="B1314" s="335"/>
      <c r="C1314" s="341"/>
      <c r="D1314" s="195" t="str">
        <f>$D$14</f>
        <v>OESTE</v>
      </c>
      <c r="E1314" s="190"/>
      <c r="F1314" s="192"/>
      <c r="G1314" s="192"/>
      <c r="H1314" s="192"/>
      <c r="I1314" s="192"/>
      <c r="J1314" s="192"/>
      <c r="K1314" s="192"/>
      <c r="L1314" s="192"/>
      <c r="M1314" s="192"/>
      <c r="N1314" s="192"/>
      <c r="O1314" s="192"/>
      <c r="P1314" s="192"/>
    </row>
    <row r="1315" spans="1:16" x14ac:dyDescent="0.25">
      <c r="A1315" s="193"/>
      <c r="B1315" s="206"/>
      <c r="C1315" s="204"/>
      <c r="D1315" s="192"/>
      <c r="E1315" s="192"/>
      <c r="F1315" s="192"/>
      <c r="G1315" s="192"/>
      <c r="H1315" s="192"/>
      <c r="I1315" s="192"/>
      <c r="J1315" s="192"/>
      <c r="K1315" s="192"/>
      <c r="L1315" s="192"/>
      <c r="M1315" s="192"/>
      <c r="N1315" s="192"/>
      <c r="O1315" s="192"/>
      <c r="P1315" s="192"/>
    </row>
    <row r="1316" spans="1:16" x14ac:dyDescent="0.25">
      <c r="A1316" s="324">
        <f>A1311+1</f>
        <v>262</v>
      </c>
      <c r="B1316" s="336">
        <f>Hoja2!B271</f>
        <v>0</v>
      </c>
      <c r="C1316" s="342">
        <f>Hoja2!R271</f>
        <v>0</v>
      </c>
      <c r="D1316" s="191" t="str">
        <f>$D$11</f>
        <v>NORTE</v>
      </c>
      <c r="E1316" s="187"/>
      <c r="F1316" s="192"/>
      <c r="G1316" s="192"/>
      <c r="H1316" s="192"/>
      <c r="I1316" s="192"/>
      <c r="J1316" s="192"/>
      <c r="K1316" s="192"/>
      <c r="L1316" s="192"/>
      <c r="M1316" s="192"/>
      <c r="N1316" s="192"/>
      <c r="O1316" s="192"/>
      <c r="P1316" s="192"/>
    </row>
    <row r="1317" spans="1:16" x14ac:dyDescent="0.25">
      <c r="A1317" s="325"/>
      <c r="B1317" s="337"/>
      <c r="C1317" s="343"/>
      <c r="D1317" s="194" t="str">
        <f>$D$12</f>
        <v>ESTE</v>
      </c>
      <c r="E1317" s="189"/>
      <c r="F1317" s="192"/>
      <c r="G1317" s="192"/>
      <c r="H1317" s="192"/>
      <c r="I1317" s="192"/>
      <c r="J1317" s="192"/>
      <c r="K1317" s="192"/>
      <c r="L1317" s="192"/>
      <c r="M1317" s="192"/>
      <c r="N1317" s="192"/>
      <c r="O1317" s="192"/>
      <c r="P1317" s="192"/>
    </row>
    <row r="1318" spans="1:16" x14ac:dyDescent="0.25">
      <c r="A1318" s="325"/>
      <c r="B1318" s="337"/>
      <c r="C1318" s="343"/>
      <c r="D1318" s="191" t="str">
        <f>$D$13</f>
        <v>SUD</v>
      </c>
      <c r="E1318" s="188"/>
      <c r="F1318" s="192"/>
      <c r="G1318" s="192"/>
      <c r="H1318" s="192"/>
      <c r="I1318" s="192"/>
      <c r="J1318" s="192"/>
      <c r="K1318" s="192"/>
      <c r="L1318" s="192"/>
      <c r="M1318" s="192"/>
      <c r="N1318" s="192"/>
      <c r="O1318" s="192"/>
      <c r="P1318" s="192"/>
    </row>
    <row r="1319" spans="1:16" x14ac:dyDescent="0.25">
      <c r="A1319" s="326"/>
      <c r="B1319" s="338"/>
      <c r="C1319" s="344"/>
      <c r="D1319" s="195" t="str">
        <f>$D$14</f>
        <v>OESTE</v>
      </c>
      <c r="E1319" s="190"/>
      <c r="F1319" s="192"/>
      <c r="G1319" s="192"/>
      <c r="H1319" s="192"/>
      <c r="I1319" s="192"/>
      <c r="J1319" s="192"/>
      <c r="K1319" s="192"/>
      <c r="L1319" s="192"/>
      <c r="M1319" s="192"/>
      <c r="N1319" s="192"/>
      <c r="O1319" s="192"/>
      <c r="P1319" s="192"/>
    </row>
    <row r="1320" spans="1:16" x14ac:dyDescent="0.25">
      <c r="A1320" s="193"/>
      <c r="B1320" s="206"/>
      <c r="C1320" s="204"/>
      <c r="D1320" s="192"/>
      <c r="E1320" s="192"/>
      <c r="F1320" s="192"/>
      <c r="G1320" s="192"/>
      <c r="H1320" s="192"/>
      <c r="I1320" s="192"/>
      <c r="J1320" s="192"/>
      <c r="K1320" s="192"/>
      <c r="L1320" s="192"/>
      <c r="M1320" s="192"/>
      <c r="N1320" s="192"/>
      <c r="O1320" s="192"/>
      <c r="P1320" s="192"/>
    </row>
    <row r="1321" spans="1:16" x14ac:dyDescent="0.25">
      <c r="A1321" s="327">
        <f>A1316+1</f>
        <v>263</v>
      </c>
      <c r="B1321" s="333">
        <f>Hoja2!B272</f>
        <v>0</v>
      </c>
      <c r="C1321" s="339">
        <f>Hoja2!R272</f>
        <v>0</v>
      </c>
      <c r="D1321" s="191" t="str">
        <f>$D$11</f>
        <v>NORTE</v>
      </c>
      <c r="E1321" s="187"/>
      <c r="F1321" s="192"/>
      <c r="G1321" s="192"/>
      <c r="H1321" s="192"/>
      <c r="I1321" s="192"/>
      <c r="J1321" s="192"/>
      <c r="K1321" s="192"/>
      <c r="L1321" s="192"/>
      <c r="M1321" s="192"/>
      <c r="N1321" s="192"/>
      <c r="O1321" s="192"/>
      <c r="P1321" s="192"/>
    </row>
    <row r="1322" spans="1:16" x14ac:dyDescent="0.25">
      <c r="A1322" s="328"/>
      <c r="B1322" s="334"/>
      <c r="C1322" s="340"/>
      <c r="D1322" s="194" t="str">
        <f>$D$12</f>
        <v>ESTE</v>
      </c>
      <c r="E1322" s="189"/>
      <c r="F1322" s="192"/>
      <c r="G1322" s="192"/>
      <c r="H1322" s="192"/>
      <c r="I1322" s="192"/>
      <c r="J1322" s="192"/>
      <c r="K1322" s="192"/>
      <c r="L1322" s="192"/>
      <c r="M1322" s="192"/>
      <c r="N1322" s="192"/>
      <c r="O1322" s="192"/>
      <c r="P1322" s="192"/>
    </row>
    <row r="1323" spans="1:16" x14ac:dyDescent="0.25">
      <c r="A1323" s="328"/>
      <c r="B1323" s="334"/>
      <c r="C1323" s="340"/>
      <c r="D1323" s="191" t="str">
        <f>$D$13</f>
        <v>SUD</v>
      </c>
      <c r="E1323" s="188"/>
      <c r="F1323" s="192"/>
      <c r="G1323" s="192"/>
      <c r="H1323" s="192"/>
      <c r="I1323" s="192"/>
      <c r="J1323" s="192"/>
      <c r="K1323" s="192"/>
      <c r="L1323" s="192"/>
      <c r="M1323" s="192"/>
      <c r="N1323" s="192"/>
      <c r="O1323" s="192"/>
      <c r="P1323" s="192"/>
    </row>
    <row r="1324" spans="1:16" x14ac:dyDescent="0.25">
      <c r="A1324" s="329"/>
      <c r="B1324" s="335"/>
      <c r="C1324" s="341"/>
      <c r="D1324" s="195" t="str">
        <f>$D$14</f>
        <v>OESTE</v>
      </c>
      <c r="E1324" s="190"/>
      <c r="F1324" s="192"/>
      <c r="G1324" s="192"/>
      <c r="H1324" s="192"/>
      <c r="I1324" s="192"/>
      <c r="J1324" s="192"/>
      <c r="K1324" s="192"/>
      <c r="L1324" s="192"/>
      <c r="M1324" s="192"/>
      <c r="N1324" s="192"/>
      <c r="O1324" s="192"/>
      <c r="P1324" s="192"/>
    </row>
    <row r="1325" spans="1:16" x14ac:dyDescent="0.25">
      <c r="A1325" s="193"/>
      <c r="B1325" s="206"/>
      <c r="C1325" s="204"/>
      <c r="D1325" s="192"/>
      <c r="E1325" s="192"/>
      <c r="F1325" s="192"/>
      <c r="G1325" s="192"/>
      <c r="H1325" s="192"/>
      <c r="I1325" s="192"/>
      <c r="J1325" s="192"/>
      <c r="K1325" s="192"/>
      <c r="L1325" s="192"/>
      <c r="M1325" s="192"/>
      <c r="N1325" s="192"/>
      <c r="O1325" s="192"/>
      <c r="P1325" s="192"/>
    </row>
    <row r="1326" spans="1:16" x14ac:dyDescent="0.25">
      <c r="A1326" s="324">
        <f>A1321+1</f>
        <v>264</v>
      </c>
      <c r="B1326" s="336">
        <f>Hoja2!B273</f>
        <v>0</v>
      </c>
      <c r="C1326" s="342">
        <f>Hoja2!R273</f>
        <v>0</v>
      </c>
      <c r="D1326" s="191" t="str">
        <f>$D$11</f>
        <v>NORTE</v>
      </c>
      <c r="E1326" s="187"/>
      <c r="F1326" s="192"/>
      <c r="G1326" s="192"/>
      <c r="H1326" s="192"/>
      <c r="I1326" s="192"/>
      <c r="J1326" s="192"/>
      <c r="K1326" s="192"/>
      <c r="L1326" s="192"/>
      <c r="M1326" s="192"/>
      <c r="N1326" s="192"/>
      <c r="O1326" s="192"/>
      <c r="P1326" s="192"/>
    </row>
    <row r="1327" spans="1:16" x14ac:dyDescent="0.25">
      <c r="A1327" s="325"/>
      <c r="B1327" s="337"/>
      <c r="C1327" s="343"/>
      <c r="D1327" s="194" t="str">
        <f>$D$12</f>
        <v>ESTE</v>
      </c>
      <c r="E1327" s="189"/>
      <c r="F1327" s="192"/>
      <c r="G1327" s="192"/>
      <c r="H1327" s="192"/>
      <c r="I1327" s="192"/>
      <c r="J1327" s="192"/>
      <c r="K1327" s="192"/>
      <c r="L1327" s="192"/>
      <c r="M1327" s="192"/>
      <c r="N1327" s="192"/>
      <c r="O1327" s="192"/>
      <c r="P1327" s="192"/>
    </row>
    <row r="1328" spans="1:16" x14ac:dyDescent="0.25">
      <c r="A1328" s="325"/>
      <c r="B1328" s="337"/>
      <c r="C1328" s="343"/>
      <c r="D1328" s="191" t="str">
        <f>$D$13</f>
        <v>SUD</v>
      </c>
      <c r="E1328" s="188"/>
      <c r="F1328" s="192"/>
      <c r="G1328" s="192"/>
      <c r="H1328" s="192"/>
      <c r="I1328" s="192"/>
      <c r="J1328" s="192"/>
      <c r="K1328" s="192"/>
      <c r="L1328" s="192"/>
      <c r="M1328" s="192"/>
      <c r="N1328" s="192"/>
      <c r="O1328" s="192"/>
      <c r="P1328" s="192"/>
    </row>
    <row r="1329" spans="1:16" x14ac:dyDescent="0.25">
      <c r="A1329" s="326"/>
      <c r="B1329" s="338"/>
      <c r="C1329" s="344"/>
      <c r="D1329" s="195" t="str">
        <f>$D$14</f>
        <v>OESTE</v>
      </c>
      <c r="E1329" s="190"/>
      <c r="F1329" s="192"/>
      <c r="G1329" s="192"/>
      <c r="H1329" s="192"/>
      <c r="I1329" s="192"/>
      <c r="J1329" s="192"/>
      <c r="K1329" s="192"/>
      <c r="L1329" s="192"/>
      <c r="M1329" s="192"/>
      <c r="N1329" s="192"/>
      <c r="O1329" s="192"/>
      <c r="P1329" s="192"/>
    </row>
    <row r="1330" spans="1:16" x14ac:dyDescent="0.25">
      <c r="A1330" s="193"/>
      <c r="B1330" s="206"/>
      <c r="C1330" s="204"/>
      <c r="D1330" s="192"/>
      <c r="E1330" s="192"/>
      <c r="F1330" s="192"/>
      <c r="G1330" s="192"/>
      <c r="H1330" s="192"/>
      <c r="I1330" s="192"/>
      <c r="J1330" s="192"/>
      <c r="K1330" s="192"/>
      <c r="L1330" s="192"/>
      <c r="M1330" s="192"/>
      <c r="N1330" s="192"/>
      <c r="O1330" s="192"/>
      <c r="P1330" s="192"/>
    </row>
    <row r="1331" spans="1:16" x14ac:dyDescent="0.25">
      <c r="A1331" s="327">
        <f>A1326+1</f>
        <v>265</v>
      </c>
      <c r="B1331" s="333">
        <f>Hoja2!B274</f>
        <v>0</v>
      </c>
      <c r="C1331" s="339">
        <f>Hoja2!R274</f>
        <v>0</v>
      </c>
      <c r="D1331" s="191" t="str">
        <f>$D$11</f>
        <v>NORTE</v>
      </c>
      <c r="E1331" s="187"/>
      <c r="F1331" s="192"/>
      <c r="G1331" s="192"/>
      <c r="H1331" s="192"/>
      <c r="I1331" s="192"/>
      <c r="J1331" s="192"/>
      <c r="K1331" s="192"/>
      <c r="L1331" s="192"/>
      <c r="M1331" s="192"/>
      <c r="N1331" s="192"/>
      <c r="O1331" s="192"/>
      <c r="P1331" s="192"/>
    </row>
    <row r="1332" spans="1:16" x14ac:dyDescent="0.25">
      <c r="A1332" s="328"/>
      <c r="B1332" s="334"/>
      <c r="C1332" s="340"/>
      <c r="D1332" s="194" t="str">
        <f>$D$12</f>
        <v>ESTE</v>
      </c>
      <c r="E1332" s="189"/>
      <c r="F1332" s="192"/>
      <c r="G1332" s="192"/>
      <c r="H1332" s="192"/>
      <c r="I1332" s="192"/>
      <c r="J1332" s="192"/>
      <c r="K1332" s="192"/>
      <c r="L1332" s="192"/>
      <c r="M1332" s="192"/>
      <c r="N1332" s="192"/>
      <c r="O1332" s="192"/>
      <c r="P1332" s="192"/>
    </row>
    <row r="1333" spans="1:16" x14ac:dyDescent="0.25">
      <c r="A1333" s="328"/>
      <c r="B1333" s="334"/>
      <c r="C1333" s="340"/>
      <c r="D1333" s="191" t="str">
        <f>$D$13</f>
        <v>SUD</v>
      </c>
      <c r="E1333" s="188"/>
      <c r="F1333" s="192"/>
      <c r="G1333" s="192"/>
      <c r="H1333" s="192"/>
      <c r="I1333" s="192"/>
      <c r="J1333" s="192"/>
      <c r="K1333" s="192"/>
      <c r="L1333" s="192"/>
      <c r="M1333" s="192"/>
      <c r="N1333" s="192"/>
      <c r="O1333" s="192"/>
      <c r="P1333" s="192"/>
    </row>
    <row r="1334" spans="1:16" x14ac:dyDescent="0.25">
      <c r="A1334" s="329"/>
      <c r="B1334" s="335"/>
      <c r="C1334" s="341"/>
      <c r="D1334" s="195" t="str">
        <f>$D$14</f>
        <v>OESTE</v>
      </c>
      <c r="E1334" s="190"/>
      <c r="F1334" s="192"/>
      <c r="G1334" s="192"/>
      <c r="H1334" s="192"/>
      <c r="I1334" s="192"/>
      <c r="J1334" s="192"/>
      <c r="K1334" s="192"/>
      <c r="L1334" s="192"/>
      <c r="M1334" s="192"/>
      <c r="N1334" s="192"/>
      <c r="O1334" s="192"/>
      <c r="P1334" s="192"/>
    </row>
    <row r="1335" spans="1:16" x14ac:dyDescent="0.25">
      <c r="A1335" s="193"/>
      <c r="B1335" s="206"/>
      <c r="C1335" s="204"/>
      <c r="D1335" s="192"/>
      <c r="E1335" s="192"/>
      <c r="F1335" s="192"/>
      <c r="G1335" s="192"/>
      <c r="H1335" s="192"/>
      <c r="I1335" s="192"/>
      <c r="J1335" s="192"/>
      <c r="K1335" s="192"/>
      <c r="L1335" s="192"/>
      <c r="M1335" s="192"/>
      <c r="N1335" s="192"/>
      <c r="O1335" s="192"/>
      <c r="P1335" s="192"/>
    </row>
    <row r="1336" spans="1:16" x14ac:dyDescent="0.25">
      <c r="A1336" s="324">
        <f>A1331+1</f>
        <v>266</v>
      </c>
      <c r="B1336" s="336">
        <f>Hoja2!B275</f>
        <v>0</v>
      </c>
      <c r="C1336" s="342">
        <f>Hoja2!R275</f>
        <v>0</v>
      </c>
      <c r="D1336" s="191" t="str">
        <f>$D$11</f>
        <v>NORTE</v>
      </c>
      <c r="E1336" s="187"/>
      <c r="F1336" s="192"/>
      <c r="G1336" s="192"/>
      <c r="H1336" s="192"/>
      <c r="I1336" s="192"/>
      <c r="J1336" s="192"/>
      <c r="K1336" s="192"/>
      <c r="L1336" s="192"/>
      <c r="M1336" s="192"/>
      <c r="N1336" s="192"/>
      <c r="O1336" s="192"/>
      <c r="P1336" s="192"/>
    </row>
    <row r="1337" spans="1:16" x14ac:dyDescent="0.25">
      <c r="A1337" s="325"/>
      <c r="B1337" s="337"/>
      <c r="C1337" s="343"/>
      <c r="D1337" s="194" t="str">
        <f>$D$12</f>
        <v>ESTE</v>
      </c>
      <c r="E1337" s="189"/>
      <c r="F1337" s="192"/>
      <c r="G1337" s="192"/>
      <c r="H1337" s="192"/>
      <c r="I1337" s="192"/>
      <c r="J1337" s="192"/>
      <c r="K1337" s="192"/>
      <c r="L1337" s="192"/>
      <c r="M1337" s="192"/>
      <c r="N1337" s="192"/>
      <c r="O1337" s="192"/>
      <c r="P1337" s="192"/>
    </row>
    <row r="1338" spans="1:16" x14ac:dyDescent="0.25">
      <c r="A1338" s="325"/>
      <c r="B1338" s="337"/>
      <c r="C1338" s="343"/>
      <c r="D1338" s="191" t="str">
        <f>$D$13</f>
        <v>SUD</v>
      </c>
      <c r="E1338" s="188"/>
      <c r="F1338" s="192"/>
      <c r="G1338" s="192"/>
      <c r="H1338" s="192"/>
      <c r="I1338" s="192"/>
      <c r="J1338" s="192"/>
      <c r="K1338" s="192"/>
      <c r="L1338" s="192"/>
      <c r="M1338" s="192"/>
      <c r="N1338" s="192"/>
      <c r="O1338" s="192"/>
      <c r="P1338" s="192"/>
    </row>
    <row r="1339" spans="1:16" x14ac:dyDescent="0.25">
      <c r="A1339" s="326"/>
      <c r="B1339" s="338"/>
      <c r="C1339" s="344"/>
      <c r="D1339" s="195" t="str">
        <f>$D$14</f>
        <v>OESTE</v>
      </c>
      <c r="E1339" s="190"/>
      <c r="F1339" s="192"/>
      <c r="G1339" s="192"/>
      <c r="H1339" s="192"/>
      <c r="I1339" s="192"/>
      <c r="J1339" s="192"/>
      <c r="K1339" s="192"/>
      <c r="L1339" s="192"/>
      <c r="M1339" s="192"/>
      <c r="N1339" s="192"/>
      <c r="O1339" s="192"/>
      <c r="P1339" s="192"/>
    </row>
    <row r="1340" spans="1:16" x14ac:dyDescent="0.25">
      <c r="A1340" s="193"/>
      <c r="B1340" s="206"/>
      <c r="C1340" s="204"/>
      <c r="D1340" s="192"/>
      <c r="E1340" s="192"/>
      <c r="F1340" s="192"/>
      <c r="G1340" s="192"/>
      <c r="H1340" s="192"/>
      <c r="I1340" s="192"/>
      <c r="J1340" s="192"/>
      <c r="K1340" s="192"/>
      <c r="L1340" s="192"/>
      <c r="M1340" s="192"/>
      <c r="N1340" s="192"/>
      <c r="O1340" s="192"/>
      <c r="P1340" s="192"/>
    </row>
    <row r="1341" spans="1:16" x14ac:dyDescent="0.25">
      <c r="A1341" s="327">
        <f>A1336+1</f>
        <v>267</v>
      </c>
      <c r="B1341" s="333">
        <f>Hoja2!B276</f>
        <v>0</v>
      </c>
      <c r="C1341" s="339">
        <f>Hoja2!R276</f>
        <v>0</v>
      </c>
      <c r="D1341" s="191" t="str">
        <f>$D$11</f>
        <v>NORTE</v>
      </c>
      <c r="E1341" s="187"/>
      <c r="F1341" s="192"/>
      <c r="G1341" s="192"/>
      <c r="H1341" s="192"/>
      <c r="I1341" s="192"/>
      <c r="J1341" s="192"/>
      <c r="K1341" s="192"/>
      <c r="L1341" s="192"/>
      <c r="M1341" s="192"/>
      <c r="N1341" s="192"/>
      <c r="O1341" s="192"/>
      <c r="P1341" s="192"/>
    </row>
    <row r="1342" spans="1:16" x14ac:dyDescent="0.25">
      <c r="A1342" s="328"/>
      <c r="B1342" s="334"/>
      <c r="C1342" s="340"/>
      <c r="D1342" s="194" t="str">
        <f>$D$12</f>
        <v>ESTE</v>
      </c>
      <c r="E1342" s="189"/>
      <c r="F1342" s="192"/>
      <c r="G1342" s="192"/>
      <c r="H1342" s="192"/>
      <c r="I1342" s="192"/>
      <c r="J1342" s="192"/>
      <c r="K1342" s="192"/>
      <c r="L1342" s="192"/>
      <c r="M1342" s="192"/>
      <c r="N1342" s="192"/>
      <c r="O1342" s="192"/>
      <c r="P1342" s="192"/>
    </row>
    <row r="1343" spans="1:16" x14ac:dyDescent="0.25">
      <c r="A1343" s="328"/>
      <c r="B1343" s="334"/>
      <c r="C1343" s="340"/>
      <c r="D1343" s="191" t="str">
        <f>$D$13</f>
        <v>SUD</v>
      </c>
      <c r="E1343" s="188"/>
      <c r="F1343" s="192"/>
      <c r="G1343" s="192"/>
      <c r="H1343" s="192"/>
      <c r="I1343" s="192"/>
      <c r="J1343" s="192"/>
      <c r="K1343" s="192"/>
      <c r="L1343" s="192"/>
      <c r="M1343" s="192"/>
      <c r="N1343" s="192"/>
      <c r="O1343" s="192"/>
      <c r="P1343" s="192"/>
    </row>
    <row r="1344" spans="1:16" x14ac:dyDescent="0.25">
      <c r="A1344" s="329"/>
      <c r="B1344" s="335"/>
      <c r="C1344" s="341"/>
      <c r="D1344" s="195" t="str">
        <f>$D$14</f>
        <v>OESTE</v>
      </c>
      <c r="E1344" s="190"/>
      <c r="F1344" s="192"/>
      <c r="G1344" s="192"/>
      <c r="H1344" s="192"/>
      <c r="I1344" s="192"/>
      <c r="J1344" s="192"/>
      <c r="K1344" s="192"/>
      <c r="L1344" s="192"/>
      <c r="M1344" s="192"/>
      <c r="N1344" s="192"/>
      <c r="O1344" s="192"/>
      <c r="P1344" s="192"/>
    </row>
    <row r="1345" spans="1:16" x14ac:dyDescent="0.25">
      <c r="A1345" s="193"/>
      <c r="B1345" s="206"/>
      <c r="C1345" s="204"/>
      <c r="D1345" s="192"/>
      <c r="E1345" s="192"/>
      <c r="F1345" s="192"/>
      <c r="G1345" s="192"/>
      <c r="H1345" s="192"/>
      <c r="I1345" s="192"/>
      <c r="J1345" s="192"/>
      <c r="K1345" s="192"/>
      <c r="L1345" s="192"/>
      <c r="M1345" s="192"/>
      <c r="N1345" s="192"/>
      <c r="O1345" s="192"/>
      <c r="P1345" s="192"/>
    </row>
    <row r="1346" spans="1:16" x14ac:dyDescent="0.25">
      <c r="A1346" s="324">
        <f>A1341+1</f>
        <v>268</v>
      </c>
      <c r="B1346" s="336">
        <f>Hoja2!B277</f>
        <v>0</v>
      </c>
      <c r="C1346" s="342">
        <f>Hoja2!R277</f>
        <v>0</v>
      </c>
      <c r="D1346" s="191" t="str">
        <f>$D$11</f>
        <v>NORTE</v>
      </c>
      <c r="E1346" s="187"/>
      <c r="F1346" s="192"/>
      <c r="G1346" s="192"/>
      <c r="H1346" s="192"/>
      <c r="I1346" s="192"/>
      <c r="J1346" s="192"/>
      <c r="K1346" s="192"/>
      <c r="L1346" s="192"/>
      <c r="M1346" s="192"/>
      <c r="N1346" s="192"/>
      <c r="O1346" s="192"/>
      <c r="P1346" s="192"/>
    </row>
    <row r="1347" spans="1:16" x14ac:dyDescent="0.25">
      <c r="A1347" s="325"/>
      <c r="B1347" s="337"/>
      <c r="C1347" s="343"/>
      <c r="D1347" s="194" t="str">
        <f>$D$12</f>
        <v>ESTE</v>
      </c>
      <c r="E1347" s="189"/>
      <c r="F1347" s="192"/>
      <c r="G1347" s="192"/>
      <c r="H1347" s="192"/>
      <c r="I1347" s="192"/>
      <c r="J1347" s="192"/>
      <c r="K1347" s="192"/>
      <c r="L1347" s="192"/>
      <c r="M1347" s="192"/>
      <c r="N1347" s="192"/>
      <c r="O1347" s="192"/>
      <c r="P1347" s="192"/>
    </row>
    <row r="1348" spans="1:16" x14ac:dyDescent="0.25">
      <c r="A1348" s="325"/>
      <c r="B1348" s="337"/>
      <c r="C1348" s="343"/>
      <c r="D1348" s="191" t="str">
        <f>$D$13</f>
        <v>SUD</v>
      </c>
      <c r="E1348" s="188"/>
      <c r="F1348" s="192"/>
      <c r="G1348" s="192"/>
      <c r="H1348" s="192"/>
      <c r="I1348" s="192"/>
      <c r="J1348" s="192"/>
      <c r="K1348" s="192"/>
      <c r="L1348" s="192"/>
      <c r="M1348" s="192"/>
      <c r="N1348" s="192"/>
      <c r="O1348" s="192"/>
      <c r="P1348" s="192"/>
    </row>
    <row r="1349" spans="1:16" x14ac:dyDescent="0.25">
      <c r="A1349" s="326"/>
      <c r="B1349" s="338"/>
      <c r="C1349" s="344"/>
      <c r="D1349" s="195" t="str">
        <f>$D$14</f>
        <v>OESTE</v>
      </c>
      <c r="E1349" s="190"/>
      <c r="F1349" s="192"/>
      <c r="G1349" s="192"/>
      <c r="H1349" s="192"/>
      <c r="I1349" s="192"/>
      <c r="J1349" s="192"/>
      <c r="K1349" s="192"/>
      <c r="L1349" s="192"/>
      <c r="M1349" s="192"/>
      <c r="N1349" s="192"/>
      <c r="O1349" s="192"/>
      <c r="P1349" s="192"/>
    </row>
    <row r="1350" spans="1:16" x14ac:dyDescent="0.25">
      <c r="A1350" s="193"/>
      <c r="B1350" s="206"/>
      <c r="C1350" s="204"/>
      <c r="D1350" s="192"/>
      <c r="E1350" s="192"/>
      <c r="F1350" s="192"/>
      <c r="G1350" s="192"/>
      <c r="H1350" s="192"/>
      <c r="I1350" s="192"/>
      <c r="J1350" s="192"/>
      <c r="K1350" s="192"/>
      <c r="L1350" s="192"/>
      <c r="M1350" s="192"/>
      <c r="N1350" s="192"/>
      <c r="O1350" s="192"/>
      <c r="P1350" s="192"/>
    </row>
    <row r="1351" spans="1:16" x14ac:dyDescent="0.25">
      <c r="A1351" s="327">
        <f>A1346+1</f>
        <v>269</v>
      </c>
      <c r="B1351" s="333">
        <f>Hoja2!B278</f>
        <v>0</v>
      </c>
      <c r="C1351" s="339">
        <f>Hoja2!R278</f>
        <v>0</v>
      </c>
      <c r="D1351" s="191" t="str">
        <f>$D$11</f>
        <v>NORTE</v>
      </c>
      <c r="E1351" s="187"/>
      <c r="F1351" s="192"/>
      <c r="G1351" s="192"/>
      <c r="H1351" s="192"/>
      <c r="I1351" s="192"/>
      <c r="J1351" s="192"/>
      <c r="K1351" s="192"/>
      <c r="L1351" s="192"/>
      <c r="M1351" s="192"/>
      <c r="N1351" s="192"/>
      <c r="O1351" s="192"/>
      <c r="P1351" s="192"/>
    </row>
    <row r="1352" spans="1:16" x14ac:dyDescent="0.25">
      <c r="A1352" s="328"/>
      <c r="B1352" s="334"/>
      <c r="C1352" s="340"/>
      <c r="D1352" s="194" t="str">
        <f>$D$12</f>
        <v>ESTE</v>
      </c>
      <c r="E1352" s="189"/>
      <c r="F1352" s="192"/>
      <c r="G1352" s="192"/>
      <c r="H1352" s="192"/>
      <c r="I1352" s="192"/>
      <c r="J1352" s="192"/>
      <c r="K1352" s="192"/>
      <c r="L1352" s="192"/>
      <c r="M1352" s="192"/>
      <c r="N1352" s="192"/>
      <c r="O1352" s="192"/>
      <c r="P1352" s="192"/>
    </row>
    <row r="1353" spans="1:16" x14ac:dyDescent="0.25">
      <c r="A1353" s="328"/>
      <c r="B1353" s="334"/>
      <c r="C1353" s="340"/>
      <c r="D1353" s="191" t="str">
        <f>$D$13</f>
        <v>SUD</v>
      </c>
      <c r="E1353" s="188"/>
      <c r="F1353" s="192"/>
      <c r="G1353" s="192"/>
      <c r="H1353" s="192"/>
      <c r="I1353" s="192"/>
      <c r="J1353" s="192"/>
      <c r="K1353" s="192"/>
      <c r="L1353" s="192"/>
      <c r="M1353" s="192"/>
      <c r="N1353" s="192"/>
      <c r="O1353" s="192"/>
      <c r="P1353" s="192"/>
    </row>
    <row r="1354" spans="1:16" x14ac:dyDescent="0.25">
      <c r="A1354" s="329"/>
      <c r="B1354" s="335"/>
      <c r="C1354" s="341"/>
      <c r="D1354" s="195" t="str">
        <f>$D$14</f>
        <v>OESTE</v>
      </c>
      <c r="E1354" s="190"/>
      <c r="F1354" s="192"/>
      <c r="G1354" s="192"/>
      <c r="H1354" s="192"/>
      <c r="I1354" s="192"/>
      <c r="J1354" s="192"/>
      <c r="K1354" s="192"/>
      <c r="L1354" s="192"/>
      <c r="M1354" s="192"/>
      <c r="N1354" s="192"/>
      <c r="O1354" s="192"/>
      <c r="P1354" s="192"/>
    </row>
    <row r="1355" spans="1:16" x14ac:dyDescent="0.25">
      <c r="A1355" s="193"/>
      <c r="B1355" s="206"/>
      <c r="C1355" s="204"/>
      <c r="D1355" s="192"/>
      <c r="E1355" s="192"/>
      <c r="F1355" s="192"/>
      <c r="G1355" s="192"/>
      <c r="H1355" s="192"/>
      <c r="I1355" s="192"/>
      <c r="J1355" s="192"/>
      <c r="K1355" s="192"/>
      <c r="L1355" s="192"/>
      <c r="M1355" s="192"/>
      <c r="N1355" s="192"/>
      <c r="O1355" s="192"/>
      <c r="P1355" s="192"/>
    </row>
    <row r="1356" spans="1:16" x14ac:dyDescent="0.25">
      <c r="A1356" s="324">
        <f>A1351+1</f>
        <v>270</v>
      </c>
      <c r="B1356" s="336">
        <f>Hoja2!B279</f>
        <v>0</v>
      </c>
      <c r="C1356" s="342">
        <f>Hoja2!R279</f>
        <v>0</v>
      </c>
      <c r="D1356" s="191" t="str">
        <f>$D$11</f>
        <v>NORTE</v>
      </c>
      <c r="E1356" s="187"/>
      <c r="F1356" s="192"/>
      <c r="G1356" s="192"/>
      <c r="H1356" s="192"/>
      <c r="I1356" s="192"/>
      <c r="J1356" s="192"/>
      <c r="K1356" s="192"/>
      <c r="L1356" s="192"/>
      <c r="M1356" s="192"/>
      <c r="N1356" s="192"/>
      <c r="O1356" s="192"/>
      <c r="P1356" s="192"/>
    </row>
    <row r="1357" spans="1:16" x14ac:dyDescent="0.25">
      <c r="A1357" s="325"/>
      <c r="B1357" s="337"/>
      <c r="C1357" s="343"/>
      <c r="D1357" s="194" t="str">
        <f>$D$12</f>
        <v>ESTE</v>
      </c>
      <c r="E1357" s="189"/>
      <c r="F1357" s="192"/>
      <c r="G1357" s="192"/>
      <c r="H1357" s="192"/>
      <c r="I1357" s="192"/>
      <c r="J1357" s="192"/>
      <c r="K1357" s="192"/>
      <c r="L1357" s="192"/>
      <c r="M1357" s="192"/>
      <c r="N1357" s="192"/>
      <c r="O1357" s="192"/>
      <c r="P1357" s="192"/>
    </row>
    <row r="1358" spans="1:16" x14ac:dyDescent="0.25">
      <c r="A1358" s="325"/>
      <c r="B1358" s="337"/>
      <c r="C1358" s="343"/>
      <c r="D1358" s="191" t="str">
        <f>$D$13</f>
        <v>SUD</v>
      </c>
      <c r="E1358" s="188"/>
      <c r="F1358" s="192"/>
      <c r="G1358" s="192"/>
      <c r="H1358" s="192"/>
      <c r="I1358" s="192"/>
      <c r="J1358" s="192"/>
      <c r="K1358" s="192"/>
      <c r="L1358" s="192"/>
      <c r="M1358" s="192"/>
      <c r="N1358" s="192"/>
      <c r="O1358" s="192"/>
      <c r="P1358" s="192"/>
    </row>
    <row r="1359" spans="1:16" x14ac:dyDescent="0.25">
      <c r="A1359" s="326"/>
      <c r="B1359" s="338"/>
      <c r="C1359" s="344"/>
      <c r="D1359" s="195" t="str">
        <f>$D$14</f>
        <v>OESTE</v>
      </c>
      <c r="E1359" s="190"/>
      <c r="F1359" s="192"/>
      <c r="G1359" s="192"/>
      <c r="H1359" s="192"/>
      <c r="I1359" s="192"/>
      <c r="J1359" s="192"/>
      <c r="K1359" s="192"/>
      <c r="L1359" s="192"/>
      <c r="M1359" s="192"/>
      <c r="N1359" s="192"/>
      <c r="O1359" s="192"/>
      <c r="P1359" s="192"/>
    </row>
    <row r="1360" spans="1:16" x14ac:dyDescent="0.25">
      <c r="A1360" s="193"/>
      <c r="B1360" s="206"/>
      <c r="C1360" s="204"/>
      <c r="D1360" s="192"/>
      <c r="E1360" s="192"/>
      <c r="F1360" s="192"/>
      <c r="G1360" s="192"/>
      <c r="H1360" s="192"/>
      <c r="I1360" s="192"/>
      <c r="J1360" s="192"/>
      <c r="K1360" s="192"/>
      <c r="L1360" s="192"/>
      <c r="M1360" s="192"/>
      <c r="N1360" s="192"/>
      <c r="O1360" s="192"/>
      <c r="P1360" s="192"/>
    </row>
    <row r="1361" spans="1:16" x14ac:dyDescent="0.25">
      <c r="A1361" s="327">
        <f>A1356+1</f>
        <v>271</v>
      </c>
      <c r="B1361" s="333">
        <f>Hoja2!B280</f>
        <v>0</v>
      </c>
      <c r="C1361" s="339">
        <f>Hoja2!R280</f>
        <v>0</v>
      </c>
      <c r="D1361" s="191" t="str">
        <f>$D$11</f>
        <v>NORTE</v>
      </c>
      <c r="E1361" s="187"/>
      <c r="F1361" s="192"/>
      <c r="G1361" s="192"/>
      <c r="H1361" s="192"/>
      <c r="I1361" s="192"/>
      <c r="J1361" s="192"/>
      <c r="K1361" s="192"/>
      <c r="L1361" s="192"/>
      <c r="M1361" s="192"/>
      <c r="N1361" s="192"/>
      <c r="O1361" s="192"/>
      <c r="P1361" s="192"/>
    </row>
    <row r="1362" spans="1:16" x14ac:dyDescent="0.25">
      <c r="A1362" s="328"/>
      <c r="B1362" s="334"/>
      <c r="C1362" s="340"/>
      <c r="D1362" s="194" t="str">
        <f>$D$12</f>
        <v>ESTE</v>
      </c>
      <c r="E1362" s="189"/>
      <c r="F1362" s="192"/>
      <c r="G1362" s="192"/>
      <c r="H1362" s="192"/>
      <c r="I1362" s="192"/>
      <c r="J1362" s="192"/>
      <c r="K1362" s="192"/>
      <c r="L1362" s="192"/>
      <c r="M1362" s="192"/>
      <c r="N1362" s="192"/>
      <c r="O1362" s="192"/>
      <c r="P1362" s="192"/>
    </row>
    <row r="1363" spans="1:16" x14ac:dyDescent="0.25">
      <c r="A1363" s="328"/>
      <c r="B1363" s="334"/>
      <c r="C1363" s="340"/>
      <c r="D1363" s="191" t="str">
        <f>$D$13</f>
        <v>SUD</v>
      </c>
      <c r="E1363" s="188"/>
      <c r="F1363" s="192"/>
      <c r="G1363" s="192"/>
      <c r="H1363" s="192"/>
      <c r="I1363" s="192"/>
      <c r="J1363" s="192"/>
      <c r="K1363" s="192"/>
      <c r="L1363" s="192"/>
      <c r="M1363" s="192"/>
      <c r="N1363" s="192"/>
      <c r="O1363" s="192"/>
      <c r="P1363" s="192"/>
    </row>
    <row r="1364" spans="1:16" x14ac:dyDescent="0.25">
      <c r="A1364" s="329"/>
      <c r="B1364" s="335"/>
      <c r="C1364" s="341"/>
      <c r="D1364" s="195" t="str">
        <f>$D$14</f>
        <v>OESTE</v>
      </c>
      <c r="E1364" s="190"/>
      <c r="F1364" s="192"/>
      <c r="G1364" s="192"/>
      <c r="H1364" s="192"/>
      <c r="I1364" s="192"/>
      <c r="J1364" s="192"/>
      <c r="K1364" s="192"/>
      <c r="L1364" s="192"/>
      <c r="M1364" s="192"/>
      <c r="N1364" s="192"/>
      <c r="O1364" s="192"/>
      <c r="P1364" s="192"/>
    </row>
    <row r="1365" spans="1:16" x14ac:dyDescent="0.25">
      <c r="A1365" s="193"/>
      <c r="B1365" s="206"/>
      <c r="C1365" s="204"/>
      <c r="D1365" s="192"/>
      <c r="E1365" s="192"/>
      <c r="F1365" s="192"/>
      <c r="G1365" s="192"/>
      <c r="H1365" s="192"/>
      <c r="I1365" s="192"/>
      <c r="J1365" s="192"/>
      <c r="K1365" s="192"/>
      <c r="L1365" s="192"/>
      <c r="M1365" s="192"/>
      <c r="N1365" s="192"/>
      <c r="O1365" s="192"/>
      <c r="P1365" s="192"/>
    </row>
    <row r="1366" spans="1:16" x14ac:dyDescent="0.25">
      <c r="A1366" s="324">
        <f>A1361+1</f>
        <v>272</v>
      </c>
      <c r="B1366" s="336">
        <f>Hoja2!B281</f>
        <v>0</v>
      </c>
      <c r="C1366" s="342">
        <f>Hoja2!R281</f>
        <v>0</v>
      </c>
      <c r="D1366" s="191" t="str">
        <f>$D$11</f>
        <v>NORTE</v>
      </c>
      <c r="E1366" s="187"/>
      <c r="F1366" s="192"/>
      <c r="G1366" s="192"/>
      <c r="H1366" s="192"/>
      <c r="I1366" s="192"/>
      <c r="J1366" s="192"/>
      <c r="K1366" s="192"/>
      <c r="L1366" s="192"/>
      <c r="M1366" s="192"/>
      <c r="N1366" s="192"/>
      <c r="O1366" s="192"/>
      <c r="P1366" s="192"/>
    </row>
    <row r="1367" spans="1:16" x14ac:dyDescent="0.25">
      <c r="A1367" s="325"/>
      <c r="B1367" s="337"/>
      <c r="C1367" s="343"/>
      <c r="D1367" s="194" t="str">
        <f>$D$12</f>
        <v>ESTE</v>
      </c>
      <c r="E1367" s="189"/>
      <c r="F1367" s="192"/>
      <c r="G1367" s="192"/>
      <c r="H1367" s="192"/>
      <c r="I1367" s="192"/>
      <c r="J1367" s="192"/>
      <c r="K1367" s="192"/>
      <c r="L1367" s="192"/>
      <c r="M1367" s="192"/>
      <c r="N1367" s="192"/>
      <c r="O1367" s="192"/>
      <c r="P1367" s="192"/>
    </row>
    <row r="1368" spans="1:16" x14ac:dyDescent="0.25">
      <c r="A1368" s="325"/>
      <c r="B1368" s="337"/>
      <c r="C1368" s="343"/>
      <c r="D1368" s="191" t="str">
        <f>$D$13</f>
        <v>SUD</v>
      </c>
      <c r="E1368" s="188"/>
      <c r="F1368" s="192"/>
      <c r="G1368" s="192"/>
      <c r="H1368" s="192"/>
      <c r="I1368" s="192"/>
      <c r="J1368" s="192"/>
      <c r="K1368" s="192"/>
      <c r="L1368" s="192"/>
      <c r="M1368" s="192"/>
      <c r="N1368" s="192"/>
      <c r="O1368" s="192"/>
      <c r="P1368" s="192"/>
    </row>
    <row r="1369" spans="1:16" x14ac:dyDescent="0.25">
      <c r="A1369" s="326"/>
      <c r="B1369" s="338"/>
      <c r="C1369" s="344"/>
      <c r="D1369" s="195" t="str">
        <f>$D$14</f>
        <v>OESTE</v>
      </c>
      <c r="E1369" s="190"/>
      <c r="F1369" s="192"/>
      <c r="G1369" s="192"/>
      <c r="H1369" s="192"/>
      <c r="I1369" s="192"/>
      <c r="J1369" s="192"/>
      <c r="K1369" s="192"/>
      <c r="L1369" s="192"/>
      <c r="M1369" s="192"/>
      <c r="N1369" s="192"/>
      <c r="O1369" s="192"/>
      <c r="P1369" s="192"/>
    </row>
    <row r="1370" spans="1:16" x14ac:dyDescent="0.25">
      <c r="A1370" s="193"/>
      <c r="B1370" s="206"/>
      <c r="C1370" s="204"/>
      <c r="D1370" s="192"/>
      <c r="E1370" s="192"/>
      <c r="F1370" s="192"/>
      <c r="G1370" s="192"/>
      <c r="H1370" s="192"/>
      <c r="I1370" s="192"/>
      <c r="J1370" s="192"/>
      <c r="K1370" s="192"/>
      <c r="L1370" s="192"/>
      <c r="M1370" s="192"/>
      <c r="N1370" s="192"/>
      <c r="O1370" s="192"/>
      <c r="P1370" s="192"/>
    </row>
    <row r="1371" spans="1:16" x14ac:dyDescent="0.25">
      <c r="A1371" s="327">
        <f>A1366+1</f>
        <v>273</v>
      </c>
      <c r="B1371" s="333">
        <f>Hoja2!B282</f>
        <v>0</v>
      </c>
      <c r="C1371" s="339">
        <f>Hoja2!R282</f>
        <v>0</v>
      </c>
      <c r="D1371" s="191" t="str">
        <f>$D$11</f>
        <v>NORTE</v>
      </c>
      <c r="E1371" s="187"/>
      <c r="F1371" s="192"/>
      <c r="G1371" s="192"/>
      <c r="H1371" s="192"/>
      <c r="I1371" s="192"/>
      <c r="J1371" s="192"/>
      <c r="K1371" s="192"/>
      <c r="L1371" s="192"/>
      <c r="M1371" s="192"/>
      <c r="N1371" s="192"/>
      <c r="O1371" s="192"/>
      <c r="P1371" s="192"/>
    </row>
    <row r="1372" spans="1:16" x14ac:dyDescent="0.25">
      <c r="A1372" s="328"/>
      <c r="B1372" s="334"/>
      <c r="C1372" s="340"/>
      <c r="D1372" s="194" t="str">
        <f>$D$12</f>
        <v>ESTE</v>
      </c>
      <c r="E1372" s="189"/>
      <c r="F1372" s="192"/>
      <c r="G1372" s="192"/>
      <c r="H1372" s="192"/>
      <c r="I1372" s="192"/>
      <c r="J1372" s="192"/>
      <c r="K1372" s="192"/>
      <c r="L1372" s="192"/>
      <c r="M1372" s="192"/>
      <c r="N1372" s="192"/>
      <c r="O1372" s="192"/>
      <c r="P1372" s="192"/>
    </row>
    <row r="1373" spans="1:16" x14ac:dyDescent="0.25">
      <c r="A1373" s="328"/>
      <c r="B1373" s="334"/>
      <c r="C1373" s="340"/>
      <c r="D1373" s="191" t="str">
        <f>$D$13</f>
        <v>SUD</v>
      </c>
      <c r="E1373" s="188"/>
      <c r="F1373" s="192"/>
      <c r="G1373" s="192"/>
      <c r="H1373" s="192"/>
      <c r="I1373" s="192"/>
      <c r="J1373" s="192"/>
      <c r="K1373" s="192"/>
      <c r="L1373" s="192"/>
      <c r="M1373" s="192"/>
      <c r="N1373" s="192"/>
      <c r="O1373" s="192"/>
      <c r="P1373" s="192"/>
    </row>
    <row r="1374" spans="1:16" x14ac:dyDescent="0.25">
      <c r="A1374" s="329"/>
      <c r="B1374" s="335"/>
      <c r="C1374" s="341"/>
      <c r="D1374" s="195" t="str">
        <f>$D$14</f>
        <v>OESTE</v>
      </c>
      <c r="E1374" s="190"/>
      <c r="F1374" s="192"/>
      <c r="G1374" s="192"/>
      <c r="H1374" s="192"/>
      <c r="I1374" s="192"/>
      <c r="J1374" s="192"/>
      <c r="K1374" s="192"/>
      <c r="L1374" s="192"/>
      <c r="M1374" s="192"/>
      <c r="N1374" s="192"/>
      <c r="O1374" s="192"/>
      <c r="P1374" s="192"/>
    </row>
    <row r="1375" spans="1:16" x14ac:dyDescent="0.25">
      <c r="A1375" s="193"/>
      <c r="B1375" s="206"/>
      <c r="C1375" s="204"/>
      <c r="D1375" s="192"/>
      <c r="E1375" s="192"/>
      <c r="F1375" s="192"/>
      <c r="G1375" s="192"/>
      <c r="H1375" s="192"/>
      <c r="I1375" s="192"/>
      <c r="J1375" s="192"/>
      <c r="K1375" s="192"/>
      <c r="L1375" s="192"/>
      <c r="M1375" s="192"/>
      <c r="N1375" s="192"/>
      <c r="O1375" s="192"/>
      <c r="P1375" s="192"/>
    </row>
    <row r="1376" spans="1:16" x14ac:dyDescent="0.25">
      <c r="A1376" s="324">
        <f>A1371+1</f>
        <v>274</v>
      </c>
      <c r="B1376" s="336">
        <f>Hoja2!B283</f>
        <v>0</v>
      </c>
      <c r="C1376" s="342">
        <f>Hoja2!R283</f>
        <v>0</v>
      </c>
      <c r="D1376" s="191" t="str">
        <f>$D$11</f>
        <v>NORTE</v>
      </c>
      <c r="E1376" s="187"/>
      <c r="F1376" s="192"/>
      <c r="G1376" s="192"/>
      <c r="H1376" s="192"/>
      <c r="I1376" s="192"/>
      <c r="J1376" s="192"/>
      <c r="K1376" s="192"/>
      <c r="L1376" s="192"/>
      <c r="M1376" s="192"/>
      <c r="N1376" s="192"/>
      <c r="O1376" s="192"/>
      <c r="P1376" s="192"/>
    </row>
    <row r="1377" spans="1:16" x14ac:dyDescent="0.25">
      <c r="A1377" s="325"/>
      <c r="B1377" s="337"/>
      <c r="C1377" s="343"/>
      <c r="D1377" s="194" t="str">
        <f>$D$12</f>
        <v>ESTE</v>
      </c>
      <c r="E1377" s="189"/>
      <c r="F1377" s="192"/>
      <c r="G1377" s="192"/>
      <c r="H1377" s="192"/>
      <c r="I1377" s="192"/>
      <c r="J1377" s="192"/>
      <c r="K1377" s="192"/>
      <c r="L1377" s="192"/>
      <c r="M1377" s="192"/>
      <c r="N1377" s="192"/>
      <c r="O1377" s="192"/>
      <c r="P1377" s="192"/>
    </row>
    <row r="1378" spans="1:16" x14ac:dyDescent="0.25">
      <c r="A1378" s="325"/>
      <c r="B1378" s="337"/>
      <c r="C1378" s="343"/>
      <c r="D1378" s="191" t="str">
        <f>$D$13</f>
        <v>SUD</v>
      </c>
      <c r="E1378" s="188"/>
      <c r="F1378" s="192"/>
      <c r="G1378" s="192"/>
      <c r="H1378" s="192"/>
      <c r="I1378" s="192"/>
      <c r="J1378" s="192"/>
      <c r="K1378" s="192"/>
      <c r="L1378" s="192"/>
      <c r="M1378" s="192"/>
      <c r="N1378" s="192"/>
      <c r="O1378" s="192"/>
      <c r="P1378" s="192"/>
    </row>
    <row r="1379" spans="1:16" x14ac:dyDescent="0.25">
      <c r="A1379" s="326"/>
      <c r="B1379" s="338"/>
      <c r="C1379" s="344"/>
      <c r="D1379" s="195" t="str">
        <f>$D$14</f>
        <v>OESTE</v>
      </c>
      <c r="E1379" s="190"/>
      <c r="F1379" s="192"/>
      <c r="G1379" s="192"/>
      <c r="H1379" s="192"/>
      <c r="I1379" s="192"/>
      <c r="J1379" s="192"/>
      <c r="K1379" s="192"/>
      <c r="L1379" s="192"/>
      <c r="M1379" s="192"/>
      <c r="N1379" s="192"/>
      <c r="O1379" s="192"/>
      <c r="P1379" s="192"/>
    </row>
    <row r="1380" spans="1:16" x14ac:dyDescent="0.25">
      <c r="A1380" s="193"/>
      <c r="B1380" s="206"/>
      <c r="C1380" s="204"/>
      <c r="D1380" s="192"/>
      <c r="E1380" s="192"/>
      <c r="F1380" s="192"/>
      <c r="G1380" s="192"/>
      <c r="H1380" s="192"/>
      <c r="I1380" s="192"/>
      <c r="J1380" s="192"/>
      <c r="K1380" s="192"/>
      <c r="L1380" s="192"/>
      <c r="M1380" s="192"/>
      <c r="N1380" s="192"/>
      <c r="O1380" s="192"/>
      <c r="P1380" s="192"/>
    </row>
    <row r="1381" spans="1:16" x14ac:dyDescent="0.25">
      <c r="A1381" s="327">
        <f>A1376+1</f>
        <v>275</v>
      </c>
      <c r="B1381" s="333">
        <f>Hoja2!B284</f>
        <v>0</v>
      </c>
      <c r="C1381" s="339">
        <f>Hoja2!R284</f>
        <v>0</v>
      </c>
      <c r="D1381" s="191" t="str">
        <f>$D$11</f>
        <v>NORTE</v>
      </c>
      <c r="E1381" s="187"/>
      <c r="F1381" s="192"/>
      <c r="G1381" s="192"/>
      <c r="H1381" s="192"/>
      <c r="I1381" s="192"/>
      <c r="J1381" s="192"/>
      <c r="K1381" s="192"/>
      <c r="L1381" s="192"/>
      <c r="M1381" s="192"/>
      <c r="N1381" s="192"/>
      <c r="O1381" s="192"/>
      <c r="P1381" s="192"/>
    </row>
    <row r="1382" spans="1:16" x14ac:dyDescent="0.25">
      <c r="A1382" s="328"/>
      <c r="B1382" s="334"/>
      <c r="C1382" s="340"/>
      <c r="D1382" s="194" t="str">
        <f>$D$12</f>
        <v>ESTE</v>
      </c>
      <c r="E1382" s="189"/>
      <c r="F1382" s="192"/>
      <c r="G1382" s="192"/>
      <c r="H1382" s="192"/>
      <c r="I1382" s="192"/>
      <c r="J1382" s="192"/>
      <c r="K1382" s="192"/>
      <c r="L1382" s="192"/>
      <c r="M1382" s="192"/>
      <c r="N1382" s="192"/>
      <c r="O1382" s="192"/>
      <c r="P1382" s="192"/>
    </row>
    <row r="1383" spans="1:16" x14ac:dyDescent="0.25">
      <c r="A1383" s="328"/>
      <c r="B1383" s="334"/>
      <c r="C1383" s="340"/>
      <c r="D1383" s="191" t="str">
        <f>$D$13</f>
        <v>SUD</v>
      </c>
      <c r="E1383" s="188"/>
      <c r="F1383" s="192"/>
      <c r="G1383" s="192"/>
      <c r="H1383" s="192"/>
      <c r="I1383" s="192"/>
      <c r="J1383" s="192"/>
      <c r="K1383" s="192"/>
      <c r="L1383" s="192"/>
      <c r="M1383" s="192"/>
      <c r="N1383" s="192"/>
      <c r="O1383" s="192"/>
      <c r="P1383" s="192"/>
    </row>
    <row r="1384" spans="1:16" x14ac:dyDescent="0.25">
      <c r="A1384" s="329"/>
      <c r="B1384" s="335"/>
      <c r="C1384" s="341"/>
      <c r="D1384" s="195" t="str">
        <f>$D$14</f>
        <v>OESTE</v>
      </c>
      <c r="E1384" s="190"/>
      <c r="F1384" s="192"/>
      <c r="G1384" s="192"/>
      <c r="H1384" s="192"/>
      <c r="I1384" s="192"/>
      <c r="J1384" s="192"/>
      <c r="K1384" s="192"/>
      <c r="L1384" s="192"/>
      <c r="M1384" s="192"/>
      <c r="N1384" s="192"/>
      <c r="O1384" s="192"/>
      <c r="P1384" s="192"/>
    </row>
    <row r="1385" spans="1:16" x14ac:dyDescent="0.25">
      <c r="A1385" s="193"/>
      <c r="B1385" s="206"/>
      <c r="C1385" s="204"/>
      <c r="D1385" s="192"/>
      <c r="E1385" s="192"/>
      <c r="F1385" s="192"/>
      <c r="G1385" s="192"/>
      <c r="H1385" s="192"/>
      <c r="I1385" s="192"/>
      <c r="J1385" s="192"/>
      <c r="K1385" s="192"/>
      <c r="L1385" s="192"/>
      <c r="M1385" s="192"/>
      <c r="N1385" s="192"/>
      <c r="O1385" s="192"/>
      <c r="P1385" s="192"/>
    </row>
    <row r="1386" spans="1:16" x14ac:dyDescent="0.25">
      <c r="A1386" s="324">
        <f>A1381+1</f>
        <v>276</v>
      </c>
      <c r="B1386" s="336">
        <f>Hoja2!B285</f>
        <v>0</v>
      </c>
      <c r="C1386" s="342">
        <f>Hoja2!R285</f>
        <v>0</v>
      </c>
      <c r="D1386" s="191" t="str">
        <f>$D$11</f>
        <v>NORTE</v>
      </c>
      <c r="E1386" s="187"/>
      <c r="F1386" s="192"/>
      <c r="G1386" s="192"/>
      <c r="H1386" s="192"/>
      <c r="I1386" s="192"/>
      <c r="J1386" s="192"/>
      <c r="K1386" s="192"/>
      <c r="L1386" s="192"/>
      <c r="M1386" s="192"/>
      <c r="N1386" s="192"/>
      <c r="O1386" s="192"/>
      <c r="P1386" s="192"/>
    </row>
    <row r="1387" spans="1:16" x14ac:dyDescent="0.25">
      <c r="A1387" s="325"/>
      <c r="B1387" s="337"/>
      <c r="C1387" s="343"/>
      <c r="D1387" s="194" t="str">
        <f>$D$12</f>
        <v>ESTE</v>
      </c>
      <c r="E1387" s="189"/>
      <c r="F1387" s="192"/>
      <c r="G1387" s="192"/>
      <c r="H1387" s="192"/>
      <c r="I1387" s="192"/>
      <c r="J1387" s="192"/>
      <c r="K1387" s="192"/>
      <c r="L1387" s="192"/>
      <c r="M1387" s="192"/>
      <c r="N1387" s="192"/>
      <c r="O1387" s="192"/>
      <c r="P1387" s="192"/>
    </row>
    <row r="1388" spans="1:16" x14ac:dyDescent="0.25">
      <c r="A1388" s="325"/>
      <c r="B1388" s="337"/>
      <c r="C1388" s="343"/>
      <c r="D1388" s="191" t="str">
        <f>$D$13</f>
        <v>SUD</v>
      </c>
      <c r="E1388" s="188"/>
      <c r="F1388" s="192"/>
      <c r="G1388" s="192"/>
      <c r="H1388" s="192"/>
      <c r="I1388" s="192"/>
      <c r="J1388" s="192"/>
      <c r="K1388" s="192"/>
      <c r="L1388" s="192"/>
      <c r="M1388" s="192"/>
      <c r="N1388" s="192"/>
      <c r="O1388" s="192"/>
      <c r="P1388" s="192"/>
    </row>
    <row r="1389" spans="1:16" x14ac:dyDescent="0.25">
      <c r="A1389" s="326"/>
      <c r="B1389" s="338"/>
      <c r="C1389" s="344"/>
      <c r="D1389" s="195" t="str">
        <f>$D$14</f>
        <v>OESTE</v>
      </c>
      <c r="E1389" s="190"/>
      <c r="F1389" s="192"/>
      <c r="G1389" s="192"/>
      <c r="H1389" s="192"/>
      <c r="I1389" s="192"/>
      <c r="J1389" s="192"/>
      <c r="K1389" s="192"/>
      <c r="L1389" s="192"/>
      <c r="M1389" s="192"/>
      <c r="N1389" s="192"/>
      <c r="O1389" s="192"/>
      <c r="P1389" s="192"/>
    </row>
    <row r="1390" spans="1:16" x14ac:dyDescent="0.25">
      <c r="A1390" s="193"/>
      <c r="B1390" s="206"/>
      <c r="C1390" s="204"/>
      <c r="D1390" s="192"/>
      <c r="E1390" s="192"/>
      <c r="F1390" s="192"/>
      <c r="G1390" s="192"/>
      <c r="H1390" s="192"/>
      <c r="I1390" s="192"/>
      <c r="J1390" s="192"/>
      <c r="K1390" s="192"/>
      <c r="L1390" s="192"/>
      <c r="M1390" s="192"/>
      <c r="N1390" s="192"/>
      <c r="O1390" s="192"/>
      <c r="P1390" s="192"/>
    </row>
    <row r="1391" spans="1:16" x14ac:dyDescent="0.25">
      <c r="A1391" s="327">
        <f>A1386+1</f>
        <v>277</v>
      </c>
      <c r="B1391" s="333">
        <f>Hoja2!B286</f>
        <v>0</v>
      </c>
      <c r="C1391" s="339">
        <f>Hoja2!R286</f>
        <v>0</v>
      </c>
      <c r="D1391" s="191" t="str">
        <f>$D$11</f>
        <v>NORTE</v>
      </c>
      <c r="E1391" s="187"/>
      <c r="F1391" s="192"/>
      <c r="G1391" s="192"/>
      <c r="H1391" s="192"/>
      <c r="I1391" s="192"/>
      <c r="J1391" s="192"/>
      <c r="K1391" s="192"/>
      <c r="L1391" s="192"/>
      <c r="M1391" s="192"/>
      <c r="N1391" s="192"/>
      <c r="O1391" s="192"/>
      <c r="P1391" s="192"/>
    </row>
    <row r="1392" spans="1:16" x14ac:dyDescent="0.25">
      <c r="A1392" s="328"/>
      <c r="B1392" s="334"/>
      <c r="C1392" s="340"/>
      <c r="D1392" s="194" t="str">
        <f>$D$12</f>
        <v>ESTE</v>
      </c>
      <c r="E1392" s="189"/>
      <c r="F1392" s="192"/>
      <c r="G1392" s="192"/>
      <c r="H1392" s="192"/>
      <c r="I1392" s="192"/>
      <c r="J1392" s="192"/>
      <c r="K1392" s="192"/>
      <c r="L1392" s="192"/>
      <c r="M1392" s="192"/>
      <c r="N1392" s="192"/>
      <c r="O1392" s="192"/>
      <c r="P1392" s="192"/>
    </row>
    <row r="1393" spans="1:16" x14ac:dyDescent="0.25">
      <c r="A1393" s="328"/>
      <c r="B1393" s="334"/>
      <c r="C1393" s="340"/>
      <c r="D1393" s="191" t="str">
        <f>$D$13</f>
        <v>SUD</v>
      </c>
      <c r="E1393" s="188"/>
      <c r="F1393" s="192"/>
      <c r="G1393" s="192"/>
      <c r="H1393" s="192"/>
      <c r="I1393" s="192"/>
      <c r="J1393" s="192"/>
      <c r="K1393" s="192"/>
      <c r="L1393" s="192"/>
      <c r="M1393" s="192"/>
      <c r="N1393" s="192"/>
      <c r="O1393" s="192"/>
      <c r="P1393" s="192"/>
    </row>
    <row r="1394" spans="1:16" x14ac:dyDescent="0.25">
      <c r="A1394" s="329"/>
      <c r="B1394" s="335"/>
      <c r="C1394" s="341"/>
      <c r="D1394" s="195" t="str">
        <f>$D$14</f>
        <v>OESTE</v>
      </c>
      <c r="E1394" s="190"/>
      <c r="F1394" s="192"/>
      <c r="G1394" s="192"/>
      <c r="H1394" s="192"/>
      <c r="I1394" s="192"/>
      <c r="J1394" s="192"/>
      <c r="K1394" s="192"/>
      <c r="L1394" s="192"/>
      <c r="M1394" s="192"/>
      <c r="N1394" s="192"/>
      <c r="O1394" s="192"/>
      <c r="P1394" s="192"/>
    </row>
    <row r="1395" spans="1:16" x14ac:dyDescent="0.25">
      <c r="A1395" s="193"/>
      <c r="B1395" s="206"/>
      <c r="C1395" s="204"/>
      <c r="D1395" s="192"/>
      <c r="E1395" s="192"/>
      <c r="F1395" s="192"/>
      <c r="G1395" s="192"/>
      <c r="H1395" s="192"/>
      <c r="I1395" s="192"/>
      <c r="J1395" s="192"/>
      <c r="K1395" s="192"/>
      <c r="L1395" s="192"/>
      <c r="M1395" s="192"/>
      <c r="N1395" s="192"/>
      <c r="O1395" s="192"/>
      <c r="P1395" s="192"/>
    </row>
    <row r="1396" spans="1:16" x14ac:dyDescent="0.25">
      <c r="A1396" s="324">
        <f>A1391+1</f>
        <v>278</v>
      </c>
      <c r="B1396" s="336">
        <f>Hoja2!B287</f>
        <v>0</v>
      </c>
      <c r="C1396" s="342">
        <f>Hoja2!R287</f>
        <v>0</v>
      </c>
      <c r="D1396" s="191" t="str">
        <f>$D$11</f>
        <v>NORTE</v>
      </c>
      <c r="E1396" s="187"/>
      <c r="F1396" s="192"/>
      <c r="G1396" s="192"/>
      <c r="H1396" s="192"/>
      <c r="I1396" s="192"/>
      <c r="J1396" s="192"/>
      <c r="K1396" s="192"/>
      <c r="L1396" s="192"/>
      <c r="M1396" s="192"/>
      <c r="N1396" s="192"/>
      <c r="O1396" s="192"/>
      <c r="P1396" s="192"/>
    </row>
    <row r="1397" spans="1:16" x14ac:dyDescent="0.25">
      <c r="A1397" s="325"/>
      <c r="B1397" s="337"/>
      <c r="C1397" s="343"/>
      <c r="D1397" s="194" t="str">
        <f>$D$12</f>
        <v>ESTE</v>
      </c>
      <c r="E1397" s="189"/>
      <c r="F1397" s="192"/>
      <c r="G1397" s="192"/>
      <c r="H1397" s="192"/>
      <c r="I1397" s="192"/>
      <c r="J1397" s="192"/>
      <c r="K1397" s="192"/>
      <c r="L1397" s="192"/>
      <c r="M1397" s="192"/>
      <c r="N1397" s="192"/>
      <c r="O1397" s="192"/>
      <c r="P1397" s="192"/>
    </row>
    <row r="1398" spans="1:16" x14ac:dyDescent="0.25">
      <c r="A1398" s="325"/>
      <c r="B1398" s="337"/>
      <c r="C1398" s="343"/>
      <c r="D1398" s="191" t="str">
        <f>$D$13</f>
        <v>SUD</v>
      </c>
      <c r="E1398" s="188"/>
      <c r="F1398" s="192"/>
      <c r="G1398" s="192"/>
      <c r="H1398" s="192"/>
      <c r="I1398" s="192"/>
      <c r="J1398" s="192"/>
      <c r="K1398" s="192"/>
      <c r="L1398" s="192"/>
      <c r="M1398" s="192"/>
      <c r="N1398" s="192"/>
      <c r="O1398" s="192"/>
      <c r="P1398" s="192"/>
    </row>
    <row r="1399" spans="1:16" x14ac:dyDescent="0.25">
      <c r="A1399" s="326"/>
      <c r="B1399" s="338"/>
      <c r="C1399" s="344"/>
      <c r="D1399" s="195" t="str">
        <f>$D$14</f>
        <v>OESTE</v>
      </c>
      <c r="E1399" s="190"/>
      <c r="F1399" s="192"/>
      <c r="G1399" s="192"/>
      <c r="H1399" s="192"/>
      <c r="I1399" s="192"/>
      <c r="J1399" s="192"/>
      <c r="K1399" s="192"/>
      <c r="L1399" s="192"/>
      <c r="M1399" s="192"/>
      <c r="N1399" s="192"/>
      <c r="O1399" s="192"/>
      <c r="P1399" s="192"/>
    </row>
    <row r="1400" spans="1:16" x14ac:dyDescent="0.25">
      <c r="A1400" s="193"/>
      <c r="B1400" s="206"/>
      <c r="C1400" s="204"/>
      <c r="D1400" s="192"/>
      <c r="E1400" s="192"/>
      <c r="F1400" s="192"/>
      <c r="G1400" s="192"/>
      <c r="H1400" s="192"/>
      <c r="I1400" s="192"/>
      <c r="J1400" s="192"/>
      <c r="K1400" s="192"/>
      <c r="L1400" s="192"/>
      <c r="M1400" s="192"/>
      <c r="N1400" s="192"/>
      <c r="O1400" s="192"/>
      <c r="P1400" s="192"/>
    </row>
    <row r="1401" spans="1:16" x14ac:dyDescent="0.25">
      <c r="A1401" s="327">
        <f>A1396+1</f>
        <v>279</v>
      </c>
      <c r="B1401" s="333">
        <f>Hoja2!B288</f>
        <v>0</v>
      </c>
      <c r="C1401" s="339">
        <f>Hoja2!R288</f>
        <v>0</v>
      </c>
      <c r="D1401" s="191" t="str">
        <f>$D$11</f>
        <v>NORTE</v>
      </c>
      <c r="E1401" s="187"/>
      <c r="F1401" s="192"/>
      <c r="G1401" s="192"/>
      <c r="H1401" s="192"/>
      <c r="I1401" s="192"/>
      <c r="J1401" s="192"/>
      <c r="K1401" s="192"/>
      <c r="L1401" s="192"/>
      <c r="M1401" s="192"/>
      <c r="N1401" s="192"/>
      <c r="O1401" s="192"/>
      <c r="P1401" s="192"/>
    </row>
    <row r="1402" spans="1:16" x14ac:dyDescent="0.25">
      <c r="A1402" s="328"/>
      <c r="B1402" s="334"/>
      <c r="C1402" s="340"/>
      <c r="D1402" s="194" t="str">
        <f>$D$12</f>
        <v>ESTE</v>
      </c>
      <c r="E1402" s="189"/>
      <c r="F1402" s="192"/>
      <c r="G1402" s="192"/>
      <c r="H1402" s="192"/>
      <c r="I1402" s="192"/>
      <c r="J1402" s="192"/>
      <c r="K1402" s="192"/>
      <c r="L1402" s="192"/>
      <c r="M1402" s="192"/>
      <c r="N1402" s="192"/>
      <c r="O1402" s="192"/>
      <c r="P1402" s="192"/>
    </row>
    <row r="1403" spans="1:16" x14ac:dyDescent="0.25">
      <c r="A1403" s="328"/>
      <c r="B1403" s="334"/>
      <c r="C1403" s="340"/>
      <c r="D1403" s="191" t="str">
        <f>$D$13</f>
        <v>SUD</v>
      </c>
      <c r="E1403" s="188"/>
      <c r="F1403" s="192"/>
      <c r="G1403" s="192"/>
      <c r="H1403" s="192"/>
      <c r="I1403" s="192"/>
      <c r="J1403" s="192"/>
      <c r="K1403" s="192"/>
      <c r="L1403" s="192"/>
      <c r="M1403" s="192"/>
      <c r="N1403" s="192"/>
      <c r="O1403" s="192"/>
      <c r="P1403" s="192"/>
    </row>
    <row r="1404" spans="1:16" x14ac:dyDescent="0.25">
      <c r="A1404" s="329"/>
      <c r="B1404" s="335"/>
      <c r="C1404" s="341"/>
      <c r="D1404" s="195" t="str">
        <f>$D$14</f>
        <v>OESTE</v>
      </c>
      <c r="E1404" s="190"/>
      <c r="F1404" s="192"/>
      <c r="G1404" s="192"/>
      <c r="H1404" s="192"/>
      <c r="I1404" s="192"/>
      <c r="J1404" s="192"/>
      <c r="K1404" s="192"/>
      <c r="L1404" s="192"/>
      <c r="M1404" s="192"/>
      <c r="N1404" s="192"/>
      <c r="O1404" s="192"/>
      <c r="P1404" s="192"/>
    </row>
    <row r="1405" spans="1:16" x14ac:dyDescent="0.25">
      <c r="A1405" s="193"/>
      <c r="B1405" s="206"/>
      <c r="C1405" s="204"/>
      <c r="D1405" s="192"/>
      <c r="E1405" s="192"/>
      <c r="F1405" s="192"/>
      <c r="G1405" s="192"/>
      <c r="H1405" s="192"/>
      <c r="I1405" s="192"/>
      <c r="J1405" s="192"/>
      <c r="K1405" s="192"/>
      <c r="L1405" s="192"/>
      <c r="M1405" s="192"/>
      <c r="N1405" s="192"/>
      <c r="O1405" s="192"/>
      <c r="P1405" s="192"/>
    </row>
    <row r="1406" spans="1:16" x14ac:dyDescent="0.25">
      <c r="A1406" s="324">
        <f>A1401+1</f>
        <v>280</v>
      </c>
      <c r="B1406" s="336">
        <f>Hoja2!B289</f>
        <v>0</v>
      </c>
      <c r="C1406" s="342">
        <f>Hoja2!R289</f>
        <v>0</v>
      </c>
      <c r="D1406" s="191" t="str">
        <f>$D$11</f>
        <v>NORTE</v>
      </c>
      <c r="E1406" s="187"/>
      <c r="F1406" s="192"/>
      <c r="G1406" s="192"/>
      <c r="H1406" s="192"/>
      <c r="I1406" s="192"/>
      <c r="J1406" s="192"/>
      <c r="K1406" s="192"/>
      <c r="L1406" s="192"/>
      <c r="M1406" s="192"/>
      <c r="N1406" s="192"/>
      <c r="O1406" s="192"/>
      <c r="P1406" s="192"/>
    </row>
    <row r="1407" spans="1:16" x14ac:dyDescent="0.25">
      <c r="A1407" s="325"/>
      <c r="B1407" s="337"/>
      <c r="C1407" s="343"/>
      <c r="D1407" s="194" t="str">
        <f>$D$12</f>
        <v>ESTE</v>
      </c>
      <c r="E1407" s="189"/>
      <c r="F1407" s="192"/>
      <c r="G1407" s="192"/>
      <c r="H1407" s="192"/>
      <c r="I1407" s="192"/>
      <c r="J1407" s="192"/>
      <c r="K1407" s="192"/>
      <c r="L1407" s="192"/>
      <c r="M1407" s="192"/>
      <c r="N1407" s="192"/>
      <c r="O1407" s="192"/>
      <c r="P1407" s="192"/>
    </row>
    <row r="1408" spans="1:16" x14ac:dyDescent="0.25">
      <c r="A1408" s="325"/>
      <c r="B1408" s="337"/>
      <c r="C1408" s="343"/>
      <c r="D1408" s="191" t="str">
        <f>$D$13</f>
        <v>SUD</v>
      </c>
      <c r="E1408" s="188"/>
      <c r="F1408" s="192"/>
      <c r="G1408" s="192"/>
      <c r="H1408" s="192"/>
      <c r="I1408" s="192"/>
      <c r="J1408" s="192"/>
      <c r="K1408" s="192"/>
      <c r="L1408" s="192"/>
      <c r="M1408" s="192"/>
      <c r="N1408" s="192"/>
      <c r="O1408" s="192"/>
      <c r="P1408" s="192"/>
    </row>
    <row r="1409" spans="1:16" x14ac:dyDescent="0.25">
      <c r="A1409" s="326"/>
      <c r="B1409" s="338"/>
      <c r="C1409" s="344"/>
      <c r="D1409" s="195" t="str">
        <f>$D$14</f>
        <v>OESTE</v>
      </c>
      <c r="E1409" s="190"/>
      <c r="F1409" s="192"/>
      <c r="G1409" s="192"/>
      <c r="H1409" s="192"/>
      <c r="I1409" s="192"/>
      <c r="J1409" s="192"/>
      <c r="K1409" s="192"/>
      <c r="L1409" s="192"/>
      <c r="M1409" s="192"/>
      <c r="N1409" s="192"/>
      <c r="O1409" s="192"/>
      <c r="P1409" s="192"/>
    </row>
    <row r="1410" spans="1:16" x14ac:dyDescent="0.25">
      <c r="A1410" s="193"/>
      <c r="B1410" s="206"/>
      <c r="C1410" s="204"/>
      <c r="D1410" s="192"/>
      <c r="E1410" s="192"/>
      <c r="F1410" s="192"/>
      <c r="G1410" s="192"/>
      <c r="H1410" s="192"/>
      <c r="I1410" s="192"/>
      <c r="J1410" s="192"/>
      <c r="K1410" s="192"/>
      <c r="L1410" s="192"/>
      <c r="M1410" s="192"/>
      <c r="N1410" s="192"/>
      <c r="O1410" s="192"/>
      <c r="P1410" s="192"/>
    </row>
    <row r="1411" spans="1:16" x14ac:dyDescent="0.25">
      <c r="A1411" s="327">
        <f>A1406+1</f>
        <v>281</v>
      </c>
      <c r="B1411" s="333">
        <f>Hoja2!B290</f>
        <v>0</v>
      </c>
      <c r="C1411" s="339">
        <f>Hoja2!R290</f>
        <v>0</v>
      </c>
      <c r="D1411" s="191" t="str">
        <f>$D$11</f>
        <v>NORTE</v>
      </c>
      <c r="E1411" s="187"/>
      <c r="F1411" s="192"/>
      <c r="G1411" s="192"/>
      <c r="H1411" s="192"/>
      <c r="I1411" s="192"/>
      <c r="J1411" s="192"/>
      <c r="K1411" s="192"/>
      <c r="L1411" s="192"/>
      <c r="M1411" s="192"/>
      <c r="N1411" s="192"/>
      <c r="O1411" s="192"/>
      <c r="P1411" s="192"/>
    </row>
    <row r="1412" spans="1:16" x14ac:dyDescent="0.25">
      <c r="A1412" s="328"/>
      <c r="B1412" s="334"/>
      <c r="C1412" s="340"/>
      <c r="D1412" s="194" t="str">
        <f>$D$12</f>
        <v>ESTE</v>
      </c>
      <c r="E1412" s="189"/>
      <c r="F1412" s="192"/>
      <c r="G1412" s="192"/>
      <c r="H1412" s="192"/>
      <c r="I1412" s="192"/>
      <c r="J1412" s="192"/>
      <c r="K1412" s="192"/>
      <c r="L1412" s="192"/>
      <c r="M1412" s="192"/>
      <c r="N1412" s="192"/>
      <c r="O1412" s="192"/>
      <c r="P1412" s="192"/>
    </row>
    <row r="1413" spans="1:16" x14ac:dyDescent="0.25">
      <c r="A1413" s="328"/>
      <c r="B1413" s="334"/>
      <c r="C1413" s="340"/>
      <c r="D1413" s="191" t="str">
        <f>$D$13</f>
        <v>SUD</v>
      </c>
      <c r="E1413" s="188"/>
      <c r="F1413" s="192"/>
      <c r="G1413" s="192"/>
      <c r="H1413" s="192"/>
      <c r="I1413" s="192"/>
      <c r="J1413" s="192"/>
      <c r="K1413" s="192"/>
      <c r="L1413" s="192"/>
      <c r="M1413" s="192"/>
      <c r="N1413" s="192"/>
      <c r="O1413" s="192"/>
      <c r="P1413" s="192"/>
    </row>
    <row r="1414" spans="1:16" x14ac:dyDescent="0.25">
      <c r="A1414" s="329"/>
      <c r="B1414" s="335"/>
      <c r="C1414" s="341"/>
      <c r="D1414" s="195" t="str">
        <f>$D$14</f>
        <v>OESTE</v>
      </c>
      <c r="E1414" s="190"/>
      <c r="F1414" s="192"/>
      <c r="G1414" s="192"/>
      <c r="H1414" s="192"/>
      <c r="I1414" s="192"/>
      <c r="J1414" s="192"/>
      <c r="K1414" s="192"/>
      <c r="L1414" s="192"/>
      <c r="M1414" s="192"/>
      <c r="N1414" s="192"/>
      <c r="O1414" s="192"/>
      <c r="P1414" s="192"/>
    </row>
    <row r="1415" spans="1:16" x14ac:dyDescent="0.25">
      <c r="A1415" s="193"/>
      <c r="B1415" s="206"/>
      <c r="C1415" s="204"/>
      <c r="D1415" s="192"/>
      <c r="E1415" s="192"/>
      <c r="F1415" s="192"/>
      <c r="G1415" s="192"/>
      <c r="H1415" s="192"/>
      <c r="I1415" s="192"/>
      <c r="J1415" s="192"/>
      <c r="K1415" s="192"/>
      <c r="L1415" s="192"/>
      <c r="M1415" s="192"/>
      <c r="N1415" s="192"/>
      <c r="O1415" s="192"/>
      <c r="P1415" s="192"/>
    </row>
    <row r="1416" spans="1:16" x14ac:dyDescent="0.25">
      <c r="A1416" s="324">
        <f>A1411+1</f>
        <v>282</v>
      </c>
      <c r="B1416" s="336">
        <f>Hoja2!B291</f>
        <v>0</v>
      </c>
      <c r="C1416" s="342">
        <f>Hoja2!R291</f>
        <v>0</v>
      </c>
      <c r="D1416" s="191" t="str">
        <f>$D$11</f>
        <v>NORTE</v>
      </c>
      <c r="E1416" s="187"/>
      <c r="F1416" s="192"/>
      <c r="G1416" s="192"/>
      <c r="H1416" s="192"/>
      <c r="I1416" s="192"/>
      <c r="J1416" s="192"/>
      <c r="K1416" s="192"/>
      <c r="L1416" s="192"/>
      <c r="M1416" s="192"/>
      <c r="N1416" s="192"/>
      <c r="O1416" s="192"/>
      <c r="P1416" s="192"/>
    </row>
    <row r="1417" spans="1:16" x14ac:dyDescent="0.25">
      <c r="A1417" s="325"/>
      <c r="B1417" s="337"/>
      <c r="C1417" s="343"/>
      <c r="D1417" s="194" t="str">
        <f>$D$12</f>
        <v>ESTE</v>
      </c>
      <c r="E1417" s="189"/>
      <c r="F1417" s="192"/>
      <c r="G1417" s="192"/>
      <c r="H1417" s="192"/>
      <c r="I1417" s="192"/>
      <c r="J1417" s="192"/>
      <c r="K1417" s="192"/>
      <c r="L1417" s="192"/>
      <c r="M1417" s="192"/>
      <c r="N1417" s="192"/>
      <c r="O1417" s="192"/>
      <c r="P1417" s="192"/>
    </row>
    <row r="1418" spans="1:16" x14ac:dyDescent="0.25">
      <c r="A1418" s="325"/>
      <c r="B1418" s="337"/>
      <c r="C1418" s="343"/>
      <c r="D1418" s="191" t="str">
        <f>$D$13</f>
        <v>SUD</v>
      </c>
      <c r="E1418" s="188"/>
      <c r="F1418" s="192"/>
      <c r="G1418" s="192"/>
      <c r="H1418" s="192"/>
      <c r="I1418" s="192"/>
      <c r="J1418" s="192"/>
      <c r="K1418" s="192"/>
      <c r="L1418" s="192"/>
      <c r="M1418" s="192"/>
      <c r="N1418" s="192"/>
      <c r="O1418" s="192"/>
      <c r="P1418" s="192"/>
    </row>
    <row r="1419" spans="1:16" x14ac:dyDescent="0.25">
      <c r="A1419" s="326"/>
      <c r="B1419" s="338"/>
      <c r="C1419" s="344"/>
      <c r="D1419" s="195" t="str">
        <f>$D$14</f>
        <v>OESTE</v>
      </c>
      <c r="E1419" s="190"/>
      <c r="F1419" s="192"/>
      <c r="G1419" s="192"/>
      <c r="H1419" s="192"/>
      <c r="I1419" s="192"/>
      <c r="J1419" s="192"/>
      <c r="K1419" s="192"/>
      <c r="L1419" s="192"/>
      <c r="M1419" s="192"/>
      <c r="N1419" s="192"/>
      <c r="O1419" s="192"/>
      <c r="P1419" s="192"/>
    </row>
    <row r="1420" spans="1:16" x14ac:dyDescent="0.25">
      <c r="A1420" s="193"/>
      <c r="B1420" s="206"/>
      <c r="C1420" s="204"/>
      <c r="D1420" s="192"/>
      <c r="E1420" s="192"/>
      <c r="F1420" s="192"/>
      <c r="G1420" s="192"/>
      <c r="H1420" s="192"/>
      <c r="I1420" s="192"/>
      <c r="J1420" s="192"/>
      <c r="K1420" s="192"/>
      <c r="L1420" s="192"/>
      <c r="M1420" s="192"/>
      <c r="N1420" s="192"/>
      <c r="O1420" s="192"/>
      <c r="P1420" s="192"/>
    </row>
    <row r="1421" spans="1:16" x14ac:dyDescent="0.25">
      <c r="A1421" s="327">
        <f>A1416+1</f>
        <v>283</v>
      </c>
      <c r="B1421" s="333">
        <f>Hoja2!B292</f>
        <v>0</v>
      </c>
      <c r="C1421" s="339">
        <f>Hoja2!R292</f>
        <v>0</v>
      </c>
      <c r="D1421" s="191" t="str">
        <f>$D$11</f>
        <v>NORTE</v>
      </c>
      <c r="E1421" s="187"/>
      <c r="F1421" s="192"/>
      <c r="G1421" s="192"/>
      <c r="H1421" s="192"/>
      <c r="I1421" s="192"/>
      <c r="J1421" s="192"/>
      <c r="K1421" s="192"/>
      <c r="L1421" s="192"/>
      <c r="M1421" s="192"/>
      <c r="N1421" s="192"/>
      <c r="O1421" s="192"/>
      <c r="P1421" s="192"/>
    </row>
    <row r="1422" spans="1:16" x14ac:dyDescent="0.25">
      <c r="A1422" s="328"/>
      <c r="B1422" s="334"/>
      <c r="C1422" s="340"/>
      <c r="D1422" s="194" t="str">
        <f>$D$12</f>
        <v>ESTE</v>
      </c>
      <c r="E1422" s="189"/>
      <c r="F1422" s="192"/>
      <c r="G1422" s="192"/>
      <c r="H1422" s="192"/>
      <c r="I1422" s="192"/>
      <c r="J1422" s="192"/>
      <c r="K1422" s="192"/>
      <c r="L1422" s="192"/>
      <c r="M1422" s="192"/>
      <c r="N1422" s="192"/>
      <c r="O1422" s="192"/>
      <c r="P1422" s="192"/>
    </row>
    <row r="1423" spans="1:16" x14ac:dyDescent="0.25">
      <c r="A1423" s="328"/>
      <c r="B1423" s="334"/>
      <c r="C1423" s="340"/>
      <c r="D1423" s="191" t="str">
        <f>$D$13</f>
        <v>SUD</v>
      </c>
      <c r="E1423" s="188"/>
      <c r="F1423" s="192"/>
      <c r="G1423" s="192"/>
      <c r="H1423" s="192"/>
      <c r="I1423" s="192"/>
      <c r="J1423" s="192"/>
      <c r="K1423" s="192"/>
      <c r="L1423" s="192"/>
      <c r="M1423" s="192"/>
      <c r="N1423" s="192"/>
      <c r="O1423" s="192"/>
      <c r="P1423" s="192"/>
    </row>
    <row r="1424" spans="1:16" x14ac:dyDescent="0.25">
      <c r="A1424" s="329"/>
      <c r="B1424" s="335"/>
      <c r="C1424" s="341"/>
      <c r="D1424" s="195" t="str">
        <f>$D$14</f>
        <v>OESTE</v>
      </c>
      <c r="E1424" s="190"/>
      <c r="F1424" s="192"/>
      <c r="G1424" s="192"/>
      <c r="H1424" s="192"/>
      <c r="I1424" s="192"/>
      <c r="J1424" s="192"/>
      <c r="K1424" s="192"/>
      <c r="L1424" s="192"/>
      <c r="M1424" s="192"/>
      <c r="N1424" s="192"/>
      <c r="O1424" s="192"/>
      <c r="P1424" s="192"/>
    </row>
    <row r="1425" spans="1:16" x14ac:dyDescent="0.25">
      <c r="A1425" s="193"/>
      <c r="B1425" s="206"/>
      <c r="C1425" s="204"/>
      <c r="D1425" s="192"/>
      <c r="E1425" s="192"/>
      <c r="F1425" s="192"/>
      <c r="G1425" s="192"/>
      <c r="H1425" s="192"/>
      <c r="I1425" s="192"/>
      <c r="J1425" s="192"/>
      <c r="K1425" s="192"/>
      <c r="L1425" s="192"/>
      <c r="M1425" s="192"/>
      <c r="N1425" s="192"/>
      <c r="O1425" s="192"/>
      <c r="P1425" s="192"/>
    </row>
    <row r="1426" spans="1:16" x14ac:dyDescent="0.25">
      <c r="A1426" s="324">
        <f>A1421+1</f>
        <v>284</v>
      </c>
      <c r="B1426" s="336">
        <f>Hoja2!B293</f>
        <v>0</v>
      </c>
      <c r="C1426" s="342">
        <f>Hoja2!R293</f>
        <v>0</v>
      </c>
      <c r="D1426" s="191" t="str">
        <f>$D$11</f>
        <v>NORTE</v>
      </c>
      <c r="E1426" s="187"/>
      <c r="F1426" s="192"/>
      <c r="G1426" s="192"/>
      <c r="H1426" s="192"/>
      <c r="I1426" s="192"/>
      <c r="J1426" s="192"/>
      <c r="K1426" s="192"/>
      <c r="L1426" s="192"/>
      <c r="M1426" s="192"/>
      <c r="N1426" s="192"/>
      <c r="O1426" s="192"/>
      <c r="P1426" s="192"/>
    </row>
    <row r="1427" spans="1:16" x14ac:dyDescent="0.25">
      <c r="A1427" s="325"/>
      <c r="B1427" s="337"/>
      <c r="C1427" s="343"/>
      <c r="D1427" s="194" t="str">
        <f>$D$12</f>
        <v>ESTE</v>
      </c>
      <c r="E1427" s="189"/>
      <c r="F1427" s="192"/>
      <c r="G1427" s="192"/>
      <c r="H1427" s="192"/>
      <c r="I1427" s="192"/>
      <c r="J1427" s="192"/>
      <c r="K1427" s="192"/>
      <c r="L1427" s="192"/>
      <c r="M1427" s="192"/>
      <c r="N1427" s="192"/>
      <c r="O1427" s="192"/>
      <c r="P1427" s="192"/>
    </row>
    <row r="1428" spans="1:16" x14ac:dyDescent="0.25">
      <c r="A1428" s="325"/>
      <c r="B1428" s="337"/>
      <c r="C1428" s="343"/>
      <c r="D1428" s="191" t="str">
        <f>$D$13</f>
        <v>SUD</v>
      </c>
      <c r="E1428" s="188"/>
      <c r="F1428" s="192"/>
      <c r="G1428" s="192"/>
      <c r="H1428" s="192"/>
      <c r="I1428" s="192"/>
      <c r="J1428" s="192"/>
      <c r="K1428" s="192"/>
      <c r="L1428" s="192"/>
      <c r="M1428" s="192"/>
      <c r="N1428" s="192"/>
      <c r="O1428" s="192"/>
      <c r="P1428" s="192"/>
    </row>
    <row r="1429" spans="1:16" x14ac:dyDescent="0.25">
      <c r="A1429" s="326"/>
      <c r="B1429" s="338"/>
      <c r="C1429" s="344"/>
      <c r="D1429" s="195" t="str">
        <f>$D$14</f>
        <v>OESTE</v>
      </c>
      <c r="E1429" s="190"/>
      <c r="F1429" s="192"/>
      <c r="G1429" s="192"/>
      <c r="H1429" s="192"/>
      <c r="I1429" s="192"/>
      <c r="J1429" s="192"/>
      <c r="K1429" s="192"/>
      <c r="L1429" s="192"/>
      <c r="M1429" s="192"/>
      <c r="N1429" s="192"/>
      <c r="O1429" s="192"/>
      <c r="P1429" s="192"/>
    </row>
    <row r="1430" spans="1:16" x14ac:dyDescent="0.25">
      <c r="A1430" s="193"/>
      <c r="B1430" s="206"/>
      <c r="C1430" s="204"/>
      <c r="D1430" s="192"/>
      <c r="E1430" s="192"/>
      <c r="F1430" s="192"/>
      <c r="G1430" s="192"/>
      <c r="H1430" s="192"/>
      <c r="I1430" s="192"/>
      <c r="J1430" s="192"/>
      <c r="K1430" s="192"/>
      <c r="L1430" s="192"/>
      <c r="M1430" s="192"/>
      <c r="N1430" s="192"/>
      <c r="O1430" s="192"/>
      <c r="P1430" s="192"/>
    </row>
    <row r="1431" spans="1:16" x14ac:dyDescent="0.25">
      <c r="A1431" s="327">
        <f>A1426+1</f>
        <v>285</v>
      </c>
      <c r="B1431" s="333">
        <f>Hoja2!B294</f>
        <v>0</v>
      </c>
      <c r="C1431" s="339">
        <f>Hoja2!R294</f>
        <v>0</v>
      </c>
      <c r="D1431" s="191" t="str">
        <f>$D$11</f>
        <v>NORTE</v>
      </c>
      <c r="E1431" s="187"/>
      <c r="F1431" s="192"/>
      <c r="G1431" s="192"/>
      <c r="H1431" s="192"/>
      <c r="I1431" s="192"/>
      <c r="J1431" s="192"/>
      <c r="K1431" s="192"/>
      <c r="L1431" s="192"/>
      <c r="M1431" s="192"/>
      <c r="N1431" s="192"/>
      <c r="O1431" s="192"/>
      <c r="P1431" s="192"/>
    </row>
    <row r="1432" spans="1:16" x14ac:dyDescent="0.25">
      <c r="A1432" s="328"/>
      <c r="B1432" s="334"/>
      <c r="C1432" s="340"/>
      <c r="D1432" s="194" t="str">
        <f>$D$12</f>
        <v>ESTE</v>
      </c>
      <c r="E1432" s="189"/>
      <c r="F1432" s="192"/>
      <c r="G1432" s="192"/>
      <c r="H1432" s="192"/>
      <c r="I1432" s="192"/>
      <c r="J1432" s="192"/>
      <c r="K1432" s="192"/>
      <c r="L1432" s="192"/>
      <c r="M1432" s="192"/>
      <c r="N1432" s="192"/>
      <c r="O1432" s="192"/>
      <c r="P1432" s="192"/>
    </row>
    <row r="1433" spans="1:16" x14ac:dyDescent="0.25">
      <c r="A1433" s="328"/>
      <c r="B1433" s="334"/>
      <c r="C1433" s="340"/>
      <c r="D1433" s="191" t="str">
        <f>$D$13</f>
        <v>SUD</v>
      </c>
      <c r="E1433" s="188"/>
      <c r="F1433" s="192"/>
      <c r="G1433" s="192"/>
      <c r="H1433" s="192"/>
      <c r="I1433" s="192"/>
      <c r="J1433" s="192"/>
      <c r="K1433" s="192"/>
      <c r="L1433" s="192"/>
      <c r="M1433" s="192"/>
      <c r="N1433" s="192"/>
      <c r="O1433" s="192"/>
      <c r="P1433" s="192"/>
    </row>
    <row r="1434" spans="1:16" x14ac:dyDescent="0.25">
      <c r="A1434" s="329"/>
      <c r="B1434" s="335"/>
      <c r="C1434" s="341"/>
      <c r="D1434" s="195" t="str">
        <f>$D$14</f>
        <v>OESTE</v>
      </c>
      <c r="E1434" s="190"/>
      <c r="F1434" s="192"/>
      <c r="G1434" s="192"/>
      <c r="H1434" s="192"/>
      <c r="I1434" s="192"/>
      <c r="J1434" s="192"/>
      <c r="K1434" s="192"/>
      <c r="L1434" s="192"/>
      <c r="M1434" s="192"/>
      <c r="N1434" s="192"/>
      <c r="O1434" s="192"/>
      <c r="P1434" s="192"/>
    </row>
    <row r="1435" spans="1:16" x14ac:dyDescent="0.25">
      <c r="A1435" s="193"/>
      <c r="B1435" s="206"/>
      <c r="C1435" s="204"/>
      <c r="D1435" s="192"/>
      <c r="E1435" s="192"/>
      <c r="F1435" s="192"/>
      <c r="G1435" s="192"/>
      <c r="H1435" s="192"/>
      <c r="I1435" s="192"/>
      <c r="J1435" s="192"/>
      <c r="K1435" s="192"/>
      <c r="L1435" s="192"/>
      <c r="M1435" s="192"/>
      <c r="N1435" s="192"/>
      <c r="O1435" s="192"/>
      <c r="P1435" s="192"/>
    </row>
    <row r="1436" spans="1:16" x14ac:dyDescent="0.25">
      <c r="A1436" s="324">
        <f>A1431+1</f>
        <v>286</v>
      </c>
      <c r="B1436" s="336">
        <f>Hoja2!B295</f>
        <v>0</v>
      </c>
      <c r="C1436" s="342">
        <f>Hoja2!R295</f>
        <v>0</v>
      </c>
      <c r="D1436" s="191" t="str">
        <f>$D$11</f>
        <v>NORTE</v>
      </c>
      <c r="E1436" s="187"/>
      <c r="F1436" s="192"/>
      <c r="G1436" s="192"/>
      <c r="H1436" s="192"/>
      <c r="I1436" s="192"/>
      <c r="J1436" s="192"/>
      <c r="K1436" s="192"/>
      <c r="L1436" s="192"/>
      <c r="M1436" s="192"/>
      <c r="N1436" s="192"/>
      <c r="O1436" s="192"/>
      <c r="P1436" s="192"/>
    </row>
    <row r="1437" spans="1:16" x14ac:dyDescent="0.25">
      <c r="A1437" s="325"/>
      <c r="B1437" s="337"/>
      <c r="C1437" s="343"/>
      <c r="D1437" s="194" t="str">
        <f>$D$12</f>
        <v>ESTE</v>
      </c>
      <c r="E1437" s="189"/>
      <c r="F1437" s="192"/>
      <c r="G1437" s="192"/>
      <c r="H1437" s="192"/>
      <c r="I1437" s="192"/>
      <c r="J1437" s="192"/>
      <c r="K1437" s="192"/>
      <c r="L1437" s="192"/>
      <c r="M1437" s="192"/>
      <c r="N1437" s="192"/>
      <c r="O1437" s="192"/>
      <c r="P1437" s="192"/>
    </row>
    <row r="1438" spans="1:16" x14ac:dyDescent="0.25">
      <c r="A1438" s="325"/>
      <c r="B1438" s="337"/>
      <c r="C1438" s="343"/>
      <c r="D1438" s="191" t="str">
        <f>$D$13</f>
        <v>SUD</v>
      </c>
      <c r="E1438" s="188"/>
      <c r="F1438" s="192"/>
      <c r="G1438" s="192"/>
      <c r="H1438" s="192"/>
      <c r="I1438" s="192"/>
      <c r="J1438" s="192"/>
      <c r="K1438" s="192"/>
      <c r="L1438" s="192"/>
      <c r="M1438" s="192"/>
      <c r="N1438" s="192"/>
      <c r="O1438" s="192"/>
      <c r="P1438" s="192"/>
    </row>
    <row r="1439" spans="1:16" x14ac:dyDescent="0.25">
      <c r="A1439" s="326"/>
      <c r="B1439" s="338"/>
      <c r="C1439" s="344"/>
      <c r="D1439" s="195" t="str">
        <f>$D$14</f>
        <v>OESTE</v>
      </c>
      <c r="E1439" s="190"/>
      <c r="F1439" s="192"/>
      <c r="G1439" s="192"/>
      <c r="H1439" s="192"/>
      <c r="I1439" s="192"/>
      <c r="J1439" s="192"/>
      <c r="K1439" s="192"/>
      <c r="L1439" s="192"/>
      <c r="M1439" s="192"/>
      <c r="N1439" s="192"/>
      <c r="O1439" s="192"/>
      <c r="P1439" s="192"/>
    </row>
    <row r="1440" spans="1:16" x14ac:dyDescent="0.25">
      <c r="A1440" s="193"/>
      <c r="B1440" s="206"/>
      <c r="C1440" s="204"/>
      <c r="D1440" s="192"/>
      <c r="E1440" s="192"/>
      <c r="F1440" s="192"/>
      <c r="G1440" s="192"/>
      <c r="H1440" s="192"/>
      <c r="I1440" s="192"/>
      <c r="J1440" s="192"/>
      <c r="K1440" s="192"/>
      <c r="L1440" s="192"/>
      <c r="M1440" s="192"/>
      <c r="N1440" s="192"/>
      <c r="O1440" s="192"/>
      <c r="P1440" s="192"/>
    </row>
    <row r="1441" spans="1:16" x14ac:dyDescent="0.25">
      <c r="A1441" s="327">
        <f>A1436+1</f>
        <v>287</v>
      </c>
      <c r="B1441" s="333">
        <f>Hoja2!B296</f>
        <v>0</v>
      </c>
      <c r="C1441" s="339">
        <f>Hoja2!R296</f>
        <v>0</v>
      </c>
      <c r="D1441" s="191" t="str">
        <f>$D$11</f>
        <v>NORTE</v>
      </c>
      <c r="E1441" s="187"/>
      <c r="F1441" s="192"/>
      <c r="G1441" s="192"/>
      <c r="H1441" s="192"/>
      <c r="I1441" s="192"/>
      <c r="J1441" s="192"/>
      <c r="K1441" s="192"/>
      <c r="L1441" s="192"/>
      <c r="M1441" s="192"/>
      <c r="N1441" s="192"/>
      <c r="O1441" s="192"/>
      <c r="P1441" s="192"/>
    </row>
    <row r="1442" spans="1:16" x14ac:dyDescent="0.25">
      <c r="A1442" s="328"/>
      <c r="B1442" s="334"/>
      <c r="C1442" s="340"/>
      <c r="D1442" s="194" t="str">
        <f>$D$12</f>
        <v>ESTE</v>
      </c>
      <c r="E1442" s="189"/>
      <c r="F1442" s="192"/>
      <c r="G1442" s="192"/>
      <c r="H1442" s="192"/>
      <c r="I1442" s="192"/>
      <c r="J1442" s="192"/>
      <c r="K1442" s="192"/>
      <c r="L1442" s="192"/>
      <c r="M1442" s="192"/>
      <c r="N1442" s="192"/>
      <c r="O1442" s="192"/>
      <c r="P1442" s="192"/>
    </row>
    <row r="1443" spans="1:16" x14ac:dyDescent="0.25">
      <c r="A1443" s="328"/>
      <c r="B1443" s="334"/>
      <c r="C1443" s="340"/>
      <c r="D1443" s="191" t="str">
        <f>$D$13</f>
        <v>SUD</v>
      </c>
      <c r="E1443" s="188"/>
      <c r="F1443" s="192"/>
      <c r="G1443" s="192"/>
      <c r="H1443" s="192"/>
      <c r="I1443" s="192"/>
      <c r="J1443" s="192"/>
      <c r="K1443" s="192"/>
      <c r="L1443" s="192"/>
      <c r="M1443" s="192"/>
      <c r="N1443" s="192"/>
      <c r="O1443" s="192"/>
      <c r="P1443" s="192"/>
    </row>
    <row r="1444" spans="1:16" x14ac:dyDescent="0.25">
      <c r="A1444" s="329"/>
      <c r="B1444" s="335"/>
      <c r="C1444" s="341"/>
      <c r="D1444" s="195" t="str">
        <f>$D$14</f>
        <v>OESTE</v>
      </c>
      <c r="E1444" s="190"/>
      <c r="F1444" s="192"/>
      <c r="G1444" s="192"/>
      <c r="H1444" s="192"/>
      <c r="I1444" s="192"/>
      <c r="J1444" s="192"/>
      <c r="K1444" s="192"/>
      <c r="L1444" s="192"/>
      <c r="M1444" s="192"/>
      <c r="N1444" s="192"/>
      <c r="O1444" s="192"/>
      <c r="P1444" s="192"/>
    </row>
    <row r="1445" spans="1:16" x14ac:dyDescent="0.25">
      <c r="A1445" s="193"/>
      <c r="B1445" s="206"/>
      <c r="C1445" s="204"/>
      <c r="D1445" s="192"/>
      <c r="E1445" s="192"/>
      <c r="F1445" s="192"/>
      <c r="G1445" s="192"/>
      <c r="H1445" s="192"/>
      <c r="I1445" s="192"/>
      <c r="J1445" s="192"/>
      <c r="K1445" s="192"/>
      <c r="L1445" s="192"/>
      <c r="M1445" s="192"/>
      <c r="N1445" s="192"/>
      <c r="O1445" s="192"/>
      <c r="P1445" s="192"/>
    </row>
    <row r="1446" spans="1:16" x14ac:dyDescent="0.25">
      <c r="A1446" s="324">
        <f>A1441+1</f>
        <v>288</v>
      </c>
      <c r="B1446" s="336">
        <f>Hoja2!B297</f>
        <v>0</v>
      </c>
      <c r="C1446" s="342">
        <f>Hoja2!R297</f>
        <v>0</v>
      </c>
      <c r="D1446" s="191" t="str">
        <f>$D$11</f>
        <v>NORTE</v>
      </c>
      <c r="E1446" s="187"/>
      <c r="F1446" s="192"/>
      <c r="G1446" s="192"/>
      <c r="H1446" s="192"/>
      <c r="I1446" s="192"/>
      <c r="J1446" s="192"/>
      <c r="K1446" s="192"/>
      <c r="L1446" s="192"/>
      <c r="M1446" s="192"/>
      <c r="N1446" s="192"/>
      <c r="O1446" s="192"/>
      <c r="P1446" s="192"/>
    </row>
    <row r="1447" spans="1:16" x14ac:dyDescent="0.25">
      <c r="A1447" s="325"/>
      <c r="B1447" s="337"/>
      <c r="C1447" s="343"/>
      <c r="D1447" s="194" t="str">
        <f>$D$12</f>
        <v>ESTE</v>
      </c>
      <c r="E1447" s="189"/>
      <c r="F1447" s="192"/>
      <c r="G1447" s="192"/>
      <c r="H1447" s="192"/>
      <c r="I1447" s="192"/>
      <c r="J1447" s="192"/>
      <c r="K1447" s="192"/>
      <c r="L1447" s="192"/>
      <c r="M1447" s="192"/>
      <c r="N1447" s="192"/>
      <c r="O1447" s="192"/>
      <c r="P1447" s="192"/>
    </row>
    <row r="1448" spans="1:16" x14ac:dyDescent="0.25">
      <c r="A1448" s="325"/>
      <c r="B1448" s="337"/>
      <c r="C1448" s="343"/>
      <c r="D1448" s="191" t="str">
        <f>$D$13</f>
        <v>SUD</v>
      </c>
      <c r="E1448" s="188"/>
      <c r="F1448" s="192"/>
      <c r="G1448" s="192"/>
      <c r="H1448" s="192"/>
      <c r="I1448" s="192"/>
      <c r="J1448" s="192"/>
      <c r="K1448" s="192"/>
      <c r="L1448" s="192"/>
      <c r="M1448" s="192"/>
      <c r="N1448" s="192"/>
      <c r="O1448" s="192"/>
      <c r="P1448" s="192"/>
    </row>
    <row r="1449" spans="1:16" x14ac:dyDescent="0.25">
      <c r="A1449" s="326"/>
      <c r="B1449" s="338"/>
      <c r="C1449" s="344"/>
      <c r="D1449" s="195" t="str">
        <f>$D$14</f>
        <v>OESTE</v>
      </c>
      <c r="E1449" s="190"/>
      <c r="F1449" s="192"/>
      <c r="G1449" s="192"/>
      <c r="H1449" s="192"/>
      <c r="I1449" s="192"/>
      <c r="J1449" s="192"/>
      <c r="K1449" s="192"/>
      <c r="L1449" s="192"/>
      <c r="M1449" s="192"/>
      <c r="N1449" s="192"/>
      <c r="O1449" s="192"/>
      <c r="P1449" s="192"/>
    </row>
    <row r="1450" spans="1:16" x14ac:dyDescent="0.25">
      <c r="A1450" s="193"/>
      <c r="B1450" s="206"/>
      <c r="C1450" s="204"/>
      <c r="D1450" s="192"/>
      <c r="E1450" s="192"/>
      <c r="F1450" s="192"/>
      <c r="G1450" s="192"/>
      <c r="H1450" s="192"/>
      <c r="I1450" s="192"/>
      <c r="J1450" s="192"/>
      <c r="K1450" s="192"/>
      <c r="L1450" s="192"/>
      <c r="M1450" s="192"/>
      <c r="N1450" s="192"/>
      <c r="O1450" s="192"/>
      <c r="P1450" s="192"/>
    </row>
    <row r="1451" spans="1:16" x14ac:dyDescent="0.25">
      <c r="A1451" s="327">
        <f>A1446+1</f>
        <v>289</v>
      </c>
      <c r="B1451" s="333">
        <f>Hoja2!B298</f>
        <v>0</v>
      </c>
      <c r="C1451" s="339">
        <f>Hoja2!R298</f>
        <v>0</v>
      </c>
      <c r="D1451" s="191" t="str">
        <f>$D$11</f>
        <v>NORTE</v>
      </c>
      <c r="E1451" s="187"/>
      <c r="F1451" s="192"/>
      <c r="G1451" s="192"/>
      <c r="H1451" s="192"/>
      <c r="I1451" s="192"/>
      <c r="J1451" s="192"/>
      <c r="K1451" s="192"/>
      <c r="L1451" s="192"/>
      <c r="M1451" s="192"/>
      <c r="N1451" s="192"/>
      <c r="O1451" s="192"/>
      <c r="P1451" s="192"/>
    </row>
    <row r="1452" spans="1:16" x14ac:dyDescent="0.25">
      <c r="A1452" s="328"/>
      <c r="B1452" s="334"/>
      <c r="C1452" s="340"/>
      <c r="D1452" s="194" t="str">
        <f>$D$12</f>
        <v>ESTE</v>
      </c>
      <c r="E1452" s="189"/>
      <c r="F1452" s="192"/>
      <c r="G1452" s="192"/>
      <c r="H1452" s="192"/>
      <c r="I1452" s="192"/>
      <c r="J1452" s="192"/>
      <c r="K1452" s="192"/>
      <c r="L1452" s="192"/>
      <c r="M1452" s="192"/>
      <c r="N1452" s="192"/>
      <c r="O1452" s="192"/>
      <c r="P1452" s="192"/>
    </row>
    <row r="1453" spans="1:16" x14ac:dyDescent="0.25">
      <c r="A1453" s="328"/>
      <c r="B1453" s="334"/>
      <c r="C1453" s="340"/>
      <c r="D1453" s="191" t="str">
        <f>$D$13</f>
        <v>SUD</v>
      </c>
      <c r="E1453" s="188"/>
      <c r="F1453" s="192"/>
      <c r="G1453" s="192"/>
      <c r="H1453" s="192"/>
      <c r="I1453" s="192"/>
      <c r="J1453" s="192"/>
      <c r="K1453" s="192"/>
      <c r="L1453" s="192"/>
      <c r="M1453" s="192"/>
      <c r="N1453" s="192"/>
      <c r="O1453" s="192"/>
      <c r="P1453" s="192"/>
    </row>
    <row r="1454" spans="1:16" x14ac:dyDescent="0.25">
      <c r="A1454" s="329"/>
      <c r="B1454" s="335"/>
      <c r="C1454" s="341"/>
      <c r="D1454" s="195" t="str">
        <f>$D$14</f>
        <v>OESTE</v>
      </c>
      <c r="E1454" s="190"/>
      <c r="F1454" s="192"/>
      <c r="G1454" s="192"/>
      <c r="H1454" s="192"/>
      <c r="I1454" s="192"/>
      <c r="J1454" s="192"/>
      <c r="K1454" s="192"/>
      <c r="L1454" s="192"/>
      <c r="M1454" s="192"/>
      <c r="N1454" s="192"/>
      <c r="O1454" s="192"/>
      <c r="P1454" s="192"/>
    </row>
    <row r="1455" spans="1:16" x14ac:dyDescent="0.25">
      <c r="A1455" s="193"/>
      <c r="B1455" s="206"/>
      <c r="C1455" s="204"/>
      <c r="D1455" s="192"/>
      <c r="E1455" s="192"/>
      <c r="F1455" s="192"/>
      <c r="G1455" s="192"/>
      <c r="H1455" s="192"/>
      <c r="I1455" s="192"/>
      <c r="J1455" s="192"/>
      <c r="K1455" s="192"/>
      <c r="L1455" s="192"/>
      <c r="M1455" s="192"/>
      <c r="N1455" s="192"/>
      <c r="O1455" s="192"/>
      <c r="P1455" s="192"/>
    </row>
    <row r="1456" spans="1:16" x14ac:dyDescent="0.25">
      <c r="A1456" s="324">
        <f>A1451+1</f>
        <v>290</v>
      </c>
      <c r="B1456" s="336">
        <f>Hoja2!B299</f>
        <v>0</v>
      </c>
      <c r="C1456" s="342">
        <f>Hoja2!R299</f>
        <v>0</v>
      </c>
      <c r="D1456" s="191" t="str">
        <f>$D$11</f>
        <v>NORTE</v>
      </c>
      <c r="E1456" s="187"/>
      <c r="F1456" s="192"/>
      <c r="G1456" s="192"/>
      <c r="H1456" s="192"/>
      <c r="I1456" s="192"/>
      <c r="J1456" s="192"/>
      <c r="K1456" s="192"/>
      <c r="L1456" s="192"/>
      <c r="M1456" s="192"/>
      <c r="N1456" s="192"/>
      <c r="O1456" s="192"/>
      <c r="P1456" s="192"/>
    </row>
    <row r="1457" spans="1:16" x14ac:dyDescent="0.25">
      <c r="A1457" s="325"/>
      <c r="B1457" s="337"/>
      <c r="C1457" s="343"/>
      <c r="D1457" s="194" t="str">
        <f>$D$12</f>
        <v>ESTE</v>
      </c>
      <c r="E1457" s="189"/>
      <c r="F1457" s="192"/>
      <c r="G1457" s="192"/>
      <c r="H1457" s="192"/>
      <c r="I1457" s="192"/>
      <c r="J1457" s="192"/>
      <c r="K1457" s="192"/>
      <c r="L1457" s="192"/>
      <c r="M1457" s="192"/>
      <c r="N1457" s="192"/>
      <c r="O1457" s="192"/>
      <c r="P1457" s="192"/>
    </row>
    <row r="1458" spans="1:16" x14ac:dyDescent="0.25">
      <c r="A1458" s="325"/>
      <c r="B1458" s="337"/>
      <c r="C1458" s="343"/>
      <c r="D1458" s="191" t="str">
        <f>$D$13</f>
        <v>SUD</v>
      </c>
      <c r="E1458" s="188"/>
      <c r="F1458" s="192"/>
      <c r="G1458" s="192"/>
      <c r="H1458" s="192"/>
      <c r="I1458" s="192"/>
      <c r="J1458" s="192"/>
      <c r="K1458" s="192"/>
      <c r="L1458" s="192"/>
      <c r="M1458" s="192"/>
      <c r="N1458" s="192"/>
      <c r="O1458" s="192"/>
      <c r="P1458" s="192"/>
    </row>
    <row r="1459" spans="1:16" x14ac:dyDescent="0.25">
      <c r="A1459" s="326"/>
      <c r="B1459" s="338"/>
      <c r="C1459" s="344"/>
      <c r="D1459" s="195" t="str">
        <f>$D$14</f>
        <v>OESTE</v>
      </c>
      <c r="E1459" s="190"/>
      <c r="F1459" s="192"/>
      <c r="G1459" s="192"/>
      <c r="H1459" s="192"/>
      <c r="I1459" s="192"/>
      <c r="J1459" s="192"/>
      <c r="K1459" s="192"/>
      <c r="L1459" s="192"/>
      <c r="M1459" s="192"/>
      <c r="N1459" s="192"/>
      <c r="O1459" s="192"/>
      <c r="P1459" s="192"/>
    </row>
    <row r="1460" spans="1:16" x14ac:dyDescent="0.25">
      <c r="A1460" s="193"/>
      <c r="B1460" s="206"/>
      <c r="C1460" s="204"/>
      <c r="D1460" s="192"/>
      <c r="E1460" s="192"/>
      <c r="F1460" s="192"/>
      <c r="G1460" s="192"/>
      <c r="H1460" s="192"/>
      <c r="I1460" s="192"/>
      <c r="J1460" s="192"/>
      <c r="K1460" s="192"/>
      <c r="L1460" s="192"/>
      <c r="M1460" s="192"/>
      <c r="N1460" s="192"/>
      <c r="O1460" s="192"/>
      <c r="P1460" s="192"/>
    </row>
    <row r="1461" spans="1:16" x14ac:dyDescent="0.25">
      <c r="A1461" s="327">
        <f>A1456+1</f>
        <v>291</v>
      </c>
      <c r="B1461" s="333">
        <f>Hoja2!B300</f>
        <v>0</v>
      </c>
      <c r="C1461" s="339">
        <f>Hoja2!R300</f>
        <v>0</v>
      </c>
      <c r="D1461" s="191" t="str">
        <f>$D$11</f>
        <v>NORTE</v>
      </c>
      <c r="E1461" s="187"/>
      <c r="F1461" s="192"/>
      <c r="G1461" s="192"/>
      <c r="H1461" s="192"/>
      <c r="I1461" s="192"/>
      <c r="J1461" s="192"/>
      <c r="K1461" s="192"/>
      <c r="L1461" s="192"/>
      <c r="M1461" s="192"/>
      <c r="N1461" s="192"/>
      <c r="O1461" s="192"/>
      <c r="P1461" s="192"/>
    </row>
    <row r="1462" spans="1:16" x14ac:dyDescent="0.25">
      <c r="A1462" s="328"/>
      <c r="B1462" s="334"/>
      <c r="C1462" s="340"/>
      <c r="D1462" s="194" t="str">
        <f>$D$12</f>
        <v>ESTE</v>
      </c>
      <c r="E1462" s="189"/>
      <c r="F1462" s="192"/>
      <c r="G1462" s="192"/>
      <c r="H1462" s="192"/>
      <c r="I1462" s="192"/>
      <c r="J1462" s="192"/>
      <c r="K1462" s="192"/>
      <c r="L1462" s="192"/>
      <c r="M1462" s="192"/>
      <c r="N1462" s="192"/>
      <c r="O1462" s="192"/>
      <c r="P1462" s="192"/>
    </row>
    <row r="1463" spans="1:16" x14ac:dyDescent="0.25">
      <c r="A1463" s="328"/>
      <c r="B1463" s="334"/>
      <c r="C1463" s="340"/>
      <c r="D1463" s="191" t="str">
        <f>$D$13</f>
        <v>SUD</v>
      </c>
      <c r="E1463" s="188"/>
      <c r="F1463" s="192"/>
      <c r="G1463" s="192"/>
      <c r="H1463" s="192"/>
      <c r="I1463" s="192"/>
      <c r="J1463" s="192"/>
      <c r="K1463" s="192"/>
      <c r="L1463" s="192"/>
      <c r="M1463" s="192"/>
      <c r="N1463" s="192"/>
      <c r="O1463" s="192"/>
      <c r="P1463" s="192"/>
    </row>
    <row r="1464" spans="1:16" x14ac:dyDescent="0.25">
      <c r="A1464" s="329"/>
      <c r="B1464" s="335"/>
      <c r="C1464" s="341"/>
      <c r="D1464" s="195" t="str">
        <f>$D$14</f>
        <v>OESTE</v>
      </c>
      <c r="E1464" s="190"/>
      <c r="F1464" s="192"/>
      <c r="G1464" s="192"/>
      <c r="H1464" s="192"/>
      <c r="I1464" s="192"/>
      <c r="J1464" s="192"/>
      <c r="K1464" s="192"/>
      <c r="L1464" s="192"/>
      <c r="M1464" s="192"/>
      <c r="N1464" s="192"/>
      <c r="O1464" s="192"/>
      <c r="P1464" s="192"/>
    </row>
    <row r="1465" spans="1:16" x14ac:dyDescent="0.25">
      <c r="A1465" s="193"/>
      <c r="B1465" s="206"/>
      <c r="C1465" s="204"/>
      <c r="D1465" s="192"/>
      <c r="E1465" s="192"/>
      <c r="F1465" s="192"/>
      <c r="G1465" s="192"/>
      <c r="H1465" s="192"/>
      <c r="I1465" s="192"/>
      <c r="J1465" s="192"/>
      <c r="K1465" s="192"/>
      <c r="L1465" s="192"/>
      <c r="M1465" s="192"/>
      <c r="N1465" s="192"/>
      <c r="O1465" s="192"/>
      <c r="P1465" s="192"/>
    </row>
    <row r="1466" spans="1:16" x14ac:dyDescent="0.25">
      <c r="A1466" s="324">
        <f>A1461+1</f>
        <v>292</v>
      </c>
      <c r="B1466" s="336">
        <f>Hoja2!B301</f>
        <v>0</v>
      </c>
      <c r="C1466" s="342">
        <f>Hoja2!R301</f>
        <v>0</v>
      </c>
      <c r="D1466" s="191" t="str">
        <f>$D$11</f>
        <v>NORTE</v>
      </c>
      <c r="E1466" s="187"/>
      <c r="F1466" s="192"/>
      <c r="G1466" s="192"/>
      <c r="H1466" s="192"/>
      <c r="I1466" s="192"/>
      <c r="J1466" s="192"/>
      <c r="K1466" s="192"/>
      <c r="L1466" s="192"/>
      <c r="M1466" s="192"/>
      <c r="N1466" s="192"/>
      <c r="O1466" s="192"/>
      <c r="P1466" s="192"/>
    </row>
    <row r="1467" spans="1:16" x14ac:dyDescent="0.25">
      <c r="A1467" s="325"/>
      <c r="B1467" s="337"/>
      <c r="C1467" s="343"/>
      <c r="D1467" s="194" t="str">
        <f>$D$12</f>
        <v>ESTE</v>
      </c>
      <c r="E1467" s="189"/>
      <c r="F1467" s="192"/>
      <c r="G1467" s="192"/>
      <c r="H1467" s="192"/>
      <c r="I1467" s="192"/>
      <c r="J1467" s="192"/>
      <c r="K1467" s="192"/>
      <c r="L1467" s="192"/>
      <c r="M1467" s="192"/>
      <c r="N1467" s="192"/>
      <c r="O1467" s="192"/>
      <c r="P1467" s="192"/>
    </row>
    <row r="1468" spans="1:16" x14ac:dyDescent="0.25">
      <c r="A1468" s="325"/>
      <c r="B1468" s="337"/>
      <c r="C1468" s="343"/>
      <c r="D1468" s="191" t="str">
        <f>$D$13</f>
        <v>SUD</v>
      </c>
      <c r="E1468" s="188"/>
      <c r="F1468" s="192"/>
      <c r="G1468" s="192"/>
      <c r="H1468" s="192"/>
      <c r="I1468" s="192"/>
      <c r="J1468" s="192"/>
      <c r="K1468" s="192"/>
      <c r="L1468" s="192"/>
      <c r="M1468" s="192"/>
      <c r="N1468" s="192"/>
      <c r="O1468" s="192"/>
      <c r="P1468" s="192"/>
    </row>
    <row r="1469" spans="1:16" x14ac:dyDescent="0.25">
      <c r="A1469" s="326"/>
      <c r="B1469" s="338"/>
      <c r="C1469" s="344"/>
      <c r="D1469" s="195" t="str">
        <f>$D$14</f>
        <v>OESTE</v>
      </c>
      <c r="E1469" s="190"/>
      <c r="F1469" s="192"/>
      <c r="G1469" s="192"/>
      <c r="H1469" s="192"/>
      <c r="I1469" s="192"/>
      <c r="J1469" s="192"/>
      <c r="K1469" s="192"/>
      <c r="L1469" s="192"/>
      <c r="M1469" s="192"/>
      <c r="N1469" s="192"/>
      <c r="O1469" s="192"/>
      <c r="P1469" s="192"/>
    </row>
    <row r="1470" spans="1:16" x14ac:dyDescent="0.25">
      <c r="A1470" s="193"/>
      <c r="B1470" s="206"/>
      <c r="C1470" s="204"/>
      <c r="D1470" s="192"/>
      <c r="E1470" s="192"/>
      <c r="F1470" s="192"/>
      <c r="G1470" s="192"/>
      <c r="H1470" s="192"/>
      <c r="I1470" s="192"/>
      <c r="J1470" s="192"/>
      <c r="K1470" s="192"/>
      <c r="L1470" s="192"/>
      <c r="M1470" s="192"/>
      <c r="N1470" s="192"/>
      <c r="O1470" s="192"/>
      <c r="P1470" s="192"/>
    </row>
    <row r="1471" spans="1:16" x14ac:dyDescent="0.25">
      <c r="A1471" s="327">
        <f>A1466+1</f>
        <v>293</v>
      </c>
      <c r="B1471" s="333">
        <f>Hoja2!B302</f>
        <v>0</v>
      </c>
      <c r="C1471" s="339">
        <f>Hoja2!R302</f>
        <v>0</v>
      </c>
      <c r="D1471" s="191" t="str">
        <f>$D$11</f>
        <v>NORTE</v>
      </c>
      <c r="E1471" s="187"/>
      <c r="F1471" s="192"/>
      <c r="G1471" s="192"/>
      <c r="H1471" s="192"/>
      <c r="I1471" s="192"/>
      <c r="J1471" s="192"/>
      <c r="K1471" s="192"/>
      <c r="L1471" s="192"/>
      <c r="M1471" s="192"/>
      <c r="N1471" s="192"/>
      <c r="O1471" s="192"/>
      <c r="P1471" s="192"/>
    </row>
    <row r="1472" spans="1:16" x14ac:dyDescent="0.25">
      <c r="A1472" s="328"/>
      <c r="B1472" s="334"/>
      <c r="C1472" s="340"/>
      <c r="D1472" s="194" t="str">
        <f>$D$12</f>
        <v>ESTE</v>
      </c>
      <c r="E1472" s="189"/>
      <c r="F1472" s="192"/>
      <c r="G1472" s="192"/>
      <c r="H1472" s="192"/>
      <c r="I1472" s="192"/>
      <c r="J1472" s="192"/>
      <c r="K1472" s="192"/>
      <c r="L1472" s="192"/>
      <c r="M1472" s="192"/>
      <c r="N1472" s="192"/>
      <c r="O1472" s="192"/>
      <c r="P1472" s="192"/>
    </row>
    <row r="1473" spans="1:16" x14ac:dyDescent="0.25">
      <c r="A1473" s="328"/>
      <c r="B1473" s="334"/>
      <c r="C1473" s="340"/>
      <c r="D1473" s="191" t="str">
        <f>$D$13</f>
        <v>SUD</v>
      </c>
      <c r="E1473" s="188"/>
      <c r="F1473" s="192"/>
      <c r="G1473" s="192"/>
      <c r="H1473" s="192"/>
      <c r="I1473" s="192"/>
      <c r="J1473" s="192"/>
      <c r="K1473" s="192"/>
      <c r="L1473" s="192"/>
      <c r="M1473" s="192"/>
      <c r="N1473" s="192"/>
      <c r="O1473" s="192"/>
      <c r="P1473" s="192"/>
    </row>
    <row r="1474" spans="1:16" x14ac:dyDescent="0.25">
      <c r="A1474" s="329"/>
      <c r="B1474" s="335"/>
      <c r="C1474" s="341"/>
      <c r="D1474" s="195" t="str">
        <f>$D$14</f>
        <v>OESTE</v>
      </c>
      <c r="E1474" s="190"/>
      <c r="F1474" s="192"/>
      <c r="G1474" s="192"/>
      <c r="H1474" s="192"/>
      <c r="I1474" s="192"/>
      <c r="J1474" s="192"/>
      <c r="K1474" s="192"/>
      <c r="L1474" s="192"/>
      <c r="M1474" s="192"/>
      <c r="N1474" s="192"/>
      <c r="O1474" s="192"/>
      <c r="P1474" s="192"/>
    </row>
    <row r="1475" spans="1:16" x14ac:dyDescent="0.25">
      <c r="A1475" s="193"/>
      <c r="B1475" s="206"/>
      <c r="C1475" s="204"/>
      <c r="D1475" s="192"/>
      <c r="E1475" s="192"/>
      <c r="F1475" s="192"/>
      <c r="G1475" s="192"/>
      <c r="H1475" s="192"/>
      <c r="I1475" s="192"/>
      <c r="J1475" s="192"/>
      <c r="K1475" s="192"/>
      <c r="L1475" s="192"/>
      <c r="M1475" s="192"/>
      <c r="N1475" s="192"/>
      <c r="O1475" s="192"/>
      <c r="P1475" s="192"/>
    </row>
    <row r="1476" spans="1:16" x14ac:dyDescent="0.25">
      <c r="A1476" s="324">
        <f>A1471+1</f>
        <v>294</v>
      </c>
      <c r="B1476" s="336">
        <f>Hoja2!B303</f>
        <v>0</v>
      </c>
      <c r="C1476" s="342">
        <f>Hoja2!R303</f>
        <v>0</v>
      </c>
      <c r="D1476" s="191" t="str">
        <f>$D$11</f>
        <v>NORTE</v>
      </c>
      <c r="E1476" s="187"/>
      <c r="F1476" s="192"/>
      <c r="G1476" s="192"/>
      <c r="H1476" s="192"/>
      <c r="I1476" s="192"/>
      <c r="J1476" s="192"/>
      <c r="K1476" s="192"/>
      <c r="L1476" s="192"/>
      <c r="M1476" s="192"/>
      <c r="N1476" s="192"/>
      <c r="O1476" s="192"/>
      <c r="P1476" s="192"/>
    </row>
    <row r="1477" spans="1:16" x14ac:dyDescent="0.25">
      <c r="A1477" s="325"/>
      <c r="B1477" s="337"/>
      <c r="C1477" s="343"/>
      <c r="D1477" s="194" t="str">
        <f>$D$12</f>
        <v>ESTE</v>
      </c>
      <c r="E1477" s="189"/>
      <c r="F1477" s="192"/>
      <c r="G1477" s="192"/>
      <c r="H1477" s="192"/>
      <c r="I1477" s="192"/>
      <c r="J1477" s="192"/>
      <c r="K1477" s="192"/>
      <c r="L1477" s="192"/>
      <c r="M1477" s="192"/>
      <c r="N1477" s="192"/>
      <c r="O1477" s="192"/>
      <c r="P1477" s="192"/>
    </row>
    <row r="1478" spans="1:16" x14ac:dyDescent="0.25">
      <c r="A1478" s="325"/>
      <c r="B1478" s="337"/>
      <c r="C1478" s="343"/>
      <c r="D1478" s="191" t="str">
        <f>$D$13</f>
        <v>SUD</v>
      </c>
      <c r="E1478" s="188"/>
      <c r="F1478" s="192"/>
      <c r="G1478" s="192"/>
      <c r="H1478" s="192"/>
      <c r="I1478" s="192"/>
      <c r="J1478" s="192"/>
      <c r="K1478" s="192"/>
      <c r="L1478" s="192"/>
      <c r="M1478" s="192"/>
      <c r="N1478" s="192"/>
      <c r="O1478" s="192"/>
      <c r="P1478" s="192"/>
    </row>
    <row r="1479" spans="1:16" x14ac:dyDescent="0.25">
      <c r="A1479" s="326"/>
      <c r="B1479" s="338"/>
      <c r="C1479" s="344"/>
      <c r="D1479" s="195" t="str">
        <f>$D$14</f>
        <v>OESTE</v>
      </c>
      <c r="E1479" s="190"/>
      <c r="F1479" s="192"/>
      <c r="G1479" s="192"/>
      <c r="H1479" s="192"/>
      <c r="I1479" s="192"/>
      <c r="J1479" s="192"/>
      <c r="K1479" s="192"/>
      <c r="L1479" s="192"/>
      <c r="M1479" s="192"/>
      <c r="N1479" s="192"/>
      <c r="O1479" s="192"/>
      <c r="P1479" s="192"/>
    </row>
    <row r="1480" spans="1:16" x14ac:dyDescent="0.25">
      <c r="A1480" s="193"/>
      <c r="B1480" s="206"/>
      <c r="C1480" s="204"/>
      <c r="D1480" s="192"/>
      <c r="E1480" s="192"/>
      <c r="F1480" s="192"/>
      <c r="G1480" s="192"/>
      <c r="H1480" s="192"/>
      <c r="I1480" s="192"/>
      <c r="J1480" s="192"/>
      <c r="K1480" s="192"/>
      <c r="L1480" s="192"/>
      <c r="M1480" s="192"/>
      <c r="N1480" s="192"/>
      <c r="O1480" s="192"/>
      <c r="P1480" s="192"/>
    </row>
    <row r="1481" spans="1:16" x14ac:dyDescent="0.25">
      <c r="A1481" s="327">
        <f>A1476+1</f>
        <v>295</v>
      </c>
      <c r="B1481" s="333">
        <f>Hoja2!B304</f>
        <v>0</v>
      </c>
      <c r="C1481" s="339">
        <f>Hoja2!R304</f>
        <v>0</v>
      </c>
      <c r="D1481" s="191" t="str">
        <f>$D$11</f>
        <v>NORTE</v>
      </c>
      <c r="E1481" s="187"/>
      <c r="F1481" s="192"/>
      <c r="G1481" s="192"/>
      <c r="H1481" s="192"/>
      <c r="I1481" s="192"/>
      <c r="J1481" s="192"/>
      <c r="K1481" s="192"/>
      <c r="L1481" s="192"/>
      <c r="M1481" s="192"/>
      <c r="N1481" s="192"/>
      <c r="O1481" s="192"/>
      <c r="P1481" s="192"/>
    </row>
    <row r="1482" spans="1:16" x14ac:dyDescent="0.25">
      <c r="A1482" s="328"/>
      <c r="B1482" s="334"/>
      <c r="C1482" s="340"/>
      <c r="D1482" s="194" t="str">
        <f>$D$12</f>
        <v>ESTE</v>
      </c>
      <c r="E1482" s="189"/>
      <c r="F1482" s="192"/>
      <c r="G1482" s="192"/>
      <c r="H1482" s="192"/>
      <c r="I1482" s="192"/>
      <c r="J1482" s="192"/>
      <c r="K1482" s="192"/>
      <c r="L1482" s="192"/>
      <c r="M1482" s="192"/>
      <c r="N1482" s="192"/>
      <c r="O1482" s="192"/>
      <c r="P1482" s="192"/>
    </row>
    <row r="1483" spans="1:16" x14ac:dyDescent="0.25">
      <c r="A1483" s="328"/>
      <c r="B1483" s="334"/>
      <c r="C1483" s="340"/>
      <c r="D1483" s="191" t="str">
        <f>$D$13</f>
        <v>SUD</v>
      </c>
      <c r="E1483" s="188"/>
      <c r="F1483" s="192"/>
      <c r="G1483" s="192"/>
      <c r="H1483" s="192"/>
      <c r="I1483" s="192"/>
      <c r="J1483" s="192"/>
      <c r="K1483" s="192"/>
      <c r="L1483" s="192"/>
      <c r="M1483" s="192"/>
      <c r="N1483" s="192"/>
      <c r="O1483" s="192"/>
      <c r="P1483" s="192"/>
    </row>
    <row r="1484" spans="1:16" x14ac:dyDescent="0.25">
      <c r="A1484" s="329"/>
      <c r="B1484" s="335"/>
      <c r="C1484" s="341"/>
      <c r="D1484" s="195" t="str">
        <f>$D$14</f>
        <v>OESTE</v>
      </c>
      <c r="E1484" s="190"/>
      <c r="F1484" s="192"/>
      <c r="G1484" s="192"/>
      <c r="H1484" s="192"/>
      <c r="I1484" s="192"/>
      <c r="J1484" s="192"/>
      <c r="K1484" s="192"/>
      <c r="L1484" s="192"/>
      <c r="M1484" s="192"/>
      <c r="N1484" s="192"/>
      <c r="O1484" s="192"/>
      <c r="P1484" s="192"/>
    </row>
    <row r="1485" spans="1:16" x14ac:dyDescent="0.25">
      <c r="A1485" s="193"/>
      <c r="B1485" s="206"/>
      <c r="C1485" s="204"/>
      <c r="D1485" s="192"/>
      <c r="E1485" s="192"/>
      <c r="F1485" s="192"/>
      <c r="G1485" s="192"/>
      <c r="H1485" s="192"/>
      <c r="I1485" s="192"/>
      <c r="J1485" s="192"/>
      <c r="K1485" s="192"/>
      <c r="L1485" s="192"/>
      <c r="M1485" s="192"/>
      <c r="N1485" s="192"/>
      <c r="O1485" s="192"/>
      <c r="P1485" s="192"/>
    </row>
    <row r="1486" spans="1:16" x14ac:dyDescent="0.25">
      <c r="A1486" s="324">
        <f>A1481+1</f>
        <v>296</v>
      </c>
      <c r="B1486" s="336">
        <f>Hoja2!B305</f>
        <v>0</v>
      </c>
      <c r="C1486" s="342">
        <f>Hoja2!R305</f>
        <v>0</v>
      </c>
      <c r="D1486" s="191" t="str">
        <f>$D$11</f>
        <v>NORTE</v>
      </c>
      <c r="E1486" s="187"/>
      <c r="F1486" s="192"/>
      <c r="G1486" s="192"/>
      <c r="H1486" s="192"/>
      <c r="I1486" s="192"/>
      <c r="J1486" s="192"/>
      <c r="K1486" s="192"/>
      <c r="L1486" s="192"/>
      <c r="M1486" s="192"/>
      <c r="N1486" s="192"/>
      <c r="O1486" s="192"/>
      <c r="P1486" s="192"/>
    </row>
    <row r="1487" spans="1:16" x14ac:dyDescent="0.25">
      <c r="A1487" s="325"/>
      <c r="B1487" s="337"/>
      <c r="C1487" s="343"/>
      <c r="D1487" s="194" t="str">
        <f>$D$12</f>
        <v>ESTE</v>
      </c>
      <c r="E1487" s="189"/>
      <c r="F1487" s="192"/>
      <c r="G1487" s="192"/>
      <c r="H1487" s="192"/>
      <c r="I1487" s="192"/>
      <c r="J1487" s="192"/>
      <c r="K1487" s="192"/>
      <c r="L1487" s="192"/>
      <c r="M1487" s="192"/>
      <c r="N1487" s="192"/>
      <c r="O1487" s="192"/>
      <c r="P1487" s="192"/>
    </row>
    <row r="1488" spans="1:16" x14ac:dyDescent="0.25">
      <c r="A1488" s="325"/>
      <c r="B1488" s="337"/>
      <c r="C1488" s="343"/>
      <c r="D1488" s="191" t="str">
        <f>$D$13</f>
        <v>SUD</v>
      </c>
      <c r="E1488" s="188"/>
      <c r="F1488" s="192"/>
      <c r="G1488" s="192"/>
      <c r="H1488" s="192"/>
      <c r="I1488" s="192"/>
      <c r="J1488" s="192"/>
      <c r="K1488" s="192"/>
      <c r="L1488" s="192"/>
      <c r="M1488" s="192"/>
      <c r="N1488" s="192"/>
      <c r="O1488" s="192"/>
      <c r="P1488" s="192"/>
    </row>
    <row r="1489" spans="1:16" x14ac:dyDescent="0.25">
      <c r="A1489" s="326"/>
      <c r="B1489" s="338"/>
      <c r="C1489" s="344"/>
      <c r="D1489" s="195" t="str">
        <f>$D$14</f>
        <v>OESTE</v>
      </c>
      <c r="E1489" s="190"/>
      <c r="F1489" s="192"/>
      <c r="G1489" s="192"/>
      <c r="H1489" s="192"/>
      <c r="I1489" s="192"/>
      <c r="J1489" s="192"/>
      <c r="K1489" s="192"/>
      <c r="L1489" s="192"/>
      <c r="M1489" s="192"/>
      <c r="N1489" s="192"/>
      <c r="O1489" s="192"/>
      <c r="P1489" s="192"/>
    </row>
    <row r="1490" spans="1:16" x14ac:dyDescent="0.25">
      <c r="A1490" s="193"/>
      <c r="B1490" s="206"/>
      <c r="C1490" s="204"/>
      <c r="D1490" s="192"/>
      <c r="E1490" s="192"/>
      <c r="F1490" s="192"/>
      <c r="G1490" s="192"/>
      <c r="H1490" s="192"/>
      <c r="I1490" s="192"/>
      <c r="J1490" s="192"/>
      <c r="K1490" s="192"/>
      <c r="L1490" s="192"/>
      <c r="M1490" s="192"/>
      <c r="N1490" s="192"/>
      <c r="O1490" s="192"/>
      <c r="P1490" s="192"/>
    </row>
    <row r="1491" spans="1:16" x14ac:dyDescent="0.25">
      <c r="A1491" s="327">
        <f>A1486+1</f>
        <v>297</v>
      </c>
      <c r="B1491" s="333">
        <f>Hoja2!B306</f>
        <v>0</v>
      </c>
      <c r="C1491" s="339">
        <f>Hoja2!R306</f>
        <v>0</v>
      </c>
      <c r="D1491" s="191" t="str">
        <f>$D$11</f>
        <v>NORTE</v>
      </c>
      <c r="E1491" s="187"/>
      <c r="F1491" s="192"/>
      <c r="G1491" s="192"/>
      <c r="H1491" s="192"/>
      <c r="I1491" s="192"/>
      <c r="J1491" s="192"/>
      <c r="K1491" s="192"/>
      <c r="L1491" s="192"/>
      <c r="M1491" s="192"/>
      <c r="N1491" s="192"/>
      <c r="O1491" s="192"/>
      <c r="P1491" s="192"/>
    </row>
    <row r="1492" spans="1:16" x14ac:dyDescent="0.25">
      <c r="A1492" s="328"/>
      <c r="B1492" s="334"/>
      <c r="C1492" s="340"/>
      <c r="D1492" s="194" t="str">
        <f>$D$12</f>
        <v>ESTE</v>
      </c>
      <c r="E1492" s="189"/>
      <c r="F1492" s="192"/>
      <c r="G1492" s="192"/>
      <c r="H1492" s="192"/>
      <c r="I1492" s="192"/>
      <c r="J1492" s="192"/>
      <c r="K1492" s="192"/>
      <c r="L1492" s="192"/>
      <c r="M1492" s="192"/>
      <c r="N1492" s="192"/>
      <c r="O1492" s="192"/>
      <c r="P1492" s="192"/>
    </row>
    <row r="1493" spans="1:16" x14ac:dyDescent="0.25">
      <c r="A1493" s="328"/>
      <c r="B1493" s="334"/>
      <c r="C1493" s="340"/>
      <c r="D1493" s="191" t="str">
        <f>$D$13</f>
        <v>SUD</v>
      </c>
      <c r="E1493" s="188"/>
      <c r="F1493" s="192"/>
      <c r="G1493" s="192"/>
      <c r="H1493" s="192"/>
      <c r="I1493" s="192"/>
      <c r="J1493" s="192"/>
      <c r="K1493" s="192"/>
      <c r="L1493" s="192"/>
      <c r="M1493" s="192"/>
      <c r="N1493" s="192"/>
      <c r="O1493" s="192"/>
      <c r="P1493" s="192"/>
    </row>
    <row r="1494" spans="1:16" x14ac:dyDescent="0.25">
      <c r="A1494" s="329"/>
      <c r="B1494" s="335"/>
      <c r="C1494" s="341"/>
      <c r="D1494" s="195" t="str">
        <f>$D$14</f>
        <v>OESTE</v>
      </c>
      <c r="E1494" s="190"/>
      <c r="F1494" s="192"/>
      <c r="G1494" s="192"/>
      <c r="H1494" s="192"/>
      <c r="I1494" s="192"/>
      <c r="J1494" s="192"/>
      <c r="K1494" s="192"/>
      <c r="L1494" s="192"/>
      <c r="M1494" s="192"/>
      <c r="N1494" s="192"/>
      <c r="O1494" s="192"/>
      <c r="P1494" s="192"/>
    </row>
    <row r="1495" spans="1:16" x14ac:dyDescent="0.25">
      <c r="A1495" s="193"/>
      <c r="B1495" s="206"/>
      <c r="C1495" s="204"/>
      <c r="D1495" s="192"/>
      <c r="E1495" s="192"/>
      <c r="F1495" s="192"/>
      <c r="G1495" s="192"/>
      <c r="H1495" s="192"/>
      <c r="I1495" s="192"/>
      <c r="J1495" s="192"/>
      <c r="K1495" s="192"/>
      <c r="L1495" s="192"/>
      <c r="M1495" s="192"/>
      <c r="N1495" s="192"/>
      <c r="O1495" s="192"/>
      <c r="P1495" s="192"/>
    </row>
    <row r="1496" spans="1:16" x14ac:dyDescent="0.25">
      <c r="A1496" s="324">
        <f>A1491+1</f>
        <v>298</v>
      </c>
      <c r="B1496" s="336">
        <f>Hoja2!B307</f>
        <v>0</v>
      </c>
      <c r="C1496" s="342">
        <f>Hoja2!R307</f>
        <v>0</v>
      </c>
      <c r="D1496" s="191" t="str">
        <f>$D$11</f>
        <v>NORTE</v>
      </c>
      <c r="E1496" s="187"/>
      <c r="F1496" s="192"/>
      <c r="G1496" s="192"/>
      <c r="H1496" s="192"/>
      <c r="I1496" s="192"/>
      <c r="J1496" s="192"/>
      <c r="K1496" s="192"/>
      <c r="L1496" s="192"/>
      <c r="M1496" s="192"/>
      <c r="N1496" s="192"/>
      <c r="O1496" s="192"/>
      <c r="P1496" s="192"/>
    </row>
    <row r="1497" spans="1:16" x14ac:dyDescent="0.25">
      <c r="A1497" s="325"/>
      <c r="B1497" s="337"/>
      <c r="C1497" s="343"/>
      <c r="D1497" s="194" t="str">
        <f>$D$12</f>
        <v>ESTE</v>
      </c>
      <c r="E1497" s="189"/>
      <c r="F1497" s="192"/>
      <c r="G1497" s="192"/>
      <c r="H1497" s="192"/>
      <c r="I1497" s="192"/>
      <c r="J1497" s="192"/>
      <c r="K1497" s="192"/>
      <c r="L1497" s="192"/>
      <c r="M1497" s="192"/>
      <c r="N1497" s="192"/>
      <c r="O1497" s="192"/>
      <c r="P1497" s="192"/>
    </row>
    <row r="1498" spans="1:16" x14ac:dyDescent="0.25">
      <c r="A1498" s="325"/>
      <c r="B1498" s="337"/>
      <c r="C1498" s="343"/>
      <c r="D1498" s="191" t="str">
        <f>$D$13</f>
        <v>SUD</v>
      </c>
      <c r="E1498" s="188"/>
      <c r="F1498" s="192"/>
      <c r="G1498" s="192"/>
      <c r="H1498" s="192"/>
      <c r="I1498" s="192"/>
      <c r="J1498" s="192"/>
      <c r="K1498" s="192"/>
      <c r="L1498" s="192"/>
      <c r="M1498" s="192"/>
      <c r="N1498" s="192"/>
      <c r="O1498" s="192"/>
      <c r="P1498" s="192"/>
    </row>
    <row r="1499" spans="1:16" x14ac:dyDescent="0.25">
      <c r="A1499" s="326"/>
      <c r="B1499" s="338"/>
      <c r="C1499" s="344"/>
      <c r="D1499" s="195" t="str">
        <f>$D$14</f>
        <v>OESTE</v>
      </c>
      <c r="E1499" s="190"/>
      <c r="F1499" s="192"/>
      <c r="G1499" s="192"/>
      <c r="H1499" s="192"/>
      <c r="I1499" s="192"/>
      <c r="J1499" s="192"/>
      <c r="K1499" s="192"/>
      <c r="L1499" s="192"/>
      <c r="M1499" s="192"/>
      <c r="N1499" s="192"/>
      <c r="O1499" s="192"/>
      <c r="P1499" s="192"/>
    </row>
    <row r="1500" spans="1:16" x14ac:dyDescent="0.25">
      <c r="A1500" s="193"/>
      <c r="B1500" s="206"/>
      <c r="C1500" s="204"/>
      <c r="D1500" s="192"/>
      <c r="E1500" s="192"/>
      <c r="F1500" s="192"/>
      <c r="G1500" s="192"/>
      <c r="H1500" s="192"/>
      <c r="I1500" s="192"/>
      <c r="J1500" s="192"/>
      <c r="K1500" s="192"/>
      <c r="L1500" s="192"/>
      <c r="M1500" s="192"/>
      <c r="N1500" s="192"/>
      <c r="O1500" s="192"/>
      <c r="P1500" s="192"/>
    </row>
    <row r="1501" spans="1:16" x14ac:dyDescent="0.25">
      <c r="A1501" s="327">
        <f>A1496+1</f>
        <v>299</v>
      </c>
      <c r="B1501" s="333">
        <f>Hoja2!B308</f>
        <v>0</v>
      </c>
      <c r="C1501" s="339">
        <f>Hoja2!R308</f>
        <v>0</v>
      </c>
      <c r="D1501" s="191" t="str">
        <f>$D$11</f>
        <v>NORTE</v>
      </c>
      <c r="E1501" s="187"/>
      <c r="F1501" s="192"/>
      <c r="G1501" s="192"/>
      <c r="H1501" s="192"/>
      <c r="I1501" s="192"/>
      <c r="J1501" s="192"/>
      <c r="K1501" s="192"/>
      <c r="L1501" s="192"/>
      <c r="M1501" s="192"/>
      <c r="N1501" s="192"/>
      <c r="O1501" s="192"/>
      <c r="P1501" s="192"/>
    </row>
    <row r="1502" spans="1:16" x14ac:dyDescent="0.25">
      <c r="A1502" s="328"/>
      <c r="B1502" s="334"/>
      <c r="C1502" s="340"/>
      <c r="D1502" s="194" t="str">
        <f>$D$12</f>
        <v>ESTE</v>
      </c>
      <c r="E1502" s="189"/>
      <c r="F1502" s="192"/>
      <c r="G1502" s="192"/>
      <c r="H1502" s="192"/>
      <c r="I1502" s="192"/>
      <c r="J1502" s="192"/>
      <c r="K1502" s="192"/>
      <c r="L1502" s="192"/>
      <c r="M1502" s="192"/>
      <c r="N1502" s="192"/>
      <c r="O1502" s="192"/>
      <c r="P1502" s="192"/>
    </row>
    <row r="1503" spans="1:16" x14ac:dyDescent="0.25">
      <c r="A1503" s="328"/>
      <c r="B1503" s="334"/>
      <c r="C1503" s="340"/>
      <c r="D1503" s="191" t="str">
        <f>$D$13</f>
        <v>SUD</v>
      </c>
      <c r="E1503" s="188"/>
      <c r="F1503" s="192"/>
      <c r="G1503" s="192"/>
      <c r="H1503" s="192"/>
      <c r="I1503" s="192"/>
      <c r="J1503" s="192"/>
      <c r="K1503" s="192"/>
      <c r="L1503" s="192"/>
      <c r="M1503" s="192"/>
      <c r="N1503" s="192"/>
      <c r="O1503" s="192"/>
      <c r="P1503" s="192"/>
    </row>
    <row r="1504" spans="1:16" x14ac:dyDescent="0.25">
      <c r="A1504" s="329"/>
      <c r="B1504" s="335"/>
      <c r="C1504" s="341"/>
      <c r="D1504" s="195" t="str">
        <f>$D$14</f>
        <v>OESTE</v>
      </c>
      <c r="E1504" s="190"/>
      <c r="F1504" s="192"/>
      <c r="G1504" s="192"/>
      <c r="H1504" s="192"/>
      <c r="I1504" s="192"/>
      <c r="J1504" s="192"/>
      <c r="K1504" s="192"/>
      <c r="L1504" s="192"/>
      <c r="M1504" s="192"/>
      <c r="N1504" s="192"/>
      <c r="O1504" s="192"/>
      <c r="P1504" s="192"/>
    </row>
    <row r="1505" spans="1:16" x14ac:dyDescent="0.25">
      <c r="A1505" s="193"/>
      <c r="B1505" s="206"/>
      <c r="C1505" s="204"/>
      <c r="D1505" s="192"/>
      <c r="E1505" s="192"/>
      <c r="F1505" s="192"/>
      <c r="G1505" s="192"/>
      <c r="H1505" s="192"/>
      <c r="I1505" s="192"/>
      <c r="J1505" s="192"/>
      <c r="K1505" s="192"/>
      <c r="L1505" s="192"/>
      <c r="M1505" s="192"/>
      <c r="N1505" s="192"/>
      <c r="O1505" s="192"/>
      <c r="P1505" s="192"/>
    </row>
    <row r="1506" spans="1:16" x14ac:dyDescent="0.25">
      <c r="A1506" s="324">
        <f>A1501+1</f>
        <v>300</v>
      </c>
      <c r="B1506" s="336">
        <f>Hoja2!B309</f>
        <v>0</v>
      </c>
      <c r="C1506" s="342">
        <f>Hoja2!R309</f>
        <v>0</v>
      </c>
      <c r="D1506" s="191" t="str">
        <f>$D$11</f>
        <v>NORTE</v>
      </c>
      <c r="E1506" s="187"/>
      <c r="F1506" s="192"/>
      <c r="G1506" s="192"/>
      <c r="H1506" s="192"/>
      <c r="I1506" s="192"/>
      <c r="J1506" s="192"/>
      <c r="K1506" s="192"/>
      <c r="L1506" s="192"/>
      <c r="M1506" s="192"/>
      <c r="N1506" s="192"/>
      <c r="O1506" s="192"/>
      <c r="P1506" s="192"/>
    </row>
    <row r="1507" spans="1:16" x14ac:dyDescent="0.25">
      <c r="A1507" s="325"/>
      <c r="B1507" s="337"/>
      <c r="C1507" s="343"/>
      <c r="D1507" s="194" t="str">
        <f>$D$12</f>
        <v>ESTE</v>
      </c>
      <c r="E1507" s="189"/>
      <c r="F1507" s="192"/>
      <c r="G1507" s="192"/>
      <c r="H1507" s="192"/>
      <c r="I1507" s="192"/>
      <c r="J1507" s="192"/>
      <c r="K1507" s="192"/>
      <c r="L1507" s="192"/>
      <c r="M1507" s="192"/>
      <c r="N1507" s="192"/>
      <c r="O1507" s="192"/>
      <c r="P1507" s="192"/>
    </row>
    <row r="1508" spans="1:16" x14ac:dyDescent="0.25">
      <c r="A1508" s="325"/>
      <c r="B1508" s="337"/>
      <c r="C1508" s="343"/>
      <c r="D1508" s="191" t="str">
        <f>$D$13</f>
        <v>SUD</v>
      </c>
      <c r="E1508" s="188"/>
      <c r="F1508" s="192"/>
      <c r="G1508" s="192"/>
      <c r="H1508" s="192"/>
      <c r="I1508" s="192"/>
      <c r="J1508" s="192"/>
      <c r="K1508" s="192"/>
      <c r="L1508" s="192"/>
      <c r="M1508" s="192"/>
      <c r="N1508" s="192"/>
      <c r="O1508" s="192"/>
      <c r="P1508" s="192"/>
    </row>
    <row r="1509" spans="1:16" x14ac:dyDescent="0.25">
      <c r="A1509" s="326"/>
      <c r="B1509" s="338"/>
      <c r="C1509" s="344"/>
      <c r="D1509" s="195" t="str">
        <f>$D$14</f>
        <v>OESTE</v>
      </c>
      <c r="E1509" s="190"/>
      <c r="F1509" s="192"/>
      <c r="G1509" s="192"/>
      <c r="H1509" s="192"/>
      <c r="I1509" s="192"/>
      <c r="J1509" s="192"/>
      <c r="K1509" s="192"/>
      <c r="L1509" s="192"/>
      <c r="M1509" s="192"/>
      <c r="N1509" s="192"/>
      <c r="O1509" s="192"/>
      <c r="P1509" s="192"/>
    </row>
    <row r="1510" spans="1:16" x14ac:dyDescent="0.25">
      <c r="A1510" s="193"/>
      <c r="B1510" s="206"/>
      <c r="C1510" s="204"/>
      <c r="D1510" s="192"/>
      <c r="E1510" s="192"/>
      <c r="F1510" s="192"/>
      <c r="G1510" s="192"/>
      <c r="H1510" s="192"/>
      <c r="I1510" s="192"/>
      <c r="J1510" s="192"/>
      <c r="K1510" s="192"/>
      <c r="L1510" s="192"/>
      <c r="M1510" s="192"/>
      <c r="N1510" s="192"/>
      <c r="O1510" s="192"/>
      <c r="P1510" s="192"/>
    </row>
    <row r="1511" spans="1:16" x14ac:dyDescent="0.25">
      <c r="A1511" s="327">
        <f>A1506+1</f>
        <v>301</v>
      </c>
      <c r="B1511" s="333">
        <f>Hoja2!B310</f>
        <v>0</v>
      </c>
      <c r="C1511" s="339">
        <f>Hoja2!R310</f>
        <v>0</v>
      </c>
      <c r="D1511" s="191" t="str">
        <f>$D$11</f>
        <v>NORTE</v>
      </c>
      <c r="E1511" s="187"/>
      <c r="F1511" s="192"/>
      <c r="G1511" s="192"/>
      <c r="H1511" s="192"/>
      <c r="I1511" s="192"/>
      <c r="J1511" s="192"/>
      <c r="K1511" s="192"/>
      <c r="L1511" s="192"/>
      <c r="M1511" s="192"/>
      <c r="N1511" s="192"/>
      <c r="O1511" s="192"/>
      <c r="P1511" s="192"/>
    </row>
    <row r="1512" spans="1:16" x14ac:dyDescent="0.25">
      <c r="A1512" s="328"/>
      <c r="B1512" s="334"/>
      <c r="C1512" s="340"/>
      <c r="D1512" s="194" t="str">
        <f>$D$12</f>
        <v>ESTE</v>
      </c>
      <c r="E1512" s="189"/>
      <c r="F1512" s="192"/>
      <c r="G1512" s="192"/>
      <c r="H1512" s="192"/>
      <c r="I1512" s="192"/>
      <c r="J1512" s="192"/>
      <c r="K1512" s="192"/>
      <c r="L1512" s="192"/>
      <c r="M1512" s="192"/>
      <c r="N1512" s="192"/>
      <c r="O1512" s="192"/>
      <c r="P1512" s="192"/>
    </row>
    <row r="1513" spans="1:16" x14ac:dyDescent="0.25">
      <c r="A1513" s="328"/>
      <c r="B1513" s="334"/>
      <c r="C1513" s="340"/>
      <c r="D1513" s="191" t="str">
        <f>$D$13</f>
        <v>SUD</v>
      </c>
      <c r="E1513" s="188"/>
      <c r="F1513" s="192"/>
      <c r="G1513" s="192"/>
      <c r="H1513" s="192"/>
      <c r="I1513" s="192"/>
      <c r="J1513" s="192"/>
      <c r="K1513" s="192"/>
      <c r="L1513" s="192"/>
      <c r="M1513" s="192"/>
      <c r="N1513" s="192"/>
      <c r="O1513" s="192"/>
      <c r="P1513" s="192"/>
    </row>
    <row r="1514" spans="1:16" x14ac:dyDescent="0.25">
      <c r="A1514" s="329"/>
      <c r="B1514" s="335"/>
      <c r="C1514" s="341"/>
      <c r="D1514" s="195" t="str">
        <f>$D$14</f>
        <v>OESTE</v>
      </c>
      <c r="E1514" s="190"/>
      <c r="F1514" s="192"/>
      <c r="G1514" s="192"/>
      <c r="H1514" s="192"/>
      <c r="I1514" s="192"/>
      <c r="J1514" s="192"/>
      <c r="K1514" s="192"/>
      <c r="L1514" s="192"/>
      <c r="M1514" s="192"/>
      <c r="N1514" s="192"/>
      <c r="O1514" s="192"/>
      <c r="P1514" s="192"/>
    </row>
    <row r="1515" spans="1:16" x14ac:dyDescent="0.25">
      <c r="A1515" s="193"/>
      <c r="B1515" s="206"/>
      <c r="C1515" s="204"/>
      <c r="D1515" s="192"/>
      <c r="E1515" s="192"/>
      <c r="F1515" s="192"/>
      <c r="G1515" s="192"/>
      <c r="H1515" s="192"/>
      <c r="I1515" s="192"/>
      <c r="J1515" s="192"/>
      <c r="K1515" s="192"/>
      <c r="L1515" s="192"/>
      <c r="M1515" s="192"/>
      <c r="N1515" s="192"/>
      <c r="O1515" s="192"/>
      <c r="P1515" s="192"/>
    </row>
    <row r="1516" spans="1:16" x14ac:dyDescent="0.25">
      <c r="A1516" s="324">
        <f>A1511+1</f>
        <v>302</v>
      </c>
      <c r="B1516" s="336">
        <f>Hoja2!B311</f>
        <v>0</v>
      </c>
      <c r="C1516" s="342">
        <f>Hoja2!R311</f>
        <v>0</v>
      </c>
      <c r="D1516" s="191" t="str">
        <f>$D$11</f>
        <v>NORTE</v>
      </c>
      <c r="E1516" s="187"/>
      <c r="F1516" s="192"/>
      <c r="G1516" s="192"/>
      <c r="H1516" s="192"/>
      <c r="I1516" s="192"/>
      <c r="J1516" s="192"/>
      <c r="K1516" s="192"/>
      <c r="L1516" s="192"/>
      <c r="M1516" s="192"/>
      <c r="N1516" s="192"/>
      <c r="O1516" s="192"/>
      <c r="P1516" s="192"/>
    </row>
    <row r="1517" spans="1:16" x14ac:dyDescent="0.25">
      <c r="A1517" s="325"/>
      <c r="B1517" s="337"/>
      <c r="C1517" s="343"/>
      <c r="D1517" s="194" t="str">
        <f>$D$12</f>
        <v>ESTE</v>
      </c>
      <c r="E1517" s="189"/>
      <c r="F1517" s="192"/>
      <c r="G1517" s="192"/>
      <c r="H1517" s="192"/>
      <c r="I1517" s="192"/>
      <c r="J1517" s="192"/>
      <c r="K1517" s="192"/>
      <c r="L1517" s="192"/>
      <c r="M1517" s="192"/>
      <c r="N1517" s="192"/>
      <c r="O1517" s="192"/>
      <c r="P1517" s="192"/>
    </row>
    <row r="1518" spans="1:16" x14ac:dyDescent="0.25">
      <c r="A1518" s="325"/>
      <c r="B1518" s="337"/>
      <c r="C1518" s="343"/>
      <c r="D1518" s="191" t="str">
        <f>$D$13</f>
        <v>SUD</v>
      </c>
      <c r="E1518" s="188"/>
      <c r="F1518" s="192"/>
      <c r="G1518" s="192"/>
      <c r="H1518" s="192"/>
      <c r="I1518" s="192"/>
      <c r="J1518" s="192"/>
      <c r="K1518" s="192"/>
      <c r="L1518" s="192"/>
      <c r="M1518" s="192"/>
      <c r="N1518" s="192"/>
      <c r="O1518" s="192"/>
      <c r="P1518" s="192"/>
    </row>
    <row r="1519" spans="1:16" x14ac:dyDescent="0.25">
      <c r="A1519" s="326"/>
      <c r="B1519" s="338"/>
      <c r="C1519" s="344"/>
      <c r="D1519" s="195" t="str">
        <f>$D$14</f>
        <v>OESTE</v>
      </c>
      <c r="E1519" s="190"/>
      <c r="F1519" s="192"/>
      <c r="G1519" s="192"/>
      <c r="H1519" s="192"/>
      <c r="I1519" s="192"/>
      <c r="J1519" s="192"/>
      <c r="K1519" s="192"/>
      <c r="L1519" s="192"/>
      <c r="M1519" s="192"/>
      <c r="N1519" s="192"/>
      <c r="O1519" s="192"/>
      <c r="P1519" s="192"/>
    </row>
    <row r="1520" spans="1:16" x14ac:dyDescent="0.25">
      <c r="A1520" s="193"/>
      <c r="B1520" s="206"/>
      <c r="C1520" s="204"/>
      <c r="D1520" s="192"/>
      <c r="E1520" s="192"/>
      <c r="F1520" s="192"/>
      <c r="G1520" s="192"/>
      <c r="H1520" s="192"/>
      <c r="I1520" s="192"/>
      <c r="J1520" s="192"/>
      <c r="K1520" s="192"/>
      <c r="L1520" s="192"/>
      <c r="M1520" s="192"/>
      <c r="N1520" s="192"/>
      <c r="O1520" s="192"/>
      <c r="P1520" s="192"/>
    </row>
    <row r="1521" spans="1:16" x14ac:dyDescent="0.25">
      <c r="A1521" s="327">
        <f>A1516+1</f>
        <v>303</v>
      </c>
      <c r="B1521" s="333">
        <f>Hoja2!B312</f>
        <v>0</v>
      </c>
      <c r="C1521" s="339">
        <f>Hoja2!R312</f>
        <v>0</v>
      </c>
      <c r="D1521" s="191" t="str">
        <f>$D$11</f>
        <v>NORTE</v>
      </c>
      <c r="E1521" s="187"/>
      <c r="F1521" s="192"/>
      <c r="G1521" s="192"/>
      <c r="H1521" s="192"/>
      <c r="I1521" s="192"/>
      <c r="J1521" s="192"/>
      <c r="K1521" s="192"/>
      <c r="L1521" s="192"/>
      <c r="M1521" s="192"/>
      <c r="N1521" s="192"/>
      <c r="O1521" s="192"/>
      <c r="P1521" s="192"/>
    </row>
    <row r="1522" spans="1:16" x14ac:dyDescent="0.25">
      <c r="A1522" s="328"/>
      <c r="B1522" s="334"/>
      <c r="C1522" s="340"/>
      <c r="D1522" s="194" t="str">
        <f>$D$12</f>
        <v>ESTE</v>
      </c>
      <c r="E1522" s="189"/>
      <c r="F1522" s="192"/>
      <c r="G1522" s="192"/>
      <c r="H1522" s="192"/>
      <c r="I1522" s="192"/>
      <c r="J1522" s="192"/>
      <c r="K1522" s="192"/>
      <c r="L1522" s="192"/>
      <c r="M1522" s="192"/>
      <c r="N1522" s="192"/>
      <c r="O1522" s="192"/>
      <c r="P1522" s="192"/>
    </row>
    <row r="1523" spans="1:16" x14ac:dyDescent="0.25">
      <c r="A1523" s="328"/>
      <c r="B1523" s="334"/>
      <c r="C1523" s="340"/>
      <c r="D1523" s="191" t="str">
        <f>$D$13</f>
        <v>SUD</v>
      </c>
      <c r="E1523" s="188"/>
      <c r="F1523" s="192"/>
      <c r="G1523" s="192"/>
      <c r="H1523" s="192"/>
      <c r="I1523" s="192"/>
      <c r="J1523" s="192"/>
      <c r="K1523" s="192"/>
      <c r="L1523" s="192"/>
      <c r="M1523" s="192"/>
      <c r="N1523" s="192"/>
      <c r="O1523" s="192"/>
      <c r="P1523" s="192"/>
    </row>
    <row r="1524" spans="1:16" x14ac:dyDescent="0.25">
      <c r="A1524" s="329"/>
      <c r="B1524" s="335"/>
      <c r="C1524" s="341"/>
      <c r="D1524" s="195" t="str">
        <f>$D$14</f>
        <v>OESTE</v>
      </c>
      <c r="E1524" s="190"/>
      <c r="F1524" s="192"/>
      <c r="G1524" s="192"/>
      <c r="H1524" s="192"/>
      <c r="I1524" s="192"/>
      <c r="J1524" s="192"/>
      <c r="K1524" s="192"/>
      <c r="L1524" s="192"/>
      <c r="M1524" s="192"/>
      <c r="N1524" s="192"/>
      <c r="O1524" s="192"/>
      <c r="P1524" s="192"/>
    </row>
    <row r="1525" spans="1:16" x14ac:dyDescent="0.25">
      <c r="A1525" s="193"/>
      <c r="B1525" s="206"/>
      <c r="C1525" s="204"/>
      <c r="D1525" s="192"/>
      <c r="E1525" s="192"/>
      <c r="F1525" s="192"/>
      <c r="G1525" s="192"/>
      <c r="H1525" s="192"/>
      <c r="I1525" s="192"/>
      <c r="J1525" s="192"/>
      <c r="K1525" s="192"/>
      <c r="L1525" s="192"/>
      <c r="M1525" s="192"/>
      <c r="N1525" s="192"/>
      <c r="O1525" s="192"/>
      <c r="P1525" s="192"/>
    </row>
    <row r="1526" spans="1:16" x14ac:dyDescent="0.25">
      <c r="A1526" s="324">
        <f>A1521+1</f>
        <v>304</v>
      </c>
      <c r="B1526" s="336">
        <f>Hoja2!B313</f>
        <v>0</v>
      </c>
      <c r="C1526" s="342">
        <f>Hoja2!R313</f>
        <v>0</v>
      </c>
      <c r="D1526" s="191" t="s">
        <v>43</v>
      </c>
      <c r="E1526" s="187"/>
      <c r="F1526" s="192"/>
      <c r="G1526" s="192"/>
      <c r="H1526" s="192"/>
      <c r="I1526" s="192"/>
      <c r="J1526" s="192"/>
      <c r="K1526" s="192"/>
      <c r="L1526" s="192"/>
      <c r="M1526" s="192"/>
      <c r="N1526" s="192"/>
      <c r="O1526" s="192"/>
      <c r="P1526" s="192"/>
    </row>
    <row r="1527" spans="1:16" x14ac:dyDescent="0.25">
      <c r="A1527" s="325"/>
      <c r="B1527" s="337"/>
      <c r="C1527" s="343"/>
      <c r="D1527" s="194" t="s">
        <v>44</v>
      </c>
      <c r="E1527" s="189"/>
      <c r="F1527" s="192"/>
      <c r="G1527" s="192"/>
      <c r="H1527" s="192"/>
      <c r="I1527" s="192"/>
      <c r="J1527" s="192"/>
      <c r="K1527" s="192"/>
      <c r="L1527" s="192"/>
      <c r="M1527" s="192"/>
      <c r="N1527" s="192"/>
      <c r="O1527" s="192"/>
      <c r="P1527" s="192"/>
    </row>
    <row r="1528" spans="1:16" x14ac:dyDescent="0.25">
      <c r="A1528" s="325"/>
      <c r="B1528" s="337"/>
      <c r="C1528" s="343"/>
      <c r="D1528" s="191" t="s">
        <v>45</v>
      </c>
      <c r="E1528" s="188"/>
      <c r="F1528" s="192"/>
      <c r="G1528" s="192"/>
      <c r="H1528" s="192"/>
      <c r="I1528" s="192"/>
      <c r="J1528" s="192"/>
      <c r="K1528" s="192"/>
      <c r="L1528" s="192"/>
      <c r="M1528" s="192"/>
      <c r="N1528" s="192"/>
      <c r="O1528" s="192"/>
      <c r="P1528" s="192"/>
    </row>
    <row r="1529" spans="1:16" x14ac:dyDescent="0.25">
      <c r="A1529" s="326"/>
      <c r="B1529" s="338"/>
      <c r="C1529" s="344"/>
      <c r="D1529" s="195" t="s">
        <v>46</v>
      </c>
      <c r="E1529" s="190"/>
      <c r="F1529" s="192"/>
      <c r="G1529" s="192"/>
      <c r="H1529" s="192"/>
      <c r="I1529" s="192"/>
      <c r="J1529" s="192"/>
      <c r="K1529" s="192"/>
      <c r="L1529" s="192"/>
      <c r="M1529" s="192"/>
      <c r="N1529" s="192"/>
      <c r="O1529" s="192"/>
      <c r="P1529" s="192"/>
    </row>
    <row r="1530" spans="1:16" x14ac:dyDescent="0.25">
      <c r="A1530" s="193"/>
      <c r="B1530" s="206"/>
      <c r="C1530" s="204"/>
      <c r="D1530" s="192"/>
      <c r="E1530" s="192"/>
      <c r="F1530" s="192"/>
      <c r="G1530" s="192"/>
      <c r="H1530" s="192"/>
      <c r="I1530" s="192"/>
      <c r="J1530" s="192"/>
      <c r="K1530" s="192"/>
      <c r="L1530" s="192"/>
      <c r="M1530" s="192"/>
      <c r="N1530" s="192"/>
      <c r="O1530" s="192"/>
      <c r="P1530" s="192"/>
    </row>
    <row r="1531" spans="1:16" x14ac:dyDescent="0.25">
      <c r="A1531" s="327">
        <f>A1526+1</f>
        <v>305</v>
      </c>
      <c r="B1531" s="333">
        <f>Hoja2!B314</f>
        <v>0</v>
      </c>
      <c r="C1531" s="339">
        <f>Hoja2!R314</f>
        <v>0</v>
      </c>
      <c r="D1531" s="191" t="str">
        <f>$D$11</f>
        <v>NORTE</v>
      </c>
      <c r="E1531" s="187"/>
      <c r="F1531" s="192"/>
      <c r="G1531" s="192"/>
      <c r="H1531" s="192"/>
      <c r="I1531" s="192"/>
      <c r="J1531" s="192"/>
      <c r="K1531" s="192"/>
      <c r="L1531" s="192"/>
      <c r="M1531" s="192"/>
      <c r="N1531" s="192"/>
      <c r="O1531" s="192"/>
      <c r="P1531" s="192"/>
    </row>
    <row r="1532" spans="1:16" x14ac:dyDescent="0.25">
      <c r="A1532" s="328"/>
      <c r="B1532" s="334"/>
      <c r="C1532" s="340"/>
      <c r="D1532" s="194" t="str">
        <f>$D$12</f>
        <v>ESTE</v>
      </c>
      <c r="E1532" s="189"/>
      <c r="F1532" s="192"/>
      <c r="G1532" s="192"/>
      <c r="H1532" s="192"/>
      <c r="I1532" s="192"/>
      <c r="J1532" s="192"/>
      <c r="K1532" s="192"/>
      <c r="L1532" s="192"/>
      <c r="M1532" s="192"/>
      <c r="N1532" s="192"/>
      <c r="O1532" s="192"/>
      <c r="P1532" s="192"/>
    </row>
    <row r="1533" spans="1:16" x14ac:dyDescent="0.25">
      <c r="A1533" s="328"/>
      <c r="B1533" s="334"/>
      <c r="C1533" s="340"/>
      <c r="D1533" s="191" t="str">
        <f>$D$13</f>
        <v>SUD</v>
      </c>
      <c r="E1533" s="188"/>
      <c r="F1533" s="192"/>
      <c r="G1533" s="192"/>
      <c r="H1533" s="192"/>
      <c r="I1533" s="192"/>
      <c r="J1533" s="192"/>
      <c r="K1533" s="192"/>
      <c r="L1533" s="192"/>
      <c r="M1533" s="192"/>
      <c r="N1533" s="192"/>
      <c r="O1533" s="192"/>
      <c r="P1533" s="192"/>
    </row>
    <row r="1534" spans="1:16" x14ac:dyDescent="0.25">
      <c r="A1534" s="329"/>
      <c r="B1534" s="335"/>
      <c r="C1534" s="341"/>
      <c r="D1534" s="195" t="str">
        <f>$D$14</f>
        <v>OESTE</v>
      </c>
      <c r="E1534" s="190"/>
      <c r="F1534" s="192"/>
      <c r="G1534" s="192"/>
      <c r="H1534" s="192"/>
      <c r="I1534" s="192"/>
      <c r="J1534" s="192"/>
      <c r="K1534" s="192"/>
      <c r="L1534" s="192"/>
      <c r="M1534" s="192"/>
      <c r="N1534" s="192"/>
      <c r="O1534" s="192"/>
      <c r="P1534" s="192"/>
    </row>
    <row r="1535" spans="1:16" x14ac:dyDescent="0.25">
      <c r="A1535" s="193"/>
      <c r="B1535" s="206"/>
      <c r="C1535" s="204"/>
      <c r="D1535" s="192"/>
      <c r="E1535" s="192"/>
      <c r="F1535" s="192"/>
      <c r="G1535" s="192"/>
      <c r="H1535" s="192"/>
      <c r="I1535" s="192"/>
      <c r="J1535" s="192"/>
      <c r="K1535" s="192"/>
      <c r="L1535" s="192"/>
      <c r="M1535" s="192"/>
      <c r="N1535" s="192"/>
      <c r="O1535" s="192"/>
      <c r="P1535" s="192"/>
    </row>
    <row r="1536" spans="1:16" x14ac:dyDescent="0.25">
      <c r="A1536" s="324">
        <f>A1531+1</f>
        <v>306</v>
      </c>
      <c r="B1536" s="336">
        <f>Hoja2!B315</f>
        <v>0</v>
      </c>
      <c r="C1536" s="342">
        <f>Hoja2!R315</f>
        <v>0</v>
      </c>
      <c r="D1536" s="191" t="str">
        <f>$D$11</f>
        <v>NORTE</v>
      </c>
      <c r="E1536" s="187"/>
      <c r="F1536" s="192"/>
      <c r="G1536" s="192"/>
      <c r="H1536" s="192"/>
      <c r="I1536" s="192"/>
      <c r="J1536" s="192"/>
      <c r="K1536" s="192"/>
      <c r="L1536" s="192"/>
      <c r="M1536" s="192"/>
      <c r="N1536" s="192"/>
      <c r="O1536" s="192"/>
      <c r="P1536" s="192"/>
    </row>
    <row r="1537" spans="1:16" x14ac:dyDescent="0.25">
      <c r="A1537" s="325"/>
      <c r="B1537" s="337"/>
      <c r="C1537" s="343"/>
      <c r="D1537" s="194" t="str">
        <f>$D$12</f>
        <v>ESTE</v>
      </c>
      <c r="E1537" s="189"/>
      <c r="F1537" s="192"/>
      <c r="G1537" s="192"/>
      <c r="H1537" s="192"/>
      <c r="I1537" s="192"/>
      <c r="J1537" s="192"/>
      <c r="K1537" s="192"/>
      <c r="L1537" s="192"/>
      <c r="M1537" s="192"/>
      <c r="N1537" s="192"/>
      <c r="O1537" s="192"/>
      <c r="P1537" s="192"/>
    </row>
    <row r="1538" spans="1:16" x14ac:dyDescent="0.25">
      <c r="A1538" s="325"/>
      <c r="B1538" s="337"/>
      <c r="C1538" s="343"/>
      <c r="D1538" s="191" t="str">
        <f>$D$13</f>
        <v>SUD</v>
      </c>
      <c r="E1538" s="188"/>
      <c r="F1538" s="192"/>
      <c r="G1538" s="192"/>
      <c r="H1538" s="192"/>
      <c r="I1538" s="192"/>
      <c r="J1538" s="192"/>
      <c r="K1538" s="192"/>
      <c r="L1538" s="192"/>
      <c r="M1538" s="192"/>
      <c r="N1538" s="192"/>
      <c r="O1538" s="192"/>
      <c r="P1538" s="192"/>
    </row>
    <row r="1539" spans="1:16" x14ac:dyDescent="0.25">
      <c r="A1539" s="326"/>
      <c r="B1539" s="338"/>
      <c r="C1539" s="344"/>
      <c r="D1539" s="195" t="str">
        <f>$D$14</f>
        <v>OESTE</v>
      </c>
      <c r="E1539" s="190"/>
      <c r="F1539" s="192"/>
      <c r="G1539" s="192"/>
      <c r="H1539" s="192"/>
      <c r="I1539" s="192"/>
      <c r="J1539" s="192"/>
      <c r="K1539" s="192"/>
      <c r="L1539" s="192"/>
      <c r="M1539" s="192"/>
      <c r="N1539" s="192"/>
      <c r="O1539" s="192"/>
      <c r="P1539" s="192"/>
    </row>
    <row r="1540" spans="1:16" x14ac:dyDescent="0.25">
      <c r="A1540" s="193"/>
      <c r="B1540" s="206"/>
      <c r="C1540" s="204"/>
      <c r="D1540" s="192"/>
      <c r="E1540" s="192"/>
      <c r="F1540" s="192"/>
      <c r="G1540" s="192"/>
      <c r="H1540" s="192"/>
      <c r="I1540" s="192"/>
      <c r="J1540" s="192"/>
      <c r="K1540" s="192"/>
      <c r="L1540" s="192"/>
      <c r="M1540" s="192"/>
      <c r="N1540" s="192"/>
      <c r="O1540" s="192"/>
      <c r="P1540" s="192"/>
    </row>
    <row r="1541" spans="1:16" x14ac:dyDescent="0.25">
      <c r="A1541" s="327">
        <f>A1536+1</f>
        <v>307</v>
      </c>
      <c r="B1541" s="333">
        <f>Hoja2!B316</f>
        <v>0</v>
      </c>
      <c r="C1541" s="339">
        <f>Hoja2!R316</f>
        <v>0</v>
      </c>
      <c r="D1541" s="191" t="str">
        <f>$D$11</f>
        <v>NORTE</v>
      </c>
      <c r="E1541" s="187"/>
      <c r="F1541" s="192"/>
      <c r="G1541" s="192"/>
      <c r="H1541" s="192"/>
      <c r="I1541" s="192"/>
      <c r="J1541" s="192"/>
      <c r="K1541" s="192"/>
      <c r="L1541" s="192"/>
      <c r="M1541" s="192"/>
      <c r="N1541" s="192"/>
      <c r="O1541" s="192"/>
      <c r="P1541" s="192"/>
    </row>
    <row r="1542" spans="1:16" x14ac:dyDescent="0.25">
      <c r="A1542" s="328"/>
      <c r="B1542" s="334"/>
      <c r="C1542" s="340"/>
      <c r="D1542" s="194" t="str">
        <f>$D$12</f>
        <v>ESTE</v>
      </c>
      <c r="E1542" s="189"/>
      <c r="F1542" s="192"/>
      <c r="G1542" s="192"/>
      <c r="H1542" s="192"/>
      <c r="I1542" s="192"/>
      <c r="J1542" s="192"/>
      <c r="K1542" s="192"/>
      <c r="L1542" s="192"/>
      <c r="M1542" s="192"/>
      <c r="N1542" s="192"/>
      <c r="O1542" s="192"/>
      <c r="P1542" s="192"/>
    </row>
    <row r="1543" spans="1:16" x14ac:dyDescent="0.25">
      <c r="A1543" s="328"/>
      <c r="B1543" s="334"/>
      <c r="C1543" s="340"/>
      <c r="D1543" s="191" t="str">
        <f>$D$13</f>
        <v>SUD</v>
      </c>
      <c r="E1543" s="188"/>
      <c r="F1543" s="192"/>
      <c r="G1543" s="192"/>
      <c r="H1543" s="192"/>
      <c r="I1543" s="192"/>
      <c r="J1543" s="192"/>
      <c r="K1543" s="192"/>
      <c r="L1543" s="192"/>
      <c r="M1543" s="192"/>
      <c r="N1543" s="192"/>
      <c r="O1543" s="192"/>
      <c r="P1543" s="192"/>
    </row>
    <row r="1544" spans="1:16" x14ac:dyDescent="0.25">
      <c r="A1544" s="329"/>
      <c r="B1544" s="335"/>
      <c r="C1544" s="341"/>
      <c r="D1544" s="195" t="str">
        <f>$D$14</f>
        <v>OESTE</v>
      </c>
      <c r="E1544" s="190"/>
      <c r="F1544" s="192"/>
      <c r="G1544" s="192"/>
      <c r="H1544" s="192"/>
      <c r="I1544" s="192"/>
      <c r="J1544" s="192"/>
      <c r="K1544" s="192"/>
      <c r="L1544" s="192"/>
      <c r="M1544" s="192"/>
      <c r="N1544" s="192"/>
      <c r="O1544" s="192"/>
      <c r="P1544" s="192"/>
    </row>
    <row r="1545" spans="1:16" x14ac:dyDescent="0.25">
      <c r="A1545" s="193"/>
      <c r="B1545" s="206"/>
      <c r="C1545" s="204"/>
      <c r="D1545" s="192"/>
      <c r="E1545" s="192"/>
      <c r="F1545" s="192"/>
      <c r="G1545" s="192"/>
      <c r="H1545" s="192"/>
      <c r="I1545" s="192"/>
      <c r="J1545" s="192"/>
      <c r="K1545" s="192"/>
      <c r="L1545" s="192"/>
      <c r="M1545" s="192"/>
      <c r="N1545" s="192"/>
      <c r="O1545" s="192"/>
      <c r="P1545" s="192"/>
    </row>
    <row r="1546" spans="1:16" x14ac:dyDescent="0.25">
      <c r="A1546" s="324">
        <f>A1541+1</f>
        <v>308</v>
      </c>
      <c r="B1546" s="336">
        <f>Hoja2!B317</f>
        <v>0</v>
      </c>
      <c r="C1546" s="342">
        <f>Hoja2!R317</f>
        <v>0</v>
      </c>
      <c r="D1546" s="191" t="str">
        <f>$D$11</f>
        <v>NORTE</v>
      </c>
      <c r="E1546" s="187"/>
      <c r="F1546" s="192"/>
      <c r="G1546" s="192"/>
      <c r="H1546" s="192"/>
      <c r="I1546" s="192"/>
      <c r="J1546" s="192"/>
      <c r="K1546" s="192"/>
      <c r="L1546" s="192"/>
      <c r="M1546" s="192"/>
      <c r="N1546" s="192"/>
      <c r="O1546" s="192"/>
      <c r="P1546" s="192"/>
    </row>
    <row r="1547" spans="1:16" x14ac:dyDescent="0.25">
      <c r="A1547" s="325"/>
      <c r="B1547" s="337"/>
      <c r="C1547" s="343"/>
      <c r="D1547" s="194" t="str">
        <f>$D$12</f>
        <v>ESTE</v>
      </c>
      <c r="E1547" s="189"/>
      <c r="F1547" s="192"/>
      <c r="G1547" s="192"/>
      <c r="H1547" s="192"/>
      <c r="I1547" s="192"/>
      <c r="J1547" s="192"/>
      <c r="K1547" s="192"/>
      <c r="L1547" s="192"/>
      <c r="M1547" s="192"/>
      <c r="N1547" s="192"/>
      <c r="O1547" s="192"/>
      <c r="P1547" s="192"/>
    </row>
    <row r="1548" spans="1:16" x14ac:dyDescent="0.25">
      <c r="A1548" s="325"/>
      <c r="B1548" s="337"/>
      <c r="C1548" s="343"/>
      <c r="D1548" s="191" t="str">
        <f>$D$13</f>
        <v>SUD</v>
      </c>
      <c r="E1548" s="188"/>
      <c r="F1548" s="192"/>
      <c r="G1548" s="192"/>
      <c r="H1548" s="192"/>
      <c r="I1548" s="192"/>
      <c r="J1548" s="192"/>
      <c r="K1548" s="192"/>
      <c r="L1548" s="192"/>
      <c r="M1548" s="192"/>
      <c r="N1548" s="192"/>
      <c r="O1548" s="192"/>
      <c r="P1548" s="192"/>
    </row>
    <row r="1549" spans="1:16" x14ac:dyDescent="0.25">
      <c r="A1549" s="326"/>
      <c r="B1549" s="338"/>
      <c r="C1549" s="344"/>
      <c r="D1549" s="195" t="str">
        <f>$D$14</f>
        <v>OESTE</v>
      </c>
      <c r="E1549" s="190"/>
      <c r="F1549" s="192"/>
      <c r="G1549" s="192"/>
      <c r="H1549" s="192"/>
      <c r="I1549" s="192"/>
      <c r="J1549" s="192"/>
      <c r="K1549" s="192"/>
      <c r="L1549" s="192"/>
      <c r="M1549" s="192"/>
      <c r="N1549" s="192"/>
      <c r="O1549" s="192"/>
      <c r="P1549" s="192"/>
    </row>
    <row r="1550" spans="1:16" x14ac:dyDescent="0.25">
      <c r="A1550" s="193"/>
      <c r="B1550" s="206"/>
      <c r="C1550" s="204"/>
      <c r="D1550" s="192"/>
      <c r="E1550" s="192"/>
      <c r="F1550" s="192"/>
      <c r="G1550" s="192"/>
      <c r="H1550" s="192"/>
      <c r="I1550" s="192"/>
      <c r="J1550" s="192"/>
      <c r="K1550" s="192"/>
      <c r="L1550" s="192"/>
      <c r="M1550" s="192"/>
      <c r="N1550" s="192"/>
      <c r="O1550" s="192"/>
      <c r="P1550" s="192"/>
    </row>
    <row r="1551" spans="1:16" x14ac:dyDescent="0.25">
      <c r="A1551" s="327">
        <f>A1546+1</f>
        <v>309</v>
      </c>
      <c r="B1551" s="333">
        <f>Hoja2!B318</f>
        <v>0</v>
      </c>
      <c r="C1551" s="339">
        <f>Hoja2!R318</f>
        <v>0</v>
      </c>
      <c r="D1551" s="191" t="str">
        <f>$D$11</f>
        <v>NORTE</v>
      </c>
      <c r="E1551" s="187"/>
      <c r="F1551" s="192"/>
      <c r="G1551" s="192"/>
      <c r="H1551" s="192"/>
      <c r="I1551" s="192"/>
      <c r="J1551" s="192"/>
      <c r="K1551" s="192"/>
      <c r="L1551" s="192"/>
      <c r="M1551" s="192"/>
      <c r="N1551" s="192"/>
      <c r="O1551" s="192"/>
      <c r="P1551" s="192"/>
    </row>
    <row r="1552" spans="1:16" x14ac:dyDescent="0.25">
      <c r="A1552" s="328"/>
      <c r="B1552" s="334"/>
      <c r="C1552" s="340"/>
      <c r="D1552" s="194" t="str">
        <f>$D$12</f>
        <v>ESTE</v>
      </c>
      <c r="E1552" s="189"/>
      <c r="F1552" s="192"/>
      <c r="G1552" s="192"/>
      <c r="H1552" s="192"/>
      <c r="I1552" s="192"/>
      <c r="J1552" s="192"/>
      <c r="K1552" s="192"/>
      <c r="L1552" s="192"/>
      <c r="M1552" s="192"/>
      <c r="N1552" s="192"/>
      <c r="O1552" s="192"/>
      <c r="P1552" s="192"/>
    </row>
    <row r="1553" spans="1:16" x14ac:dyDescent="0.25">
      <c r="A1553" s="328"/>
      <c r="B1553" s="334"/>
      <c r="C1553" s="340"/>
      <c r="D1553" s="191" t="str">
        <f>$D$13</f>
        <v>SUD</v>
      </c>
      <c r="E1553" s="188"/>
      <c r="F1553" s="192"/>
      <c r="G1553" s="192"/>
      <c r="H1553" s="192"/>
      <c r="I1553" s="192"/>
      <c r="J1553" s="192"/>
      <c r="K1553" s="192"/>
      <c r="L1553" s="192"/>
      <c r="M1553" s="192"/>
      <c r="N1553" s="192"/>
      <c r="O1553" s="192"/>
      <c r="P1553" s="192"/>
    </row>
    <row r="1554" spans="1:16" x14ac:dyDescent="0.25">
      <c r="A1554" s="329"/>
      <c r="B1554" s="335"/>
      <c r="C1554" s="341"/>
      <c r="D1554" s="195" t="str">
        <f>$D$14</f>
        <v>OESTE</v>
      </c>
      <c r="E1554" s="190"/>
      <c r="F1554" s="192"/>
      <c r="G1554" s="192"/>
      <c r="H1554" s="192"/>
      <c r="I1554" s="192"/>
      <c r="J1554" s="192"/>
      <c r="K1554" s="192"/>
      <c r="L1554" s="192"/>
      <c r="M1554" s="192"/>
      <c r="N1554" s="192"/>
      <c r="O1554" s="192"/>
      <c r="P1554" s="192"/>
    </row>
    <row r="1555" spans="1:16" x14ac:dyDescent="0.25">
      <c r="A1555" s="193"/>
      <c r="B1555" s="206"/>
      <c r="C1555" s="204"/>
      <c r="D1555" s="192"/>
      <c r="E1555" s="192"/>
      <c r="F1555" s="192"/>
      <c r="G1555" s="192"/>
      <c r="H1555" s="192"/>
      <c r="I1555" s="192"/>
      <c r="J1555" s="192"/>
      <c r="K1555" s="192"/>
      <c r="L1555" s="192"/>
      <c r="M1555" s="192"/>
      <c r="N1555" s="192"/>
      <c r="O1555" s="192"/>
      <c r="P1555" s="192"/>
    </row>
    <row r="1556" spans="1:16" x14ac:dyDescent="0.25">
      <c r="A1556" s="324">
        <f>A1551+1</f>
        <v>310</v>
      </c>
      <c r="B1556" s="336">
        <f>Hoja2!B319</f>
        <v>0</v>
      </c>
      <c r="C1556" s="342">
        <f>Hoja2!R319</f>
        <v>0</v>
      </c>
      <c r="D1556" s="191" t="str">
        <f>$D$11</f>
        <v>NORTE</v>
      </c>
      <c r="E1556" s="187"/>
      <c r="F1556" s="192"/>
      <c r="G1556" s="192"/>
      <c r="H1556" s="192"/>
      <c r="I1556" s="192"/>
      <c r="J1556" s="192"/>
      <c r="K1556" s="192"/>
      <c r="L1556" s="192"/>
      <c r="M1556" s="192"/>
      <c r="N1556" s="192"/>
      <c r="O1556" s="192"/>
      <c r="P1556" s="192"/>
    </row>
    <row r="1557" spans="1:16" x14ac:dyDescent="0.25">
      <c r="A1557" s="325"/>
      <c r="B1557" s="337"/>
      <c r="C1557" s="343"/>
      <c r="D1557" s="194" t="str">
        <f>$D$12</f>
        <v>ESTE</v>
      </c>
      <c r="E1557" s="189"/>
      <c r="F1557" s="192"/>
      <c r="G1557" s="192"/>
      <c r="H1557" s="192"/>
      <c r="I1557" s="192"/>
      <c r="J1557" s="192"/>
      <c r="K1557" s="192"/>
      <c r="L1557" s="192"/>
      <c r="M1557" s="192"/>
      <c r="N1557" s="192"/>
      <c r="O1557" s="192"/>
      <c r="P1557" s="192"/>
    </row>
    <row r="1558" spans="1:16" x14ac:dyDescent="0.25">
      <c r="A1558" s="325"/>
      <c r="B1558" s="337"/>
      <c r="C1558" s="343"/>
      <c r="D1558" s="191" t="str">
        <f>$D$13</f>
        <v>SUD</v>
      </c>
      <c r="E1558" s="188"/>
      <c r="F1558" s="192"/>
      <c r="G1558" s="192"/>
      <c r="H1558" s="192"/>
      <c r="I1558" s="192"/>
      <c r="J1558" s="192"/>
      <c r="K1558" s="192"/>
      <c r="L1558" s="192"/>
      <c r="M1558" s="192"/>
      <c r="N1558" s="192"/>
      <c r="O1558" s="192"/>
      <c r="P1558" s="192"/>
    </row>
    <row r="1559" spans="1:16" x14ac:dyDescent="0.25">
      <c r="A1559" s="326"/>
      <c r="B1559" s="338"/>
      <c r="C1559" s="344"/>
      <c r="D1559" s="195" t="str">
        <f>$D$14</f>
        <v>OESTE</v>
      </c>
      <c r="E1559" s="190"/>
      <c r="F1559" s="192"/>
      <c r="G1559" s="192"/>
      <c r="H1559" s="192"/>
      <c r="I1559" s="192"/>
      <c r="J1559" s="192"/>
      <c r="K1559" s="192"/>
      <c r="L1559" s="192"/>
      <c r="M1559" s="192"/>
      <c r="N1559" s="192"/>
      <c r="O1559" s="192"/>
      <c r="P1559" s="192"/>
    </row>
    <row r="1560" spans="1:16" x14ac:dyDescent="0.25">
      <c r="A1560" s="193"/>
      <c r="B1560" s="206"/>
      <c r="C1560" s="204"/>
      <c r="D1560" s="192"/>
      <c r="E1560" s="192"/>
      <c r="F1560" s="192"/>
      <c r="G1560" s="192"/>
      <c r="H1560" s="192"/>
      <c r="I1560" s="192"/>
      <c r="J1560" s="192"/>
      <c r="K1560" s="192"/>
      <c r="L1560" s="192"/>
      <c r="M1560" s="192"/>
      <c r="N1560" s="192"/>
      <c r="O1560" s="192"/>
      <c r="P1560" s="192"/>
    </row>
    <row r="1561" spans="1:16" x14ac:dyDescent="0.25">
      <c r="A1561" s="327">
        <f>A1556+1</f>
        <v>311</v>
      </c>
      <c r="B1561" s="333">
        <f>Hoja2!B320</f>
        <v>0</v>
      </c>
      <c r="C1561" s="339">
        <f>Hoja2!R320</f>
        <v>0</v>
      </c>
      <c r="D1561" s="191" t="str">
        <f>$D$11</f>
        <v>NORTE</v>
      </c>
      <c r="E1561" s="187"/>
      <c r="F1561" s="192"/>
      <c r="G1561" s="192"/>
      <c r="H1561" s="192"/>
      <c r="I1561" s="192"/>
      <c r="J1561" s="192"/>
      <c r="K1561" s="192"/>
      <c r="L1561" s="192"/>
      <c r="M1561" s="192"/>
      <c r="N1561" s="192"/>
      <c r="O1561" s="192"/>
      <c r="P1561" s="192"/>
    </row>
    <row r="1562" spans="1:16" x14ac:dyDescent="0.25">
      <c r="A1562" s="328"/>
      <c r="B1562" s="334"/>
      <c r="C1562" s="340"/>
      <c r="D1562" s="194" t="str">
        <f>$D$12</f>
        <v>ESTE</v>
      </c>
      <c r="E1562" s="189"/>
      <c r="F1562" s="192"/>
      <c r="G1562" s="192"/>
      <c r="H1562" s="192"/>
      <c r="I1562" s="192"/>
      <c r="J1562" s="192"/>
      <c r="K1562" s="192"/>
      <c r="L1562" s="192"/>
      <c r="M1562" s="192"/>
      <c r="N1562" s="192"/>
      <c r="O1562" s="192"/>
      <c r="P1562" s="192"/>
    </row>
    <row r="1563" spans="1:16" x14ac:dyDescent="0.25">
      <c r="A1563" s="328"/>
      <c r="B1563" s="334"/>
      <c r="C1563" s="340"/>
      <c r="D1563" s="191" t="str">
        <f>$D$13</f>
        <v>SUD</v>
      </c>
      <c r="E1563" s="188"/>
      <c r="F1563" s="192"/>
      <c r="G1563" s="192"/>
      <c r="H1563" s="192"/>
      <c r="I1563" s="192"/>
      <c r="J1563" s="192"/>
      <c r="K1563" s="192"/>
      <c r="L1563" s="192"/>
      <c r="M1563" s="192"/>
      <c r="N1563" s="192"/>
      <c r="O1563" s="192"/>
      <c r="P1563" s="192"/>
    </row>
    <row r="1564" spans="1:16" x14ac:dyDescent="0.25">
      <c r="A1564" s="329"/>
      <c r="B1564" s="335"/>
      <c r="C1564" s="341"/>
      <c r="D1564" s="195" t="str">
        <f>$D$14</f>
        <v>OESTE</v>
      </c>
      <c r="E1564" s="190"/>
      <c r="F1564" s="192"/>
      <c r="G1564" s="192"/>
      <c r="H1564" s="192"/>
      <c r="I1564" s="192"/>
      <c r="J1564" s="192"/>
      <c r="K1564" s="192"/>
      <c r="L1564" s="192"/>
      <c r="M1564" s="192"/>
      <c r="N1564" s="192"/>
      <c r="O1564" s="192"/>
      <c r="P1564" s="192"/>
    </row>
    <row r="1565" spans="1:16" x14ac:dyDescent="0.25">
      <c r="A1565" s="193"/>
      <c r="B1565" s="206"/>
      <c r="C1565" s="204"/>
      <c r="D1565" s="192"/>
      <c r="E1565" s="192"/>
      <c r="F1565" s="192"/>
      <c r="G1565" s="192"/>
      <c r="H1565" s="192"/>
      <c r="I1565" s="192"/>
      <c r="J1565" s="192"/>
      <c r="K1565" s="192"/>
      <c r="L1565" s="192"/>
      <c r="M1565" s="192"/>
      <c r="N1565" s="192"/>
      <c r="O1565" s="192"/>
      <c r="P1565" s="192"/>
    </row>
    <row r="1566" spans="1:16" x14ac:dyDescent="0.25">
      <c r="A1566" s="324">
        <f>A1561+1</f>
        <v>312</v>
      </c>
      <c r="B1566" s="336">
        <f>Hoja2!B321</f>
        <v>0</v>
      </c>
      <c r="C1566" s="342">
        <f>Hoja2!R321</f>
        <v>0</v>
      </c>
      <c r="D1566" s="191" t="str">
        <f>$D$11</f>
        <v>NORTE</v>
      </c>
      <c r="E1566" s="187"/>
      <c r="F1566" s="192"/>
      <c r="G1566" s="192"/>
      <c r="H1566" s="192"/>
      <c r="I1566" s="192"/>
      <c r="J1566" s="192"/>
      <c r="K1566" s="192"/>
      <c r="L1566" s="192"/>
      <c r="M1566" s="192"/>
      <c r="N1566" s="192"/>
      <c r="O1566" s="192"/>
      <c r="P1566" s="192"/>
    </row>
    <row r="1567" spans="1:16" x14ac:dyDescent="0.25">
      <c r="A1567" s="325"/>
      <c r="B1567" s="337"/>
      <c r="C1567" s="343"/>
      <c r="D1567" s="194" t="str">
        <f>$D$12</f>
        <v>ESTE</v>
      </c>
      <c r="E1567" s="189"/>
      <c r="F1567" s="192"/>
      <c r="G1567" s="192"/>
      <c r="H1567" s="192"/>
      <c r="I1567" s="192"/>
      <c r="J1567" s="192"/>
      <c r="K1567" s="192"/>
      <c r="L1567" s="192"/>
      <c r="M1567" s="192"/>
      <c r="N1567" s="192"/>
      <c r="O1567" s="192"/>
      <c r="P1567" s="192"/>
    </row>
    <row r="1568" spans="1:16" x14ac:dyDescent="0.25">
      <c r="A1568" s="325"/>
      <c r="B1568" s="337"/>
      <c r="C1568" s="343"/>
      <c r="D1568" s="191" t="str">
        <f>$D$13</f>
        <v>SUD</v>
      </c>
      <c r="E1568" s="188"/>
      <c r="F1568" s="192"/>
      <c r="G1568" s="192"/>
      <c r="H1568" s="192"/>
      <c r="I1568" s="192"/>
      <c r="J1568" s="192"/>
      <c r="K1568" s="192"/>
      <c r="L1568" s="192"/>
      <c r="M1568" s="192"/>
      <c r="N1568" s="192"/>
      <c r="O1568" s="192"/>
      <c r="P1568" s="192"/>
    </row>
    <row r="1569" spans="1:16" x14ac:dyDescent="0.25">
      <c r="A1569" s="326"/>
      <c r="B1569" s="338"/>
      <c r="C1569" s="344"/>
      <c r="D1569" s="195" t="str">
        <f>$D$14</f>
        <v>OESTE</v>
      </c>
      <c r="E1569" s="190"/>
      <c r="F1569" s="192"/>
      <c r="G1569" s="192"/>
      <c r="H1569" s="192"/>
      <c r="I1569" s="192"/>
      <c r="J1569" s="192"/>
      <c r="K1569" s="192"/>
      <c r="L1569" s="192"/>
      <c r="M1569" s="192"/>
      <c r="N1569" s="192"/>
      <c r="O1569" s="192"/>
      <c r="P1569" s="192"/>
    </row>
    <row r="1570" spans="1:16" x14ac:dyDescent="0.25">
      <c r="A1570" s="193"/>
      <c r="B1570" s="206"/>
      <c r="C1570" s="204"/>
      <c r="D1570" s="192"/>
      <c r="E1570" s="192"/>
      <c r="F1570" s="192"/>
      <c r="G1570" s="192"/>
      <c r="H1570" s="192"/>
      <c r="I1570" s="192"/>
      <c r="J1570" s="192"/>
      <c r="K1570" s="192"/>
      <c r="L1570" s="192"/>
      <c r="M1570" s="192"/>
      <c r="N1570" s="192"/>
      <c r="O1570" s="192"/>
      <c r="P1570" s="192"/>
    </row>
    <row r="1571" spans="1:16" x14ac:dyDescent="0.25">
      <c r="A1571" s="327">
        <f>A1566+1</f>
        <v>313</v>
      </c>
      <c r="B1571" s="333">
        <f>Hoja2!B322</f>
        <v>0</v>
      </c>
      <c r="C1571" s="339">
        <f>Hoja2!R322</f>
        <v>0</v>
      </c>
      <c r="D1571" s="191" t="str">
        <f>$D$11</f>
        <v>NORTE</v>
      </c>
      <c r="E1571" s="187"/>
      <c r="F1571" s="192"/>
      <c r="G1571" s="192"/>
      <c r="H1571" s="192"/>
      <c r="I1571" s="192"/>
      <c r="J1571" s="192"/>
      <c r="K1571" s="192"/>
      <c r="L1571" s="192"/>
      <c r="M1571" s="192"/>
      <c r="N1571" s="192"/>
      <c r="O1571" s="192"/>
      <c r="P1571" s="192"/>
    </row>
    <row r="1572" spans="1:16" x14ac:dyDescent="0.25">
      <c r="A1572" s="328"/>
      <c r="B1572" s="334"/>
      <c r="C1572" s="340"/>
      <c r="D1572" s="194" t="str">
        <f>$D$12</f>
        <v>ESTE</v>
      </c>
      <c r="E1572" s="189"/>
      <c r="F1572" s="192"/>
      <c r="G1572" s="192"/>
      <c r="H1572" s="192"/>
      <c r="I1572" s="192"/>
      <c r="J1572" s="192"/>
      <c r="K1572" s="192"/>
      <c r="L1572" s="192"/>
      <c r="M1572" s="192"/>
      <c r="N1572" s="192"/>
      <c r="O1572" s="192"/>
      <c r="P1572" s="192"/>
    </row>
    <row r="1573" spans="1:16" x14ac:dyDescent="0.25">
      <c r="A1573" s="328"/>
      <c r="B1573" s="334"/>
      <c r="C1573" s="340"/>
      <c r="D1573" s="191" t="str">
        <f>$D$13</f>
        <v>SUD</v>
      </c>
      <c r="E1573" s="188"/>
      <c r="F1573" s="192"/>
      <c r="G1573" s="192"/>
      <c r="H1573" s="192"/>
      <c r="I1573" s="192"/>
      <c r="J1573" s="192"/>
      <c r="K1573" s="192"/>
      <c r="L1573" s="192"/>
      <c r="M1573" s="192"/>
      <c r="N1573" s="192"/>
      <c r="O1573" s="192"/>
      <c r="P1573" s="192"/>
    </row>
    <row r="1574" spans="1:16" x14ac:dyDescent="0.25">
      <c r="A1574" s="329"/>
      <c r="B1574" s="335"/>
      <c r="C1574" s="341"/>
      <c r="D1574" s="195" t="str">
        <f>$D$14</f>
        <v>OESTE</v>
      </c>
      <c r="E1574" s="190"/>
      <c r="F1574" s="192"/>
      <c r="G1574" s="192"/>
      <c r="H1574" s="192"/>
      <c r="I1574" s="192"/>
      <c r="J1574" s="192"/>
      <c r="K1574" s="192"/>
      <c r="L1574" s="192"/>
      <c r="M1574" s="192"/>
      <c r="N1574" s="192"/>
      <c r="O1574" s="192"/>
      <c r="P1574" s="192"/>
    </row>
    <row r="1575" spans="1:16" x14ac:dyDescent="0.25">
      <c r="A1575" s="193"/>
      <c r="B1575" s="206"/>
      <c r="C1575" s="204"/>
      <c r="D1575" s="192"/>
      <c r="E1575" s="192"/>
      <c r="F1575" s="192"/>
      <c r="G1575" s="192"/>
      <c r="H1575" s="192"/>
      <c r="I1575" s="192"/>
      <c r="J1575" s="192"/>
      <c r="K1575" s="192"/>
      <c r="L1575" s="192"/>
      <c r="M1575" s="192"/>
      <c r="N1575" s="192"/>
      <c r="O1575" s="192"/>
      <c r="P1575" s="192"/>
    </row>
    <row r="1576" spans="1:16" x14ac:dyDescent="0.25">
      <c r="A1576" s="324">
        <f>A1571+1</f>
        <v>314</v>
      </c>
      <c r="B1576" s="336">
        <f>Hoja2!B323</f>
        <v>0</v>
      </c>
      <c r="C1576" s="342">
        <f>Hoja2!R323</f>
        <v>0</v>
      </c>
      <c r="D1576" s="191" t="str">
        <f>$D$11</f>
        <v>NORTE</v>
      </c>
      <c r="E1576" s="187"/>
      <c r="F1576" s="192"/>
      <c r="G1576" s="192"/>
      <c r="H1576" s="192"/>
      <c r="I1576" s="192"/>
      <c r="J1576" s="192"/>
      <c r="K1576" s="192"/>
      <c r="L1576" s="192"/>
      <c r="M1576" s="192"/>
      <c r="N1576" s="192"/>
      <c r="O1576" s="192"/>
      <c r="P1576" s="192"/>
    </row>
    <row r="1577" spans="1:16" x14ac:dyDescent="0.25">
      <c r="A1577" s="325"/>
      <c r="B1577" s="337"/>
      <c r="C1577" s="343"/>
      <c r="D1577" s="194" t="str">
        <f>$D$12</f>
        <v>ESTE</v>
      </c>
      <c r="E1577" s="189"/>
      <c r="F1577" s="192"/>
      <c r="G1577" s="192"/>
      <c r="H1577" s="192"/>
      <c r="I1577" s="192"/>
      <c r="J1577" s="192"/>
      <c r="K1577" s="192"/>
      <c r="L1577" s="192"/>
      <c r="M1577" s="192"/>
      <c r="N1577" s="192"/>
      <c r="O1577" s="192"/>
      <c r="P1577" s="192"/>
    </row>
    <row r="1578" spans="1:16" x14ac:dyDescent="0.25">
      <c r="A1578" s="325"/>
      <c r="B1578" s="337"/>
      <c r="C1578" s="343"/>
      <c r="D1578" s="191" t="str">
        <f>$D$13</f>
        <v>SUD</v>
      </c>
      <c r="E1578" s="188"/>
      <c r="F1578" s="192"/>
      <c r="G1578" s="192"/>
      <c r="H1578" s="192"/>
      <c r="I1578" s="192"/>
      <c r="J1578" s="192"/>
      <c r="K1578" s="192"/>
      <c r="L1578" s="192"/>
      <c r="M1578" s="192"/>
      <c r="N1578" s="192"/>
      <c r="O1578" s="192"/>
      <c r="P1578" s="192"/>
    </row>
    <row r="1579" spans="1:16" x14ac:dyDescent="0.25">
      <c r="A1579" s="326"/>
      <c r="B1579" s="338"/>
      <c r="C1579" s="344"/>
      <c r="D1579" s="195" t="str">
        <f>$D$14</f>
        <v>OESTE</v>
      </c>
      <c r="E1579" s="190"/>
      <c r="F1579" s="192"/>
      <c r="G1579" s="192"/>
      <c r="H1579" s="192"/>
      <c r="I1579" s="192"/>
      <c r="J1579" s="192"/>
      <c r="K1579" s="192"/>
      <c r="L1579" s="192"/>
      <c r="M1579" s="192"/>
      <c r="N1579" s="192"/>
      <c r="O1579" s="192"/>
      <c r="P1579" s="192"/>
    </row>
    <row r="1580" spans="1:16" x14ac:dyDescent="0.25">
      <c r="A1580" s="193"/>
      <c r="B1580" s="206"/>
      <c r="C1580" s="204"/>
      <c r="D1580" s="192"/>
      <c r="E1580" s="192"/>
      <c r="F1580" s="192"/>
      <c r="G1580" s="192"/>
      <c r="H1580" s="192"/>
      <c r="I1580" s="192"/>
      <c r="J1580" s="192"/>
      <c r="K1580" s="192"/>
      <c r="L1580" s="192"/>
      <c r="M1580" s="192"/>
      <c r="N1580" s="192"/>
      <c r="O1580" s="192"/>
      <c r="P1580" s="192"/>
    </row>
    <row r="1581" spans="1:16" x14ac:dyDescent="0.25">
      <c r="A1581" s="327">
        <f>A1576+1</f>
        <v>315</v>
      </c>
      <c r="B1581" s="333">
        <f>Hoja2!B324</f>
        <v>0</v>
      </c>
      <c r="C1581" s="339">
        <f>Hoja2!R324</f>
        <v>0</v>
      </c>
      <c r="D1581" s="191" t="str">
        <f>$D$11</f>
        <v>NORTE</v>
      </c>
      <c r="E1581" s="187"/>
      <c r="F1581" s="192"/>
      <c r="G1581" s="192"/>
      <c r="H1581" s="192"/>
      <c r="I1581" s="192"/>
      <c r="J1581" s="192"/>
      <c r="K1581" s="192"/>
      <c r="L1581" s="192"/>
      <c r="M1581" s="192"/>
      <c r="N1581" s="192"/>
      <c r="O1581" s="192"/>
      <c r="P1581" s="192"/>
    </row>
    <row r="1582" spans="1:16" x14ac:dyDescent="0.25">
      <c r="A1582" s="328"/>
      <c r="B1582" s="334"/>
      <c r="C1582" s="340"/>
      <c r="D1582" s="194" t="str">
        <f>$D$12</f>
        <v>ESTE</v>
      </c>
      <c r="E1582" s="189"/>
      <c r="F1582" s="192"/>
      <c r="G1582" s="192"/>
      <c r="H1582" s="192"/>
      <c r="I1582" s="192"/>
      <c r="J1582" s="192"/>
      <c r="K1582" s="192"/>
      <c r="L1582" s="192"/>
      <c r="M1582" s="192"/>
      <c r="N1582" s="192"/>
      <c r="O1582" s="192"/>
      <c r="P1582" s="192"/>
    </row>
    <row r="1583" spans="1:16" x14ac:dyDescent="0.25">
      <c r="A1583" s="328"/>
      <c r="B1583" s="334"/>
      <c r="C1583" s="340"/>
      <c r="D1583" s="191" t="str">
        <f>$D$13</f>
        <v>SUD</v>
      </c>
      <c r="E1583" s="188"/>
      <c r="F1583" s="192"/>
      <c r="G1583" s="192"/>
      <c r="H1583" s="192"/>
      <c r="I1583" s="192"/>
      <c r="J1583" s="192"/>
      <c r="K1583" s="192"/>
      <c r="L1583" s="192"/>
      <c r="M1583" s="192"/>
      <c r="N1583" s="192"/>
      <c r="O1583" s="192"/>
      <c r="P1583" s="192"/>
    </row>
    <row r="1584" spans="1:16" x14ac:dyDescent="0.25">
      <c r="A1584" s="329"/>
      <c r="B1584" s="335"/>
      <c r="C1584" s="341"/>
      <c r="D1584" s="195" t="str">
        <f>$D$14</f>
        <v>OESTE</v>
      </c>
      <c r="E1584" s="190"/>
      <c r="F1584" s="192"/>
      <c r="G1584" s="192"/>
      <c r="H1584" s="192"/>
      <c r="I1584" s="192"/>
      <c r="J1584" s="192"/>
      <c r="K1584" s="192"/>
      <c r="L1584" s="192"/>
      <c r="M1584" s="192"/>
      <c r="N1584" s="192"/>
      <c r="O1584" s="192"/>
      <c r="P1584" s="192"/>
    </row>
    <row r="1585" spans="1:16" x14ac:dyDescent="0.25">
      <c r="A1585" s="193"/>
      <c r="B1585" s="206"/>
      <c r="C1585" s="204"/>
      <c r="D1585" s="192"/>
      <c r="E1585" s="192"/>
      <c r="F1585" s="192"/>
      <c r="G1585" s="192"/>
      <c r="H1585" s="192"/>
      <c r="I1585" s="192"/>
      <c r="J1585" s="192"/>
      <c r="K1585" s="192"/>
      <c r="L1585" s="192"/>
      <c r="M1585" s="192"/>
      <c r="N1585" s="192"/>
      <c r="O1585" s="192"/>
      <c r="P1585" s="192"/>
    </row>
    <row r="1586" spans="1:16" x14ac:dyDescent="0.25">
      <c r="A1586" s="324">
        <f>A1581+1</f>
        <v>316</v>
      </c>
      <c r="B1586" s="336">
        <f>Hoja2!B325</f>
        <v>0</v>
      </c>
      <c r="C1586" s="342">
        <f>Hoja2!R325</f>
        <v>0</v>
      </c>
      <c r="D1586" s="191" t="str">
        <f>$D$11</f>
        <v>NORTE</v>
      </c>
      <c r="E1586" s="187"/>
      <c r="F1586" s="192"/>
      <c r="G1586" s="192"/>
      <c r="H1586" s="192"/>
      <c r="I1586" s="192"/>
      <c r="J1586" s="192"/>
      <c r="K1586" s="192"/>
      <c r="L1586" s="192"/>
      <c r="M1586" s="192"/>
      <c r="N1586" s="192"/>
      <c r="O1586" s="192"/>
      <c r="P1586" s="192"/>
    </row>
    <row r="1587" spans="1:16" x14ac:dyDescent="0.25">
      <c r="A1587" s="325"/>
      <c r="B1587" s="337"/>
      <c r="C1587" s="343"/>
      <c r="D1587" s="194" t="str">
        <f>$D$12</f>
        <v>ESTE</v>
      </c>
      <c r="E1587" s="189"/>
      <c r="F1587" s="192"/>
      <c r="G1587" s="192"/>
      <c r="H1587" s="192"/>
      <c r="I1587" s="192"/>
      <c r="J1587" s="192"/>
      <c r="K1587" s="192"/>
      <c r="L1587" s="192"/>
      <c r="M1587" s="192"/>
      <c r="N1587" s="192"/>
      <c r="O1587" s="192"/>
      <c r="P1587" s="192"/>
    </row>
    <row r="1588" spans="1:16" x14ac:dyDescent="0.25">
      <c r="A1588" s="325"/>
      <c r="B1588" s="337"/>
      <c r="C1588" s="343"/>
      <c r="D1588" s="191" t="str">
        <f>$D$13</f>
        <v>SUD</v>
      </c>
      <c r="E1588" s="188"/>
      <c r="F1588" s="192"/>
      <c r="G1588" s="192"/>
      <c r="H1588" s="192"/>
      <c r="I1588" s="192"/>
      <c r="J1588" s="192"/>
      <c r="K1588" s="192"/>
      <c r="L1588" s="192"/>
      <c r="M1588" s="192"/>
      <c r="N1588" s="192"/>
      <c r="O1588" s="192"/>
      <c r="P1588" s="192"/>
    </row>
    <row r="1589" spans="1:16" x14ac:dyDescent="0.25">
      <c r="A1589" s="326"/>
      <c r="B1589" s="338"/>
      <c r="C1589" s="344"/>
      <c r="D1589" s="195" t="str">
        <f>$D$14</f>
        <v>OESTE</v>
      </c>
      <c r="E1589" s="190"/>
      <c r="F1589" s="192"/>
      <c r="G1589" s="192"/>
      <c r="H1589" s="192"/>
      <c r="I1589" s="192"/>
      <c r="J1589" s="192"/>
      <c r="K1589" s="192"/>
      <c r="L1589" s="192"/>
      <c r="M1589" s="192"/>
      <c r="N1589" s="192"/>
      <c r="O1589" s="192"/>
      <c r="P1589" s="192"/>
    </row>
    <row r="1590" spans="1:16" x14ac:dyDescent="0.25">
      <c r="A1590" s="193"/>
      <c r="B1590" s="206"/>
      <c r="C1590" s="204"/>
      <c r="D1590" s="192"/>
      <c r="E1590" s="192"/>
      <c r="F1590" s="192"/>
      <c r="G1590" s="192"/>
      <c r="H1590" s="192"/>
      <c r="I1590" s="192"/>
      <c r="J1590" s="192"/>
      <c r="K1590" s="192"/>
      <c r="L1590" s="192"/>
      <c r="M1590" s="192"/>
      <c r="N1590" s="192"/>
      <c r="O1590" s="192"/>
      <c r="P1590" s="192"/>
    </row>
    <row r="1591" spans="1:16" x14ac:dyDescent="0.25">
      <c r="A1591" s="327">
        <f>A1586+1</f>
        <v>317</v>
      </c>
      <c r="B1591" s="333">
        <f>Hoja2!B326</f>
        <v>0</v>
      </c>
      <c r="C1591" s="339">
        <f>Hoja2!R326</f>
        <v>0</v>
      </c>
      <c r="D1591" s="191" t="str">
        <f>$D$11</f>
        <v>NORTE</v>
      </c>
      <c r="E1591" s="187"/>
      <c r="F1591" s="192"/>
      <c r="G1591" s="192"/>
      <c r="H1591" s="192"/>
      <c r="I1591" s="192"/>
      <c r="J1591" s="192"/>
      <c r="K1591" s="192"/>
      <c r="L1591" s="192"/>
      <c r="M1591" s="192"/>
      <c r="N1591" s="192"/>
      <c r="O1591" s="192"/>
      <c r="P1591" s="192"/>
    </row>
    <row r="1592" spans="1:16" x14ac:dyDescent="0.25">
      <c r="A1592" s="328"/>
      <c r="B1592" s="334"/>
      <c r="C1592" s="340"/>
      <c r="D1592" s="194" t="str">
        <f>$D$12</f>
        <v>ESTE</v>
      </c>
      <c r="E1592" s="189"/>
      <c r="F1592" s="192"/>
      <c r="G1592" s="192"/>
      <c r="H1592" s="192"/>
      <c r="I1592" s="192"/>
      <c r="J1592" s="192"/>
      <c r="K1592" s="192"/>
      <c r="L1592" s="192"/>
      <c r="M1592" s="192"/>
      <c r="N1592" s="192"/>
      <c r="O1592" s="192"/>
      <c r="P1592" s="192"/>
    </row>
    <row r="1593" spans="1:16" x14ac:dyDescent="0.25">
      <c r="A1593" s="328"/>
      <c r="B1593" s="334"/>
      <c r="C1593" s="340"/>
      <c r="D1593" s="191" t="str">
        <f>$D$13</f>
        <v>SUD</v>
      </c>
      <c r="E1593" s="188"/>
      <c r="F1593" s="192"/>
      <c r="G1593" s="192"/>
      <c r="H1593" s="192"/>
      <c r="I1593" s="192"/>
      <c r="J1593" s="192"/>
      <c r="K1593" s="192"/>
      <c r="L1593" s="192"/>
      <c r="M1593" s="192"/>
      <c r="N1593" s="192"/>
      <c r="O1593" s="192"/>
      <c r="P1593" s="192"/>
    </row>
    <row r="1594" spans="1:16" x14ac:dyDescent="0.25">
      <c r="A1594" s="329"/>
      <c r="B1594" s="335"/>
      <c r="C1594" s="341"/>
      <c r="D1594" s="195" t="str">
        <f>$D$14</f>
        <v>OESTE</v>
      </c>
      <c r="E1594" s="190"/>
      <c r="F1594" s="192"/>
      <c r="G1594" s="192"/>
      <c r="H1594" s="192"/>
      <c r="I1594" s="192"/>
      <c r="J1594" s="192"/>
      <c r="K1594" s="192"/>
      <c r="L1594" s="192"/>
      <c r="M1594" s="192"/>
      <c r="N1594" s="192"/>
      <c r="O1594" s="192"/>
      <c r="P1594" s="192"/>
    </row>
    <row r="1595" spans="1:16" x14ac:dyDescent="0.25">
      <c r="A1595" s="193"/>
      <c r="B1595" s="206"/>
      <c r="C1595" s="204"/>
      <c r="D1595" s="192"/>
      <c r="E1595" s="192"/>
      <c r="F1595" s="192"/>
      <c r="G1595" s="192"/>
      <c r="H1595" s="192"/>
      <c r="I1595" s="192"/>
      <c r="J1595" s="192"/>
      <c r="K1595" s="192"/>
      <c r="L1595" s="192"/>
      <c r="M1595" s="192"/>
      <c r="N1595" s="192"/>
      <c r="O1595" s="192"/>
      <c r="P1595" s="192"/>
    </row>
    <row r="1596" spans="1:16" x14ac:dyDescent="0.25">
      <c r="A1596" s="324">
        <f>A1591+1</f>
        <v>318</v>
      </c>
      <c r="B1596" s="336">
        <f>Hoja2!B327</f>
        <v>0</v>
      </c>
      <c r="C1596" s="342">
        <f>Hoja2!R327</f>
        <v>0</v>
      </c>
      <c r="D1596" s="191" t="str">
        <f>$D$11</f>
        <v>NORTE</v>
      </c>
      <c r="E1596" s="187"/>
      <c r="F1596" s="192"/>
      <c r="G1596" s="192"/>
      <c r="H1596" s="192"/>
      <c r="I1596" s="192"/>
      <c r="J1596" s="192"/>
      <c r="K1596" s="192"/>
      <c r="L1596" s="192"/>
      <c r="M1596" s="192"/>
      <c r="N1596" s="192"/>
      <c r="O1596" s="192"/>
      <c r="P1596" s="192"/>
    </row>
    <row r="1597" spans="1:16" x14ac:dyDescent="0.25">
      <c r="A1597" s="325"/>
      <c r="B1597" s="337"/>
      <c r="C1597" s="343"/>
      <c r="D1597" s="194" t="str">
        <f>$D$12</f>
        <v>ESTE</v>
      </c>
      <c r="E1597" s="189"/>
      <c r="F1597" s="192"/>
      <c r="G1597" s="192"/>
      <c r="H1597" s="192"/>
      <c r="I1597" s="192"/>
      <c r="J1597" s="192"/>
      <c r="K1597" s="192"/>
      <c r="L1597" s="192"/>
      <c r="M1597" s="192"/>
      <c r="N1597" s="192"/>
      <c r="O1597" s="192"/>
      <c r="P1597" s="192"/>
    </row>
    <row r="1598" spans="1:16" x14ac:dyDescent="0.25">
      <c r="A1598" s="325"/>
      <c r="B1598" s="337"/>
      <c r="C1598" s="343"/>
      <c r="D1598" s="191" t="str">
        <f>$D$13</f>
        <v>SUD</v>
      </c>
      <c r="E1598" s="188"/>
      <c r="F1598" s="192"/>
      <c r="G1598" s="192"/>
      <c r="H1598" s="192"/>
      <c r="I1598" s="192"/>
      <c r="J1598" s="192"/>
      <c r="K1598" s="192"/>
      <c r="L1598" s="192"/>
      <c r="M1598" s="192"/>
      <c r="N1598" s="192"/>
      <c r="O1598" s="192"/>
      <c r="P1598" s="192"/>
    </row>
    <row r="1599" spans="1:16" x14ac:dyDescent="0.25">
      <c r="A1599" s="326"/>
      <c r="B1599" s="338"/>
      <c r="C1599" s="344"/>
      <c r="D1599" s="195" t="str">
        <f>$D$14</f>
        <v>OESTE</v>
      </c>
      <c r="E1599" s="190"/>
      <c r="F1599" s="192"/>
      <c r="G1599" s="192"/>
      <c r="H1599" s="192"/>
      <c r="I1599" s="192"/>
      <c r="J1599" s="192"/>
      <c r="K1599" s="192"/>
      <c r="L1599" s="192"/>
      <c r="M1599" s="192"/>
      <c r="N1599" s="192"/>
      <c r="O1599" s="192"/>
      <c r="P1599" s="192"/>
    </row>
    <row r="1600" spans="1:16" x14ac:dyDescent="0.25">
      <c r="A1600" s="193"/>
      <c r="B1600" s="206"/>
      <c r="C1600" s="204"/>
      <c r="D1600" s="192"/>
      <c r="E1600" s="192"/>
      <c r="F1600" s="192"/>
      <c r="G1600" s="192"/>
      <c r="H1600" s="192"/>
      <c r="I1600" s="192"/>
      <c r="J1600" s="192"/>
      <c r="K1600" s="192"/>
      <c r="L1600" s="192"/>
      <c r="M1600" s="192"/>
      <c r="N1600" s="192"/>
      <c r="O1600" s="192"/>
      <c r="P1600" s="192"/>
    </row>
    <row r="1601" spans="1:16" x14ac:dyDescent="0.25">
      <c r="A1601" s="327">
        <f>A1596+1</f>
        <v>319</v>
      </c>
      <c r="B1601" s="333">
        <f>Hoja2!B328</f>
        <v>0</v>
      </c>
      <c r="C1601" s="339">
        <f>Hoja2!R328</f>
        <v>0</v>
      </c>
      <c r="D1601" s="191" t="str">
        <f>$D$11</f>
        <v>NORTE</v>
      </c>
      <c r="E1601" s="187"/>
      <c r="F1601" s="192"/>
      <c r="G1601" s="192"/>
      <c r="H1601" s="192"/>
      <c r="I1601" s="192"/>
      <c r="J1601" s="192"/>
      <c r="K1601" s="192"/>
      <c r="L1601" s="192"/>
      <c r="M1601" s="192"/>
      <c r="N1601" s="192"/>
      <c r="O1601" s="192"/>
      <c r="P1601" s="192"/>
    </row>
    <row r="1602" spans="1:16" x14ac:dyDescent="0.25">
      <c r="A1602" s="328"/>
      <c r="B1602" s="334"/>
      <c r="C1602" s="340"/>
      <c r="D1602" s="194" t="str">
        <f>$D$12</f>
        <v>ESTE</v>
      </c>
      <c r="E1602" s="189"/>
      <c r="F1602" s="192"/>
      <c r="G1602" s="192"/>
      <c r="H1602" s="192"/>
      <c r="I1602" s="192"/>
      <c r="J1602" s="192"/>
      <c r="K1602" s="192"/>
      <c r="L1602" s="192"/>
      <c r="M1602" s="192"/>
      <c r="N1602" s="192"/>
      <c r="O1602" s="192"/>
      <c r="P1602" s="192"/>
    </row>
    <row r="1603" spans="1:16" x14ac:dyDescent="0.25">
      <c r="A1603" s="328"/>
      <c r="B1603" s="334"/>
      <c r="C1603" s="340"/>
      <c r="D1603" s="191" t="str">
        <f>$D$13</f>
        <v>SUD</v>
      </c>
      <c r="E1603" s="188"/>
      <c r="F1603" s="192"/>
      <c r="G1603" s="192"/>
      <c r="H1603" s="192"/>
      <c r="I1603" s="192"/>
      <c r="J1603" s="192"/>
      <c r="K1603" s="192"/>
      <c r="L1603" s="192"/>
      <c r="M1603" s="192"/>
      <c r="N1603" s="192"/>
      <c r="O1603" s="192"/>
      <c r="P1603" s="192"/>
    </row>
    <row r="1604" spans="1:16" x14ac:dyDescent="0.25">
      <c r="A1604" s="329"/>
      <c r="B1604" s="335"/>
      <c r="C1604" s="341"/>
      <c r="D1604" s="195" t="str">
        <f>$D$14</f>
        <v>OESTE</v>
      </c>
      <c r="E1604" s="190"/>
      <c r="F1604" s="192"/>
      <c r="G1604" s="192"/>
      <c r="H1604" s="192"/>
      <c r="I1604" s="192"/>
      <c r="J1604" s="192"/>
      <c r="K1604" s="192"/>
      <c r="L1604" s="192"/>
      <c r="M1604" s="192"/>
      <c r="N1604" s="192"/>
      <c r="O1604" s="192"/>
      <c r="P1604" s="192"/>
    </row>
    <row r="1605" spans="1:16" x14ac:dyDescent="0.25">
      <c r="A1605" s="193"/>
      <c r="B1605" s="206"/>
      <c r="C1605" s="204"/>
      <c r="D1605" s="192"/>
      <c r="E1605" s="192"/>
      <c r="F1605" s="192"/>
      <c r="G1605" s="192"/>
      <c r="H1605" s="192"/>
      <c r="I1605" s="192"/>
      <c r="J1605" s="192"/>
      <c r="K1605" s="192"/>
      <c r="L1605" s="192"/>
      <c r="M1605" s="192"/>
      <c r="N1605" s="192"/>
      <c r="O1605" s="192"/>
      <c r="P1605" s="192"/>
    </row>
    <row r="1606" spans="1:16" x14ac:dyDescent="0.25">
      <c r="A1606" s="324">
        <f>A1601+1</f>
        <v>320</v>
      </c>
      <c r="B1606" s="336">
        <f>Hoja2!B329</f>
        <v>0</v>
      </c>
      <c r="C1606" s="342">
        <f>Hoja2!R329</f>
        <v>0</v>
      </c>
      <c r="D1606" s="191" t="str">
        <f>$D$11</f>
        <v>NORTE</v>
      </c>
      <c r="E1606" s="187"/>
      <c r="F1606" s="192"/>
      <c r="G1606" s="192"/>
      <c r="H1606" s="192"/>
      <c r="I1606" s="192"/>
      <c r="J1606" s="192"/>
      <c r="K1606" s="192"/>
      <c r="L1606" s="192"/>
      <c r="M1606" s="192"/>
      <c r="N1606" s="192"/>
      <c r="O1606" s="192"/>
      <c r="P1606" s="192"/>
    </row>
    <row r="1607" spans="1:16" x14ac:dyDescent="0.25">
      <c r="A1607" s="325"/>
      <c r="B1607" s="337"/>
      <c r="C1607" s="343"/>
      <c r="D1607" s="194" t="str">
        <f>$D$12</f>
        <v>ESTE</v>
      </c>
      <c r="E1607" s="189"/>
      <c r="F1607" s="192"/>
      <c r="G1607" s="192"/>
      <c r="H1607" s="192"/>
      <c r="I1607" s="192"/>
      <c r="J1607" s="192"/>
      <c r="K1607" s="192"/>
      <c r="L1607" s="192"/>
      <c r="M1607" s="192"/>
      <c r="N1607" s="192"/>
      <c r="O1607" s="192"/>
      <c r="P1607" s="192"/>
    </row>
    <row r="1608" spans="1:16" x14ac:dyDescent="0.25">
      <c r="A1608" s="325"/>
      <c r="B1608" s="337"/>
      <c r="C1608" s="343"/>
      <c r="D1608" s="191" t="str">
        <f>$D$13</f>
        <v>SUD</v>
      </c>
      <c r="E1608" s="188"/>
      <c r="F1608" s="192"/>
      <c r="G1608" s="192"/>
      <c r="H1608" s="192"/>
      <c r="I1608" s="192"/>
      <c r="J1608" s="192"/>
      <c r="K1608" s="192"/>
      <c r="L1608" s="192"/>
      <c r="M1608" s="192"/>
      <c r="N1608" s="192"/>
      <c r="O1608" s="192"/>
      <c r="P1608" s="192"/>
    </row>
    <row r="1609" spans="1:16" x14ac:dyDescent="0.25">
      <c r="A1609" s="326"/>
      <c r="B1609" s="338"/>
      <c r="C1609" s="344"/>
      <c r="D1609" s="195" t="str">
        <f>$D$14</f>
        <v>OESTE</v>
      </c>
      <c r="E1609" s="190"/>
      <c r="F1609" s="192"/>
      <c r="G1609" s="192"/>
      <c r="H1609" s="192"/>
      <c r="I1609" s="192"/>
      <c r="J1609" s="192"/>
      <c r="K1609" s="192"/>
      <c r="L1609" s="192"/>
      <c r="M1609" s="192"/>
      <c r="N1609" s="192"/>
      <c r="O1609" s="192"/>
      <c r="P1609" s="192"/>
    </row>
    <row r="1610" spans="1:16" x14ac:dyDescent="0.25">
      <c r="A1610" s="193"/>
      <c r="B1610" s="206"/>
      <c r="C1610" s="204"/>
      <c r="D1610" s="192"/>
      <c r="E1610" s="192"/>
      <c r="F1610" s="192"/>
      <c r="G1610" s="192"/>
      <c r="H1610" s="192"/>
      <c r="I1610" s="192"/>
      <c r="J1610" s="192"/>
      <c r="K1610" s="192"/>
      <c r="L1610" s="192"/>
      <c r="M1610" s="192"/>
      <c r="N1610" s="192"/>
      <c r="O1610" s="192"/>
      <c r="P1610" s="192"/>
    </row>
    <row r="1611" spans="1:16" x14ac:dyDescent="0.25">
      <c r="A1611" s="327">
        <f>A1606+1</f>
        <v>321</v>
      </c>
      <c r="B1611" s="333">
        <f>Hoja2!B330</f>
        <v>0</v>
      </c>
      <c r="C1611" s="339">
        <f>Hoja2!R330</f>
        <v>0</v>
      </c>
      <c r="D1611" s="191" t="str">
        <f>$D$11</f>
        <v>NORTE</v>
      </c>
      <c r="E1611" s="187"/>
      <c r="F1611" s="192"/>
      <c r="G1611" s="192"/>
      <c r="H1611" s="192"/>
      <c r="I1611" s="192"/>
      <c r="J1611" s="192"/>
      <c r="K1611" s="192"/>
      <c r="L1611" s="192"/>
      <c r="M1611" s="192"/>
      <c r="N1611" s="192"/>
      <c r="O1611" s="192"/>
      <c r="P1611" s="192"/>
    </row>
    <row r="1612" spans="1:16" x14ac:dyDescent="0.25">
      <c r="A1612" s="328"/>
      <c r="B1612" s="334"/>
      <c r="C1612" s="340"/>
      <c r="D1612" s="194" t="str">
        <f>$D$12</f>
        <v>ESTE</v>
      </c>
      <c r="E1612" s="189"/>
      <c r="F1612" s="192"/>
      <c r="G1612" s="192"/>
      <c r="H1612" s="192"/>
      <c r="I1612" s="192"/>
      <c r="J1612" s="192"/>
      <c r="K1612" s="192"/>
      <c r="L1612" s="192"/>
      <c r="M1612" s="192"/>
      <c r="N1612" s="192"/>
      <c r="O1612" s="192"/>
      <c r="P1612" s="192"/>
    </row>
    <row r="1613" spans="1:16" x14ac:dyDescent="0.25">
      <c r="A1613" s="328"/>
      <c r="B1613" s="334"/>
      <c r="C1613" s="340"/>
      <c r="D1613" s="191" t="str">
        <f>$D$13</f>
        <v>SUD</v>
      </c>
      <c r="E1613" s="188"/>
      <c r="F1613" s="192"/>
      <c r="G1613" s="192"/>
      <c r="H1613" s="192"/>
      <c r="I1613" s="192"/>
      <c r="J1613" s="192"/>
      <c r="K1613" s="192"/>
      <c r="L1613" s="192"/>
      <c r="M1613" s="192"/>
      <c r="N1613" s="192"/>
      <c r="O1613" s="192"/>
      <c r="P1613" s="192"/>
    </row>
    <row r="1614" spans="1:16" x14ac:dyDescent="0.25">
      <c r="A1614" s="329"/>
      <c r="B1614" s="335"/>
      <c r="C1614" s="341"/>
      <c r="D1614" s="195" t="str">
        <f>$D$14</f>
        <v>OESTE</v>
      </c>
      <c r="E1614" s="190"/>
      <c r="F1614" s="192"/>
      <c r="G1614" s="192"/>
      <c r="H1614" s="192"/>
      <c r="I1614" s="192"/>
      <c r="J1614" s="192"/>
      <c r="K1614" s="192"/>
      <c r="L1614" s="192"/>
      <c r="M1614" s="192"/>
      <c r="N1614" s="192"/>
      <c r="O1614" s="192"/>
      <c r="P1614" s="192"/>
    </row>
    <row r="1615" spans="1:16" x14ac:dyDescent="0.25">
      <c r="A1615" s="193"/>
      <c r="B1615" s="206"/>
      <c r="C1615" s="204"/>
      <c r="D1615" s="192"/>
      <c r="E1615" s="192"/>
      <c r="F1615" s="192"/>
      <c r="G1615" s="192"/>
      <c r="H1615" s="192"/>
      <c r="I1615" s="192"/>
      <c r="J1615" s="192"/>
      <c r="K1615" s="192"/>
      <c r="L1615" s="192"/>
      <c r="M1615" s="192"/>
      <c r="N1615" s="192"/>
      <c r="O1615" s="192"/>
      <c r="P1615" s="192"/>
    </row>
    <row r="1616" spans="1:16" x14ac:dyDescent="0.25">
      <c r="A1616" s="324">
        <f>A1611+1</f>
        <v>322</v>
      </c>
      <c r="B1616" s="336">
        <f>Hoja2!B331</f>
        <v>0</v>
      </c>
      <c r="C1616" s="342">
        <f>Hoja2!R331</f>
        <v>0</v>
      </c>
      <c r="D1616" s="191" t="str">
        <f>$D$11</f>
        <v>NORTE</v>
      </c>
      <c r="E1616" s="187"/>
      <c r="F1616" s="192"/>
      <c r="G1616" s="192"/>
      <c r="H1616" s="192"/>
      <c r="I1616" s="192"/>
      <c r="J1616" s="192"/>
      <c r="K1616" s="192"/>
      <c r="L1616" s="192"/>
      <c r="M1616" s="192"/>
      <c r="N1616" s="192"/>
      <c r="O1616" s="192"/>
      <c r="P1616" s="192"/>
    </row>
    <row r="1617" spans="1:16" x14ac:dyDescent="0.25">
      <c r="A1617" s="325"/>
      <c r="B1617" s="337"/>
      <c r="C1617" s="343"/>
      <c r="D1617" s="194" t="str">
        <f>$D$12</f>
        <v>ESTE</v>
      </c>
      <c r="E1617" s="189"/>
      <c r="F1617" s="192"/>
      <c r="G1617" s="192"/>
      <c r="H1617" s="192"/>
      <c r="I1617" s="192"/>
      <c r="J1617" s="192"/>
      <c r="K1617" s="192"/>
      <c r="L1617" s="192"/>
      <c r="M1617" s="192"/>
      <c r="N1617" s="192"/>
      <c r="O1617" s="192"/>
      <c r="P1617" s="192"/>
    </row>
    <row r="1618" spans="1:16" x14ac:dyDescent="0.25">
      <c r="A1618" s="325"/>
      <c r="B1618" s="337"/>
      <c r="C1618" s="343"/>
      <c r="D1618" s="191" t="str">
        <f>$D$13</f>
        <v>SUD</v>
      </c>
      <c r="E1618" s="188"/>
      <c r="F1618" s="192"/>
      <c r="G1618" s="192"/>
      <c r="H1618" s="192"/>
      <c r="I1618" s="192"/>
      <c r="J1618" s="192"/>
      <c r="K1618" s="192"/>
      <c r="L1618" s="192"/>
      <c r="M1618" s="192"/>
      <c r="N1618" s="192"/>
      <c r="O1618" s="192"/>
      <c r="P1618" s="192"/>
    </row>
    <row r="1619" spans="1:16" x14ac:dyDescent="0.25">
      <c r="A1619" s="326"/>
      <c r="B1619" s="338"/>
      <c r="C1619" s="344"/>
      <c r="D1619" s="195" t="str">
        <f>$D$14</f>
        <v>OESTE</v>
      </c>
      <c r="E1619" s="190"/>
      <c r="F1619" s="192"/>
      <c r="G1619" s="192"/>
      <c r="H1619" s="192"/>
      <c r="I1619" s="192"/>
      <c r="J1619" s="192"/>
      <c r="K1619" s="192"/>
      <c r="L1619" s="192"/>
      <c r="M1619" s="192"/>
      <c r="N1619" s="192"/>
      <c r="O1619" s="192"/>
      <c r="P1619" s="192"/>
    </row>
    <row r="1620" spans="1:16" x14ac:dyDescent="0.25">
      <c r="A1620" s="193"/>
      <c r="B1620" s="206"/>
      <c r="C1620" s="204"/>
      <c r="D1620" s="192"/>
      <c r="E1620" s="192"/>
      <c r="F1620" s="192"/>
      <c r="G1620" s="192"/>
      <c r="H1620" s="192"/>
      <c r="I1620" s="192"/>
      <c r="J1620" s="192"/>
      <c r="K1620" s="192"/>
      <c r="L1620" s="192"/>
      <c r="M1620" s="192"/>
      <c r="N1620" s="192"/>
      <c r="O1620" s="192"/>
      <c r="P1620" s="192"/>
    </row>
    <row r="1621" spans="1:16" x14ac:dyDescent="0.25">
      <c r="A1621" s="327">
        <f>A1616+1</f>
        <v>323</v>
      </c>
      <c r="B1621" s="333">
        <f>Hoja2!B332</f>
        <v>0</v>
      </c>
      <c r="C1621" s="339">
        <f>Hoja2!R332</f>
        <v>0</v>
      </c>
      <c r="D1621" s="191" t="str">
        <f>$D$11</f>
        <v>NORTE</v>
      </c>
      <c r="E1621" s="187"/>
      <c r="F1621" s="192"/>
      <c r="G1621" s="192"/>
      <c r="H1621" s="192"/>
      <c r="I1621" s="192"/>
      <c r="J1621" s="192"/>
      <c r="K1621" s="192"/>
      <c r="L1621" s="192"/>
      <c r="M1621" s="192"/>
      <c r="N1621" s="192"/>
      <c r="O1621" s="192"/>
      <c r="P1621" s="192"/>
    </row>
    <row r="1622" spans="1:16" x14ac:dyDescent="0.25">
      <c r="A1622" s="328"/>
      <c r="B1622" s="334"/>
      <c r="C1622" s="340"/>
      <c r="D1622" s="194" t="str">
        <f>$D$12</f>
        <v>ESTE</v>
      </c>
      <c r="E1622" s="189"/>
      <c r="F1622" s="192"/>
      <c r="G1622" s="192"/>
      <c r="H1622" s="192"/>
      <c r="I1622" s="192"/>
      <c r="J1622" s="192"/>
      <c r="K1622" s="192"/>
      <c r="L1622" s="192"/>
      <c r="M1622" s="192"/>
      <c r="N1622" s="192"/>
      <c r="O1622" s="192"/>
      <c r="P1622" s="192"/>
    </row>
    <row r="1623" spans="1:16" x14ac:dyDescent="0.25">
      <c r="A1623" s="328"/>
      <c r="B1623" s="334"/>
      <c r="C1623" s="340"/>
      <c r="D1623" s="191" t="str">
        <f>$D$13</f>
        <v>SUD</v>
      </c>
      <c r="E1623" s="188"/>
      <c r="F1623" s="192"/>
      <c r="G1623" s="192"/>
      <c r="H1623" s="192"/>
      <c r="I1623" s="192"/>
      <c r="J1623" s="192"/>
      <c r="K1623" s="192"/>
      <c r="L1623" s="192"/>
      <c r="M1623" s="192"/>
      <c r="N1623" s="192"/>
      <c r="O1623" s="192"/>
      <c r="P1623" s="192"/>
    </row>
    <row r="1624" spans="1:16" x14ac:dyDescent="0.25">
      <c r="A1624" s="329"/>
      <c r="B1624" s="335"/>
      <c r="C1624" s="341"/>
      <c r="D1624" s="195" t="str">
        <f>$D$14</f>
        <v>OESTE</v>
      </c>
      <c r="E1624" s="190"/>
      <c r="F1624" s="192"/>
      <c r="G1624" s="192"/>
      <c r="H1624" s="192"/>
      <c r="I1624" s="192"/>
      <c r="J1624" s="192"/>
      <c r="K1624" s="192"/>
      <c r="L1624" s="192"/>
      <c r="M1624" s="192"/>
      <c r="N1624" s="192"/>
      <c r="O1624" s="192"/>
      <c r="P1624" s="192"/>
    </row>
    <row r="1625" spans="1:16" x14ac:dyDescent="0.25">
      <c r="A1625" s="193"/>
      <c r="B1625" s="206"/>
      <c r="C1625" s="204"/>
      <c r="D1625" s="192"/>
      <c r="E1625" s="192"/>
      <c r="F1625" s="192"/>
      <c r="G1625" s="192"/>
      <c r="H1625" s="192"/>
      <c r="I1625" s="192"/>
      <c r="J1625" s="192"/>
      <c r="K1625" s="192"/>
      <c r="L1625" s="192"/>
      <c r="M1625" s="192"/>
      <c r="N1625" s="192"/>
      <c r="O1625" s="192"/>
      <c r="P1625" s="192"/>
    </row>
    <row r="1626" spans="1:16" x14ac:dyDescent="0.25">
      <c r="A1626" s="324">
        <f>A1621+1</f>
        <v>324</v>
      </c>
      <c r="B1626" s="336">
        <f>Hoja2!B333</f>
        <v>0</v>
      </c>
      <c r="C1626" s="342">
        <f>Hoja2!R333</f>
        <v>0</v>
      </c>
      <c r="D1626" s="191" t="str">
        <f>$D$11</f>
        <v>NORTE</v>
      </c>
      <c r="E1626" s="187"/>
      <c r="F1626" s="192"/>
      <c r="G1626" s="192"/>
      <c r="H1626" s="192"/>
      <c r="I1626" s="192"/>
      <c r="J1626" s="192"/>
      <c r="K1626" s="192"/>
      <c r="L1626" s="192"/>
      <c r="M1626" s="192"/>
      <c r="N1626" s="192"/>
      <c r="O1626" s="192"/>
      <c r="P1626" s="192"/>
    </row>
    <row r="1627" spans="1:16" x14ac:dyDescent="0.25">
      <c r="A1627" s="325"/>
      <c r="B1627" s="337"/>
      <c r="C1627" s="343"/>
      <c r="D1627" s="194" t="str">
        <f>$D$12</f>
        <v>ESTE</v>
      </c>
      <c r="E1627" s="189"/>
      <c r="F1627" s="192"/>
      <c r="G1627" s="192"/>
      <c r="H1627" s="192"/>
      <c r="I1627" s="192"/>
      <c r="J1627" s="192"/>
      <c r="K1627" s="192"/>
      <c r="L1627" s="192"/>
      <c r="M1627" s="192"/>
      <c r="N1627" s="192"/>
      <c r="O1627" s="192"/>
      <c r="P1627" s="192"/>
    </row>
    <row r="1628" spans="1:16" x14ac:dyDescent="0.25">
      <c r="A1628" s="325"/>
      <c r="B1628" s="337"/>
      <c r="C1628" s="343"/>
      <c r="D1628" s="191" t="str">
        <f>$D$13</f>
        <v>SUD</v>
      </c>
      <c r="E1628" s="188"/>
      <c r="F1628" s="192"/>
      <c r="G1628" s="192"/>
      <c r="H1628" s="192"/>
      <c r="I1628" s="192"/>
      <c r="J1628" s="192"/>
      <c r="K1628" s="192"/>
      <c r="L1628" s="192"/>
      <c r="M1628" s="192"/>
      <c r="N1628" s="192"/>
      <c r="O1628" s="192"/>
      <c r="P1628" s="192"/>
    </row>
    <row r="1629" spans="1:16" x14ac:dyDescent="0.25">
      <c r="A1629" s="326"/>
      <c r="B1629" s="338"/>
      <c r="C1629" s="344"/>
      <c r="D1629" s="195" t="str">
        <f>$D$14</f>
        <v>OESTE</v>
      </c>
      <c r="E1629" s="190"/>
      <c r="F1629" s="192"/>
      <c r="G1629" s="192"/>
      <c r="H1629" s="192"/>
      <c r="I1629" s="192"/>
      <c r="J1629" s="192"/>
      <c r="K1629" s="192"/>
      <c r="L1629" s="192"/>
      <c r="M1629" s="192"/>
      <c r="N1629" s="192"/>
      <c r="O1629" s="192"/>
      <c r="P1629" s="192"/>
    </row>
    <row r="1630" spans="1:16" x14ac:dyDescent="0.25">
      <c r="A1630" s="193"/>
      <c r="B1630" s="206"/>
      <c r="C1630" s="204"/>
      <c r="D1630" s="192"/>
      <c r="E1630" s="192"/>
      <c r="F1630" s="192"/>
      <c r="G1630" s="192"/>
      <c r="H1630" s="192"/>
      <c r="I1630" s="192"/>
      <c r="J1630" s="192"/>
      <c r="K1630" s="192"/>
      <c r="L1630" s="192"/>
      <c r="M1630" s="192"/>
      <c r="N1630" s="192"/>
      <c r="O1630" s="192"/>
      <c r="P1630" s="192"/>
    </row>
    <row r="1631" spans="1:16" x14ac:dyDescent="0.25">
      <c r="A1631" s="327">
        <f>A1626+1</f>
        <v>325</v>
      </c>
      <c r="B1631" s="333">
        <f>Hoja2!B334</f>
        <v>0</v>
      </c>
      <c r="C1631" s="339">
        <f>Hoja2!R334</f>
        <v>0</v>
      </c>
      <c r="D1631" s="191" t="str">
        <f>$D$11</f>
        <v>NORTE</v>
      </c>
      <c r="E1631" s="187"/>
      <c r="F1631" s="192"/>
      <c r="G1631" s="192"/>
      <c r="H1631" s="192"/>
      <c r="I1631" s="192"/>
      <c r="J1631" s="192"/>
      <c r="K1631" s="192"/>
      <c r="L1631" s="192"/>
      <c r="M1631" s="192"/>
      <c r="N1631" s="192"/>
      <c r="O1631" s="192"/>
      <c r="P1631" s="192"/>
    </row>
    <row r="1632" spans="1:16" x14ac:dyDescent="0.25">
      <c r="A1632" s="328"/>
      <c r="B1632" s="334"/>
      <c r="C1632" s="340"/>
      <c r="D1632" s="194" t="str">
        <f>$D$12</f>
        <v>ESTE</v>
      </c>
      <c r="E1632" s="189"/>
      <c r="F1632" s="192"/>
      <c r="G1632" s="192"/>
      <c r="H1632" s="192"/>
      <c r="I1632" s="192"/>
      <c r="J1632" s="192"/>
      <c r="K1632" s="192"/>
      <c r="L1632" s="192"/>
      <c r="M1632" s="192"/>
      <c r="N1632" s="192"/>
      <c r="O1632" s="192"/>
      <c r="P1632" s="192"/>
    </row>
    <row r="1633" spans="1:16" x14ac:dyDescent="0.25">
      <c r="A1633" s="328"/>
      <c r="B1633" s="334"/>
      <c r="C1633" s="340"/>
      <c r="D1633" s="191" t="str">
        <f>$D$13</f>
        <v>SUD</v>
      </c>
      <c r="E1633" s="188"/>
      <c r="F1633" s="192"/>
      <c r="G1633" s="192"/>
      <c r="H1633" s="192"/>
      <c r="I1633" s="192"/>
      <c r="J1633" s="192"/>
      <c r="K1633" s="192"/>
      <c r="L1633" s="192"/>
      <c r="M1633" s="192"/>
      <c r="N1633" s="192"/>
      <c r="O1633" s="192"/>
      <c r="P1633" s="192"/>
    </row>
    <row r="1634" spans="1:16" x14ac:dyDescent="0.25">
      <c r="A1634" s="329"/>
      <c r="B1634" s="335"/>
      <c r="C1634" s="341"/>
      <c r="D1634" s="195" t="str">
        <f>$D$14</f>
        <v>OESTE</v>
      </c>
      <c r="E1634" s="190"/>
      <c r="F1634" s="192"/>
      <c r="G1634" s="192"/>
      <c r="H1634" s="192"/>
      <c r="I1634" s="192"/>
      <c r="J1634" s="192"/>
      <c r="K1634" s="192"/>
      <c r="L1634" s="192"/>
      <c r="M1634" s="192"/>
      <c r="N1634" s="192"/>
      <c r="O1634" s="192"/>
      <c r="P1634" s="192"/>
    </row>
    <row r="1635" spans="1:16" x14ac:dyDescent="0.25">
      <c r="A1635" s="193"/>
      <c r="B1635" s="206"/>
      <c r="C1635" s="204"/>
      <c r="D1635" s="192"/>
      <c r="E1635" s="192"/>
      <c r="F1635" s="192"/>
      <c r="G1635" s="192"/>
      <c r="H1635" s="192"/>
      <c r="I1635" s="192"/>
      <c r="J1635" s="192"/>
      <c r="K1635" s="192"/>
      <c r="L1635" s="192"/>
      <c r="M1635" s="192"/>
      <c r="N1635" s="192"/>
      <c r="O1635" s="192"/>
      <c r="P1635" s="192"/>
    </row>
    <row r="1636" spans="1:16" x14ac:dyDescent="0.25">
      <c r="A1636" s="324">
        <f>A1631+1</f>
        <v>326</v>
      </c>
      <c r="B1636" s="336">
        <f>Hoja2!B335</f>
        <v>0</v>
      </c>
      <c r="C1636" s="342">
        <f>Hoja2!R335</f>
        <v>0</v>
      </c>
      <c r="D1636" s="191" t="str">
        <f>$D$11</f>
        <v>NORTE</v>
      </c>
      <c r="E1636" s="187"/>
      <c r="F1636" s="192"/>
      <c r="G1636" s="192"/>
      <c r="H1636" s="192"/>
      <c r="I1636" s="192"/>
      <c r="J1636" s="192"/>
      <c r="K1636" s="192"/>
      <c r="L1636" s="192"/>
      <c r="M1636" s="192"/>
      <c r="N1636" s="192"/>
      <c r="O1636" s="192"/>
      <c r="P1636" s="192"/>
    </row>
    <row r="1637" spans="1:16" x14ac:dyDescent="0.25">
      <c r="A1637" s="325"/>
      <c r="B1637" s="337"/>
      <c r="C1637" s="343"/>
      <c r="D1637" s="194" t="str">
        <f>$D$12</f>
        <v>ESTE</v>
      </c>
      <c r="E1637" s="189"/>
      <c r="F1637" s="192"/>
      <c r="G1637" s="192"/>
      <c r="H1637" s="192"/>
      <c r="I1637" s="192"/>
      <c r="J1637" s="192"/>
      <c r="K1637" s="192"/>
      <c r="L1637" s="192"/>
      <c r="M1637" s="192"/>
      <c r="N1637" s="192"/>
      <c r="O1637" s="192"/>
      <c r="P1637" s="192"/>
    </row>
    <row r="1638" spans="1:16" x14ac:dyDescent="0.25">
      <c r="A1638" s="325"/>
      <c r="B1638" s="337"/>
      <c r="C1638" s="343"/>
      <c r="D1638" s="191" t="str">
        <f>$D$13</f>
        <v>SUD</v>
      </c>
      <c r="E1638" s="188"/>
      <c r="F1638" s="192"/>
      <c r="G1638" s="192"/>
      <c r="H1638" s="192"/>
      <c r="I1638" s="192"/>
      <c r="J1638" s="192"/>
      <c r="K1638" s="192"/>
      <c r="L1638" s="192"/>
      <c r="M1638" s="192"/>
      <c r="N1638" s="192"/>
      <c r="O1638" s="192"/>
      <c r="P1638" s="192"/>
    </row>
    <row r="1639" spans="1:16" x14ac:dyDescent="0.25">
      <c r="A1639" s="326"/>
      <c r="B1639" s="338"/>
      <c r="C1639" s="344"/>
      <c r="D1639" s="195" t="str">
        <f>$D$14</f>
        <v>OESTE</v>
      </c>
      <c r="E1639" s="190"/>
      <c r="F1639" s="192"/>
      <c r="G1639" s="192"/>
      <c r="H1639" s="192"/>
      <c r="I1639" s="192"/>
      <c r="J1639" s="192"/>
      <c r="K1639" s="192"/>
      <c r="L1639" s="192"/>
      <c r="M1639" s="192"/>
      <c r="N1639" s="192"/>
      <c r="O1639" s="192"/>
      <c r="P1639" s="192"/>
    </row>
    <row r="1640" spans="1:16" x14ac:dyDescent="0.25">
      <c r="A1640" s="193"/>
      <c r="B1640" s="206"/>
      <c r="C1640" s="204"/>
      <c r="D1640" s="192"/>
      <c r="E1640" s="192"/>
      <c r="F1640" s="192"/>
      <c r="G1640" s="192"/>
      <c r="H1640" s="192"/>
      <c r="I1640" s="192"/>
      <c r="J1640" s="192"/>
      <c r="K1640" s="192"/>
      <c r="L1640" s="192"/>
      <c r="M1640" s="192"/>
      <c r="N1640" s="192"/>
      <c r="O1640" s="192"/>
      <c r="P1640" s="192"/>
    </row>
    <row r="1641" spans="1:16" x14ac:dyDescent="0.25">
      <c r="A1641" s="327">
        <f>A1636+1</f>
        <v>327</v>
      </c>
      <c r="B1641" s="333">
        <f>Hoja2!B336</f>
        <v>0</v>
      </c>
      <c r="C1641" s="339">
        <f>Hoja2!R336</f>
        <v>0</v>
      </c>
      <c r="D1641" s="191" t="str">
        <f>$D$11</f>
        <v>NORTE</v>
      </c>
      <c r="E1641" s="187"/>
      <c r="F1641" s="192"/>
      <c r="G1641" s="192"/>
      <c r="H1641" s="192"/>
      <c r="I1641" s="192"/>
      <c r="J1641" s="192"/>
      <c r="K1641" s="192"/>
      <c r="L1641" s="192"/>
      <c r="M1641" s="192"/>
      <c r="N1641" s="192"/>
      <c r="O1641" s="192"/>
      <c r="P1641" s="192"/>
    </row>
    <row r="1642" spans="1:16" x14ac:dyDescent="0.25">
      <c r="A1642" s="328"/>
      <c r="B1642" s="334"/>
      <c r="C1642" s="340"/>
      <c r="D1642" s="194" t="str">
        <f>$D$12</f>
        <v>ESTE</v>
      </c>
      <c r="E1642" s="189"/>
      <c r="F1642" s="192"/>
      <c r="G1642" s="192"/>
      <c r="H1642" s="192"/>
      <c r="I1642" s="192"/>
      <c r="J1642" s="192"/>
      <c r="K1642" s="192"/>
      <c r="L1642" s="192"/>
      <c r="M1642" s="192"/>
      <c r="N1642" s="192"/>
      <c r="O1642" s="192"/>
      <c r="P1642" s="192"/>
    </row>
    <row r="1643" spans="1:16" x14ac:dyDescent="0.25">
      <c r="A1643" s="328"/>
      <c r="B1643" s="334"/>
      <c r="C1643" s="340"/>
      <c r="D1643" s="191" t="str">
        <f>$D$13</f>
        <v>SUD</v>
      </c>
      <c r="E1643" s="188"/>
      <c r="F1643" s="192"/>
      <c r="G1643" s="192"/>
      <c r="H1643" s="192"/>
      <c r="I1643" s="192"/>
      <c r="J1643" s="192"/>
      <c r="K1643" s="192"/>
      <c r="L1643" s="192"/>
      <c r="M1643" s="192"/>
      <c r="N1643" s="192"/>
      <c r="O1643" s="192"/>
      <c r="P1643" s="192"/>
    </row>
    <row r="1644" spans="1:16" x14ac:dyDescent="0.25">
      <c r="A1644" s="329"/>
      <c r="B1644" s="335"/>
      <c r="C1644" s="341"/>
      <c r="D1644" s="195" t="str">
        <f>$D$14</f>
        <v>OESTE</v>
      </c>
      <c r="E1644" s="190"/>
      <c r="F1644" s="192"/>
      <c r="G1644" s="192"/>
      <c r="H1644" s="192"/>
      <c r="I1644" s="192"/>
      <c r="J1644" s="192"/>
      <c r="K1644" s="192"/>
      <c r="L1644" s="192"/>
      <c r="M1644" s="192"/>
      <c r="N1644" s="192"/>
      <c r="O1644" s="192"/>
      <c r="P1644" s="192"/>
    </row>
    <row r="1645" spans="1:16" x14ac:dyDescent="0.25">
      <c r="A1645" s="193"/>
      <c r="B1645" s="206"/>
      <c r="C1645" s="204"/>
      <c r="D1645" s="192"/>
      <c r="E1645" s="192"/>
      <c r="F1645" s="192"/>
      <c r="G1645" s="192"/>
      <c r="H1645" s="192"/>
      <c r="I1645" s="192"/>
      <c r="J1645" s="192"/>
      <c r="K1645" s="192"/>
      <c r="L1645" s="192"/>
      <c r="M1645" s="192"/>
      <c r="N1645" s="192"/>
      <c r="O1645" s="192"/>
      <c r="P1645" s="192"/>
    </row>
    <row r="1646" spans="1:16" x14ac:dyDescent="0.25">
      <c r="A1646" s="324">
        <f>A1641+1</f>
        <v>328</v>
      </c>
      <c r="B1646" s="336">
        <f>Hoja2!B337</f>
        <v>0</v>
      </c>
      <c r="C1646" s="342">
        <f>Hoja2!R337</f>
        <v>0</v>
      </c>
      <c r="D1646" s="191" t="str">
        <f>$D$11</f>
        <v>NORTE</v>
      </c>
      <c r="E1646" s="187"/>
      <c r="F1646" s="192"/>
      <c r="G1646" s="192"/>
      <c r="H1646" s="192"/>
      <c r="I1646" s="192"/>
      <c r="J1646" s="192"/>
      <c r="K1646" s="192"/>
      <c r="L1646" s="192"/>
      <c r="M1646" s="192"/>
      <c r="N1646" s="192"/>
      <c r="O1646" s="192"/>
      <c r="P1646" s="192"/>
    </row>
    <row r="1647" spans="1:16" x14ac:dyDescent="0.25">
      <c r="A1647" s="325"/>
      <c r="B1647" s="337"/>
      <c r="C1647" s="343"/>
      <c r="D1647" s="194" t="str">
        <f>$D$12</f>
        <v>ESTE</v>
      </c>
      <c r="E1647" s="189"/>
      <c r="F1647" s="192"/>
      <c r="G1647" s="192"/>
      <c r="H1647" s="192"/>
      <c r="I1647" s="192"/>
      <c r="J1647" s="192"/>
      <c r="K1647" s="192"/>
      <c r="L1647" s="192"/>
      <c r="M1647" s="192"/>
      <c r="N1647" s="192"/>
      <c r="O1647" s="192"/>
      <c r="P1647" s="192"/>
    </row>
    <row r="1648" spans="1:16" x14ac:dyDescent="0.25">
      <c r="A1648" s="325"/>
      <c r="B1648" s="337"/>
      <c r="C1648" s="343"/>
      <c r="D1648" s="191" t="str">
        <f>$D$13</f>
        <v>SUD</v>
      </c>
      <c r="E1648" s="188"/>
      <c r="F1648" s="192"/>
      <c r="G1648" s="192"/>
      <c r="H1648" s="192"/>
      <c r="I1648" s="192"/>
      <c r="J1648" s="192"/>
      <c r="K1648" s="192"/>
      <c r="L1648" s="192"/>
      <c r="M1648" s="192"/>
      <c r="N1648" s="192"/>
      <c r="O1648" s="192"/>
      <c r="P1648" s="192"/>
    </row>
    <row r="1649" spans="1:16" x14ac:dyDescent="0.25">
      <c r="A1649" s="326"/>
      <c r="B1649" s="338"/>
      <c r="C1649" s="344"/>
      <c r="D1649" s="195" t="str">
        <f>$D$14</f>
        <v>OESTE</v>
      </c>
      <c r="E1649" s="190"/>
      <c r="F1649" s="192"/>
      <c r="G1649" s="192"/>
      <c r="H1649" s="192"/>
      <c r="I1649" s="192"/>
      <c r="J1649" s="192"/>
      <c r="K1649" s="192"/>
      <c r="L1649" s="192"/>
      <c r="M1649" s="192"/>
      <c r="N1649" s="192"/>
      <c r="O1649" s="192"/>
      <c r="P1649" s="192"/>
    </row>
    <row r="1650" spans="1:16" x14ac:dyDescent="0.25">
      <c r="A1650" s="193"/>
      <c r="B1650" s="206"/>
      <c r="C1650" s="204"/>
      <c r="D1650" s="192"/>
      <c r="E1650" s="192"/>
      <c r="F1650" s="192"/>
      <c r="G1650" s="192"/>
      <c r="H1650" s="192"/>
      <c r="I1650" s="192"/>
      <c r="J1650" s="192"/>
      <c r="K1650" s="192"/>
      <c r="L1650" s="192"/>
      <c r="M1650" s="192"/>
      <c r="N1650" s="192"/>
      <c r="O1650" s="192"/>
      <c r="P1650" s="192"/>
    </row>
    <row r="1651" spans="1:16" x14ac:dyDescent="0.25">
      <c r="A1651" s="327">
        <f>A1646+1</f>
        <v>329</v>
      </c>
      <c r="B1651" s="333">
        <f>Hoja2!B338</f>
        <v>0</v>
      </c>
      <c r="C1651" s="339">
        <f>Hoja2!R338</f>
        <v>0</v>
      </c>
      <c r="D1651" s="191" t="str">
        <f>$D$11</f>
        <v>NORTE</v>
      </c>
      <c r="E1651" s="187"/>
      <c r="F1651" s="192"/>
      <c r="G1651" s="192"/>
      <c r="H1651" s="192"/>
      <c r="I1651" s="192"/>
      <c r="J1651" s="192"/>
      <c r="K1651" s="192"/>
      <c r="L1651" s="192"/>
      <c r="M1651" s="192"/>
      <c r="N1651" s="192"/>
      <c r="O1651" s="192"/>
      <c r="P1651" s="192"/>
    </row>
    <row r="1652" spans="1:16" x14ac:dyDescent="0.25">
      <c r="A1652" s="328"/>
      <c r="B1652" s="334"/>
      <c r="C1652" s="340"/>
      <c r="D1652" s="194" t="str">
        <f>$D$12</f>
        <v>ESTE</v>
      </c>
      <c r="E1652" s="189"/>
      <c r="F1652" s="192"/>
      <c r="G1652" s="192"/>
      <c r="H1652" s="192"/>
      <c r="I1652" s="192"/>
      <c r="J1652" s="192"/>
      <c r="K1652" s="192"/>
      <c r="L1652" s="192"/>
      <c r="M1652" s="192"/>
      <c r="N1652" s="192"/>
      <c r="O1652" s="192"/>
      <c r="P1652" s="192"/>
    </row>
    <row r="1653" spans="1:16" x14ac:dyDescent="0.25">
      <c r="A1653" s="328"/>
      <c r="B1653" s="334"/>
      <c r="C1653" s="340"/>
      <c r="D1653" s="191" t="str">
        <f>$D$13</f>
        <v>SUD</v>
      </c>
      <c r="E1653" s="188"/>
      <c r="F1653" s="192"/>
      <c r="G1653" s="192"/>
      <c r="H1653" s="192"/>
      <c r="I1653" s="192"/>
      <c r="J1653" s="192"/>
      <c r="K1653" s="192"/>
      <c r="L1653" s="192"/>
      <c r="M1653" s="192"/>
      <c r="N1653" s="192"/>
      <c r="O1653" s="192"/>
      <c r="P1653" s="192"/>
    </row>
    <row r="1654" spans="1:16" x14ac:dyDescent="0.25">
      <c r="A1654" s="329"/>
      <c r="B1654" s="335"/>
      <c r="C1654" s="341"/>
      <c r="D1654" s="195" t="str">
        <f>$D$14</f>
        <v>OESTE</v>
      </c>
      <c r="E1654" s="190"/>
      <c r="F1654" s="192"/>
      <c r="G1654" s="192"/>
      <c r="H1654" s="192"/>
      <c r="I1654" s="192"/>
      <c r="J1654" s="192"/>
      <c r="K1654" s="192"/>
      <c r="L1654" s="192"/>
      <c r="M1654" s="192"/>
      <c r="N1654" s="192"/>
      <c r="O1654" s="192"/>
      <c r="P1654" s="192"/>
    </row>
    <row r="1655" spans="1:16" x14ac:dyDescent="0.25">
      <c r="A1655" s="193"/>
      <c r="B1655" s="206"/>
      <c r="C1655" s="204"/>
      <c r="D1655" s="192"/>
      <c r="E1655" s="192"/>
      <c r="F1655" s="192"/>
      <c r="G1655" s="192"/>
      <c r="H1655" s="192"/>
      <c r="I1655" s="192"/>
      <c r="J1655" s="192"/>
      <c r="K1655" s="192"/>
      <c r="L1655" s="192"/>
      <c r="M1655" s="192"/>
      <c r="N1655" s="192"/>
      <c r="O1655" s="192"/>
      <c r="P1655" s="192"/>
    </row>
    <row r="1656" spans="1:16" x14ac:dyDescent="0.25">
      <c r="A1656" s="324">
        <f>A1651+1</f>
        <v>330</v>
      </c>
      <c r="B1656" s="336">
        <f>Hoja2!B339</f>
        <v>0</v>
      </c>
      <c r="C1656" s="342">
        <f>Hoja2!R339</f>
        <v>0</v>
      </c>
      <c r="D1656" s="191" t="str">
        <f>$D$11</f>
        <v>NORTE</v>
      </c>
      <c r="E1656" s="187"/>
      <c r="F1656" s="192"/>
      <c r="G1656" s="192"/>
      <c r="H1656" s="192"/>
      <c r="I1656" s="192"/>
      <c r="J1656" s="192"/>
      <c r="K1656" s="192"/>
      <c r="L1656" s="192"/>
      <c r="M1656" s="192"/>
      <c r="N1656" s="192"/>
      <c r="O1656" s="192"/>
      <c r="P1656" s="192"/>
    </row>
    <row r="1657" spans="1:16" x14ac:dyDescent="0.25">
      <c r="A1657" s="325"/>
      <c r="B1657" s="337"/>
      <c r="C1657" s="343"/>
      <c r="D1657" s="194" t="str">
        <f>$D$12</f>
        <v>ESTE</v>
      </c>
      <c r="E1657" s="189"/>
      <c r="F1657" s="192"/>
      <c r="G1657" s="192"/>
      <c r="H1657" s="192"/>
      <c r="I1657" s="192"/>
      <c r="J1657" s="192"/>
      <c r="K1657" s="192"/>
      <c r="L1657" s="192"/>
      <c r="M1657" s="192"/>
      <c r="N1657" s="192"/>
      <c r="O1657" s="192"/>
      <c r="P1657" s="192"/>
    </row>
    <row r="1658" spans="1:16" x14ac:dyDescent="0.25">
      <c r="A1658" s="325"/>
      <c r="B1658" s="337"/>
      <c r="C1658" s="343"/>
      <c r="D1658" s="191" t="str">
        <f>$D$13</f>
        <v>SUD</v>
      </c>
      <c r="E1658" s="188"/>
      <c r="F1658" s="192"/>
      <c r="G1658" s="192"/>
      <c r="H1658" s="192"/>
      <c r="I1658" s="192"/>
      <c r="J1658" s="192"/>
      <c r="K1658" s="192"/>
      <c r="L1658" s="192"/>
      <c r="M1658" s="192"/>
      <c r="N1658" s="192"/>
      <c r="O1658" s="192"/>
      <c r="P1658" s="192"/>
    </row>
    <row r="1659" spans="1:16" x14ac:dyDescent="0.25">
      <c r="A1659" s="326"/>
      <c r="B1659" s="338"/>
      <c r="C1659" s="344"/>
      <c r="D1659" s="195" t="str">
        <f>$D$14</f>
        <v>OESTE</v>
      </c>
      <c r="E1659" s="190"/>
      <c r="F1659" s="192"/>
      <c r="G1659" s="192"/>
      <c r="H1659" s="192"/>
      <c r="I1659" s="192"/>
      <c r="J1659" s="192"/>
      <c r="K1659" s="192"/>
      <c r="L1659" s="192"/>
      <c r="M1659" s="192"/>
      <c r="N1659" s="192"/>
      <c r="O1659" s="192"/>
      <c r="P1659" s="192"/>
    </row>
    <row r="1660" spans="1:16" x14ac:dyDescent="0.25">
      <c r="A1660" s="193"/>
      <c r="B1660" s="206"/>
      <c r="C1660" s="204"/>
      <c r="D1660" s="192"/>
      <c r="E1660" s="192"/>
      <c r="F1660" s="192"/>
      <c r="G1660" s="192"/>
      <c r="H1660" s="192"/>
      <c r="I1660" s="192"/>
      <c r="J1660" s="192"/>
      <c r="K1660" s="192"/>
      <c r="L1660" s="192"/>
      <c r="M1660" s="192"/>
      <c r="N1660" s="192"/>
      <c r="O1660" s="192"/>
      <c r="P1660" s="192"/>
    </row>
    <row r="1661" spans="1:16" x14ac:dyDescent="0.25">
      <c r="A1661" s="327">
        <f>A1656+1</f>
        <v>331</v>
      </c>
      <c r="B1661" s="333">
        <f>Hoja2!B340</f>
        <v>0</v>
      </c>
      <c r="C1661" s="339">
        <f>Hoja2!R340</f>
        <v>0</v>
      </c>
      <c r="D1661" s="191" t="str">
        <f>$D$11</f>
        <v>NORTE</v>
      </c>
      <c r="E1661" s="187"/>
      <c r="F1661" s="192"/>
      <c r="G1661" s="192"/>
      <c r="H1661" s="192"/>
      <c r="I1661" s="192"/>
      <c r="J1661" s="192"/>
      <c r="K1661" s="192"/>
      <c r="L1661" s="192"/>
      <c r="M1661" s="192"/>
      <c r="N1661" s="192"/>
      <c r="O1661" s="192"/>
      <c r="P1661" s="192"/>
    </row>
    <row r="1662" spans="1:16" x14ac:dyDescent="0.25">
      <c r="A1662" s="328"/>
      <c r="B1662" s="334"/>
      <c r="C1662" s="340"/>
      <c r="D1662" s="194" t="str">
        <f>$D$12</f>
        <v>ESTE</v>
      </c>
      <c r="E1662" s="189"/>
      <c r="F1662" s="192"/>
      <c r="G1662" s="192"/>
      <c r="H1662" s="192"/>
      <c r="I1662" s="192"/>
      <c r="J1662" s="192"/>
      <c r="K1662" s="192"/>
      <c r="L1662" s="192"/>
      <c r="M1662" s="192"/>
      <c r="N1662" s="192"/>
      <c r="O1662" s="192"/>
      <c r="P1662" s="192"/>
    </row>
    <row r="1663" spans="1:16" x14ac:dyDescent="0.25">
      <c r="A1663" s="328"/>
      <c r="B1663" s="334"/>
      <c r="C1663" s="340"/>
      <c r="D1663" s="191" t="str">
        <f>$D$13</f>
        <v>SUD</v>
      </c>
      <c r="E1663" s="188"/>
      <c r="F1663" s="192"/>
      <c r="G1663" s="192"/>
      <c r="H1663" s="192"/>
      <c r="I1663" s="192"/>
      <c r="J1663" s="192"/>
      <c r="K1663" s="192"/>
      <c r="L1663" s="192"/>
      <c r="M1663" s="192"/>
      <c r="N1663" s="192"/>
      <c r="O1663" s="192"/>
      <c r="P1663" s="192"/>
    </row>
    <row r="1664" spans="1:16" x14ac:dyDescent="0.25">
      <c r="A1664" s="329"/>
      <c r="B1664" s="335"/>
      <c r="C1664" s="341"/>
      <c r="D1664" s="195" t="str">
        <f>$D$14</f>
        <v>OESTE</v>
      </c>
      <c r="E1664" s="190"/>
      <c r="F1664" s="192"/>
      <c r="G1664" s="192"/>
      <c r="H1664" s="192"/>
      <c r="I1664" s="192"/>
      <c r="J1664" s="192"/>
      <c r="K1664" s="192"/>
      <c r="L1664" s="192"/>
      <c r="M1664" s="192"/>
      <c r="N1664" s="192"/>
      <c r="O1664" s="192"/>
      <c r="P1664" s="192"/>
    </row>
    <row r="1665" spans="1:16" x14ac:dyDescent="0.25">
      <c r="A1665" s="193"/>
      <c r="B1665" s="206"/>
      <c r="C1665" s="204"/>
      <c r="D1665" s="192"/>
      <c r="E1665" s="192"/>
      <c r="F1665" s="192"/>
      <c r="G1665" s="192"/>
      <c r="H1665" s="192"/>
      <c r="I1665" s="192"/>
      <c r="J1665" s="192"/>
      <c r="K1665" s="192"/>
      <c r="L1665" s="192"/>
      <c r="M1665" s="192"/>
      <c r="N1665" s="192"/>
      <c r="O1665" s="192"/>
      <c r="P1665" s="192"/>
    </row>
    <row r="1666" spans="1:16" x14ac:dyDescent="0.25">
      <c r="A1666" s="324">
        <f>A1661+1</f>
        <v>332</v>
      </c>
      <c r="B1666" s="336">
        <f>Hoja2!B341</f>
        <v>0</v>
      </c>
      <c r="C1666" s="342">
        <f>Hoja2!R341</f>
        <v>0</v>
      </c>
      <c r="D1666" s="191" t="str">
        <f>$D$11</f>
        <v>NORTE</v>
      </c>
      <c r="E1666" s="187"/>
      <c r="F1666" s="192"/>
      <c r="G1666" s="192"/>
      <c r="H1666" s="192"/>
      <c r="I1666" s="192"/>
      <c r="J1666" s="192"/>
      <c r="K1666" s="192"/>
      <c r="L1666" s="192"/>
      <c r="M1666" s="192"/>
      <c r="N1666" s="192"/>
      <c r="O1666" s="192"/>
      <c r="P1666" s="192"/>
    </row>
    <row r="1667" spans="1:16" x14ac:dyDescent="0.25">
      <c r="A1667" s="325"/>
      <c r="B1667" s="337"/>
      <c r="C1667" s="343"/>
      <c r="D1667" s="194" t="str">
        <f>$D$12</f>
        <v>ESTE</v>
      </c>
      <c r="E1667" s="189"/>
      <c r="F1667" s="192"/>
      <c r="G1667" s="192"/>
      <c r="H1667" s="192"/>
      <c r="I1667" s="192"/>
      <c r="J1667" s="192"/>
      <c r="K1667" s="192"/>
      <c r="L1667" s="192"/>
      <c r="M1667" s="192"/>
      <c r="N1667" s="192"/>
      <c r="O1667" s="192"/>
      <c r="P1667" s="192"/>
    </row>
    <row r="1668" spans="1:16" x14ac:dyDescent="0.25">
      <c r="A1668" s="325"/>
      <c r="B1668" s="337"/>
      <c r="C1668" s="343"/>
      <c r="D1668" s="191" t="str">
        <f>$D$13</f>
        <v>SUD</v>
      </c>
      <c r="E1668" s="188"/>
      <c r="F1668" s="192"/>
      <c r="G1668" s="192"/>
      <c r="H1668" s="192"/>
      <c r="I1668" s="192"/>
      <c r="J1668" s="192"/>
      <c r="K1668" s="192"/>
      <c r="L1668" s="192"/>
      <c r="M1668" s="192"/>
      <c r="N1668" s="192"/>
      <c r="O1668" s="192"/>
      <c r="P1668" s="192"/>
    </row>
    <row r="1669" spans="1:16" x14ac:dyDescent="0.25">
      <c r="A1669" s="326"/>
      <c r="B1669" s="338"/>
      <c r="C1669" s="344"/>
      <c r="D1669" s="195" t="str">
        <f>$D$14</f>
        <v>OESTE</v>
      </c>
      <c r="E1669" s="190"/>
      <c r="F1669" s="192"/>
      <c r="G1669" s="192"/>
      <c r="H1669" s="192"/>
      <c r="I1669" s="192"/>
      <c r="J1669" s="192"/>
      <c r="K1669" s="192"/>
      <c r="L1669" s="192"/>
      <c r="M1669" s="192"/>
      <c r="N1669" s="192"/>
      <c r="O1669" s="192"/>
      <c r="P1669" s="192"/>
    </row>
    <row r="1670" spans="1:16" x14ac:dyDescent="0.25">
      <c r="A1670" s="193"/>
      <c r="B1670" s="206"/>
      <c r="C1670" s="204"/>
      <c r="D1670" s="192"/>
      <c r="E1670" s="192"/>
      <c r="F1670" s="192"/>
      <c r="G1670" s="192"/>
      <c r="H1670" s="192"/>
      <c r="I1670" s="192"/>
      <c r="J1670" s="192"/>
      <c r="K1670" s="192"/>
      <c r="L1670" s="192"/>
      <c r="M1670" s="192"/>
      <c r="N1670" s="192"/>
      <c r="O1670" s="192"/>
      <c r="P1670" s="192"/>
    </row>
    <row r="1671" spans="1:16" x14ac:dyDescent="0.25">
      <c r="A1671" s="327">
        <f>A1666+1</f>
        <v>333</v>
      </c>
      <c r="B1671" s="333">
        <f>Hoja2!B342</f>
        <v>0</v>
      </c>
      <c r="C1671" s="339">
        <f>Hoja2!R342</f>
        <v>0</v>
      </c>
      <c r="D1671" s="191" t="str">
        <f>$D$11</f>
        <v>NORTE</v>
      </c>
      <c r="E1671" s="187"/>
      <c r="F1671" s="192"/>
      <c r="G1671" s="192"/>
      <c r="H1671" s="192"/>
      <c r="I1671" s="192"/>
      <c r="J1671" s="192"/>
      <c r="K1671" s="192"/>
      <c r="L1671" s="192"/>
      <c r="M1671" s="192"/>
      <c r="N1671" s="192"/>
      <c r="O1671" s="192"/>
      <c r="P1671" s="192"/>
    </row>
    <row r="1672" spans="1:16" x14ac:dyDescent="0.25">
      <c r="A1672" s="328"/>
      <c r="B1672" s="334"/>
      <c r="C1672" s="340"/>
      <c r="D1672" s="194" t="str">
        <f>$D$12</f>
        <v>ESTE</v>
      </c>
      <c r="E1672" s="189"/>
      <c r="F1672" s="192"/>
      <c r="G1672" s="192"/>
      <c r="H1672" s="192"/>
      <c r="I1672" s="192"/>
      <c r="J1672" s="192"/>
      <c r="K1672" s="192"/>
      <c r="L1672" s="192"/>
      <c r="M1672" s="192"/>
      <c r="N1672" s="192"/>
      <c r="O1672" s="192"/>
      <c r="P1672" s="192"/>
    </row>
    <row r="1673" spans="1:16" x14ac:dyDescent="0.25">
      <c r="A1673" s="328"/>
      <c r="B1673" s="334"/>
      <c r="C1673" s="340"/>
      <c r="D1673" s="191" t="str">
        <f>$D$13</f>
        <v>SUD</v>
      </c>
      <c r="E1673" s="188"/>
      <c r="F1673" s="192"/>
      <c r="G1673" s="192"/>
      <c r="H1673" s="192"/>
      <c r="I1673" s="192"/>
      <c r="J1673" s="192"/>
      <c r="K1673" s="192"/>
      <c r="L1673" s="192"/>
      <c r="M1673" s="192"/>
      <c r="N1673" s="192"/>
      <c r="O1673" s="192"/>
      <c r="P1673" s="192"/>
    </row>
    <row r="1674" spans="1:16" x14ac:dyDescent="0.25">
      <c r="A1674" s="329"/>
      <c r="B1674" s="335"/>
      <c r="C1674" s="341"/>
      <c r="D1674" s="195" t="str">
        <f>$D$14</f>
        <v>OESTE</v>
      </c>
      <c r="E1674" s="190"/>
      <c r="F1674" s="192"/>
      <c r="G1674" s="192"/>
      <c r="H1674" s="192"/>
      <c r="I1674" s="192"/>
      <c r="J1674" s="192"/>
      <c r="K1674" s="192"/>
      <c r="L1674" s="192"/>
      <c r="M1674" s="192"/>
      <c r="N1674" s="192"/>
      <c r="O1674" s="192"/>
      <c r="P1674" s="192"/>
    </row>
    <row r="1675" spans="1:16" x14ac:dyDescent="0.25">
      <c r="A1675" s="193"/>
      <c r="B1675" s="206"/>
      <c r="C1675" s="204"/>
      <c r="D1675" s="192"/>
      <c r="E1675" s="192"/>
      <c r="F1675" s="192"/>
      <c r="G1675" s="192"/>
      <c r="H1675" s="192"/>
      <c r="I1675" s="192"/>
      <c r="J1675" s="192"/>
      <c r="K1675" s="192"/>
      <c r="L1675" s="192"/>
      <c r="M1675" s="192"/>
      <c r="N1675" s="192"/>
      <c r="O1675" s="192"/>
      <c r="P1675" s="192"/>
    </row>
    <row r="1676" spans="1:16" x14ac:dyDescent="0.25">
      <c r="A1676" s="324">
        <f>A1671+1</f>
        <v>334</v>
      </c>
      <c r="B1676" s="336">
        <f>Hoja2!B343</f>
        <v>0</v>
      </c>
      <c r="C1676" s="342">
        <f>Hoja2!R343</f>
        <v>0</v>
      </c>
      <c r="D1676" s="191" t="str">
        <f>$D$11</f>
        <v>NORTE</v>
      </c>
      <c r="E1676" s="187"/>
      <c r="F1676" s="192"/>
      <c r="G1676" s="192"/>
      <c r="H1676" s="192"/>
      <c r="I1676" s="192"/>
      <c r="J1676" s="192"/>
      <c r="K1676" s="192"/>
      <c r="L1676" s="192"/>
      <c r="M1676" s="192"/>
      <c r="N1676" s="192"/>
      <c r="O1676" s="192"/>
      <c r="P1676" s="192"/>
    </row>
    <row r="1677" spans="1:16" x14ac:dyDescent="0.25">
      <c r="A1677" s="325"/>
      <c r="B1677" s="337"/>
      <c r="C1677" s="343"/>
      <c r="D1677" s="194" t="str">
        <f>$D$12</f>
        <v>ESTE</v>
      </c>
      <c r="E1677" s="189"/>
      <c r="F1677" s="192"/>
      <c r="G1677" s="192"/>
      <c r="H1677" s="192"/>
      <c r="I1677" s="192"/>
      <c r="J1677" s="192"/>
      <c r="K1677" s="192"/>
      <c r="L1677" s="192"/>
      <c r="M1677" s="192"/>
      <c r="N1677" s="192"/>
      <c r="O1677" s="192"/>
      <c r="P1677" s="192"/>
    </row>
    <row r="1678" spans="1:16" x14ac:dyDescent="0.25">
      <c r="A1678" s="325"/>
      <c r="B1678" s="337"/>
      <c r="C1678" s="343"/>
      <c r="D1678" s="191" t="str">
        <f>$D$13</f>
        <v>SUD</v>
      </c>
      <c r="E1678" s="188"/>
      <c r="F1678" s="192"/>
      <c r="G1678" s="192"/>
      <c r="H1678" s="192"/>
      <c r="I1678" s="192"/>
      <c r="J1678" s="192"/>
      <c r="K1678" s="192"/>
      <c r="L1678" s="192"/>
      <c r="M1678" s="192"/>
      <c r="N1678" s="192"/>
      <c r="O1678" s="192"/>
      <c r="P1678" s="192"/>
    </row>
    <row r="1679" spans="1:16" x14ac:dyDescent="0.25">
      <c r="A1679" s="326"/>
      <c r="B1679" s="338"/>
      <c r="C1679" s="344"/>
      <c r="D1679" s="195" t="str">
        <f>$D$14</f>
        <v>OESTE</v>
      </c>
      <c r="E1679" s="190"/>
      <c r="F1679" s="192"/>
      <c r="G1679" s="192"/>
      <c r="H1679" s="192"/>
      <c r="I1679" s="192"/>
      <c r="J1679" s="192"/>
      <c r="K1679" s="192"/>
      <c r="L1679" s="192"/>
      <c r="M1679" s="192"/>
      <c r="N1679" s="192"/>
      <c r="O1679" s="192"/>
      <c r="P1679" s="192"/>
    </row>
    <row r="1680" spans="1:16" x14ac:dyDescent="0.25">
      <c r="A1680" s="193"/>
      <c r="B1680" s="206"/>
      <c r="C1680" s="204"/>
      <c r="D1680" s="192"/>
      <c r="E1680" s="192"/>
      <c r="F1680" s="192"/>
      <c r="G1680" s="192"/>
      <c r="H1680" s="192"/>
      <c r="I1680" s="192"/>
      <c r="J1680" s="192"/>
      <c r="K1680" s="192"/>
      <c r="L1680" s="192"/>
      <c r="M1680" s="192"/>
      <c r="N1680" s="192"/>
      <c r="O1680" s="192"/>
      <c r="P1680" s="192"/>
    </row>
    <row r="1681" spans="1:16" x14ac:dyDescent="0.25">
      <c r="A1681" s="327">
        <f>A1676+1</f>
        <v>335</v>
      </c>
      <c r="B1681" s="333">
        <f>Hoja2!B344</f>
        <v>0</v>
      </c>
      <c r="C1681" s="339">
        <f>Hoja2!R344</f>
        <v>0</v>
      </c>
      <c r="D1681" s="191" t="str">
        <f>$D$11</f>
        <v>NORTE</v>
      </c>
      <c r="E1681" s="187"/>
      <c r="F1681" s="192"/>
      <c r="G1681" s="192"/>
      <c r="H1681" s="192"/>
      <c r="I1681" s="192"/>
      <c r="J1681" s="192"/>
      <c r="K1681" s="192"/>
      <c r="L1681" s="192"/>
      <c r="M1681" s="192"/>
      <c r="N1681" s="192"/>
      <c r="O1681" s="192"/>
      <c r="P1681" s="192"/>
    </row>
    <row r="1682" spans="1:16" x14ac:dyDescent="0.25">
      <c r="A1682" s="328"/>
      <c r="B1682" s="334"/>
      <c r="C1682" s="340"/>
      <c r="D1682" s="194" t="str">
        <f>$D$12</f>
        <v>ESTE</v>
      </c>
      <c r="E1682" s="189"/>
      <c r="F1682" s="192"/>
      <c r="G1682" s="192"/>
      <c r="H1682" s="192"/>
      <c r="I1682" s="192"/>
      <c r="J1682" s="192"/>
      <c r="K1682" s="192"/>
      <c r="L1682" s="192"/>
      <c r="M1682" s="192"/>
      <c r="N1682" s="192"/>
      <c r="O1682" s="192"/>
      <c r="P1682" s="192"/>
    </row>
    <row r="1683" spans="1:16" x14ac:dyDescent="0.25">
      <c r="A1683" s="328"/>
      <c r="B1683" s="334"/>
      <c r="C1683" s="340"/>
      <c r="D1683" s="191" t="str">
        <f>$D$13</f>
        <v>SUD</v>
      </c>
      <c r="E1683" s="188"/>
      <c r="F1683" s="192"/>
      <c r="G1683" s="192"/>
      <c r="H1683" s="192"/>
      <c r="I1683" s="192"/>
      <c r="J1683" s="192"/>
      <c r="K1683" s="192"/>
      <c r="L1683" s="192"/>
      <c r="M1683" s="192"/>
      <c r="N1683" s="192"/>
      <c r="O1683" s="192"/>
      <c r="P1683" s="192"/>
    </row>
    <row r="1684" spans="1:16" x14ac:dyDescent="0.25">
      <c r="A1684" s="329"/>
      <c r="B1684" s="335"/>
      <c r="C1684" s="341"/>
      <c r="D1684" s="195" t="str">
        <f>$D$14</f>
        <v>OESTE</v>
      </c>
      <c r="E1684" s="190"/>
      <c r="F1684" s="192"/>
      <c r="G1684" s="192"/>
      <c r="H1684" s="192"/>
      <c r="I1684" s="192"/>
      <c r="J1684" s="192"/>
      <c r="K1684" s="192"/>
      <c r="L1684" s="192"/>
      <c r="M1684" s="192"/>
      <c r="N1684" s="192"/>
      <c r="O1684" s="192"/>
      <c r="P1684" s="192"/>
    </row>
    <row r="1685" spans="1:16" x14ac:dyDescent="0.25">
      <c r="A1685" s="193"/>
      <c r="B1685" s="206"/>
      <c r="C1685" s="204"/>
      <c r="D1685" s="192"/>
      <c r="E1685" s="192"/>
      <c r="F1685" s="192"/>
      <c r="G1685" s="192"/>
      <c r="H1685" s="192"/>
      <c r="I1685" s="192"/>
      <c r="J1685" s="192"/>
      <c r="K1685" s="192"/>
      <c r="L1685" s="192"/>
      <c r="M1685" s="192"/>
      <c r="N1685" s="192"/>
      <c r="O1685" s="192"/>
      <c r="P1685" s="192"/>
    </row>
    <row r="1686" spans="1:16" x14ac:dyDescent="0.25">
      <c r="A1686" s="324">
        <f>A1681+1</f>
        <v>336</v>
      </c>
      <c r="B1686" s="336">
        <f>Hoja2!B345</f>
        <v>0</v>
      </c>
      <c r="C1686" s="342">
        <f>Hoja2!R345</f>
        <v>0</v>
      </c>
      <c r="D1686" s="191" t="str">
        <f>$D$11</f>
        <v>NORTE</v>
      </c>
      <c r="E1686" s="187"/>
      <c r="F1686" s="192"/>
      <c r="G1686" s="192"/>
      <c r="H1686" s="192"/>
      <c r="I1686" s="192"/>
      <c r="J1686" s="192"/>
      <c r="K1686" s="192"/>
      <c r="L1686" s="192"/>
      <c r="M1686" s="192"/>
      <c r="N1686" s="192"/>
      <c r="O1686" s="192"/>
      <c r="P1686" s="192"/>
    </row>
    <row r="1687" spans="1:16" x14ac:dyDescent="0.25">
      <c r="A1687" s="325"/>
      <c r="B1687" s="337"/>
      <c r="C1687" s="343"/>
      <c r="D1687" s="194" t="str">
        <f>$D$12</f>
        <v>ESTE</v>
      </c>
      <c r="E1687" s="189"/>
      <c r="F1687" s="192"/>
      <c r="G1687" s="192"/>
      <c r="H1687" s="192"/>
      <c r="I1687" s="192"/>
      <c r="J1687" s="192"/>
      <c r="K1687" s="192"/>
      <c r="L1687" s="192"/>
      <c r="M1687" s="192"/>
      <c r="N1687" s="192"/>
      <c r="O1687" s="192"/>
      <c r="P1687" s="192"/>
    </row>
    <row r="1688" spans="1:16" x14ac:dyDescent="0.25">
      <c r="A1688" s="325"/>
      <c r="B1688" s="337"/>
      <c r="C1688" s="343"/>
      <c r="D1688" s="191" t="str">
        <f>$D$13</f>
        <v>SUD</v>
      </c>
      <c r="E1688" s="188"/>
      <c r="F1688" s="192"/>
      <c r="G1688" s="192"/>
      <c r="H1688" s="192"/>
      <c r="I1688" s="192"/>
      <c r="J1688" s="192"/>
      <c r="K1688" s="192"/>
      <c r="L1688" s="192"/>
      <c r="M1688" s="192"/>
      <c r="N1688" s="192"/>
      <c r="O1688" s="192"/>
      <c r="P1688" s="192"/>
    </row>
    <row r="1689" spans="1:16" x14ac:dyDescent="0.25">
      <c r="A1689" s="326"/>
      <c r="B1689" s="338"/>
      <c r="C1689" s="344"/>
      <c r="D1689" s="195" t="str">
        <f>$D$14</f>
        <v>OESTE</v>
      </c>
      <c r="E1689" s="190"/>
      <c r="F1689" s="192"/>
      <c r="G1689" s="192"/>
      <c r="H1689" s="192"/>
      <c r="I1689" s="192"/>
      <c r="J1689" s="192"/>
      <c r="K1689" s="192"/>
      <c r="L1689" s="192"/>
      <c r="M1689" s="192"/>
      <c r="N1689" s="192"/>
      <c r="O1689" s="192"/>
      <c r="P1689" s="192"/>
    </row>
    <row r="1690" spans="1:16" x14ac:dyDescent="0.25">
      <c r="A1690" s="193"/>
      <c r="B1690" s="206"/>
      <c r="C1690" s="204"/>
      <c r="D1690" s="192"/>
      <c r="E1690" s="192"/>
      <c r="F1690" s="192"/>
      <c r="G1690" s="192"/>
      <c r="H1690" s="192"/>
      <c r="I1690" s="192"/>
      <c r="J1690" s="192"/>
      <c r="K1690" s="192"/>
      <c r="L1690" s="192"/>
      <c r="M1690" s="192"/>
      <c r="N1690" s="192"/>
      <c r="O1690" s="192"/>
      <c r="P1690" s="192"/>
    </row>
    <row r="1691" spans="1:16" x14ac:dyDescent="0.25">
      <c r="A1691" s="327">
        <f>A1686+1</f>
        <v>337</v>
      </c>
      <c r="B1691" s="333">
        <f>Hoja2!B346</f>
        <v>0</v>
      </c>
      <c r="C1691" s="339">
        <f>Hoja2!R346</f>
        <v>0</v>
      </c>
      <c r="D1691" s="191" t="str">
        <f>$D$11</f>
        <v>NORTE</v>
      </c>
      <c r="E1691" s="187"/>
      <c r="F1691" s="192"/>
      <c r="G1691" s="192"/>
      <c r="H1691" s="192"/>
      <c r="I1691" s="192"/>
      <c r="J1691" s="192"/>
      <c r="K1691" s="192"/>
      <c r="L1691" s="192"/>
      <c r="M1691" s="192"/>
      <c r="N1691" s="192"/>
      <c r="O1691" s="192"/>
      <c r="P1691" s="192"/>
    </row>
    <row r="1692" spans="1:16" x14ac:dyDescent="0.25">
      <c r="A1692" s="328"/>
      <c r="B1692" s="334"/>
      <c r="C1692" s="340"/>
      <c r="D1692" s="194" t="str">
        <f>$D$12</f>
        <v>ESTE</v>
      </c>
      <c r="E1692" s="189"/>
      <c r="F1692" s="192"/>
      <c r="G1692" s="192"/>
      <c r="H1692" s="192"/>
      <c r="I1692" s="192"/>
      <c r="J1692" s="192"/>
      <c r="K1692" s="192"/>
      <c r="L1692" s="192"/>
      <c r="M1692" s="192"/>
      <c r="N1692" s="192"/>
      <c r="O1692" s="192"/>
      <c r="P1692" s="192"/>
    </row>
    <row r="1693" spans="1:16" x14ac:dyDescent="0.25">
      <c r="A1693" s="328"/>
      <c r="B1693" s="334"/>
      <c r="C1693" s="340"/>
      <c r="D1693" s="191" t="str">
        <f>$D$13</f>
        <v>SUD</v>
      </c>
      <c r="E1693" s="188"/>
      <c r="F1693" s="192"/>
      <c r="G1693" s="192"/>
      <c r="H1693" s="192"/>
      <c r="I1693" s="192"/>
      <c r="J1693" s="192"/>
      <c r="K1693" s="192"/>
      <c r="L1693" s="192"/>
      <c r="M1693" s="192"/>
      <c r="N1693" s="192"/>
      <c r="O1693" s="192"/>
      <c r="P1693" s="192"/>
    </row>
    <row r="1694" spans="1:16" x14ac:dyDescent="0.25">
      <c r="A1694" s="329"/>
      <c r="B1694" s="335"/>
      <c r="C1694" s="341"/>
      <c r="D1694" s="195" t="str">
        <f>$D$14</f>
        <v>OESTE</v>
      </c>
      <c r="E1694" s="190"/>
      <c r="F1694" s="192"/>
      <c r="G1694" s="192"/>
      <c r="H1694" s="192"/>
      <c r="I1694" s="192"/>
      <c r="J1694" s="192"/>
      <c r="K1694" s="192"/>
      <c r="L1694" s="192"/>
      <c r="M1694" s="192"/>
      <c r="N1694" s="192"/>
      <c r="O1694" s="192"/>
      <c r="P1694" s="192"/>
    </row>
    <row r="1695" spans="1:16" x14ac:dyDescent="0.25">
      <c r="A1695" s="193"/>
      <c r="B1695" s="206"/>
      <c r="C1695" s="204"/>
      <c r="D1695" s="192"/>
      <c r="E1695" s="192"/>
      <c r="F1695" s="192"/>
      <c r="G1695" s="192"/>
      <c r="H1695" s="192"/>
      <c r="I1695" s="192"/>
      <c r="J1695" s="192"/>
      <c r="K1695" s="192"/>
      <c r="L1695" s="192"/>
      <c r="M1695" s="192"/>
      <c r="N1695" s="192"/>
      <c r="O1695" s="192"/>
      <c r="P1695" s="192"/>
    </row>
    <row r="1696" spans="1:16" x14ac:dyDescent="0.25">
      <c r="A1696" s="324">
        <f>A1691+1</f>
        <v>338</v>
      </c>
      <c r="B1696" s="336">
        <f>Hoja2!B347</f>
        <v>0</v>
      </c>
      <c r="C1696" s="342">
        <f>Hoja2!R347</f>
        <v>0</v>
      </c>
      <c r="D1696" s="191" t="str">
        <f>$D$11</f>
        <v>NORTE</v>
      </c>
      <c r="E1696" s="187"/>
      <c r="F1696" s="192"/>
      <c r="G1696" s="192"/>
      <c r="H1696" s="192"/>
      <c r="I1696" s="192"/>
      <c r="J1696" s="192"/>
      <c r="K1696" s="192"/>
      <c r="L1696" s="192"/>
      <c r="M1696" s="192"/>
      <c r="N1696" s="192"/>
      <c r="O1696" s="192"/>
      <c r="P1696" s="192"/>
    </row>
    <row r="1697" spans="1:16" x14ac:dyDescent="0.25">
      <c r="A1697" s="325"/>
      <c r="B1697" s="337"/>
      <c r="C1697" s="343"/>
      <c r="D1697" s="194" t="str">
        <f>$D$12</f>
        <v>ESTE</v>
      </c>
      <c r="E1697" s="189"/>
      <c r="F1697" s="192"/>
      <c r="G1697" s="192"/>
      <c r="H1697" s="192"/>
      <c r="I1697" s="192"/>
      <c r="J1697" s="192"/>
      <c r="K1697" s="192"/>
      <c r="L1697" s="192"/>
      <c r="M1697" s="192"/>
      <c r="N1697" s="192"/>
      <c r="O1697" s="192"/>
      <c r="P1697" s="192"/>
    </row>
    <row r="1698" spans="1:16" x14ac:dyDescent="0.25">
      <c r="A1698" s="325"/>
      <c r="B1698" s="337"/>
      <c r="C1698" s="343"/>
      <c r="D1698" s="191" t="str">
        <f>$D$13</f>
        <v>SUD</v>
      </c>
      <c r="E1698" s="188"/>
      <c r="F1698" s="192"/>
      <c r="G1698" s="192"/>
      <c r="H1698" s="192"/>
      <c r="I1698" s="192"/>
      <c r="J1698" s="192"/>
      <c r="K1698" s="192"/>
      <c r="L1698" s="192"/>
      <c r="M1698" s="192"/>
      <c r="N1698" s="192"/>
      <c r="O1698" s="192"/>
      <c r="P1698" s="192"/>
    </row>
    <row r="1699" spans="1:16" x14ac:dyDescent="0.25">
      <c r="A1699" s="326"/>
      <c r="B1699" s="338"/>
      <c r="C1699" s="344"/>
      <c r="D1699" s="195" t="str">
        <f>$D$14</f>
        <v>OESTE</v>
      </c>
      <c r="E1699" s="190"/>
      <c r="F1699" s="192"/>
      <c r="G1699" s="192"/>
      <c r="H1699" s="192"/>
      <c r="I1699" s="192"/>
      <c r="J1699" s="192"/>
      <c r="K1699" s="192"/>
      <c r="L1699" s="192"/>
      <c r="M1699" s="192"/>
      <c r="N1699" s="192"/>
      <c r="O1699" s="192"/>
      <c r="P1699" s="192"/>
    </row>
    <row r="1700" spans="1:16" x14ac:dyDescent="0.25">
      <c r="A1700" s="193"/>
      <c r="B1700" s="206"/>
      <c r="C1700" s="204"/>
      <c r="D1700" s="192"/>
      <c r="E1700" s="192"/>
      <c r="F1700" s="192"/>
      <c r="G1700" s="192"/>
      <c r="H1700" s="192"/>
      <c r="I1700" s="192"/>
      <c r="J1700" s="192"/>
      <c r="K1700" s="192"/>
      <c r="L1700" s="192"/>
      <c r="M1700" s="192"/>
      <c r="N1700" s="192"/>
      <c r="O1700" s="192"/>
      <c r="P1700" s="192"/>
    </row>
    <row r="1701" spans="1:16" x14ac:dyDescent="0.25">
      <c r="A1701" s="327">
        <f>A1696+1</f>
        <v>339</v>
      </c>
      <c r="B1701" s="333">
        <f>Hoja2!B348</f>
        <v>0</v>
      </c>
      <c r="C1701" s="339">
        <f>Hoja2!R348</f>
        <v>0</v>
      </c>
      <c r="D1701" s="191" t="str">
        <f>$D$11</f>
        <v>NORTE</v>
      </c>
      <c r="E1701" s="187"/>
      <c r="F1701" s="192"/>
      <c r="G1701" s="192"/>
      <c r="H1701" s="192"/>
      <c r="I1701" s="192"/>
      <c r="J1701" s="192"/>
      <c r="K1701" s="192"/>
      <c r="L1701" s="192"/>
      <c r="M1701" s="192"/>
      <c r="N1701" s="192"/>
      <c r="O1701" s="192"/>
      <c r="P1701" s="192"/>
    </row>
    <row r="1702" spans="1:16" x14ac:dyDescent="0.25">
      <c r="A1702" s="328"/>
      <c r="B1702" s="334"/>
      <c r="C1702" s="340"/>
      <c r="D1702" s="194" t="str">
        <f>$D$12</f>
        <v>ESTE</v>
      </c>
      <c r="E1702" s="189"/>
      <c r="F1702" s="192"/>
      <c r="G1702" s="192"/>
      <c r="H1702" s="192"/>
      <c r="I1702" s="192"/>
      <c r="J1702" s="192"/>
      <c r="K1702" s="192"/>
      <c r="L1702" s="192"/>
      <c r="M1702" s="192"/>
      <c r="N1702" s="192"/>
      <c r="O1702" s="192"/>
      <c r="P1702" s="192"/>
    </row>
    <row r="1703" spans="1:16" x14ac:dyDescent="0.25">
      <c r="A1703" s="328"/>
      <c r="B1703" s="334"/>
      <c r="C1703" s="340"/>
      <c r="D1703" s="191" t="str">
        <f>$D$13</f>
        <v>SUD</v>
      </c>
      <c r="E1703" s="188"/>
      <c r="F1703" s="192"/>
      <c r="G1703" s="192"/>
      <c r="H1703" s="192"/>
      <c r="I1703" s="192"/>
      <c r="J1703" s="192"/>
      <c r="K1703" s="192"/>
      <c r="L1703" s="192"/>
      <c r="M1703" s="192"/>
      <c r="N1703" s="192"/>
      <c r="O1703" s="192"/>
      <c r="P1703" s="192"/>
    </row>
    <row r="1704" spans="1:16" x14ac:dyDescent="0.25">
      <c r="A1704" s="329"/>
      <c r="B1704" s="335"/>
      <c r="C1704" s="341"/>
      <c r="D1704" s="195" t="str">
        <f>$D$14</f>
        <v>OESTE</v>
      </c>
      <c r="E1704" s="190"/>
      <c r="F1704" s="192"/>
      <c r="G1704" s="192"/>
      <c r="H1704" s="192"/>
      <c r="I1704" s="192"/>
      <c r="J1704" s="192"/>
      <c r="K1704" s="192"/>
      <c r="L1704" s="192"/>
      <c r="M1704" s="192"/>
      <c r="N1704" s="192"/>
      <c r="O1704" s="192"/>
      <c r="P1704" s="192"/>
    </row>
    <row r="1705" spans="1:16" x14ac:dyDescent="0.25">
      <c r="A1705" s="193"/>
      <c r="B1705" s="206"/>
      <c r="C1705" s="204"/>
      <c r="D1705" s="192"/>
      <c r="E1705" s="192"/>
      <c r="F1705" s="192"/>
      <c r="G1705" s="192"/>
      <c r="H1705" s="192"/>
      <c r="I1705" s="192"/>
      <c r="J1705" s="192"/>
      <c r="K1705" s="192"/>
      <c r="L1705" s="192"/>
      <c r="M1705" s="192"/>
      <c r="N1705" s="192"/>
      <c r="O1705" s="192"/>
      <c r="P1705" s="192"/>
    </row>
    <row r="1706" spans="1:16" x14ac:dyDescent="0.25">
      <c r="A1706" s="324">
        <f>A1701+1</f>
        <v>340</v>
      </c>
      <c r="B1706" s="336">
        <f>Hoja2!B349</f>
        <v>0</v>
      </c>
      <c r="C1706" s="342">
        <f>Hoja2!R349</f>
        <v>0</v>
      </c>
      <c r="D1706" s="191" t="str">
        <f>$D$11</f>
        <v>NORTE</v>
      </c>
      <c r="E1706" s="187"/>
      <c r="F1706" s="192"/>
      <c r="G1706" s="192"/>
      <c r="H1706" s="192"/>
      <c r="I1706" s="192"/>
      <c r="J1706" s="192"/>
      <c r="K1706" s="192"/>
      <c r="L1706" s="192"/>
      <c r="M1706" s="192"/>
      <c r="N1706" s="192"/>
      <c r="O1706" s="192"/>
      <c r="P1706" s="192"/>
    </row>
    <row r="1707" spans="1:16" x14ac:dyDescent="0.25">
      <c r="A1707" s="325"/>
      <c r="B1707" s="337"/>
      <c r="C1707" s="343"/>
      <c r="D1707" s="194" t="str">
        <f>$D$12</f>
        <v>ESTE</v>
      </c>
      <c r="E1707" s="189"/>
      <c r="F1707" s="192"/>
      <c r="G1707" s="192"/>
      <c r="H1707" s="192"/>
      <c r="I1707" s="192"/>
      <c r="J1707" s="192"/>
      <c r="K1707" s="192"/>
      <c r="L1707" s="192"/>
      <c r="M1707" s="192"/>
      <c r="N1707" s="192"/>
      <c r="O1707" s="192"/>
      <c r="P1707" s="192"/>
    </row>
    <row r="1708" spans="1:16" x14ac:dyDescent="0.25">
      <c r="A1708" s="325"/>
      <c r="B1708" s="337"/>
      <c r="C1708" s="343"/>
      <c r="D1708" s="191" t="str">
        <f>$D$13</f>
        <v>SUD</v>
      </c>
      <c r="E1708" s="188"/>
      <c r="F1708" s="192"/>
      <c r="G1708" s="192"/>
      <c r="H1708" s="192"/>
      <c r="I1708" s="192"/>
      <c r="J1708" s="192"/>
      <c r="K1708" s="192"/>
      <c r="L1708" s="192"/>
      <c r="M1708" s="192"/>
      <c r="N1708" s="192"/>
      <c r="O1708" s="192"/>
      <c r="P1708" s="192"/>
    </row>
    <row r="1709" spans="1:16" x14ac:dyDescent="0.25">
      <c r="A1709" s="326"/>
      <c r="B1709" s="338"/>
      <c r="C1709" s="344"/>
      <c r="D1709" s="195" t="str">
        <f>$D$14</f>
        <v>OESTE</v>
      </c>
      <c r="E1709" s="190"/>
      <c r="F1709" s="192"/>
      <c r="G1709" s="192"/>
      <c r="H1709" s="192"/>
      <c r="I1709" s="192"/>
      <c r="J1709" s="192"/>
      <c r="K1709" s="192"/>
      <c r="L1709" s="192"/>
      <c r="M1709" s="192"/>
      <c r="N1709" s="192"/>
      <c r="O1709" s="192"/>
      <c r="P1709" s="192"/>
    </row>
    <row r="1710" spans="1:16" x14ac:dyDescent="0.25">
      <c r="A1710" s="193"/>
      <c r="B1710" s="206"/>
      <c r="C1710" s="204"/>
      <c r="D1710" s="192"/>
      <c r="E1710" s="192"/>
      <c r="F1710" s="192"/>
      <c r="G1710" s="192"/>
      <c r="H1710" s="192"/>
      <c r="I1710" s="192"/>
      <c r="J1710" s="192"/>
      <c r="K1710" s="192"/>
      <c r="L1710" s="192"/>
      <c r="M1710" s="192"/>
      <c r="N1710" s="192"/>
      <c r="O1710" s="192"/>
      <c r="P1710" s="192"/>
    </row>
    <row r="1711" spans="1:16" x14ac:dyDescent="0.25">
      <c r="A1711" s="327">
        <f>A1706+1</f>
        <v>341</v>
      </c>
      <c r="B1711" s="333">
        <f>Hoja2!B350</f>
        <v>0</v>
      </c>
      <c r="C1711" s="339">
        <f>Hoja2!R350</f>
        <v>0</v>
      </c>
      <c r="D1711" s="191" t="str">
        <f>$D$11</f>
        <v>NORTE</v>
      </c>
      <c r="E1711" s="187"/>
      <c r="F1711" s="192"/>
      <c r="G1711" s="192"/>
      <c r="H1711" s="192"/>
      <c r="I1711" s="192"/>
      <c r="J1711" s="192"/>
      <c r="K1711" s="192"/>
      <c r="L1711" s="192"/>
      <c r="M1711" s="192"/>
      <c r="N1711" s="192"/>
      <c r="O1711" s="192"/>
      <c r="P1711" s="192"/>
    </row>
    <row r="1712" spans="1:16" x14ac:dyDescent="0.25">
      <c r="A1712" s="328"/>
      <c r="B1712" s="334"/>
      <c r="C1712" s="340"/>
      <c r="D1712" s="194" t="str">
        <f>$D$12</f>
        <v>ESTE</v>
      </c>
      <c r="E1712" s="189"/>
      <c r="F1712" s="192"/>
      <c r="G1712" s="192"/>
      <c r="H1712" s="192"/>
      <c r="I1712" s="192"/>
      <c r="J1712" s="192"/>
      <c r="K1712" s="192"/>
      <c r="L1712" s="192"/>
      <c r="M1712" s="192"/>
      <c r="N1712" s="192"/>
      <c r="O1712" s="192"/>
      <c r="P1712" s="192"/>
    </row>
    <row r="1713" spans="1:16" x14ac:dyDescent="0.25">
      <c r="A1713" s="328"/>
      <c r="B1713" s="334"/>
      <c r="C1713" s="340"/>
      <c r="D1713" s="191" t="str">
        <f>$D$13</f>
        <v>SUD</v>
      </c>
      <c r="E1713" s="188"/>
      <c r="F1713" s="192"/>
      <c r="G1713" s="192"/>
      <c r="H1713" s="192"/>
      <c r="I1713" s="192"/>
      <c r="J1713" s="192"/>
      <c r="K1713" s="192"/>
      <c r="L1713" s="192"/>
      <c r="M1713" s="192"/>
      <c r="N1713" s="192"/>
      <c r="O1713" s="192"/>
      <c r="P1713" s="192"/>
    </row>
    <row r="1714" spans="1:16" x14ac:dyDescent="0.25">
      <c r="A1714" s="329"/>
      <c r="B1714" s="335"/>
      <c r="C1714" s="341"/>
      <c r="D1714" s="195" t="str">
        <f>$D$14</f>
        <v>OESTE</v>
      </c>
      <c r="E1714" s="190"/>
      <c r="F1714" s="192"/>
      <c r="G1714" s="192"/>
      <c r="H1714" s="192"/>
      <c r="I1714" s="192"/>
      <c r="J1714" s="192"/>
      <c r="K1714" s="192"/>
      <c r="L1714" s="192"/>
      <c r="M1714" s="192"/>
      <c r="N1714" s="192"/>
      <c r="O1714" s="192"/>
      <c r="P1714" s="192"/>
    </row>
    <row r="1715" spans="1:16" x14ac:dyDescent="0.25">
      <c r="A1715" s="193"/>
      <c r="B1715" s="206"/>
      <c r="C1715" s="204"/>
      <c r="D1715" s="192"/>
      <c r="E1715" s="192"/>
      <c r="F1715" s="192"/>
      <c r="G1715" s="192"/>
      <c r="H1715" s="192"/>
      <c r="I1715" s="192"/>
      <c r="J1715" s="192"/>
      <c r="K1715" s="192"/>
      <c r="L1715" s="192"/>
      <c r="M1715" s="192"/>
      <c r="N1715" s="192"/>
      <c r="O1715" s="192"/>
      <c r="P1715" s="192"/>
    </row>
    <row r="1716" spans="1:16" x14ac:dyDescent="0.25">
      <c r="A1716" s="324">
        <f>A1711+1</f>
        <v>342</v>
      </c>
      <c r="B1716" s="336">
        <f>Hoja2!B351</f>
        <v>0</v>
      </c>
      <c r="C1716" s="342">
        <f>Hoja2!R351</f>
        <v>0</v>
      </c>
      <c r="D1716" s="191" t="str">
        <f>$D$11</f>
        <v>NORTE</v>
      </c>
      <c r="E1716" s="187"/>
      <c r="F1716" s="192"/>
      <c r="G1716" s="192"/>
      <c r="H1716" s="192"/>
      <c r="I1716" s="192"/>
      <c r="J1716" s="192"/>
      <c r="K1716" s="192"/>
      <c r="L1716" s="192"/>
      <c r="M1716" s="192"/>
      <c r="N1716" s="192"/>
      <c r="O1716" s="192"/>
      <c r="P1716" s="192"/>
    </row>
    <row r="1717" spans="1:16" x14ac:dyDescent="0.25">
      <c r="A1717" s="325"/>
      <c r="B1717" s="337"/>
      <c r="C1717" s="343"/>
      <c r="D1717" s="194" t="str">
        <f>$D$12</f>
        <v>ESTE</v>
      </c>
      <c r="E1717" s="189"/>
      <c r="F1717" s="192"/>
      <c r="G1717" s="192"/>
      <c r="H1717" s="192"/>
      <c r="I1717" s="192"/>
      <c r="J1717" s="192"/>
      <c r="K1717" s="192"/>
      <c r="L1717" s="192"/>
      <c r="M1717" s="192"/>
      <c r="N1717" s="192"/>
      <c r="O1717" s="192"/>
      <c r="P1717" s="192"/>
    </row>
    <row r="1718" spans="1:16" x14ac:dyDescent="0.25">
      <c r="A1718" s="325"/>
      <c r="B1718" s="337"/>
      <c r="C1718" s="343"/>
      <c r="D1718" s="191" t="str">
        <f>$D$13</f>
        <v>SUD</v>
      </c>
      <c r="E1718" s="188"/>
      <c r="F1718" s="192"/>
      <c r="G1718" s="192"/>
      <c r="H1718" s="192"/>
      <c r="I1718" s="192"/>
      <c r="J1718" s="192"/>
      <c r="K1718" s="192"/>
      <c r="L1718" s="192"/>
      <c r="M1718" s="192"/>
      <c r="N1718" s="192"/>
      <c r="O1718" s="192"/>
      <c r="P1718" s="192"/>
    </row>
    <row r="1719" spans="1:16" x14ac:dyDescent="0.25">
      <c r="A1719" s="326"/>
      <c r="B1719" s="338"/>
      <c r="C1719" s="344"/>
      <c r="D1719" s="195" t="str">
        <f>$D$14</f>
        <v>OESTE</v>
      </c>
      <c r="E1719" s="190"/>
      <c r="F1719" s="192"/>
      <c r="G1719" s="192"/>
      <c r="H1719" s="192"/>
      <c r="I1719" s="192"/>
      <c r="J1719" s="192"/>
      <c r="K1719" s="192"/>
      <c r="L1719" s="192"/>
      <c r="M1719" s="192"/>
      <c r="N1719" s="192"/>
      <c r="O1719" s="192"/>
      <c r="P1719" s="192"/>
    </row>
    <row r="1720" spans="1:16" x14ac:dyDescent="0.25">
      <c r="A1720" s="193"/>
      <c r="B1720" s="206"/>
      <c r="C1720" s="204"/>
      <c r="D1720" s="192"/>
      <c r="E1720" s="192"/>
      <c r="F1720" s="192"/>
      <c r="G1720" s="192"/>
      <c r="H1720" s="192"/>
      <c r="I1720" s="192"/>
      <c r="J1720" s="192"/>
      <c r="K1720" s="192"/>
      <c r="L1720" s="192"/>
      <c r="M1720" s="192"/>
      <c r="N1720" s="192"/>
      <c r="O1720" s="192"/>
      <c r="P1720" s="192"/>
    </row>
    <row r="1721" spans="1:16" x14ac:dyDescent="0.25">
      <c r="A1721" s="327">
        <f>A1716+1</f>
        <v>343</v>
      </c>
      <c r="B1721" s="333">
        <f>Hoja2!B352</f>
        <v>0</v>
      </c>
      <c r="C1721" s="339">
        <f>Hoja2!R352</f>
        <v>0</v>
      </c>
      <c r="D1721" s="191" t="str">
        <f>$D$11</f>
        <v>NORTE</v>
      </c>
      <c r="E1721" s="187"/>
      <c r="F1721" s="192"/>
      <c r="G1721" s="192"/>
      <c r="H1721" s="192"/>
      <c r="I1721" s="192"/>
      <c r="J1721" s="192"/>
      <c r="K1721" s="192"/>
      <c r="L1721" s="192"/>
      <c r="M1721" s="192"/>
      <c r="N1721" s="192"/>
      <c r="O1721" s="192"/>
      <c r="P1721" s="192"/>
    </row>
    <row r="1722" spans="1:16" x14ac:dyDescent="0.25">
      <c r="A1722" s="328"/>
      <c r="B1722" s="334"/>
      <c r="C1722" s="340"/>
      <c r="D1722" s="194" t="str">
        <f>$D$12</f>
        <v>ESTE</v>
      </c>
      <c r="E1722" s="189"/>
      <c r="F1722" s="192"/>
      <c r="G1722" s="192"/>
      <c r="H1722" s="192"/>
      <c r="I1722" s="192"/>
      <c r="J1722" s="192"/>
      <c r="K1722" s="192"/>
      <c r="L1722" s="192"/>
      <c r="M1722" s="192"/>
      <c r="N1722" s="192"/>
      <c r="O1722" s="192"/>
      <c r="P1722" s="192"/>
    </row>
    <row r="1723" spans="1:16" x14ac:dyDescent="0.25">
      <c r="A1723" s="328"/>
      <c r="B1723" s="334"/>
      <c r="C1723" s="340"/>
      <c r="D1723" s="191" t="str">
        <f>$D$13</f>
        <v>SUD</v>
      </c>
      <c r="E1723" s="188"/>
      <c r="F1723" s="192"/>
      <c r="G1723" s="192"/>
      <c r="H1723" s="192"/>
      <c r="I1723" s="192"/>
      <c r="J1723" s="192"/>
      <c r="K1723" s="192"/>
      <c r="L1723" s="192"/>
      <c r="M1723" s="192"/>
      <c r="N1723" s="192"/>
      <c r="O1723" s="192"/>
      <c r="P1723" s="192"/>
    </row>
    <row r="1724" spans="1:16" x14ac:dyDescent="0.25">
      <c r="A1724" s="329"/>
      <c r="B1724" s="335"/>
      <c r="C1724" s="341"/>
      <c r="D1724" s="195" t="str">
        <f>$D$14</f>
        <v>OESTE</v>
      </c>
      <c r="E1724" s="190"/>
      <c r="F1724" s="192"/>
      <c r="G1724" s="192"/>
      <c r="H1724" s="192"/>
      <c r="I1724" s="192"/>
      <c r="J1724" s="192"/>
      <c r="K1724" s="192"/>
      <c r="L1724" s="192"/>
      <c r="M1724" s="192"/>
      <c r="N1724" s="192"/>
      <c r="O1724" s="192"/>
      <c r="P1724" s="192"/>
    </row>
    <row r="1725" spans="1:16" x14ac:dyDescent="0.25">
      <c r="A1725" s="193"/>
      <c r="B1725" s="206"/>
      <c r="C1725" s="204"/>
      <c r="D1725" s="192"/>
      <c r="E1725" s="192"/>
      <c r="F1725" s="192"/>
      <c r="G1725" s="192"/>
      <c r="H1725" s="192"/>
      <c r="I1725" s="192"/>
      <c r="J1725" s="192"/>
      <c r="K1725" s="192"/>
      <c r="L1725" s="192"/>
      <c r="M1725" s="192"/>
      <c r="N1725" s="192"/>
      <c r="O1725" s="192"/>
      <c r="P1725" s="192"/>
    </row>
    <row r="1726" spans="1:16" x14ac:dyDescent="0.25">
      <c r="A1726" s="324">
        <f>A1721+1</f>
        <v>344</v>
      </c>
      <c r="B1726" s="336">
        <f>Hoja2!B353</f>
        <v>0</v>
      </c>
      <c r="C1726" s="342">
        <f>Hoja2!R353</f>
        <v>0</v>
      </c>
      <c r="D1726" s="191" t="str">
        <f>$D$11</f>
        <v>NORTE</v>
      </c>
      <c r="E1726" s="187"/>
      <c r="F1726" s="192"/>
      <c r="G1726" s="192"/>
      <c r="H1726" s="192"/>
      <c r="I1726" s="192"/>
      <c r="J1726" s="192"/>
      <c r="K1726" s="192"/>
      <c r="L1726" s="192"/>
      <c r="M1726" s="192"/>
      <c r="N1726" s="192"/>
      <c r="O1726" s="192"/>
      <c r="P1726" s="192"/>
    </row>
    <row r="1727" spans="1:16" x14ac:dyDescent="0.25">
      <c r="A1727" s="325"/>
      <c r="B1727" s="337"/>
      <c r="C1727" s="343"/>
      <c r="D1727" s="194" t="str">
        <f>$D$12</f>
        <v>ESTE</v>
      </c>
      <c r="E1727" s="189"/>
      <c r="F1727" s="192"/>
      <c r="G1727" s="192"/>
      <c r="H1727" s="192"/>
      <c r="I1727" s="192"/>
      <c r="J1727" s="192"/>
      <c r="K1727" s="192"/>
      <c r="L1727" s="192"/>
      <c r="M1727" s="192"/>
      <c r="N1727" s="192"/>
      <c r="O1727" s="192"/>
      <c r="P1727" s="192"/>
    </row>
    <row r="1728" spans="1:16" x14ac:dyDescent="0.25">
      <c r="A1728" s="325"/>
      <c r="B1728" s="337"/>
      <c r="C1728" s="343"/>
      <c r="D1728" s="191" t="str">
        <f>$D$13</f>
        <v>SUD</v>
      </c>
      <c r="E1728" s="188"/>
      <c r="F1728" s="192"/>
      <c r="G1728" s="192"/>
      <c r="H1728" s="192"/>
      <c r="I1728" s="192"/>
      <c r="J1728" s="192"/>
      <c r="K1728" s="192"/>
      <c r="L1728" s="192"/>
      <c r="M1728" s="192"/>
      <c r="N1728" s="192"/>
      <c r="O1728" s="192"/>
      <c r="P1728" s="192"/>
    </row>
    <row r="1729" spans="1:16" x14ac:dyDescent="0.25">
      <c r="A1729" s="326"/>
      <c r="B1729" s="338"/>
      <c r="C1729" s="344"/>
      <c r="D1729" s="195" t="str">
        <f>$D$14</f>
        <v>OESTE</v>
      </c>
      <c r="E1729" s="190"/>
      <c r="F1729" s="192"/>
      <c r="G1729" s="192"/>
      <c r="H1729" s="192"/>
      <c r="I1729" s="192"/>
      <c r="J1729" s="192"/>
      <c r="K1729" s="192"/>
      <c r="L1729" s="192"/>
      <c r="M1729" s="192"/>
      <c r="N1729" s="192"/>
      <c r="O1729" s="192"/>
      <c r="P1729" s="192"/>
    </row>
    <row r="1730" spans="1:16" x14ac:dyDescent="0.25">
      <c r="A1730" s="193"/>
      <c r="B1730" s="206"/>
      <c r="C1730" s="204"/>
      <c r="D1730" s="192"/>
      <c r="E1730" s="192"/>
      <c r="F1730" s="192"/>
      <c r="G1730" s="192"/>
      <c r="H1730" s="192"/>
      <c r="I1730" s="192"/>
      <c r="J1730" s="192"/>
      <c r="K1730" s="192"/>
      <c r="L1730" s="192"/>
      <c r="M1730" s="192"/>
      <c r="N1730" s="192"/>
      <c r="O1730" s="192"/>
      <c r="P1730" s="192"/>
    </row>
    <row r="1731" spans="1:16" x14ac:dyDescent="0.25">
      <c r="A1731" s="327">
        <f>A1726+1</f>
        <v>345</v>
      </c>
      <c r="B1731" s="333">
        <f>Hoja2!B354</f>
        <v>0</v>
      </c>
      <c r="C1731" s="339">
        <f>Hoja2!R354</f>
        <v>0</v>
      </c>
      <c r="D1731" s="191" t="str">
        <f>$D$11</f>
        <v>NORTE</v>
      </c>
      <c r="E1731" s="187"/>
      <c r="F1731" s="192"/>
      <c r="G1731" s="192"/>
      <c r="H1731" s="192"/>
      <c r="I1731" s="192"/>
      <c r="J1731" s="192"/>
      <c r="K1731" s="192"/>
      <c r="L1731" s="192"/>
      <c r="M1731" s="192"/>
      <c r="N1731" s="192"/>
      <c r="O1731" s="192"/>
      <c r="P1731" s="192"/>
    </row>
    <row r="1732" spans="1:16" x14ac:dyDescent="0.25">
      <c r="A1732" s="328"/>
      <c r="B1732" s="334"/>
      <c r="C1732" s="340"/>
      <c r="D1732" s="194" t="str">
        <f>$D$12</f>
        <v>ESTE</v>
      </c>
      <c r="E1732" s="189"/>
      <c r="F1732" s="192"/>
      <c r="G1732" s="192"/>
      <c r="H1732" s="192"/>
      <c r="I1732" s="192"/>
      <c r="J1732" s="192"/>
      <c r="K1732" s="192"/>
      <c r="L1732" s="192"/>
      <c r="M1732" s="192"/>
      <c r="N1732" s="192"/>
      <c r="O1732" s="192"/>
      <c r="P1732" s="192"/>
    </row>
    <row r="1733" spans="1:16" x14ac:dyDescent="0.25">
      <c r="A1733" s="328"/>
      <c r="B1733" s="334"/>
      <c r="C1733" s="340"/>
      <c r="D1733" s="191" t="str">
        <f>$D$13</f>
        <v>SUD</v>
      </c>
      <c r="E1733" s="188"/>
      <c r="F1733" s="192"/>
      <c r="G1733" s="192"/>
      <c r="H1733" s="192"/>
      <c r="I1733" s="192"/>
      <c r="J1733" s="192"/>
      <c r="K1733" s="192"/>
      <c r="L1733" s="192"/>
      <c r="M1733" s="192"/>
      <c r="N1733" s="192"/>
      <c r="O1733" s="192"/>
      <c r="P1733" s="192"/>
    </row>
    <row r="1734" spans="1:16" x14ac:dyDescent="0.25">
      <c r="A1734" s="329"/>
      <c r="B1734" s="335"/>
      <c r="C1734" s="341"/>
      <c r="D1734" s="195" t="str">
        <f>$D$14</f>
        <v>OESTE</v>
      </c>
      <c r="E1734" s="190"/>
      <c r="F1734" s="192"/>
      <c r="G1734" s="192"/>
      <c r="H1734" s="192"/>
      <c r="I1734" s="192"/>
      <c r="J1734" s="192"/>
      <c r="K1734" s="192"/>
      <c r="L1734" s="192"/>
      <c r="M1734" s="192"/>
      <c r="N1734" s="192"/>
      <c r="O1734" s="192"/>
      <c r="P1734" s="192"/>
    </row>
    <row r="1735" spans="1:16" x14ac:dyDescent="0.25">
      <c r="A1735" s="193"/>
      <c r="B1735" s="206"/>
      <c r="C1735" s="204"/>
      <c r="D1735" s="192"/>
      <c r="E1735" s="192"/>
      <c r="F1735" s="192"/>
      <c r="G1735" s="192"/>
      <c r="H1735" s="192"/>
      <c r="I1735" s="192"/>
      <c r="J1735" s="192"/>
      <c r="K1735" s="192"/>
      <c r="L1735" s="192"/>
      <c r="M1735" s="192"/>
      <c r="N1735" s="192"/>
      <c r="O1735" s="192"/>
      <c r="P1735" s="192"/>
    </row>
    <row r="1736" spans="1:16" x14ac:dyDescent="0.25">
      <c r="A1736" s="324">
        <f>A1731+1</f>
        <v>346</v>
      </c>
      <c r="B1736" s="336">
        <f>Hoja2!B355</f>
        <v>0</v>
      </c>
      <c r="C1736" s="342">
        <f>Hoja2!R355</f>
        <v>0</v>
      </c>
      <c r="D1736" s="191" t="str">
        <f>$D$11</f>
        <v>NORTE</v>
      </c>
      <c r="E1736" s="187"/>
      <c r="F1736" s="192"/>
      <c r="G1736" s="192"/>
      <c r="H1736" s="192"/>
      <c r="I1736" s="192"/>
      <c r="J1736" s="192"/>
      <c r="K1736" s="192"/>
      <c r="L1736" s="192"/>
      <c r="M1736" s="192"/>
      <c r="N1736" s="192"/>
      <c r="O1736" s="192"/>
      <c r="P1736" s="192"/>
    </row>
    <row r="1737" spans="1:16" x14ac:dyDescent="0.25">
      <c r="A1737" s="325"/>
      <c r="B1737" s="337"/>
      <c r="C1737" s="343"/>
      <c r="D1737" s="194" t="str">
        <f>$D$12</f>
        <v>ESTE</v>
      </c>
      <c r="E1737" s="189"/>
      <c r="F1737" s="192"/>
      <c r="G1737" s="192"/>
      <c r="H1737" s="192"/>
      <c r="I1737" s="192"/>
      <c r="J1737" s="192"/>
      <c r="K1737" s="192"/>
      <c r="L1737" s="192"/>
      <c r="M1737" s="192"/>
      <c r="N1737" s="192"/>
      <c r="O1737" s="192"/>
      <c r="P1737" s="192"/>
    </row>
    <row r="1738" spans="1:16" x14ac:dyDescent="0.25">
      <c r="A1738" s="325"/>
      <c r="B1738" s="337"/>
      <c r="C1738" s="343"/>
      <c r="D1738" s="191" t="str">
        <f>$D$13</f>
        <v>SUD</v>
      </c>
      <c r="E1738" s="188"/>
      <c r="F1738" s="192"/>
      <c r="G1738" s="192"/>
      <c r="H1738" s="192"/>
      <c r="I1738" s="192"/>
      <c r="J1738" s="192"/>
      <c r="K1738" s="192"/>
      <c r="L1738" s="192"/>
      <c r="M1738" s="192"/>
      <c r="N1738" s="192"/>
      <c r="O1738" s="192"/>
      <c r="P1738" s="192"/>
    </row>
    <row r="1739" spans="1:16" x14ac:dyDescent="0.25">
      <c r="A1739" s="326"/>
      <c r="B1739" s="338"/>
      <c r="C1739" s="344"/>
      <c r="D1739" s="195" t="str">
        <f>$D$14</f>
        <v>OESTE</v>
      </c>
      <c r="E1739" s="190"/>
      <c r="F1739" s="192"/>
      <c r="G1739" s="192"/>
      <c r="H1739" s="192"/>
      <c r="I1739" s="192"/>
      <c r="J1739" s="192"/>
      <c r="K1739" s="192"/>
      <c r="L1739" s="192"/>
      <c r="M1739" s="192"/>
      <c r="N1739" s="192"/>
      <c r="O1739" s="192"/>
      <c r="P1739" s="192"/>
    </row>
    <row r="1740" spans="1:16" x14ac:dyDescent="0.25">
      <c r="A1740" s="193"/>
      <c r="B1740" s="206"/>
      <c r="C1740" s="204"/>
      <c r="D1740" s="192"/>
      <c r="E1740" s="192"/>
      <c r="F1740" s="192"/>
      <c r="G1740" s="192"/>
      <c r="H1740" s="192"/>
      <c r="I1740" s="192"/>
      <c r="J1740" s="192"/>
      <c r="K1740" s="192"/>
      <c r="L1740" s="192"/>
      <c r="M1740" s="192"/>
      <c r="N1740" s="192"/>
      <c r="O1740" s="192"/>
      <c r="P1740" s="192"/>
    </row>
    <row r="1741" spans="1:16" x14ac:dyDescent="0.25">
      <c r="A1741" s="327">
        <f>A1736+1</f>
        <v>347</v>
      </c>
      <c r="B1741" s="333">
        <f>Hoja2!B356</f>
        <v>0</v>
      </c>
      <c r="C1741" s="339">
        <f>Hoja2!R356</f>
        <v>0</v>
      </c>
      <c r="D1741" s="191" t="str">
        <f>$D$11</f>
        <v>NORTE</v>
      </c>
      <c r="E1741" s="187"/>
      <c r="F1741" s="192"/>
      <c r="G1741" s="192"/>
      <c r="H1741" s="192"/>
      <c r="I1741" s="192"/>
      <c r="J1741" s="192"/>
      <c r="K1741" s="192"/>
      <c r="L1741" s="192"/>
      <c r="M1741" s="192"/>
      <c r="N1741" s="192"/>
      <c r="O1741" s="192"/>
      <c r="P1741" s="192"/>
    </row>
    <row r="1742" spans="1:16" x14ac:dyDescent="0.25">
      <c r="A1742" s="328"/>
      <c r="B1742" s="334"/>
      <c r="C1742" s="340"/>
      <c r="D1742" s="194" t="str">
        <f>$D$12</f>
        <v>ESTE</v>
      </c>
      <c r="E1742" s="189"/>
      <c r="F1742" s="192"/>
      <c r="G1742" s="192"/>
      <c r="H1742" s="192"/>
      <c r="I1742" s="192"/>
      <c r="J1742" s="192"/>
      <c r="K1742" s="192"/>
      <c r="L1742" s="192"/>
      <c r="M1742" s="192"/>
      <c r="N1742" s="192"/>
      <c r="O1742" s="192"/>
      <c r="P1742" s="192"/>
    </row>
    <row r="1743" spans="1:16" x14ac:dyDescent="0.25">
      <c r="A1743" s="328"/>
      <c r="B1743" s="334"/>
      <c r="C1743" s="340"/>
      <c r="D1743" s="191" t="str">
        <f>$D$13</f>
        <v>SUD</v>
      </c>
      <c r="E1743" s="188"/>
      <c r="F1743" s="192"/>
      <c r="G1743" s="192"/>
      <c r="H1743" s="192"/>
      <c r="I1743" s="192"/>
      <c r="J1743" s="192"/>
      <c r="K1743" s="192"/>
      <c r="L1743" s="192"/>
      <c r="M1743" s="192"/>
      <c r="N1743" s="192"/>
      <c r="O1743" s="192"/>
      <c r="P1743" s="192"/>
    </row>
    <row r="1744" spans="1:16" x14ac:dyDescent="0.25">
      <c r="A1744" s="329"/>
      <c r="B1744" s="335"/>
      <c r="C1744" s="341"/>
      <c r="D1744" s="195" t="str">
        <f>$D$14</f>
        <v>OESTE</v>
      </c>
      <c r="E1744" s="190"/>
      <c r="F1744" s="192"/>
      <c r="G1744" s="192"/>
      <c r="H1744" s="192"/>
      <c r="I1744" s="192"/>
      <c r="J1744" s="192"/>
      <c r="K1744" s="192"/>
      <c r="L1744" s="192"/>
      <c r="M1744" s="192"/>
      <c r="N1744" s="192"/>
      <c r="O1744" s="192"/>
      <c r="P1744" s="192"/>
    </row>
    <row r="1745" spans="1:16" x14ac:dyDescent="0.25">
      <c r="A1745" s="193"/>
      <c r="B1745" s="206"/>
      <c r="C1745" s="204"/>
      <c r="D1745" s="192"/>
      <c r="E1745" s="192"/>
      <c r="F1745" s="192"/>
      <c r="G1745" s="192"/>
      <c r="H1745" s="192"/>
      <c r="I1745" s="192"/>
      <c r="J1745" s="192"/>
      <c r="K1745" s="192"/>
      <c r="L1745" s="192"/>
      <c r="M1745" s="192"/>
      <c r="N1745" s="192"/>
      <c r="O1745" s="192"/>
      <c r="P1745" s="192"/>
    </row>
    <row r="1746" spans="1:16" x14ac:dyDescent="0.25">
      <c r="A1746" s="324">
        <f>A1741+1</f>
        <v>348</v>
      </c>
      <c r="B1746" s="336">
        <f>Hoja2!B357</f>
        <v>0</v>
      </c>
      <c r="C1746" s="342">
        <f>Hoja2!R357</f>
        <v>0</v>
      </c>
      <c r="D1746" s="191" t="str">
        <f>$D$11</f>
        <v>NORTE</v>
      </c>
      <c r="E1746" s="187"/>
      <c r="F1746" s="192"/>
      <c r="G1746" s="192"/>
      <c r="H1746" s="192"/>
      <c r="I1746" s="192"/>
      <c r="J1746" s="192"/>
      <c r="K1746" s="192"/>
      <c r="L1746" s="192"/>
      <c r="M1746" s="192"/>
      <c r="N1746" s="192"/>
      <c r="O1746" s="192"/>
      <c r="P1746" s="192"/>
    </row>
    <row r="1747" spans="1:16" x14ac:dyDescent="0.25">
      <c r="A1747" s="325"/>
      <c r="B1747" s="337"/>
      <c r="C1747" s="343"/>
      <c r="D1747" s="194" t="str">
        <f>$D$12</f>
        <v>ESTE</v>
      </c>
      <c r="E1747" s="189"/>
      <c r="F1747" s="192"/>
      <c r="G1747" s="192"/>
      <c r="H1747" s="192"/>
      <c r="I1747" s="192"/>
      <c r="J1747" s="192"/>
      <c r="K1747" s="192"/>
      <c r="L1747" s="192"/>
      <c r="M1747" s="192"/>
      <c r="N1747" s="192"/>
      <c r="O1747" s="192"/>
      <c r="P1747" s="192"/>
    </row>
    <row r="1748" spans="1:16" x14ac:dyDescent="0.25">
      <c r="A1748" s="325"/>
      <c r="B1748" s="337"/>
      <c r="C1748" s="343"/>
      <c r="D1748" s="191" t="str">
        <f>$D$13</f>
        <v>SUD</v>
      </c>
      <c r="E1748" s="188"/>
      <c r="F1748" s="192"/>
      <c r="G1748" s="192"/>
      <c r="H1748" s="192"/>
      <c r="I1748" s="192"/>
      <c r="J1748" s="192"/>
      <c r="K1748" s="192"/>
      <c r="L1748" s="192"/>
      <c r="M1748" s="192"/>
      <c r="N1748" s="192"/>
      <c r="O1748" s="192"/>
      <c r="P1748" s="192"/>
    </row>
    <row r="1749" spans="1:16" x14ac:dyDescent="0.25">
      <c r="A1749" s="326"/>
      <c r="B1749" s="338"/>
      <c r="C1749" s="344"/>
      <c r="D1749" s="195" t="str">
        <f>$D$14</f>
        <v>OESTE</v>
      </c>
      <c r="E1749" s="190"/>
      <c r="F1749" s="192"/>
      <c r="G1749" s="192"/>
      <c r="H1749" s="192"/>
      <c r="I1749" s="192"/>
      <c r="J1749" s="192"/>
      <c r="K1749" s="192"/>
      <c r="L1749" s="192"/>
      <c r="M1749" s="192"/>
      <c r="N1749" s="192"/>
      <c r="O1749" s="192"/>
      <c r="P1749" s="192"/>
    </row>
    <row r="1750" spans="1:16" x14ac:dyDescent="0.25">
      <c r="A1750" s="193"/>
      <c r="B1750" s="206"/>
      <c r="C1750" s="204"/>
      <c r="D1750" s="192"/>
      <c r="E1750" s="192"/>
      <c r="F1750" s="192"/>
      <c r="G1750" s="192"/>
      <c r="H1750" s="192"/>
      <c r="I1750" s="192"/>
      <c r="J1750" s="192"/>
      <c r="K1750" s="192"/>
      <c r="L1750" s="192"/>
      <c r="M1750" s="192"/>
      <c r="N1750" s="192"/>
      <c r="O1750" s="192"/>
      <c r="P1750" s="192"/>
    </row>
    <row r="1751" spans="1:16" x14ac:dyDescent="0.25">
      <c r="A1751" s="327">
        <f>A1746+1</f>
        <v>349</v>
      </c>
      <c r="B1751" s="333">
        <f>Hoja2!B358</f>
        <v>0</v>
      </c>
      <c r="C1751" s="339">
        <f>Hoja2!R358</f>
        <v>0</v>
      </c>
      <c r="D1751" s="191" t="str">
        <f>$D$11</f>
        <v>NORTE</v>
      </c>
      <c r="E1751" s="187"/>
      <c r="F1751" s="192"/>
      <c r="G1751" s="192"/>
      <c r="H1751" s="192"/>
      <c r="I1751" s="192"/>
      <c r="J1751" s="192"/>
      <c r="K1751" s="192"/>
      <c r="L1751" s="192"/>
      <c r="M1751" s="192"/>
      <c r="N1751" s="192"/>
      <c r="O1751" s="192"/>
      <c r="P1751" s="192"/>
    </row>
    <row r="1752" spans="1:16" x14ac:dyDescent="0.25">
      <c r="A1752" s="328"/>
      <c r="B1752" s="334"/>
      <c r="C1752" s="340"/>
      <c r="D1752" s="194" t="str">
        <f>$D$12</f>
        <v>ESTE</v>
      </c>
      <c r="E1752" s="189"/>
      <c r="F1752" s="192"/>
      <c r="G1752" s="192"/>
      <c r="H1752" s="192"/>
      <c r="I1752" s="192"/>
      <c r="J1752" s="192"/>
      <c r="K1752" s="192"/>
      <c r="L1752" s="192"/>
      <c r="M1752" s="192"/>
      <c r="N1752" s="192"/>
      <c r="O1752" s="192"/>
      <c r="P1752" s="192"/>
    </row>
    <row r="1753" spans="1:16" x14ac:dyDescent="0.25">
      <c r="A1753" s="328"/>
      <c r="B1753" s="334"/>
      <c r="C1753" s="340"/>
      <c r="D1753" s="191" t="str">
        <f>$D$13</f>
        <v>SUD</v>
      </c>
      <c r="E1753" s="188"/>
      <c r="F1753" s="192"/>
      <c r="G1753" s="192"/>
      <c r="H1753" s="192"/>
      <c r="I1753" s="192"/>
      <c r="J1753" s="192"/>
      <c r="K1753" s="192"/>
      <c r="L1753" s="192"/>
      <c r="M1753" s="192"/>
      <c r="N1753" s="192"/>
      <c r="O1753" s="192"/>
      <c r="P1753" s="192"/>
    </row>
    <row r="1754" spans="1:16" x14ac:dyDescent="0.25">
      <c r="A1754" s="329"/>
      <c r="B1754" s="335"/>
      <c r="C1754" s="341"/>
      <c r="D1754" s="195" t="str">
        <f>$D$14</f>
        <v>OESTE</v>
      </c>
      <c r="E1754" s="190"/>
      <c r="F1754" s="192"/>
      <c r="G1754" s="192"/>
      <c r="H1754" s="192"/>
      <c r="I1754" s="192"/>
      <c r="J1754" s="192"/>
      <c r="K1754" s="192"/>
      <c r="L1754" s="192"/>
      <c r="M1754" s="192"/>
      <c r="N1754" s="192"/>
      <c r="O1754" s="192"/>
      <c r="P1754" s="192"/>
    </row>
    <row r="1755" spans="1:16" x14ac:dyDescent="0.25">
      <c r="A1755" s="193"/>
      <c r="B1755" s="206"/>
      <c r="C1755" s="204"/>
      <c r="D1755" s="192"/>
      <c r="E1755" s="192"/>
      <c r="F1755" s="192"/>
      <c r="G1755" s="192"/>
      <c r="H1755" s="192"/>
      <c r="I1755" s="192"/>
      <c r="J1755" s="192"/>
      <c r="K1755" s="192"/>
      <c r="L1755" s="192"/>
      <c r="M1755" s="192"/>
      <c r="N1755" s="192"/>
      <c r="O1755" s="192"/>
      <c r="P1755" s="192"/>
    </row>
    <row r="1756" spans="1:16" x14ac:dyDescent="0.25">
      <c r="A1756" s="324">
        <f>A1751+1</f>
        <v>350</v>
      </c>
      <c r="B1756" s="336">
        <f>Hoja2!B359</f>
        <v>0</v>
      </c>
      <c r="C1756" s="342">
        <f>Hoja2!R359</f>
        <v>0</v>
      </c>
      <c r="D1756" s="191" t="str">
        <f>$D$11</f>
        <v>NORTE</v>
      </c>
      <c r="E1756" s="187"/>
      <c r="F1756" s="192"/>
      <c r="G1756" s="192"/>
      <c r="H1756" s="192"/>
      <c r="I1756" s="192"/>
      <c r="J1756" s="192"/>
      <c r="K1756" s="192"/>
      <c r="L1756" s="192"/>
      <c r="M1756" s="192"/>
      <c r="N1756" s="192"/>
      <c r="O1756" s="192"/>
      <c r="P1756" s="192"/>
    </row>
    <row r="1757" spans="1:16" x14ac:dyDescent="0.25">
      <c r="A1757" s="325"/>
      <c r="B1757" s="337"/>
      <c r="C1757" s="343"/>
      <c r="D1757" s="194" t="str">
        <f>$D$12</f>
        <v>ESTE</v>
      </c>
      <c r="E1757" s="189"/>
      <c r="F1757" s="192"/>
      <c r="G1757" s="192"/>
      <c r="H1757" s="192"/>
      <c r="I1757" s="192"/>
      <c r="J1757" s="192"/>
      <c r="K1757" s="192"/>
      <c r="L1757" s="192"/>
      <c r="M1757" s="192"/>
      <c r="N1757" s="192"/>
      <c r="O1757" s="192"/>
      <c r="P1757" s="192"/>
    </row>
    <row r="1758" spans="1:16" x14ac:dyDescent="0.25">
      <c r="A1758" s="325"/>
      <c r="B1758" s="337"/>
      <c r="C1758" s="343"/>
      <c r="D1758" s="191" t="str">
        <f>$D$13</f>
        <v>SUD</v>
      </c>
      <c r="E1758" s="188"/>
      <c r="F1758" s="192"/>
      <c r="G1758" s="192"/>
      <c r="H1758" s="192"/>
      <c r="I1758" s="192"/>
      <c r="J1758" s="192"/>
      <c r="K1758" s="192"/>
      <c r="L1758" s="192"/>
      <c r="M1758" s="192"/>
      <c r="N1758" s="192"/>
      <c r="O1758" s="192"/>
      <c r="P1758" s="192"/>
    </row>
    <row r="1759" spans="1:16" x14ac:dyDescent="0.25">
      <c r="A1759" s="326"/>
      <c r="B1759" s="338"/>
      <c r="C1759" s="344"/>
      <c r="D1759" s="195" t="str">
        <f>$D$14</f>
        <v>OESTE</v>
      </c>
      <c r="E1759" s="190"/>
      <c r="F1759" s="192"/>
      <c r="G1759" s="192"/>
      <c r="H1759" s="192"/>
      <c r="I1759" s="192"/>
      <c r="J1759" s="192"/>
      <c r="K1759" s="192"/>
      <c r="L1759" s="192"/>
      <c r="M1759" s="192"/>
      <c r="N1759" s="192"/>
      <c r="O1759" s="192"/>
      <c r="P1759" s="192"/>
    </row>
    <row r="1760" spans="1:16" x14ac:dyDescent="0.25">
      <c r="A1760" s="193"/>
      <c r="B1760" s="206"/>
      <c r="C1760" s="204"/>
      <c r="D1760" s="192"/>
      <c r="E1760" s="192"/>
      <c r="F1760" s="192"/>
      <c r="G1760" s="192"/>
      <c r="H1760" s="192"/>
      <c r="I1760" s="192"/>
      <c r="J1760" s="192"/>
      <c r="K1760" s="192"/>
      <c r="L1760" s="192"/>
      <c r="M1760" s="192"/>
      <c r="N1760" s="192"/>
      <c r="O1760" s="192"/>
      <c r="P1760" s="192"/>
    </row>
    <row r="1761" spans="1:16" x14ac:dyDescent="0.25">
      <c r="A1761" s="327">
        <f>A1756+1</f>
        <v>351</v>
      </c>
      <c r="B1761" s="333">
        <f>Hoja2!B360</f>
        <v>0</v>
      </c>
      <c r="C1761" s="339">
        <f>Hoja2!R360</f>
        <v>0</v>
      </c>
      <c r="D1761" s="191" t="str">
        <f>$D$11</f>
        <v>NORTE</v>
      </c>
      <c r="E1761" s="187"/>
      <c r="F1761" s="192"/>
      <c r="G1761" s="192"/>
      <c r="H1761" s="192"/>
      <c r="I1761" s="192"/>
      <c r="J1761" s="192"/>
      <c r="K1761" s="192"/>
      <c r="L1761" s="192"/>
      <c r="M1761" s="192"/>
      <c r="N1761" s="192"/>
      <c r="O1761" s="192"/>
      <c r="P1761" s="192"/>
    </row>
    <row r="1762" spans="1:16" x14ac:dyDescent="0.25">
      <c r="A1762" s="328"/>
      <c r="B1762" s="334"/>
      <c r="C1762" s="340"/>
      <c r="D1762" s="194" t="str">
        <f>$D$12</f>
        <v>ESTE</v>
      </c>
      <c r="E1762" s="189"/>
      <c r="F1762" s="192"/>
      <c r="G1762" s="192"/>
      <c r="H1762" s="192"/>
      <c r="I1762" s="192"/>
      <c r="J1762" s="192"/>
      <c r="K1762" s="192"/>
      <c r="L1762" s="192"/>
      <c r="M1762" s="192"/>
      <c r="N1762" s="192"/>
      <c r="O1762" s="192"/>
      <c r="P1762" s="192"/>
    </row>
    <row r="1763" spans="1:16" x14ac:dyDescent="0.25">
      <c r="A1763" s="328"/>
      <c r="B1763" s="334"/>
      <c r="C1763" s="340"/>
      <c r="D1763" s="191" t="str">
        <f>$D$13</f>
        <v>SUD</v>
      </c>
      <c r="E1763" s="188"/>
      <c r="F1763" s="192"/>
      <c r="G1763" s="192"/>
      <c r="H1763" s="192"/>
      <c r="I1763" s="192"/>
      <c r="J1763" s="192"/>
      <c r="K1763" s="192"/>
      <c r="L1763" s="192"/>
      <c r="M1763" s="192"/>
      <c r="N1763" s="192"/>
      <c r="O1763" s="192"/>
      <c r="P1763" s="192"/>
    </row>
    <row r="1764" spans="1:16" x14ac:dyDescent="0.25">
      <c r="A1764" s="329"/>
      <c r="B1764" s="335"/>
      <c r="C1764" s="341"/>
      <c r="D1764" s="195" t="str">
        <f>$D$14</f>
        <v>OESTE</v>
      </c>
      <c r="E1764" s="190"/>
      <c r="F1764" s="192"/>
      <c r="G1764" s="192"/>
      <c r="H1764" s="192"/>
      <c r="I1764" s="192"/>
      <c r="J1764" s="192"/>
      <c r="K1764" s="192"/>
      <c r="L1764" s="192"/>
      <c r="M1764" s="192"/>
      <c r="N1764" s="192"/>
      <c r="O1764" s="192"/>
      <c r="P1764" s="192"/>
    </row>
    <row r="1765" spans="1:16" x14ac:dyDescent="0.25">
      <c r="A1765" s="193"/>
      <c r="B1765" s="206"/>
      <c r="C1765" s="204"/>
      <c r="D1765" s="192"/>
      <c r="E1765" s="192"/>
      <c r="F1765" s="192"/>
      <c r="G1765" s="192"/>
      <c r="H1765" s="192"/>
      <c r="I1765" s="192"/>
      <c r="J1765" s="192"/>
      <c r="K1765" s="192"/>
      <c r="L1765" s="192"/>
      <c r="M1765" s="192"/>
      <c r="N1765" s="192"/>
      <c r="O1765" s="192"/>
      <c r="P1765" s="192"/>
    </row>
    <row r="1766" spans="1:16" x14ac:dyDescent="0.25">
      <c r="A1766" s="324">
        <f>A1761+1</f>
        <v>352</v>
      </c>
      <c r="B1766" s="336">
        <f>Hoja2!B361</f>
        <v>0</v>
      </c>
      <c r="C1766" s="342">
        <f>Hoja2!R361</f>
        <v>0</v>
      </c>
      <c r="D1766" s="191" t="str">
        <f>$D$11</f>
        <v>NORTE</v>
      </c>
      <c r="E1766" s="187"/>
      <c r="F1766" s="192"/>
      <c r="G1766" s="192"/>
      <c r="H1766" s="192"/>
      <c r="I1766" s="192"/>
      <c r="J1766" s="192"/>
      <c r="K1766" s="192"/>
      <c r="L1766" s="192"/>
      <c r="M1766" s="192"/>
      <c r="N1766" s="192"/>
      <c r="O1766" s="192"/>
      <c r="P1766" s="192"/>
    </row>
    <row r="1767" spans="1:16" x14ac:dyDescent="0.25">
      <c r="A1767" s="325"/>
      <c r="B1767" s="337"/>
      <c r="C1767" s="343"/>
      <c r="D1767" s="194" t="str">
        <f>$D$12</f>
        <v>ESTE</v>
      </c>
      <c r="E1767" s="189"/>
      <c r="F1767" s="192"/>
      <c r="G1767" s="192"/>
      <c r="H1767" s="192"/>
      <c r="I1767" s="192"/>
      <c r="J1767" s="192"/>
      <c r="K1767" s="192"/>
      <c r="L1767" s="192"/>
      <c r="M1767" s="192"/>
      <c r="N1767" s="192"/>
      <c r="O1767" s="192"/>
      <c r="P1767" s="192"/>
    </row>
    <row r="1768" spans="1:16" x14ac:dyDescent="0.25">
      <c r="A1768" s="325"/>
      <c r="B1768" s="337"/>
      <c r="C1768" s="343"/>
      <c r="D1768" s="191" t="str">
        <f>$D$13</f>
        <v>SUD</v>
      </c>
      <c r="E1768" s="188"/>
      <c r="F1768" s="192"/>
      <c r="G1768" s="192"/>
      <c r="H1768" s="192"/>
      <c r="I1768" s="192"/>
      <c r="J1768" s="192"/>
      <c r="K1768" s="192"/>
      <c r="L1768" s="192"/>
      <c r="M1768" s="192"/>
      <c r="N1768" s="192"/>
      <c r="O1768" s="192"/>
      <c r="P1768" s="192"/>
    </row>
    <row r="1769" spans="1:16" x14ac:dyDescent="0.25">
      <c r="A1769" s="326"/>
      <c r="B1769" s="338"/>
      <c r="C1769" s="344"/>
      <c r="D1769" s="195" t="str">
        <f>$D$14</f>
        <v>OESTE</v>
      </c>
      <c r="E1769" s="190"/>
      <c r="F1769" s="192"/>
      <c r="G1769" s="192"/>
      <c r="H1769" s="192"/>
      <c r="I1769" s="192"/>
      <c r="J1769" s="192"/>
      <c r="K1769" s="192"/>
      <c r="L1769" s="192"/>
      <c r="M1769" s="192"/>
      <c r="N1769" s="192"/>
      <c r="O1769" s="192"/>
      <c r="P1769" s="192"/>
    </row>
    <row r="1770" spans="1:16" x14ac:dyDescent="0.25">
      <c r="A1770" s="193"/>
      <c r="B1770" s="206"/>
      <c r="C1770" s="204"/>
      <c r="D1770" s="192"/>
      <c r="E1770" s="192"/>
      <c r="F1770" s="192"/>
      <c r="G1770" s="192"/>
      <c r="H1770" s="192"/>
      <c r="I1770" s="192"/>
      <c r="J1770" s="192"/>
      <c r="K1770" s="192"/>
      <c r="L1770" s="192"/>
      <c r="M1770" s="192"/>
      <c r="N1770" s="192"/>
      <c r="O1770" s="192"/>
      <c r="P1770" s="192"/>
    </row>
    <row r="1771" spans="1:16" x14ac:dyDescent="0.25">
      <c r="A1771" s="327">
        <f>A1766+1</f>
        <v>353</v>
      </c>
      <c r="B1771" s="333">
        <f>Hoja2!B362</f>
        <v>0</v>
      </c>
      <c r="C1771" s="339">
        <f>Hoja2!R362</f>
        <v>0</v>
      </c>
      <c r="D1771" s="191" t="str">
        <f>$D$11</f>
        <v>NORTE</v>
      </c>
      <c r="E1771" s="187"/>
      <c r="F1771" s="192"/>
      <c r="G1771" s="192"/>
      <c r="H1771" s="192"/>
      <c r="I1771" s="192"/>
      <c r="J1771" s="192"/>
      <c r="K1771" s="192"/>
      <c r="L1771" s="192"/>
      <c r="M1771" s="192"/>
      <c r="N1771" s="192"/>
      <c r="O1771" s="192"/>
      <c r="P1771" s="192"/>
    </row>
    <row r="1772" spans="1:16" x14ac:dyDescent="0.25">
      <c r="A1772" s="328"/>
      <c r="B1772" s="334"/>
      <c r="C1772" s="340"/>
      <c r="D1772" s="194" t="str">
        <f>$D$12</f>
        <v>ESTE</v>
      </c>
      <c r="E1772" s="189"/>
      <c r="F1772" s="192"/>
      <c r="G1772" s="192"/>
      <c r="H1772" s="192"/>
      <c r="I1772" s="192"/>
      <c r="J1772" s="192"/>
      <c r="K1772" s="192"/>
      <c r="L1772" s="192"/>
      <c r="M1772" s="192"/>
      <c r="N1772" s="192"/>
      <c r="O1772" s="192"/>
      <c r="P1772" s="192"/>
    </row>
    <row r="1773" spans="1:16" x14ac:dyDescent="0.25">
      <c r="A1773" s="328"/>
      <c r="B1773" s="334"/>
      <c r="C1773" s="340"/>
      <c r="D1773" s="191" t="str">
        <f>$D$13</f>
        <v>SUD</v>
      </c>
      <c r="E1773" s="188"/>
      <c r="F1773" s="192"/>
      <c r="G1773" s="192"/>
      <c r="H1773" s="192"/>
      <c r="I1773" s="192"/>
      <c r="J1773" s="192"/>
      <c r="K1773" s="192"/>
      <c r="L1773" s="192"/>
      <c r="M1773" s="192"/>
      <c r="N1773" s="192"/>
      <c r="O1773" s="192"/>
      <c r="P1773" s="192"/>
    </row>
    <row r="1774" spans="1:16" x14ac:dyDescent="0.25">
      <c r="A1774" s="329"/>
      <c r="B1774" s="335"/>
      <c r="C1774" s="341"/>
      <c r="D1774" s="195" t="str">
        <f>$D$14</f>
        <v>OESTE</v>
      </c>
      <c r="E1774" s="190"/>
      <c r="F1774" s="192"/>
      <c r="G1774" s="192"/>
      <c r="H1774" s="192"/>
      <c r="I1774" s="192"/>
      <c r="J1774" s="192"/>
      <c r="K1774" s="192"/>
      <c r="L1774" s="192"/>
      <c r="M1774" s="192"/>
      <c r="N1774" s="192"/>
      <c r="O1774" s="192"/>
      <c r="P1774" s="192"/>
    </row>
    <row r="1775" spans="1:16" x14ac:dyDescent="0.25">
      <c r="A1775" s="193"/>
      <c r="B1775" s="206"/>
      <c r="C1775" s="204"/>
      <c r="D1775" s="192"/>
      <c r="E1775" s="192"/>
      <c r="F1775" s="192"/>
      <c r="G1775" s="192"/>
      <c r="H1775" s="192"/>
      <c r="I1775" s="192"/>
      <c r="J1775" s="192"/>
      <c r="K1775" s="192"/>
      <c r="L1775" s="192"/>
      <c r="M1775" s="192"/>
      <c r="N1775" s="192"/>
      <c r="O1775" s="192"/>
      <c r="P1775" s="192"/>
    </row>
    <row r="1776" spans="1:16" x14ac:dyDescent="0.25">
      <c r="A1776" s="324">
        <f>A1771+1</f>
        <v>354</v>
      </c>
      <c r="B1776" s="336">
        <f>Hoja2!B363</f>
        <v>0</v>
      </c>
      <c r="C1776" s="342">
        <f>Hoja2!R363</f>
        <v>0</v>
      </c>
      <c r="D1776" s="191" t="str">
        <f>$D$11</f>
        <v>NORTE</v>
      </c>
      <c r="E1776" s="187"/>
      <c r="F1776" s="192"/>
      <c r="G1776" s="192"/>
      <c r="H1776" s="192"/>
      <c r="I1776" s="192"/>
      <c r="J1776" s="192"/>
      <c r="K1776" s="192"/>
      <c r="L1776" s="192"/>
      <c r="M1776" s="192"/>
      <c r="N1776" s="192"/>
      <c r="O1776" s="192"/>
      <c r="P1776" s="192"/>
    </row>
    <row r="1777" spans="1:16" x14ac:dyDescent="0.25">
      <c r="A1777" s="325"/>
      <c r="B1777" s="337"/>
      <c r="C1777" s="343"/>
      <c r="D1777" s="194" t="str">
        <f>$D$12</f>
        <v>ESTE</v>
      </c>
      <c r="E1777" s="189"/>
      <c r="F1777" s="192"/>
      <c r="G1777" s="192"/>
      <c r="H1777" s="192"/>
      <c r="I1777" s="192"/>
      <c r="J1777" s="192"/>
      <c r="K1777" s="192"/>
      <c r="L1777" s="192"/>
      <c r="M1777" s="192"/>
      <c r="N1777" s="192"/>
      <c r="O1777" s="192"/>
      <c r="P1777" s="192"/>
    </row>
    <row r="1778" spans="1:16" x14ac:dyDescent="0.25">
      <c r="A1778" s="325"/>
      <c r="B1778" s="337"/>
      <c r="C1778" s="343"/>
      <c r="D1778" s="191" t="str">
        <f>$D$13</f>
        <v>SUD</v>
      </c>
      <c r="E1778" s="188"/>
      <c r="F1778" s="192"/>
      <c r="G1778" s="192"/>
      <c r="H1778" s="192"/>
      <c r="I1778" s="192"/>
      <c r="J1778" s="192"/>
      <c r="K1778" s="192"/>
      <c r="L1778" s="192"/>
      <c r="M1778" s="192"/>
      <c r="N1778" s="192"/>
      <c r="O1778" s="192"/>
      <c r="P1778" s="192"/>
    </row>
    <row r="1779" spans="1:16" x14ac:dyDescent="0.25">
      <c r="A1779" s="326"/>
      <c r="B1779" s="338"/>
      <c r="C1779" s="344"/>
      <c r="D1779" s="195" t="str">
        <f>$D$14</f>
        <v>OESTE</v>
      </c>
      <c r="E1779" s="190"/>
      <c r="F1779" s="192"/>
      <c r="G1779" s="192"/>
      <c r="H1779" s="192"/>
      <c r="I1779" s="192"/>
      <c r="J1779" s="192"/>
      <c r="K1779" s="192"/>
      <c r="L1779" s="192"/>
      <c r="M1779" s="192"/>
      <c r="N1779" s="192"/>
      <c r="O1779" s="192"/>
      <c r="P1779" s="192"/>
    </row>
    <row r="1780" spans="1:16" x14ac:dyDescent="0.25">
      <c r="A1780" s="193"/>
      <c r="B1780" s="206"/>
      <c r="C1780" s="204"/>
      <c r="D1780" s="192"/>
      <c r="E1780" s="192"/>
      <c r="F1780" s="192"/>
      <c r="G1780" s="192"/>
      <c r="H1780" s="192"/>
      <c r="I1780" s="192"/>
      <c r="J1780" s="192"/>
      <c r="K1780" s="192"/>
      <c r="L1780" s="192"/>
      <c r="M1780" s="192"/>
      <c r="N1780" s="192"/>
      <c r="O1780" s="192"/>
      <c r="P1780" s="192"/>
    </row>
    <row r="1781" spans="1:16" x14ac:dyDescent="0.25">
      <c r="A1781" s="327">
        <f>A1776+1</f>
        <v>355</v>
      </c>
      <c r="B1781" s="333">
        <f>Hoja2!B364</f>
        <v>0</v>
      </c>
      <c r="C1781" s="339">
        <f>Hoja2!R364</f>
        <v>0</v>
      </c>
      <c r="D1781" s="191" t="str">
        <f>$D$11</f>
        <v>NORTE</v>
      </c>
      <c r="E1781" s="187"/>
      <c r="F1781" s="192"/>
      <c r="G1781" s="192"/>
      <c r="H1781" s="192"/>
      <c r="I1781" s="192"/>
      <c r="J1781" s="192"/>
      <c r="K1781" s="192"/>
      <c r="L1781" s="192"/>
      <c r="M1781" s="192"/>
      <c r="N1781" s="192"/>
      <c r="O1781" s="192"/>
      <c r="P1781" s="192"/>
    </row>
    <row r="1782" spans="1:16" x14ac:dyDescent="0.25">
      <c r="A1782" s="328"/>
      <c r="B1782" s="334"/>
      <c r="C1782" s="340"/>
      <c r="D1782" s="194" t="str">
        <f>$D$12</f>
        <v>ESTE</v>
      </c>
      <c r="E1782" s="189"/>
      <c r="F1782" s="192"/>
      <c r="G1782" s="192"/>
      <c r="H1782" s="192"/>
      <c r="I1782" s="192"/>
      <c r="J1782" s="192"/>
      <c r="K1782" s="192"/>
      <c r="L1782" s="192"/>
      <c r="M1782" s="192"/>
      <c r="N1782" s="192"/>
      <c r="O1782" s="192"/>
      <c r="P1782" s="192"/>
    </row>
    <row r="1783" spans="1:16" x14ac:dyDescent="0.25">
      <c r="A1783" s="328"/>
      <c r="B1783" s="334"/>
      <c r="C1783" s="340"/>
      <c r="D1783" s="191" t="str">
        <f>$D$13</f>
        <v>SUD</v>
      </c>
      <c r="E1783" s="188"/>
      <c r="F1783" s="192"/>
      <c r="G1783" s="192"/>
      <c r="H1783" s="192"/>
      <c r="I1783" s="192"/>
      <c r="J1783" s="192"/>
      <c r="K1783" s="192"/>
      <c r="L1783" s="192"/>
      <c r="M1783" s="192"/>
      <c r="N1783" s="192"/>
      <c r="O1783" s="192"/>
      <c r="P1783" s="192"/>
    </row>
    <row r="1784" spans="1:16" x14ac:dyDescent="0.25">
      <c r="A1784" s="329"/>
      <c r="B1784" s="335"/>
      <c r="C1784" s="341"/>
      <c r="D1784" s="195" t="str">
        <f>$D$14</f>
        <v>OESTE</v>
      </c>
      <c r="E1784" s="190"/>
      <c r="F1784" s="192"/>
      <c r="G1784" s="192"/>
      <c r="H1784" s="192"/>
      <c r="I1784" s="192"/>
      <c r="J1784" s="192"/>
      <c r="K1784" s="192"/>
      <c r="L1784" s="192"/>
      <c r="M1784" s="192"/>
      <c r="N1784" s="192"/>
      <c r="O1784" s="192"/>
      <c r="P1784" s="192"/>
    </row>
    <row r="1785" spans="1:16" x14ac:dyDescent="0.25">
      <c r="A1785" s="193"/>
      <c r="B1785" s="206"/>
      <c r="C1785" s="204"/>
      <c r="D1785" s="192"/>
      <c r="E1785" s="192"/>
      <c r="F1785" s="192"/>
      <c r="G1785" s="192"/>
      <c r="H1785" s="192"/>
      <c r="I1785" s="192"/>
      <c r="J1785" s="192"/>
      <c r="K1785" s="192"/>
      <c r="L1785" s="192"/>
      <c r="M1785" s="192"/>
      <c r="N1785" s="192"/>
      <c r="O1785" s="192"/>
      <c r="P1785" s="192"/>
    </row>
    <row r="1786" spans="1:16" x14ac:dyDescent="0.25">
      <c r="A1786" s="324">
        <f>A1781+1</f>
        <v>356</v>
      </c>
      <c r="B1786" s="336">
        <f>Hoja2!B365</f>
        <v>0</v>
      </c>
      <c r="C1786" s="342">
        <f>Hoja2!R365</f>
        <v>0</v>
      </c>
      <c r="D1786" s="191" t="str">
        <f>$D$11</f>
        <v>NORTE</v>
      </c>
      <c r="E1786" s="187"/>
      <c r="F1786" s="192"/>
      <c r="G1786" s="192"/>
      <c r="H1786" s="192"/>
      <c r="I1786" s="192"/>
      <c r="J1786" s="192"/>
      <c r="K1786" s="192"/>
      <c r="L1786" s="192"/>
      <c r="M1786" s="192"/>
      <c r="N1786" s="192"/>
      <c r="O1786" s="192"/>
      <c r="P1786" s="192"/>
    </row>
    <row r="1787" spans="1:16" x14ac:dyDescent="0.25">
      <c r="A1787" s="325"/>
      <c r="B1787" s="337"/>
      <c r="C1787" s="343"/>
      <c r="D1787" s="194" t="str">
        <f>$D$12</f>
        <v>ESTE</v>
      </c>
      <c r="E1787" s="189"/>
      <c r="F1787" s="192"/>
      <c r="G1787" s="192"/>
      <c r="H1787" s="192"/>
      <c r="I1787" s="192"/>
      <c r="J1787" s="192"/>
      <c r="K1787" s="192"/>
      <c r="L1787" s="192"/>
      <c r="M1787" s="192"/>
      <c r="N1787" s="192"/>
      <c r="O1787" s="192"/>
      <c r="P1787" s="192"/>
    </row>
    <row r="1788" spans="1:16" x14ac:dyDescent="0.25">
      <c r="A1788" s="325"/>
      <c r="B1788" s="337"/>
      <c r="C1788" s="343"/>
      <c r="D1788" s="191" t="str">
        <f>$D$13</f>
        <v>SUD</v>
      </c>
      <c r="E1788" s="188"/>
      <c r="F1788" s="192"/>
      <c r="G1788" s="192"/>
      <c r="H1788" s="192"/>
      <c r="I1788" s="192"/>
      <c r="J1788" s="192"/>
      <c r="K1788" s="192"/>
      <c r="L1788" s="192"/>
      <c r="M1788" s="192"/>
      <c r="N1788" s="192"/>
      <c r="O1788" s="192"/>
      <c r="P1788" s="192"/>
    </row>
    <row r="1789" spans="1:16" x14ac:dyDescent="0.25">
      <c r="A1789" s="326"/>
      <c r="B1789" s="338"/>
      <c r="C1789" s="344"/>
      <c r="D1789" s="195" t="str">
        <f>$D$14</f>
        <v>OESTE</v>
      </c>
      <c r="E1789" s="190"/>
      <c r="F1789" s="192"/>
      <c r="G1789" s="192"/>
      <c r="H1789" s="192"/>
      <c r="I1789" s="192"/>
      <c r="J1789" s="192"/>
      <c r="K1789" s="192"/>
      <c r="L1789" s="192"/>
      <c r="M1789" s="192"/>
      <c r="N1789" s="192"/>
      <c r="O1789" s="192"/>
      <c r="P1789" s="192"/>
    </row>
    <row r="1790" spans="1:16" x14ac:dyDescent="0.25">
      <c r="A1790" s="193"/>
      <c r="B1790" s="206"/>
      <c r="C1790" s="204"/>
      <c r="D1790" s="192"/>
      <c r="E1790" s="192"/>
      <c r="F1790" s="192"/>
      <c r="G1790" s="192"/>
      <c r="H1790" s="192"/>
      <c r="I1790" s="192"/>
      <c r="J1790" s="192"/>
      <c r="K1790" s="192"/>
      <c r="L1790" s="192"/>
      <c r="M1790" s="192"/>
      <c r="N1790" s="192"/>
      <c r="O1790" s="192"/>
      <c r="P1790" s="192"/>
    </row>
    <row r="1791" spans="1:16" x14ac:dyDescent="0.25">
      <c r="A1791" s="327">
        <f>A1786+1</f>
        <v>357</v>
      </c>
      <c r="B1791" s="333">
        <f>Hoja2!B366</f>
        <v>0</v>
      </c>
      <c r="C1791" s="339">
        <f>Hoja2!R366</f>
        <v>0</v>
      </c>
      <c r="D1791" s="191" t="str">
        <f>$D$11</f>
        <v>NORTE</v>
      </c>
      <c r="E1791" s="187"/>
      <c r="F1791" s="192"/>
      <c r="G1791" s="192"/>
      <c r="H1791" s="192"/>
      <c r="I1791" s="192"/>
      <c r="J1791" s="192"/>
      <c r="K1791" s="192"/>
      <c r="L1791" s="192"/>
      <c r="M1791" s="192"/>
      <c r="N1791" s="192"/>
      <c r="O1791" s="192"/>
      <c r="P1791" s="192"/>
    </row>
    <row r="1792" spans="1:16" x14ac:dyDescent="0.25">
      <c r="A1792" s="328"/>
      <c r="B1792" s="334"/>
      <c r="C1792" s="340"/>
      <c r="D1792" s="194" t="str">
        <f>$D$12</f>
        <v>ESTE</v>
      </c>
      <c r="E1792" s="189"/>
      <c r="F1792" s="192"/>
      <c r="G1792" s="192"/>
      <c r="H1792" s="192"/>
      <c r="I1792" s="192"/>
      <c r="J1792" s="192"/>
      <c r="K1792" s="192"/>
      <c r="L1792" s="192"/>
      <c r="M1792" s="192"/>
      <c r="N1792" s="192"/>
      <c r="O1792" s="192"/>
      <c r="P1792" s="192"/>
    </row>
    <row r="1793" spans="1:16" x14ac:dyDescent="0.25">
      <c r="A1793" s="328"/>
      <c r="B1793" s="334"/>
      <c r="C1793" s="340"/>
      <c r="D1793" s="191" t="str">
        <f>$D$13</f>
        <v>SUD</v>
      </c>
      <c r="E1793" s="188"/>
      <c r="F1793" s="192"/>
      <c r="G1793" s="192"/>
      <c r="H1793" s="192"/>
      <c r="I1793" s="192"/>
      <c r="J1793" s="192"/>
      <c r="K1793" s="192"/>
      <c r="L1793" s="192"/>
      <c r="M1793" s="192"/>
      <c r="N1793" s="192"/>
      <c r="O1793" s="192"/>
      <c r="P1793" s="192"/>
    </row>
    <row r="1794" spans="1:16" x14ac:dyDescent="0.25">
      <c r="A1794" s="329"/>
      <c r="B1794" s="335"/>
      <c r="C1794" s="341"/>
      <c r="D1794" s="195" t="str">
        <f>$D$14</f>
        <v>OESTE</v>
      </c>
      <c r="E1794" s="190"/>
      <c r="F1794" s="192"/>
      <c r="G1794" s="192"/>
      <c r="H1794" s="192"/>
      <c r="I1794" s="192"/>
      <c r="J1794" s="192"/>
      <c r="K1794" s="192"/>
      <c r="L1794" s="192"/>
      <c r="M1794" s="192"/>
      <c r="N1794" s="192"/>
      <c r="O1794" s="192"/>
      <c r="P1794" s="192"/>
    </row>
    <row r="1795" spans="1:16" x14ac:dyDescent="0.25">
      <c r="A1795" s="193"/>
      <c r="B1795" s="206"/>
      <c r="C1795" s="204"/>
      <c r="D1795" s="192"/>
      <c r="E1795" s="192"/>
      <c r="F1795" s="192"/>
      <c r="G1795" s="192"/>
      <c r="H1795" s="192"/>
      <c r="I1795" s="192"/>
      <c r="J1795" s="192"/>
      <c r="K1795" s="192"/>
      <c r="L1795" s="192"/>
      <c r="M1795" s="192"/>
      <c r="N1795" s="192"/>
      <c r="O1795" s="192"/>
      <c r="P1795" s="192"/>
    </row>
    <row r="1796" spans="1:16" x14ac:dyDescent="0.25">
      <c r="A1796" s="324">
        <f>A1791+1</f>
        <v>358</v>
      </c>
      <c r="B1796" s="336">
        <f>Hoja2!B367</f>
        <v>0</v>
      </c>
      <c r="C1796" s="342">
        <f>Hoja2!R367</f>
        <v>0</v>
      </c>
      <c r="D1796" s="191" t="str">
        <f>$D$11</f>
        <v>NORTE</v>
      </c>
      <c r="E1796" s="187"/>
      <c r="F1796" s="192"/>
      <c r="G1796" s="192"/>
      <c r="H1796" s="192"/>
      <c r="I1796" s="192"/>
      <c r="J1796" s="192"/>
      <c r="K1796" s="192"/>
      <c r="L1796" s="192"/>
      <c r="M1796" s="192"/>
      <c r="N1796" s="192"/>
      <c r="O1796" s="192"/>
      <c r="P1796" s="192"/>
    </row>
    <row r="1797" spans="1:16" x14ac:dyDescent="0.25">
      <c r="A1797" s="325"/>
      <c r="B1797" s="337"/>
      <c r="C1797" s="343"/>
      <c r="D1797" s="194" t="str">
        <f>$D$12</f>
        <v>ESTE</v>
      </c>
      <c r="E1797" s="189"/>
      <c r="F1797" s="192"/>
      <c r="G1797" s="192"/>
      <c r="H1797" s="192"/>
      <c r="I1797" s="192"/>
      <c r="J1797" s="192"/>
      <c r="K1797" s="192"/>
      <c r="L1797" s="192"/>
      <c r="M1797" s="192"/>
      <c r="N1797" s="192"/>
      <c r="O1797" s="192"/>
      <c r="P1797" s="192"/>
    </row>
    <row r="1798" spans="1:16" x14ac:dyDescent="0.25">
      <c r="A1798" s="325"/>
      <c r="B1798" s="337"/>
      <c r="C1798" s="343"/>
      <c r="D1798" s="191" t="str">
        <f>$D$13</f>
        <v>SUD</v>
      </c>
      <c r="E1798" s="188"/>
      <c r="F1798" s="192"/>
      <c r="G1798" s="192"/>
      <c r="H1798" s="192"/>
      <c r="I1798" s="192"/>
      <c r="J1798" s="192"/>
      <c r="K1798" s="192"/>
      <c r="L1798" s="192"/>
      <c r="M1798" s="192"/>
      <c r="N1798" s="192"/>
      <c r="O1798" s="192"/>
      <c r="P1798" s="192"/>
    </row>
    <row r="1799" spans="1:16" x14ac:dyDescent="0.25">
      <c r="A1799" s="326"/>
      <c r="B1799" s="338"/>
      <c r="C1799" s="344"/>
      <c r="D1799" s="195" t="str">
        <f>$D$14</f>
        <v>OESTE</v>
      </c>
      <c r="E1799" s="190"/>
      <c r="F1799" s="192"/>
      <c r="G1799" s="192"/>
      <c r="H1799" s="192"/>
      <c r="I1799" s="192"/>
      <c r="J1799" s="192"/>
      <c r="K1799" s="192"/>
      <c r="L1799" s="192"/>
      <c r="M1799" s="192"/>
      <c r="N1799" s="192"/>
      <c r="O1799" s="192"/>
      <c r="P1799" s="192"/>
    </row>
    <row r="1800" spans="1:16" x14ac:dyDescent="0.25">
      <c r="A1800" s="193"/>
      <c r="B1800" s="206"/>
      <c r="C1800" s="204"/>
      <c r="D1800" s="192"/>
      <c r="E1800" s="192"/>
      <c r="F1800" s="192"/>
      <c r="G1800" s="192"/>
      <c r="H1800" s="192"/>
      <c r="I1800" s="192"/>
      <c r="J1800" s="192"/>
      <c r="K1800" s="192"/>
      <c r="L1800" s="192"/>
      <c r="M1800" s="192"/>
      <c r="N1800" s="192"/>
      <c r="O1800" s="192"/>
      <c r="P1800" s="192"/>
    </row>
    <row r="1801" spans="1:16" x14ac:dyDescent="0.25">
      <c r="A1801" s="327">
        <f>A1796+1</f>
        <v>359</v>
      </c>
      <c r="B1801" s="333">
        <f>Hoja2!B368</f>
        <v>0</v>
      </c>
      <c r="C1801" s="339">
        <f>Hoja2!R368</f>
        <v>0</v>
      </c>
      <c r="D1801" s="191" t="str">
        <f>$D$11</f>
        <v>NORTE</v>
      </c>
      <c r="E1801" s="187"/>
      <c r="F1801" s="192"/>
      <c r="G1801" s="192"/>
      <c r="H1801" s="192"/>
      <c r="I1801" s="192"/>
      <c r="J1801" s="192"/>
      <c r="K1801" s="192"/>
      <c r="L1801" s="192"/>
      <c r="M1801" s="192"/>
      <c r="N1801" s="192"/>
      <c r="O1801" s="192"/>
      <c r="P1801" s="192"/>
    </row>
    <row r="1802" spans="1:16" x14ac:dyDescent="0.25">
      <c r="A1802" s="328"/>
      <c r="B1802" s="334"/>
      <c r="C1802" s="340"/>
      <c r="D1802" s="194" t="str">
        <f>$D$12</f>
        <v>ESTE</v>
      </c>
      <c r="E1802" s="189"/>
      <c r="F1802" s="192"/>
      <c r="G1802" s="192"/>
      <c r="H1802" s="192"/>
      <c r="I1802" s="192"/>
      <c r="J1802" s="192"/>
      <c r="K1802" s="192"/>
      <c r="L1802" s="192"/>
      <c r="M1802" s="192"/>
      <c r="N1802" s="192"/>
      <c r="O1802" s="192"/>
      <c r="P1802" s="192"/>
    </row>
    <row r="1803" spans="1:16" x14ac:dyDescent="0.25">
      <c r="A1803" s="328"/>
      <c r="B1803" s="334"/>
      <c r="C1803" s="340"/>
      <c r="D1803" s="191" t="str">
        <f>$D$13</f>
        <v>SUD</v>
      </c>
      <c r="E1803" s="188"/>
      <c r="F1803" s="192"/>
      <c r="G1803" s="192"/>
      <c r="H1803" s="192"/>
      <c r="I1803" s="192"/>
      <c r="J1803" s="192"/>
      <c r="K1803" s="192"/>
      <c r="L1803" s="192"/>
      <c r="M1803" s="192"/>
      <c r="N1803" s="192"/>
      <c r="O1803" s="192"/>
      <c r="P1803" s="192"/>
    </row>
    <row r="1804" spans="1:16" x14ac:dyDescent="0.25">
      <c r="A1804" s="329"/>
      <c r="B1804" s="335"/>
      <c r="C1804" s="341"/>
      <c r="D1804" s="195" t="str">
        <f>$D$14</f>
        <v>OESTE</v>
      </c>
      <c r="E1804" s="190"/>
      <c r="F1804" s="192"/>
      <c r="G1804" s="192"/>
      <c r="H1804" s="192"/>
      <c r="I1804" s="192"/>
      <c r="J1804" s="192"/>
      <c r="K1804" s="192"/>
      <c r="L1804" s="192"/>
      <c r="M1804" s="192"/>
      <c r="N1804" s="192"/>
      <c r="O1804" s="192"/>
      <c r="P1804" s="192"/>
    </row>
    <row r="1805" spans="1:16" x14ac:dyDescent="0.25">
      <c r="A1805" s="193"/>
      <c r="B1805" s="206"/>
      <c r="C1805" s="204"/>
      <c r="D1805" s="192"/>
      <c r="E1805" s="192"/>
      <c r="F1805" s="192"/>
      <c r="G1805" s="192"/>
      <c r="H1805" s="192"/>
      <c r="I1805" s="192"/>
      <c r="J1805" s="192"/>
      <c r="K1805" s="192"/>
      <c r="L1805" s="192"/>
      <c r="M1805" s="192"/>
      <c r="N1805" s="192"/>
      <c r="O1805" s="192"/>
      <c r="P1805" s="192"/>
    </row>
    <row r="1806" spans="1:16" x14ac:dyDescent="0.25">
      <c r="A1806" s="324">
        <f>A1801+1</f>
        <v>360</v>
      </c>
      <c r="B1806" s="336">
        <f>Hoja2!B369</f>
        <v>0</v>
      </c>
      <c r="C1806" s="342">
        <f>Hoja2!R369</f>
        <v>0</v>
      </c>
      <c r="D1806" s="191" t="str">
        <f>$D$11</f>
        <v>NORTE</v>
      </c>
      <c r="E1806" s="187"/>
      <c r="F1806" s="192"/>
      <c r="G1806" s="192"/>
      <c r="H1806" s="192"/>
      <c r="I1806" s="192"/>
      <c r="J1806" s="192"/>
      <c r="K1806" s="192"/>
      <c r="L1806" s="192"/>
      <c r="M1806" s="192"/>
      <c r="N1806" s="192"/>
      <c r="O1806" s="192"/>
      <c r="P1806" s="192"/>
    </row>
    <row r="1807" spans="1:16" x14ac:dyDescent="0.25">
      <c r="A1807" s="325"/>
      <c r="B1807" s="337"/>
      <c r="C1807" s="343"/>
      <c r="D1807" s="194" t="str">
        <f>$D$12</f>
        <v>ESTE</v>
      </c>
      <c r="E1807" s="189"/>
      <c r="F1807" s="192"/>
      <c r="G1807" s="192"/>
      <c r="H1807" s="192"/>
      <c r="I1807" s="192"/>
      <c r="J1807" s="192"/>
      <c r="K1807" s="192"/>
      <c r="L1807" s="192"/>
      <c r="M1807" s="192"/>
      <c r="N1807" s="192"/>
      <c r="O1807" s="192"/>
      <c r="P1807" s="192"/>
    </row>
    <row r="1808" spans="1:16" x14ac:dyDescent="0.25">
      <c r="A1808" s="325"/>
      <c r="B1808" s="337"/>
      <c r="C1808" s="343"/>
      <c r="D1808" s="191" t="str">
        <f>$D$13</f>
        <v>SUD</v>
      </c>
      <c r="E1808" s="188"/>
      <c r="F1808" s="192"/>
      <c r="G1808" s="192"/>
      <c r="H1808" s="192"/>
      <c r="I1808" s="192"/>
      <c r="J1808" s="192"/>
      <c r="K1808" s="192"/>
      <c r="L1808" s="192"/>
      <c r="M1808" s="192"/>
      <c r="N1808" s="192"/>
      <c r="O1808" s="192"/>
      <c r="P1808" s="192"/>
    </row>
    <row r="1809" spans="1:16" x14ac:dyDescent="0.25">
      <c r="A1809" s="326"/>
      <c r="B1809" s="338"/>
      <c r="C1809" s="344"/>
      <c r="D1809" s="195" t="str">
        <f>$D$14</f>
        <v>OESTE</v>
      </c>
      <c r="E1809" s="190"/>
      <c r="F1809" s="192"/>
      <c r="G1809" s="192"/>
      <c r="H1809" s="192"/>
      <c r="I1809" s="192"/>
      <c r="J1809" s="192"/>
      <c r="K1809" s="192"/>
      <c r="L1809" s="192"/>
      <c r="M1809" s="192"/>
      <c r="N1809" s="192"/>
      <c r="O1809" s="192"/>
      <c r="P1809" s="192"/>
    </row>
    <row r="1810" spans="1:16" x14ac:dyDescent="0.25">
      <c r="A1810" s="193"/>
      <c r="B1810" s="206"/>
      <c r="C1810" s="204"/>
      <c r="D1810" s="192"/>
      <c r="E1810" s="192"/>
      <c r="F1810" s="192"/>
      <c r="G1810" s="192"/>
      <c r="H1810" s="192"/>
      <c r="I1810" s="192"/>
      <c r="J1810" s="192"/>
      <c r="K1810" s="192"/>
      <c r="L1810" s="192"/>
      <c r="M1810" s="192"/>
      <c r="N1810" s="192"/>
      <c r="O1810" s="192"/>
      <c r="P1810" s="192"/>
    </row>
    <row r="1811" spans="1:16" x14ac:dyDescent="0.25">
      <c r="A1811" s="327">
        <f>A1806+1</f>
        <v>361</v>
      </c>
      <c r="B1811" s="333">
        <f>Hoja2!B370</f>
        <v>0</v>
      </c>
      <c r="C1811" s="339">
        <f>Hoja2!R370</f>
        <v>0</v>
      </c>
      <c r="D1811" s="191" t="str">
        <f>$D$11</f>
        <v>NORTE</v>
      </c>
      <c r="E1811" s="187"/>
      <c r="F1811" s="192"/>
      <c r="G1811" s="192"/>
      <c r="H1811" s="192"/>
      <c r="I1811" s="192"/>
      <c r="J1811" s="192"/>
      <c r="K1811" s="192"/>
      <c r="L1811" s="192"/>
      <c r="M1811" s="192"/>
      <c r="N1811" s="192"/>
      <c r="O1811" s="192"/>
      <c r="P1811" s="192"/>
    </row>
    <row r="1812" spans="1:16" x14ac:dyDescent="0.25">
      <c r="A1812" s="328"/>
      <c r="B1812" s="334"/>
      <c r="C1812" s="340"/>
      <c r="D1812" s="194" t="str">
        <f>$D$12</f>
        <v>ESTE</v>
      </c>
      <c r="E1812" s="189"/>
      <c r="F1812" s="192"/>
      <c r="G1812" s="192"/>
      <c r="H1812" s="192"/>
      <c r="I1812" s="192"/>
      <c r="J1812" s="192"/>
      <c r="K1812" s="192"/>
      <c r="L1812" s="192"/>
      <c r="M1812" s="192"/>
      <c r="N1812" s="192"/>
      <c r="O1812" s="192"/>
      <c r="P1812" s="192"/>
    </row>
    <row r="1813" spans="1:16" x14ac:dyDescent="0.25">
      <c r="A1813" s="328"/>
      <c r="B1813" s="334"/>
      <c r="C1813" s="340"/>
      <c r="D1813" s="191" t="str">
        <f>$D$13</f>
        <v>SUD</v>
      </c>
      <c r="E1813" s="188"/>
      <c r="F1813" s="192"/>
      <c r="G1813" s="192"/>
      <c r="H1813" s="192"/>
      <c r="I1813" s="192"/>
      <c r="J1813" s="192"/>
      <c r="K1813" s="192"/>
      <c r="L1813" s="192"/>
      <c r="M1813" s="192"/>
      <c r="N1813" s="192"/>
      <c r="O1813" s="192"/>
      <c r="P1813" s="192"/>
    </row>
    <row r="1814" spans="1:16" x14ac:dyDescent="0.25">
      <c r="A1814" s="329"/>
      <c r="B1814" s="335"/>
      <c r="C1814" s="341"/>
      <c r="D1814" s="195" t="str">
        <f>$D$14</f>
        <v>OESTE</v>
      </c>
      <c r="E1814" s="190"/>
      <c r="F1814" s="192"/>
      <c r="G1814" s="192"/>
      <c r="H1814" s="192"/>
      <c r="I1814" s="192"/>
      <c r="J1814" s="192"/>
      <c r="K1814" s="192"/>
      <c r="L1814" s="192"/>
      <c r="M1814" s="192"/>
      <c r="N1814" s="192"/>
      <c r="O1814" s="192"/>
      <c r="P1814" s="192"/>
    </row>
    <row r="1815" spans="1:16" x14ac:dyDescent="0.25">
      <c r="A1815" s="193"/>
      <c r="B1815" s="206"/>
      <c r="C1815" s="204"/>
      <c r="D1815" s="192"/>
      <c r="E1815" s="192"/>
      <c r="F1815" s="192"/>
      <c r="G1815" s="192"/>
      <c r="H1815" s="192"/>
      <c r="I1815" s="192"/>
      <c r="J1815" s="192"/>
      <c r="K1815" s="192"/>
      <c r="L1815" s="192"/>
      <c r="M1815" s="192"/>
      <c r="N1815" s="192"/>
      <c r="O1815" s="192"/>
      <c r="P1815" s="192"/>
    </row>
    <row r="1816" spans="1:16" x14ac:dyDescent="0.25">
      <c r="A1816" s="324">
        <f>A1811+1</f>
        <v>362</v>
      </c>
      <c r="B1816" s="336">
        <f>Hoja2!B371</f>
        <v>0</v>
      </c>
      <c r="C1816" s="342">
        <f>Hoja2!R371</f>
        <v>0</v>
      </c>
      <c r="D1816" s="191" t="str">
        <f>$D$11</f>
        <v>NORTE</v>
      </c>
      <c r="E1816" s="187"/>
      <c r="F1816" s="192"/>
      <c r="G1816" s="192"/>
      <c r="H1816" s="192"/>
      <c r="I1816" s="192"/>
      <c r="J1816" s="192"/>
      <c r="K1816" s="192"/>
      <c r="L1816" s="192"/>
      <c r="M1816" s="192"/>
      <c r="N1816" s="192"/>
      <c r="O1816" s="192"/>
      <c r="P1816" s="192"/>
    </row>
    <row r="1817" spans="1:16" x14ac:dyDescent="0.25">
      <c r="A1817" s="325"/>
      <c r="B1817" s="337"/>
      <c r="C1817" s="343"/>
      <c r="D1817" s="194" t="str">
        <f>$D$12</f>
        <v>ESTE</v>
      </c>
      <c r="E1817" s="189"/>
      <c r="F1817" s="192"/>
      <c r="G1817" s="192"/>
      <c r="H1817" s="192"/>
      <c r="I1817" s="192"/>
      <c r="J1817" s="192"/>
      <c r="K1817" s="192"/>
      <c r="L1817" s="192"/>
      <c r="M1817" s="192"/>
      <c r="N1817" s="192"/>
      <c r="O1817" s="192"/>
      <c r="P1817" s="192"/>
    </row>
    <row r="1818" spans="1:16" x14ac:dyDescent="0.25">
      <c r="A1818" s="325"/>
      <c r="B1818" s="337"/>
      <c r="C1818" s="343"/>
      <c r="D1818" s="191" t="str">
        <f>$D$13</f>
        <v>SUD</v>
      </c>
      <c r="E1818" s="188"/>
      <c r="F1818" s="192"/>
      <c r="G1818" s="192"/>
      <c r="H1818" s="192"/>
      <c r="I1818" s="192"/>
      <c r="J1818" s="192"/>
      <c r="K1818" s="192"/>
      <c r="L1818" s="192"/>
      <c r="M1818" s="192"/>
      <c r="N1818" s="192"/>
      <c r="O1818" s="192"/>
      <c r="P1818" s="192"/>
    </row>
    <row r="1819" spans="1:16" x14ac:dyDescent="0.25">
      <c r="A1819" s="326"/>
      <c r="B1819" s="338"/>
      <c r="C1819" s="344"/>
      <c r="D1819" s="195" t="str">
        <f>$D$14</f>
        <v>OESTE</v>
      </c>
      <c r="E1819" s="190"/>
      <c r="F1819" s="192"/>
      <c r="G1819" s="192"/>
      <c r="H1819" s="192"/>
      <c r="I1819" s="192"/>
      <c r="J1819" s="192"/>
      <c r="K1819" s="192"/>
      <c r="L1819" s="192"/>
      <c r="M1819" s="192"/>
      <c r="N1819" s="192"/>
      <c r="O1819" s="192"/>
      <c r="P1819" s="192"/>
    </row>
    <row r="1820" spans="1:16" x14ac:dyDescent="0.25">
      <c r="A1820" s="193"/>
      <c r="B1820" s="206"/>
      <c r="C1820" s="204"/>
      <c r="D1820" s="192"/>
      <c r="E1820" s="192"/>
      <c r="F1820" s="192"/>
      <c r="G1820" s="192"/>
      <c r="H1820" s="192"/>
      <c r="I1820" s="192"/>
      <c r="J1820" s="192"/>
      <c r="K1820" s="192"/>
      <c r="L1820" s="192"/>
      <c r="M1820" s="192"/>
      <c r="N1820" s="192"/>
      <c r="O1820" s="192"/>
      <c r="P1820" s="192"/>
    </row>
    <row r="1821" spans="1:16" x14ac:dyDescent="0.25">
      <c r="A1821" s="327">
        <f>A1816+1</f>
        <v>363</v>
      </c>
      <c r="B1821" s="333">
        <f>Hoja2!B372</f>
        <v>0</v>
      </c>
      <c r="C1821" s="339">
        <f>Hoja2!R372</f>
        <v>0</v>
      </c>
      <c r="D1821" s="191" t="str">
        <f>$D$11</f>
        <v>NORTE</v>
      </c>
      <c r="E1821" s="187"/>
      <c r="F1821" s="192"/>
      <c r="G1821" s="192"/>
      <c r="H1821" s="192"/>
      <c r="I1821" s="192"/>
      <c r="J1821" s="192"/>
      <c r="K1821" s="192"/>
      <c r="L1821" s="192"/>
      <c r="M1821" s="192"/>
      <c r="N1821" s="192"/>
      <c r="O1821" s="192"/>
      <c r="P1821" s="192"/>
    </row>
    <row r="1822" spans="1:16" x14ac:dyDescent="0.25">
      <c r="A1822" s="328"/>
      <c r="B1822" s="334"/>
      <c r="C1822" s="340"/>
      <c r="D1822" s="194" t="str">
        <f>$D$12</f>
        <v>ESTE</v>
      </c>
      <c r="E1822" s="189"/>
      <c r="F1822" s="192"/>
      <c r="G1822" s="192"/>
      <c r="H1822" s="192"/>
      <c r="I1822" s="192"/>
      <c r="J1822" s="192"/>
      <c r="K1822" s="192"/>
      <c r="L1822" s="192"/>
      <c r="M1822" s="192"/>
      <c r="N1822" s="192"/>
      <c r="O1822" s="192"/>
      <c r="P1822" s="192"/>
    </row>
    <row r="1823" spans="1:16" x14ac:dyDescent="0.25">
      <c r="A1823" s="328"/>
      <c r="B1823" s="334"/>
      <c r="C1823" s="340"/>
      <c r="D1823" s="191" t="str">
        <f>$D$13</f>
        <v>SUD</v>
      </c>
      <c r="E1823" s="188"/>
      <c r="F1823" s="192"/>
      <c r="G1823" s="192"/>
      <c r="H1823" s="192"/>
      <c r="I1823" s="192"/>
      <c r="J1823" s="192"/>
      <c r="K1823" s="192"/>
      <c r="L1823" s="192"/>
      <c r="M1823" s="192"/>
      <c r="N1823" s="192"/>
      <c r="O1823" s="192"/>
      <c r="P1823" s="192"/>
    </row>
    <row r="1824" spans="1:16" x14ac:dyDescent="0.25">
      <c r="A1824" s="329"/>
      <c r="B1824" s="335"/>
      <c r="C1824" s="341"/>
      <c r="D1824" s="195" t="str">
        <f>$D$14</f>
        <v>OESTE</v>
      </c>
      <c r="E1824" s="190"/>
      <c r="F1824" s="192"/>
      <c r="G1824" s="192"/>
      <c r="H1824" s="192"/>
      <c r="I1824" s="192"/>
      <c r="J1824" s="192"/>
      <c r="K1824" s="192"/>
      <c r="L1824" s="192"/>
      <c r="M1824" s="192"/>
      <c r="N1824" s="192"/>
      <c r="O1824" s="192"/>
      <c r="P1824" s="192"/>
    </row>
    <row r="1825" spans="1:16" x14ac:dyDescent="0.25">
      <c r="A1825" s="193"/>
      <c r="B1825" s="206"/>
      <c r="C1825" s="204"/>
      <c r="D1825" s="192"/>
      <c r="E1825" s="192"/>
      <c r="F1825" s="192"/>
      <c r="G1825" s="192"/>
      <c r="H1825" s="192"/>
      <c r="I1825" s="192"/>
      <c r="J1825" s="192"/>
      <c r="K1825" s="192"/>
      <c r="L1825" s="192"/>
      <c r="M1825" s="192"/>
      <c r="N1825" s="192"/>
      <c r="O1825" s="192"/>
      <c r="P1825" s="192"/>
    </row>
    <row r="1826" spans="1:16" x14ac:dyDescent="0.25">
      <c r="A1826" s="324">
        <f>A1821+1</f>
        <v>364</v>
      </c>
      <c r="B1826" s="336">
        <f>Hoja2!B373</f>
        <v>0</v>
      </c>
      <c r="C1826" s="342">
        <f>Hoja2!R373</f>
        <v>0</v>
      </c>
      <c r="D1826" s="191" t="str">
        <f>$D$11</f>
        <v>NORTE</v>
      </c>
      <c r="E1826" s="187"/>
      <c r="F1826" s="192"/>
      <c r="G1826" s="192"/>
      <c r="H1826" s="192"/>
      <c r="I1826" s="192"/>
      <c r="J1826" s="192"/>
      <c r="K1826" s="192"/>
      <c r="L1826" s="192"/>
      <c r="M1826" s="192"/>
      <c r="N1826" s="192"/>
      <c r="O1826" s="192"/>
      <c r="P1826" s="192"/>
    </row>
    <row r="1827" spans="1:16" x14ac:dyDescent="0.25">
      <c r="A1827" s="325"/>
      <c r="B1827" s="337"/>
      <c r="C1827" s="343"/>
      <c r="D1827" s="194" t="str">
        <f>$D$12</f>
        <v>ESTE</v>
      </c>
      <c r="E1827" s="189"/>
      <c r="F1827" s="192"/>
      <c r="G1827" s="192"/>
      <c r="H1827" s="192"/>
      <c r="I1827" s="192"/>
      <c r="J1827" s="192"/>
      <c r="K1827" s="192"/>
      <c r="L1827" s="192"/>
      <c r="M1827" s="192"/>
      <c r="N1827" s="192"/>
      <c r="O1827" s="192"/>
      <c r="P1827" s="192"/>
    </row>
    <row r="1828" spans="1:16" x14ac:dyDescent="0.25">
      <c r="A1828" s="325"/>
      <c r="B1828" s="337"/>
      <c r="C1828" s="343"/>
      <c r="D1828" s="191" t="str">
        <f>$D$13</f>
        <v>SUD</v>
      </c>
      <c r="E1828" s="188"/>
      <c r="F1828" s="192"/>
      <c r="G1828" s="192"/>
      <c r="H1828" s="192"/>
      <c r="I1828" s="192"/>
      <c r="J1828" s="192"/>
      <c r="K1828" s="192"/>
      <c r="L1828" s="192"/>
      <c r="M1828" s="192"/>
      <c r="N1828" s="192"/>
      <c r="O1828" s="192"/>
      <c r="P1828" s="192"/>
    </row>
    <row r="1829" spans="1:16" x14ac:dyDescent="0.25">
      <c r="A1829" s="326"/>
      <c r="B1829" s="338"/>
      <c r="C1829" s="344"/>
      <c r="D1829" s="195" t="str">
        <f>$D$14</f>
        <v>OESTE</v>
      </c>
      <c r="E1829" s="190"/>
      <c r="F1829" s="192"/>
      <c r="G1829" s="192"/>
      <c r="H1829" s="192"/>
      <c r="I1829" s="192"/>
      <c r="J1829" s="192"/>
      <c r="K1829" s="192"/>
      <c r="L1829" s="192"/>
      <c r="M1829" s="192"/>
      <c r="N1829" s="192"/>
      <c r="O1829" s="192"/>
      <c r="P1829" s="192"/>
    </row>
    <row r="1830" spans="1:16" x14ac:dyDescent="0.25">
      <c r="A1830" s="193"/>
      <c r="B1830" s="206"/>
      <c r="C1830" s="204"/>
      <c r="D1830" s="192"/>
      <c r="E1830" s="192"/>
      <c r="F1830" s="192"/>
      <c r="G1830" s="192"/>
      <c r="H1830" s="192"/>
      <c r="I1830" s="192"/>
      <c r="J1830" s="192"/>
      <c r="K1830" s="192"/>
      <c r="L1830" s="192"/>
      <c r="M1830" s="192"/>
      <c r="N1830" s="192"/>
      <c r="O1830" s="192"/>
      <c r="P1830" s="192"/>
    </row>
    <row r="1831" spans="1:16" x14ac:dyDescent="0.25">
      <c r="A1831" s="327">
        <f>A1826+1</f>
        <v>365</v>
      </c>
      <c r="B1831" s="333">
        <f>Hoja2!B374</f>
        <v>0</v>
      </c>
      <c r="C1831" s="339">
        <f>Hoja2!R374</f>
        <v>0</v>
      </c>
      <c r="D1831" s="191" t="str">
        <f>$D$11</f>
        <v>NORTE</v>
      </c>
      <c r="E1831" s="187"/>
      <c r="F1831" s="192"/>
      <c r="G1831" s="192"/>
      <c r="H1831" s="192"/>
      <c r="I1831" s="192"/>
      <c r="J1831" s="192"/>
      <c r="K1831" s="192"/>
      <c r="L1831" s="192"/>
      <c r="M1831" s="192"/>
      <c r="N1831" s="192"/>
      <c r="O1831" s="192"/>
      <c r="P1831" s="192"/>
    </row>
    <row r="1832" spans="1:16" x14ac:dyDescent="0.25">
      <c r="A1832" s="328"/>
      <c r="B1832" s="334"/>
      <c r="C1832" s="340"/>
      <c r="D1832" s="194" t="str">
        <f>$D$12</f>
        <v>ESTE</v>
      </c>
      <c r="E1832" s="189"/>
      <c r="F1832" s="192"/>
      <c r="G1832" s="192"/>
      <c r="H1832" s="192"/>
      <c r="I1832" s="192"/>
      <c r="J1832" s="192"/>
      <c r="K1832" s="192"/>
      <c r="L1832" s="192"/>
      <c r="M1832" s="192"/>
      <c r="N1832" s="192"/>
      <c r="O1832" s="192"/>
      <c r="P1832" s="192"/>
    </row>
    <row r="1833" spans="1:16" x14ac:dyDescent="0.25">
      <c r="A1833" s="328"/>
      <c r="B1833" s="334"/>
      <c r="C1833" s="340"/>
      <c r="D1833" s="191" t="str">
        <f>$D$13</f>
        <v>SUD</v>
      </c>
      <c r="E1833" s="188"/>
      <c r="F1833" s="192"/>
      <c r="G1833" s="192"/>
      <c r="H1833" s="192"/>
      <c r="I1833" s="192"/>
      <c r="J1833" s="192"/>
      <c r="K1833" s="192"/>
      <c r="L1833" s="192"/>
      <c r="M1833" s="192"/>
      <c r="N1833" s="192"/>
      <c r="O1833" s="192"/>
      <c r="P1833" s="192"/>
    </row>
    <row r="1834" spans="1:16" x14ac:dyDescent="0.25">
      <c r="A1834" s="329"/>
      <c r="B1834" s="335"/>
      <c r="C1834" s="341"/>
      <c r="D1834" s="195" t="str">
        <f>$D$14</f>
        <v>OESTE</v>
      </c>
      <c r="E1834" s="190"/>
      <c r="F1834" s="192"/>
      <c r="G1834" s="192"/>
      <c r="H1834" s="192"/>
      <c r="I1834" s="192"/>
      <c r="J1834" s="192"/>
      <c r="K1834" s="192"/>
      <c r="L1834" s="192"/>
      <c r="M1834" s="192"/>
      <c r="N1834" s="192"/>
      <c r="O1834" s="192"/>
      <c r="P1834" s="192"/>
    </row>
    <row r="1835" spans="1:16" x14ac:dyDescent="0.25">
      <c r="A1835" s="193"/>
      <c r="B1835" s="206"/>
      <c r="C1835" s="204"/>
      <c r="D1835" s="192"/>
      <c r="E1835" s="192"/>
      <c r="F1835" s="192"/>
      <c r="G1835" s="192"/>
      <c r="H1835" s="192"/>
      <c r="I1835" s="192"/>
      <c r="J1835" s="192"/>
      <c r="K1835" s="192"/>
      <c r="L1835" s="192"/>
      <c r="M1835" s="192"/>
      <c r="N1835" s="192"/>
      <c r="O1835" s="192"/>
      <c r="P1835" s="192"/>
    </row>
    <row r="1836" spans="1:16" x14ac:dyDescent="0.25">
      <c r="A1836" s="324">
        <f>A1831+1</f>
        <v>366</v>
      </c>
      <c r="B1836" s="336">
        <f>Hoja2!B375</f>
        <v>0</v>
      </c>
      <c r="C1836" s="342">
        <f>Hoja2!R375</f>
        <v>0</v>
      </c>
      <c r="D1836" s="191" t="str">
        <f>$D$11</f>
        <v>NORTE</v>
      </c>
      <c r="E1836" s="187"/>
      <c r="F1836" s="192"/>
      <c r="G1836" s="192"/>
      <c r="H1836" s="192"/>
      <c r="I1836" s="192"/>
      <c r="J1836" s="192"/>
      <c r="K1836" s="192"/>
      <c r="L1836" s="192"/>
      <c r="M1836" s="192"/>
      <c r="N1836" s="192"/>
      <c r="O1836" s="192"/>
      <c r="P1836" s="192"/>
    </row>
    <row r="1837" spans="1:16" x14ac:dyDescent="0.25">
      <c r="A1837" s="325"/>
      <c r="B1837" s="337"/>
      <c r="C1837" s="343"/>
      <c r="D1837" s="194" t="str">
        <f>$D$12</f>
        <v>ESTE</v>
      </c>
      <c r="E1837" s="189"/>
      <c r="F1837" s="192"/>
      <c r="G1837" s="192"/>
      <c r="H1837" s="192"/>
      <c r="I1837" s="192"/>
      <c r="J1837" s="192"/>
      <c r="K1837" s="192"/>
      <c r="L1837" s="192"/>
      <c r="M1837" s="192"/>
      <c r="N1837" s="192"/>
      <c r="O1837" s="192"/>
      <c r="P1837" s="192"/>
    </row>
    <row r="1838" spans="1:16" x14ac:dyDescent="0.25">
      <c r="A1838" s="325"/>
      <c r="B1838" s="337"/>
      <c r="C1838" s="343"/>
      <c r="D1838" s="191" t="str">
        <f>$D$13</f>
        <v>SUD</v>
      </c>
      <c r="E1838" s="188"/>
      <c r="F1838" s="192"/>
      <c r="G1838" s="192"/>
      <c r="H1838" s="192"/>
      <c r="I1838" s="192"/>
      <c r="J1838" s="192"/>
      <c r="K1838" s="192"/>
      <c r="L1838" s="192"/>
      <c r="M1838" s="192"/>
      <c r="N1838" s="192"/>
      <c r="O1838" s="192"/>
      <c r="P1838" s="192"/>
    </row>
    <row r="1839" spans="1:16" x14ac:dyDescent="0.25">
      <c r="A1839" s="326"/>
      <c r="B1839" s="338"/>
      <c r="C1839" s="344"/>
      <c r="D1839" s="195" t="str">
        <f>$D$14</f>
        <v>OESTE</v>
      </c>
      <c r="E1839" s="190"/>
      <c r="F1839" s="192"/>
      <c r="G1839" s="192"/>
      <c r="H1839" s="192"/>
      <c r="I1839" s="192"/>
      <c r="J1839" s="192"/>
      <c r="K1839" s="192"/>
      <c r="L1839" s="192"/>
      <c r="M1839" s="192"/>
      <c r="N1839" s="192"/>
      <c r="O1839" s="192"/>
      <c r="P1839" s="192"/>
    </row>
    <row r="1840" spans="1:16" x14ac:dyDescent="0.25">
      <c r="A1840" s="193"/>
      <c r="B1840" s="206"/>
      <c r="C1840" s="204"/>
      <c r="D1840" s="192"/>
      <c r="E1840" s="192"/>
      <c r="F1840" s="192"/>
      <c r="G1840" s="192"/>
      <c r="H1840" s="192"/>
      <c r="I1840" s="192"/>
      <c r="J1840" s="192"/>
      <c r="K1840" s="192"/>
      <c r="L1840" s="192"/>
      <c r="M1840" s="192"/>
      <c r="N1840" s="192"/>
      <c r="O1840" s="192"/>
      <c r="P1840" s="192"/>
    </row>
    <row r="1841" spans="1:16" x14ac:dyDescent="0.25">
      <c r="A1841" s="327">
        <f>A1836+1</f>
        <v>367</v>
      </c>
      <c r="B1841" s="333">
        <f>Hoja2!B376</f>
        <v>0</v>
      </c>
      <c r="C1841" s="339">
        <f>Hoja2!R376</f>
        <v>0</v>
      </c>
      <c r="D1841" s="191" t="str">
        <f>$D$11</f>
        <v>NORTE</v>
      </c>
      <c r="E1841" s="187"/>
      <c r="F1841" s="192"/>
      <c r="G1841" s="192"/>
      <c r="H1841" s="192"/>
      <c r="I1841" s="192"/>
      <c r="J1841" s="192"/>
      <c r="K1841" s="192"/>
      <c r="L1841" s="192"/>
      <c r="M1841" s="192"/>
      <c r="N1841" s="192"/>
      <c r="O1841" s="192"/>
      <c r="P1841" s="192"/>
    </row>
    <row r="1842" spans="1:16" x14ac:dyDescent="0.25">
      <c r="A1842" s="328"/>
      <c r="B1842" s="334"/>
      <c r="C1842" s="340"/>
      <c r="D1842" s="194" t="str">
        <f>$D$12</f>
        <v>ESTE</v>
      </c>
      <c r="E1842" s="189"/>
      <c r="F1842" s="192"/>
      <c r="G1842" s="192"/>
      <c r="H1842" s="192"/>
      <c r="I1842" s="192"/>
      <c r="J1842" s="192"/>
      <c r="K1842" s="192"/>
      <c r="L1842" s="192"/>
      <c r="M1842" s="192"/>
      <c r="N1842" s="192"/>
      <c r="O1842" s="192"/>
      <c r="P1842" s="192"/>
    </row>
    <row r="1843" spans="1:16" x14ac:dyDescent="0.25">
      <c r="A1843" s="328"/>
      <c r="B1843" s="334"/>
      <c r="C1843" s="340"/>
      <c r="D1843" s="191" t="str">
        <f>$D$13</f>
        <v>SUD</v>
      </c>
      <c r="E1843" s="188"/>
      <c r="F1843" s="192"/>
      <c r="G1843" s="192"/>
      <c r="H1843" s="192"/>
      <c r="I1843" s="192"/>
      <c r="J1843" s="192"/>
      <c r="K1843" s="192"/>
      <c r="L1843" s="192"/>
      <c r="M1843" s="192"/>
      <c r="N1843" s="192"/>
      <c r="O1843" s="192"/>
      <c r="P1843" s="192"/>
    </row>
    <row r="1844" spans="1:16" x14ac:dyDescent="0.25">
      <c r="A1844" s="329"/>
      <c r="B1844" s="335"/>
      <c r="C1844" s="341"/>
      <c r="D1844" s="195" t="str">
        <f>$D$14</f>
        <v>OESTE</v>
      </c>
      <c r="E1844" s="190"/>
      <c r="F1844" s="192"/>
      <c r="G1844" s="192"/>
      <c r="H1844" s="192"/>
      <c r="I1844" s="192"/>
      <c r="J1844" s="192"/>
      <c r="K1844" s="192"/>
      <c r="L1844" s="192"/>
      <c r="M1844" s="192"/>
      <c r="N1844" s="192"/>
      <c r="O1844" s="192"/>
      <c r="P1844" s="192"/>
    </row>
    <row r="1845" spans="1:16" x14ac:dyDescent="0.25">
      <c r="A1845" s="193"/>
      <c r="B1845" s="206"/>
      <c r="C1845" s="204"/>
      <c r="D1845" s="192"/>
      <c r="E1845" s="192"/>
      <c r="F1845" s="192"/>
      <c r="G1845" s="192"/>
      <c r="H1845" s="192"/>
      <c r="I1845" s="192"/>
      <c r="J1845" s="192"/>
      <c r="K1845" s="192"/>
      <c r="L1845" s="192"/>
      <c r="M1845" s="192"/>
      <c r="N1845" s="192"/>
      <c r="O1845" s="192"/>
      <c r="P1845" s="192"/>
    </row>
    <row r="1846" spans="1:16" x14ac:dyDescent="0.25">
      <c r="A1846" s="324">
        <f>A1841+1</f>
        <v>368</v>
      </c>
      <c r="B1846" s="336">
        <f>Hoja2!B377</f>
        <v>0</v>
      </c>
      <c r="C1846" s="342">
        <f>Hoja2!R377</f>
        <v>0</v>
      </c>
      <c r="D1846" s="191" t="str">
        <f>$D$11</f>
        <v>NORTE</v>
      </c>
      <c r="E1846" s="187"/>
      <c r="F1846" s="192"/>
      <c r="G1846" s="192"/>
      <c r="H1846" s="192"/>
      <c r="I1846" s="192"/>
      <c r="J1846" s="192"/>
      <c r="K1846" s="192"/>
      <c r="L1846" s="192"/>
      <c r="M1846" s="192"/>
      <c r="N1846" s="192"/>
      <c r="O1846" s="192"/>
      <c r="P1846" s="192"/>
    </row>
    <row r="1847" spans="1:16" x14ac:dyDescent="0.25">
      <c r="A1847" s="325"/>
      <c r="B1847" s="337"/>
      <c r="C1847" s="343"/>
      <c r="D1847" s="194" t="str">
        <f>$D$12</f>
        <v>ESTE</v>
      </c>
      <c r="E1847" s="189"/>
      <c r="F1847" s="192"/>
      <c r="G1847" s="192"/>
      <c r="H1847" s="192"/>
      <c r="I1847" s="192"/>
      <c r="J1847" s="192"/>
      <c r="K1847" s="192"/>
      <c r="L1847" s="192"/>
      <c r="M1847" s="192"/>
      <c r="N1847" s="192"/>
      <c r="O1847" s="192"/>
      <c r="P1847" s="192"/>
    </row>
    <row r="1848" spans="1:16" x14ac:dyDescent="0.25">
      <c r="A1848" s="325"/>
      <c r="B1848" s="337"/>
      <c r="C1848" s="343"/>
      <c r="D1848" s="191" t="str">
        <f>$D$13</f>
        <v>SUD</v>
      </c>
      <c r="E1848" s="188"/>
      <c r="F1848" s="192"/>
      <c r="G1848" s="192"/>
      <c r="H1848" s="192"/>
      <c r="I1848" s="192"/>
      <c r="J1848" s="192"/>
      <c r="K1848" s="192"/>
      <c r="L1848" s="192"/>
      <c r="M1848" s="192"/>
      <c r="N1848" s="192"/>
      <c r="O1848" s="192"/>
      <c r="P1848" s="192"/>
    </row>
    <row r="1849" spans="1:16" x14ac:dyDescent="0.25">
      <c r="A1849" s="326"/>
      <c r="B1849" s="338"/>
      <c r="C1849" s="344"/>
      <c r="D1849" s="195" t="str">
        <f>$D$14</f>
        <v>OESTE</v>
      </c>
      <c r="E1849" s="190"/>
      <c r="F1849" s="192"/>
      <c r="G1849" s="192"/>
      <c r="H1849" s="192"/>
      <c r="I1849" s="192"/>
      <c r="J1849" s="192"/>
      <c r="K1849" s="192"/>
      <c r="L1849" s="192"/>
      <c r="M1849" s="192"/>
      <c r="N1849" s="192"/>
      <c r="O1849" s="192"/>
      <c r="P1849" s="192"/>
    </row>
    <row r="1850" spans="1:16" x14ac:dyDescent="0.25">
      <c r="A1850" s="193"/>
      <c r="B1850" s="206"/>
      <c r="C1850" s="204"/>
      <c r="D1850" s="192"/>
      <c r="E1850" s="192"/>
      <c r="F1850" s="192"/>
      <c r="G1850" s="192"/>
      <c r="H1850" s="192"/>
      <c r="I1850" s="192"/>
      <c r="J1850" s="192"/>
      <c r="K1850" s="192"/>
      <c r="L1850" s="192"/>
      <c r="M1850" s="192"/>
      <c r="N1850" s="192"/>
      <c r="O1850" s="192"/>
      <c r="P1850" s="192"/>
    </row>
    <row r="1851" spans="1:16" x14ac:dyDescent="0.25">
      <c r="A1851" s="327">
        <f>A1846+1</f>
        <v>369</v>
      </c>
      <c r="B1851" s="333">
        <f>Hoja2!B378</f>
        <v>0</v>
      </c>
      <c r="C1851" s="339">
        <f>Hoja2!R378</f>
        <v>0</v>
      </c>
      <c r="D1851" s="191" t="str">
        <f>$D$11</f>
        <v>NORTE</v>
      </c>
      <c r="E1851" s="187"/>
      <c r="F1851" s="192"/>
      <c r="G1851" s="192"/>
      <c r="H1851" s="192"/>
      <c r="I1851" s="192"/>
      <c r="J1851" s="192"/>
      <c r="K1851" s="192"/>
      <c r="L1851" s="192"/>
      <c r="M1851" s="192"/>
      <c r="N1851" s="192"/>
      <c r="O1851" s="192"/>
      <c r="P1851" s="192"/>
    </row>
    <row r="1852" spans="1:16" x14ac:dyDescent="0.25">
      <c r="A1852" s="328"/>
      <c r="B1852" s="334"/>
      <c r="C1852" s="340"/>
      <c r="D1852" s="194" t="str">
        <f>$D$12</f>
        <v>ESTE</v>
      </c>
      <c r="E1852" s="189"/>
      <c r="F1852" s="192"/>
      <c r="G1852" s="192"/>
      <c r="H1852" s="192"/>
      <c r="I1852" s="192"/>
      <c r="J1852" s="192"/>
      <c r="K1852" s="192"/>
      <c r="L1852" s="192"/>
      <c r="M1852" s="192"/>
      <c r="N1852" s="192"/>
      <c r="O1852" s="192"/>
      <c r="P1852" s="192"/>
    </row>
    <row r="1853" spans="1:16" x14ac:dyDescent="0.25">
      <c r="A1853" s="328"/>
      <c r="B1853" s="334"/>
      <c r="C1853" s="340"/>
      <c r="D1853" s="191" t="str">
        <f>$D$13</f>
        <v>SUD</v>
      </c>
      <c r="E1853" s="188"/>
      <c r="F1853" s="192"/>
      <c r="G1853" s="192"/>
      <c r="H1853" s="192"/>
      <c r="I1853" s="192"/>
      <c r="J1853" s="192"/>
      <c r="K1853" s="192"/>
      <c r="L1853" s="192"/>
      <c r="M1853" s="192"/>
      <c r="N1853" s="192"/>
      <c r="O1853" s="192"/>
      <c r="P1853" s="192"/>
    </row>
    <row r="1854" spans="1:16" x14ac:dyDescent="0.25">
      <c r="A1854" s="329"/>
      <c r="B1854" s="335"/>
      <c r="C1854" s="341"/>
      <c r="D1854" s="195" t="str">
        <f>$D$14</f>
        <v>OESTE</v>
      </c>
      <c r="E1854" s="190"/>
      <c r="F1854" s="192"/>
      <c r="G1854" s="192"/>
      <c r="H1854" s="192"/>
      <c r="I1854" s="192"/>
      <c r="J1854" s="192"/>
      <c r="K1854" s="192"/>
      <c r="L1854" s="192"/>
      <c r="M1854" s="192"/>
      <c r="N1854" s="192"/>
      <c r="O1854" s="192"/>
      <c r="P1854" s="192"/>
    </row>
    <row r="1855" spans="1:16" x14ac:dyDescent="0.25">
      <c r="A1855" s="193"/>
      <c r="B1855" s="206"/>
      <c r="C1855" s="204"/>
      <c r="D1855" s="192"/>
      <c r="E1855" s="192"/>
      <c r="F1855" s="192"/>
      <c r="G1855" s="192"/>
      <c r="H1855" s="192"/>
      <c r="I1855" s="192"/>
      <c r="J1855" s="192"/>
      <c r="K1855" s="192"/>
      <c r="L1855" s="192"/>
      <c r="M1855" s="192"/>
      <c r="N1855" s="192"/>
      <c r="O1855" s="192"/>
      <c r="P1855" s="192"/>
    </row>
    <row r="1856" spans="1:16" x14ac:dyDescent="0.25">
      <c r="A1856" s="324">
        <f>A1851+1</f>
        <v>370</v>
      </c>
      <c r="B1856" s="336">
        <f>Hoja2!B379</f>
        <v>0</v>
      </c>
      <c r="C1856" s="342">
        <f>Hoja2!R379</f>
        <v>0</v>
      </c>
      <c r="D1856" s="191" t="str">
        <f>$D$11</f>
        <v>NORTE</v>
      </c>
      <c r="E1856" s="187"/>
      <c r="F1856" s="192"/>
      <c r="G1856" s="192"/>
      <c r="H1856" s="192"/>
      <c r="I1856" s="192"/>
      <c r="J1856" s="192"/>
      <c r="K1856" s="192"/>
      <c r="L1856" s="192"/>
      <c r="M1856" s="192"/>
      <c r="N1856" s="192"/>
      <c r="O1856" s="192"/>
      <c r="P1856" s="192"/>
    </row>
    <row r="1857" spans="1:16" x14ac:dyDescent="0.25">
      <c r="A1857" s="325"/>
      <c r="B1857" s="337"/>
      <c r="C1857" s="343"/>
      <c r="D1857" s="194" t="str">
        <f>$D$12</f>
        <v>ESTE</v>
      </c>
      <c r="E1857" s="189"/>
      <c r="F1857" s="192"/>
      <c r="G1857" s="192"/>
      <c r="H1857" s="192"/>
      <c r="I1857" s="192"/>
      <c r="J1857" s="192"/>
      <c r="K1857" s="192"/>
      <c r="L1857" s="192"/>
      <c r="M1857" s="192"/>
      <c r="N1857" s="192"/>
      <c r="O1857" s="192"/>
      <c r="P1857" s="192"/>
    </row>
    <row r="1858" spans="1:16" x14ac:dyDescent="0.25">
      <c r="A1858" s="325"/>
      <c r="B1858" s="337"/>
      <c r="C1858" s="343"/>
      <c r="D1858" s="191" t="str">
        <f>$D$13</f>
        <v>SUD</v>
      </c>
      <c r="E1858" s="188"/>
      <c r="F1858" s="192"/>
      <c r="G1858" s="192"/>
      <c r="H1858" s="192"/>
      <c r="I1858" s="192"/>
      <c r="J1858" s="192"/>
      <c r="K1858" s="192"/>
      <c r="L1858" s="192"/>
      <c r="M1858" s="192"/>
      <c r="N1858" s="192"/>
      <c r="O1858" s="192"/>
      <c r="P1858" s="192"/>
    </row>
    <row r="1859" spans="1:16" x14ac:dyDescent="0.25">
      <c r="A1859" s="326"/>
      <c r="B1859" s="338"/>
      <c r="C1859" s="344"/>
      <c r="D1859" s="195" t="str">
        <f>$D$14</f>
        <v>OESTE</v>
      </c>
      <c r="E1859" s="190"/>
      <c r="F1859" s="192"/>
      <c r="G1859" s="192"/>
      <c r="H1859" s="192"/>
      <c r="I1859" s="192"/>
      <c r="J1859" s="192"/>
      <c r="K1859" s="192"/>
      <c r="L1859" s="192"/>
      <c r="M1859" s="192"/>
      <c r="N1859" s="192"/>
      <c r="O1859" s="192"/>
      <c r="P1859" s="192"/>
    </row>
    <row r="1860" spans="1:16" x14ac:dyDescent="0.25">
      <c r="A1860" s="193"/>
      <c r="B1860" s="206"/>
      <c r="C1860" s="204"/>
      <c r="D1860" s="192"/>
      <c r="E1860" s="192"/>
      <c r="F1860" s="192"/>
      <c r="G1860" s="192"/>
      <c r="H1860" s="192"/>
      <c r="I1860" s="192"/>
      <c r="J1860" s="192"/>
      <c r="K1860" s="192"/>
      <c r="L1860" s="192"/>
      <c r="M1860" s="192"/>
      <c r="N1860" s="192"/>
      <c r="O1860" s="192"/>
      <c r="P1860" s="192"/>
    </row>
    <row r="1861" spans="1:16" x14ac:dyDescent="0.25">
      <c r="A1861" s="327">
        <f>A1856+1</f>
        <v>371</v>
      </c>
      <c r="B1861" s="333">
        <f>Hoja2!B380</f>
        <v>0</v>
      </c>
      <c r="C1861" s="339">
        <f>Hoja2!R380</f>
        <v>0</v>
      </c>
      <c r="D1861" s="191" t="str">
        <f>$D$11</f>
        <v>NORTE</v>
      </c>
      <c r="E1861" s="187"/>
      <c r="F1861" s="192"/>
      <c r="G1861" s="192"/>
      <c r="H1861" s="192"/>
      <c r="I1861" s="192"/>
      <c r="J1861" s="192"/>
      <c r="K1861" s="192"/>
      <c r="L1861" s="192"/>
      <c r="M1861" s="192"/>
      <c r="N1861" s="192"/>
      <c r="O1861" s="192"/>
      <c r="P1861" s="192"/>
    </row>
    <row r="1862" spans="1:16" x14ac:dyDescent="0.25">
      <c r="A1862" s="328"/>
      <c r="B1862" s="334"/>
      <c r="C1862" s="340"/>
      <c r="D1862" s="194" t="str">
        <f>$D$12</f>
        <v>ESTE</v>
      </c>
      <c r="E1862" s="189"/>
      <c r="F1862" s="192"/>
      <c r="G1862" s="192"/>
      <c r="H1862" s="192"/>
      <c r="I1862" s="192"/>
      <c r="J1862" s="192"/>
      <c r="K1862" s="192"/>
      <c r="L1862" s="192"/>
      <c r="M1862" s="192"/>
      <c r="N1862" s="192"/>
      <c r="O1862" s="192"/>
      <c r="P1862" s="192"/>
    </row>
    <row r="1863" spans="1:16" x14ac:dyDescent="0.25">
      <c r="A1863" s="328"/>
      <c r="B1863" s="334"/>
      <c r="C1863" s="340"/>
      <c r="D1863" s="191" t="str">
        <f>$D$13</f>
        <v>SUD</v>
      </c>
      <c r="E1863" s="188"/>
      <c r="F1863" s="192"/>
      <c r="G1863" s="192"/>
      <c r="H1863" s="192"/>
      <c r="I1863" s="192"/>
      <c r="J1863" s="192"/>
      <c r="K1863" s="192"/>
      <c r="L1863" s="192"/>
      <c r="M1863" s="192"/>
      <c r="N1863" s="192"/>
      <c r="O1863" s="192"/>
      <c r="P1863" s="192"/>
    </row>
    <row r="1864" spans="1:16" x14ac:dyDescent="0.25">
      <c r="A1864" s="329"/>
      <c r="B1864" s="335"/>
      <c r="C1864" s="341"/>
      <c r="D1864" s="195" t="str">
        <f>$D$14</f>
        <v>OESTE</v>
      </c>
      <c r="E1864" s="190"/>
      <c r="F1864" s="192"/>
      <c r="G1864" s="192"/>
      <c r="H1864" s="192"/>
      <c r="I1864" s="192"/>
      <c r="J1864" s="192"/>
      <c r="K1864" s="192"/>
      <c r="L1864" s="192"/>
      <c r="M1864" s="192"/>
      <c r="N1864" s="192"/>
      <c r="O1864" s="192"/>
      <c r="P1864" s="192"/>
    </row>
    <row r="1865" spans="1:16" x14ac:dyDescent="0.25">
      <c r="A1865" s="193"/>
      <c r="B1865" s="206"/>
      <c r="C1865" s="204"/>
      <c r="D1865" s="192"/>
      <c r="E1865" s="192"/>
      <c r="F1865" s="192"/>
      <c r="G1865" s="192"/>
      <c r="H1865" s="192"/>
      <c r="I1865" s="192"/>
      <c r="J1865" s="192"/>
      <c r="K1865" s="192"/>
      <c r="L1865" s="192"/>
      <c r="M1865" s="192"/>
      <c r="N1865" s="192"/>
      <c r="O1865" s="192"/>
      <c r="P1865" s="192"/>
    </row>
    <row r="1866" spans="1:16" x14ac:dyDescent="0.25">
      <c r="A1866" s="324">
        <f>A1861+1</f>
        <v>372</v>
      </c>
      <c r="B1866" s="336">
        <f>Hoja2!B381</f>
        <v>0</v>
      </c>
      <c r="C1866" s="342">
        <f>Hoja2!R381</f>
        <v>0</v>
      </c>
      <c r="D1866" s="191" t="str">
        <f>$D$11</f>
        <v>NORTE</v>
      </c>
      <c r="E1866" s="187"/>
      <c r="F1866" s="192"/>
      <c r="G1866" s="192"/>
      <c r="H1866" s="192"/>
      <c r="I1866" s="192"/>
      <c r="J1866" s="192"/>
      <c r="K1866" s="192"/>
      <c r="L1866" s="192"/>
      <c r="M1866" s="192"/>
      <c r="N1866" s="192"/>
      <c r="O1866" s="192"/>
      <c r="P1866" s="192"/>
    </row>
    <row r="1867" spans="1:16" x14ac:dyDescent="0.25">
      <c r="A1867" s="325"/>
      <c r="B1867" s="337"/>
      <c r="C1867" s="343"/>
      <c r="D1867" s="194" t="str">
        <f>$D$12</f>
        <v>ESTE</v>
      </c>
      <c r="E1867" s="189"/>
      <c r="F1867" s="192"/>
      <c r="G1867" s="192"/>
      <c r="H1867" s="192"/>
      <c r="I1867" s="192"/>
      <c r="J1867" s="192"/>
      <c r="K1867" s="192"/>
      <c r="L1867" s="192"/>
      <c r="M1867" s="192"/>
      <c r="N1867" s="192"/>
      <c r="O1867" s="192"/>
      <c r="P1867" s="192"/>
    </row>
    <row r="1868" spans="1:16" x14ac:dyDescent="0.25">
      <c r="A1868" s="325"/>
      <c r="B1868" s="337"/>
      <c r="C1868" s="343"/>
      <c r="D1868" s="191" t="str">
        <f>$D$13</f>
        <v>SUD</v>
      </c>
      <c r="E1868" s="188"/>
      <c r="F1868" s="192"/>
      <c r="G1868" s="192"/>
      <c r="H1868" s="192"/>
      <c r="I1868" s="192"/>
      <c r="J1868" s="192"/>
      <c r="K1868" s="192"/>
      <c r="L1868" s="192"/>
      <c r="M1868" s="192"/>
      <c r="N1868" s="192"/>
      <c r="O1868" s="192"/>
      <c r="P1868" s="192"/>
    </row>
    <row r="1869" spans="1:16" x14ac:dyDescent="0.25">
      <c r="A1869" s="326"/>
      <c r="B1869" s="338"/>
      <c r="C1869" s="344"/>
      <c r="D1869" s="195" t="str">
        <f>$D$14</f>
        <v>OESTE</v>
      </c>
      <c r="E1869" s="190"/>
      <c r="F1869" s="192"/>
      <c r="G1869" s="192"/>
      <c r="H1869" s="192"/>
      <c r="I1869" s="192"/>
      <c r="J1869" s="192"/>
      <c r="K1869" s="192"/>
      <c r="L1869" s="192"/>
      <c r="M1869" s="192"/>
      <c r="N1869" s="192"/>
      <c r="O1869" s="192"/>
      <c r="P1869" s="192"/>
    </row>
    <row r="1870" spans="1:16" x14ac:dyDescent="0.25">
      <c r="A1870" s="193"/>
      <c r="B1870" s="206"/>
      <c r="C1870" s="204"/>
      <c r="D1870" s="192"/>
      <c r="E1870" s="192"/>
      <c r="F1870" s="192"/>
      <c r="G1870" s="192"/>
      <c r="H1870" s="192"/>
      <c r="I1870" s="192"/>
      <c r="J1870" s="192"/>
      <c r="K1870" s="192"/>
      <c r="L1870" s="192"/>
      <c r="M1870" s="192"/>
      <c r="N1870" s="192"/>
      <c r="O1870" s="192"/>
      <c r="P1870" s="192"/>
    </row>
    <row r="1871" spans="1:16" x14ac:dyDescent="0.25">
      <c r="A1871" s="327">
        <f>A1866+1</f>
        <v>373</v>
      </c>
      <c r="B1871" s="333">
        <f>Hoja2!B382</f>
        <v>0</v>
      </c>
      <c r="C1871" s="339">
        <f>Hoja2!R382</f>
        <v>0</v>
      </c>
      <c r="D1871" s="191" t="str">
        <f>$D$11</f>
        <v>NORTE</v>
      </c>
      <c r="E1871" s="187"/>
      <c r="F1871" s="192"/>
      <c r="G1871" s="192"/>
      <c r="H1871" s="192"/>
      <c r="I1871" s="192"/>
      <c r="J1871" s="192"/>
      <c r="K1871" s="192"/>
      <c r="L1871" s="192"/>
      <c r="M1871" s="192"/>
      <c r="N1871" s="192"/>
      <c r="O1871" s="192"/>
      <c r="P1871" s="192"/>
    </row>
    <row r="1872" spans="1:16" x14ac:dyDescent="0.25">
      <c r="A1872" s="328"/>
      <c r="B1872" s="334"/>
      <c r="C1872" s="340"/>
      <c r="D1872" s="194" t="str">
        <f>$D$12</f>
        <v>ESTE</v>
      </c>
      <c r="E1872" s="189"/>
      <c r="F1872" s="192"/>
      <c r="G1872" s="192"/>
      <c r="H1872" s="192"/>
      <c r="I1872" s="192"/>
      <c r="J1872" s="192"/>
      <c r="K1872" s="192"/>
      <c r="L1872" s="192"/>
      <c r="M1872" s="192"/>
      <c r="N1872" s="192"/>
      <c r="O1872" s="192"/>
      <c r="P1872" s="192"/>
    </row>
    <row r="1873" spans="1:16" x14ac:dyDescent="0.25">
      <c r="A1873" s="328"/>
      <c r="B1873" s="334"/>
      <c r="C1873" s="340"/>
      <c r="D1873" s="191" t="str">
        <f>$D$13</f>
        <v>SUD</v>
      </c>
      <c r="E1873" s="188"/>
      <c r="F1873" s="192"/>
      <c r="G1873" s="192"/>
      <c r="H1873" s="192"/>
      <c r="I1873" s="192"/>
      <c r="J1873" s="192"/>
      <c r="K1873" s="192"/>
      <c r="L1873" s="192"/>
      <c r="M1873" s="192"/>
      <c r="N1873" s="192"/>
      <c r="O1873" s="192"/>
      <c r="P1873" s="192"/>
    </row>
    <row r="1874" spans="1:16" x14ac:dyDescent="0.25">
      <c r="A1874" s="329"/>
      <c r="B1874" s="335"/>
      <c r="C1874" s="341"/>
      <c r="D1874" s="195" t="str">
        <f>$D$14</f>
        <v>OESTE</v>
      </c>
      <c r="E1874" s="190"/>
      <c r="F1874" s="192"/>
      <c r="G1874" s="192"/>
      <c r="H1874" s="192"/>
      <c r="I1874" s="192"/>
      <c r="J1874" s="192"/>
      <c r="K1874" s="192"/>
      <c r="L1874" s="192"/>
      <c r="M1874" s="192"/>
      <c r="N1874" s="192"/>
      <c r="O1874" s="192"/>
      <c r="P1874" s="192"/>
    </row>
    <row r="1875" spans="1:16" x14ac:dyDescent="0.25">
      <c r="A1875" s="193"/>
      <c r="B1875" s="206"/>
      <c r="C1875" s="204"/>
      <c r="D1875" s="192"/>
      <c r="E1875" s="192"/>
      <c r="F1875" s="192"/>
      <c r="G1875" s="192"/>
      <c r="H1875" s="192"/>
      <c r="I1875" s="192"/>
      <c r="J1875" s="192"/>
      <c r="K1875" s="192"/>
      <c r="L1875" s="192"/>
      <c r="M1875" s="192"/>
      <c r="N1875" s="192"/>
      <c r="O1875" s="192"/>
      <c r="P1875" s="192"/>
    </row>
    <row r="1876" spans="1:16" x14ac:dyDescent="0.25">
      <c r="A1876" s="324">
        <f>A1871+1</f>
        <v>374</v>
      </c>
      <c r="B1876" s="336">
        <f>Hoja2!B383</f>
        <v>0</v>
      </c>
      <c r="C1876" s="342">
        <f>Hoja2!R383</f>
        <v>0</v>
      </c>
      <c r="D1876" s="191" t="str">
        <f>$D$11</f>
        <v>NORTE</v>
      </c>
      <c r="E1876" s="187"/>
      <c r="F1876" s="192"/>
      <c r="G1876" s="192"/>
      <c r="H1876" s="192"/>
      <c r="I1876" s="192"/>
      <c r="J1876" s="192"/>
      <c r="K1876" s="192"/>
      <c r="L1876" s="192"/>
      <c r="M1876" s="192"/>
      <c r="N1876" s="192"/>
      <c r="O1876" s="192"/>
      <c r="P1876" s="192"/>
    </row>
    <row r="1877" spans="1:16" x14ac:dyDescent="0.25">
      <c r="A1877" s="325"/>
      <c r="B1877" s="337"/>
      <c r="C1877" s="343"/>
      <c r="D1877" s="194" t="str">
        <f>$D$12</f>
        <v>ESTE</v>
      </c>
      <c r="E1877" s="189"/>
      <c r="F1877" s="192"/>
      <c r="G1877" s="192"/>
      <c r="H1877" s="192"/>
      <c r="I1877" s="192"/>
      <c r="J1877" s="192"/>
      <c r="K1877" s="192"/>
      <c r="L1877" s="192"/>
      <c r="M1877" s="192"/>
      <c r="N1877" s="192"/>
      <c r="O1877" s="192"/>
      <c r="P1877" s="192"/>
    </row>
    <row r="1878" spans="1:16" x14ac:dyDescent="0.25">
      <c r="A1878" s="325"/>
      <c r="B1878" s="337"/>
      <c r="C1878" s="343"/>
      <c r="D1878" s="191" t="str">
        <f>$D$13</f>
        <v>SUD</v>
      </c>
      <c r="E1878" s="188"/>
      <c r="F1878" s="192"/>
      <c r="G1878" s="192"/>
      <c r="H1878" s="192"/>
      <c r="I1878" s="192"/>
      <c r="J1878" s="192"/>
      <c r="K1878" s="192"/>
      <c r="L1878" s="192"/>
      <c r="M1878" s="192"/>
      <c r="N1878" s="192"/>
      <c r="O1878" s="192"/>
      <c r="P1878" s="192"/>
    </row>
    <row r="1879" spans="1:16" x14ac:dyDescent="0.25">
      <c r="A1879" s="326"/>
      <c r="B1879" s="338"/>
      <c r="C1879" s="344"/>
      <c r="D1879" s="195" t="str">
        <f>$D$14</f>
        <v>OESTE</v>
      </c>
      <c r="E1879" s="190"/>
      <c r="F1879" s="192"/>
      <c r="G1879" s="192"/>
      <c r="H1879" s="192"/>
      <c r="I1879" s="192"/>
      <c r="J1879" s="192"/>
      <c r="K1879" s="192"/>
      <c r="L1879" s="192"/>
      <c r="M1879" s="192"/>
      <c r="N1879" s="192"/>
      <c r="O1879" s="192"/>
      <c r="P1879" s="192"/>
    </row>
    <row r="1880" spans="1:16" x14ac:dyDescent="0.25">
      <c r="A1880" s="193"/>
      <c r="B1880" s="206"/>
      <c r="C1880" s="204"/>
      <c r="D1880" s="192"/>
      <c r="E1880" s="192"/>
      <c r="F1880" s="192"/>
      <c r="G1880" s="192"/>
      <c r="H1880" s="192"/>
      <c r="I1880" s="192"/>
      <c r="J1880" s="192"/>
      <c r="K1880" s="192"/>
      <c r="L1880" s="192"/>
      <c r="M1880" s="192"/>
      <c r="N1880" s="192"/>
      <c r="O1880" s="192"/>
      <c r="P1880" s="192"/>
    </row>
    <row r="1881" spans="1:16" x14ac:dyDescent="0.25">
      <c r="A1881" s="327">
        <f>A1876+1</f>
        <v>375</v>
      </c>
      <c r="B1881" s="333">
        <f>Hoja2!B384</f>
        <v>0</v>
      </c>
      <c r="C1881" s="339">
        <f>Hoja2!R384</f>
        <v>0</v>
      </c>
      <c r="D1881" s="191" t="str">
        <f>$D$11</f>
        <v>NORTE</v>
      </c>
      <c r="E1881" s="187"/>
      <c r="F1881" s="192"/>
      <c r="G1881" s="192"/>
      <c r="H1881" s="192"/>
      <c r="I1881" s="192"/>
      <c r="J1881" s="192"/>
      <c r="K1881" s="192"/>
      <c r="L1881" s="192"/>
      <c r="M1881" s="192"/>
      <c r="N1881" s="192"/>
      <c r="O1881" s="192"/>
      <c r="P1881" s="192"/>
    </row>
    <row r="1882" spans="1:16" x14ac:dyDescent="0.25">
      <c r="A1882" s="328"/>
      <c r="B1882" s="334"/>
      <c r="C1882" s="340"/>
      <c r="D1882" s="194" t="str">
        <f>$D$12</f>
        <v>ESTE</v>
      </c>
      <c r="E1882" s="189"/>
      <c r="F1882" s="192"/>
      <c r="G1882" s="192"/>
      <c r="H1882" s="192"/>
      <c r="I1882" s="192"/>
      <c r="J1882" s="192"/>
      <c r="K1882" s="192"/>
      <c r="L1882" s="192"/>
      <c r="M1882" s="192"/>
      <c r="N1882" s="192"/>
      <c r="O1882" s="192"/>
      <c r="P1882" s="192"/>
    </row>
    <row r="1883" spans="1:16" x14ac:dyDescent="0.25">
      <c r="A1883" s="328"/>
      <c r="B1883" s="334"/>
      <c r="C1883" s="340"/>
      <c r="D1883" s="191" t="str">
        <f>$D$13</f>
        <v>SUD</v>
      </c>
      <c r="E1883" s="188"/>
      <c r="F1883" s="192"/>
      <c r="G1883" s="192"/>
      <c r="H1883" s="192"/>
      <c r="I1883" s="192"/>
      <c r="J1883" s="192"/>
      <c r="K1883" s="192"/>
      <c r="L1883" s="192"/>
      <c r="M1883" s="192"/>
      <c r="N1883" s="192"/>
      <c r="O1883" s="192"/>
      <c r="P1883" s="192"/>
    </row>
    <row r="1884" spans="1:16" x14ac:dyDescent="0.25">
      <c r="A1884" s="329"/>
      <c r="B1884" s="335"/>
      <c r="C1884" s="341"/>
      <c r="D1884" s="195" t="str">
        <f>$D$14</f>
        <v>OESTE</v>
      </c>
      <c r="E1884" s="190"/>
      <c r="F1884" s="192"/>
      <c r="G1884" s="192"/>
      <c r="H1884" s="192"/>
      <c r="I1884" s="192"/>
      <c r="J1884" s="192"/>
      <c r="K1884" s="192"/>
      <c r="L1884" s="192"/>
      <c r="M1884" s="192"/>
      <c r="N1884" s="192"/>
      <c r="O1884" s="192"/>
      <c r="P1884" s="192"/>
    </row>
    <row r="1885" spans="1:16" x14ac:dyDescent="0.25">
      <c r="A1885" s="193"/>
      <c r="B1885" s="206"/>
      <c r="C1885" s="204"/>
      <c r="D1885" s="192"/>
      <c r="E1885" s="192"/>
      <c r="F1885" s="192"/>
      <c r="G1885" s="192"/>
      <c r="H1885" s="192"/>
      <c r="I1885" s="192"/>
      <c r="J1885" s="192"/>
      <c r="K1885" s="192"/>
      <c r="L1885" s="192"/>
      <c r="M1885" s="192"/>
      <c r="N1885" s="192"/>
      <c r="O1885" s="192"/>
      <c r="P1885" s="192"/>
    </row>
    <row r="1886" spans="1:16" x14ac:dyDescent="0.25">
      <c r="A1886" s="324">
        <f>A1881+1</f>
        <v>376</v>
      </c>
      <c r="B1886" s="336">
        <f>Hoja2!B385</f>
        <v>0</v>
      </c>
      <c r="C1886" s="342">
        <f>Hoja2!R385</f>
        <v>0</v>
      </c>
      <c r="D1886" s="191" t="str">
        <f>$D$11</f>
        <v>NORTE</v>
      </c>
      <c r="E1886" s="187"/>
      <c r="F1886" s="192"/>
      <c r="G1886" s="192"/>
      <c r="H1886" s="192"/>
      <c r="I1886" s="192"/>
      <c r="J1886" s="192"/>
      <c r="K1886" s="192"/>
      <c r="L1886" s="192"/>
      <c r="M1886" s="192"/>
      <c r="N1886" s="192"/>
      <c r="O1886" s="192"/>
      <c r="P1886" s="192"/>
    </row>
    <row r="1887" spans="1:16" x14ac:dyDescent="0.25">
      <c r="A1887" s="325"/>
      <c r="B1887" s="337"/>
      <c r="C1887" s="343"/>
      <c r="D1887" s="194" t="str">
        <f>$D$12</f>
        <v>ESTE</v>
      </c>
      <c r="E1887" s="189"/>
      <c r="F1887" s="192"/>
      <c r="G1887" s="192"/>
      <c r="H1887" s="192"/>
      <c r="I1887" s="192"/>
      <c r="J1887" s="192"/>
      <c r="K1887" s="192"/>
      <c r="L1887" s="192"/>
      <c r="M1887" s="192"/>
      <c r="N1887" s="192"/>
      <c r="O1887" s="192"/>
      <c r="P1887" s="192"/>
    </row>
    <row r="1888" spans="1:16" x14ac:dyDescent="0.25">
      <c r="A1888" s="325"/>
      <c r="B1888" s="337"/>
      <c r="C1888" s="343"/>
      <c r="D1888" s="191" t="str">
        <f>$D$13</f>
        <v>SUD</v>
      </c>
      <c r="E1888" s="188"/>
      <c r="F1888" s="192"/>
      <c r="G1888" s="192"/>
      <c r="H1888" s="192"/>
      <c r="I1888" s="192"/>
      <c r="J1888" s="192"/>
      <c r="K1888" s="192"/>
      <c r="L1888" s="192"/>
      <c r="M1888" s="192"/>
      <c r="N1888" s="192"/>
      <c r="O1888" s="192"/>
      <c r="P1888" s="192"/>
    </row>
    <row r="1889" spans="1:16" x14ac:dyDescent="0.25">
      <c r="A1889" s="326"/>
      <c r="B1889" s="338"/>
      <c r="C1889" s="344"/>
      <c r="D1889" s="195" t="str">
        <f>$D$14</f>
        <v>OESTE</v>
      </c>
      <c r="E1889" s="190"/>
      <c r="F1889" s="192"/>
      <c r="G1889" s="192"/>
      <c r="H1889" s="192"/>
      <c r="I1889" s="192"/>
      <c r="J1889" s="192"/>
      <c r="K1889" s="192"/>
      <c r="L1889" s="192"/>
      <c r="M1889" s="192"/>
      <c r="N1889" s="192"/>
      <c r="O1889" s="192"/>
      <c r="P1889" s="192"/>
    </row>
    <row r="1890" spans="1:16" x14ac:dyDescent="0.25">
      <c r="A1890" s="193"/>
      <c r="B1890" s="206"/>
      <c r="C1890" s="204"/>
      <c r="D1890" s="192"/>
      <c r="E1890" s="192"/>
      <c r="F1890" s="192"/>
      <c r="G1890" s="192"/>
      <c r="H1890" s="192"/>
      <c r="I1890" s="192"/>
      <c r="J1890" s="192"/>
      <c r="K1890" s="192"/>
      <c r="L1890" s="192"/>
      <c r="M1890" s="192"/>
      <c r="N1890" s="192"/>
      <c r="O1890" s="192"/>
      <c r="P1890" s="192"/>
    </row>
    <row r="1891" spans="1:16" x14ac:dyDescent="0.25">
      <c r="A1891" s="327">
        <f>A1886+1</f>
        <v>377</v>
      </c>
      <c r="B1891" s="333">
        <f>Hoja2!B386</f>
        <v>0</v>
      </c>
      <c r="C1891" s="339">
        <f>Hoja2!R386</f>
        <v>0</v>
      </c>
      <c r="D1891" s="191" t="str">
        <f>$D$11</f>
        <v>NORTE</v>
      </c>
      <c r="E1891" s="187"/>
      <c r="F1891" s="192"/>
      <c r="G1891" s="192"/>
      <c r="H1891" s="192"/>
      <c r="I1891" s="192"/>
      <c r="J1891" s="192"/>
      <c r="K1891" s="192"/>
      <c r="L1891" s="192"/>
      <c r="M1891" s="192"/>
      <c r="N1891" s="192"/>
      <c r="O1891" s="192"/>
      <c r="P1891" s="192"/>
    </row>
    <row r="1892" spans="1:16" x14ac:dyDescent="0.25">
      <c r="A1892" s="328"/>
      <c r="B1892" s="334"/>
      <c r="C1892" s="340"/>
      <c r="D1892" s="194" t="str">
        <f>$D$12</f>
        <v>ESTE</v>
      </c>
      <c r="E1892" s="189"/>
      <c r="F1892" s="192"/>
      <c r="G1892" s="192"/>
      <c r="H1892" s="192"/>
      <c r="I1892" s="192"/>
      <c r="J1892" s="192"/>
      <c r="K1892" s="192"/>
      <c r="L1892" s="192"/>
      <c r="M1892" s="192"/>
      <c r="N1892" s="192"/>
      <c r="O1892" s="192"/>
      <c r="P1892" s="192"/>
    </row>
    <row r="1893" spans="1:16" x14ac:dyDescent="0.25">
      <c r="A1893" s="328"/>
      <c r="B1893" s="334"/>
      <c r="C1893" s="340"/>
      <c r="D1893" s="191" t="str">
        <f>$D$13</f>
        <v>SUD</v>
      </c>
      <c r="E1893" s="188"/>
      <c r="F1893" s="192"/>
      <c r="G1893" s="192"/>
      <c r="H1893" s="192"/>
      <c r="I1893" s="192"/>
      <c r="J1893" s="192"/>
      <c r="K1893" s="192"/>
      <c r="L1893" s="192"/>
      <c r="M1893" s="192"/>
      <c r="N1893" s="192"/>
      <c r="O1893" s="192"/>
      <c r="P1893" s="192"/>
    </row>
    <row r="1894" spans="1:16" x14ac:dyDescent="0.25">
      <c r="A1894" s="329"/>
      <c r="B1894" s="335"/>
      <c r="C1894" s="341"/>
      <c r="D1894" s="195" t="str">
        <f>$D$14</f>
        <v>OESTE</v>
      </c>
      <c r="E1894" s="190"/>
      <c r="F1894" s="192"/>
      <c r="G1894" s="192"/>
      <c r="H1894" s="192"/>
      <c r="I1894" s="192"/>
      <c r="J1894" s="192"/>
      <c r="K1894" s="192"/>
      <c r="L1894" s="192"/>
      <c r="M1894" s="192"/>
      <c r="N1894" s="192"/>
      <c r="O1894" s="192"/>
      <c r="P1894" s="192"/>
    </row>
    <row r="1895" spans="1:16" x14ac:dyDescent="0.25">
      <c r="A1895" s="193"/>
      <c r="B1895" s="206"/>
      <c r="C1895" s="204"/>
      <c r="D1895" s="192"/>
      <c r="E1895" s="192"/>
      <c r="F1895" s="192"/>
      <c r="G1895" s="192"/>
      <c r="H1895" s="192"/>
      <c r="I1895" s="192"/>
      <c r="J1895" s="192"/>
      <c r="K1895" s="192"/>
      <c r="L1895" s="192"/>
      <c r="M1895" s="192"/>
      <c r="N1895" s="192"/>
      <c r="O1895" s="192"/>
      <c r="P1895" s="192"/>
    </row>
    <row r="1896" spans="1:16" x14ac:dyDescent="0.25">
      <c r="A1896" s="324">
        <f>A1891+1</f>
        <v>378</v>
      </c>
      <c r="B1896" s="336">
        <f>Hoja2!B387</f>
        <v>0</v>
      </c>
      <c r="C1896" s="342">
        <f>Hoja2!R387</f>
        <v>0</v>
      </c>
      <c r="D1896" s="191" t="str">
        <f>$D$11</f>
        <v>NORTE</v>
      </c>
      <c r="E1896" s="187"/>
      <c r="F1896" s="192"/>
      <c r="G1896" s="192"/>
      <c r="H1896" s="192"/>
      <c r="I1896" s="192"/>
      <c r="J1896" s="192"/>
      <c r="K1896" s="192"/>
      <c r="L1896" s="192"/>
      <c r="M1896" s="192"/>
      <c r="N1896" s="192"/>
      <c r="O1896" s="192"/>
      <c r="P1896" s="192"/>
    </row>
    <row r="1897" spans="1:16" x14ac:dyDescent="0.25">
      <c r="A1897" s="325"/>
      <c r="B1897" s="337"/>
      <c r="C1897" s="343"/>
      <c r="D1897" s="194" t="str">
        <f>$D$12</f>
        <v>ESTE</v>
      </c>
      <c r="E1897" s="189"/>
      <c r="F1897" s="192"/>
      <c r="G1897" s="192"/>
      <c r="H1897" s="192"/>
      <c r="I1897" s="192"/>
      <c r="J1897" s="192"/>
      <c r="K1897" s="192"/>
      <c r="L1897" s="192"/>
      <c r="M1897" s="192"/>
      <c r="N1897" s="192"/>
      <c r="O1897" s="192"/>
      <c r="P1897" s="192"/>
    </row>
    <row r="1898" spans="1:16" x14ac:dyDescent="0.25">
      <c r="A1898" s="325"/>
      <c r="B1898" s="337"/>
      <c r="C1898" s="343"/>
      <c r="D1898" s="191" t="str">
        <f>$D$13</f>
        <v>SUD</v>
      </c>
      <c r="E1898" s="188"/>
      <c r="F1898" s="192"/>
      <c r="G1898" s="192"/>
      <c r="H1898" s="192"/>
      <c r="I1898" s="192"/>
      <c r="J1898" s="192"/>
      <c r="K1898" s="192"/>
      <c r="L1898" s="192"/>
      <c r="M1898" s="192"/>
      <c r="N1898" s="192"/>
      <c r="O1898" s="192"/>
      <c r="P1898" s="192"/>
    </row>
    <row r="1899" spans="1:16" x14ac:dyDescent="0.25">
      <c r="A1899" s="326"/>
      <c r="B1899" s="338"/>
      <c r="C1899" s="344"/>
      <c r="D1899" s="195" t="str">
        <f>$D$14</f>
        <v>OESTE</v>
      </c>
      <c r="E1899" s="190"/>
      <c r="F1899" s="192"/>
      <c r="G1899" s="192"/>
      <c r="H1899" s="192"/>
      <c r="I1899" s="192"/>
      <c r="J1899" s="192"/>
      <c r="K1899" s="192"/>
      <c r="L1899" s="192"/>
      <c r="M1899" s="192"/>
      <c r="N1899" s="192"/>
      <c r="O1899" s="192"/>
      <c r="P1899" s="192"/>
    </row>
    <row r="1900" spans="1:16" x14ac:dyDescent="0.25">
      <c r="A1900" s="193"/>
      <c r="B1900" s="206"/>
      <c r="C1900" s="204"/>
      <c r="D1900" s="192"/>
      <c r="E1900" s="192"/>
      <c r="F1900" s="192"/>
      <c r="G1900" s="192"/>
      <c r="H1900" s="192"/>
      <c r="I1900" s="192"/>
      <c r="J1900" s="192"/>
      <c r="K1900" s="192"/>
      <c r="L1900" s="192"/>
      <c r="M1900" s="192"/>
      <c r="N1900" s="192"/>
      <c r="O1900" s="192"/>
      <c r="P1900" s="192"/>
    </row>
    <row r="1901" spans="1:16" x14ac:dyDescent="0.25">
      <c r="A1901" s="327">
        <f>A1896+1</f>
        <v>379</v>
      </c>
      <c r="B1901" s="333">
        <f>Hoja2!B388</f>
        <v>0</v>
      </c>
      <c r="C1901" s="339">
        <f>Hoja2!R388</f>
        <v>0</v>
      </c>
      <c r="D1901" s="191" t="str">
        <f>$D$11</f>
        <v>NORTE</v>
      </c>
      <c r="E1901" s="187"/>
      <c r="F1901" s="192"/>
      <c r="G1901" s="192"/>
      <c r="H1901" s="192"/>
      <c r="I1901" s="192"/>
      <c r="J1901" s="192"/>
      <c r="K1901" s="192"/>
      <c r="L1901" s="192"/>
      <c r="M1901" s="192"/>
      <c r="N1901" s="192"/>
      <c r="O1901" s="192"/>
      <c r="P1901" s="192"/>
    </row>
    <row r="1902" spans="1:16" x14ac:dyDescent="0.25">
      <c r="A1902" s="328"/>
      <c r="B1902" s="334"/>
      <c r="C1902" s="340"/>
      <c r="D1902" s="194" t="str">
        <f>$D$12</f>
        <v>ESTE</v>
      </c>
      <c r="E1902" s="189"/>
      <c r="F1902" s="192"/>
      <c r="G1902" s="192"/>
      <c r="H1902" s="192"/>
      <c r="I1902" s="192"/>
      <c r="J1902" s="192"/>
      <c r="K1902" s="192"/>
      <c r="L1902" s="192"/>
      <c r="M1902" s="192"/>
      <c r="N1902" s="192"/>
      <c r="O1902" s="192"/>
      <c r="P1902" s="192"/>
    </row>
    <row r="1903" spans="1:16" x14ac:dyDescent="0.25">
      <c r="A1903" s="328"/>
      <c r="B1903" s="334"/>
      <c r="C1903" s="340"/>
      <c r="D1903" s="191" t="str">
        <f>$D$13</f>
        <v>SUD</v>
      </c>
      <c r="E1903" s="188"/>
      <c r="F1903" s="192"/>
      <c r="G1903" s="192"/>
      <c r="H1903" s="192"/>
      <c r="I1903" s="192"/>
      <c r="J1903" s="192"/>
      <c r="K1903" s="192"/>
      <c r="L1903" s="192"/>
      <c r="M1903" s="192"/>
      <c r="N1903" s="192"/>
      <c r="O1903" s="192"/>
      <c r="P1903" s="192"/>
    </row>
    <row r="1904" spans="1:16" x14ac:dyDescent="0.25">
      <c r="A1904" s="329"/>
      <c r="B1904" s="335"/>
      <c r="C1904" s="341"/>
      <c r="D1904" s="195" t="str">
        <f>$D$14</f>
        <v>OESTE</v>
      </c>
      <c r="E1904" s="190"/>
      <c r="F1904" s="192"/>
      <c r="G1904" s="192"/>
      <c r="H1904" s="192"/>
      <c r="I1904" s="192"/>
      <c r="J1904" s="192"/>
      <c r="K1904" s="192"/>
      <c r="L1904" s="192"/>
      <c r="M1904" s="192"/>
      <c r="N1904" s="192"/>
      <c r="O1904" s="192"/>
      <c r="P1904" s="192"/>
    </row>
    <row r="1905" spans="1:16" x14ac:dyDescent="0.25">
      <c r="A1905" s="193"/>
      <c r="B1905" s="206"/>
      <c r="C1905" s="204"/>
      <c r="D1905" s="192"/>
      <c r="E1905" s="192"/>
      <c r="F1905" s="192"/>
      <c r="G1905" s="192"/>
      <c r="H1905" s="192"/>
      <c r="I1905" s="192"/>
      <c r="J1905" s="192"/>
      <c r="K1905" s="192"/>
      <c r="L1905" s="192"/>
      <c r="M1905" s="192"/>
      <c r="N1905" s="192"/>
      <c r="O1905" s="192"/>
      <c r="P1905" s="192"/>
    </row>
    <row r="1906" spans="1:16" x14ac:dyDescent="0.25">
      <c r="A1906" s="324">
        <f>A1901+1</f>
        <v>380</v>
      </c>
      <c r="B1906" s="336">
        <f>Hoja2!B389</f>
        <v>0</v>
      </c>
      <c r="C1906" s="342">
        <f>Hoja2!R389</f>
        <v>0</v>
      </c>
      <c r="D1906" s="191" t="str">
        <f>$D$11</f>
        <v>NORTE</v>
      </c>
      <c r="E1906" s="187"/>
      <c r="F1906" s="192"/>
      <c r="G1906" s="192"/>
      <c r="H1906" s="192"/>
      <c r="I1906" s="192"/>
      <c r="J1906" s="192"/>
      <c r="K1906" s="192"/>
      <c r="L1906" s="192"/>
      <c r="M1906" s="192"/>
      <c r="N1906" s="192"/>
      <c r="O1906" s="192"/>
      <c r="P1906" s="192"/>
    </row>
    <row r="1907" spans="1:16" x14ac:dyDescent="0.25">
      <c r="A1907" s="325"/>
      <c r="B1907" s="337"/>
      <c r="C1907" s="343"/>
      <c r="D1907" s="194" t="str">
        <f>$D$12</f>
        <v>ESTE</v>
      </c>
      <c r="E1907" s="189"/>
      <c r="F1907" s="192"/>
      <c r="G1907" s="192"/>
      <c r="H1907" s="192"/>
      <c r="I1907" s="192"/>
      <c r="J1907" s="192"/>
      <c r="K1907" s="192"/>
      <c r="L1907" s="192"/>
      <c r="M1907" s="192"/>
      <c r="N1907" s="192"/>
      <c r="O1907" s="192"/>
      <c r="P1907" s="192"/>
    </row>
    <row r="1908" spans="1:16" x14ac:dyDescent="0.25">
      <c r="A1908" s="325"/>
      <c r="B1908" s="337"/>
      <c r="C1908" s="343"/>
      <c r="D1908" s="191" t="str">
        <f>$D$13</f>
        <v>SUD</v>
      </c>
      <c r="E1908" s="188"/>
      <c r="F1908" s="192"/>
      <c r="G1908" s="192"/>
      <c r="H1908" s="192"/>
      <c r="I1908" s="192"/>
      <c r="J1908" s="192"/>
      <c r="K1908" s="192"/>
      <c r="L1908" s="192"/>
      <c r="M1908" s="192"/>
      <c r="N1908" s="192"/>
      <c r="O1908" s="192"/>
      <c r="P1908" s="192"/>
    </row>
    <row r="1909" spans="1:16" x14ac:dyDescent="0.25">
      <c r="A1909" s="326"/>
      <c r="B1909" s="338"/>
      <c r="C1909" s="344"/>
      <c r="D1909" s="195" t="str">
        <f>$D$14</f>
        <v>OESTE</v>
      </c>
      <c r="E1909" s="190"/>
      <c r="F1909" s="192"/>
      <c r="G1909" s="192"/>
      <c r="H1909" s="192"/>
      <c r="I1909" s="192"/>
      <c r="J1909" s="192"/>
      <c r="K1909" s="192"/>
      <c r="L1909" s="192"/>
      <c r="M1909" s="192"/>
      <c r="N1909" s="192"/>
      <c r="O1909" s="192"/>
      <c r="P1909" s="192"/>
    </row>
    <row r="1910" spans="1:16" x14ac:dyDescent="0.25">
      <c r="A1910" s="193"/>
      <c r="B1910" s="206"/>
      <c r="C1910" s="204"/>
      <c r="D1910" s="192"/>
      <c r="E1910" s="192"/>
      <c r="F1910" s="192"/>
      <c r="G1910" s="192"/>
      <c r="H1910" s="192"/>
      <c r="I1910" s="192"/>
      <c r="J1910" s="192"/>
      <c r="K1910" s="192"/>
      <c r="L1910" s="192"/>
      <c r="M1910" s="192"/>
      <c r="N1910" s="192"/>
      <c r="O1910" s="192"/>
      <c r="P1910" s="192"/>
    </row>
    <row r="1911" spans="1:16" x14ac:dyDescent="0.25">
      <c r="A1911" s="327">
        <f>A1906+1</f>
        <v>381</v>
      </c>
      <c r="B1911" s="333">
        <f>Hoja2!B390</f>
        <v>0</v>
      </c>
      <c r="C1911" s="339">
        <f>Hoja2!R390</f>
        <v>0</v>
      </c>
      <c r="D1911" s="191" t="str">
        <f>$D$11</f>
        <v>NORTE</v>
      </c>
      <c r="E1911" s="187"/>
      <c r="F1911" s="192"/>
      <c r="G1911" s="192"/>
      <c r="H1911" s="192"/>
      <c r="I1911" s="192"/>
      <c r="J1911" s="192"/>
      <c r="K1911" s="192"/>
      <c r="L1911" s="192"/>
      <c r="M1911" s="192"/>
      <c r="N1911" s="192"/>
      <c r="O1911" s="192"/>
      <c r="P1911" s="192"/>
    </row>
    <row r="1912" spans="1:16" x14ac:dyDescent="0.25">
      <c r="A1912" s="328"/>
      <c r="B1912" s="334"/>
      <c r="C1912" s="340"/>
      <c r="D1912" s="194" t="str">
        <f>$D$12</f>
        <v>ESTE</v>
      </c>
      <c r="E1912" s="189"/>
      <c r="F1912" s="192"/>
      <c r="G1912" s="192"/>
      <c r="H1912" s="192"/>
      <c r="I1912" s="192"/>
      <c r="J1912" s="192"/>
      <c r="K1912" s="192"/>
      <c r="L1912" s="192"/>
      <c r="M1912" s="192"/>
      <c r="N1912" s="192"/>
      <c r="O1912" s="192"/>
      <c r="P1912" s="192"/>
    </row>
    <row r="1913" spans="1:16" x14ac:dyDescent="0.25">
      <c r="A1913" s="328"/>
      <c r="B1913" s="334"/>
      <c r="C1913" s="340"/>
      <c r="D1913" s="191" t="str">
        <f>$D$13</f>
        <v>SUD</v>
      </c>
      <c r="E1913" s="188"/>
      <c r="F1913" s="192"/>
      <c r="G1913" s="192"/>
      <c r="H1913" s="192"/>
      <c r="I1913" s="192"/>
      <c r="J1913" s="192"/>
      <c r="K1913" s="192"/>
      <c r="L1913" s="192"/>
      <c r="M1913" s="192"/>
      <c r="N1913" s="192"/>
      <c r="O1913" s="192"/>
      <c r="P1913" s="192"/>
    </row>
    <row r="1914" spans="1:16" x14ac:dyDescent="0.25">
      <c r="A1914" s="329"/>
      <c r="B1914" s="335"/>
      <c r="C1914" s="341"/>
      <c r="D1914" s="195" t="str">
        <f>$D$14</f>
        <v>OESTE</v>
      </c>
      <c r="E1914" s="190"/>
      <c r="F1914" s="192"/>
      <c r="G1914" s="192"/>
      <c r="H1914" s="192"/>
      <c r="I1914" s="192"/>
      <c r="J1914" s="192"/>
      <c r="K1914" s="192"/>
      <c r="L1914" s="192"/>
      <c r="M1914" s="192"/>
      <c r="N1914" s="192"/>
      <c r="O1914" s="192"/>
      <c r="P1914" s="192"/>
    </row>
    <row r="1915" spans="1:16" x14ac:dyDescent="0.25">
      <c r="A1915" s="193"/>
      <c r="B1915" s="206"/>
      <c r="C1915" s="204"/>
      <c r="D1915" s="192"/>
      <c r="E1915" s="192"/>
      <c r="F1915" s="192"/>
      <c r="G1915" s="192"/>
      <c r="H1915" s="192"/>
      <c r="I1915" s="192"/>
      <c r="J1915" s="192"/>
      <c r="K1915" s="192"/>
      <c r="L1915" s="192"/>
      <c r="M1915" s="192"/>
      <c r="N1915" s="192"/>
      <c r="O1915" s="192"/>
      <c r="P1915" s="192"/>
    </row>
    <row r="1916" spans="1:16" x14ac:dyDescent="0.25">
      <c r="A1916" s="324">
        <f>A1911+1</f>
        <v>382</v>
      </c>
      <c r="B1916" s="336">
        <f>Hoja2!B391</f>
        <v>0</v>
      </c>
      <c r="C1916" s="342">
        <f>Hoja2!R391</f>
        <v>0</v>
      </c>
      <c r="D1916" s="191" t="str">
        <f>$D$11</f>
        <v>NORTE</v>
      </c>
      <c r="E1916" s="187"/>
      <c r="F1916" s="192"/>
      <c r="G1916" s="192"/>
      <c r="H1916" s="192"/>
      <c r="I1916" s="192"/>
      <c r="J1916" s="192"/>
      <c r="K1916" s="192"/>
      <c r="L1916" s="192"/>
      <c r="M1916" s="192"/>
      <c r="N1916" s="192"/>
      <c r="O1916" s="192"/>
      <c r="P1916" s="192"/>
    </row>
    <row r="1917" spans="1:16" x14ac:dyDescent="0.25">
      <c r="A1917" s="325"/>
      <c r="B1917" s="337"/>
      <c r="C1917" s="343"/>
      <c r="D1917" s="194" t="str">
        <f>$D$12</f>
        <v>ESTE</v>
      </c>
      <c r="E1917" s="189"/>
      <c r="F1917" s="192"/>
      <c r="G1917" s="192"/>
      <c r="H1917" s="192"/>
      <c r="I1917" s="192"/>
      <c r="J1917" s="192"/>
      <c r="K1917" s="192"/>
      <c r="L1917" s="192"/>
      <c r="M1917" s="192"/>
      <c r="N1917" s="192"/>
      <c r="O1917" s="192"/>
      <c r="P1917" s="192"/>
    </row>
    <row r="1918" spans="1:16" x14ac:dyDescent="0.25">
      <c r="A1918" s="325"/>
      <c r="B1918" s="337"/>
      <c r="C1918" s="343"/>
      <c r="D1918" s="191" t="str">
        <f>$D$13</f>
        <v>SUD</v>
      </c>
      <c r="E1918" s="188"/>
      <c r="F1918" s="192"/>
      <c r="G1918" s="192"/>
      <c r="H1918" s="192"/>
      <c r="I1918" s="192"/>
      <c r="J1918" s="192"/>
      <c r="K1918" s="192"/>
      <c r="L1918" s="192"/>
      <c r="M1918" s="192"/>
      <c r="N1918" s="192"/>
      <c r="O1918" s="192"/>
      <c r="P1918" s="192"/>
    </row>
    <row r="1919" spans="1:16" x14ac:dyDescent="0.25">
      <c r="A1919" s="326"/>
      <c r="B1919" s="338"/>
      <c r="C1919" s="344"/>
      <c r="D1919" s="195" t="str">
        <f>$D$14</f>
        <v>OESTE</v>
      </c>
      <c r="E1919" s="190"/>
      <c r="F1919" s="192"/>
      <c r="G1919" s="192"/>
      <c r="H1919" s="192"/>
      <c r="I1919" s="192"/>
      <c r="J1919" s="192"/>
      <c r="K1919" s="192"/>
      <c r="L1919" s="192"/>
      <c r="M1919" s="192"/>
      <c r="N1919" s="192"/>
      <c r="O1919" s="192"/>
      <c r="P1919" s="192"/>
    </row>
    <row r="1920" spans="1:16" x14ac:dyDescent="0.25">
      <c r="A1920" s="193"/>
      <c r="B1920" s="206"/>
      <c r="C1920" s="204"/>
      <c r="D1920" s="192"/>
      <c r="E1920" s="192"/>
      <c r="F1920" s="192"/>
      <c r="G1920" s="192"/>
      <c r="H1920" s="192"/>
      <c r="I1920" s="192"/>
      <c r="J1920" s="192"/>
      <c r="K1920" s="192"/>
      <c r="L1920" s="192"/>
      <c r="M1920" s="192"/>
      <c r="N1920" s="192"/>
      <c r="O1920" s="192"/>
      <c r="P1920" s="192"/>
    </row>
    <row r="1921" spans="1:16" x14ac:dyDescent="0.25">
      <c r="A1921" s="327">
        <f>A1916+1</f>
        <v>383</v>
      </c>
      <c r="B1921" s="333">
        <f>Hoja2!B392</f>
        <v>0</v>
      </c>
      <c r="C1921" s="339">
        <f>Hoja2!R392</f>
        <v>0</v>
      </c>
      <c r="D1921" s="191" t="str">
        <f>$D$11</f>
        <v>NORTE</v>
      </c>
      <c r="E1921" s="187"/>
      <c r="F1921" s="192"/>
      <c r="G1921" s="192"/>
      <c r="H1921" s="192"/>
      <c r="I1921" s="192"/>
      <c r="J1921" s="192"/>
      <c r="K1921" s="192"/>
      <c r="L1921" s="192"/>
      <c r="M1921" s="192"/>
      <c r="N1921" s="192"/>
      <c r="O1921" s="192"/>
      <c r="P1921" s="192"/>
    </row>
    <row r="1922" spans="1:16" x14ac:dyDescent="0.25">
      <c r="A1922" s="328"/>
      <c r="B1922" s="334"/>
      <c r="C1922" s="340"/>
      <c r="D1922" s="194" t="str">
        <f>$D$12</f>
        <v>ESTE</v>
      </c>
      <c r="E1922" s="189"/>
      <c r="F1922" s="192"/>
      <c r="G1922" s="192"/>
      <c r="H1922" s="192"/>
      <c r="I1922" s="192"/>
      <c r="J1922" s="192"/>
      <c r="K1922" s="192"/>
      <c r="L1922" s="192"/>
      <c r="M1922" s="192"/>
      <c r="N1922" s="192"/>
      <c r="O1922" s="192"/>
      <c r="P1922" s="192"/>
    </row>
    <row r="1923" spans="1:16" x14ac:dyDescent="0.25">
      <c r="A1923" s="328"/>
      <c r="B1923" s="334"/>
      <c r="C1923" s="340"/>
      <c r="D1923" s="191" t="str">
        <f>$D$13</f>
        <v>SUD</v>
      </c>
      <c r="E1923" s="188"/>
      <c r="F1923" s="192"/>
      <c r="G1923" s="192"/>
      <c r="H1923" s="192"/>
      <c r="I1923" s="192"/>
      <c r="J1923" s="192"/>
      <c r="K1923" s="192"/>
      <c r="L1923" s="192"/>
      <c r="M1923" s="192"/>
      <c r="N1923" s="192"/>
      <c r="O1923" s="192"/>
      <c r="P1923" s="192"/>
    </row>
    <row r="1924" spans="1:16" x14ac:dyDescent="0.25">
      <c r="A1924" s="329"/>
      <c r="B1924" s="335"/>
      <c r="C1924" s="341"/>
      <c r="D1924" s="195" t="str">
        <f>$D$14</f>
        <v>OESTE</v>
      </c>
      <c r="E1924" s="190"/>
      <c r="F1924" s="192"/>
      <c r="G1924" s="192"/>
      <c r="H1924" s="192"/>
      <c r="I1924" s="192"/>
      <c r="J1924" s="192"/>
      <c r="K1924" s="192"/>
      <c r="L1924" s="192"/>
      <c r="M1924" s="192"/>
      <c r="N1924" s="192"/>
      <c r="O1924" s="192"/>
      <c r="P1924" s="192"/>
    </row>
    <row r="1925" spans="1:16" x14ac:dyDescent="0.25">
      <c r="A1925" s="193"/>
      <c r="B1925" s="206"/>
      <c r="C1925" s="204"/>
      <c r="D1925" s="192"/>
      <c r="E1925" s="192"/>
      <c r="F1925" s="192"/>
      <c r="G1925" s="192"/>
      <c r="H1925" s="192"/>
      <c r="I1925" s="192"/>
      <c r="J1925" s="192"/>
      <c r="K1925" s="192"/>
      <c r="L1925" s="192"/>
      <c r="M1925" s="192"/>
      <c r="N1925" s="192"/>
      <c r="O1925" s="192"/>
      <c r="P1925" s="192"/>
    </row>
    <row r="1926" spans="1:16" x14ac:dyDescent="0.25">
      <c r="A1926" s="324">
        <f>A1921+1</f>
        <v>384</v>
      </c>
      <c r="B1926" s="336">
        <f>Hoja2!B393</f>
        <v>0</v>
      </c>
      <c r="C1926" s="342">
        <f>Hoja2!R393</f>
        <v>0</v>
      </c>
      <c r="D1926" s="191" t="str">
        <f>$D$11</f>
        <v>NORTE</v>
      </c>
      <c r="E1926" s="187"/>
      <c r="F1926" s="192"/>
      <c r="G1926" s="192"/>
      <c r="H1926" s="192"/>
      <c r="I1926" s="192"/>
      <c r="J1926" s="192"/>
      <c r="K1926" s="192"/>
      <c r="L1926" s="192"/>
      <c r="M1926" s="192"/>
      <c r="N1926" s="192"/>
      <c r="O1926" s="192"/>
      <c r="P1926" s="192"/>
    </row>
    <row r="1927" spans="1:16" x14ac:dyDescent="0.25">
      <c r="A1927" s="325"/>
      <c r="B1927" s="337"/>
      <c r="C1927" s="343"/>
      <c r="D1927" s="194" t="str">
        <f>$D$12</f>
        <v>ESTE</v>
      </c>
      <c r="E1927" s="189"/>
      <c r="F1927" s="192"/>
      <c r="G1927" s="192"/>
      <c r="H1927" s="192"/>
      <c r="I1927" s="192"/>
      <c r="J1927" s="192"/>
      <c r="K1927" s="192"/>
      <c r="L1927" s="192"/>
      <c r="M1927" s="192"/>
      <c r="N1927" s="192"/>
      <c r="O1927" s="192"/>
      <c r="P1927" s="192"/>
    </row>
    <row r="1928" spans="1:16" x14ac:dyDescent="0.25">
      <c r="A1928" s="325"/>
      <c r="B1928" s="337"/>
      <c r="C1928" s="343"/>
      <c r="D1928" s="191" t="str">
        <f>$D$13</f>
        <v>SUD</v>
      </c>
      <c r="E1928" s="188"/>
      <c r="F1928" s="192"/>
      <c r="G1928" s="192"/>
      <c r="H1928" s="192"/>
      <c r="I1928" s="192"/>
      <c r="J1928" s="192"/>
      <c r="K1928" s="192"/>
      <c r="L1928" s="192"/>
      <c r="M1928" s="192"/>
      <c r="N1928" s="192"/>
      <c r="O1928" s="192"/>
      <c r="P1928" s="192"/>
    </row>
    <row r="1929" spans="1:16" x14ac:dyDescent="0.25">
      <c r="A1929" s="326"/>
      <c r="B1929" s="338"/>
      <c r="C1929" s="344"/>
      <c r="D1929" s="195" t="str">
        <f>$D$14</f>
        <v>OESTE</v>
      </c>
      <c r="E1929" s="190"/>
      <c r="F1929" s="192"/>
      <c r="G1929" s="192"/>
      <c r="H1929" s="192"/>
      <c r="I1929" s="192"/>
      <c r="J1929" s="192"/>
      <c r="K1929" s="192"/>
      <c r="L1929" s="192"/>
      <c r="M1929" s="192"/>
      <c r="N1929" s="192"/>
      <c r="O1929" s="192"/>
      <c r="P1929" s="192"/>
    </row>
    <row r="1930" spans="1:16" x14ac:dyDescent="0.25">
      <c r="A1930" s="193"/>
      <c r="B1930" s="206"/>
      <c r="C1930" s="204"/>
      <c r="D1930" s="192"/>
      <c r="E1930" s="192"/>
      <c r="F1930" s="192"/>
      <c r="G1930" s="192"/>
      <c r="H1930" s="192"/>
      <c r="I1930" s="192"/>
      <c r="J1930" s="192"/>
      <c r="K1930" s="192"/>
      <c r="L1930" s="192"/>
      <c r="M1930" s="192"/>
      <c r="N1930" s="192"/>
      <c r="O1930" s="192"/>
      <c r="P1930" s="192"/>
    </row>
    <row r="1931" spans="1:16" x14ac:dyDescent="0.25">
      <c r="A1931" s="327">
        <f>A1926+1</f>
        <v>385</v>
      </c>
      <c r="B1931" s="333">
        <f>Hoja2!B394</f>
        <v>0</v>
      </c>
      <c r="C1931" s="339">
        <f>Hoja2!R394</f>
        <v>0</v>
      </c>
      <c r="D1931" s="191" t="str">
        <f>$D$11</f>
        <v>NORTE</v>
      </c>
      <c r="E1931" s="187"/>
      <c r="F1931" s="192"/>
      <c r="G1931" s="192"/>
      <c r="H1931" s="192"/>
      <c r="I1931" s="192"/>
      <c r="J1931" s="192"/>
      <c r="K1931" s="192"/>
      <c r="L1931" s="192"/>
      <c r="M1931" s="192"/>
      <c r="N1931" s="192"/>
      <c r="O1931" s="192"/>
      <c r="P1931" s="192"/>
    </row>
    <row r="1932" spans="1:16" x14ac:dyDescent="0.25">
      <c r="A1932" s="328"/>
      <c r="B1932" s="334"/>
      <c r="C1932" s="340"/>
      <c r="D1932" s="194" t="str">
        <f>$D$12</f>
        <v>ESTE</v>
      </c>
      <c r="E1932" s="189"/>
      <c r="F1932" s="192"/>
      <c r="G1932" s="192"/>
      <c r="H1932" s="192"/>
      <c r="I1932" s="192"/>
      <c r="J1932" s="192"/>
      <c r="K1932" s="192"/>
      <c r="L1932" s="192"/>
      <c r="M1932" s="192"/>
      <c r="N1932" s="192"/>
      <c r="O1932" s="192"/>
      <c r="P1932" s="192"/>
    </row>
    <row r="1933" spans="1:16" x14ac:dyDescent="0.25">
      <c r="A1933" s="328"/>
      <c r="B1933" s="334"/>
      <c r="C1933" s="340"/>
      <c r="D1933" s="191" t="str">
        <f>$D$13</f>
        <v>SUD</v>
      </c>
      <c r="E1933" s="188"/>
      <c r="F1933" s="192"/>
      <c r="G1933" s="192"/>
      <c r="H1933" s="192"/>
      <c r="I1933" s="192"/>
      <c r="J1933" s="192"/>
      <c r="K1933" s="192"/>
      <c r="L1933" s="192"/>
      <c r="M1933" s="192"/>
      <c r="N1933" s="192"/>
      <c r="O1933" s="192"/>
      <c r="P1933" s="192"/>
    </row>
    <row r="1934" spans="1:16" x14ac:dyDescent="0.25">
      <c r="A1934" s="329"/>
      <c r="B1934" s="335"/>
      <c r="C1934" s="341"/>
      <c r="D1934" s="195" t="str">
        <f>$D$14</f>
        <v>OESTE</v>
      </c>
      <c r="E1934" s="190"/>
      <c r="F1934" s="192"/>
      <c r="G1934" s="192"/>
      <c r="H1934" s="192"/>
      <c r="I1934" s="192"/>
      <c r="J1934" s="192"/>
      <c r="K1934" s="192"/>
      <c r="L1934" s="192"/>
      <c r="M1934" s="192"/>
      <c r="N1934" s="192"/>
      <c r="O1934" s="192"/>
      <c r="P1934" s="192"/>
    </row>
    <row r="1935" spans="1:16" x14ac:dyDescent="0.25">
      <c r="A1935" s="193"/>
      <c r="B1935" s="206"/>
      <c r="C1935" s="204"/>
      <c r="D1935" s="192"/>
      <c r="E1935" s="192"/>
      <c r="F1935" s="192"/>
      <c r="G1935" s="192"/>
      <c r="H1935" s="192"/>
      <c r="I1935" s="192"/>
      <c r="J1935" s="192"/>
      <c r="K1935" s="192"/>
      <c r="L1935" s="192"/>
      <c r="M1935" s="192"/>
      <c r="N1935" s="192"/>
      <c r="O1935" s="192"/>
      <c r="P1935" s="192"/>
    </row>
    <row r="1936" spans="1:16" x14ac:dyDescent="0.25">
      <c r="A1936" s="324">
        <f>A1931+1</f>
        <v>386</v>
      </c>
      <c r="B1936" s="336">
        <f>Hoja2!B395</f>
        <v>0</v>
      </c>
      <c r="C1936" s="342">
        <f>Hoja2!R395</f>
        <v>0</v>
      </c>
      <c r="D1936" s="191" t="str">
        <f>$D$11</f>
        <v>NORTE</v>
      </c>
      <c r="E1936" s="187"/>
      <c r="F1936" s="192"/>
      <c r="G1936" s="192"/>
      <c r="H1936" s="192"/>
      <c r="I1936" s="192"/>
      <c r="J1936" s="192"/>
      <c r="K1936" s="192"/>
      <c r="L1936" s="192"/>
      <c r="M1936" s="192"/>
      <c r="N1936" s="192"/>
      <c r="O1936" s="192"/>
      <c r="P1936" s="192"/>
    </row>
    <row r="1937" spans="1:16" x14ac:dyDescent="0.25">
      <c r="A1937" s="325"/>
      <c r="B1937" s="337"/>
      <c r="C1937" s="343"/>
      <c r="D1937" s="194" t="str">
        <f>$D$12</f>
        <v>ESTE</v>
      </c>
      <c r="E1937" s="189"/>
      <c r="F1937" s="192"/>
      <c r="G1937" s="192"/>
      <c r="H1937" s="192"/>
      <c r="I1937" s="192"/>
      <c r="J1937" s="192"/>
      <c r="K1937" s="192"/>
      <c r="L1937" s="192"/>
      <c r="M1937" s="192"/>
      <c r="N1937" s="192"/>
      <c r="O1937" s="192"/>
      <c r="P1937" s="192"/>
    </row>
    <row r="1938" spans="1:16" x14ac:dyDescent="0.25">
      <c r="A1938" s="325"/>
      <c r="B1938" s="337"/>
      <c r="C1938" s="343"/>
      <c r="D1938" s="191" t="str">
        <f>$D$13</f>
        <v>SUD</v>
      </c>
      <c r="E1938" s="188"/>
      <c r="F1938" s="192"/>
      <c r="G1938" s="192"/>
      <c r="H1938" s="192"/>
      <c r="I1938" s="192"/>
      <c r="J1938" s="192"/>
      <c r="K1938" s="192"/>
      <c r="L1938" s="192"/>
      <c r="M1938" s="192"/>
      <c r="N1938" s="192"/>
      <c r="O1938" s="192"/>
      <c r="P1938" s="192"/>
    </row>
    <row r="1939" spans="1:16" x14ac:dyDescent="0.25">
      <c r="A1939" s="326"/>
      <c r="B1939" s="338"/>
      <c r="C1939" s="344"/>
      <c r="D1939" s="195" t="str">
        <f>$D$14</f>
        <v>OESTE</v>
      </c>
      <c r="E1939" s="190"/>
      <c r="F1939" s="192"/>
      <c r="G1939" s="192"/>
      <c r="H1939" s="192"/>
      <c r="I1939" s="192"/>
      <c r="J1939" s="192"/>
      <c r="K1939" s="192"/>
      <c r="L1939" s="192"/>
      <c r="M1939" s="192"/>
      <c r="N1939" s="192"/>
      <c r="O1939" s="192"/>
      <c r="P1939" s="192"/>
    </row>
    <row r="1940" spans="1:16" x14ac:dyDescent="0.25">
      <c r="A1940" s="193"/>
      <c r="B1940" s="206"/>
      <c r="C1940" s="204"/>
      <c r="D1940" s="192"/>
      <c r="E1940" s="192"/>
      <c r="F1940" s="192"/>
      <c r="G1940" s="192"/>
      <c r="H1940" s="192"/>
      <c r="I1940" s="192"/>
      <c r="J1940" s="192"/>
      <c r="K1940" s="192"/>
      <c r="L1940" s="192"/>
      <c r="M1940" s="192"/>
      <c r="N1940" s="192"/>
      <c r="O1940" s="192"/>
      <c r="P1940" s="192"/>
    </row>
    <row r="1941" spans="1:16" x14ac:dyDescent="0.25">
      <c r="A1941" s="327">
        <f>A1936+1</f>
        <v>387</v>
      </c>
      <c r="B1941" s="333">
        <f>Hoja2!B396</f>
        <v>0</v>
      </c>
      <c r="C1941" s="339">
        <f>Hoja2!R396</f>
        <v>0</v>
      </c>
      <c r="D1941" s="191" t="str">
        <f>$D$11</f>
        <v>NORTE</v>
      </c>
      <c r="E1941" s="187"/>
      <c r="F1941" s="192"/>
      <c r="G1941" s="192"/>
      <c r="H1941" s="192"/>
      <c r="I1941" s="192"/>
      <c r="J1941" s="192"/>
      <c r="K1941" s="192"/>
      <c r="L1941" s="192"/>
      <c r="M1941" s="192"/>
      <c r="N1941" s="192"/>
      <c r="O1941" s="192"/>
      <c r="P1941" s="192"/>
    </row>
    <row r="1942" spans="1:16" x14ac:dyDescent="0.25">
      <c r="A1942" s="328"/>
      <c r="B1942" s="334"/>
      <c r="C1942" s="340"/>
      <c r="D1942" s="194" t="str">
        <f>$D$12</f>
        <v>ESTE</v>
      </c>
      <c r="E1942" s="189"/>
      <c r="F1942" s="192"/>
      <c r="G1942" s="192"/>
      <c r="H1942" s="192"/>
      <c r="I1942" s="192"/>
      <c r="J1942" s="192"/>
      <c r="K1942" s="192"/>
      <c r="L1942" s="192"/>
      <c r="M1942" s="192"/>
      <c r="N1942" s="192"/>
      <c r="O1942" s="192"/>
      <c r="P1942" s="192"/>
    </row>
    <row r="1943" spans="1:16" x14ac:dyDescent="0.25">
      <c r="A1943" s="328"/>
      <c r="B1943" s="334"/>
      <c r="C1943" s="340"/>
      <c r="D1943" s="191" t="str">
        <f>$D$13</f>
        <v>SUD</v>
      </c>
      <c r="E1943" s="188"/>
      <c r="F1943" s="192"/>
      <c r="G1943" s="192"/>
      <c r="H1943" s="192"/>
      <c r="I1943" s="192"/>
      <c r="J1943" s="192"/>
      <c r="K1943" s="192"/>
      <c r="L1943" s="192"/>
      <c r="M1943" s="192"/>
      <c r="N1943" s="192"/>
      <c r="O1943" s="192"/>
      <c r="P1943" s="192"/>
    </row>
    <row r="1944" spans="1:16" x14ac:dyDescent="0.25">
      <c r="A1944" s="329"/>
      <c r="B1944" s="335"/>
      <c r="C1944" s="341"/>
      <c r="D1944" s="195" t="str">
        <f>$D$14</f>
        <v>OESTE</v>
      </c>
      <c r="E1944" s="190"/>
      <c r="F1944" s="192"/>
      <c r="G1944" s="192"/>
      <c r="H1944" s="192"/>
      <c r="I1944" s="192"/>
      <c r="J1944" s="192"/>
      <c r="K1944" s="192"/>
      <c r="L1944" s="192"/>
      <c r="M1944" s="192"/>
      <c r="N1944" s="192"/>
      <c r="O1944" s="192"/>
      <c r="P1944" s="192"/>
    </row>
    <row r="1945" spans="1:16" x14ac:dyDescent="0.25">
      <c r="A1945" s="193"/>
      <c r="B1945" s="206"/>
      <c r="C1945" s="204"/>
      <c r="D1945" s="192"/>
      <c r="E1945" s="192"/>
      <c r="F1945" s="192"/>
      <c r="G1945" s="192"/>
      <c r="H1945" s="192"/>
      <c r="I1945" s="192"/>
      <c r="J1945" s="192"/>
      <c r="K1945" s="192"/>
      <c r="L1945" s="192"/>
      <c r="M1945" s="192"/>
      <c r="N1945" s="192"/>
      <c r="O1945" s="192"/>
      <c r="P1945" s="192"/>
    </row>
    <row r="1946" spans="1:16" x14ac:dyDescent="0.25">
      <c r="A1946" s="324">
        <f>A1941+1</f>
        <v>388</v>
      </c>
      <c r="B1946" s="336">
        <f>Hoja2!B397</f>
        <v>0</v>
      </c>
      <c r="C1946" s="342">
        <f>Hoja2!R397</f>
        <v>0</v>
      </c>
      <c r="D1946" s="191" t="str">
        <f>$D$11</f>
        <v>NORTE</v>
      </c>
      <c r="E1946" s="187"/>
      <c r="F1946" s="192"/>
      <c r="G1946" s="192"/>
      <c r="H1946" s="192"/>
      <c r="I1946" s="192"/>
      <c r="J1946" s="192"/>
      <c r="K1946" s="192"/>
      <c r="L1946" s="192"/>
      <c r="M1946" s="192"/>
      <c r="N1946" s="192"/>
      <c r="O1946" s="192"/>
      <c r="P1946" s="192"/>
    </row>
    <row r="1947" spans="1:16" x14ac:dyDescent="0.25">
      <c r="A1947" s="325"/>
      <c r="B1947" s="337"/>
      <c r="C1947" s="343"/>
      <c r="D1947" s="194" t="str">
        <f>$D$12</f>
        <v>ESTE</v>
      </c>
      <c r="E1947" s="189"/>
      <c r="F1947" s="192"/>
      <c r="G1947" s="192"/>
      <c r="H1947" s="192"/>
      <c r="I1947" s="192"/>
      <c r="J1947" s="192"/>
      <c r="K1947" s="192"/>
      <c r="L1947" s="192"/>
      <c r="M1947" s="192"/>
      <c r="N1947" s="192"/>
      <c r="O1947" s="192"/>
      <c r="P1947" s="192"/>
    </row>
    <row r="1948" spans="1:16" x14ac:dyDescent="0.25">
      <c r="A1948" s="325"/>
      <c r="B1948" s="337"/>
      <c r="C1948" s="343"/>
      <c r="D1948" s="191" t="str">
        <f>$D$13</f>
        <v>SUD</v>
      </c>
      <c r="E1948" s="188"/>
      <c r="F1948" s="192"/>
      <c r="G1948" s="192"/>
      <c r="H1948" s="192"/>
      <c r="I1948" s="192"/>
      <c r="J1948" s="192"/>
      <c r="K1948" s="192"/>
      <c r="L1948" s="192"/>
      <c r="M1948" s="192"/>
      <c r="N1948" s="192"/>
      <c r="O1948" s="192"/>
      <c r="P1948" s="192"/>
    </row>
    <row r="1949" spans="1:16" x14ac:dyDescent="0.25">
      <c r="A1949" s="326"/>
      <c r="B1949" s="338"/>
      <c r="C1949" s="344"/>
      <c r="D1949" s="195" t="str">
        <f>$D$14</f>
        <v>OESTE</v>
      </c>
      <c r="E1949" s="190"/>
      <c r="F1949" s="192"/>
      <c r="G1949" s="192"/>
      <c r="H1949" s="192"/>
      <c r="I1949" s="192"/>
      <c r="J1949" s="192"/>
      <c r="K1949" s="192"/>
      <c r="L1949" s="192"/>
      <c r="M1949" s="192"/>
      <c r="N1949" s="192"/>
      <c r="O1949" s="192"/>
      <c r="P1949" s="192"/>
    </row>
    <row r="1950" spans="1:16" x14ac:dyDescent="0.25">
      <c r="A1950" s="193"/>
      <c r="B1950" s="206"/>
      <c r="C1950" s="204"/>
      <c r="D1950" s="192"/>
      <c r="E1950" s="192"/>
      <c r="F1950" s="192"/>
      <c r="G1950" s="192"/>
      <c r="H1950" s="192"/>
      <c r="I1950" s="192"/>
      <c r="J1950" s="192"/>
      <c r="K1950" s="192"/>
      <c r="L1950" s="192"/>
      <c r="M1950" s="192"/>
      <c r="N1950" s="192"/>
      <c r="O1950" s="192"/>
      <c r="P1950" s="192"/>
    </row>
    <row r="1951" spans="1:16" x14ac:dyDescent="0.25">
      <c r="A1951" s="327">
        <f>A1946+1</f>
        <v>389</v>
      </c>
      <c r="B1951" s="333">
        <f>Hoja2!B398</f>
        <v>0</v>
      </c>
      <c r="C1951" s="339">
        <f>Hoja2!R398</f>
        <v>0</v>
      </c>
      <c r="D1951" s="191" t="str">
        <f>$D$11</f>
        <v>NORTE</v>
      </c>
      <c r="E1951" s="187"/>
      <c r="F1951" s="192"/>
      <c r="G1951" s="192"/>
      <c r="H1951" s="192"/>
      <c r="I1951" s="192"/>
      <c r="J1951" s="192"/>
      <c r="K1951" s="192"/>
      <c r="L1951" s="192"/>
      <c r="M1951" s="192"/>
      <c r="N1951" s="192"/>
      <c r="O1951" s="192"/>
      <c r="P1951" s="192"/>
    </row>
    <row r="1952" spans="1:16" x14ac:dyDescent="0.25">
      <c r="A1952" s="328"/>
      <c r="B1952" s="334"/>
      <c r="C1952" s="340"/>
      <c r="D1952" s="194" t="str">
        <f>$D$12</f>
        <v>ESTE</v>
      </c>
      <c r="E1952" s="189"/>
      <c r="F1952" s="192"/>
      <c r="G1952" s="192"/>
      <c r="H1952" s="192"/>
      <c r="I1952" s="192"/>
      <c r="J1952" s="192"/>
      <c r="K1952" s="192"/>
      <c r="L1952" s="192"/>
      <c r="M1952" s="192"/>
      <c r="N1952" s="192"/>
      <c r="O1952" s="192"/>
      <c r="P1952" s="192"/>
    </row>
    <row r="1953" spans="1:16" x14ac:dyDescent="0.25">
      <c r="A1953" s="328"/>
      <c r="B1953" s="334"/>
      <c r="C1953" s="340"/>
      <c r="D1953" s="191" t="str">
        <f>$D$13</f>
        <v>SUD</v>
      </c>
      <c r="E1953" s="188"/>
      <c r="F1953" s="192"/>
      <c r="G1953" s="192"/>
      <c r="H1953" s="192"/>
      <c r="I1953" s="192"/>
      <c r="J1953" s="192"/>
      <c r="K1953" s="192"/>
      <c r="L1953" s="192"/>
      <c r="M1953" s="192"/>
      <c r="N1953" s="192"/>
      <c r="O1953" s="192"/>
      <c r="P1953" s="192"/>
    </row>
    <row r="1954" spans="1:16" x14ac:dyDescent="0.25">
      <c r="A1954" s="329"/>
      <c r="B1954" s="335"/>
      <c r="C1954" s="341"/>
      <c r="D1954" s="195" t="str">
        <f>$D$14</f>
        <v>OESTE</v>
      </c>
      <c r="E1954" s="190"/>
      <c r="F1954" s="192"/>
      <c r="G1954" s="192"/>
      <c r="H1954" s="192"/>
      <c r="I1954" s="192"/>
      <c r="J1954" s="192"/>
      <c r="K1954" s="192"/>
      <c r="L1954" s="192"/>
      <c r="M1954" s="192"/>
      <c r="N1954" s="192"/>
      <c r="O1954" s="192"/>
      <c r="P1954" s="192"/>
    </row>
    <row r="1955" spans="1:16" x14ac:dyDescent="0.25">
      <c r="A1955" s="193"/>
      <c r="B1955" s="206"/>
      <c r="C1955" s="204"/>
      <c r="D1955" s="192"/>
      <c r="E1955" s="192"/>
      <c r="F1955" s="192"/>
      <c r="G1955" s="192"/>
      <c r="H1955" s="192"/>
      <c r="I1955" s="192"/>
      <c r="J1955" s="192"/>
      <c r="K1955" s="192"/>
      <c r="L1955" s="192"/>
      <c r="M1955" s="192"/>
      <c r="N1955" s="192"/>
      <c r="O1955" s="192"/>
      <c r="P1955" s="192"/>
    </row>
    <row r="1956" spans="1:16" x14ac:dyDescent="0.25">
      <c r="A1956" s="324">
        <f>A1951+1</f>
        <v>390</v>
      </c>
      <c r="B1956" s="336">
        <f>Hoja2!B399</f>
        <v>0</v>
      </c>
      <c r="C1956" s="342">
        <f>Hoja2!R399</f>
        <v>0</v>
      </c>
      <c r="D1956" s="191" t="str">
        <f>$D$11</f>
        <v>NORTE</v>
      </c>
      <c r="E1956" s="187"/>
      <c r="F1956" s="192"/>
      <c r="G1956" s="192"/>
      <c r="H1956" s="192"/>
      <c r="I1956" s="192"/>
      <c r="J1956" s="192"/>
      <c r="K1956" s="192"/>
      <c r="L1956" s="192"/>
      <c r="M1956" s="192"/>
      <c r="N1956" s="192"/>
      <c r="O1956" s="192"/>
      <c r="P1956" s="192"/>
    </row>
    <row r="1957" spans="1:16" x14ac:dyDescent="0.25">
      <c r="A1957" s="325"/>
      <c r="B1957" s="337"/>
      <c r="C1957" s="343"/>
      <c r="D1957" s="194" t="str">
        <f>$D$12</f>
        <v>ESTE</v>
      </c>
      <c r="E1957" s="189"/>
      <c r="F1957" s="192"/>
      <c r="G1957" s="192"/>
      <c r="H1957" s="192"/>
      <c r="I1957" s="192"/>
      <c r="J1957" s="192"/>
      <c r="K1957" s="192"/>
      <c r="L1957" s="192"/>
      <c r="M1957" s="192"/>
      <c r="N1957" s="192"/>
      <c r="O1957" s="192"/>
      <c r="P1957" s="192"/>
    </row>
    <row r="1958" spans="1:16" x14ac:dyDescent="0.25">
      <c r="A1958" s="325"/>
      <c r="B1958" s="337"/>
      <c r="C1958" s="343"/>
      <c r="D1958" s="191" t="str">
        <f>$D$13</f>
        <v>SUD</v>
      </c>
      <c r="E1958" s="188"/>
      <c r="F1958" s="192"/>
      <c r="G1958" s="192"/>
      <c r="H1958" s="192"/>
      <c r="I1958" s="192"/>
      <c r="J1958" s="192"/>
      <c r="K1958" s="192"/>
      <c r="L1958" s="192"/>
      <c r="M1958" s="192"/>
      <c r="N1958" s="192"/>
      <c r="O1958" s="192"/>
      <c r="P1958" s="192"/>
    </row>
    <row r="1959" spans="1:16" x14ac:dyDescent="0.25">
      <c r="A1959" s="326"/>
      <c r="B1959" s="338"/>
      <c r="C1959" s="344"/>
      <c r="D1959" s="195" t="str">
        <f>$D$14</f>
        <v>OESTE</v>
      </c>
      <c r="E1959" s="190"/>
      <c r="F1959" s="192"/>
      <c r="G1959" s="192"/>
      <c r="H1959" s="192"/>
      <c r="I1959" s="192"/>
      <c r="J1959" s="192"/>
      <c r="K1959" s="192"/>
      <c r="L1959" s="192"/>
      <c r="M1959" s="192"/>
      <c r="N1959" s="192"/>
      <c r="O1959" s="192"/>
      <c r="P1959" s="192"/>
    </row>
    <row r="1960" spans="1:16" x14ac:dyDescent="0.25">
      <c r="A1960" s="193"/>
      <c r="B1960" s="206"/>
      <c r="C1960" s="204"/>
      <c r="D1960" s="192"/>
      <c r="E1960" s="192"/>
      <c r="F1960" s="192"/>
      <c r="G1960" s="192"/>
      <c r="H1960" s="192"/>
      <c r="I1960" s="192"/>
      <c r="J1960" s="192"/>
      <c r="K1960" s="192"/>
      <c r="L1960" s="192"/>
      <c r="M1960" s="192"/>
      <c r="N1960" s="192"/>
      <c r="O1960" s="192"/>
      <c r="P1960" s="192"/>
    </row>
    <row r="1961" spans="1:16" x14ac:dyDescent="0.25">
      <c r="A1961" s="327">
        <f>A1956+1</f>
        <v>391</v>
      </c>
      <c r="B1961" s="333">
        <f>Hoja2!B400</f>
        <v>0</v>
      </c>
      <c r="C1961" s="339">
        <f>Hoja2!R400</f>
        <v>0</v>
      </c>
      <c r="D1961" s="191" t="str">
        <f>$D$11</f>
        <v>NORTE</v>
      </c>
      <c r="E1961" s="187"/>
      <c r="F1961" s="192"/>
      <c r="G1961" s="192"/>
      <c r="H1961" s="192"/>
      <c r="I1961" s="192"/>
      <c r="J1961" s="192"/>
      <c r="K1961" s="192"/>
      <c r="L1961" s="192"/>
      <c r="M1961" s="192"/>
      <c r="N1961" s="192"/>
      <c r="O1961" s="192"/>
      <c r="P1961" s="192"/>
    </row>
    <row r="1962" spans="1:16" x14ac:dyDescent="0.25">
      <c r="A1962" s="328"/>
      <c r="B1962" s="334"/>
      <c r="C1962" s="340"/>
      <c r="D1962" s="194" t="str">
        <f>$D$12</f>
        <v>ESTE</v>
      </c>
      <c r="E1962" s="189"/>
      <c r="F1962" s="192"/>
      <c r="G1962" s="192"/>
      <c r="H1962" s="192"/>
      <c r="I1962" s="192"/>
      <c r="J1962" s="192"/>
      <c r="K1962" s="192"/>
      <c r="L1962" s="192"/>
      <c r="M1962" s="192"/>
      <c r="N1962" s="192"/>
      <c r="O1962" s="192"/>
      <c r="P1962" s="192"/>
    </row>
    <row r="1963" spans="1:16" x14ac:dyDescent="0.25">
      <c r="A1963" s="328"/>
      <c r="B1963" s="334"/>
      <c r="C1963" s="340"/>
      <c r="D1963" s="191" t="str">
        <f>$D$13</f>
        <v>SUD</v>
      </c>
      <c r="E1963" s="188"/>
      <c r="F1963" s="192"/>
      <c r="G1963" s="192"/>
      <c r="H1963" s="192"/>
      <c r="I1963" s="192"/>
      <c r="J1963" s="192"/>
      <c r="K1963" s="192"/>
      <c r="L1963" s="192"/>
      <c r="M1963" s="192"/>
      <c r="N1963" s="192"/>
      <c r="O1963" s="192"/>
      <c r="P1963" s="192"/>
    </row>
    <row r="1964" spans="1:16" x14ac:dyDescent="0.25">
      <c r="A1964" s="329"/>
      <c r="B1964" s="335"/>
      <c r="C1964" s="341"/>
      <c r="D1964" s="195" t="str">
        <f>$D$14</f>
        <v>OESTE</v>
      </c>
      <c r="E1964" s="190"/>
      <c r="F1964" s="192"/>
      <c r="G1964" s="192"/>
      <c r="H1964" s="192"/>
      <c r="I1964" s="192"/>
      <c r="J1964" s="192"/>
      <c r="K1964" s="192"/>
      <c r="L1964" s="192"/>
      <c r="M1964" s="192"/>
      <c r="N1964" s="192"/>
      <c r="O1964" s="192"/>
      <c r="P1964" s="192"/>
    </row>
    <row r="1965" spans="1:16" x14ac:dyDescent="0.25">
      <c r="A1965" s="193"/>
      <c r="B1965" s="206"/>
      <c r="C1965" s="204"/>
      <c r="D1965" s="192"/>
      <c r="E1965" s="192"/>
      <c r="F1965" s="192"/>
      <c r="G1965" s="192"/>
      <c r="H1965" s="192"/>
      <c r="I1965" s="192"/>
      <c r="J1965" s="192"/>
      <c r="K1965" s="192"/>
      <c r="L1965" s="192"/>
      <c r="M1965" s="192"/>
      <c r="N1965" s="192"/>
      <c r="O1965" s="192"/>
      <c r="P1965" s="192"/>
    </row>
    <row r="1966" spans="1:16" x14ac:dyDescent="0.25">
      <c r="A1966" s="324">
        <f>A1961+1</f>
        <v>392</v>
      </c>
      <c r="B1966" s="336">
        <f>Hoja2!B401</f>
        <v>0</v>
      </c>
      <c r="C1966" s="342">
        <f>Hoja2!R401</f>
        <v>0</v>
      </c>
      <c r="D1966" s="191" t="str">
        <f>$D$11</f>
        <v>NORTE</v>
      </c>
      <c r="E1966" s="187"/>
      <c r="F1966" s="192"/>
      <c r="G1966" s="192"/>
      <c r="H1966" s="192"/>
      <c r="I1966" s="192"/>
      <c r="J1966" s="192"/>
      <c r="K1966" s="192"/>
      <c r="L1966" s="192"/>
      <c r="M1966" s="192"/>
      <c r="N1966" s="192"/>
      <c r="O1966" s="192"/>
      <c r="P1966" s="192"/>
    </row>
    <row r="1967" spans="1:16" x14ac:dyDescent="0.25">
      <c r="A1967" s="325"/>
      <c r="B1967" s="337"/>
      <c r="C1967" s="343"/>
      <c r="D1967" s="194" t="str">
        <f>$D$12</f>
        <v>ESTE</v>
      </c>
      <c r="E1967" s="189"/>
      <c r="F1967" s="192"/>
      <c r="G1967" s="192"/>
      <c r="H1967" s="192"/>
      <c r="I1967" s="192"/>
      <c r="J1967" s="192"/>
      <c r="K1967" s="192"/>
      <c r="L1967" s="192"/>
      <c r="M1967" s="192"/>
      <c r="N1967" s="192"/>
      <c r="O1967" s="192"/>
      <c r="P1967" s="192"/>
    </row>
    <row r="1968" spans="1:16" x14ac:dyDescent="0.25">
      <c r="A1968" s="325"/>
      <c r="B1968" s="337"/>
      <c r="C1968" s="343"/>
      <c r="D1968" s="191" t="str">
        <f>$D$13</f>
        <v>SUD</v>
      </c>
      <c r="E1968" s="188"/>
      <c r="F1968" s="192"/>
      <c r="G1968" s="192"/>
      <c r="H1968" s="192"/>
      <c r="I1968" s="192"/>
      <c r="J1968" s="192"/>
      <c r="K1968" s="192"/>
      <c r="L1968" s="192"/>
      <c r="M1968" s="192"/>
      <c r="N1968" s="192"/>
      <c r="O1968" s="192"/>
      <c r="P1968" s="192"/>
    </row>
    <row r="1969" spans="1:16" x14ac:dyDescent="0.25">
      <c r="A1969" s="326"/>
      <c r="B1969" s="338"/>
      <c r="C1969" s="344"/>
      <c r="D1969" s="195" t="str">
        <f>$D$14</f>
        <v>OESTE</v>
      </c>
      <c r="E1969" s="190"/>
      <c r="F1969" s="192"/>
      <c r="G1969" s="192"/>
      <c r="H1969" s="192"/>
      <c r="I1969" s="192"/>
      <c r="J1969" s="192"/>
      <c r="K1969" s="192"/>
      <c r="L1969" s="192"/>
      <c r="M1969" s="192"/>
      <c r="N1969" s="192"/>
      <c r="O1969" s="192"/>
      <c r="P1969" s="192"/>
    </row>
    <row r="1970" spans="1:16" x14ac:dyDescent="0.25">
      <c r="A1970" s="193"/>
      <c r="B1970" s="206"/>
      <c r="C1970" s="204"/>
      <c r="D1970" s="192"/>
      <c r="E1970" s="192"/>
      <c r="F1970" s="192"/>
      <c r="G1970" s="192"/>
      <c r="H1970" s="192"/>
      <c r="I1970" s="192"/>
      <c r="J1970" s="192"/>
      <c r="K1970" s="192"/>
      <c r="L1970" s="192"/>
      <c r="M1970" s="192"/>
      <c r="N1970" s="192"/>
      <c r="O1970" s="192"/>
      <c r="P1970" s="192"/>
    </row>
    <row r="1971" spans="1:16" x14ac:dyDescent="0.25">
      <c r="A1971" s="327">
        <f>A1966+1</f>
        <v>393</v>
      </c>
      <c r="B1971" s="333">
        <f>Hoja2!B402</f>
        <v>0</v>
      </c>
      <c r="C1971" s="339">
        <f>Hoja2!R402</f>
        <v>0</v>
      </c>
      <c r="D1971" s="191" t="str">
        <f>$D$11</f>
        <v>NORTE</v>
      </c>
      <c r="E1971" s="187"/>
      <c r="F1971" s="192"/>
      <c r="G1971" s="192"/>
      <c r="H1971" s="192"/>
      <c r="I1971" s="192"/>
      <c r="J1971" s="192"/>
      <c r="K1971" s="192"/>
      <c r="L1971" s="192"/>
      <c r="M1971" s="192"/>
      <c r="N1971" s="192"/>
      <c r="O1971" s="192"/>
      <c r="P1971" s="192"/>
    </row>
    <row r="1972" spans="1:16" x14ac:dyDescent="0.25">
      <c r="A1972" s="328"/>
      <c r="B1972" s="334"/>
      <c r="C1972" s="340"/>
      <c r="D1972" s="194" t="str">
        <f>$D$12</f>
        <v>ESTE</v>
      </c>
      <c r="E1972" s="189"/>
      <c r="F1972" s="192"/>
      <c r="G1972" s="192"/>
      <c r="H1972" s="192"/>
      <c r="I1972" s="192"/>
      <c r="J1972" s="192"/>
      <c r="K1972" s="192"/>
      <c r="L1972" s="192"/>
      <c r="M1972" s="192"/>
      <c r="N1972" s="192"/>
      <c r="O1972" s="192"/>
      <c r="P1972" s="192"/>
    </row>
    <row r="1973" spans="1:16" x14ac:dyDescent="0.25">
      <c r="A1973" s="328"/>
      <c r="B1973" s="334"/>
      <c r="C1973" s="340"/>
      <c r="D1973" s="191" t="str">
        <f>$D$13</f>
        <v>SUD</v>
      </c>
      <c r="E1973" s="188"/>
      <c r="F1973" s="192"/>
      <c r="G1973" s="192"/>
      <c r="H1973" s="192"/>
      <c r="I1973" s="192"/>
      <c r="J1973" s="192"/>
      <c r="K1973" s="192"/>
      <c r="L1973" s="192"/>
      <c r="M1973" s="192"/>
      <c r="N1973" s="192"/>
      <c r="O1973" s="192"/>
      <c r="P1973" s="192"/>
    </row>
    <row r="1974" spans="1:16" x14ac:dyDescent="0.25">
      <c r="A1974" s="329"/>
      <c r="B1974" s="335"/>
      <c r="C1974" s="341"/>
      <c r="D1974" s="195" t="str">
        <f>$D$14</f>
        <v>OESTE</v>
      </c>
      <c r="E1974" s="190"/>
      <c r="F1974" s="192"/>
      <c r="G1974" s="192"/>
      <c r="H1974" s="192"/>
      <c r="I1974" s="192"/>
      <c r="J1974" s="192"/>
      <c r="K1974" s="192"/>
      <c r="L1974" s="192"/>
      <c r="M1974" s="192"/>
      <c r="N1974" s="192"/>
      <c r="O1974" s="192"/>
      <c r="P1974" s="192"/>
    </row>
    <row r="1975" spans="1:16" x14ac:dyDescent="0.25">
      <c r="A1975" s="193"/>
      <c r="B1975" s="206"/>
      <c r="C1975" s="204"/>
      <c r="D1975" s="192"/>
      <c r="E1975" s="192"/>
      <c r="F1975" s="192"/>
      <c r="G1975" s="192"/>
      <c r="H1975" s="192"/>
      <c r="I1975" s="192"/>
      <c r="J1975" s="192"/>
      <c r="K1975" s="192"/>
      <c r="L1975" s="192"/>
      <c r="M1975" s="192"/>
      <c r="N1975" s="192"/>
      <c r="O1975" s="192"/>
      <c r="P1975" s="192"/>
    </row>
    <row r="1976" spans="1:16" x14ac:dyDescent="0.25">
      <c r="A1976" s="324">
        <f>A1971+1</f>
        <v>394</v>
      </c>
      <c r="B1976" s="336">
        <f>Hoja2!B403</f>
        <v>0</v>
      </c>
      <c r="C1976" s="342">
        <f>Hoja2!R403</f>
        <v>0</v>
      </c>
      <c r="D1976" s="191" t="str">
        <f>$D$11</f>
        <v>NORTE</v>
      </c>
      <c r="E1976" s="187"/>
      <c r="F1976" s="192"/>
      <c r="G1976" s="192"/>
      <c r="H1976" s="192"/>
      <c r="I1976" s="192"/>
      <c r="J1976" s="192"/>
      <c r="K1976" s="192"/>
      <c r="L1976" s="192"/>
      <c r="M1976" s="192"/>
      <c r="N1976" s="192"/>
      <c r="O1976" s="192"/>
      <c r="P1976" s="192"/>
    </row>
    <row r="1977" spans="1:16" x14ac:dyDescent="0.25">
      <c r="A1977" s="325"/>
      <c r="B1977" s="337"/>
      <c r="C1977" s="343"/>
      <c r="D1977" s="194" t="str">
        <f>$D$12</f>
        <v>ESTE</v>
      </c>
      <c r="E1977" s="189"/>
      <c r="F1977" s="192"/>
      <c r="G1977" s="192"/>
      <c r="H1977" s="192"/>
      <c r="I1977" s="192"/>
      <c r="J1977" s="192"/>
      <c r="K1977" s="192"/>
      <c r="L1977" s="192"/>
      <c r="M1977" s="192"/>
      <c r="N1977" s="192"/>
      <c r="O1977" s="192"/>
      <c r="P1977" s="192"/>
    </row>
    <row r="1978" spans="1:16" x14ac:dyDescent="0.25">
      <c r="A1978" s="325"/>
      <c r="B1978" s="337"/>
      <c r="C1978" s="343"/>
      <c r="D1978" s="191" t="str">
        <f>$D$13</f>
        <v>SUD</v>
      </c>
      <c r="E1978" s="188"/>
      <c r="F1978" s="192"/>
      <c r="G1978" s="192"/>
      <c r="H1978" s="192"/>
      <c r="I1978" s="192"/>
      <c r="J1978" s="192"/>
      <c r="K1978" s="192"/>
      <c r="L1978" s="192"/>
      <c r="M1978" s="192"/>
      <c r="N1978" s="192"/>
      <c r="O1978" s="192"/>
      <c r="P1978" s="192"/>
    </row>
    <row r="1979" spans="1:16" x14ac:dyDescent="0.25">
      <c r="A1979" s="326"/>
      <c r="B1979" s="338"/>
      <c r="C1979" s="344"/>
      <c r="D1979" s="195" t="str">
        <f>$D$14</f>
        <v>OESTE</v>
      </c>
      <c r="E1979" s="190"/>
      <c r="F1979" s="192"/>
      <c r="G1979" s="192"/>
      <c r="H1979" s="192"/>
      <c r="I1979" s="192"/>
      <c r="J1979" s="192"/>
      <c r="K1979" s="192"/>
      <c r="L1979" s="192"/>
      <c r="M1979" s="192"/>
      <c r="N1979" s="192"/>
      <c r="O1979" s="192"/>
      <c r="P1979" s="192"/>
    </row>
    <row r="1980" spans="1:16" x14ac:dyDescent="0.25">
      <c r="A1980" s="193"/>
      <c r="B1980" s="206"/>
      <c r="C1980" s="204"/>
      <c r="D1980" s="192"/>
      <c r="E1980" s="192"/>
      <c r="F1980" s="192"/>
      <c r="G1980" s="192"/>
      <c r="H1980" s="192"/>
      <c r="I1980" s="192"/>
      <c r="J1980" s="192"/>
      <c r="K1980" s="192"/>
      <c r="L1980" s="192"/>
      <c r="M1980" s="192"/>
      <c r="N1980" s="192"/>
      <c r="O1980" s="192"/>
      <c r="P1980" s="192"/>
    </row>
    <row r="1981" spans="1:16" x14ac:dyDescent="0.25">
      <c r="A1981" s="327">
        <f>A1976+1</f>
        <v>395</v>
      </c>
      <c r="B1981" s="333">
        <f>Hoja2!B404</f>
        <v>0</v>
      </c>
      <c r="C1981" s="339">
        <f>Hoja2!R404</f>
        <v>0</v>
      </c>
      <c r="D1981" s="191" t="str">
        <f>$D$11</f>
        <v>NORTE</v>
      </c>
      <c r="E1981" s="187"/>
      <c r="F1981" s="192"/>
      <c r="G1981" s="192"/>
      <c r="H1981" s="192"/>
      <c r="I1981" s="192"/>
      <c r="J1981" s="192"/>
      <c r="K1981" s="192"/>
      <c r="L1981" s="192"/>
      <c r="M1981" s="192"/>
      <c r="N1981" s="192"/>
      <c r="O1981" s="192"/>
      <c r="P1981" s="192"/>
    </row>
    <row r="1982" spans="1:16" x14ac:dyDescent="0.25">
      <c r="A1982" s="328"/>
      <c r="B1982" s="334"/>
      <c r="C1982" s="340"/>
      <c r="D1982" s="194" t="str">
        <f>$D$12</f>
        <v>ESTE</v>
      </c>
      <c r="E1982" s="189"/>
      <c r="F1982" s="192"/>
      <c r="G1982" s="192"/>
      <c r="H1982" s="192"/>
      <c r="I1982" s="192"/>
      <c r="J1982" s="192"/>
      <c r="K1982" s="192"/>
      <c r="L1982" s="192"/>
      <c r="M1982" s="192"/>
      <c r="N1982" s="192"/>
      <c r="O1982" s="192"/>
      <c r="P1982" s="192"/>
    </row>
    <row r="1983" spans="1:16" x14ac:dyDescent="0.25">
      <c r="A1983" s="328"/>
      <c r="B1983" s="334"/>
      <c r="C1983" s="340"/>
      <c r="D1983" s="191" t="str">
        <f>$D$13</f>
        <v>SUD</v>
      </c>
      <c r="E1983" s="188"/>
      <c r="F1983" s="192"/>
      <c r="G1983" s="192"/>
      <c r="H1983" s="192"/>
      <c r="I1983" s="192"/>
      <c r="J1983" s="192"/>
      <c r="K1983" s="192"/>
      <c r="L1983" s="192"/>
      <c r="M1983" s="192"/>
      <c r="N1983" s="192"/>
      <c r="O1983" s="192"/>
      <c r="P1983" s="192"/>
    </row>
    <row r="1984" spans="1:16" x14ac:dyDescent="0.25">
      <c r="A1984" s="329"/>
      <c r="B1984" s="335"/>
      <c r="C1984" s="341"/>
      <c r="D1984" s="195" t="str">
        <f>$D$14</f>
        <v>OESTE</v>
      </c>
      <c r="E1984" s="190"/>
      <c r="F1984" s="192"/>
      <c r="G1984" s="192"/>
      <c r="H1984" s="192"/>
      <c r="I1984" s="192"/>
      <c r="J1984" s="192"/>
      <c r="K1984" s="192"/>
      <c r="L1984" s="192"/>
      <c r="M1984" s="192"/>
      <c r="N1984" s="192"/>
      <c r="O1984" s="192"/>
      <c r="P1984" s="192"/>
    </row>
    <row r="1985" spans="1:16" x14ac:dyDescent="0.25">
      <c r="A1985" s="193"/>
      <c r="B1985" s="206"/>
      <c r="C1985" s="204"/>
      <c r="D1985" s="192"/>
      <c r="E1985" s="192"/>
      <c r="F1985" s="192"/>
      <c r="G1985" s="192"/>
      <c r="H1985" s="192"/>
      <c r="I1985" s="192"/>
      <c r="J1985" s="192"/>
      <c r="K1985" s="192"/>
      <c r="L1985" s="192"/>
      <c r="M1985" s="192"/>
      <c r="N1985" s="192"/>
      <c r="O1985" s="192"/>
      <c r="P1985" s="192"/>
    </row>
    <row r="1986" spans="1:16" x14ac:dyDescent="0.25">
      <c r="A1986" s="324">
        <f>A1981+1</f>
        <v>396</v>
      </c>
      <c r="B1986" s="336">
        <f>Hoja2!B405</f>
        <v>0</v>
      </c>
      <c r="C1986" s="342">
        <f>Hoja2!R405</f>
        <v>0</v>
      </c>
      <c r="D1986" s="191" t="str">
        <f>$D$11</f>
        <v>NORTE</v>
      </c>
      <c r="E1986" s="187"/>
      <c r="F1986" s="192"/>
      <c r="G1986" s="192"/>
      <c r="H1986" s="192"/>
      <c r="I1986" s="192"/>
      <c r="J1986" s="192"/>
      <c r="K1986" s="192"/>
      <c r="L1986" s="192"/>
      <c r="M1986" s="192"/>
      <c r="N1986" s="192"/>
      <c r="O1986" s="192"/>
      <c r="P1986" s="192"/>
    </row>
    <row r="1987" spans="1:16" x14ac:dyDescent="0.25">
      <c r="A1987" s="325"/>
      <c r="B1987" s="337"/>
      <c r="C1987" s="343"/>
      <c r="D1987" s="194" t="str">
        <f>$D$12</f>
        <v>ESTE</v>
      </c>
      <c r="E1987" s="189"/>
      <c r="F1987" s="192"/>
      <c r="G1987" s="192"/>
      <c r="H1987" s="192"/>
      <c r="I1987" s="192"/>
      <c r="J1987" s="192"/>
      <c r="K1987" s="192"/>
      <c r="L1987" s="192"/>
      <c r="M1987" s="192"/>
      <c r="N1987" s="192"/>
      <c r="O1987" s="192"/>
      <c r="P1987" s="192"/>
    </row>
    <row r="1988" spans="1:16" x14ac:dyDescent="0.25">
      <c r="A1988" s="325"/>
      <c r="B1988" s="337"/>
      <c r="C1988" s="343"/>
      <c r="D1988" s="191" t="str">
        <f>$D$13</f>
        <v>SUD</v>
      </c>
      <c r="E1988" s="188"/>
      <c r="F1988" s="192"/>
      <c r="G1988" s="192"/>
      <c r="H1988" s="192"/>
      <c r="I1988" s="192"/>
      <c r="J1988" s="192"/>
      <c r="K1988" s="192"/>
      <c r="L1988" s="192"/>
      <c r="M1988" s="192"/>
      <c r="N1988" s="192"/>
      <c r="O1988" s="192"/>
      <c r="P1988" s="192"/>
    </row>
    <row r="1989" spans="1:16" x14ac:dyDescent="0.25">
      <c r="A1989" s="326"/>
      <c r="B1989" s="338"/>
      <c r="C1989" s="344"/>
      <c r="D1989" s="195" t="str">
        <f>$D$14</f>
        <v>OESTE</v>
      </c>
      <c r="E1989" s="190"/>
      <c r="F1989" s="192"/>
      <c r="G1989" s="192"/>
      <c r="H1989" s="192"/>
      <c r="I1989" s="192"/>
      <c r="J1989" s="192"/>
      <c r="K1989" s="192"/>
      <c r="L1989" s="192"/>
      <c r="M1989" s="192"/>
      <c r="N1989" s="192"/>
      <c r="O1989" s="192"/>
      <c r="P1989" s="192"/>
    </row>
    <row r="1990" spans="1:16" x14ac:dyDescent="0.25">
      <c r="A1990" s="193"/>
      <c r="B1990" s="206"/>
      <c r="C1990" s="204"/>
      <c r="D1990" s="192"/>
      <c r="E1990" s="192"/>
      <c r="F1990" s="192"/>
      <c r="G1990" s="192"/>
      <c r="H1990" s="192"/>
      <c r="I1990" s="192"/>
      <c r="J1990" s="192"/>
      <c r="K1990" s="192"/>
      <c r="L1990" s="192"/>
      <c r="M1990" s="192"/>
      <c r="N1990" s="192"/>
      <c r="O1990" s="192"/>
      <c r="P1990" s="192"/>
    </row>
    <row r="1991" spans="1:16" x14ac:dyDescent="0.25">
      <c r="A1991" s="327">
        <f>A1986+1</f>
        <v>397</v>
      </c>
      <c r="B1991" s="333">
        <f>Hoja2!B406</f>
        <v>0</v>
      </c>
      <c r="C1991" s="339">
        <f>Hoja2!R406</f>
        <v>0</v>
      </c>
      <c r="D1991" s="191" t="str">
        <f>$D$11</f>
        <v>NORTE</v>
      </c>
      <c r="E1991" s="187"/>
      <c r="F1991" s="192"/>
      <c r="G1991" s="192"/>
      <c r="H1991" s="192"/>
      <c r="I1991" s="192"/>
      <c r="J1991" s="192"/>
      <c r="K1991" s="192"/>
      <c r="L1991" s="192"/>
      <c r="M1991" s="192"/>
      <c r="N1991" s="192"/>
      <c r="O1991" s="192"/>
      <c r="P1991" s="192"/>
    </row>
    <row r="1992" spans="1:16" x14ac:dyDescent="0.25">
      <c r="A1992" s="328"/>
      <c r="B1992" s="334"/>
      <c r="C1992" s="340"/>
      <c r="D1992" s="194" t="str">
        <f>$D$12</f>
        <v>ESTE</v>
      </c>
      <c r="E1992" s="189"/>
      <c r="F1992" s="192"/>
      <c r="G1992" s="192"/>
      <c r="H1992" s="192"/>
      <c r="I1992" s="192"/>
      <c r="J1992" s="192"/>
      <c r="K1992" s="192"/>
      <c r="L1992" s="192"/>
      <c r="M1992" s="192"/>
      <c r="N1992" s="192"/>
      <c r="O1992" s="192"/>
      <c r="P1992" s="192"/>
    </row>
    <row r="1993" spans="1:16" x14ac:dyDescent="0.25">
      <c r="A1993" s="328"/>
      <c r="B1993" s="334"/>
      <c r="C1993" s="340"/>
      <c r="D1993" s="191" t="str">
        <f>$D$13</f>
        <v>SUD</v>
      </c>
      <c r="E1993" s="188"/>
      <c r="F1993" s="192"/>
      <c r="G1993" s="192"/>
      <c r="H1993" s="192"/>
      <c r="I1993" s="192"/>
      <c r="J1993" s="192"/>
      <c r="K1993" s="192"/>
      <c r="L1993" s="192"/>
      <c r="M1993" s="192"/>
      <c r="N1993" s="192"/>
      <c r="O1993" s="192"/>
      <c r="P1993" s="192"/>
    </row>
    <row r="1994" spans="1:16" x14ac:dyDescent="0.25">
      <c r="A1994" s="329"/>
      <c r="B1994" s="335"/>
      <c r="C1994" s="341"/>
      <c r="D1994" s="195" t="str">
        <f>$D$14</f>
        <v>OESTE</v>
      </c>
      <c r="E1994" s="190"/>
      <c r="F1994" s="192"/>
      <c r="G1994" s="192"/>
      <c r="H1994" s="192"/>
      <c r="I1994" s="192"/>
      <c r="J1994" s="192"/>
      <c r="K1994" s="192"/>
      <c r="L1994" s="192"/>
      <c r="M1994" s="192"/>
      <c r="N1994" s="192"/>
      <c r="O1994" s="192"/>
      <c r="P1994" s="192"/>
    </row>
    <row r="1995" spans="1:16" x14ac:dyDescent="0.25">
      <c r="A1995" s="193"/>
      <c r="B1995" s="206"/>
      <c r="C1995" s="204"/>
      <c r="D1995" s="192"/>
      <c r="E1995" s="192"/>
      <c r="F1995" s="192"/>
      <c r="G1995" s="192"/>
      <c r="H1995" s="192"/>
      <c r="I1995" s="192"/>
      <c r="J1995" s="192"/>
      <c r="K1995" s="192"/>
      <c r="L1995" s="192"/>
      <c r="M1995" s="192"/>
      <c r="N1995" s="192"/>
      <c r="O1995" s="192"/>
      <c r="P1995" s="192"/>
    </row>
    <row r="1996" spans="1:16" x14ac:dyDescent="0.25">
      <c r="A1996" s="324">
        <f>A1991+1</f>
        <v>398</v>
      </c>
      <c r="B1996" s="336">
        <f>Hoja2!B407</f>
        <v>0</v>
      </c>
      <c r="C1996" s="342">
        <f>Hoja2!R407</f>
        <v>0</v>
      </c>
      <c r="D1996" s="191" t="str">
        <f>$D$11</f>
        <v>NORTE</v>
      </c>
      <c r="E1996" s="187"/>
      <c r="F1996" s="192"/>
      <c r="G1996" s="192"/>
      <c r="H1996" s="192"/>
      <c r="I1996" s="192"/>
      <c r="J1996" s="192"/>
      <c r="K1996" s="192"/>
      <c r="L1996" s="192"/>
      <c r="M1996" s="192"/>
      <c r="N1996" s="192"/>
      <c r="O1996" s="192"/>
      <c r="P1996" s="192"/>
    </row>
    <row r="1997" spans="1:16" x14ac:dyDescent="0.25">
      <c r="A1997" s="325"/>
      <c r="B1997" s="337"/>
      <c r="C1997" s="343"/>
      <c r="D1997" s="194" t="str">
        <f>$D$12</f>
        <v>ESTE</v>
      </c>
      <c r="E1997" s="189"/>
      <c r="F1997" s="192"/>
      <c r="G1997" s="192"/>
      <c r="H1997" s="192"/>
      <c r="I1997" s="192"/>
      <c r="J1997" s="192"/>
      <c r="K1997" s="192"/>
      <c r="L1997" s="192"/>
      <c r="M1997" s="192"/>
      <c r="N1997" s="192"/>
      <c r="O1997" s="192"/>
      <c r="P1997" s="192"/>
    </row>
    <row r="1998" spans="1:16" x14ac:dyDescent="0.25">
      <c r="A1998" s="325"/>
      <c r="B1998" s="337"/>
      <c r="C1998" s="343"/>
      <c r="D1998" s="191" t="str">
        <f>$D$13</f>
        <v>SUD</v>
      </c>
      <c r="E1998" s="188"/>
      <c r="F1998" s="192"/>
      <c r="G1998" s="192"/>
      <c r="H1998" s="192"/>
      <c r="I1998" s="192"/>
      <c r="J1998" s="192"/>
      <c r="K1998" s="192"/>
      <c r="L1998" s="192"/>
      <c r="M1998" s="192"/>
      <c r="N1998" s="192"/>
      <c r="O1998" s="192"/>
      <c r="P1998" s="192"/>
    </row>
    <row r="1999" spans="1:16" x14ac:dyDescent="0.25">
      <c r="A1999" s="326"/>
      <c r="B1999" s="338"/>
      <c r="C1999" s="344"/>
      <c r="D1999" s="195" t="str">
        <f>$D$14</f>
        <v>OESTE</v>
      </c>
      <c r="E1999" s="190"/>
      <c r="F1999" s="192"/>
      <c r="G1999" s="192"/>
      <c r="H1999" s="192"/>
      <c r="I1999" s="192"/>
      <c r="J1999" s="192"/>
      <c r="K1999" s="192"/>
      <c r="L1999" s="192"/>
      <c r="M1999" s="192"/>
      <c r="N1999" s="192"/>
      <c r="O1999" s="192"/>
      <c r="P1999" s="192"/>
    </row>
    <row r="2000" spans="1:16" x14ac:dyDescent="0.25">
      <c r="A2000" s="193"/>
      <c r="B2000" s="206"/>
      <c r="C2000" s="204"/>
      <c r="D2000" s="192"/>
      <c r="E2000" s="192"/>
      <c r="F2000" s="192"/>
      <c r="G2000" s="192"/>
      <c r="H2000" s="192"/>
      <c r="I2000" s="192"/>
      <c r="J2000" s="192"/>
      <c r="K2000" s="192"/>
      <c r="L2000" s="192"/>
      <c r="M2000" s="192"/>
      <c r="N2000" s="192"/>
      <c r="O2000" s="192"/>
      <c r="P2000" s="192"/>
    </row>
    <row r="2001" spans="1:16" x14ac:dyDescent="0.25">
      <c r="A2001" s="327">
        <f>A1996+1</f>
        <v>399</v>
      </c>
      <c r="B2001" s="333">
        <f>Hoja2!B408</f>
        <v>0</v>
      </c>
      <c r="C2001" s="339">
        <f>Hoja2!R408</f>
        <v>0</v>
      </c>
      <c r="D2001" s="191" t="str">
        <f>$D$11</f>
        <v>NORTE</v>
      </c>
      <c r="E2001" s="187"/>
      <c r="F2001" s="192"/>
      <c r="G2001" s="192"/>
      <c r="H2001" s="192"/>
      <c r="I2001" s="192"/>
      <c r="J2001" s="192"/>
      <c r="K2001" s="192"/>
      <c r="L2001" s="192"/>
      <c r="M2001" s="192"/>
      <c r="N2001" s="192"/>
      <c r="O2001" s="192"/>
      <c r="P2001" s="192"/>
    </row>
    <row r="2002" spans="1:16" x14ac:dyDescent="0.25">
      <c r="A2002" s="328"/>
      <c r="B2002" s="334"/>
      <c r="C2002" s="340"/>
      <c r="D2002" s="194" t="str">
        <f>$D$12</f>
        <v>ESTE</v>
      </c>
      <c r="E2002" s="189"/>
      <c r="F2002" s="192"/>
      <c r="G2002" s="192"/>
      <c r="H2002" s="192"/>
      <c r="I2002" s="192"/>
      <c r="J2002" s="192"/>
      <c r="K2002" s="192"/>
      <c r="L2002" s="192"/>
      <c r="M2002" s="192"/>
      <c r="N2002" s="192"/>
      <c r="O2002" s="192"/>
      <c r="P2002" s="192"/>
    </row>
    <row r="2003" spans="1:16" x14ac:dyDescent="0.25">
      <c r="A2003" s="328"/>
      <c r="B2003" s="334"/>
      <c r="C2003" s="340"/>
      <c r="D2003" s="191" t="str">
        <f>$D$13</f>
        <v>SUD</v>
      </c>
      <c r="E2003" s="188"/>
      <c r="F2003" s="192"/>
      <c r="G2003" s="192"/>
      <c r="H2003" s="192"/>
      <c r="I2003" s="192"/>
      <c r="J2003" s="192"/>
      <c r="K2003" s="192"/>
      <c r="L2003" s="192"/>
      <c r="M2003" s="192"/>
      <c r="N2003" s="192"/>
      <c r="O2003" s="192"/>
      <c r="P2003" s="192"/>
    </row>
    <row r="2004" spans="1:16" x14ac:dyDescent="0.25">
      <c r="A2004" s="329"/>
      <c r="B2004" s="335"/>
      <c r="C2004" s="341"/>
      <c r="D2004" s="195" t="str">
        <f>$D$14</f>
        <v>OESTE</v>
      </c>
      <c r="E2004" s="190"/>
      <c r="F2004" s="192"/>
      <c r="G2004" s="192"/>
      <c r="H2004" s="192"/>
      <c r="I2004" s="192"/>
      <c r="J2004" s="192"/>
      <c r="K2004" s="192"/>
      <c r="L2004" s="192"/>
      <c r="M2004" s="192"/>
      <c r="N2004" s="192"/>
      <c r="O2004" s="192"/>
      <c r="P2004" s="192"/>
    </row>
    <row r="2005" spans="1:16" x14ac:dyDescent="0.25">
      <c r="A2005" s="193"/>
      <c r="B2005" s="206"/>
      <c r="C2005" s="204"/>
      <c r="D2005" s="192"/>
      <c r="E2005" s="192"/>
      <c r="F2005" s="192"/>
      <c r="G2005" s="192"/>
      <c r="H2005" s="192"/>
      <c r="I2005" s="192"/>
      <c r="J2005" s="192"/>
      <c r="K2005" s="192"/>
      <c r="L2005" s="192"/>
      <c r="M2005" s="192"/>
      <c r="N2005" s="192"/>
      <c r="O2005" s="192"/>
      <c r="P2005" s="192"/>
    </row>
    <row r="2006" spans="1:16" x14ac:dyDescent="0.25">
      <c r="A2006" s="324">
        <f>A2001+1</f>
        <v>400</v>
      </c>
      <c r="B2006" s="336">
        <f>Hoja2!B409</f>
        <v>0</v>
      </c>
      <c r="C2006" s="342">
        <f>Hoja2!R409</f>
        <v>0</v>
      </c>
      <c r="D2006" s="191" t="str">
        <f>$D$11</f>
        <v>NORTE</v>
      </c>
      <c r="E2006" s="187"/>
      <c r="F2006" s="192"/>
      <c r="G2006" s="192"/>
      <c r="H2006" s="192"/>
      <c r="I2006" s="192"/>
      <c r="J2006" s="192"/>
      <c r="K2006" s="192"/>
      <c r="L2006" s="192"/>
      <c r="M2006" s="192"/>
      <c r="N2006" s="192"/>
      <c r="O2006" s="192"/>
      <c r="P2006" s="192"/>
    </row>
    <row r="2007" spans="1:16" x14ac:dyDescent="0.25">
      <c r="A2007" s="325"/>
      <c r="B2007" s="337"/>
      <c r="C2007" s="343"/>
      <c r="D2007" s="194" t="str">
        <f>$D$12</f>
        <v>ESTE</v>
      </c>
      <c r="E2007" s="189"/>
      <c r="F2007" s="192"/>
      <c r="G2007" s="192"/>
      <c r="H2007" s="192"/>
      <c r="I2007" s="192"/>
      <c r="J2007" s="192"/>
      <c r="K2007" s="192"/>
      <c r="L2007" s="192"/>
      <c r="M2007" s="192"/>
      <c r="N2007" s="192"/>
      <c r="O2007" s="192"/>
      <c r="P2007" s="192"/>
    </row>
    <row r="2008" spans="1:16" x14ac:dyDescent="0.25">
      <c r="A2008" s="325"/>
      <c r="B2008" s="337"/>
      <c r="C2008" s="343"/>
      <c r="D2008" s="191" t="str">
        <f>$D$13</f>
        <v>SUD</v>
      </c>
      <c r="E2008" s="188"/>
      <c r="F2008" s="192"/>
      <c r="G2008" s="192"/>
      <c r="H2008" s="192"/>
      <c r="I2008" s="192"/>
      <c r="J2008" s="192"/>
      <c r="K2008" s="192"/>
      <c r="L2008" s="192"/>
      <c r="M2008" s="192"/>
      <c r="N2008" s="192"/>
      <c r="O2008" s="192"/>
      <c r="P2008" s="192"/>
    </row>
    <row r="2009" spans="1:16" x14ac:dyDescent="0.25">
      <c r="A2009" s="326"/>
      <c r="B2009" s="338"/>
      <c r="C2009" s="344"/>
      <c r="D2009" s="195" t="str">
        <f>$D$14</f>
        <v>OESTE</v>
      </c>
      <c r="E2009" s="190"/>
      <c r="F2009" s="192"/>
      <c r="G2009" s="192"/>
      <c r="H2009" s="192"/>
      <c r="I2009" s="192"/>
      <c r="J2009" s="192"/>
      <c r="K2009" s="192"/>
      <c r="L2009" s="192"/>
      <c r="M2009" s="192"/>
      <c r="N2009" s="192"/>
      <c r="O2009" s="192"/>
      <c r="P2009" s="192"/>
    </row>
    <row r="2010" spans="1:16" x14ac:dyDescent="0.25">
      <c r="A2010" s="193"/>
      <c r="B2010" s="206"/>
      <c r="C2010" s="204"/>
      <c r="D2010" s="192"/>
      <c r="E2010" s="192"/>
      <c r="F2010" s="192"/>
      <c r="G2010" s="192"/>
      <c r="H2010" s="192"/>
      <c r="I2010" s="192"/>
      <c r="J2010" s="192"/>
      <c r="K2010" s="192"/>
      <c r="L2010" s="192"/>
      <c r="M2010" s="192"/>
      <c r="N2010" s="192"/>
      <c r="O2010" s="192"/>
      <c r="P2010" s="192"/>
    </row>
    <row r="2011" spans="1:16" x14ac:dyDescent="0.25">
      <c r="A2011" s="327">
        <f>A2006+1</f>
        <v>401</v>
      </c>
      <c r="B2011" s="333">
        <f>Hoja2!B410</f>
        <v>0</v>
      </c>
      <c r="C2011" s="339">
        <f>Hoja2!R410</f>
        <v>0</v>
      </c>
      <c r="D2011" s="191" t="str">
        <f>$D$11</f>
        <v>NORTE</v>
      </c>
      <c r="E2011" s="187"/>
      <c r="F2011" s="192"/>
      <c r="G2011" s="192"/>
      <c r="H2011" s="192"/>
      <c r="I2011" s="192"/>
      <c r="J2011" s="192"/>
      <c r="K2011" s="192"/>
      <c r="L2011" s="192"/>
      <c r="M2011" s="192"/>
      <c r="N2011" s="192"/>
      <c r="O2011" s="192"/>
      <c r="P2011" s="192"/>
    </row>
    <row r="2012" spans="1:16" x14ac:dyDescent="0.25">
      <c r="A2012" s="328"/>
      <c r="B2012" s="334"/>
      <c r="C2012" s="340"/>
      <c r="D2012" s="194" t="str">
        <f>$D$12</f>
        <v>ESTE</v>
      </c>
      <c r="E2012" s="189"/>
      <c r="F2012" s="192"/>
      <c r="G2012" s="192"/>
      <c r="H2012" s="192"/>
      <c r="I2012" s="192"/>
      <c r="J2012" s="192"/>
      <c r="K2012" s="192"/>
      <c r="L2012" s="192"/>
      <c r="M2012" s="192"/>
      <c r="N2012" s="192"/>
      <c r="O2012" s="192"/>
      <c r="P2012" s="192"/>
    </row>
    <row r="2013" spans="1:16" x14ac:dyDescent="0.25">
      <c r="A2013" s="328"/>
      <c r="B2013" s="334"/>
      <c r="C2013" s="340"/>
      <c r="D2013" s="191" t="str">
        <f>$D$13</f>
        <v>SUD</v>
      </c>
      <c r="E2013" s="188"/>
      <c r="F2013" s="192"/>
      <c r="G2013" s="192"/>
      <c r="H2013" s="192"/>
      <c r="I2013" s="192"/>
      <c r="J2013" s="192"/>
      <c r="K2013" s="192"/>
      <c r="L2013" s="192"/>
      <c r="M2013" s="192"/>
      <c r="N2013" s="192"/>
      <c r="O2013" s="192"/>
      <c r="P2013" s="192"/>
    </row>
    <row r="2014" spans="1:16" x14ac:dyDescent="0.25">
      <c r="A2014" s="329"/>
      <c r="B2014" s="335"/>
      <c r="C2014" s="341"/>
      <c r="D2014" s="195" t="str">
        <f>$D$14</f>
        <v>OESTE</v>
      </c>
      <c r="E2014" s="190"/>
      <c r="F2014" s="192"/>
      <c r="G2014" s="192"/>
      <c r="H2014" s="192"/>
      <c r="I2014" s="192"/>
      <c r="J2014" s="192"/>
      <c r="K2014" s="192"/>
      <c r="L2014" s="192"/>
      <c r="M2014" s="192"/>
      <c r="N2014" s="192"/>
      <c r="O2014" s="192"/>
      <c r="P2014" s="192"/>
    </row>
    <row r="2015" spans="1:16" x14ac:dyDescent="0.25">
      <c r="A2015" s="193"/>
      <c r="B2015" s="206"/>
      <c r="C2015" s="204"/>
      <c r="D2015" s="192"/>
      <c r="E2015" s="192"/>
      <c r="F2015" s="192"/>
      <c r="G2015" s="192"/>
      <c r="H2015" s="192"/>
      <c r="I2015" s="192"/>
      <c r="J2015" s="192"/>
      <c r="K2015" s="192"/>
      <c r="L2015" s="192"/>
      <c r="M2015" s="192"/>
      <c r="N2015" s="192"/>
      <c r="O2015" s="192"/>
      <c r="P2015" s="192"/>
    </row>
    <row r="2016" spans="1:16" x14ac:dyDescent="0.25">
      <c r="A2016" s="324">
        <f>A2011+1</f>
        <v>402</v>
      </c>
      <c r="B2016" s="336">
        <f>Hoja2!B411</f>
        <v>0</v>
      </c>
      <c r="C2016" s="342">
        <f>Hoja2!R411</f>
        <v>0</v>
      </c>
      <c r="D2016" s="191" t="s">
        <v>43</v>
      </c>
      <c r="E2016" s="187"/>
      <c r="F2016" s="192"/>
      <c r="G2016" s="192"/>
      <c r="H2016" s="192"/>
      <c r="I2016" s="192"/>
      <c r="J2016" s="192"/>
      <c r="K2016" s="192"/>
      <c r="L2016" s="192"/>
      <c r="M2016" s="192"/>
      <c r="N2016" s="192"/>
      <c r="O2016" s="192"/>
      <c r="P2016" s="192"/>
    </row>
    <row r="2017" spans="1:16" x14ac:dyDescent="0.25">
      <c r="A2017" s="325"/>
      <c r="B2017" s="337"/>
      <c r="C2017" s="343"/>
      <c r="D2017" s="194" t="s">
        <v>44</v>
      </c>
      <c r="E2017" s="189"/>
      <c r="F2017" s="192"/>
      <c r="G2017" s="192"/>
      <c r="H2017" s="192"/>
      <c r="I2017" s="192"/>
      <c r="J2017" s="192"/>
      <c r="K2017" s="192"/>
      <c r="L2017" s="192"/>
      <c r="M2017" s="192"/>
      <c r="N2017" s="192"/>
      <c r="O2017" s="192"/>
      <c r="P2017" s="192"/>
    </row>
    <row r="2018" spans="1:16" x14ac:dyDescent="0.25">
      <c r="A2018" s="325"/>
      <c r="B2018" s="337"/>
      <c r="C2018" s="343"/>
      <c r="D2018" s="191" t="s">
        <v>45</v>
      </c>
      <c r="E2018" s="188"/>
      <c r="F2018" s="192"/>
      <c r="G2018" s="192"/>
      <c r="H2018" s="192"/>
      <c r="I2018" s="192"/>
      <c r="J2018" s="192"/>
      <c r="K2018" s="192"/>
      <c r="L2018" s="192"/>
      <c r="M2018" s="192"/>
      <c r="N2018" s="192"/>
      <c r="O2018" s="192"/>
      <c r="P2018" s="192"/>
    </row>
    <row r="2019" spans="1:16" x14ac:dyDescent="0.25">
      <c r="A2019" s="326"/>
      <c r="B2019" s="338"/>
      <c r="C2019" s="344"/>
      <c r="D2019" s="195" t="s">
        <v>46</v>
      </c>
      <c r="E2019" s="190"/>
      <c r="F2019" s="192"/>
      <c r="G2019" s="192"/>
      <c r="H2019" s="192"/>
      <c r="I2019" s="192"/>
      <c r="J2019" s="192"/>
      <c r="K2019" s="192"/>
      <c r="L2019" s="192"/>
      <c r="M2019" s="192"/>
      <c r="N2019" s="192"/>
      <c r="O2019" s="192"/>
      <c r="P2019" s="192"/>
    </row>
    <row r="2020" spans="1:16" x14ac:dyDescent="0.25">
      <c r="A2020" s="193"/>
      <c r="B2020" s="206"/>
      <c r="C2020" s="204"/>
      <c r="D2020" s="192"/>
      <c r="E2020" s="192"/>
      <c r="F2020" s="192"/>
      <c r="G2020" s="192"/>
      <c r="H2020" s="192"/>
      <c r="I2020" s="192"/>
      <c r="J2020" s="192"/>
      <c r="K2020" s="192"/>
      <c r="L2020" s="192"/>
      <c r="M2020" s="192"/>
      <c r="N2020" s="192"/>
      <c r="O2020" s="192"/>
      <c r="P2020" s="192"/>
    </row>
    <row r="2021" spans="1:16" x14ac:dyDescent="0.25">
      <c r="A2021" s="327">
        <f>A2016+1</f>
        <v>403</v>
      </c>
      <c r="B2021" s="333">
        <f>Hoja2!B412</f>
        <v>0</v>
      </c>
      <c r="C2021" s="339">
        <f>Hoja2!R412</f>
        <v>0</v>
      </c>
      <c r="D2021" s="191" t="str">
        <f>$D$11</f>
        <v>NORTE</v>
      </c>
      <c r="E2021" s="187"/>
      <c r="F2021" s="192"/>
      <c r="G2021" s="192"/>
      <c r="H2021" s="192"/>
      <c r="I2021" s="192"/>
      <c r="J2021" s="192"/>
      <c r="K2021" s="192"/>
      <c r="L2021" s="192"/>
      <c r="M2021" s="192"/>
      <c r="N2021" s="192"/>
      <c r="O2021" s="192"/>
      <c r="P2021" s="192"/>
    </row>
    <row r="2022" spans="1:16" x14ac:dyDescent="0.25">
      <c r="A2022" s="328"/>
      <c r="B2022" s="334"/>
      <c r="C2022" s="340"/>
      <c r="D2022" s="194" t="str">
        <f>$D$12</f>
        <v>ESTE</v>
      </c>
      <c r="E2022" s="189"/>
      <c r="F2022" s="192"/>
      <c r="G2022" s="192"/>
      <c r="H2022" s="192"/>
      <c r="I2022" s="192"/>
      <c r="J2022" s="192"/>
      <c r="K2022" s="192"/>
      <c r="L2022" s="192"/>
      <c r="M2022" s="192"/>
      <c r="N2022" s="192"/>
      <c r="O2022" s="192"/>
      <c r="P2022" s="192"/>
    </row>
    <row r="2023" spans="1:16" x14ac:dyDescent="0.25">
      <c r="A2023" s="328"/>
      <c r="B2023" s="334"/>
      <c r="C2023" s="340"/>
      <c r="D2023" s="191" t="str">
        <f>$D$13</f>
        <v>SUD</v>
      </c>
      <c r="E2023" s="188"/>
      <c r="F2023" s="192"/>
      <c r="G2023" s="192"/>
      <c r="H2023" s="192"/>
      <c r="I2023" s="192"/>
      <c r="J2023" s="192"/>
      <c r="K2023" s="192"/>
      <c r="L2023" s="192"/>
      <c r="M2023" s="192"/>
      <c r="N2023" s="192"/>
      <c r="O2023" s="192"/>
      <c r="P2023" s="192"/>
    </row>
    <row r="2024" spans="1:16" x14ac:dyDescent="0.25">
      <c r="A2024" s="329"/>
      <c r="B2024" s="335"/>
      <c r="C2024" s="341"/>
      <c r="D2024" s="195" t="str">
        <f>$D$14</f>
        <v>OESTE</v>
      </c>
      <c r="E2024" s="190"/>
      <c r="F2024" s="192"/>
      <c r="G2024" s="192"/>
      <c r="H2024" s="192"/>
      <c r="I2024" s="192"/>
      <c r="J2024" s="192"/>
      <c r="K2024" s="192"/>
      <c r="L2024" s="192"/>
      <c r="M2024" s="192"/>
      <c r="N2024" s="192"/>
      <c r="O2024" s="192"/>
      <c r="P2024" s="192"/>
    </row>
    <row r="2025" spans="1:16" x14ac:dyDescent="0.25">
      <c r="A2025" s="193"/>
      <c r="B2025" s="206"/>
      <c r="C2025" s="204"/>
      <c r="D2025" s="192"/>
      <c r="E2025" s="192"/>
      <c r="F2025" s="192"/>
      <c r="G2025" s="192"/>
      <c r="H2025" s="192"/>
      <c r="I2025" s="192"/>
      <c r="J2025" s="192"/>
      <c r="K2025" s="192"/>
      <c r="L2025" s="192"/>
      <c r="M2025" s="192"/>
      <c r="N2025" s="192"/>
      <c r="O2025" s="192"/>
      <c r="P2025" s="192"/>
    </row>
    <row r="2026" spans="1:16" x14ac:dyDescent="0.25">
      <c r="A2026" s="324">
        <f>A2021+1</f>
        <v>404</v>
      </c>
      <c r="B2026" s="336">
        <f>Hoja2!B413</f>
        <v>0</v>
      </c>
      <c r="C2026" s="342">
        <f>Hoja2!R413</f>
        <v>0</v>
      </c>
      <c r="D2026" s="191" t="str">
        <f>$D$11</f>
        <v>NORTE</v>
      </c>
      <c r="E2026" s="187"/>
      <c r="F2026" s="192"/>
      <c r="G2026" s="192"/>
      <c r="H2026" s="192"/>
      <c r="I2026" s="192"/>
      <c r="J2026" s="192"/>
      <c r="K2026" s="192"/>
      <c r="L2026" s="192"/>
      <c r="M2026" s="192"/>
      <c r="N2026" s="192"/>
      <c r="O2026" s="192"/>
      <c r="P2026" s="192"/>
    </row>
    <row r="2027" spans="1:16" x14ac:dyDescent="0.25">
      <c r="A2027" s="325"/>
      <c r="B2027" s="337"/>
      <c r="C2027" s="343"/>
      <c r="D2027" s="194" t="str">
        <f>$D$12</f>
        <v>ESTE</v>
      </c>
      <c r="E2027" s="189"/>
      <c r="F2027" s="192"/>
      <c r="G2027" s="192"/>
      <c r="H2027" s="192"/>
      <c r="I2027" s="192"/>
      <c r="J2027" s="192"/>
      <c r="K2027" s="192"/>
      <c r="L2027" s="192"/>
      <c r="M2027" s="192"/>
      <c r="N2027" s="192"/>
      <c r="O2027" s="192"/>
      <c r="P2027" s="192"/>
    </row>
    <row r="2028" spans="1:16" x14ac:dyDescent="0.25">
      <c r="A2028" s="325"/>
      <c r="B2028" s="337"/>
      <c r="C2028" s="343"/>
      <c r="D2028" s="191" t="str">
        <f>$D$13</f>
        <v>SUD</v>
      </c>
      <c r="E2028" s="188"/>
      <c r="F2028" s="192"/>
      <c r="G2028" s="192"/>
      <c r="H2028" s="192"/>
      <c r="I2028" s="192"/>
      <c r="J2028" s="192"/>
      <c r="K2028" s="192"/>
      <c r="L2028" s="192"/>
      <c r="M2028" s="192"/>
      <c r="N2028" s="192"/>
      <c r="O2028" s="192"/>
      <c r="P2028" s="192"/>
    </row>
    <row r="2029" spans="1:16" x14ac:dyDescent="0.25">
      <c r="A2029" s="326"/>
      <c r="B2029" s="338"/>
      <c r="C2029" s="344"/>
      <c r="D2029" s="195" t="str">
        <f>$D$14</f>
        <v>OESTE</v>
      </c>
      <c r="E2029" s="190"/>
      <c r="F2029" s="192"/>
      <c r="G2029" s="192"/>
      <c r="H2029" s="192"/>
      <c r="I2029" s="192"/>
      <c r="J2029" s="192"/>
      <c r="K2029" s="192"/>
      <c r="L2029" s="192"/>
      <c r="M2029" s="192"/>
      <c r="N2029" s="192"/>
      <c r="O2029" s="192"/>
      <c r="P2029" s="192"/>
    </row>
    <row r="2030" spans="1:16" x14ac:dyDescent="0.25">
      <c r="A2030" s="193"/>
      <c r="B2030" s="206"/>
      <c r="C2030" s="204"/>
      <c r="D2030" s="192"/>
      <c r="E2030" s="192"/>
      <c r="F2030" s="192"/>
      <c r="G2030" s="192"/>
      <c r="H2030" s="192"/>
      <c r="I2030" s="192"/>
      <c r="J2030" s="192"/>
      <c r="K2030" s="192"/>
      <c r="L2030" s="192"/>
      <c r="M2030" s="192"/>
      <c r="N2030" s="192"/>
      <c r="O2030" s="192"/>
      <c r="P2030" s="192"/>
    </row>
    <row r="2031" spans="1:16" x14ac:dyDescent="0.25">
      <c r="A2031" s="327">
        <f>A2026+1</f>
        <v>405</v>
      </c>
      <c r="B2031" s="333">
        <f>Hoja2!B414</f>
        <v>0</v>
      </c>
      <c r="C2031" s="339">
        <f>Hoja2!R414</f>
        <v>0</v>
      </c>
      <c r="D2031" s="191" t="str">
        <f>$D$11</f>
        <v>NORTE</v>
      </c>
      <c r="E2031" s="187"/>
      <c r="F2031" s="192"/>
      <c r="G2031" s="192"/>
      <c r="H2031" s="192"/>
      <c r="I2031" s="192"/>
      <c r="J2031" s="192"/>
      <c r="K2031" s="192"/>
      <c r="L2031" s="192"/>
      <c r="M2031" s="192"/>
      <c r="N2031" s="192"/>
      <c r="O2031" s="192"/>
      <c r="P2031" s="192"/>
    </row>
    <row r="2032" spans="1:16" x14ac:dyDescent="0.25">
      <c r="A2032" s="328"/>
      <c r="B2032" s="334"/>
      <c r="C2032" s="340"/>
      <c r="D2032" s="194" t="str">
        <f>$D$12</f>
        <v>ESTE</v>
      </c>
      <c r="E2032" s="189"/>
      <c r="F2032" s="192"/>
      <c r="G2032" s="192"/>
      <c r="H2032" s="192"/>
      <c r="I2032" s="192"/>
      <c r="J2032" s="192"/>
      <c r="K2032" s="192"/>
      <c r="L2032" s="192"/>
      <c r="M2032" s="192"/>
      <c r="N2032" s="192"/>
      <c r="O2032" s="192"/>
      <c r="P2032" s="192"/>
    </row>
    <row r="2033" spans="1:16" x14ac:dyDescent="0.25">
      <c r="A2033" s="328"/>
      <c r="B2033" s="334"/>
      <c r="C2033" s="340"/>
      <c r="D2033" s="191" t="str">
        <f>$D$13</f>
        <v>SUD</v>
      </c>
      <c r="E2033" s="188"/>
      <c r="F2033" s="192"/>
      <c r="G2033" s="192"/>
      <c r="H2033" s="192"/>
      <c r="I2033" s="192"/>
      <c r="J2033" s="192"/>
      <c r="K2033" s="192"/>
      <c r="L2033" s="192"/>
      <c r="M2033" s="192"/>
      <c r="N2033" s="192"/>
      <c r="O2033" s="192"/>
      <c r="P2033" s="192"/>
    </row>
    <row r="2034" spans="1:16" x14ac:dyDescent="0.25">
      <c r="A2034" s="329"/>
      <c r="B2034" s="335"/>
      <c r="C2034" s="341"/>
      <c r="D2034" s="195" t="str">
        <f>$D$14</f>
        <v>OESTE</v>
      </c>
      <c r="E2034" s="190"/>
      <c r="F2034" s="192"/>
      <c r="G2034" s="192"/>
      <c r="H2034" s="192"/>
      <c r="I2034" s="192"/>
      <c r="J2034" s="192"/>
      <c r="K2034" s="192"/>
      <c r="L2034" s="192"/>
      <c r="M2034" s="192"/>
      <c r="N2034" s="192"/>
      <c r="O2034" s="192"/>
      <c r="P2034" s="192"/>
    </row>
    <row r="2035" spans="1:16" x14ac:dyDescent="0.25">
      <c r="A2035" s="193"/>
      <c r="B2035" s="206"/>
      <c r="C2035" s="204"/>
      <c r="D2035" s="192"/>
      <c r="E2035" s="192"/>
      <c r="F2035" s="192"/>
      <c r="G2035" s="192"/>
      <c r="H2035" s="192"/>
      <c r="I2035" s="192"/>
      <c r="J2035" s="192"/>
      <c r="K2035" s="192"/>
      <c r="L2035" s="192"/>
      <c r="M2035" s="192"/>
      <c r="N2035" s="192"/>
      <c r="O2035" s="192"/>
      <c r="P2035" s="192"/>
    </row>
    <row r="2036" spans="1:16" x14ac:dyDescent="0.25">
      <c r="A2036" s="324">
        <f>A2031+1</f>
        <v>406</v>
      </c>
      <c r="B2036" s="336">
        <f>Hoja2!B415</f>
        <v>0</v>
      </c>
      <c r="C2036" s="342">
        <f>Hoja2!R415</f>
        <v>0</v>
      </c>
      <c r="D2036" s="191" t="str">
        <f>$D$11</f>
        <v>NORTE</v>
      </c>
      <c r="E2036" s="187"/>
      <c r="F2036" s="192"/>
      <c r="G2036" s="192"/>
      <c r="H2036" s="192"/>
      <c r="I2036" s="192"/>
      <c r="J2036" s="192"/>
      <c r="K2036" s="192"/>
      <c r="L2036" s="192"/>
      <c r="M2036" s="192"/>
      <c r="N2036" s="192"/>
      <c r="O2036" s="192"/>
      <c r="P2036" s="192"/>
    </row>
    <row r="2037" spans="1:16" x14ac:dyDescent="0.25">
      <c r="A2037" s="325"/>
      <c r="B2037" s="337"/>
      <c r="C2037" s="343"/>
      <c r="D2037" s="194" t="str">
        <f>$D$12</f>
        <v>ESTE</v>
      </c>
      <c r="E2037" s="189"/>
      <c r="F2037" s="192"/>
      <c r="G2037" s="192"/>
      <c r="H2037" s="192"/>
      <c r="I2037" s="192"/>
      <c r="J2037" s="192"/>
      <c r="K2037" s="192"/>
      <c r="L2037" s="192"/>
      <c r="M2037" s="192"/>
      <c r="N2037" s="192"/>
      <c r="O2037" s="192"/>
      <c r="P2037" s="192"/>
    </row>
    <row r="2038" spans="1:16" x14ac:dyDescent="0.25">
      <c r="A2038" s="325"/>
      <c r="B2038" s="337"/>
      <c r="C2038" s="343"/>
      <c r="D2038" s="191" t="str">
        <f>$D$13</f>
        <v>SUD</v>
      </c>
      <c r="E2038" s="188"/>
      <c r="F2038" s="192"/>
      <c r="G2038" s="192"/>
      <c r="H2038" s="192"/>
      <c r="I2038" s="192"/>
      <c r="J2038" s="192"/>
      <c r="K2038" s="192"/>
      <c r="L2038" s="192"/>
      <c r="M2038" s="192"/>
      <c r="N2038" s="192"/>
      <c r="O2038" s="192"/>
      <c r="P2038" s="192"/>
    </row>
    <row r="2039" spans="1:16" x14ac:dyDescent="0.25">
      <c r="A2039" s="326"/>
      <c r="B2039" s="338"/>
      <c r="C2039" s="344"/>
      <c r="D2039" s="195" t="str">
        <f>$D$14</f>
        <v>OESTE</v>
      </c>
      <c r="E2039" s="190"/>
      <c r="F2039" s="192"/>
      <c r="G2039" s="192"/>
      <c r="H2039" s="192"/>
      <c r="I2039" s="192"/>
      <c r="J2039" s="192"/>
      <c r="K2039" s="192"/>
      <c r="L2039" s="192"/>
      <c r="M2039" s="192"/>
      <c r="N2039" s="192"/>
      <c r="O2039" s="192"/>
      <c r="P2039" s="192"/>
    </row>
    <row r="2040" spans="1:16" x14ac:dyDescent="0.25">
      <c r="A2040" s="193"/>
      <c r="B2040" s="206"/>
      <c r="C2040" s="204"/>
      <c r="D2040" s="192"/>
      <c r="E2040" s="192"/>
      <c r="F2040" s="192"/>
      <c r="G2040" s="192"/>
      <c r="H2040" s="192"/>
      <c r="I2040" s="192"/>
      <c r="J2040" s="192"/>
      <c r="K2040" s="192"/>
      <c r="L2040" s="192"/>
      <c r="M2040" s="192"/>
      <c r="N2040" s="192"/>
      <c r="O2040" s="192"/>
      <c r="P2040" s="192"/>
    </row>
    <row r="2041" spans="1:16" x14ac:dyDescent="0.25">
      <c r="A2041" s="327">
        <f>A2036+1</f>
        <v>407</v>
      </c>
      <c r="B2041" s="333">
        <f>Hoja2!B416</f>
        <v>0</v>
      </c>
      <c r="C2041" s="339">
        <f>Hoja2!R416</f>
        <v>0</v>
      </c>
      <c r="D2041" s="191" t="str">
        <f>$D$11</f>
        <v>NORTE</v>
      </c>
      <c r="E2041" s="187"/>
      <c r="F2041" s="192"/>
      <c r="G2041" s="192"/>
      <c r="H2041" s="192"/>
      <c r="I2041" s="192"/>
      <c r="J2041" s="192"/>
      <c r="K2041" s="192"/>
      <c r="L2041" s="192"/>
      <c r="M2041" s="192"/>
      <c r="N2041" s="192"/>
      <c r="O2041" s="192"/>
      <c r="P2041" s="192"/>
    </row>
    <row r="2042" spans="1:16" x14ac:dyDescent="0.25">
      <c r="A2042" s="328"/>
      <c r="B2042" s="334"/>
      <c r="C2042" s="340"/>
      <c r="D2042" s="194" t="str">
        <f>$D$12</f>
        <v>ESTE</v>
      </c>
      <c r="E2042" s="189"/>
      <c r="F2042" s="192"/>
      <c r="G2042" s="192"/>
      <c r="H2042" s="192"/>
      <c r="I2042" s="192"/>
      <c r="J2042" s="192"/>
      <c r="K2042" s="192"/>
      <c r="L2042" s="192"/>
      <c r="M2042" s="192"/>
      <c r="N2042" s="192"/>
      <c r="O2042" s="192"/>
      <c r="P2042" s="192"/>
    </row>
    <row r="2043" spans="1:16" x14ac:dyDescent="0.25">
      <c r="A2043" s="328"/>
      <c r="B2043" s="334"/>
      <c r="C2043" s="340"/>
      <c r="D2043" s="191" t="str">
        <f>$D$13</f>
        <v>SUD</v>
      </c>
      <c r="E2043" s="188"/>
      <c r="F2043" s="192"/>
      <c r="G2043" s="192"/>
      <c r="H2043" s="192"/>
      <c r="I2043" s="192"/>
      <c r="J2043" s="192"/>
      <c r="K2043" s="192"/>
      <c r="L2043" s="192"/>
      <c r="M2043" s="192"/>
      <c r="N2043" s="192"/>
      <c r="O2043" s="192"/>
      <c r="P2043" s="192"/>
    </row>
    <row r="2044" spans="1:16" x14ac:dyDescent="0.25">
      <c r="A2044" s="329"/>
      <c r="B2044" s="335"/>
      <c r="C2044" s="341"/>
      <c r="D2044" s="195" t="str">
        <f>$D$14</f>
        <v>OESTE</v>
      </c>
      <c r="E2044" s="190"/>
      <c r="F2044" s="192"/>
      <c r="G2044" s="192"/>
      <c r="H2044" s="192"/>
      <c r="I2044" s="192"/>
      <c r="J2044" s="192"/>
      <c r="K2044" s="192"/>
      <c r="L2044" s="192"/>
      <c r="M2044" s="192"/>
      <c r="N2044" s="192"/>
      <c r="O2044" s="192"/>
      <c r="P2044" s="192"/>
    </row>
    <row r="2045" spans="1:16" x14ac:dyDescent="0.25">
      <c r="A2045" s="193"/>
      <c r="B2045" s="206"/>
      <c r="C2045" s="204"/>
      <c r="D2045" s="192"/>
      <c r="E2045" s="192"/>
      <c r="F2045" s="192"/>
      <c r="G2045" s="192"/>
      <c r="H2045" s="192"/>
      <c r="I2045" s="192"/>
      <c r="J2045" s="192"/>
      <c r="K2045" s="192"/>
      <c r="L2045" s="192"/>
      <c r="M2045" s="192"/>
      <c r="N2045" s="192"/>
      <c r="O2045" s="192"/>
      <c r="P2045" s="192"/>
    </row>
    <row r="2046" spans="1:16" x14ac:dyDescent="0.25">
      <c r="A2046" s="324">
        <f>A2041+1</f>
        <v>408</v>
      </c>
      <c r="B2046" s="336">
        <f>Hoja2!B417</f>
        <v>0</v>
      </c>
      <c r="C2046" s="342">
        <f>Hoja2!R417</f>
        <v>0</v>
      </c>
      <c r="D2046" s="191" t="str">
        <f>$D$11</f>
        <v>NORTE</v>
      </c>
      <c r="E2046" s="187"/>
      <c r="F2046" s="192"/>
      <c r="G2046" s="192"/>
      <c r="H2046" s="192"/>
      <c r="I2046" s="192"/>
      <c r="J2046" s="192"/>
      <c r="K2046" s="192"/>
      <c r="L2046" s="192"/>
      <c r="M2046" s="192"/>
      <c r="N2046" s="192"/>
      <c r="O2046" s="192"/>
      <c r="P2046" s="192"/>
    </row>
    <row r="2047" spans="1:16" x14ac:dyDescent="0.25">
      <c r="A2047" s="325"/>
      <c r="B2047" s="337"/>
      <c r="C2047" s="343"/>
      <c r="D2047" s="194" t="str">
        <f>$D$12</f>
        <v>ESTE</v>
      </c>
      <c r="E2047" s="189"/>
      <c r="F2047" s="192"/>
      <c r="G2047" s="192"/>
      <c r="H2047" s="192"/>
      <c r="I2047" s="192"/>
      <c r="J2047" s="192"/>
      <c r="K2047" s="192"/>
      <c r="L2047" s="192"/>
      <c r="M2047" s="192"/>
      <c r="N2047" s="192"/>
      <c r="O2047" s="192"/>
      <c r="P2047" s="192"/>
    </row>
    <row r="2048" spans="1:16" x14ac:dyDescent="0.25">
      <c r="A2048" s="325"/>
      <c r="B2048" s="337"/>
      <c r="C2048" s="343"/>
      <c r="D2048" s="191" t="str">
        <f>$D$13</f>
        <v>SUD</v>
      </c>
      <c r="E2048" s="188"/>
      <c r="F2048" s="192"/>
      <c r="G2048" s="192"/>
      <c r="H2048" s="192"/>
      <c r="I2048" s="192"/>
      <c r="J2048" s="192"/>
      <c r="K2048" s="192"/>
      <c r="L2048" s="192"/>
      <c r="M2048" s="192"/>
      <c r="N2048" s="192"/>
      <c r="O2048" s="192"/>
      <c r="P2048" s="192"/>
    </row>
    <row r="2049" spans="1:16" x14ac:dyDescent="0.25">
      <c r="A2049" s="326"/>
      <c r="B2049" s="338"/>
      <c r="C2049" s="344"/>
      <c r="D2049" s="195" t="str">
        <f>$D$14</f>
        <v>OESTE</v>
      </c>
      <c r="E2049" s="190"/>
      <c r="F2049" s="192"/>
      <c r="G2049" s="192"/>
      <c r="H2049" s="192"/>
      <c r="I2049" s="192"/>
      <c r="J2049" s="192"/>
      <c r="K2049" s="192"/>
      <c r="L2049" s="192"/>
      <c r="M2049" s="192"/>
      <c r="N2049" s="192"/>
      <c r="O2049" s="192"/>
      <c r="P2049" s="192"/>
    </row>
    <row r="2050" spans="1:16" x14ac:dyDescent="0.25">
      <c r="A2050" s="193"/>
      <c r="B2050" s="206"/>
      <c r="C2050" s="204"/>
      <c r="D2050" s="192"/>
      <c r="E2050" s="192"/>
      <c r="F2050" s="192"/>
      <c r="G2050" s="192"/>
      <c r="H2050" s="192"/>
      <c r="I2050" s="192"/>
      <c r="J2050" s="192"/>
      <c r="K2050" s="192"/>
      <c r="L2050" s="192"/>
      <c r="M2050" s="192"/>
      <c r="N2050" s="192"/>
      <c r="O2050" s="192"/>
      <c r="P2050" s="192"/>
    </row>
    <row r="2051" spans="1:16" x14ac:dyDescent="0.25">
      <c r="A2051" s="327">
        <f>A2046+1</f>
        <v>409</v>
      </c>
      <c r="B2051" s="333">
        <f>Hoja2!B418</f>
        <v>0</v>
      </c>
      <c r="C2051" s="339">
        <f>Hoja2!R418</f>
        <v>0</v>
      </c>
      <c r="D2051" s="191" t="str">
        <f>$D$11</f>
        <v>NORTE</v>
      </c>
      <c r="E2051" s="187"/>
      <c r="F2051" s="192"/>
      <c r="G2051" s="192"/>
      <c r="H2051" s="192"/>
      <c r="I2051" s="192"/>
      <c r="J2051" s="192"/>
      <c r="K2051" s="192"/>
      <c r="L2051" s="192"/>
      <c r="M2051" s="192"/>
      <c r="N2051" s="192"/>
      <c r="O2051" s="192"/>
      <c r="P2051" s="192"/>
    </row>
    <row r="2052" spans="1:16" x14ac:dyDescent="0.25">
      <c r="A2052" s="328"/>
      <c r="B2052" s="334"/>
      <c r="C2052" s="340"/>
      <c r="D2052" s="194" t="str">
        <f>$D$12</f>
        <v>ESTE</v>
      </c>
      <c r="E2052" s="189"/>
      <c r="F2052" s="192"/>
      <c r="G2052" s="192"/>
      <c r="H2052" s="192"/>
      <c r="I2052" s="192"/>
      <c r="J2052" s="192"/>
      <c r="K2052" s="192"/>
      <c r="L2052" s="192"/>
      <c r="M2052" s="192"/>
      <c r="N2052" s="192"/>
      <c r="O2052" s="192"/>
      <c r="P2052" s="192"/>
    </row>
    <row r="2053" spans="1:16" x14ac:dyDescent="0.25">
      <c r="A2053" s="328"/>
      <c r="B2053" s="334"/>
      <c r="C2053" s="340"/>
      <c r="D2053" s="191" t="str">
        <f>$D$13</f>
        <v>SUD</v>
      </c>
      <c r="E2053" s="188"/>
      <c r="F2053" s="192"/>
      <c r="G2053" s="192"/>
      <c r="H2053" s="192"/>
      <c r="I2053" s="192"/>
      <c r="J2053" s="192"/>
      <c r="K2053" s="192"/>
      <c r="L2053" s="192"/>
      <c r="M2053" s="192"/>
      <c r="N2053" s="192"/>
      <c r="O2053" s="192"/>
      <c r="P2053" s="192"/>
    </row>
    <row r="2054" spans="1:16" x14ac:dyDescent="0.25">
      <c r="A2054" s="329"/>
      <c r="B2054" s="335"/>
      <c r="C2054" s="341"/>
      <c r="D2054" s="195" t="str">
        <f>$D$14</f>
        <v>OESTE</v>
      </c>
      <c r="E2054" s="190"/>
      <c r="F2054" s="192"/>
      <c r="G2054" s="192"/>
      <c r="H2054" s="192"/>
      <c r="I2054" s="192"/>
      <c r="J2054" s="192"/>
      <c r="K2054" s="192"/>
      <c r="L2054" s="192"/>
      <c r="M2054" s="192"/>
      <c r="N2054" s="192"/>
      <c r="O2054" s="192"/>
      <c r="P2054" s="192"/>
    </row>
    <row r="2055" spans="1:16" x14ac:dyDescent="0.25">
      <c r="A2055" s="193"/>
      <c r="B2055" s="206"/>
      <c r="C2055" s="204"/>
      <c r="D2055" s="192"/>
      <c r="E2055" s="192"/>
      <c r="F2055" s="192"/>
      <c r="G2055" s="192"/>
      <c r="H2055" s="192"/>
      <c r="I2055" s="192"/>
      <c r="J2055" s="192"/>
      <c r="K2055" s="192"/>
      <c r="L2055" s="192"/>
      <c r="M2055" s="192"/>
      <c r="N2055" s="192"/>
      <c r="O2055" s="192"/>
      <c r="P2055" s="192"/>
    </row>
    <row r="2056" spans="1:16" x14ac:dyDescent="0.25">
      <c r="A2056" s="324">
        <f>A2051+1</f>
        <v>410</v>
      </c>
      <c r="B2056" s="336">
        <f>Hoja2!B419</f>
        <v>0</v>
      </c>
      <c r="C2056" s="342">
        <f>Hoja2!R419</f>
        <v>0</v>
      </c>
      <c r="D2056" s="191" t="str">
        <f>$D$11</f>
        <v>NORTE</v>
      </c>
      <c r="E2056" s="187"/>
      <c r="F2056" s="192"/>
      <c r="G2056" s="192"/>
      <c r="H2056" s="192"/>
      <c r="I2056" s="192"/>
      <c r="J2056" s="192"/>
      <c r="K2056" s="192"/>
      <c r="L2056" s="192"/>
      <c r="M2056" s="192"/>
      <c r="N2056" s="192"/>
      <c r="O2056" s="192"/>
      <c r="P2056" s="192"/>
    </row>
    <row r="2057" spans="1:16" x14ac:dyDescent="0.25">
      <c r="A2057" s="325"/>
      <c r="B2057" s="337"/>
      <c r="C2057" s="343"/>
      <c r="D2057" s="194" t="str">
        <f>$D$12</f>
        <v>ESTE</v>
      </c>
      <c r="E2057" s="189"/>
      <c r="F2057" s="192"/>
      <c r="G2057" s="192"/>
      <c r="H2057" s="192"/>
      <c r="I2057" s="192"/>
      <c r="J2057" s="192"/>
      <c r="K2057" s="192"/>
      <c r="L2057" s="192"/>
      <c r="M2057" s="192"/>
      <c r="N2057" s="192"/>
      <c r="O2057" s="192"/>
      <c r="P2057" s="192"/>
    </row>
    <row r="2058" spans="1:16" x14ac:dyDescent="0.25">
      <c r="A2058" s="325"/>
      <c r="B2058" s="337"/>
      <c r="C2058" s="343"/>
      <c r="D2058" s="191" t="str">
        <f>$D$13</f>
        <v>SUD</v>
      </c>
      <c r="E2058" s="188"/>
      <c r="F2058" s="192"/>
      <c r="G2058" s="192"/>
      <c r="H2058" s="192"/>
      <c r="I2058" s="192"/>
      <c r="J2058" s="192"/>
      <c r="K2058" s="192"/>
      <c r="L2058" s="192"/>
      <c r="M2058" s="192"/>
      <c r="N2058" s="192"/>
      <c r="O2058" s="192"/>
      <c r="P2058" s="192"/>
    </row>
    <row r="2059" spans="1:16" x14ac:dyDescent="0.25">
      <c r="A2059" s="326"/>
      <c r="B2059" s="338"/>
      <c r="C2059" s="344"/>
      <c r="D2059" s="195" t="str">
        <f>$D$14</f>
        <v>OESTE</v>
      </c>
      <c r="E2059" s="190"/>
      <c r="F2059" s="192"/>
      <c r="G2059" s="192"/>
      <c r="H2059" s="192"/>
      <c r="I2059" s="192"/>
      <c r="J2059" s="192"/>
      <c r="K2059" s="192"/>
      <c r="L2059" s="192"/>
      <c r="M2059" s="192"/>
      <c r="N2059" s="192"/>
      <c r="O2059" s="192"/>
      <c r="P2059" s="192"/>
    </row>
    <row r="2060" spans="1:16" x14ac:dyDescent="0.25">
      <c r="A2060" s="193"/>
      <c r="B2060" s="206"/>
      <c r="C2060" s="204"/>
      <c r="D2060" s="192"/>
      <c r="E2060" s="192"/>
      <c r="F2060" s="192"/>
      <c r="G2060" s="192"/>
      <c r="H2060" s="192"/>
      <c r="I2060" s="192"/>
      <c r="J2060" s="192"/>
      <c r="K2060" s="192"/>
      <c r="L2060" s="192"/>
      <c r="M2060" s="192"/>
      <c r="N2060" s="192"/>
      <c r="O2060" s="192"/>
      <c r="P2060" s="192"/>
    </row>
    <row r="2061" spans="1:16" x14ac:dyDescent="0.25">
      <c r="A2061" s="327">
        <f>A2056+1</f>
        <v>411</v>
      </c>
      <c r="B2061" s="333">
        <f>Hoja2!B420</f>
        <v>0</v>
      </c>
      <c r="C2061" s="339">
        <f>Hoja2!R420</f>
        <v>0</v>
      </c>
      <c r="D2061" s="191" t="str">
        <f>$D$11</f>
        <v>NORTE</v>
      </c>
      <c r="E2061" s="187"/>
      <c r="F2061" s="192"/>
      <c r="G2061" s="192"/>
      <c r="H2061" s="192"/>
      <c r="I2061" s="192"/>
      <c r="J2061" s="192"/>
      <c r="K2061" s="192"/>
      <c r="L2061" s="192"/>
      <c r="M2061" s="192"/>
      <c r="N2061" s="192"/>
      <c r="O2061" s="192"/>
      <c r="P2061" s="192"/>
    </row>
    <row r="2062" spans="1:16" x14ac:dyDescent="0.25">
      <c r="A2062" s="328"/>
      <c r="B2062" s="334"/>
      <c r="C2062" s="340"/>
      <c r="D2062" s="194" t="str">
        <f>$D$12</f>
        <v>ESTE</v>
      </c>
      <c r="E2062" s="189"/>
      <c r="F2062" s="192"/>
      <c r="G2062" s="192"/>
      <c r="H2062" s="192"/>
      <c r="I2062" s="192"/>
      <c r="J2062" s="192"/>
      <c r="K2062" s="192"/>
      <c r="L2062" s="192"/>
      <c r="M2062" s="192"/>
      <c r="N2062" s="192"/>
      <c r="O2062" s="192"/>
      <c r="P2062" s="192"/>
    </row>
    <row r="2063" spans="1:16" x14ac:dyDescent="0.25">
      <c r="A2063" s="328"/>
      <c r="B2063" s="334"/>
      <c r="C2063" s="340"/>
      <c r="D2063" s="191" t="str">
        <f>$D$13</f>
        <v>SUD</v>
      </c>
      <c r="E2063" s="188"/>
      <c r="F2063" s="192"/>
      <c r="G2063" s="192"/>
      <c r="H2063" s="192"/>
      <c r="I2063" s="192"/>
      <c r="J2063" s="192"/>
      <c r="K2063" s="192"/>
      <c r="L2063" s="192"/>
      <c r="M2063" s="192"/>
      <c r="N2063" s="192"/>
      <c r="O2063" s="192"/>
      <c r="P2063" s="192"/>
    </row>
    <row r="2064" spans="1:16" x14ac:dyDescent="0.25">
      <c r="A2064" s="329"/>
      <c r="B2064" s="335"/>
      <c r="C2064" s="341"/>
      <c r="D2064" s="195" t="str">
        <f>$D$14</f>
        <v>OESTE</v>
      </c>
      <c r="E2064" s="190"/>
      <c r="F2064" s="192"/>
      <c r="G2064" s="192"/>
      <c r="H2064" s="192"/>
      <c r="I2064" s="192"/>
      <c r="J2064" s="192"/>
      <c r="K2064" s="192"/>
      <c r="L2064" s="192"/>
      <c r="M2064" s="192"/>
      <c r="N2064" s="192"/>
      <c r="O2064" s="192"/>
      <c r="P2064" s="192"/>
    </row>
    <row r="2065" spans="1:16" x14ac:dyDescent="0.25">
      <c r="A2065" s="193"/>
      <c r="B2065" s="206"/>
      <c r="C2065" s="204"/>
      <c r="D2065" s="192"/>
      <c r="E2065" s="192"/>
      <c r="F2065" s="192"/>
      <c r="G2065" s="192"/>
      <c r="H2065" s="192"/>
      <c r="I2065" s="192"/>
      <c r="J2065" s="192"/>
      <c r="K2065" s="192"/>
      <c r="L2065" s="192"/>
      <c r="M2065" s="192"/>
      <c r="N2065" s="192"/>
      <c r="O2065" s="192"/>
      <c r="P2065" s="192"/>
    </row>
    <row r="2066" spans="1:16" x14ac:dyDescent="0.25">
      <c r="A2066" s="324">
        <f>A2061+1</f>
        <v>412</v>
      </c>
      <c r="B2066" s="336">
        <f>Hoja2!B421</f>
        <v>0</v>
      </c>
      <c r="C2066" s="342">
        <f>Hoja2!R421</f>
        <v>0</v>
      </c>
      <c r="D2066" s="191" t="str">
        <f>$D$11</f>
        <v>NORTE</v>
      </c>
      <c r="E2066" s="187"/>
      <c r="F2066" s="192"/>
      <c r="G2066" s="192"/>
      <c r="H2066" s="192"/>
      <c r="I2066" s="192"/>
      <c r="J2066" s="192"/>
      <c r="K2066" s="192"/>
      <c r="L2066" s="192"/>
      <c r="M2066" s="192"/>
      <c r="N2066" s="192"/>
      <c r="O2066" s="192"/>
      <c r="P2066" s="192"/>
    </row>
    <row r="2067" spans="1:16" x14ac:dyDescent="0.25">
      <c r="A2067" s="325"/>
      <c r="B2067" s="337"/>
      <c r="C2067" s="343"/>
      <c r="D2067" s="194" t="str">
        <f>$D$12</f>
        <v>ESTE</v>
      </c>
      <c r="E2067" s="189"/>
      <c r="F2067" s="192"/>
      <c r="G2067" s="192"/>
      <c r="H2067" s="192"/>
      <c r="I2067" s="192"/>
      <c r="J2067" s="192"/>
      <c r="K2067" s="192"/>
      <c r="L2067" s="192"/>
      <c r="M2067" s="192"/>
      <c r="N2067" s="192"/>
      <c r="O2067" s="192"/>
      <c r="P2067" s="192"/>
    </row>
    <row r="2068" spans="1:16" x14ac:dyDescent="0.25">
      <c r="A2068" s="325"/>
      <c r="B2068" s="337"/>
      <c r="C2068" s="343"/>
      <c r="D2068" s="191" t="str">
        <f>$D$13</f>
        <v>SUD</v>
      </c>
      <c r="E2068" s="188"/>
      <c r="F2068" s="192"/>
      <c r="G2068" s="192"/>
      <c r="H2068" s="192"/>
      <c r="I2068" s="192"/>
      <c r="J2068" s="192"/>
      <c r="K2068" s="192"/>
      <c r="L2068" s="192"/>
      <c r="M2068" s="192"/>
      <c r="N2068" s="192"/>
      <c r="O2068" s="192"/>
      <c r="P2068" s="192"/>
    </row>
    <row r="2069" spans="1:16" x14ac:dyDescent="0.25">
      <c r="A2069" s="326"/>
      <c r="B2069" s="338"/>
      <c r="C2069" s="344"/>
      <c r="D2069" s="195" t="str">
        <f>$D$14</f>
        <v>OESTE</v>
      </c>
      <c r="E2069" s="190"/>
      <c r="F2069" s="192"/>
      <c r="G2069" s="192"/>
      <c r="H2069" s="192"/>
      <c r="I2069" s="192"/>
      <c r="J2069" s="192"/>
      <c r="K2069" s="192"/>
      <c r="L2069" s="192"/>
      <c r="M2069" s="192"/>
      <c r="N2069" s="192"/>
      <c r="O2069" s="192"/>
      <c r="P2069" s="192"/>
    </row>
    <row r="2070" spans="1:16" x14ac:dyDescent="0.25">
      <c r="A2070" s="193"/>
      <c r="B2070" s="206"/>
      <c r="C2070" s="204"/>
      <c r="D2070" s="192"/>
      <c r="E2070" s="192"/>
      <c r="F2070" s="192"/>
      <c r="G2070" s="192"/>
      <c r="H2070" s="192"/>
      <c r="I2070" s="192"/>
      <c r="J2070" s="192"/>
      <c r="K2070" s="192"/>
      <c r="L2070" s="192"/>
      <c r="M2070" s="192"/>
      <c r="N2070" s="192"/>
      <c r="O2070" s="192"/>
      <c r="P2070" s="192"/>
    </row>
    <row r="2071" spans="1:16" x14ac:dyDescent="0.25">
      <c r="A2071" s="327">
        <f>A2066+1</f>
        <v>413</v>
      </c>
      <c r="B2071" s="333">
        <f>Hoja2!B422</f>
        <v>0</v>
      </c>
      <c r="C2071" s="339">
        <f>Hoja2!R422</f>
        <v>0</v>
      </c>
      <c r="D2071" s="191" t="str">
        <f>$D$11</f>
        <v>NORTE</v>
      </c>
      <c r="E2071" s="187"/>
      <c r="F2071" s="192"/>
      <c r="G2071" s="192"/>
      <c r="H2071" s="192"/>
      <c r="I2071" s="192"/>
      <c r="J2071" s="192"/>
      <c r="K2071" s="192"/>
      <c r="L2071" s="192"/>
      <c r="M2071" s="192"/>
      <c r="N2071" s="192"/>
      <c r="O2071" s="192"/>
      <c r="P2071" s="192"/>
    </row>
    <row r="2072" spans="1:16" x14ac:dyDescent="0.25">
      <c r="A2072" s="328"/>
      <c r="B2072" s="334"/>
      <c r="C2072" s="340"/>
      <c r="D2072" s="194" t="str">
        <f>$D$12</f>
        <v>ESTE</v>
      </c>
      <c r="E2072" s="189"/>
      <c r="F2072" s="192"/>
      <c r="G2072" s="192"/>
      <c r="H2072" s="192"/>
      <c r="I2072" s="192"/>
      <c r="J2072" s="192"/>
      <c r="K2072" s="192"/>
      <c r="L2072" s="192"/>
      <c r="M2072" s="192"/>
      <c r="N2072" s="192"/>
      <c r="O2072" s="192"/>
      <c r="P2072" s="192"/>
    </row>
    <row r="2073" spans="1:16" x14ac:dyDescent="0.25">
      <c r="A2073" s="328"/>
      <c r="B2073" s="334"/>
      <c r="C2073" s="340"/>
      <c r="D2073" s="191" t="str">
        <f>$D$13</f>
        <v>SUD</v>
      </c>
      <c r="E2073" s="188"/>
      <c r="F2073" s="192"/>
      <c r="G2073" s="192"/>
      <c r="H2073" s="192"/>
      <c r="I2073" s="192"/>
      <c r="J2073" s="192"/>
      <c r="K2073" s="192"/>
      <c r="L2073" s="192"/>
      <c r="M2073" s="192"/>
      <c r="N2073" s="192"/>
      <c r="O2073" s="192"/>
      <c r="P2073" s="192"/>
    </row>
    <row r="2074" spans="1:16" x14ac:dyDescent="0.25">
      <c r="A2074" s="329"/>
      <c r="B2074" s="335"/>
      <c r="C2074" s="341"/>
      <c r="D2074" s="195" t="str">
        <f>$D$14</f>
        <v>OESTE</v>
      </c>
      <c r="E2074" s="190"/>
      <c r="F2074" s="192"/>
      <c r="G2074" s="192"/>
      <c r="H2074" s="192"/>
      <c r="I2074" s="192"/>
      <c r="J2074" s="192"/>
      <c r="K2074" s="192"/>
      <c r="L2074" s="192"/>
      <c r="M2074" s="192"/>
      <c r="N2074" s="192"/>
      <c r="O2074" s="192"/>
      <c r="P2074" s="192"/>
    </row>
    <row r="2075" spans="1:16" x14ac:dyDescent="0.25">
      <c r="A2075" s="193"/>
      <c r="B2075" s="206"/>
      <c r="C2075" s="204"/>
      <c r="D2075" s="192"/>
      <c r="E2075" s="192"/>
      <c r="F2075" s="192"/>
      <c r="G2075" s="192"/>
      <c r="H2075" s="192"/>
      <c r="I2075" s="192"/>
      <c r="J2075" s="192"/>
      <c r="K2075" s="192"/>
      <c r="L2075" s="192"/>
      <c r="M2075" s="192"/>
      <c r="N2075" s="192"/>
      <c r="O2075" s="192"/>
      <c r="P2075" s="192"/>
    </row>
    <row r="2076" spans="1:16" x14ac:dyDescent="0.25">
      <c r="A2076" s="324">
        <f>A2071+1</f>
        <v>414</v>
      </c>
      <c r="B2076" s="336">
        <f>Hoja2!B423</f>
        <v>0</v>
      </c>
      <c r="C2076" s="342">
        <f>Hoja2!R423</f>
        <v>0</v>
      </c>
      <c r="D2076" s="191" t="str">
        <f>$D$11</f>
        <v>NORTE</v>
      </c>
      <c r="E2076" s="187"/>
      <c r="F2076" s="192"/>
      <c r="G2076" s="192"/>
      <c r="H2076" s="192"/>
      <c r="I2076" s="192"/>
      <c r="J2076" s="192"/>
      <c r="K2076" s="192"/>
      <c r="L2076" s="192"/>
      <c r="M2076" s="192"/>
      <c r="N2076" s="192"/>
      <c r="O2076" s="192"/>
      <c r="P2076" s="192"/>
    </row>
    <row r="2077" spans="1:16" x14ac:dyDescent="0.25">
      <c r="A2077" s="325"/>
      <c r="B2077" s="337"/>
      <c r="C2077" s="343"/>
      <c r="D2077" s="194" t="str">
        <f>$D$12</f>
        <v>ESTE</v>
      </c>
      <c r="E2077" s="189"/>
      <c r="F2077" s="192"/>
      <c r="G2077" s="192"/>
      <c r="H2077" s="192"/>
      <c r="I2077" s="192"/>
      <c r="J2077" s="192"/>
      <c r="K2077" s="192"/>
      <c r="L2077" s="192"/>
      <c r="M2077" s="192"/>
      <c r="N2077" s="192"/>
      <c r="O2077" s="192"/>
      <c r="P2077" s="192"/>
    </row>
    <row r="2078" spans="1:16" x14ac:dyDescent="0.25">
      <c r="A2078" s="325"/>
      <c r="B2078" s="337"/>
      <c r="C2078" s="343"/>
      <c r="D2078" s="191" t="str">
        <f>$D$13</f>
        <v>SUD</v>
      </c>
      <c r="E2078" s="188"/>
      <c r="F2078" s="192"/>
      <c r="G2078" s="192"/>
      <c r="H2078" s="192"/>
      <c r="I2078" s="192"/>
      <c r="J2078" s="192"/>
      <c r="K2078" s="192"/>
      <c r="L2078" s="192"/>
      <c r="M2078" s="192"/>
      <c r="N2078" s="192"/>
      <c r="O2078" s="192"/>
      <c r="P2078" s="192"/>
    </row>
    <row r="2079" spans="1:16" x14ac:dyDescent="0.25">
      <c r="A2079" s="326"/>
      <c r="B2079" s="338"/>
      <c r="C2079" s="344"/>
      <c r="D2079" s="195" t="str">
        <f>$D$14</f>
        <v>OESTE</v>
      </c>
      <c r="E2079" s="190"/>
      <c r="F2079" s="192"/>
      <c r="G2079" s="192"/>
      <c r="H2079" s="192"/>
      <c r="I2079" s="192"/>
      <c r="J2079" s="192"/>
      <c r="K2079" s="192"/>
      <c r="L2079" s="192"/>
      <c r="M2079" s="192"/>
      <c r="N2079" s="192"/>
      <c r="O2079" s="192"/>
      <c r="P2079" s="192"/>
    </row>
    <row r="2080" spans="1:16" x14ac:dyDescent="0.25">
      <c r="A2080" s="193"/>
      <c r="B2080" s="206"/>
      <c r="C2080" s="204"/>
      <c r="D2080" s="192"/>
      <c r="E2080" s="192"/>
      <c r="F2080" s="192"/>
      <c r="G2080" s="192"/>
      <c r="H2080" s="192"/>
      <c r="I2080" s="192"/>
      <c r="J2080" s="192"/>
      <c r="K2080" s="192"/>
      <c r="L2080" s="192"/>
      <c r="M2080" s="192"/>
      <c r="N2080" s="192"/>
      <c r="O2080" s="192"/>
      <c r="P2080" s="192"/>
    </row>
    <row r="2081" spans="1:16" x14ac:dyDescent="0.25">
      <c r="A2081" s="327">
        <f>A2076+1</f>
        <v>415</v>
      </c>
      <c r="B2081" s="333">
        <f>Hoja2!B424</f>
        <v>0</v>
      </c>
      <c r="C2081" s="339">
        <f>Hoja2!R424</f>
        <v>0</v>
      </c>
      <c r="D2081" s="191" t="str">
        <f>$D$11</f>
        <v>NORTE</v>
      </c>
      <c r="E2081" s="187"/>
      <c r="F2081" s="192"/>
      <c r="G2081" s="192"/>
      <c r="H2081" s="192"/>
      <c r="I2081" s="192"/>
      <c r="J2081" s="192"/>
      <c r="K2081" s="192"/>
      <c r="L2081" s="192"/>
      <c r="M2081" s="192"/>
      <c r="N2081" s="192"/>
      <c r="O2081" s="192"/>
      <c r="P2081" s="192"/>
    </row>
    <row r="2082" spans="1:16" x14ac:dyDescent="0.25">
      <c r="A2082" s="328"/>
      <c r="B2082" s="334"/>
      <c r="C2082" s="340"/>
      <c r="D2082" s="194" t="str">
        <f>$D$12</f>
        <v>ESTE</v>
      </c>
      <c r="E2082" s="189"/>
      <c r="F2082" s="192"/>
      <c r="G2082" s="192"/>
      <c r="H2082" s="192"/>
      <c r="I2082" s="192"/>
      <c r="J2082" s="192"/>
      <c r="K2082" s="192"/>
      <c r="L2082" s="192"/>
      <c r="M2082" s="192"/>
      <c r="N2082" s="192"/>
      <c r="O2082" s="192"/>
      <c r="P2082" s="192"/>
    </row>
    <row r="2083" spans="1:16" x14ac:dyDescent="0.25">
      <c r="A2083" s="328"/>
      <c r="B2083" s="334"/>
      <c r="C2083" s="340"/>
      <c r="D2083" s="191" t="str">
        <f>$D$13</f>
        <v>SUD</v>
      </c>
      <c r="E2083" s="188"/>
      <c r="F2083" s="192"/>
      <c r="G2083" s="192"/>
      <c r="H2083" s="192"/>
      <c r="I2083" s="192"/>
      <c r="J2083" s="192"/>
      <c r="K2083" s="192"/>
      <c r="L2083" s="192"/>
      <c r="M2083" s="192"/>
      <c r="N2083" s="192"/>
      <c r="O2083" s="192"/>
      <c r="P2083" s="192"/>
    </row>
    <row r="2084" spans="1:16" x14ac:dyDescent="0.25">
      <c r="A2084" s="329"/>
      <c r="B2084" s="335"/>
      <c r="C2084" s="341"/>
      <c r="D2084" s="195" t="str">
        <f>$D$14</f>
        <v>OESTE</v>
      </c>
      <c r="E2084" s="190"/>
      <c r="F2084" s="192"/>
      <c r="G2084" s="192"/>
      <c r="H2084" s="192"/>
      <c r="I2084" s="192"/>
      <c r="J2084" s="192"/>
      <c r="K2084" s="192"/>
      <c r="L2084" s="192"/>
      <c r="M2084" s="192"/>
      <c r="N2084" s="192"/>
      <c r="O2084" s="192"/>
      <c r="P2084" s="192"/>
    </row>
    <row r="2085" spans="1:16" x14ac:dyDescent="0.25">
      <c r="A2085" s="193"/>
      <c r="B2085" s="206"/>
      <c r="C2085" s="204"/>
      <c r="D2085" s="192"/>
      <c r="E2085" s="192"/>
      <c r="F2085" s="192"/>
      <c r="G2085" s="192"/>
      <c r="H2085" s="192"/>
      <c r="I2085" s="192"/>
      <c r="J2085" s="192"/>
      <c r="K2085" s="192"/>
      <c r="L2085" s="192"/>
      <c r="M2085" s="192"/>
      <c r="N2085" s="192"/>
      <c r="O2085" s="192"/>
      <c r="P2085" s="192"/>
    </row>
    <row r="2086" spans="1:16" x14ac:dyDescent="0.25">
      <c r="A2086" s="324">
        <f>A2081+1</f>
        <v>416</v>
      </c>
      <c r="B2086" s="336">
        <f>Hoja2!B425</f>
        <v>0</v>
      </c>
      <c r="C2086" s="342">
        <f>Hoja2!R425</f>
        <v>0</v>
      </c>
      <c r="D2086" s="191" t="str">
        <f>$D$11</f>
        <v>NORTE</v>
      </c>
      <c r="E2086" s="187"/>
      <c r="F2086" s="192"/>
      <c r="G2086" s="192"/>
      <c r="H2086" s="192"/>
      <c r="I2086" s="192"/>
      <c r="J2086" s="192"/>
      <c r="K2086" s="192"/>
      <c r="L2086" s="192"/>
      <c r="M2086" s="192"/>
      <c r="N2086" s="192"/>
      <c r="O2086" s="192"/>
      <c r="P2086" s="192"/>
    </row>
    <row r="2087" spans="1:16" x14ac:dyDescent="0.25">
      <c r="A2087" s="325"/>
      <c r="B2087" s="337"/>
      <c r="C2087" s="343"/>
      <c r="D2087" s="194" t="str">
        <f>$D$12</f>
        <v>ESTE</v>
      </c>
      <c r="E2087" s="189"/>
      <c r="F2087" s="192"/>
      <c r="G2087" s="192"/>
      <c r="H2087" s="192"/>
      <c r="I2087" s="192"/>
      <c r="J2087" s="192"/>
      <c r="K2087" s="192"/>
      <c r="L2087" s="192"/>
      <c r="M2087" s="192"/>
      <c r="N2087" s="192"/>
      <c r="O2087" s="192"/>
      <c r="P2087" s="192"/>
    </row>
    <row r="2088" spans="1:16" x14ac:dyDescent="0.25">
      <c r="A2088" s="325"/>
      <c r="B2088" s="337"/>
      <c r="C2088" s="343"/>
      <c r="D2088" s="191" t="str">
        <f>$D$13</f>
        <v>SUD</v>
      </c>
      <c r="E2088" s="188"/>
      <c r="F2088" s="192"/>
      <c r="G2088" s="192"/>
      <c r="H2088" s="192"/>
      <c r="I2088" s="192"/>
      <c r="J2088" s="192"/>
      <c r="K2088" s="192"/>
      <c r="L2088" s="192"/>
      <c r="M2088" s="192"/>
      <c r="N2088" s="192"/>
      <c r="O2088" s="192"/>
      <c r="P2088" s="192"/>
    </row>
    <row r="2089" spans="1:16" x14ac:dyDescent="0.25">
      <c r="A2089" s="326"/>
      <c r="B2089" s="338"/>
      <c r="C2089" s="344"/>
      <c r="D2089" s="195" t="str">
        <f>$D$14</f>
        <v>OESTE</v>
      </c>
      <c r="E2089" s="190"/>
      <c r="F2089" s="192"/>
      <c r="G2089" s="192"/>
      <c r="H2089" s="192"/>
      <c r="I2089" s="192"/>
      <c r="J2089" s="192"/>
      <c r="K2089" s="192"/>
      <c r="L2089" s="192"/>
      <c r="M2089" s="192"/>
      <c r="N2089" s="192"/>
      <c r="O2089" s="192"/>
      <c r="P2089" s="192"/>
    </row>
    <row r="2090" spans="1:16" x14ac:dyDescent="0.25">
      <c r="A2090" s="193"/>
      <c r="B2090" s="206"/>
      <c r="C2090" s="204"/>
      <c r="D2090" s="192"/>
      <c r="E2090" s="192"/>
      <c r="F2090" s="192"/>
      <c r="G2090" s="192"/>
      <c r="H2090" s="192"/>
      <c r="I2090" s="192"/>
      <c r="J2090" s="192"/>
      <c r="K2090" s="192"/>
      <c r="L2090" s="192"/>
      <c r="M2090" s="192"/>
      <c r="N2090" s="192"/>
      <c r="O2090" s="192"/>
      <c r="P2090" s="192"/>
    </row>
    <row r="2091" spans="1:16" x14ac:dyDescent="0.25">
      <c r="A2091" s="327">
        <f>A2086+1</f>
        <v>417</v>
      </c>
      <c r="B2091" s="333">
        <f>Hoja2!B426</f>
        <v>0</v>
      </c>
      <c r="C2091" s="339">
        <f>Hoja2!R426</f>
        <v>0</v>
      </c>
      <c r="D2091" s="191" t="str">
        <f>$D$11</f>
        <v>NORTE</v>
      </c>
      <c r="E2091" s="187"/>
      <c r="F2091" s="192"/>
      <c r="G2091" s="192"/>
      <c r="H2091" s="192"/>
      <c r="I2091" s="192"/>
      <c r="J2091" s="192"/>
      <c r="K2091" s="192"/>
      <c r="L2091" s="192"/>
      <c r="M2091" s="192"/>
      <c r="N2091" s="192"/>
      <c r="O2091" s="192"/>
      <c r="P2091" s="192"/>
    </row>
    <row r="2092" spans="1:16" x14ac:dyDescent="0.25">
      <c r="A2092" s="328"/>
      <c r="B2092" s="334"/>
      <c r="C2092" s="340"/>
      <c r="D2092" s="194" t="str">
        <f>$D$12</f>
        <v>ESTE</v>
      </c>
      <c r="E2092" s="189"/>
      <c r="F2092" s="192"/>
      <c r="G2092" s="192"/>
      <c r="H2092" s="192"/>
      <c r="I2092" s="192"/>
      <c r="J2092" s="192"/>
      <c r="K2092" s="192"/>
      <c r="L2092" s="192"/>
      <c r="M2092" s="192"/>
      <c r="N2092" s="192"/>
      <c r="O2092" s="192"/>
      <c r="P2092" s="192"/>
    </row>
    <row r="2093" spans="1:16" x14ac:dyDescent="0.25">
      <c r="A2093" s="328"/>
      <c r="B2093" s="334"/>
      <c r="C2093" s="340"/>
      <c r="D2093" s="191" t="str">
        <f>$D$13</f>
        <v>SUD</v>
      </c>
      <c r="E2093" s="188"/>
      <c r="F2093" s="192"/>
      <c r="G2093" s="192"/>
      <c r="H2093" s="192"/>
      <c r="I2093" s="192"/>
      <c r="J2093" s="192"/>
      <c r="K2093" s="192"/>
      <c r="L2093" s="192"/>
      <c r="M2093" s="192"/>
      <c r="N2093" s="192"/>
      <c r="O2093" s="192"/>
      <c r="P2093" s="192"/>
    </row>
    <row r="2094" spans="1:16" x14ac:dyDescent="0.25">
      <c r="A2094" s="329"/>
      <c r="B2094" s="335"/>
      <c r="C2094" s="341"/>
      <c r="D2094" s="195" t="str">
        <f>$D$14</f>
        <v>OESTE</v>
      </c>
      <c r="E2094" s="190"/>
      <c r="F2094" s="192"/>
      <c r="G2094" s="192"/>
      <c r="H2094" s="192"/>
      <c r="I2094" s="192"/>
      <c r="J2094" s="192"/>
      <c r="K2094" s="192"/>
      <c r="L2094" s="192"/>
      <c r="M2094" s="192"/>
      <c r="N2094" s="192"/>
      <c r="O2094" s="192"/>
      <c r="P2094" s="192"/>
    </row>
    <row r="2095" spans="1:16" x14ac:dyDescent="0.25">
      <c r="A2095" s="193"/>
      <c r="B2095" s="206"/>
      <c r="C2095" s="204"/>
      <c r="D2095" s="192"/>
      <c r="E2095" s="192"/>
      <c r="F2095" s="192"/>
      <c r="G2095" s="192"/>
      <c r="H2095" s="192"/>
      <c r="I2095" s="192"/>
      <c r="J2095" s="192"/>
      <c r="K2095" s="192"/>
      <c r="L2095" s="192"/>
      <c r="M2095" s="192"/>
      <c r="N2095" s="192"/>
      <c r="O2095" s="192"/>
      <c r="P2095" s="192"/>
    </row>
    <row r="2096" spans="1:16" x14ac:dyDescent="0.25">
      <c r="A2096" s="324">
        <f>A2091+1</f>
        <v>418</v>
      </c>
      <c r="B2096" s="336">
        <f>Hoja2!B427</f>
        <v>0</v>
      </c>
      <c r="C2096" s="342">
        <f>Hoja2!R427</f>
        <v>0</v>
      </c>
      <c r="D2096" s="191" t="str">
        <f>$D$11</f>
        <v>NORTE</v>
      </c>
      <c r="E2096" s="187"/>
      <c r="F2096" s="192"/>
      <c r="G2096" s="192"/>
      <c r="H2096" s="192"/>
      <c r="I2096" s="192"/>
      <c r="J2096" s="192"/>
      <c r="K2096" s="192"/>
      <c r="L2096" s="192"/>
      <c r="M2096" s="192"/>
      <c r="N2096" s="192"/>
      <c r="O2096" s="192"/>
      <c r="P2096" s="192"/>
    </row>
    <row r="2097" spans="1:16" x14ac:dyDescent="0.25">
      <c r="A2097" s="325"/>
      <c r="B2097" s="337"/>
      <c r="C2097" s="343"/>
      <c r="D2097" s="194" t="str">
        <f>$D$12</f>
        <v>ESTE</v>
      </c>
      <c r="E2097" s="189"/>
      <c r="F2097" s="192"/>
      <c r="G2097" s="192"/>
      <c r="H2097" s="192"/>
      <c r="I2097" s="192"/>
      <c r="J2097" s="192"/>
      <c r="K2097" s="192"/>
      <c r="L2097" s="192"/>
      <c r="M2097" s="192"/>
      <c r="N2097" s="192"/>
      <c r="O2097" s="192"/>
      <c r="P2097" s="192"/>
    </row>
    <row r="2098" spans="1:16" x14ac:dyDescent="0.25">
      <c r="A2098" s="325"/>
      <c r="B2098" s="337"/>
      <c r="C2098" s="343"/>
      <c r="D2098" s="191" t="str">
        <f>$D$13</f>
        <v>SUD</v>
      </c>
      <c r="E2098" s="188"/>
      <c r="F2098" s="192"/>
      <c r="G2098" s="192"/>
      <c r="H2098" s="192"/>
      <c r="I2098" s="192"/>
      <c r="J2098" s="192"/>
      <c r="K2098" s="192"/>
      <c r="L2098" s="192"/>
      <c r="M2098" s="192"/>
      <c r="N2098" s="192"/>
      <c r="O2098" s="192"/>
      <c r="P2098" s="192"/>
    </row>
    <row r="2099" spans="1:16" x14ac:dyDescent="0.25">
      <c r="A2099" s="326"/>
      <c r="B2099" s="338"/>
      <c r="C2099" s="344"/>
      <c r="D2099" s="195" t="str">
        <f>$D$14</f>
        <v>OESTE</v>
      </c>
      <c r="E2099" s="190"/>
      <c r="F2099" s="192"/>
      <c r="G2099" s="192"/>
      <c r="H2099" s="192"/>
      <c r="I2099" s="192"/>
      <c r="J2099" s="192"/>
      <c r="K2099" s="192"/>
      <c r="L2099" s="192"/>
      <c r="M2099" s="192"/>
      <c r="N2099" s="192"/>
      <c r="O2099" s="192"/>
      <c r="P2099" s="192"/>
    </row>
    <row r="2100" spans="1:16" x14ac:dyDescent="0.25">
      <c r="A2100" s="193"/>
      <c r="B2100" s="206"/>
      <c r="C2100" s="204"/>
      <c r="D2100" s="192"/>
      <c r="E2100" s="192"/>
      <c r="F2100" s="192"/>
      <c r="G2100" s="192"/>
      <c r="H2100" s="192"/>
      <c r="I2100" s="192"/>
      <c r="J2100" s="192"/>
      <c r="K2100" s="192"/>
      <c r="L2100" s="192"/>
      <c r="M2100" s="192"/>
      <c r="N2100" s="192"/>
      <c r="O2100" s="192"/>
      <c r="P2100" s="192"/>
    </row>
    <row r="2101" spans="1:16" x14ac:dyDescent="0.25">
      <c r="A2101" s="327">
        <f>A2096+1</f>
        <v>419</v>
      </c>
      <c r="B2101" s="333">
        <f>Hoja2!B428</f>
        <v>0</v>
      </c>
      <c r="C2101" s="339">
        <f>Hoja2!R428</f>
        <v>0</v>
      </c>
      <c r="D2101" s="191" t="str">
        <f>$D$11</f>
        <v>NORTE</v>
      </c>
      <c r="E2101" s="187"/>
      <c r="F2101" s="192"/>
      <c r="G2101" s="192"/>
      <c r="H2101" s="192"/>
      <c r="I2101" s="192"/>
      <c r="J2101" s="192"/>
      <c r="K2101" s="192"/>
      <c r="L2101" s="192"/>
      <c r="M2101" s="192"/>
      <c r="N2101" s="192"/>
      <c r="O2101" s="192"/>
      <c r="P2101" s="192"/>
    </row>
    <row r="2102" spans="1:16" x14ac:dyDescent="0.25">
      <c r="A2102" s="328"/>
      <c r="B2102" s="334"/>
      <c r="C2102" s="340"/>
      <c r="D2102" s="194" t="str">
        <f>$D$12</f>
        <v>ESTE</v>
      </c>
      <c r="E2102" s="189"/>
      <c r="F2102" s="192"/>
      <c r="G2102" s="192"/>
      <c r="H2102" s="192"/>
      <c r="I2102" s="192"/>
      <c r="J2102" s="192"/>
      <c r="K2102" s="192"/>
      <c r="L2102" s="192"/>
      <c r="M2102" s="192"/>
      <c r="N2102" s="192"/>
      <c r="O2102" s="192"/>
      <c r="P2102" s="192"/>
    </row>
    <row r="2103" spans="1:16" x14ac:dyDescent="0.25">
      <c r="A2103" s="328"/>
      <c r="B2103" s="334"/>
      <c r="C2103" s="340"/>
      <c r="D2103" s="191" t="str">
        <f>$D$13</f>
        <v>SUD</v>
      </c>
      <c r="E2103" s="188"/>
      <c r="F2103" s="192"/>
      <c r="G2103" s="192"/>
      <c r="H2103" s="192"/>
      <c r="I2103" s="192"/>
      <c r="J2103" s="192"/>
      <c r="K2103" s="192"/>
      <c r="L2103" s="192"/>
      <c r="M2103" s="192"/>
      <c r="N2103" s="192"/>
      <c r="O2103" s="192"/>
      <c r="P2103" s="192"/>
    </row>
    <row r="2104" spans="1:16" x14ac:dyDescent="0.25">
      <c r="A2104" s="329"/>
      <c r="B2104" s="335"/>
      <c r="C2104" s="341"/>
      <c r="D2104" s="195" t="str">
        <f>$D$14</f>
        <v>OESTE</v>
      </c>
      <c r="E2104" s="190"/>
      <c r="F2104" s="192"/>
      <c r="G2104" s="192"/>
      <c r="H2104" s="192"/>
      <c r="I2104" s="192"/>
      <c r="J2104" s="192"/>
      <c r="K2104" s="192"/>
      <c r="L2104" s="192"/>
      <c r="M2104" s="192"/>
      <c r="N2104" s="192"/>
      <c r="O2104" s="192"/>
      <c r="P2104" s="192"/>
    </row>
    <row r="2105" spans="1:16" x14ac:dyDescent="0.25">
      <c r="A2105" s="193"/>
      <c r="B2105" s="206"/>
      <c r="C2105" s="204"/>
      <c r="D2105" s="192"/>
      <c r="E2105" s="192"/>
      <c r="F2105" s="192"/>
      <c r="G2105" s="192"/>
      <c r="H2105" s="192"/>
      <c r="I2105" s="192"/>
      <c r="J2105" s="192"/>
      <c r="K2105" s="192"/>
      <c r="L2105" s="192"/>
      <c r="M2105" s="192"/>
      <c r="N2105" s="192"/>
      <c r="O2105" s="192"/>
      <c r="P2105" s="192"/>
    </row>
    <row r="2106" spans="1:16" x14ac:dyDescent="0.25">
      <c r="A2106" s="324">
        <f>A2101+1</f>
        <v>420</v>
      </c>
      <c r="B2106" s="336">
        <f>Hoja2!B429</f>
        <v>0</v>
      </c>
      <c r="C2106" s="342">
        <f>Hoja2!R429</f>
        <v>0</v>
      </c>
      <c r="D2106" s="191" t="str">
        <f>$D$11</f>
        <v>NORTE</v>
      </c>
      <c r="E2106" s="187"/>
      <c r="F2106" s="192"/>
      <c r="G2106" s="192"/>
      <c r="H2106" s="192"/>
      <c r="I2106" s="192"/>
      <c r="J2106" s="192"/>
      <c r="K2106" s="192"/>
      <c r="L2106" s="192"/>
      <c r="M2106" s="192"/>
      <c r="N2106" s="192"/>
      <c r="O2106" s="192"/>
      <c r="P2106" s="192"/>
    </row>
    <row r="2107" spans="1:16" x14ac:dyDescent="0.25">
      <c r="A2107" s="325"/>
      <c r="B2107" s="337"/>
      <c r="C2107" s="343"/>
      <c r="D2107" s="194" t="str">
        <f>$D$12</f>
        <v>ESTE</v>
      </c>
      <c r="E2107" s="189"/>
      <c r="F2107" s="192"/>
      <c r="G2107" s="192"/>
      <c r="H2107" s="192"/>
      <c r="I2107" s="192"/>
      <c r="J2107" s="192"/>
      <c r="K2107" s="192"/>
      <c r="L2107" s="192"/>
      <c r="M2107" s="192"/>
      <c r="N2107" s="192"/>
      <c r="O2107" s="192"/>
      <c r="P2107" s="192"/>
    </row>
    <row r="2108" spans="1:16" x14ac:dyDescent="0.25">
      <c r="A2108" s="325"/>
      <c r="B2108" s="337"/>
      <c r="C2108" s="343"/>
      <c r="D2108" s="191" t="str">
        <f>$D$13</f>
        <v>SUD</v>
      </c>
      <c r="E2108" s="188"/>
      <c r="F2108" s="192"/>
      <c r="G2108" s="192"/>
      <c r="H2108" s="192"/>
      <c r="I2108" s="192"/>
      <c r="J2108" s="192"/>
      <c r="K2108" s="192"/>
      <c r="L2108" s="192"/>
      <c r="M2108" s="192"/>
      <c r="N2108" s="192"/>
      <c r="O2108" s="192"/>
      <c r="P2108" s="192"/>
    </row>
    <row r="2109" spans="1:16" x14ac:dyDescent="0.25">
      <c r="A2109" s="326"/>
      <c r="B2109" s="338"/>
      <c r="C2109" s="344"/>
      <c r="D2109" s="195" t="str">
        <f>$D$14</f>
        <v>OESTE</v>
      </c>
      <c r="E2109" s="190"/>
      <c r="F2109" s="192"/>
      <c r="G2109" s="192"/>
      <c r="H2109" s="192"/>
      <c r="I2109" s="192"/>
      <c r="J2109" s="192"/>
      <c r="K2109" s="192"/>
      <c r="L2109" s="192"/>
      <c r="M2109" s="192"/>
      <c r="N2109" s="192"/>
      <c r="O2109" s="192"/>
      <c r="P2109" s="192"/>
    </row>
    <row r="2110" spans="1:16" x14ac:dyDescent="0.25">
      <c r="A2110" s="193"/>
      <c r="B2110" s="206"/>
      <c r="C2110" s="204"/>
      <c r="D2110" s="192"/>
      <c r="E2110" s="192"/>
      <c r="F2110" s="192"/>
      <c r="G2110" s="192"/>
      <c r="H2110" s="192"/>
      <c r="I2110" s="192"/>
      <c r="J2110" s="192"/>
      <c r="K2110" s="192"/>
      <c r="L2110" s="192"/>
      <c r="M2110" s="192"/>
      <c r="N2110" s="192"/>
      <c r="O2110" s="192"/>
      <c r="P2110" s="192"/>
    </row>
    <row r="2111" spans="1:16" x14ac:dyDescent="0.25">
      <c r="A2111" s="327">
        <f>A2106+1</f>
        <v>421</v>
      </c>
      <c r="B2111" s="333">
        <f>Hoja2!B430</f>
        <v>0</v>
      </c>
      <c r="C2111" s="339">
        <f>Hoja2!R430</f>
        <v>0</v>
      </c>
      <c r="D2111" s="191" t="str">
        <f>$D$11</f>
        <v>NORTE</v>
      </c>
      <c r="E2111" s="187"/>
      <c r="F2111" s="192"/>
      <c r="G2111" s="192"/>
      <c r="H2111" s="192"/>
      <c r="I2111" s="192"/>
      <c r="J2111" s="192"/>
      <c r="K2111" s="192"/>
      <c r="L2111" s="192"/>
      <c r="M2111" s="192"/>
      <c r="N2111" s="192"/>
      <c r="O2111" s="192"/>
      <c r="P2111" s="192"/>
    </row>
    <row r="2112" spans="1:16" x14ac:dyDescent="0.25">
      <c r="A2112" s="328"/>
      <c r="B2112" s="334"/>
      <c r="C2112" s="340"/>
      <c r="D2112" s="194" t="str">
        <f>$D$12</f>
        <v>ESTE</v>
      </c>
      <c r="E2112" s="189"/>
      <c r="F2112" s="192"/>
      <c r="G2112" s="192"/>
      <c r="H2112" s="192"/>
      <c r="I2112" s="192"/>
      <c r="J2112" s="192"/>
      <c r="K2112" s="192"/>
      <c r="L2112" s="192"/>
      <c r="M2112" s="192"/>
      <c r="N2112" s="192"/>
      <c r="O2112" s="192"/>
      <c r="P2112" s="192"/>
    </row>
    <row r="2113" spans="1:16" x14ac:dyDescent="0.25">
      <c r="A2113" s="328"/>
      <c r="B2113" s="334"/>
      <c r="C2113" s="340"/>
      <c r="D2113" s="191" t="str">
        <f>$D$13</f>
        <v>SUD</v>
      </c>
      <c r="E2113" s="188"/>
      <c r="F2113" s="192"/>
      <c r="G2113" s="192"/>
      <c r="H2113" s="192"/>
      <c r="I2113" s="192"/>
      <c r="J2113" s="192"/>
      <c r="K2113" s="192"/>
      <c r="L2113" s="192"/>
      <c r="M2113" s="192"/>
      <c r="N2113" s="192"/>
      <c r="O2113" s="192"/>
      <c r="P2113" s="192"/>
    </row>
    <row r="2114" spans="1:16" x14ac:dyDescent="0.25">
      <c r="A2114" s="329"/>
      <c r="B2114" s="335"/>
      <c r="C2114" s="341"/>
      <c r="D2114" s="195" t="str">
        <f>$D$14</f>
        <v>OESTE</v>
      </c>
      <c r="E2114" s="190"/>
      <c r="F2114" s="192"/>
      <c r="G2114" s="192"/>
      <c r="H2114" s="192"/>
      <c r="I2114" s="192"/>
      <c r="J2114" s="192"/>
      <c r="K2114" s="192"/>
      <c r="L2114" s="192"/>
      <c r="M2114" s="192"/>
      <c r="N2114" s="192"/>
      <c r="O2114" s="192"/>
      <c r="P2114" s="192"/>
    </row>
    <row r="2115" spans="1:16" x14ac:dyDescent="0.25">
      <c r="A2115" s="193"/>
      <c r="B2115" s="206"/>
      <c r="C2115" s="204"/>
      <c r="D2115" s="192"/>
      <c r="E2115" s="192"/>
      <c r="F2115" s="192"/>
      <c r="G2115" s="192"/>
      <c r="H2115" s="192"/>
      <c r="I2115" s="192"/>
      <c r="J2115" s="192"/>
      <c r="K2115" s="192"/>
      <c r="L2115" s="192"/>
      <c r="M2115" s="192"/>
      <c r="N2115" s="192"/>
      <c r="O2115" s="192"/>
      <c r="P2115" s="192"/>
    </row>
    <row r="2116" spans="1:16" x14ac:dyDescent="0.25">
      <c r="A2116" s="324">
        <f>A2111+1</f>
        <v>422</v>
      </c>
      <c r="B2116" s="336">
        <f>Hoja2!B431</f>
        <v>0</v>
      </c>
      <c r="C2116" s="342">
        <f>Hoja2!R431</f>
        <v>0</v>
      </c>
      <c r="D2116" s="191" t="str">
        <f>$D$11</f>
        <v>NORTE</v>
      </c>
      <c r="E2116" s="187"/>
      <c r="F2116" s="192"/>
      <c r="G2116" s="192"/>
      <c r="H2116" s="192"/>
      <c r="I2116" s="192"/>
      <c r="J2116" s="192"/>
      <c r="K2116" s="192"/>
      <c r="L2116" s="192"/>
      <c r="M2116" s="192"/>
      <c r="N2116" s="192"/>
      <c r="O2116" s="192"/>
      <c r="P2116" s="192"/>
    </row>
    <row r="2117" spans="1:16" x14ac:dyDescent="0.25">
      <c r="A2117" s="325"/>
      <c r="B2117" s="337"/>
      <c r="C2117" s="343"/>
      <c r="D2117" s="194" t="str">
        <f>$D$12</f>
        <v>ESTE</v>
      </c>
      <c r="E2117" s="189"/>
      <c r="F2117" s="192"/>
      <c r="G2117" s="192"/>
      <c r="H2117" s="192"/>
      <c r="I2117" s="192"/>
      <c r="J2117" s="192"/>
      <c r="K2117" s="192"/>
      <c r="L2117" s="192"/>
      <c r="M2117" s="192"/>
      <c r="N2117" s="192"/>
      <c r="O2117" s="192"/>
      <c r="P2117" s="192"/>
    </row>
    <row r="2118" spans="1:16" x14ac:dyDescent="0.25">
      <c r="A2118" s="325"/>
      <c r="B2118" s="337"/>
      <c r="C2118" s="343"/>
      <c r="D2118" s="191" t="str">
        <f>$D$13</f>
        <v>SUD</v>
      </c>
      <c r="E2118" s="188"/>
      <c r="F2118" s="192"/>
      <c r="G2118" s="192"/>
      <c r="H2118" s="192"/>
      <c r="I2118" s="192"/>
      <c r="J2118" s="192"/>
      <c r="K2118" s="192"/>
      <c r="L2118" s="192"/>
      <c r="M2118" s="192"/>
      <c r="N2118" s="192"/>
      <c r="O2118" s="192"/>
      <c r="P2118" s="192"/>
    </row>
    <row r="2119" spans="1:16" x14ac:dyDescent="0.25">
      <c r="A2119" s="326"/>
      <c r="B2119" s="338"/>
      <c r="C2119" s="344"/>
      <c r="D2119" s="195" t="str">
        <f>$D$14</f>
        <v>OESTE</v>
      </c>
      <c r="E2119" s="190"/>
      <c r="F2119" s="192"/>
      <c r="G2119" s="192"/>
      <c r="H2119" s="192"/>
      <c r="I2119" s="192"/>
      <c r="J2119" s="192"/>
      <c r="K2119" s="192"/>
      <c r="L2119" s="192"/>
      <c r="M2119" s="192"/>
      <c r="N2119" s="192"/>
      <c r="O2119" s="192"/>
      <c r="P2119" s="192"/>
    </row>
    <row r="2120" spans="1:16" x14ac:dyDescent="0.25">
      <c r="A2120" s="193"/>
      <c r="B2120" s="206"/>
      <c r="C2120" s="204"/>
      <c r="D2120" s="192"/>
      <c r="E2120" s="192"/>
      <c r="F2120" s="192"/>
      <c r="G2120" s="192"/>
      <c r="H2120" s="192"/>
      <c r="I2120" s="192"/>
      <c r="J2120" s="192"/>
      <c r="K2120" s="192"/>
      <c r="L2120" s="192"/>
      <c r="M2120" s="192"/>
      <c r="N2120" s="192"/>
      <c r="O2120" s="192"/>
      <c r="P2120" s="192"/>
    </row>
    <row r="2121" spans="1:16" x14ac:dyDescent="0.25">
      <c r="A2121" s="327">
        <f>A2116+1</f>
        <v>423</v>
      </c>
      <c r="B2121" s="333">
        <f>Hoja2!B432</f>
        <v>0</v>
      </c>
      <c r="C2121" s="339">
        <f>Hoja2!R432</f>
        <v>0</v>
      </c>
      <c r="D2121" s="191" t="str">
        <f>$D$11</f>
        <v>NORTE</v>
      </c>
      <c r="E2121" s="187"/>
      <c r="F2121" s="192"/>
      <c r="G2121" s="192"/>
      <c r="H2121" s="192"/>
      <c r="I2121" s="192"/>
      <c r="J2121" s="192"/>
      <c r="K2121" s="192"/>
      <c r="L2121" s="192"/>
      <c r="M2121" s="192"/>
      <c r="N2121" s="192"/>
      <c r="O2121" s="192"/>
      <c r="P2121" s="192"/>
    </row>
    <row r="2122" spans="1:16" x14ac:dyDescent="0.25">
      <c r="A2122" s="328"/>
      <c r="B2122" s="334"/>
      <c r="C2122" s="340"/>
      <c r="D2122" s="194" t="str">
        <f>$D$12</f>
        <v>ESTE</v>
      </c>
      <c r="E2122" s="189"/>
      <c r="F2122" s="192"/>
      <c r="G2122" s="192"/>
      <c r="H2122" s="192"/>
      <c r="I2122" s="192"/>
      <c r="J2122" s="192"/>
      <c r="K2122" s="192"/>
      <c r="L2122" s="192"/>
      <c r="M2122" s="192"/>
      <c r="N2122" s="192"/>
      <c r="O2122" s="192"/>
      <c r="P2122" s="192"/>
    </row>
    <row r="2123" spans="1:16" x14ac:dyDescent="0.25">
      <c r="A2123" s="328"/>
      <c r="B2123" s="334"/>
      <c r="C2123" s="340"/>
      <c r="D2123" s="191" t="str">
        <f>$D$13</f>
        <v>SUD</v>
      </c>
      <c r="E2123" s="188"/>
      <c r="F2123" s="192"/>
      <c r="G2123" s="192"/>
      <c r="H2123" s="192"/>
      <c r="I2123" s="192"/>
      <c r="J2123" s="192"/>
      <c r="K2123" s="192"/>
      <c r="L2123" s="192"/>
      <c r="M2123" s="192"/>
      <c r="N2123" s="192"/>
      <c r="O2123" s="192"/>
      <c r="P2123" s="192"/>
    </row>
    <row r="2124" spans="1:16" x14ac:dyDescent="0.25">
      <c r="A2124" s="329"/>
      <c r="B2124" s="335"/>
      <c r="C2124" s="341"/>
      <c r="D2124" s="195" t="str">
        <f>$D$14</f>
        <v>OESTE</v>
      </c>
      <c r="E2124" s="190"/>
      <c r="F2124" s="192"/>
      <c r="G2124" s="192"/>
      <c r="H2124" s="192"/>
      <c r="I2124" s="192"/>
      <c r="J2124" s="192"/>
      <c r="K2124" s="192"/>
      <c r="L2124" s="192"/>
      <c r="M2124" s="192"/>
      <c r="N2124" s="192"/>
      <c r="O2124" s="192"/>
      <c r="P2124" s="192"/>
    </row>
    <row r="2125" spans="1:16" x14ac:dyDescent="0.25">
      <c r="A2125" s="193"/>
      <c r="B2125" s="206"/>
      <c r="C2125" s="204"/>
      <c r="D2125" s="192"/>
      <c r="E2125" s="192"/>
      <c r="F2125" s="192"/>
      <c r="G2125" s="192"/>
      <c r="H2125" s="192"/>
      <c r="I2125" s="192"/>
      <c r="J2125" s="192"/>
      <c r="K2125" s="192"/>
      <c r="L2125" s="192"/>
      <c r="M2125" s="192"/>
      <c r="N2125" s="192"/>
      <c r="O2125" s="192"/>
      <c r="P2125" s="192"/>
    </row>
    <row r="2126" spans="1:16" x14ac:dyDescent="0.25">
      <c r="A2126" s="324">
        <f>A2121+1</f>
        <v>424</v>
      </c>
      <c r="B2126" s="336">
        <f>Hoja2!B433</f>
        <v>0</v>
      </c>
      <c r="C2126" s="342">
        <f>Hoja2!R433</f>
        <v>0</v>
      </c>
      <c r="D2126" s="191" t="str">
        <f>$D$11</f>
        <v>NORTE</v>
      </c>
      <c r="E2126" s="187"/>
      <c r="F2126" s="192"/>
      <c r="G2126" s="192"/>
      <c r="H2126" s="192"/>
      <c r="I2126" s="192"/>
      <c r="J2126" s="192"/>
      <c r="K2126" s="192"/>
      <c r="L2126" s="192"/>
      <c r="M2126" s="192"/>
      <c r="N2126" s="192"/>
      <c r="O2126" s="192"/>
      <c r="P2126" s="192"/>
    </row>
    <row r="2127" spans="1:16" x14ac:dyDescent="0.25">
      <c r="A2127" s="325"/>
      <c r="B2127" s="337"/>
      <c r="C2127" s="343"/>
      <c r="D2127" s="194" t="str">
        <f>$D$12</f>
        <v>ESTE</v>
      </c>
      <c r="E2127" s="189"/>
      <c r="F2127" s="192"/>
      <c r="G2127" s="192"/>
      <c r="H2127" s="192"/>
      <c r="I2127" s="192"/>
      <c r="J2127" s="192"/>
      <c r="K2127" s="192"/>
      <c r="L2127" s="192"/>
      <c r="M2127" s="192"/>
      <c r="N2127" s="192"/>
      <c r="O2127" s="192"/>
      <c r="P2127" s="192"/>
    </row>
    <row r="2128" spans="1:16" x14ac:dyDescent="0.25">
      <c r="A2128" s="325"/>
      <c r="B2128" s="337"/>
      <c r="C2128" s="343"/>
      <c r="D2128" s="191" t="str">
        <f>$D$13</f>
        <v>SUD</v>
      </c>
      <c r="E2128" s="188"/>
      <c r="F2128" s="192"/>
      <c r="G2128" s="192"/>
      <c r="H2128" s="192"/>
      <c r="I2128" s="192"/>
      <c r="J2128" s="192"/>
      <c r="K2128" s="192"/>
      <c r="L2128" s="192"/>
      <c r="M2128" s="192"/>
      <c r="N2128" s="192"/>
      <c r="O2128" s="192"/>
      <c r="P2128" s="192"/>
    </row>
    <row r="2129" spans="1:16" x14ac:dyDescent="0.25">
      <c r="A2129" s="326"/>
      <c r="B2129" s="338"/>
      <c r="C2129" s="344"/>
      <c r="D2129" s="195" t="str">
        <f>$D$14</f>
        <v>OESTE</v>
      </c>
      <c r="E2129" s="190"/>
      <c r="F2129" s="192"/>
      <c r="G2129" s="192"/>
      <c r="H2129" s="192"/>
      <c r="I2129" s="192"/>
      <c r="J2129" s="192"/>
      <c r="K2129" s="192"/>
      <c r="L2129" s="192"/>
      <c r="M2129" s="192"/>
      <c r="N2129" s="192"/>
      <c r="O2129" s="192"/>
      <c r="P2129" s="192"/>
    </row>
    <row r="2130" spans="1:16" x14ac:dyDescent="0.25">
      <c r="A2130" s="193"/>
      <c r="B2130" s="206"/>
      <c r="C2130" s="204"/>
      <c r="D2130" s="192"/>
      <c r="E2130" s="192"/>
      <c r="F2130" s="192"/>
      <c r="G2130" s="192"/>
      <c r="H2130" s="192"/>
      <c r="I2130" s="192"/>
      <c r="J2130" s="192"/>
      <c r="K2130" s="192"/>
      <c r="L2130" s="192"/>
      <c r="M2130" s="192"/>
      <c r="N2130" s="192"/>
      <c r="O2130" s="192"/>
      <c r="P2130" s="192"/>
    </row>
    <row r="2131" spans="1:16" x14ac:dyDescent="0.25">
      <c r="A2131" s="327">
        <f>A2126+1</f>
        <v>425</v>
      </c>
      <c r="B2131" s="333">
        <f>Hoja2!B434</f>
        <v>0</v>
      </c>
      <c r="C2131" s="339">
        <f>Hoja2!R434</f>
        <v>0</v>
      </c>
      <c r="D2131" s="191" t="str">
        <f>$D$11</f>
        <v>NORTE</v>
      </c>
      <c r="E2131" s="187"/>
      <c r="F2131" s="192"/>
      <c r="G2131" s="192"/>
      <c r="H2131" s="192"/>
      <c r="I2131" s="192"/>
      <c r="J2131" s="192"/>
      <c r="K2131" s="192"/>
      <c r="L2131" s="192"/>
      <c r="M2131" s="192"/>
      <c r="N2131" s="192"/>
      <c r="O2131" s="192"/>
      <c r="P2131" s="192"/>
    </row>
    <row r="2132" spans="1:16" x14ac:dyDescent="0.25">
      <c r="A2132" s="328"/>
      <c r="B2132" s="334"/>
      <c r="C2132" s="340"/>
      <c r="D2132" s="194" t="str">
        <f>$D$12</f>
        <v>ESTE</v>
      </c>
      <c r="E2132" s="189"/>
      <c r="F2132" s="192"/>
      <c r="G2132" s="192"/>
      <c r="H2132" s="192"/>
      <c r="I2132" s="192"/>
      <c r="J2132" s="192"/>
      <c r="K2132" s="192"/>
      <c r="L2132" s="192"/>
      <c r="M2132" s="192"/>
      <c r="N2132" s="192"/>
      <c r="O2132" s="192"/>
      <c r="P2132" s="192"/>
    </row>
    <row r="2133" spans="1:16" x14ac:dyDescent="0.25">
      <c r="A2133" s="328"/>
      <c r="B2133" s="334"/>
      <c r="C2133" s="340"/>
      <c r="D2133" s="191" t="str">
        <f>$D$13</f>
        <v>SUD</v>
      </c>
      <c r="E2133" s="188"/>
      <c r="F2133" s="192"/>
      <c r="G2133" s="192"/>
      <c r="H2133" s="192"/>
      <c r="I2133" s="192"/>
      <c r="J2133" s="192"/>
      <c r="K2133" s="192"/>
      <c r="L2133" s="192"/>
      <c r="M2133" s="192"/>
      <c r="N2133" s="192"/>
      <c r="O2133" s="192"/>
      <c r="P2133" s="192"/>
    </row>
    <row r="2134" spans="1:16" x14ac:dyDescent="0.25">
      <c r="A2134" s="329"/>
      <c r="B2134" s="335"/>
      <c r="C2134" s="341"/>
      <c r="D2134" s="195" t="str">
        <f>$D$14</f>
        <v>OESTE</v>
      </c>
      <c r="E2134" s="190"/>
      <c r="F2134" s="192"/>
      <c r="G2134" s="192"/>
      <c r="H2134" s="192"/>
      <c r="I2134" s="192"/>
      <c r="J2134" s="192"/>
      <c r="K2134" s="192"/>
      <c r="L2134" s="192"/>
      <c r="M2134" s="192"/>
      <c r="N2134" s="192"/>
      <c r="O2134" s="192"/>
      <c r="P2134" s="192"/>
    </row>
    <row r="2135" spans="1:16" x14ac:dyDescent="0.25">
      <c r="A2135" s="193"/>
      <c r="B2135" s="206"/>
      <c r="C2135" s="204"/>
      <c r="D2135" s="192"/>
      <c r="E2135" s="192"/>
      <c r="F2135" s="192"/>
      <c r="G2135" s="192"/>
      <c r="H2135" s="192"/>
      <c r="I2135" s="192"/>
      <c r="J2135" s="192"/>
      <c r="K2135" s="192"/>
      <c r="L2135" s="192"/>
      <c r="M2135" s="192"/>
      <c r="N2135" s="192"/>
      <c r="O2135" s="192"/>
      <c r="P2135" s="192"/>
    </row>
    <row r="2136" spans="1:16" x14ac:dyDescent="0.25">
      <c r="A2136" s="324">
        <f>A2131+1</f>
        <v>426</v>
      </c>
      <c r="B2136" s="336">
        <f>Hoja2!B435</f>
        <v>0</v>
      </c>
      <c r="C2136" s="342">
        <f>Hoja2!R435</f>
        <v>0</v>
      </c>
      <c r="D2136" s="191" t="str">
        <f>$D$11</f>
        <v>NORTE</v>
      </c>
      <c r="E2136" s="187"/>
      <c r="F2136" s="192"/>
      <c r="G2136" s="192"/>
      <c r="H2136" s="192"/>
      <c r="I2136" s="192"/>
      <c r="J2136" s="192"/>
      <c r="K2136" s="192"/>
      <c r="L2136" s="192"/>
      <c r="M2136" s="192"/>
      <c r="N2136" s="192"/>
      <c r="O2136" s="192"/>
      <c r="P2136" s="192"/>
    </row>
    <row r="2137" spans="1:16" x14ac:dyDescent="0.25">
      <c r="A2137" s="325"/>
      <c r="B2137" s="337"/>
      <c r="C2137" s="343"/>
      <c r="D2137" s="194" t="str">
        <f>$D$12</f>
        <v>ESTE</v>
      </c>
      <c r="E2137" s="189"/>
      <c r="F2137" s="192"/>
      <c r="G2137" s="192"/>
      <c r="H2137" s="192"/>
      <c r="I2137" s="192"/>
      <c r="J2137" s="192"/>
      <c r="K2137" s="192"/>
      <c r="L2137" s="192"/>
      <c r="M2137" s="192"/>
      <c r="N2137" s="192"/>
      <c r="O2137" s="192"/>
      <c r="P2137" s="192"/>
    </row>
    <row r="2138" spans="1:16" x14ac:dyDescent="0.25">
      <c r="A2138" s="325"/>
      <c r="B2138" s="337"/>
      <c r="C2138" s="343"/>
      <c r="D2138" s="191" t="str">
        <f>$D$13</f>
        <v>SUD</v>
      </c>
      <c r="E2138" s="188"/>
      <c r="F2138" s="192"/>
      <c r="G2138" s="192"/>
      <c r="H2138" s="192"/>
      <c r="I2138" s="192"/>
      <c r="J2138" s="192"/>
      <c r="K2138" s="192"/>
      <c r="L2138" s="192"/>
      <c r="M2138" s="192"/>
      <c r="N2138" s="192"/>
      <c r="O2138" s="192"/>
      <c r="P2138" s="192"/>
    </row>
    <row r="2139" spans="1:16" x14ac:dyDescent="0.25">
      <c r="A2139" s="326"/>
      <c r="B2139" s="338"/>
      <c r="C2139" s="344"/>
      <c r="D2139" s="195" t="str">
        <f>$D$14</f>
        <v>OESTE</v>
      </c>
      <c r="E2139" s="190"/>
      <c r="F2139" s="192"/>
      <c r="G2139" s="192"/>
      <c r="H2139" s="192"/>
      <c r="I2139" s="192"/>
      <c r="J2139" s="192"/>
      <c r="K2139" s="192"/>
      <c r="L2139" s="192"/>
      <c r="M2139" s="192"/>
      <c r="N2139" s="192"/>
      <c r="O2139" s="192"/>
      <c r="P2139" s="192"/>
    </row>
    <row r="2140" spans="1:16" x14ac:dyDescent="0.25">
      <c r="A2140" s="193"/>
      <c r="B2140" s="206"/>
      <c r="C2140" s="204"/>
      <c r="D2140" s="192"/>
      <c r="E2140" s="192"/>
      <c r="F2140" s="192"/>
      <c r="G2140" s="192"/>
      <c r="H2140" s="192"/>
      <c r="I2140" s="192"/>
      <c r="J2140" s="192"/>
      <c r="K2140" s="192"/>
      <c r="L2140" s="192"/>
      <c r="M2140" s="192"/>
      <c r="N2140" s="192"/>
      <c r="O2140" s="192"/>
      <c r="P2140" s="192"/>
    </row>
    <row r="2141" spans="1:16" x14ac:dyDescent="0.25">
      <c r="A2141" s="327">
        <f>A2136+1</f>
        <v>427</v>
      </c>
      <c r="B2141" s="333">
        <f>Hoja2!B436</f>
        <v>0</v>
      </c>
      <c r="C2141" s="339">
        <f>Hoja2!R436</f>
        <v>0</v>
      </c>
      <c r="D2141" s="191" t="str">
        <f>$D$11</f>
        <v>NORTE</v>
      </c>
      <c r="E2141" s="187"/>
      <c r="F2141" s="192"/>
      <c r="G2141" s="192"/>
      <c r="H2141" s="192"/>
      <c r="I2141" s="192"/>
      <c r="J2141" s="192"/>
      <c r="K2141" s="192"/>
      <c r="L2141" s="192"/>
      <c r="M2141" s="192"/>
      <c r="N2141" s="192"/>
      <c r="O2141" s="192"/>
      <c r="P2141" s="192"/>
    </row>
    <row r="2142" spans="1:16" x14ac:dyDescent="0.25">
      <c r="A2142" s="328"/>
      <c r="B2142" s="334"/>
      <c r="C2142" s="340"/>
      <c r="D2142" s="194" t="str">
        <f>$D$12</f>
        <v>ESTE</v>
      </c>
      <c r="E2142" s="189"/>
      <c r="F2142" s="192"/>
      <c r="G2142" s="192"/>
      <c r="H2142" s="192"/>
      <c r="I2142" s="192"/>
      <c r="J2142" s="192"/>
      <c r="K2142" s="192"/>
      <c r="L2142" s="192"/>
      <c r="M2142" s="192"/>
      <c r="N2142" s="192"/>
      <c r="O2142" s="192"/>
      <c r="P2142" s="192"/>
    </row>
    <row r="2143" spans="1:16" x14ac:dyDescent="0.25">
      <c r="A2143" s="328"/>
      <c r="B2143" s="334"/>
      <c r="C2143" s="340"/>
      <c r="D2143" s="191" t="str">
        <f>$D$13</f>
        <v>SUD</v>
      </c>
      <c r="E2143" s="188"/>
      <c r="F2143" s="192"/>
      <c r="G2143" s="192"/>
      <c r="H2143" s="192"/>
      <c r="I2143" s="192"/>
      <c r="J2143" s="192"/>
      <c r="K2143" s="192"/>
      <c r="L2143" s="192"/>
      <c r="M2143" s="192"/>
      <c r="N2143" s="192"/>
      <c r="O2143" s="192"/>
      <c r="P2143" s="192"/>
    </row>
    <row r="2144" spans="1:16" x14ac:dyDescent="0.25">
      <c r="A2144" s="329"/>
      <c r="B2144" s="335"/>
      <c r="C2144" s="341"/>
      <c r="D2144" s="195" t="str">
        <f>$D$14</f>
        <v>OESTE</v>
      </c>
      <c r="E2144" s="190"/>
      <c r="F2144" s="192"/>
      <c r="G2144" s="192"/>
      <c r="H2144" s="192"/>
      <c r="I2144" s="192"/>
      <c r="J2144" s="192"/>
      <c r="K2144" s="192"/>
      <c r="L2144" s="192"/>
      <c r="M2144" s="192"/>
      <c r="N2144" s="192"/>
      <c r="O2144" s="192"/>
      <c r="P2144" s="192"/>
    </row>
    <row r="2145" spans="1:16" x14ac:dyDescent="0.25">
      <c r="A2145" s="193"/>
      <c r="B2145" s="206"/>
      <c r="C2145" s="204"/>
      <c r="D2145" s="192"/>
      <c r="E2145" s="192"/>
      <c r="F2145" s="192"/>
      <c r="G2145" s="192"/>
      <c r="H2145" s="192"/>
      <c r="I2145" s="192"/>
      <c r="J2145" s="192"/>
      <c r="K2145" s="192"/>
      <c r="L2145" s="192"/>
      <c r="M2145" s="192"/>
      <c r="N2145" s="192"/>
      <c r="O2145" s="192"/>
      <c r="P2145" s="192"/>
    </row>
    <row r="2146" spans="1:16" x14ac:dyDescent="0.25">
      <c r="A2146" s="324">
        <f>A2141+1</f>
        <v>428</v>
      </c>
      <c r="B2146" s="336">
        <f>Hoja2!B437</f>
        <v>0</v>
      </c>
      <c r="C2146" s="342">
        <f>Hoja2!R437</f>
        <v>0</v>
      </c>
      <c r="D2146" s="191" t="str">
        <f>$D$11</f>
        <v>NORTE</v>
      </c>
      <c r="E2146" s="187"/>
      <c r="F2146" s="192"/>
      <c r="G2146" s="192"/>
      <c r="H2146" s="192"/>
      <c r="I2146" s="192"/>
      <c r="J2146" s="192"/>
      <c r="K2146" s="192"/>
      <c r="L2146" s="192"/>
      <c r="M2146" s="192"/>
      <c r="N2146" s="192"/>
      <c r="O2146" s="192"/>
      <c r="P2146" s="192"/>
    </row>
    <row r="2147" spans="1:16" x14ac:dyDescent="0.25">
      <c r="A2147" s="325"/>
      <c r="B2147" s="337"/>
      <c r="C2147" s="343"/>
      <c r="D2147" s="194" t="str">
        <f>$D$12</f>
        <v>ESTE</v>
      </c>
      <c r="E2147" s="189"/>
      <c r="F2147" s="192"/>
      <c r="G2147" s="192"/>
      <c r="H2147" s="192"/>
      <c r="I2147" s="192"/>
      <c r="J2147" s="192"/>
      <c r="K2147" s="192"/>
      <c r="L2147" s="192"/>
      <c r="M2147" s="192"/>
      <c r="N2147" s="192"/>
      <c r="O2147" s="192"/>
      <c r="P2147" s="192"/>
    </row>
    <row r="2148" spans="1:16" x14ac:dyDescent="0.25">
      <c r="A2148" s="325"/>
      <c r="B2148" s="337"/>
      <c r="C2148" s="343"/>
      <c r="D2148" s="191" t="str">
        <f>$D$13</f>
        <v>SUD</v>
      </c>
      <c r="E2148" s="188"/>
      <c r="F2148" s="192"/>
      <c r="G2148" s="192"/>
      <c r="H2148" s="192"/>
      <c r="I2148" s="192"/>
      <c r="J2148" s="192"/>
      <c r="K2148" s="192"/>
      <c r="L2148" s="192"/>
      <c r="M2148" s="192"/>
      <c r="N2148" s="192"/>
      <c r="O2148" s="192"/>
      <c r="P2148" s="192"/>
    </row>
    <row r="2149" spans="1:16" x14ac:dyDescent="0.25">
      <c r="A2149" s="326"/>
      <c r="B2149" s="338"/>
      <c r="C2149" s="344"/>
      <c r="D2149" s="195" t="str">
        <f>$D$14</f>
        <v>OESTE</v>
      </c>
      <c r="E2149" s="190"/>
      <c r="F2149" s="192"/>
      <c r="G2149" s="192"/>
      <c r="H2149" s="192"/>
      <c r="I2149" s="192"/>
      <c r="J2149" s="192"/>
      <c r="K2149" s="192"/>
      <c r="L2149" s="192"/>
      <c r="M2149" s="192"/>
      <c r="N2149" s="192"/>
      <c r="O2149" s="192"/>
      <c r="P2149" s="192"/>
    </row>
    <row r="2150" spans="1:16" x14ac:dyDescent="0.25">
      <c r="A2150" s="193"/>
      <c r="B2150" s="206"/>
      <c r="C2150" s="204"/>
      <c r="D2150" s="192"/>
      <c r="E2150" s="192"/>
      <c r="F2150" s="192"/>
      <c r="G2150" s="192"/>
      <c r="H2150" s="192"/>
      <c r="I2150" s="192"/>
      <c r="J2150" s="192"/>
      <c r="K2150" s="192"/>
      <c r="L2150" s="192"/>
      <c r="M2150" s="192"/>
      <c r="N2150" s="192"/>
      <c r="O2150" s="192"/>
      <c r="P2150" s="192"/>
    </row>
    <row r="2151" spans="1:16" x14ac:dyDescent="0.25">
      <c r="A2151" s="327">
        <f>A2146+1</f>
        <v>429</v>
      </c>
      <c r="B2151" s="333">
        <f>Hoja2!B438</f>
        <v>0</v>
      </c>
      <c r="C2151" s="339">
        <f>Hoja2!R438</f>
        <v>0</v>
      </c>
      <c r="D2151" s="191" t="str">
        <f>$D$11</f>
        <v>NORTE</v>
      </c>
      <c r="E2151" s="187"/>
      <c r="F2151" s="192"/>
      <c r="G2151" s="192"/>
      <c r="H2151" s="192"/>
      <c r="I2151" s="192"/>
      <c r="J2151" s="192"/>
      <c r="K2151" s="192"/>
      <c r="L2151" s="192"/>
      <c r="M2151" s="192"/>
      <c r="N2151" s="192"/>
      <c r="O2151" s="192"/>
      <c r="P2151" s="192"/>
    </row>
    <row r="2152" spans="1:16" x14ac:dyDescent="0.25">
      <c r="A2152" s="328"/>
      <c r="B2152" s="334"/>
      <c r="C2152" s="340"/>
      <c r="D2152" s="194" t="str">
        <f>$D$12</f>
        <v>ESTE</v>
      </c>
      <c r="E2152" s="189"/>
      <c r="F2152" s="192"/>
      <c r="G2152" s="192"/>
      <c r="H2152" s="192"/>
      <c r="I2152" s="192"/>
      <c r="J2152" s="192"/>
      <c r="K2152" s="192"/>
      <c r="L2152" s="192"/>
      <c r="M2152" s="192"/>
      <c r="N2152" s="192"/>
      <c r="O2152" s="192"/>
      <c r="P2152" s="192"/>
    </row>
    <row r="2153" spans="1:16" x14ac:dyDescent="0.25">
      <c r="A2153" s="328"/>
      <c r="B2153" s="334"/>
      <c r="C2153" s="340"/>
      <c r="D2153" s="191" t="str">
        <f>$D$13</f>
        <v>SUD</v>
      </c>
      <c r="E2153" s="188"/>
      <c r="F2153" s="192"/>
      <c r="G2153" s="192"/>
      <c r="H2153" s="192"/>
      <c r="I2153" s="192"/>
      <c r="J2153" s="192"/>
      <c r="K2153" s="192"/>
      <c r="L2153" s="192"/>
      <c r="M2153" s="192"/>
      <c r="N2153" s="192"/>
      <c r="O2153" s="192"/>
      <c r="P2153" s="192"/>
    </row>
    <row r="2154" spans="1:16" x14ac:dyDescent="0.25">
      <c r="A2154" s="329"/>
      <c r="B2154" s="335"/>
      <c r="C2154" s="341"/>
      <c r="D2154" s="195" t="str">
        <f>$D$14</f>
        <v>OESTE</v>
      </c>
      <c r="E2154" s="190"/>
      <c r="F2154" s="192"/>
      <c r="G2154" s="192"/>
      <c r="H2154" s="192"/>
      <c r="I2154" s="192"/>
      <c r="J2154" s="192"/>
      <c r="K2154" s="192"/>
      <c r="L2154" s="192"/>
      <c r="M2154" s="192"/>
      <c r="N2154" s="192"/>
      <c r="O2154" s="192"/>
      <c r="P2154" s="192"/>
    </row>
    <row r="2155" spans="1:16" x14ac:dyDescent="0.25">
      <c r="A2155" s="193"/>
      <c r="B2155" s="206"/>
      <c r="C2155" s="204"/>
      <c r="D2155" s="192"/>
      <c r="E2155" s="192"/>
      <c r="F2155" s="192"/>
      <c r="G2155" s="192"/>
      <c r="H2155" s="192"/>
      <c r="I2155" s="192"/>
      <c r="J2155" s="192"/>
      <c r="K2155" s="192"/>
      <c r="L2155" s="192"/>
      <c r="M2155" s="192"/>
      <c r="N2155" s="192"/>
      <c r="O2155" s="192"/>
      <c r="P2155" s="192"/>
    </row>
    <row r="2156" spans="1:16" x14ac:dyDescent="0.25">
      <c r="A2156" s="324">
        <f>A2151+1</f>
        <v>430</v>
      </c>
      <c r="B2156" s="336">
        <f>Hoja2!B439</f>
        <v>0</v>
      </c>
      <c r="C2156" s="342">
        <f>Hoja2!R439</f>
        <v>0</v>
      </c>
      <c r="D2156" s="191" t="str">
        <f>$D$11</f>
        <v>NORTE</v>
      </c>
      <c r="E2156" s="187"/>
      <c r="F2156" s="192"/>
      <c r="G2156" s="192"/>
      <c r="H2156" s="192"/>
      <c r="I2156" s="192"/>
      <c r="J2156" s="192"/>
      <c r="K2156" s="192"/>
      <c r="L2156" s="192"/>
      <c r="M2156" s="192"/>
      <c r="N2156" s="192"/>
      <c r="O2156" s="192"/>
      <c r="P2156" s="192"/>
    </row>
    <row r="2157" spans="1:16" x14ac:dyDescent="0.25">
      <c r="A2157" s="325"/>
      <c r="B2157" s="337"/>
      <c r="C2157" s="343"/>
      <c r="D2157" s="194" t="str">
        <f>$D$12</f>
        <v>ESTE</v>
      </c>
      <c r="E2157" s="189"/>
      <c r="F2157" s="192"/>
      <c r="G2157" s="192"/>
      <c r="H2157" s="192"/>
      <c r="I2157" s="192"/>
      <c r="J2157" s="192"/>
      <c r="K2157" s="192"/>
      <c r="L2157" s="192"/>
      <c r="M2157" s="192"/>
      <c r="N2157" s="192"/>
      <c r="O2157" s="192"/>
      <c r="P2157" s="192"/>
    </row>
    <row r="2158" spans="1:16" x14ac:dyDescent="0.25">
      <c r="A2158" s="325"/>
      <c r="B2158" s="337"/>
      <c r="C2158" s="343"/>
      <c r="D2158" s="191" t="str">
        <f>$D$13</f>
        <v>SUD</v>
      </c>
      <c r="E2158" s="188"/>
      <c r="F2158" s="192"/>
      <c r="G2158" s="192"/>
      <c r="H2158" s="192"/>
      <c r="I2158" s="192"/>
      <c r="J2158" s="192"/>
      <c r="K2158" s="192"/>
      <c r="L2158" s="192"/>
      <c r="M2158" s="192"/>
      <c r="N2158" s="192"/>
      <c r="O2158" s="192"/>
      <c r="P2158" s="192"/>
    </row>
    <row r="2159" spans="1:16" x14ac:dyDescent="0.25">
      <c r="A2159" s="326"/>
      <c r="B2159" s="338"/>
      <c r="C2159" s="344"/>
      <c r="D2159" s="195" t="str">
        <f>$D$14</f>
        <v>OESTE</v>
      </c>
      <c r="E2159" s="190"/>
      <c r="F2159" s="192"/>
      <c r="G2159" s="192"/>
      <c r="H2159" s="192"/>
      <c r="I2159" s="192"/>
      <c r="J2159" s="192"/>
      <c r="K2159" s="192"/>
      <c r="L2159" s="192"/>
      <c r="M2159" s="192"/>
      <c r="N2159" s="192"/>
      <c r="O2159" s="192"/>
      <c r="P2159" s="192"/>
    </row>
    <row r="2160" spans="1:16" x14ac:dyDescent="0.25">
      <c r="A2160" s="193"/>
      <c r="B2160" s="206"/>
      <c r="C2160" s="204"/>
      <c r="D2160" s="192"/>
      <c r="E2160" s="192"/>
      <c r="F2160" s="192"/>
      <c r="G2160" s="192"/>
      <c r="H2160" s="192"/>
      <c r="I2160" s="192"/>
      <c r="J2160" s="192"/>
      <c r="K2160" s="192"/>
      <c r="L2160" s="192"/>
      <c r="M2160" s="192"/>
      <c r="N2160" s="192"/>
      <c r="O2160" s="192"/>
      <c r="P2160" s="192"/>
    </row>
    <row r="2161" spans="1:16" x14ac:dyDescent="0.25">
      <c r="A2161" s="327">
        <f>A2156+1</f>
        <v>431</v>
      </c>
      <c r="B2161" s="333">
        <f>Hoja2!B440</f>
        <v>0</v>
      </c>
      <c r="C2161" s="339">
        <f>Hoja2!R440</f>
        <v>0</v>
      </c>
      <c r="D2161" s="191" t="str">
        <f>$D$11</f>
        <v>NORTE</v>
      </c>
      <c r="E2161" s="187"/>
      <c r="F2161" s="192"/>
      <c r="G2161" s="192"/>
      <c r="H2161" s="192"/>
      <c r="I2161" s="192"/>
      <c r="J2161" s="192"/>
      <c r="K2161" s="192"/>
      <c r="L2161" s="192"/>
      <c r="M2161" s="192"/>
      <c r="N2161" s="192"/>
      <c r="O2161" s="192"/>
      <c r="P2161" s="192"/>
    </row>
    <row r="2162" spans="1:16" x14ac:dyDescent="0.25">
      <c r="A2162" s="328"/>
      <c r="B2162" s="334"/>
      <c r="C2162" s="340"/>
      <c r="D2162" s="194" t="str">
        <f>$D$12</f>
        <v>ESTE</v>
      </c>
      <c r="E2162" s="189"/>
      <c r="F2162" s="192"/>
      <c r="G2162" s="192"/>
      <c r="H2162" s="192"/>
      <c r="I2162" s="192"/>
      <c r="J2162" s="192"/>
      <c r="K2162" s="192"/>
      <c r="L2162" s="192"/>
      <c r="M2162" s="192"/>
      <c r="N2162" s="192"/>
      <c r="O2162" s="192"/>
      <c r="P2162" s="192"/>
    </row>
    <row r="2163" spans="1:16" x14ac:dyDescent="0.25">
      <c r="A2163" s="328"/>
      <c r="B2163" s="334"/>
      <c r="C2163" s="340"/>
      <c r="D2163" s="191" t="str">
        <f>$D$13</f>
        <v>SUD</v>
      </c>
      <c r="E2163" s="188"/>
      <c r="F2163" s="192"/>
      <c r="G2163" s="192"/>
      <c r="H2163" s="192"/>
      <c r="I2163" s="192"/>
      <c r="J2163" s="192"/>
      <c r="K2163" s="192"/>
      <c r="L2163" s="192"/>
      <c r="M2163" s="192"/>
      <c r="N2163" s="192"/>
      <c r="O2163" s="192"/>
      <c r="P2163" s="192"/>
    </row>
    <row r="2164" spans="1:16" x14ac:dyDescent="0.25">
      <c r="A2164" s="329"/>
      <c r="B2164" s="335"/>
      <c r="C2164" s="341"/>
      <c r="D2164" s="195" t="str">
        <f>$D$14</f>
        <v>OESTE</v>
      </c>
      <c r="E2164" s="190"/>
      <c r="F2164" s="192"/>
      <c r="G2164" s="192"/>
      <c r="H2164" s="192"/>
      <c r="I2164" s="192"/>
      <c r="J2164" s="192"/>
      <c r="K2164" s="192"/>
      <c r="L2164" s="192"/>
      <c r="M2164" s="192"/>
      <c r="N2164" s="192"/>
      <c r="O2164" s="192"/>
      <c r="P2164" s="192"/>
    </row>
    <row r="2165" spans="1:16" x14ac:dyDescent="0.25">
      <c r="A2165" s="193"/>
      <c r="B2165" s="206"/>
      <c r="C2165" s="204"/>
      <c r="D2165" s="192"/>
      <c r="E2165" s="192"/>
      <c r="F2165" s="192"/>
      <c r="G2165" s="192"/>
      <c r="H2165" s="192"/>
      <c r="I2165" s="192"/>
      <c r="J2165" s="192"/>
      <c r="K2165" s="192"/>
      <c r="L2165" s="192"/>
      <c r="M2165" s="192"/>
      <c r="N2165" s="192"/>
      <c r="O2165" s="192"/>
      <c r="P2165" s="192"/>
    </row>
    <row r="2166" spans="1:16" x14ac:dyDescent="0.25">
      <c r="A2166" s="324">
        <f>A2161+1</f>
        <v>432</v>
      </c>
      <c r="B2166" s="336">
        <f>Hoja2!B441</f>
        <v>0</v>
      </c>
      <c r="C2166" s="342">
        <f>Hoja2!R441</f>
        <v>0</v>
      </c>
      <c r="D2166" s="191" t="str">
        <f>$D$11</f>
        <v>NORTE</v>
      </c>
      <c r="E2166" s="187"/>
      <c r="F2166" s="192"/>
      <c r="G2166" s="192"/>
      <c r="H2166" s="192"/>
      <c r="I2166" s="192"/>
      <c r="J2166" s="192"/>
      <c r="K2166" s="192"/>
      <c r="L2166" s="192"/>
      <c r="M2166" s="192"/>
      <c r="N2166" s="192"/>
      <c r="O2166" s="192"/>
      <c r="P2166" s="192"/>
    </row>
    <row r="2167" spans="1:16" x14ac:dyDescent="0.25">
      <c r="A2167" s="325"/>
      <c r="B2167" s="337"/>
      <c r="C2167" s="343"/>
      <c r="D2167" s="194" t="str">
        <f>$D$12</f>
        <v>ESTE</v>
      </c>
      <c r="E2167" s="189"/>
      <c r="F2167" s="192"/>
      <c r="G2167" s="192"/>
      <c r="H2167" s="192"/>
      <c r="I2167" s="192"/>
      <c r="J2167" s="192"/>
      <c r="K2167" s="192"/>
      <c r="L2167" s="192"/>
      <c r="M2167" s="192"/>
      <c r="N2167" s="192"/>
      <c r="O2167" s="192"/>
      <c r="P2167" s="192"/>
    </row>
    <row r="2168" spans="1:16" x14ac:dyDescent="0.25">
      <c r="A2168" s="325"/>
      <c r="B2168" s="337"/>
      <c r="C2168" s="343"/>
      <c r="D2168" s="191" t="str">
        <f>$D$13</f>
        <v>SUD</v>
      </c>
      <c r="E2168" s="188"/>
      <c r="F2168" s="192"/>
      <c r="G2168" s="192"/>
      <c r="H2168" s="192"/>
      <c r="I2168" s="192"/>
      <c r="J2168" s="192"/>
      <c r="K2168" s="192"/>
      <c r="L2168" s="192"/>
      <c r="M2168" s="192"/>
      <c r="N2168" s="192"/>
      <c r="O2168" s="192"/>
      <c r="P2168" s="192"/>
    </row>
    <row r="2169" spans="1:16" x14ac:dyDescent="0.25">
      <c r="A2169" s="326"/>
      <c r="B2169" s="338"/>
      <c r="C2169" s="344"/>
      <c r="D2169" s="195" t="str">
        <f>$D$14</f>
        <v>OESTE</v>
      </c>
      <c r="E2169" s="190"/>
      <c r="F2169" s="192"/>
      <c r="G2169" s="192"/>
      <c r="H2169" s="192"/>
      <c r="I2169" s="192"/>
      <c r="J2169" s="192"/>
      <c r="K2169" s="192"/>
      <c r="L2169" s="192"/>
      <c r="M2169" s="192"/>
      <c r="N2169" s="192"/>
      <c r="O2169" s="192"/>
      <c r="P2169" s="192"/>
    </row>
    <row r="2170" spans="1:16" x14ac:dyDescent="0.25">
      <c r="A2170" s="193"/>
      <c r="B2170" s="206"/>
      <c r="C2170" s="204"/>
      <c r="D2170" s="192"/>
      <c r="E2170" s="192"/>
      <c r="F2170" s="192"/>
      <c r="G2170" s="192"/>
      <c r="H2170" s="192"/>
      <c r="I2170" s="192"/>
      <c r="J2170" s="192"/>
      <c r="K2170" s="192"/>
      <c r="L2170" s="192"/>
      <c r="M2170" s="192"/>
      <c r="N2170" s="192"/>
      <c r="O2170" s="192"/>
      <c r="P2170" s="192"/>
    </row>
    <row r="2171" spans="1:16" x14ac:dyDescent="0.25">
      <c r="A2171" s="327">
        <f>A2166+1</f>
        <v>433</v>
      </c>
      <c r="B2171" s="333">
        <f>Hoja2!B442</f>
        <v>0</v>
      </c>
      <c r="C2171" s="339">
        <f>Hoja2!R442</f>
        <v>0</v>
      </c>
      <c r="D2171" s="191" t="str">
        <f>$D$11</f>
        <v>NORTE</v>
      </c>
      <c r="E2171" s="187"/>
      <c r="F2171" s="192"/>
      <c r="G2171" s="192"/>
      <c r="H2171" s="192"/>
      <c r="I2171" s="192"/>
      <c r="J2171" s="192"/>
      <c r="K2171" s="192"/>
      <c r="L2171" s="192"/>
      <c r="M2171" s="192"/>
      <c r="N2171" s="192"/>
      <c r="O2171" s="192"/>
      <c r="P2171" s="192"/>
    </row>
    <row r="2172" spans="1:16" x14ac:dyDescent="0.25">
      <c r="A2172" s="328"/>
      <c r="B2172" s="334"/>
      <c r="C2172" s="340"/>
      <c r="D2172" s="194" t="str">
        <f>$D$12</f>
        <v>ESTE</v>
      </c>
      <c r="E2172" s="189"/>
      <c r="F2172" s="192"/>
      <c r="G2172" s="192"/>
      <c r="H2172" s="192"/>
      <c r="I2172" s="192"/>
      <c r="J2172" s="192"/>
      <c r="K2172" s="192"/>
      <c r="L2172" s="192"/>
      <c r="M2172" s="192"/>
      <c r="N2172" s="192"/>
      <c r="O2172" s="192"/>
      <c r="P2172" s="192"/>
    </row>
    <row r="2173" spans="1:16" x14ac:dyDescent="0.25">
      <c r="A2173" s="328"/>
      <c r="B2173" s="334"/>
      <c r="C2173" s="340"/>
      <c r="D2173" s="191" t="str">
        <f>$D$13</f>
        <v>SUD</v>
      </c>
      <c r="E2173" s="188"/>
      <c r="F2173" s="192"/>
      <c r="G2173" s="192"/>
      <c r="H2173" s="192"/>
      <c r="I2173" s="192"/>
      <c r="J2173" s="192"/>
      <c r="K2173" s="192"/>
      <c r="L2173" s="192"/>
      <c r="M2173" s="192"/>
      <c r="N2173" s="192"/>
      <c r="O2173" s="192"/>
      <c r="P2173" s="192"/>
    </row>
    <row r="2174" spans="1:16" x14ac:dyDescent="0.25">
      <c r="A2174" s="329"/>
      <c r="B2174" s="335"/>
      <c r="C2174" s="341"/>
      <c r="D2174" s="195" t="str">
        <f>$D$14</f>
        <v>OESTE</v>
      </c>
      <c r="E2174" s="190"/>
      <c r="F2174" s="192"/>
      <c r="G2174" s="192"/>
      <c r="H2174" s="192"/>
      <c r="I2174" s="192"/>
      <c r="J2174" s="192"/>
      <c r="K2174" s="192"/>
      <c r="L2174" s="192"/>
      <c r="M2174" s="192"/>
      <c r="N2174" s="192"/>
      <c r="O2174" s="192"/>
      <c r="P2174" s="192"/>
    </row>
    <row r="2175" spans="1:16" x14ac:dyDescent="0.25">
      <c r="A2175" s="193"/>
      <c r="B2175" s="206"/>
      <c r="C2175" s="204"/>
      <c r="D2175" s="192"/>
      <c r="E2175" s="192"/>
      <c r="F2175" s="192"/>
      <c r="G2175" s="192"/>
      <c r="H2175" s="192"/>
      <c r="I2175" s="192"/>
      <c r="J2175" s="192"/>
      <c r="K2175" s="192"/>
      <c r="L2175" s="192"/>
      <c r="M2175" s="192"/>
      <c r="N2175" s="192"/>
      <c r="O2175" s="192"/>
      <c r="P2175" s="192"/>
    </row>
    <row r="2176" spans="1:16" x14ac:dyDescent="0.25">
      <c r="A2176" s="324">
        <f>A2171+1</f>
        <v>434</v>
      </c>
      <c r="B2176" s="336">
        <f>Hoja2!B443</f>
        <v>0</v>
      </c>
      <c r="C2176" s="342">
        <f>Hoja2!R443</f>
        <v>0</v>
      </c>
      <c r="D2176" s="191" t="str">
        <f>$D$11</f>
        <v>NORTE</v>
      </c>
      <c r="E2176" s="187"/>
      <c r="F2176" s="192"/>
      <c r="G2176" s="192"/>
      <c r="H2176" s="192"/>
      <c r="I2176" s="192"/>
      <c r="J2176" s="192"/>
      <c r="K2176" s="192"/>
      <c r="L2176" s="192"/>
      <c r="M2176" s="192"/>
      <c r="N2176" s="192"/>
      <c r="O2176" s="192"/>
      <c r="P2176" s="192"/>
    </row>
    <row r="2177" spans="1:16" x14ac:dyDescent="0.25">
      <c r="A2177" s="325"/>
      <c r="B2177" s="337"/>
      <c r="C2177" s="343"/>
      <c r="D2177" s="194" t="str">
        <f>$D$12</f>
        <v>ESTE</v>
      </c>
      <c r="E2177" s="189"/>
      <c r="F2177" s="192"/>
      <c r="G2177" s="192"/>
      <c r="H2177" s="192"/>
      <c r="I2177" s="192"/>
      <c r="J2177" s="192"/>
      <c r="K2177" s="192"/>
      <c r="L2177" s="192"/>
      <c r="M2177" s="192"/>
      <c r="N2177" s="192"/>
      <c r="O2177" s="192"/>
      <c r="P2177" s="192"/>
    </row>
    <row r="2178" spans="1:16" x14ac:dyDescent="0.25">
      <c r="A2178" s="325"/>
      <c r="B2178" s="337"/>
      <c r="C2178" s="343"/>
      <c r="D2178" s="191" t="str">
        <f>$D$13</f>
        <v>SUD</v>
      </c>
      <c r="E2178" s="188"/>
      <c r="F2178" s="192"/>
      <c r="G2178" s="192"/>
      <c r="H2178" s="192"/>
      <c r="I2178" s="192"/>
      <c r="J2178" s="192"/>
      <c r="K2178" s="192"/>
      <c r="L2178" s="192"/>
      <c r="M2178" s="192"/>
      <c r="N2178" s="192"/>
      <c r="O2178" s="192"/>
      <c r="P2178" s="192"/>
    </row>
    <row r="2179" spans="1:16" x14ac:dyDescent="0.25">
      <c r="A2179" s="326"/>
      <c r="B2179" s="338"/>
      <c r="C2179" s="344"/>
      <c r="D2179" s="195" t="str">
        <f>$D$14</f>
        <v>OESTE</v>
      </c>
      <c r="E2179" s="190"/>
      <c r="F2179" s="192"/>
      <c r="G2179" s="192"/>
      <c r="H2179" s="192"/>
      <c r="I2179" s="192"/>
      <c r="J2179" s="192"/>
      <c r="K2179" s="192"/>
      <c r="L2179" s="192"/>
      <c r="M2179" s="192"/>
      <c r="N2179" s="192"/>
      <c r="O2179" s="192"/>
      <c r="P2179" s="192"/>
    </row>
    <row r="2180" spans="1:16" x14ac:dyDescent="0.25">
      <c r="A2180" s="193"/>
      <c r="B2180" s="206"/>
      <c r="C2180" s="204"/>
      <c r="D2180" s="192"/>
      <c r="E2180" s="192"/>
      <c r="F2180" s="192"/>
      <c r="G2180" s="192"/>
      <c r="H2180" s="192"/>
      <c r="I2180" s="192"/>
      <c r="J2180" s="192"/>
      <c r="K2180" s="192"/>
      <c r="L2180" s="192"/>
      <c r="M2180" s="192"/>
      <c r="N2180" s="192"/>
      <c r="O2180" s="192"/>
      <c r="P2180" s="192"/>
    </row>
    <row r="2181" spans="1:16" x14ac:dyDescent="0.25">
      <c r="A2181" s="327">
        <f>A2176+1</f>
        <v>435</v>
      </c>
      <c r="B2181" s="333">
        <f>Hoja2!B444</f>
        <v>0</v>
      </c>
      <c r="C2181" s="339">
        <f>Hoja2!R444</f>
        <v>0</v>
      </c>
      <c r="D2181" s="191" t="str">
        <f>$D$11</f>
        <v>NORTE</v>
      </c>
      <c r="E2181" s="187"/>
      <c r="F2181" s="192"/>
      <c r="G2181" s="192"/>
      <c r="H2181" s="192"/>
      <c r="I2181" s="192"/>
      <c r="J2181" s="192"/>
      <c r="K2181" s="192"/>
      <c r="L2181" s="192"/>
      <c r="M2181" s="192"/>
      <c r="N2181" s="192"/>
      <c r="O2181" s="192"/>
      <c r="P2181" s="192"/>
    </row>
    <row r="2182" spans="1:16" x14ac:dyDescent="0.25">
      <c r="A2182" s="328"/>
      <c r="B2182" s="334"/>
      <c r="C2182" s="340"/>
      <c r="D2182" s="194" t="str">
        <f>$D$12</f>
        <v>ESTE</v>
      </c>
      <c r="E2182" s="189"/>
      <c r="F2182" s="192"/>
      <c r="G2182" s="192"/>
      <c r="H2182" s="192"/>
      <c r="I2182" s="192"/>
      <c r="J2182" s="192"/>
      <c r="K2182" s="192"/>
      <c r="L2182" s="192"/>
      <c r="M2182" s="192"/>
      <c r="N2182" s="192"/>
      <c r="O2182" s="192"/>
      <c r="P2182" s="192"/>
    </row>
    <row r="2183" spans="1:16" x14ac:dyDescent="0.25">
      <c r="A2183" s="328"/>
      <c r="B2183" s="334"/>
      <c r="C2183" s="340"/>
      <c r="D2183" s="191" t="str">
        <f>$D$13</f>
        <v>SUD</v>
      </c>
      <c r="E2183" s="188"/>
      <c r="F2183" s="192"/>
      <c r="G2183" s="192"/>
      <c r="H2183" s="192"/>
      <c r="I2183" s="192"/>
      <c r="J2183" s="192"/>
      <c r="K2183" s="192"/>
      <c r="L2183" s="192"/>
      <c r="M2183" s="192"/>
      <c r="N2183" s="192"/>
      <c r="O2183" s="192"/>
      <c r="P2183" s="192"/>
    </row>
    <row r="2184" spans="1:16" x14ac:dyDescent="0.25">
      <c r="A2184" s="329"/>
      <c r="B2184" s="335"/>
      <c r="C2184" s="341"/>
      <c r="D2184" s="195" t="str">
        <f>$D$14</f>
        <v>OESTE</v>
      </c>
      <c r="E2184" s="190"/>
      <c r="F2184" s="192"/>
      <c r="G2184" s="192"/>
      <c r="H2184" s="192"/>
      <c r="I2184" s="192"/>
      <c r="J2184" s="192"/>
      <c r="K2184" s="192"/>
      <c r="L2184" s="192"/>
      <c r="M2184" s="192"/>
      <c r="N2184" s="192"/>
      <c r="O2184" s="192"/>
      <c r="P2184" s="192"/>
    </row>
    <row r="2185" spans="1:16" x14ac:dyDescent="0.25">
      <c r="A2185" s="193"/>
      <c r="B2185" s="206"/>
      <c r="C2185" s="204"/>
      <c r="D2185" s="192"/>
      <c r="E2185" s="192"/>
      <c r="F2185" s="192"/>
      <c r="G2185" s="192"/>
      <c r="H2185" s="192"/>
      <c r="I2185" s="192"/>
      <c r="J2185" s="192"/>
      <c r="K2185" s="192"/>
      <c r="L2185" s="192"/>
      <c r="M2185" s="192"/>
      <c r="N2185" s="192"/>
      <c r="O2185" s="192"/>
      <c r="P2185" s="192"/>
    </row>
    <row r="2186" spans="1:16" x14ac:dyDescent="0.25">
      <c r="A2186" s="324">
        <f>A2181+1</f>
        <v>436</v>
      </c>
      <c r="B2186" s="336">
        <f>Hoja2!B445</f>
        <v>0</v>
      </c>
      <c r="C2186" s="342">
        <f>Hoja2!R445</f>
        <v>0</v>
      </c>
      <c r="D2186" s="191" t="str">
        <f>$D$11</f>
        <v>NORTE</v>
      </c>
      <c r="E2186" s="187"/>
      <c r="F2186" s="192"/>
      <c r="G2186" s="192"/>
      <c r="H2186" s="192"/>
      <c r="I2186" s="192"/>
      <c r="J2186" s="192"/>
      <c r="K2186" s="192"/>
      <c r="L2186" s="192"/>
      <c r="M2186" s="192"/>
      <c r="N2186" s="192"/>
      <c r="O2186" s="192"/>
      <c r="P2186" s="192"/>
    </row>
    <row r="2187" spans="1:16" x14ac:dyDescent="0.25">
      <c r="A2187" s="325"/>
      <c r="B2187" s="337"/>
      <c r="C2187" s="343"/>
      <c r="D2187" s="194" t="str">
        <f>$D$12</f>
        <v>ESTE</v>
      </c>
      <c r="E2187" s="189"/>
      <c r="F2187" s="192"/>
      <c r="G2187" s="192"/>
      <c r="H2187" s="192"/>
      <c r="I2187" s="192"/>
      <c r="J2187" s="192"/>
      <c r="K2187" s="192"/>
      <c r="L2187" s="192"/>
      <c r="M2187" s="192"/>
      <c r="N2187" s="192"/>
      <c r="O2187" s="192"/>
      <c r="P2187" s="192"/>
    </row>
    <row r="2188" spans="1:16" x14ac:dyDescent="0.25">
      <c r="A2188" s="325"/>
      <c r="B2188" s="337"/>
      <c r="C2188" s="343"/>
      <c r="D2188" s="191" t="str">
        <f>$D$13</f>
        <v>SUD</v>
      </c>
      <c r="E2188" s="188"/>
      <c r="F2188" s="192"/>
      <c r="G2188" s="192"/>
      <c r="H2188" s="192"/>
      <c r="I2188" s="192"/>
      <c r="J2188" s="192"/>
      <c r="K2188" s="192"/>
      <c r="L2188" s="192"/>
      <c r="M2188" s="192"/>
      <c r="N2188" s="192"/>
      <c r="O2188" s="192"/>
      <c r="P2188" s="192"/>
    </row>
    <row r="2189" spans="1:16" x14ac:dyDescent="0.25">
      <c r="A2189" s="326"/>
      <c r="B2189" s="338"/>
      <c r="C2189" s="344"/>
      <c r="D2189" s="195" t="str">
        <f>$D$14</f>
        <v>OESTE</v>
      </c>
      <c r="E2189" s="190"/>
      <c r="F2189" s="192"/>
      <c r="G2189" s="192"/>
      <c r="H2189" s="192"/>
      <c r="I2189" s="192"/>
      <c r="J2189" s="192"/>
      <c r="K2189" s="192"/>
      <c r="L2189" s="192"/>
      <c r="M2189" s="192"/>
      <c r="N2189" s="192"/>
      <c r="O2189" s="192"/>
      <c r="P2189" s="192"/>
    </row>
    <row r="2190" spans="1:16" x14ac:dyDescent="0.25">
      <c r="A2190" s="193"/>
      <c r="B2190" s="206"/>
      <c r="C2190" s="204"/>
      <c r="D2190" s="192"/>
      <c r="E2190" s="192"/>
      <c r="F2190" s="192"/>
      <c r="G2190" s="192"/>
      <c r="H2190" s="192"/>
      <c r="I2190" s="192"/>
      <c r="J2190" s="192"/>
      <c r="K2190" s="192"/>
      <c r="L2190" s="192"/>
      <c r="M2190" s="192"/>
      <c r="N2190" s="192"/>
      <c r="O2190" s="192"/>
      <c r="P2190" s="192"/>
    </row>
    <row r="2191" spans="1:16" x14ac:dyDescent="0.25">
      <c r="A2191" s="327">
        <f>A2186+1</f>
        <v>437</v>
      </c>
      <c r="B2191" s="333">
        <f>Hoja2!B446</f>
        <v>0</v>
      </c>
      <c r="C2191" s="339">
        <f>Hoja2!R446</f>
        <v>0</v>
      </c>
      <c r="D2191" s="191" t="str">
        <f>$D$11</f>
        <v>NORTE</v>
      </c>
      <c r="E2191" s="187"/>
      <c r="F2191" s="192"/>
      <c r="G2191" s="192"/>
      <c r="H2191" s="192"/>
      <c r="I2191" s="192"/>
      <c r="J2191" s="192"/>
      <c r="K2191" s="192"/>
      <c r="L2191" s="192"/>
      <c r="M2191" s="192"/>
      <c r="N2191" s="192"/>
      <c r="O2191" s="192"/>
      <c r="P2191" s="192"/>
    </row>
    <row r="2192" spans="1:16" x14ac:dyDescent="0.25">
      <c r="A2192" s="328"/>
      <c r="B2192" s="334"/>
      <c r="C2192" s="340"/>
      <c r="D2192" s="194" t="str">
        <f>$D$12</f>
        <v>ESTE</v>
      </c>
      <c r="E2192" s="189"/>
      <c r="F2192" s="192"/>
      <c r="G2192" s="192"/>
      <c r="H2192" s="192"/>
      <c r="I2192" s="192"/>
      <c r="J2192" s="192"/>
      <c r="K2192" s="192"/>
      <c r="L2192" s="192"/>
      <c r="M2192" s="192"/>
      <c r="N2192" s="192"/>
      <c r="O2192" s="192"/>
      <c r="P2192" s="192"/>
    </row>
    <row r="2193" spans="1:16" x14ac:dyDescent="0.25">
      <c r="A2193" s="328"/>
      <c r="B2193" s="334"/>
      <c r="C2193" s="340"/>
      <c r="D2193" s="191" t="str">
        <f>$D$13</f>
        <v>SUD</v>
      </c>
      <c r="E2193" s="188"/>
      <c r="F2193" s="192"/>
      <c r="G2193" s="192"/>
      <c r="H2193" s="192"/>
      <c r="I2193" s="192"/>
      <c r="J2193" s="192"/>
      <c r="K2193" s="192"/>
      <c r="L2193" s="192"/>
      <c r="M2193" s="192"/>
      <c r="N2193" s="192"/>
      <c r="O2193" s="192"/>
      <c r="P2193" s="192"/>
    </row>
    <row r="2194" spans="1:16" x14ac:dyDescent="0.25">
      <c r="A2194" s="329"/>
      <c r="B2194" s="335"/>
      <c r="C2194" s="341"/>
      <c r="D2194" s="195" t="str">
        <f>$D$14</f>
        <v>OESTE</v>
      </c>
      <c r="E2194" s="190"/>
      <c r="F2194" s="192"/>
      <c r="G2194" s="192"/>
      <c r="H2194" s="192"/>
      <c r="I2194" s="192"/>
      <c r="J2194" s="192"/>
      <c r="K2194" s="192"/>
      <c r="L2194" s="192"/>
      <c r="M2194" s="192"/>
      <c r="N2194" s="192"/>
      <c r="O2194" s="192"/>
      <c r="P2194" s="192"/>
    </row>
    <row r="2195" spans="1:16" x14ac:dyDescent="0.25">
      <c r="A2195" s="193"/>
      <c r="B2195" s="206"/>
      <c r="C2195" s="204"/>
      <c r="D2195" s="192"/>
      <c r="E2195" s="192"/>
      <c r="F2195" s="192"/>
      <c r="G2195" s="192"/>
      <c r="H2195" s="192"/>
      <c r="I2195" s="192"/>
      <c r="J2195" s="192"/>
      <c r="K2195" s="192"/>
      <c r="L2195" s="192"/>
      <c r="M2195" s="192"/>
      <c r="N2195" s="192"/>
      <c r="O2195" s="192"/>
      <c r="P2195" s="192"/>
    </row>
    <row r="2196" spans="1:16" x14ac:dyDescent="0.25">
      <c r="A2196" s="324">
        <f>A2191+1</f>
        <v>438</v>
      </c>
      <c r="B2196" s="336">
        <f>Hoja2!B447</f>
        <v>0</v>
      </c>
      <c r="C2196" s="342">
        <f>Hoja2!R447</f>
        <v>0</v>
      </c>
      <c r="D2196" s="191" t="str">
        <f>$D$11</f>
        <v>NORTE</v>
      </c>
      <c r="E2196" s="187"/>
      <c r="F2196" s="192"/>
      <c r="G2196" s="192"/>
      <c r="H2196" s="192"/>
      <c r="I2196" s="192"/>
      <c r="J2196" s="192"/>
      <c r="K2196" s="192"/>
      <c r="L2196" s="192"/>
      <c r="M2196" s="192"/>
      <c r="N2196" s="192"/>
      <c r="O2196" s="192"/>
      <c r="P2196" s="192"/>
    </row>
    <row r="2197" spans="1:16" x14ac:dyDescent="0.25">
      <c r="A2197" s="325"/>
      <c r="B2197" s="337"/>
      <c r="C2197" s="343"/>
      <c r="D2197" s="194" t="str">
        <f>$D$12</f>
        <v>ESTE</v>
      </c>
      <c r="E2197" s="189"/>
      <c r="F2197" s="192"/>
      <c r="G2197" s="192"/>
      <c r="H2197" s="192"/>
      <c r="I2197" s="192"/>
      <c r="J2197" s="192"/>
      <c r="K2197" s="192"/>
      <c r="L2197" s="192"/>
      <c r="M2197" s="192"/>
      <c r="N2197" s="192"/>
      <c r="O2197" s="192"/>
      <c r="P2197" s="192"/>
    </row>
    <row r="2198" spans="1:16" x14ac:dyDescent="0.25">
      <c r="A2198" s="325"/>
      <c r="B2198" s="337"/>
      <c r="C2198" s="343"/>
      <c r="D2198" s="191" t="str">
        <f>$D$13</f>
        <v>SUD</v>
      </c>
      <c r="E2198" s="188"/>
      <c r="F2198" s="192"/>
      <c r="G2198" s="192"/>
      <c r="H2198" s="192"/>
      <c r="I2198" s="192"/>
      <c r="J2198" s="192"/>
      <c r="K2198" s="192"/>
      <c r="L2198" s="192"/>
      <c r="M2198" s="192"/>
      <c r="N2198" s="192"/>
      <c r="O2198" s="192"/>
      <c r="P2198" s="192"/>
    </row>
    <row r="2199" spans="1:16" x14ac:dyDescent="0.25">
      <c r="A2199" s="326"/>
      <c r="B2199" s="338"/>
      <c r="C2199" s="344"/>
      <c r="D2199" s="195" t="str">
        <f>$D$14</f>
        <v>OESTE</v>
      </c>
      <c r="E2199" s="190"/>
      <c r="F2199" s="192"/>
      <c r="G2199" s="192"/>
      <c r="H2199" s="192"/>
      <c r="I2199" s="192"/>
      <c r="J2199" s="192"/>
      <c r="K2199" s="192"/>
      <c r="L2199" s="192"/>
      <c r="M2199" s="192"/>
      <c r="N2199" s="192"/>
      <c r="O2199" s="192"/>
      <c r="P2199" s="192"/>
    </row>
    <row r="2200" spans="1:16" x14ac:dyDescent="0.25">
      <c r="A2200" s="193"/>
      <c r="B2200" s="206"/>
      <c r="C2200" s="204"/>
      <c r="D2200" s="192"/>
      <c r="E2200" s="192"/>
      <c r="F2200" s="192"/>
      <c r="G2200" s="192"/>
      <c r="H2200" s="192"/>
      <c r="I2200" s="192"/>
      <c r="J2200" s="192"/>
      <c r="K2200" s="192"/>
      <c r="L2200" s="192"/>
      <c r="M2200" s="192"/>
      <c r="N2200" s="192"/>
      <c r="O2200" s="192"/>
      <c r="P2200" s="192"/>
    </row>
    <row r="2201" spans="1:16" x14ac:dyDescent="0.25">
      <c r="A2201" s="327">
        <f>A2196+1</f>
        <v>439</v>
      </c>
      <c r="B2201" s="333">
        <f>Hoja2!B448</f>
        <v>0</v>
      </c>
      <c r="C2201" s="339">
        <f>Hoja2!R448</f>
        <v>0</v>
      </c>
      <c r="D2201" s="191" t="str">
        <f>$D$11</f>
        <v>NORTE</v>
      </c>
      <c r="E2201" s="187"/>
      <c r="F2201" s="192"/>
      <c r="G2201" s="192"/>
      <c r="H2201" s="192"/>
      <c r="I2201" s="192"/>
      <c r="J2201" s="192"/>
      <c r="K2201" s="192"/>
      <c r="L2201" s="192"/>
      <c r="M2201" s="192"/>
      <c r="N2201" s="192"/>
      <c r="O2201" s="192"/>
      <c r="P2201" s="192"/>
    </row>
    <row r="2202" spans="1:16" x14ac:dyDescent="0.25">
      <c r="A2202" s="328"/>
      <c r="B2202" s="334"/>
      <c r="C2202" s="340"/>
      <c r="D2202" s="194" t="str">
        <f>$D$12</f>
        <v>ESTE</v>
      </c>
      <c r="E2202" s="189"/>
      <c r="F2202" s="192"/>
      <c r="G2202" s="192"/>
      <c r="H2202" s="192"/>
      <c r="I2202" s="192"/>
      <c r="J2202" s="192"/>
      <c r="K2202" s="192"/>
      <c r="L2202" s="192"/>
      <c r="M2202" s="192"/>
      <c r="N2202" s="192"/>
      <c r="O2202" s="192"/>
      <c r="P2202" s="192"/>
    </row>
    <row r="2203" spans="1:16" x14ac:dyDescent="0.25">
      <c r="A2203" s="328"/>
      <c r="B2203" s="334"/>
      <c r="C2203" s="340"/>
      <c r="D2203" s="191" t="str">
        <f>$D$13</f>
        <v>SUD</v>
      </c>
      <c r="E2203" s="188"/>
      <c r="F2203" s="192"/>
      <c r="G2203" s="192"/>
      <c r="H2203" s="192"/>
      <c r="I2203" s="192"/>
      <c r="J2203" s="192"/>
      <c r="K2203" s="192"/>
      <c r="L2203" s="192"/>
      <c r="M2203" s="192"/>
      <c r="N2203" s="192"/>
      <c r="O2203" s="192"/>
      <c r="P2203" s="192"/>
    </row>
    <row r="2204" spans="1:16" x14ac:dyDescent="0.25">
      <c r="A2204" s="329"/>
      <c r="B2204" s="335"/>
      <c r="C2204" s="341"/>
      <c r="D2204" s="195" t="str">
        <f>$D$14</f>
        <v>OESTE</v>
      </c>
      <c r="E2204" s="190"/>
      <c r="F2204" s="192"/>
      <c r="G2204" s="192"/>
      <c r="H2204" s="192"/>
      <c r="I2204" s="192"/>
      <c r="J2204" s="192"/>
      <c r="K2204" s="192"/>
      <c r="L2204" s="192"/>
      <c r="M2204" s="192"/>
      <c r="N2204" s="192"/>
      <c r="O2204" s="192"/>
      <c r="P2204" s="192"/>
    </row>
    <row r="2205" spans="1:16" x14ac:dyDescent="0.25">
      <c r="A2205" s="193"/>
      <c r="B2205" s="206"/>
      <c r="C2205" s="204"/>
      <c r="D2205" s="192"/>
      <c r="E2205" s="192"/>
      <c r="F2205" s="192"/>
      <c r="G2205" s="192"/>
      <c r="H2205" s="192"/>
      <c r="I2205" s="192"/>
      <c r="J2205" s="192"/>
      <c r="K2205" s="192"/>
      <c r="L2205" s="192"/>
      <c r="M2205" s="192"/>
      <c r="N2205" s="192"/>
      <c r="O2205" s="192"/>
      <c r="P2205" s="192"/>
    </row>
    <row r="2206" spans="1:16" x14ac:dyDescent="0.25">
      <c r="A2206" s="324">
        <f>A2201+1</f>
        <v>440</v>
      </c>
      <c r="B2206" s="336">
        <f>Hoja2!B449</f>
        <v>0</v>
      </c>
      <c r="C2206" s="342">
        <f>Hoja2!R449</f>
        <v>0</v>
      </c>
      <c r="D2206" s="191" t="str">
        <f>$D$11</f>
        <v>NORTE</v>
      </c>
      <c r="E2206" s="187"/>
      <c r="F2206" s="192"/>
      <c r="G2206" s="192"/>
      <c r="H2206" s="192"/>
      <c r="I2206" s="192"/>
      <c r="J2206" s="192"/>
      <c r="K2206" s="192"/>
      <c r="L2206" s="192"/>
      <c r="M2206" s="192"/>
      <c r="N2206" s="192"/>
      <c r="O2206" s="192"/>
      <c r="P2206" s="192"/>
    </row>
    <row r="2207" spans="1:16" x14ac:dyDescent="0.25">
      <c r="A2207" s="325"/>
      <c r="B2207" s="337"/>
      <c r="C2207" s="343"/>
      <c r="D2207" s="194" t="str">
        <f>$D$12</f>
        <v>ESTE</v>
      </c>
      <c r="E2207" s="189"/>
      <c r="F2207" s="192"/>
      <c r="G2207" s="192"/>
      <c r="H2207" s="192"/>
      <c r="I2207" s="192"/>
      <c r="J2207" s="192"/>
      <c r="K2207" s="192"/>
      <c r="L2207" s="192"/>
      <c r="M2207" s="192"/>
      <c r="N2207" s="192"/>
      <c r="O2207" s="192"/>
      <c r="P2207" s="192"/>
    </row>
    <row r="2208" spans="1:16" x14ac:dyDescent="0.25">
      <c r="A2208" s="325"/>
      <c r="B2208" s="337"/>
      <c r="C2208" s="343"/>
      <c r="D2208" s="191" t="str">
        <f>$D$13</f>
        <v>SUD</v>
      </c>
      <c r="E2208" s="188"/>
      <c r="F2208" s="192"/>
      <c r="G2208" s="192"/>
      <c r="H2208" s="192"/>
      <c r="I2208" s="192"/>
      <c r="J2208" s="192"/>
      <c r="K2208" s="192"/>
      <c r="L2208" s="192"/>
      <c r="M2208" s="192"/>
      <c r="N2208" s="192"/>
      <c r="O2208" s="192"/>
      <c r="P2208" s="192"/>
    </row>
    <row r="2209" spans="1:16" x14ac:dyDescent="0.25">
      <c r="A2209" s="326"/>
      <c r="B2209" s="338"/>
      <c r="C2209" s="344"/>
      <c r="D2209" s="195" t="str">
        <f>$D$14</f>
        <v>OESTE</v>
      </c>
      <c r="E2209" s="190"/>
      <c r="F2209" s="192"/>
      <c r="G2209" s="192"/>
      <c r="H2209" s="192"/>
      <c r="I2209" s="192"/>
      <c r="J2209" s="192"/>
      <c r="K2209" s="192"/>
      <c r="L2209" s="192"/>
      <c r="M2209" s="192"/>
      <c r="N2209" s="192"/>
      <c r="O2209" s="192"/>
      <c r="P2209" s="192"/>
    </row>
    <row r="2210" spans="1:16" x14ac:dyDescent="0.25">
      <c r="A2210" s="193"/>
      <c r="B2210" s="206"/>
      <c r="C2210" s="204"/>
      <c r="D2210" s="192"/>
      <c r="E2210" s="192"/>
      <c r="F2210" s="192"/>
      <c r="G2210" s="192"/>
      <c r="H2210" s="192"/>
      <c r="I2210" s="192"/>
      <c r="J2210" s="192"/>
      <c r="K2210" s="192"/>
      <c r="L2210" s="192"/>
      <c r="M2210" s="192"/>
      <c r="N2210" s="192"/>
      <c r="O2210" s="192"/>
      <c r="P2210" s="192"/>
    </row>
    <row r="2211" spans="1:16" x14ac:dyDescent="0.25">
      <c r="A2211" s="327">
        <f>A2206+1</f>
        <v>441</v>
      </c>
      <c r="B2211" s="333">
        <f>Hoja2!B450</f>
        <v>0</v>
      </c>
      <c r="C2211" s="339">
        <f>Hoja2!R450</f>
        <v>0</v>
      </c>
      <c r="D2211" s="191" t="str">
        <f>$D$11</f>
        <v>NORTE</v>
      </c>
      <c r="E2211" s="187"/>
      <c r="F2211" s="192"/>
      <c r="G2211" s="192"/>
      <c r="H2211" s="192"/>
      <c r="I2211" s="192"/>
      <c r="J2211" s="192"/>
      <c r="K2211" s="192"/>
      <c r="L2211" s="192"/>
      <c r="M2211" s="192"/>
      <c r="N2211" s="192"/>
      <c r="O2211" s="192"/>
      <c r="P2211" s="192"/>
    </row>
    <row r="2212" spans="1:16" x14ac:dyDescent="0.25">
      <c r="A2212" s="328"/>
      <c r="B2212" s="334"/>
      <c r="C2212" s="340"/>
      <c r="D2212" s="194" t="str">
        <f>$D$12</f>
        <v>ESTE</v>
      </c>
      <c r="E2212" s="189"/>
      <c r="F2212" s="192"/>
      <c r="G2212" s="192"/>
      <c r="H2212" s="192"/>
      <c r="I2212" s="192"/>
      <c r="J2212" s="192"/>
      <c r="K2212" s="192"/>
      <c r="L2212" s="192"/>
      <c r="M2212" s="192"/>
      <c r="N2212" s="192"/>
      <c r="O2212" s="192"/>
      <c r="P2212" s="192"/>
    </row>
    <row r="2213" spans="1:16" x14ac:dyDescent="0.25">
      <c r="A2213" s="328"/>
      <c r="B2213" s="334"/>
      <c r="C2213" s="340"/>
      <c r="D2213" s="191" t="str">
        <f>$D$13</f>
        <v>SUD</v>
      </c>
      <c r="E2213" s="188"/>
      <c r="F2213" s="192"/>
      <c r="G2213" s="192"/>
      <c r="H2213" s="192"/>
      <c r="I2213" s="192"/>
      <c r="J2213" s="192"/>
      <c r="K2213" s="192"/>
      <c r="L2213" s="192"/>
      <c r="M2213" s="192"/>
      <c r="N2213" s="192"/>
      <c r="O2213" s="192"/>
      <c r="P2213" s="192"/>
    </row>
    <row r="2214" spans="1:16" x14ac:dyDescent="0.25">
      <c r="A2214" s="329"/>
      <c r="B2214" s="335"/>
      <c r="C2214" s="341"/>
      <c r="D2214" s="195" t="str">
        <f>$D$14</f>
        <v>OESTE</v>
      </c>
      <c r="E2214" s="190"/>
      <c r="F2214" s="192"/>
      <c r="G2214" s="192"/>
      <c r="H2214" s="192"/>
      <c r="I2214" s="192"/>
      <c r="J2214" s="192"/>
      <c r="K2214" s="192"/>
      <c r="L2214" s="192"/>
      <c r="M2214" s="192"/>
      <c r="N2214" s="192"/>
      <c r="O2214" s="192"/>
      <c r="P2214" s="192"/>
    </row>
    <row r="2215" spans="1:16" x14ac:dyDescent="0.25">
      <c r="A2215" s="193"/>
      <c r="B2215" s="206"/>
      <c r="C2215" s="204"/>
      <c r="D2215" s="192"/>
      <c r="E2215" s="192"/>
      <c r="F2215" s="192"/>
      <c r="G2215" s="192"/>
      <c r="H2215" s="192"/>
      <c r="I2215" s="192"/>
      <c r="J2215" s="192"/>
      <c r="K2215" s="192"/>
      <c r="L2215" s="192"/>
      <c r="M2215" s="192"/>
      <c r="N2215" s="192"/>
      <c r="O2215" s="192"/>
      <c r="P2215" s="192"/>
    </row>
    <row r="2216" spans="1:16" x14ac:dyDescent="0.25">
      <c r="A2216" s="324">
        <f>A2211+1</f>
        <v>442</v>
      </c>
      <c r="B2216" s="336">
        <f>Hoja2!B451</f>
        <v>0</v>
      </c>
      <c r="C2216" s="342">
        <f>Hoja2!R451</f>
        <v>0</v>
      </c>
      <c r="D2216" s="191" t="str">
        <f>$D$11</f>
        <v>NORTE</v>
      </c>
      <c r="E2216" s="187"/>
      <c r="F2216" s="192"/>
      <c r="G2216" s="192"/>
      <c r="H2216" s="192"/>
      <c r="I2216" s="192"/>
      <c r="J2216" s="192"/>
      <c r="K2216" s="192"/>
      <c r="L2216" s="192"/>
      <c r="M2216" s="192"/>
      <c r="N2216" s="192"/>
      <c r="O2216" s="192"/>
      <c r="P2216" s="192"/>
    </row>
    <row r="2217" spans="1:16" x14ac:dyDescent="0.25">
      <c r="A2217" s="325"/>
      <c r="B2217" s="337"/>
      <c r="C2217" s="343"/>
      <c r="D2217" s="194" t="str">
        <f>$D$12</f>
        <v>ESTE</v>
      </c>
      <c r="E2217" s="189"/>
      <c r="F2217" s="192"/>
      <c r="G2217" s="192"/>
      <c r="H2217" s="192"/>
      <c r="I2217" s="192"/>
      <c r="J2217" s="192"/>
      <c r="K2217" s="192"/>
      <c r="L2217" s="192"/>
      <c r="M2217" s="192"/>
      <c r="N2217" s="192"/>
      <c r="O2217" s="192"/>
      <c r="P2217" s="192"/>
    </row>
    <row r="2218" spans="1:16" x14ac:dyDescent="0.25">
      <c r="A2218" s="325"/>
      <c r="B2218" s="337"/>
      <c r="C2218" s="343"/>
      <c r="D2218" s="191" t="str">
        <f>$D$13</f>
        <v>SUD</v>
      </c>
      <c r="E2218" s="188"/>
      <c r="F2218" s="192"/>
      <c r="G2218" s="192"/>
      <c r="H2218" s="192"/>
      <c r="I2218" s="192"/>
      <c r="J2218" s="192"/>
      <c r="K2218" s="192"/>
      <c r="L2218" s="192"/>
      <c r="M2218" s="192"/>
      <c r="N2218" s="192"/>
      <c r="O2218" s="192"/>
      <c r="P2218" s="192"/>
    </row>
    <row r="2219" spans="1:16" x14ac:dyDescent="0.25">
      <c r="A2219" s="326"/>
      <c r="B2219" s="338"/>
      <c r="C2219" s="344"/>
      <c r="D2219" s="195" t="str">
        <f>$D$14</f>
        <v>OESTE</v>
      </c>
      <c r="E2219" s="190"/>
      <c r="F2219" s="192"/>
      <c r="G2219" s="192"/>
      <c r="H2219" s="192"/>
      <c r="I2219" s="192"/>
      <c r="J2219" s="192"/>
      <c r="K2219" s="192"/>
      <c r="L2219" s="192"/>
      <c r="M2219" s="192"/>
      <c r="N2219" s="192"/>
      <c r="O2219" s="192"/>
      <c r="P2219" s="192"/>
    </row>
    <row r="2220" spans="1:16" x14ac:dyDescent="0.25">
      <c r="A2220" s="193"/>
      <c r="B2220" s="206"/>
      <c r="C2220" s="204"/>
      <c r="D2220" s="192"/>
      <c r="E2220" s="192"/>
      <c r="F2220" s="192"/>
      <c r="G2220" s="192"/>
      <c r="H2220" s="192"/>
      <c r="I2220" s="192"/>
      <c r="J2220" s="192"/>
      <c r="K2220" s="192"/>
      <c r="L2220" s="192"/>
      <c r="M2220" s="192"/>
      <c r="N2220" s="192"/>
      <c r="O2220" s="192"/>
      <c r="P2220" s="192"/>
    </row>
    <row r="2221" spans="1:16" x14ac:dyDescent="0.25">
      <c r="A2221" s="327">
        <f>A2216+1</f>
        <v>443</v>
      </c>
      <c r="B2221" s="333">
        <f>Hoja2!B452</f>
        <v>0</v>
      </c>
      <c r="C2221" s="339">
        <f>Hoja2!R452</f>
        <v>0</v>
      </c>
      <c r="D2221" s="191" t="str">
        <f>$D$11</f>
        <v>NORTE</v>
      </c>
      <c r="E2221" s="187"/>
      <c r="F2221" s="192"/>
      <c r="G2221" s="192"/>
      <c r="H2221" s="192"/>
      <c r="I2221" s="192"/>
      <c r="J2221" s="192"/>
      <c r="K2221" s="192"/>
      <c r="L2221" s="192"/>
      <c r="M2221" s="192"/>
      <c r="N2221" s="192"/>
      <c r="O2221" s="192"/>
      <c r="P2221" s="192"/>
    </row>
    <row r="2222" spans="1:16" x14ac:dyDescent="0.25">
      <c r="A2222" s="328"/>
      <c r="B2222" s="334"/>
      <c r="C2222" s="340"/>
      <c r="D2222" s="194" t="str">
        <f>$D$12</f>
        <v>ESTE</v>
      </c>
      <c r="E2222" s="189"/>
      <c r="F2222" s="192"/>
      <c r="G2222" s="192"/>
      <c r="H2222" s="192"/>
      <c r="I2222" s="192"/>
      <c r="J2222" s="192"/>
      <c r="K2222" s="192"/>
      <c r="L2222" s="192"/>
      <c r="M2222" s="192"/>
      <c r="N2222" s="192"/>
      <c r="O2222" s="192"/>
      <c r="P2222" s="192"/>
    </row>
    <row r="2223" spans="1:16" x14ac:dyDescent="0.25">
      <c r="A2223" s="328"/>
      <c r="B2223" s="334"/>
      <c r="C2223" s="340"/>
      <c r="D2223" s="191" t="str">
        <f>$D$13</f>
        <v>SUD</v>
      </c>
      <c r="E2223" s="188"/>
      <c r="F2223" s="192"/>
      <c r="G2223" s="192"/>
      <c r="H2223" s="192"/>
      <c r="I2223" s="192"/>
      <c r="J2223" s="192"/>
      <c r="K2223" s="192"/>
      <c r="L2223" s="192"/>
      <c r="M2223" s="192"/>
      <c r="N2223" s="192"/>
      <c r="O2223" s="192"/>
      <c r="P2223" s="192"/>
    </row>
    <row r="2224" spans="1:16" x14ac:dyDescent="0.25">
      <c r="A2224" s="329"/>
      <c r="B2224" s="335"/>
      <c r="C2224" s="341"/>
      <c r="D2224" s="195" t="str">
        <f>$D$14</f>
        <v>OESTE</v>
      </c>
      <c r="E2224" s="190"/>
      <c r="F2224" s="192"/>
      <c r="G2224" s="192"/>
      <c r="H2224" s="192"/>
      <c r="I2224" s="192"/>
      <c r="J2224" s="192"/>
      <c r="K2224" s="192"/>
      <c r="L2224" s="192"/>
      <c r="M2224" s="192"/>
      <c r="N2224" s="192"/>
      <c r="O2224" s="192"/>
      <c r="P2224" s="192"/>
    </row>
    <row r="2225" spans="1:16" x14ac:dyDescent="0.25">
      <c r="A2225" s="193"/>
      <c r="B2225" s="206"/>
      <c r="C2225" s="204"/>
      <c r="D2225" s="192"/>
      <c r="E2225" s="192"/>
      <c r="F2225" s="192"/>
      <c r="G2225" s="192"/>
      <c r="H2225" s="192"/>
      <c r="I2225" s="192"/>
      <c r="J2225" s="192"/>
      <c r="K2225" s="192"/>
      <c r="L2225" s="192"/>
      <c r="M2225" s="192"/>
      <c r="N2225" s="192"/>
      <c r="O2225" s="192"/>
      <c r="P2225" s="192"/>
    </row>
    <row r="2226" spans="1:16" x14ac:dyDescent="0.25">
      <c r="A2226" s="324">
        <f>A2221+1</f>
        <v>444</v>
      </c>
      <c r="B2226" s="336">
        <f>Hoja2!B453</f>
        <v>0</v>
      </c>
      <c r="C2226" s="342">
        <f>Hoja2!R453</f>
        <v>0</v>
      </c>
      <c r="D2226" s="191" t="str">
        <f>$D$11</f>
        <v>NORTE</v>
      </c>
      <c r="E2226" s="187"/>
      <c r="F2226" s="192"/>
      <c r="G2226" s="192"/>
      <c r="H2226" s="192"/>
      <c r="I2226" s="192"/>
      <c r="J2226" s="192"/>
      <c r="K2226" s="192"/>
      <c r="L2226" s="192"/>
      <c r="M2226" s="192"/>
      <c r="N2226" s="192"/>
      <c r="O2226" s="192"/>
      <c r="P2226" s="192"/>
    </row>
    <row r="2227" spans="1:16" x14ac:dyDescent="0.25">
      <c r="A2227" s="325"/>
      <c r="B2227" s="337"/>
      <c r="C2227" s="343"/>
      <c r="D2227" s="194" t="str">
        <f>$D$12</f>
        <v>ESTE</v>
      </c>
      <c r="E2227" s="189"/>
      <c r="F2227" s="192"/>
      <c r="G2227" s="192"/>
      <c r="H2227" s="192"/>
      <c r="I2227" s="192"/>
      <c r="J2227" s="192"/>
      <c r="K2227" s="192"/>
      <c r="L2227" s="192"/>
      <c r="M2227" s="192"/>
      <c r="N2227" s="192"/>
      <c r="O2227" s="192"/>
      <c r="P2227" s="192"/>
    </row>
    <row r="2228" spans="1:16" x14ac:dyDescent="0.25">
      <c r="A2228" s="325"/>
      <c r="B2228" s="337"/>
      <c r="C2228" s="343"/>
      <c r="D2228" s="191" t="str">
        <f>$D$13</f>
        <v>SUD</v>
      </c>
      <c r="E2228" s="188"/>
      <c r="F2228" s="192"/>
      <c r="G2228" s="192"/>
      <c r="H2228" s="192"/>
      <c r="I2228" s="192"/>
      <c r="J2228" s="192"/>
      <c r="K2228" s="192"/>
      <c r="L2228" s="192"/>
      <c r="M2228" s="192"/>
      <c r="N2228" s="192"/>
      <c r="O2228" s="192"/>
      <c r="P2228" s="192"/>
    </row>
    <row r="2229" spans="1:16" x14ac:dyDescent="0.25">
      <c r="A2229" s="326"/>
      <c r="B2229" s="338"/>
      <c r="C2229" s="344"/>
      <c r="D2229" s="195" t="str">
        <f>$D$14</f>
        <v>OESTE</v>
      </c>
      <c r="E2229" s="190"/>
      <c r="F2229" s="192"/>
      <c r="G2229" s="192"/>
      <c r="H2229" s="192"/>
      <c r="I2229" s="192"/>
      <c r="J2229" s="192"/>
      <c r="K2229" s="192"/>
      <c r="L2229" s="192"/>
      <c r="M2229" s="192"/>
      <c r="N2229" s="192"/>
      <c r="O2229" s="192"/>
      <c r="P2229" s="192"/>
    </row>
    <row r="2230" spans="1:16" x14ac:dyDescent="0.25">
      <c r="A2230" s="193"/>
      <c r="B2230" s="206"/>
      <c r="C2230" s="204"/>
      <c r="D2230" s="192"/>
      <c r="E2230" s="192"/>
      <c r="F2230" s="192"/>
      <c r="G2230" s="192"/>
      <c r="H2230" s="192"/>
      <c r="I2230" s="192"/>
      <c r="J2230" s="192"/>
      <c r="K2230" s="192"/>
      <c r="L2230" s="192"/>
      <c r="M2230" s="192"/>
      <c r="N2230" s="192"/>
      <c r="O2230" s="192"/>
      <c r="P2230" s="192"/>
    </row>
    <row r="2231" spans="1:16" x14ac:dyDescent="0.25">
      <c r="A2231" s="327">
        <f>A2226+1</f>
        <v>445</v>
      </c>
      <c r="B2231" s="333">
        <f>Hoja2!B454</f>
        <v>0</v>
      </c>
      <c r="C2231" s="339">
        <f>Hoja2!R454</f>
        <v>0</v>
      </c>
      <c r="D2231" s="191" t="str">
        <f>$D$11</f>
        <v>NORTE</v>
      </c>
      <c r="E2231" s="187"/>
      <c r="F2231" s="192"/>
      <c r="G2231" s="192"/>
      <c r="H2231" s="192"/>
      <c r="I2231" s="192"/>
      <c r="J2231" s="192"/>
      <c r="K2231" s="192"/>
      <c r="L2231" s="192"/>
      <c r="M2231" s="192"/>
      <c r="N2231" s="192"/>
      <c r="O2231" s="192"/>
      <c r="P2231" s="192"/>
    </row>
    <row r="2232" spans="1:16" x14ac:dyDescent="0.25">
      <c r="A2232" s="328"/>
      <c r="B2232" s="334"/>
      <c r="C2232" s="340"/>
      <c r="D2232" s="194" t="str">
        <f>$D$12</f>
        <v>ESTE</v>
      </c>
      <c r="E2232" s="189"/>
      <c r="F2232" s="192"/>
      <c r="G2232" s="192"/>
      <c r="H2232" s="192"/>
      <c r="I2232" s="192"/>
      <c r="J2232" s="192"/>
      <c r="K2232" s="192"/>
      <c r="L2232" s="192"/>
      <c r="M2232" s="192"/>
      <c r="N2232" s="192"/>
      <c r="O2232" s="192"/>
      <c r="P2232" s="192"/>
    </row>
    <row r="2233" spans="1:16" x14ac:dyDescent="0.25">
      <c r="A2233" s="328"/>
      <c r="B2233" s="334"/>
      <c r="C2233" s="340"/>
      <c r="D2233" s="191" t="str">
        <f>$D$13</f>
        <v>SUD</v>
      </c>
      <c r="E2233" s="188"/>
      <c r="F2233" s="192"/>
      <c r="G2233" s="192"/>
      <c r="H2233" s="192"/>
      <c r="I2233" s="192"/>
      <c r="J2233" s="192"/>
      <c r="K2233" s="192"/>
      <c r="L2233" s="192"/>
      <c r="M2233" s="192"/>
      <c r="N2233" s="192"/>
      <c r="O2233" s="192"/>
      <c r="P2233" s="192"/>
    </row>
    <row r="2234" spans="1:16" x14ac:dyDescent="0.25">
      <c r="A2234" s="329"/>
      <c r="B2234" s="335"/>
      <c r="C2234" s="341"/>
      <c r="D2234" s="195" t="str">
        <f>$D$14</f>
        <v>OESTE</v>
      </c>
      <c r="E2234" s="190"/>
      <c r="F2234" s="192"/>
      <c r="G2234" s="192"/>
      <c r="H2234" s="192"/>
      <c r="I2234" s="192"/>
      <c r="J2234" s="192"/>
      <c r="K2234" s="192"/>
      <c r="L2234" s="192"/>
      <c r="M2234" s="192"/>
      <c r="N2234" s="192"/>
      <c r="O2234" s="192"/>
      <c r="P2234" s="192"/>
    </row>
    <row r="2235" spans="1:16" x14ac:dyDescent="0.25">
      <c r="A2235" s="193"/>
      <c r="B2235" s="206"/>
      <c r="C2235" s="204"/>
      <c r="D2235" s="192"/>
      <c r="E2235" s="192"/>
      <c r="F2235" s="192"/>
      <c r="G2235" s="192"/>
      <c r="H2235" s="192"/>
      <c r="I2235" s="192"/>
      <c r="J2235" s="192"/>
      <c r="K2235" s="192"/>
      <c r="L2235" s="192"/>
      <c r="M2235" s="192"/>
      <c r="N2235" s="192"/>
      <c r="O2235" s="192"/>
      <c r="P2235" s="192"/>
    </row>
    <row r="2236" spans="1:16" x14ac:dyDescent="0.25">
      <c r="A2236" s="324">
        <f>A2231+1</f>
        <v>446</v>
      </c>
      <c r="B2236" s="336">
        <f>Hoja2!B455</f>
        <v>0</v>
      </c>
      <c r="C2236" s="342">
        <f>Hoja2!R455</f>
        <v>0</v>
      </c>
      <c r="D2236" s="191" t="str">
        <f>$D$11</f>
        <v>NORTE</v>
      </c>
      <c r="E2236" s="187"/>
      <c r="F2236" s="192"/>
      <c r="G2236" s="192"/>
      <c r="H2236" s="192"/>
      <c r="I2236" s="192"/>
      <c r="J2236" s="192"/>
      <c r="K2236" s="192"/>
      <c r="L2236" s="192"/>
      <c r="M2236" s="192"/>
      <c r="N2236" s="192"/>
      <c r="O2236" s="192"/>
      <c r="P2236" s="192"/>
    </row>
    <row r="2237" spans="1:16" x14ac:dyDescent="0.25">
      <c r="A2237" s="325"/>
      <c r="B2237" s="337"/>
      <c r="C2237" s="343"/>
      <c r="D2237" s="194" t="str">
        <f>$D$12</f>
        <v>ESTE</v>
      </c>
      <c r="E2237" s="189"/>
      <c r="F2237" s="192"/>
      <c r="G2237" s="192"/>
      <c r="H2237" s="192"/>
      <c r="I2237" s="192"/>
      <c r="J2237" s="192"/>
      <c r="K2237" s="192"/>
      <c r="L2237" s="192"/>
      <c r="M2237" s="192"/>
      <c r="N2237" s="192"/>
      <c r="O2237" s="192"/>
      <c r="P2237" s="192"/>
    </row>
    <row r="2238" spans="1:16" x14ac:dyDescent="0.25">
      <c r="A2238" s="325"/>
      <c r="B2238" s="337"/>
      <c r="C2238" s="343"/>
      <c r="D2238" s="191" t="str">
        <f>$D$13</f>
        <v>SUD</v>
      </c>
      <c r="E2238" s="188"/>
      <c r="F2238" s="192"/>
      <c r="G2238" s="192"/>
      <c r="H2238" s="192"/>
      <c r="I2238" s="192"/>
      <c r="J2238" s="192"/>
      <c r="K2238" s="192"/>
      <c r="L2238" s="192"/>
      <c r="M2238" s="192"/>
      <c r="N2238" s="192"/>
      <c r="O2238" s="192"/>
      <c r="P2238" s="192"/>
    </row>
    <row r="2239" spans="1:16" x14ac:dyDescent="0.25">
      <c r="A2239" s="326"/>
      <c r="B2239" s="338"/>
      <c r="C2239" s="344"/>
      <c r="D2239" s="195" t="str">
        <f>$D$14</f>
        <v>OESTE</v>
      </c>
      <c r="E2239" s="190"/>
      <c r="F2239" s="192"/>
      <c r="G2239" s="192"/>
      <c r="H2239" s="192"/>
      <c r="I2239" s="192"/>
      <c r="J2239" s="192"/>
      <c r="K2239" s="192"/>
      <c r="L2239" s="192"/>
      <c r="M2239" s="192"/>
      <c r="N2239" s="192"/>
      <c r="O2239" s="192"/>
      <c r="P2239" s="192"/>
    </row>
    <row r="2240" spans="1:16" x14ac:dyDescent="0.25">
      <c r="A2240" s="193"/>
      <c r="B2240" s="206"/>
      <c r="C2240" s="204"/>
      <c r="D2240" s="192"/>
      <c r="E2240" s="192"/>
      <c r="F2240" s="192"/>
      <c r="G2240" s="192"/>
      <c r="H2240" s="192"/>
      <c r="I2240" s="192"/>
      <c r="J2240" s="192"/>
      <c r="K2240" s="192"/>
      <c r="L2240" s="192"/>
      <c r="M2240" s="192"/>
      <c r="N2240" s="192"/>
      <c r="O2240" s="192"/>
      <c r="P2240" s="192"/>
    </row>
    <row r="2241" spans="1:16" x14ac:dyDescent="0.25">
      <c r="A2241" s="327">
        <f>A2236+1</f>
        <v>447</v>
      </c>
      <c r="B2241" s="333">
        <f>Hoja2!B456</f>
        <v>0</v>
      </c>
      <c r="C2241" s="339">
        <f>Hoja2!R456</f>
        <v>0</v>
      </c>
      <c r="D2241" s="191" t="str">
        <f>$D$11</f>
        <v>NORTE</v>
      </c>
      <c r="E2241" s="187"/>
      <c r="F2241" s="192"/>
      <c r="G2241" s="192"/>
      <c r="H2241" s="192"/>
      <c r="I2241" s="192"/>
      <c r="J2241" s="192"/>
      <c r="K2241" s="192"/>
      <c r="L2241" s="192"/>
      <c r="M2241" s="192"/>
      <c r="N2241" s="192"/>
      <c r="O2241" s="192"/>
      <c r="P2241" s="192"/>
    </row>
    <row r="2242" spans="1:16" x14ac:dyDescent="0.25">
      <c r="A2242" s="328"/>
      <c r="B2242" s="334"/>
      <c r="C2242" s="340"/>
      <c r="D2242" s="194" t="str">
        <f>$D$12</f>
        <v>ESTE</v>
      </c>
      <c r="E2242" s="189"/>
      <c r="F2242" s="192"/>
      <c r="G2242" s="192"/>
      <c r="H2242" s="192"/>
      <c r="I2242" s="192"/>
      <c r="J2242" s="192"/>
      <c r="K2242" s="192"/>
      <c r="L2242" s="192"/>
      <c r="M2242" s="192"/>
      <c r="N2242" s="192"/>
      <c r="O2242" s="192"/>
      <c r="P2242" s="192"/>
    </row>
    <row r="2243" spans="1:16" x14ac:dyDescent="0.25">
      <c r="A2243" s="328"/>
      <c r="B2243" s="334"/>
      <c r="C2243" s="340"/>
      <c r="D2243" s="191" t="str">
        <f>$D$13</f>
        <v>SUD</v>
      </c>
      <c r="E2243" s="188"/>
      <c r="F2243" s="192"/>
      <c r="G2243" s="192"/>
      <c r="H2243" s="192"/>
      <c r="I2243" s="192"/>
      <c r="J2243" s="192"/>
      <c r="K2243" s="192"/>
      <c r="L2243" s="192"/>
      <c r="M2243" s="192"/>
      <c r="N2243" s="192"/>
      <c r="O2243" s="192"/>
      <c r="P2243" s="192"/>
    </row>
    <row r="2244" spans="1:16" x14ac:dyDescent="0.25">
      <c r="A2244" s="329"/>
      <c r="B2244" s="335"/>
      <c r="C2244" s="341"/>
      <c r="D2244" s="195" t="str">
        <f>$D$14</f>
        <v>OESTE</v>
      </c>
      <c r="E2244" s="190"/>
      <c r="F2244" s="192"/>
      <c r="G2244" s="192"/>
      <c r="H2244" s="192"/>
      <c r="I2244" s="192"/>
      <c r="J2244" s="192"/>
      <c r="K2244" s="192"/>
      <c r="L2244" s="192"/>
      <c r="M2244" s="192"/>
      <c r="N2244" s="192"/>
      <c r="O2244" s="192"/>
      <c r="P2244" s="192"/>
    </row>
    <row r="2245" spans="1:16" x14ac:dyDescent="0.25">
      <c r="A2245" s="193"/>
      <c r="B2245" s="206"/>
      <c r="C2245" s="204"/>
      <c r="D2245" s="192"/>
      <c r="E2245" s="192"/>
      <c r="F2245" s="192"/>
      <c r="G2245" s="192"/>
      <c r="H2245" s="192"/>
      <c r="I2245" s="192"/>
      <c r="J2245" s="192"/>
      <c r="K2245" s="192"/>
      <c r="L2245" s="192"/>
      <c r="M2245" s="192"/>
      <c r="N2245" s="192"/>
      <c r="O2245" s="192"/>
      <c r="P2245" s="192"/>
    </row>
    <row r="2246" spans="1:16" x14ac:dyDescent="0.25">
      <c r="A2246" s="324">
        <f>A2241+1</f>
        <v>448</v>
      </c>
      <c r="B2246" s="336">
        <f>Hoja2!B457</f>
        <v>0</v>
      </c>
      <c r="C2246" s="342">
        <f>Hoja2!R457</f>
        <v>0</v>
      </c>
      <c r="D2246" s="191" t="str">
        <f>$D$11</f>
        <v>NORTE</v>
      </c>
      <c r="E2246" s="187"/>
      <c r="F2246" s="192"/>
      <c r="G2246" s="192"/>
      <c r="H2246" s="192"/>
      <c r="I2246" s="192"/>
      <c r="J2246" s="192"/>
      <c r="K2246" s="192"/>
      <c r="L2246" s="192"/>
      <c r="M2246" s="192"/>
      <c r="N2246" s="192"/>
      <c r="O2246" s="192"/>
      <c r="P2246" s="192"/>
    </row>
    <row r="2247" spans="1:16" x14ac:dyDescent="0.25">
      <c r="A2247" s="325"/>
      <c r="B2247" s="337"/>
      <c r="C2247" s="343"/>
      <c r="D2247" s="194" t="str">
        <f>$D$12</f>
        <v>ESTE</v>
      </c>
      <c r="E2247" s="189"/>
      <c r="F2247" s="192"/>
      <c r="G2247" s="192"/>
      <c r="H2247" s="192"/>
      <c r="I2247" s="192"/>
      <c r="J2247" s="192"/>
      <c r="K2247" s="192"/>
      <c r="L2247" s="192"/>
      <c r="M2247" s="192"/>
      <c r="N2247" s="192"/>
      <c r="O2247" s="192"/>
      <c r="P2247" s="192"/>
    </row>
    <row r="2248" spans="1:16" x14ac:dyDescent="0.25">
      <c r="A2248" s="325"/>
      <c r="B2248" s="337"/>
      <c r="C2248" s="343"/>
      <c r="D2248" s="191" t="str">
        <f>$D$13</f>
        <v>SUD</v>
      </c>
      <c r="E2248" s="188"/>
      <c r="F2248" s="192"/>
      <c r="G2248" s="192"/>
      <c r="H2248" s="192"/>
      <c r="I2248" s="192"/>
      <c r="J2248" s="192"/>
      <c r="K2248" s="192"/>
      <c r="L2248" s="192"/>
      <c r="M2248" s="192"/>
      <c r="N2248" s="192"/>
      <c r="O2248" s="192"/>
      <c r="P2248" s="192"/>
    </row>
    <row r="2249" spans="1:16" x14ac:dyDescent="0.25">
      <c r="A2249" s="326"/>
      <c r="B2249" s="338"/>
      <c r="C2249" s="344"/>
      <c r="D2249" s="195" t="str">
        <f>$D$14</f>
        <v>OESTE</v>
      </c>
      <c r="E2249" s="190"/>
      <c r="F2249" s="192"/>
      <c r="G2249" s="192"/>
      <c r="H2249" s="192"/>
      <c r="I2249" s="192"/>
      <c r="J2249" s="192"/>
      <c r="K2249" s="192"/>
      <c r="L2249" s="192"/>
      <c r="M2249" s="192"/>
      <c r="N2249" s="192"/>
      <c r="O2249" s="192"/>
      <c r="P2249" s="192"/>
    </row>
    <row r="2250" spans="1:16" x14ac:dyDescent="0.25">
      <c r="A2250" s="193"/>
      <c r="B2250" s="206"/>
      <c r="C2250" s="204"/>
      <c r="D2250" s="192"/>
      <c r="E2250" s="192"/>
      <c r="F2250" s="192"/>
      <c r="G2250" s="192"/>
      <c r="H2250" s="192"/>
      <c r="I2250" s="192"/>
      <c r="J2250" s="192"/>
      <c r="K2250" s="192"/>
      <c r="L2250" s="192"/>
      <c r="M2250" s="192"/>
      <c r="N2250" s="192"/>
      <c r="O2250" s="192"/>
      <c r="P2250" s="192"/>
    </row>
    <row r="2251" spans="1:16" x14ac:dyDescent="0.25">
      <c r="A2251" s="327">
        <f>A2246+1</f>
        <v>449</v>
      </c>
      <c r="B2251" s="333">
        <f>Hoja2!B458</f>
        <v>0</v>
      </c>
      <c r="C2251" s="339">
        <f>Hoja2!R458</f>
        <v>0</v>
      </c>
      <c r="D2251" s="191" t="str">
        <f>$D$11</f>
        <v>NORTE</v>
      </c>
      <c r="E2251" s="187"/>
      <c r="F2251" s="192"/>
      <c r="G2251" s="192"/>
      <c r="H2251" s="192"/>
      <c r="I2251" s="192"/>
      <c r="J2251" s="192"/>
      <c r="K2251" s="192"/>
      <c r="L2251" s="192"/>
      <c r="M2251" s="192"/>
      <c r="N2251" s="192"/>
      <c r="O2251" s="192"/>
      <c r="P2251" s="192"/>
    </row>
    <row r="2252" spans="1:16" x14ac:dyDescent="0.25">
      <c r="A2252" s="328"/>
      <c r="B2252" s="334"/>
      <c r="C2252" s="340"/>
      <c r="D2252" s="194" t="str">
        <f>$D$12</f>
        <v>ESTE</v>
      </c>
      <c r="E2252" s="189"/>
      <c r="F2252" s="192"/>
      <c r="G2252" s="192"/>
      <c r="H2252" s="192"/>
      <c r="I2252" s="192"/>
      <c r="J2252" s="192"/>
      <c r="K2252" s="192"/>
      <c r="L2252" s="192"/>
      <c r="M2252" s="192"/>
      <c r="N2252" s="192"/>
      <c r="O2252" s="192"/>
      <c r="P2252" s="192"/>
    </row>
    <row r="2253" spans="1:16" x14ac:dyDescent="0.25">
      <c r="A2253" s="328"/>
      <c r="B2253" s="334"/>
      <c r="C2253" s="340"/>
      <c r="D2253" s="191" t="str">
        <f>$D$13</f>
        <v>SUD</v>
      </c>
      <c r="E2253" s="188"/>
      <c r="F2253" s="192"/>
      <c r="G2253" s="192"/>
      <c r="H2253" s="192"/>
      <c r="I2253" s="192"/>
      <c r="J2253" s="192"/>
      <c r="K2253" s="192"/>
      <c r="L2253" s="192"/>
      <c r="M2253" s="192"/>
      <c r="N2253" s="192"/>
      <c r="O2253" s="192"/>
      <c r="P2253" s="192"/>
    </row>
    <row r="2254" spans="1:16" x14ac:dyDescent="0.25">
      <c r="A2254" s="329"/>
      <c r="B2254" s="335"/>
      <c r="C2254" s="341"/>
      <c r="D2254" s="195" t="str">
        <f>$D$14</f>
        <v>OESTE</v>
      </c>
      <c r="E2254" s="190"/>
      <c r="F2254" s="192"/>
      <c r="G2254" s="192"/>
      <c r="H2254" s="192"/>
      <c r="I2254" s="192"/>
      <c r="J2254" s="192"/>
      <c r="K2254" s="192"/>
      <c r="L2254" s="192"/>
      <c r="M2254" s="192"/>
      <c r="N2254" s="192"/>
      <c r="O2254" s="192"/>
      <c r="P2254" s="192"/>
    </row>
    <row r="2255" spans="1:16" x14ac:dyDescent="0.25">
      <c r="A2255" s="193"/>
      <c r="B2255" s="206"/>
      <c r="C2255" s="204"/>
      <c r="D2255" s="192"/>
      <c r="E2255" s="192"/>
      <c r="F2255" s="192"/>
      <c r="G2255" s="192"/>
      <c r="H2255" s="192"/>
      <c r="I2255" s="192"/>
      <c r="J2255" s="192"/>
      <c r="K2255" s="192"/>
      <c r="L2255" s="192"/>
      <c r="M2255" s="192"/>
      <c r="N2255" s="192"/>
      <c r="O2255" s="192"/>
      <c r="P2255" s="192"/>
    </row>
    <row r="2256" spans="1:16" x14ac:dyDescent="0.25">
      <c r="A2256" s="324">
        <f>A2251+1</f>
        <v>450</v>
      </c>
      <c r="B2256" s="336">
        <f>Hoja2!B459</f>
        <v>0</v>
      </c>
      <c r="C2256" s="342">
        <f>Hoja2!R459</f>
        <v>0</v>
      </c>
      <c r="D2256" s="191" t="str">
        <f>$D$11</f>
        <v>NORTE</v>
      </c>
      <c r="E2256" s="187"/>
      <c r="F2256" s="192"/>
      <c r="G2256" s="192"/>
      <c r="H2256" s="192"/>
      <c r="I2256" s="192"/>
      <c r="J2256" s="192"/>
      <c r="K2256" s="192"/>
      <c r="L2256" s="192"/>
      <c r="M2256" s="192"/>
      <c r="N2256" s="192"/>
      <c r="O2256" s="192"/>
      <c r="P2256" s="192"/>
    </row>
    <row r="2257" spans="1:16" x14ac:dyDescent="0.25">
      <c r="A2257" s="325"/>
      <c r="B2257" s="337"/>
      <c r="C2257" s="343"/>
      <c r="D2257" s="194" t="str">
        <f>$D$12</f>
        <v>ESTE</v>
      </c>
      <c r="E2257" s="189"/>
      <c r="F2257" s="192"/>
      <c r="G2257" s="192"/>
      <c r="H2257" s="192"/>
      <c r="I2257" s="192"/>
      <c r="J2257" s="192"/>
      <c r="K2257" s="192"/>
      <c r="L2257" s="192"/>
      <c r="M2257" s="192"/>
      <c r="N2257" s="192"/>
      <c r="O2257" s="192"/>
      <c r="P2257" s="192"/>
    </row>
    <row r="2258" spans="1:16" x14ac:dyDescent="0.25">
      <c r="A2258" s="325"/>
      <c r="B2258" s="337"/>
      <c r="C2258" s="343"/>
      <c r="D2258" s="191" t="str">
        <f>$D$13</f>
        <v>SUD</v>
      </c>
      <c r="E2258" s="188"/>
      <c r="F2258" s="192"/>
      <c r="G2258" s="192"/>
      <c r="H2258" s="192"/>
      <c r="I2258" s="192"/>
      <c r="J2258" s="192"/>
      <c r="K2258" s="192"/>
      <c r="L2258" s="192"/>
      <c r="M2258" s="192"/>
      <c r="N2258" s="192"/>
      <c r="O2258" s="192"/>
      <c r="P2258" s="192"/>
    </row>
    <row r="2259" spans="1:16" x14ac:dyDescent="0.25">
      <c r="A2259" s="326"/>
      <c r="B2259" s="338"/>
      <c r="C2259" s="344"/>
      <c r="D2259" s="195" t="str">
        <f>$D$14</f>
        <v>OESTE</v>
      </c>
      <c r="E2259" s="190"/>
      <c r="F2259" s="192"/>
      <c r="G2259" s="192"/>
      <c r="H2259" s="192"/>
      <c r="I2259" s="192"/>
      <c r="J2259" s="192"/>
      <c r="K2259" s="192"/>
      <c r="L2259" s="192"/>
      <c r="M2259" s="192"/>
      <c r="N2259" s="192"/>
      <c r="O2259" s="192"/>
      <c r="P2259" s="192"/>
    </row>
    <row r="2260" spans="1:16" x14ac:dyDescent="0.25">
      <c r="A2260" s="193"/>
      <c r="B2260" s="206"/>
      <c r="C2260" s="204"/>
      <c r="D2260" s="192"/>
      <c r="E2260" s="192"/>
      <c r="F2260" s="192"/>
      <c r="G2260" s="192"/>
      <c r="H2260" s="192"/>
      <c r="I2260" s="192"/>
      <c r="J2260" s="192"/>
      <c r="K2260" s="192"/>
      <c r="L2260" s="192"/>
      <c r="M2260" s="192"/>
      <c r="N2260" s="192"/>
      <c r="O2260" s="192"/>
      <c r="P2260" s="192"/>
    </row>
    <row r="2261" spans="1:16" x14ac:dyDescent="0.25">
      <c r="A2261" s="327">
        <f>A2256+1</f>
        <v>451</v>
      </c>
      <c r="B2261" s="333">
        <f>Hoja2!B460</f>
        <v>0</v>
      </c>
      <c r="C2261" s="339">
        <f>Hoja2!R460</f>
        <v>0</v>
      </c>
      <c r="D2261" s="191" t="str">
        <f>$D$11</f>
        <v>NORTE</v>
      </c>
      <c r="E2261" s="187"/>
      <c r="F2261" s="192"/>
      <c r="G2261" s="192"/>
      <c r="H2261" s="192"/>
      <c r="I2261" s="192"/>
      <c r="J2261" s="192"/>
      <c r="K2261" s="192"/>
      <c r="L2261" s="192"/>
      <c r="M2261" s="192"/>
      <c r="N2261" s="192"/>
      <c r="O2261" s="192"/>
      <c r="P2261" s="192"/>
    </row>
    <row r="2262" spans="1:16" x14ac:dyDescent="0.25">
      <c r="A2262" s="328"/>
      <c r="B2262" s="334"/>
      <c r="C2262" s="340"/>
      <c r="D2262" s="194" t="str">
        <f>$D$12</f>
        <v>ESTE</v>
      </c>
      <c r="E2262" s="189"/>
      <c r="F2262" s="192"/>
      <c r="G2262" s="192"/>
      <c r="H2262" s="192"/>
      <c r="I2262" s="192"/>
      <c r="J2262" s="192"/>
      <c r="K2262" s="192"/>
      <c r="L2262" s="192"/>
      <c r="M2262" s="192"/>
      <c r="N2262" s="192"/>
      <c r="O2262" s="192"/>
      <c r="P2262" s="192"/>
    </row>
    <row r="2263" spans="1:16" x14ac:dyDescent="0.25">
      <c r="A2263" s="328"/>
      <c r="B2263" s="334"/>
      <c r="C2263" s="340"/>
      <c r="D2263" s="191" t="str">
        <f>$D$13</f>
        <v>SUD</v>
      </c>
      <c r="E2263" s="188"/>
      <c r="F2263" s="192"/>
      <c r="G2263" s="192"/>
      <c r="H2263" s="192"/>
      <c r="I2263" s="192"/>
      <c r="J2263" s="192"/>
      <c r="K2263" s="192"/>
      <c r="L2263" s="192"/>
      <c r="M2263" s="192"/>
      <c r="N2263" s="192"/>
      <c r="O2263" s="192"/>
      <c r="P2263" s="192"/>
    </row>
    <row r="2264" spans="1:16" x14ac:dyDescent="0.25">
      <c r="A2264" s="329"/>
      <c r="B2264" s="335"/>
      <c r="C2264" s="341"/>
      <c r="D2264" s="195" t="str">
        <f>$D$14</f>
        <v>OESTE</v>
      </c>
      <c r="E2264" s="190"/>
      <c r="F2264" s="192"/>
      <c r="G2264" s="192"/>
      <c r="H2264" s="192"/>
      <c r="I2264" s="192"/>
      <c r="J2264" s="192"/>
      <c r="K2264" s="192"/>
      <c r="L2264" s="192"/>
      <c r="M2264" s="192"/>
      <c r="N2264" s="192"/>
      <c r="O2264" s="192"/>
      <c r="P2264" s="192"/>
    </row>
    <row r="2265" spans="1:16" x14ac:dyDescent="0.25">
      <c r="A2265" s="193"/>
      <c r="B2265" s="206"/>
      <c r="C2265" s="204"/>
      <c r="D2265" s="192"/>
      <c r="E2265" s="192"/>
      <c r="F2265" s="192"/>
      <c r="G2265" s="192"/>
      <c r="H2265" s="192"/>
      <c r="I2265" s="192"/>
      <c r="J2265" s="192"/>
      <c r="K2265" s="192"/>
      <c r="L2265" s="192"/>
      <c r="M2265" s="192"/>
      <c r="N2265" s="192"/>
      <c r="O2265" s="192"/>
      <c r="P2265" s="192"/>
    </row>
    <row r="2266" spans="1:16" x14ac:dyDescent="0.25">
      <c r="A2266" s="324">
        <f>A2261+1</f>
        <v>452</v>
      </c>
      <c r="B2266" s="336">
        <f>Hoja2!B461</f>
        <v>0</v>
      </c>
      <c r="C2266" s="342">
        <f>Hoja2!R461</f>
        <v>0</v>
      </c>
      <c r="D2266" s="191" t="str">
        <f>$D$11</f>
        <v>NORTE</v>
      </c>
      <c r="E2266" s="187"/>
      <c r="F2266" s="192"/>
      <c r="G2266" s="192"/>
      <c r="H2266" s="192"/>
      <c r="I2266" s="192"/>
      <c r="J2266" s="192"/>
      <c r="K2266" s="192"/>
      <c r="L2266" s="192"/>
      <c r="M2266" s="192"/>
      <c r="N2266" s="192"/>
      <c r="O2266" s="192"/>
      <c r="P2266" s="192"/>
    </row>
    <row r="2267" spans="1:16" x14ac:dyDescent="0.25">
      <c r="A2267" s="325"/>
      <c r="B2267" s="337"/>
      <c r="C2267" s="343"/>
      <c r="D2267" s="194" t="str">
        <f>$D$12</f>
        <v>ESTE</v>
      </c>
      <c r="E2267" s="189"/>
      <c r="F2267" s="192"/>
      <c r="G2267" s="192"/>
      <c r="H2267" s="192"/>
      <c r="I2267" s="192"/>
      <c r="J2267" s="192"/>
      <c r="K2267" s="192"/>
      <c r="L2267" s="192"/>
      <c r="M2267" s="192"/>
      <c r="N2267" s="192"/>
      <c r="O2267" s="192"/>
      <c r="P2267" s="192"/>
    </row>
    <row r="2268" spans="1:16" x14ac:dyDescent="0.25">
      <c r="A2268" s="325"/>
      <c r="B2268" s="337"/>
      <c r="C2268" s="343"/>
      <c r="D2268" s="191" t="str">
        <f>$D$13</f>
        <v>SUD</v>
      </c>
      <c r="E2268" s="188"/>
      <c r="F2268" s="192"/>
      <c r="G2268" s="192"/>
      <c r="H2268" s="192"/>
      <c r="I2268" s="192"/>
      <c r="J2268" s="192"/>
      <c r="K2268" s="192"/>
      <c r="L2268" s="192"/>
      <c r="M2268" s="192"/>
      <c r="N2268" s="192"/>
      <c r="O2268" s="192"/>
      <c r="P2268" s="192"/>
    </row>
    <row r="2269" spans="1:16" x14ac:dyDescent="0.25">
      <c r="A2269" s="326"/>
      <c r="B2269" s="338"/>
      <c r="C2269" s="344"/>
      <c r="D2269" s="195" t="str">
        <f>$D$14</f>
        <v>OESTE</v>
      </c>
      <c r="E2269" s="190"/>
      <c r="F2269" s="192"/>
      <c r="G2269" s="192"/>
      <c r="H2269" s="192"/>
      <c r="I2269" s="192"/>
      <c r="J2269" s="192"/>
      <c r="K2269" s="192"/>
      <c r="L2269" s="192"/>
      <c r="M2269" s="192"/>
      <c r="N2269" s="192"/>
      <c r="O2269" s="192"/>
      <c r="P2269" s="192"/>
    </row>
    <row r="2270" spans="1:16" x14ac:dyDescent="0.25">
      <c r="A2270" s="193"/>
      <c r="B2270" s="206"/>
      <c r="C2270" s="204"/>
      <c r="D2270" s="192"/>
      <c r="E2270" s="192"/>
      <c r="F2270" s="192"/>
      <c r="G2270" s="192"/>
      <c r="H2270" s="192"/>
      <c r="I2270" s="192"/>
      <c r="J2270" s="192"/>
      <c r="K2270" s="192"/>
      <c r="L2270" s="192"/>
      <c r="M2270" s="192"/>
      <c r="N2270" s="192"/>
      <c r="O2270" s="192"/>
      <c r="P2270" s="192"/>
    </row>
    <row r="2271" spans="1:16" x14ac:dyDescent="0.25">
      <c r="A2271" s="327">
        <f>A2266+1</f>
        <v>453</v>
      </c>
      <c r="B2271" s="333">
        <f>Hoja2!B462</f>
        <v>0</v>
      </c>
      <c r="C2271" s="339">
        <f>Hoja2!R462</f>
        <v>0</v>
      </c>
      <c r="D2271" s="191" t="str">
        <f>$D$11</f>
        <v>NORTE</v>
      </c>
      <c r="E2271" s="187"/>
      <c r="F2271" s="192"/>
      <c r="G2271" s="192"/>
      <c r="H2271" s="192"/>
      <c r="I2271" s="192"/>
      <c r="J2271" s="192"/>
      <c r="K2271" s="192"/>
      <c r="L2271" s="192"/>
      <c r="M2271" s="192"/>
      <c r="N2271" s="192"/>
      <c r="O2271" s="192"/>
      <c r="P2271" s="192"/>
    </row>
    <row r="2272" spans="1:16" x14ac:dyDescent="0.25">
      <c r="A2272" s="328"/>
      <c r="B2272" s="334"/>
      <c r="C2272" s="340"/>
      <c r="D2272" s="194" t="str">
        <f>$D$12</f>
        <v>ESTE</v>
      </c>
      <c r="E2272" s="189"/>
      <c r="F2272" s="192"/>
      <c r="G2272" s="192"/>
      <c r="H2272" s="192"/>
      <c r="I2272" s="192"/>
      <c r="J2272" s="192"/>
      <c r="K2272" s="192"/>
      <c r="L2272" s="192"/>
      <c r="M2272" s="192"/>
      <c r="N2272" s="192"/>
      <c r="O2272" s="192"/>
      <c r="P2272" s="192"/>
    </row>
    <row r="2273" spans="1:16" x14ac:dyDescent="0.25">
      <c r="A2273" s="328"/>
      <c r="B2273" s="334"/>
      <c r="C2273" s="340"/>
      <c r="D2273" s="191" t="str">
        <f>$D$13</f>
        <v>SUD</v>
      </c>
      <c r="E2273" s="188"/>
      <c r="F2273" s="192"/>
      <c r="G2273" s="192"/>
      <c r="H2273" s="192"/>
      <c r="I2273" s="192"/>
      <c r="J2273" s="192"/>
      <c r="K2273" s="192"/>
      <c r="L2273" s="192"/>
      <c r="M2273" s="192"/>
      <c r="N2273" s="192"/>
      <c r="O2273" s="192"/>
      <c r="P2273" s="192"/>
    </row>
    <row r="2274" spans="1:16" x14ac:dyDescent="0.25">
      <c r="A2274" s="329"/>
      <c r="B2274" s="335"/>
      <c r="C2274" s="341"/>
      <c r="D2274" s="195" t="str">
        <f>$D$14</f>
        <v>OESTE</v>
      </c>
      <c r="E2274" s="190"/>
      <c r="F2274" s="192"/>
      <c r="G2274" s="192"/>
      <c r="H2274" s="192"/>
      <c r="I2274" s="192"/>
      <c r="J2274" s="192"/>
      <c r="K2274" s="192"/>
      <c r="L2274" s="192"/>
      <c r="M2274" s="192"/>
      <c r="N2274" s="192"/>
      <c r="O2274" s="192"/>
      <c r="P2274" s="192"/>
    </row>
    <row r="2275" spans="1:16" x14ac:dyDescent="0.25">
      <c r="A2275" s="193"/>
      <c r="B2275" s="206"/>
      <c r="C2275" s="204"/>
      <c r="D2275" s="192"/>
      <c r="E2275" s="192"/>
      <c r="F2275" s="192"/>
      <c r="G2275" s="192"/>
      <c r="H2275" s="192"/>
      <c r="I2275" s="192"/>
      <c r="J2275" s="192"/>
      <c r="K2275" s="192"/>
      <c r="L2275" s="192"/>
      <c r="M2275" s="192"/>
      <c r="N2275" s="192"/>
      <c r="O2275" s="192"/>
      <c r="P2275" s="192"/>
    </row>
    <row r="2276" spans="1:16" x14ac:dyDescent="0.25">
      <c r="A2276" s="324">
        <f>A2271+1</f>
        <v>454</v>
      </c>
      <c r="B2276" s="336">
        <f>Hoja2!B463</f>
        <v>0</v>
      </c>
      <c r="C2276" s="342">
        <f>Hoja2!R463</f>
        <v>0</v>
      </c>
      <c r="D2276" s="191" t="str">
        <f>$D$11</f>
        <v>NORTE</v>
      </c>
      <c r="E2276" s="187"/>
      <c r="F2276" s="192"/>
      <c r="G2276" s="192"/>
      <c r="H2276" s="192"/>
      <c r="I2276" s="192"/>
      <c r="J2276" s="192"/>
      <c r="K2276" s="192"/>
      <c r="L2276" s="192"/>
      <c r="M2276" s="192"/>
      <c r="N2276" s="192"/>
      <c r="O2276" s="192"/>
      <c r="P2276" s="192"/>
    </row>
    <row r="2277" spans="1:16" x14ac:dyDescent="0.25">
      <c r="A2277" s="325"/>
      <c r="B2277" s="337"/>
      <c r="C2277" s="343"/>
      <c r="D2277" s="194" t="str">
        <f>$D$12</f>
        <v>ESTE</v>
      </c>
      <c r="E2277" s="189"/>
      <c r="F2277" s="192"/>
      <c r="G2277" s="192"/>
      <c r="H2277" s="192"/>
      <c r="I2277" s="192"/>
      <c r="J2277" s="192"/>
      <c r="K2277" s="192"/>
      <c r="L2277" s="192"/>
      <c r="M2277" s="192"/>
      <c r="N2277" s="192"/>
      <c r="O2277" s="192"/>
      <c r="P2277" s="192"/>
    </row>
    <row r="2278" spans="1:16" x14ac:dyDescent="0.25">
      <c r="A2278" s="325"/>
      <c r="B2278" s="337"/>
      <c r="C2278" s="343"/>
      <c r="D2278" s="191" t="str">
        <f>$D$13</f>
        <v>SUD</v>
      </c>
      <c r="E2278" s="188"/>
      <c r="F2278" s="192"/>
      <c r="G2278" s="192"/>
      <c r="H2278" s="192"/>
      <c r="I2278" s="192"/>
      <c r="J2278" s="192"/>
      <c r="K2278" s="192"/>
      <c r="L2278" s="192"/>
      <c r="M2278" s="192"/>
      <c r="N2278" s="192"/>
      <c r="O2278" s="192"/>
      <c r="P2278" s="192"/>
    </row>
    <row r="2279" spans="1:16" x14ac:dyDescent="0.25">
      <c r="A2279" s="326"/>
      <c r="B2279" s="338"/>
      <c r="C2279" s="344"/>
      <c r="D2279" s="195" t="str">
        <f>$D$14</f>
        <v>OESTE</v>
      </c>
      <c r="E2279" s="190"/>
      <c r="F2279" s="192"/>
      <c r="G2279" s="192"/>
      <c r="H2279" s="192"/>
      <c r="I2279" s="192"/>
      <c r="J2279" s="192"/>
      <c r="K2279" s="192"/>
      <c r="L2279" s="192"/>
      <c r="M2279" s="192"/>
      <c r="N2279" s="192"/>
      <c r="O2279" s="192"/>
      <c r="P2279" s="192"/>
    </row>
    <row r="2280" spans="1:16" x14ac:dyDescent="0.25">
      <c r="A2280" s="193"/>
      <c r="B2280" s="206"/>
      <c r="C2280" s="204"/>
      <c r="D2280" s="192"/>
      <c r="E2280" s="192"/>
      <c r="F2280" s="192"/>
      <c r="G2280" s="192"/>
      <c r="H2280" s="192"/>
      <c r="I2280" s="192"/>
      <c r="J2280" s="192"/>
      <c r="K2280" s="192"/>
      <c r="L2280" s="192"/>
      <c r="M2280" s="192"/>
      <c r="N2280" s="192"/>
      <c r="O2280" s="192"/>
      <c r="P2280" s="192"/>
    </row>
    <row r="2281" spans="1:16" x14ac:dyDescent="0.25">
      <c r="A2281" s="327">
        <f>A2276+1</f>
        <v>455</v>
      </c>
      <c r="B2281" s="333">
        <f>Hoja2!B464</f>
        <v>0</v>
      </c>
      <c r="C2281" s="339">
        <f>Hoja2!R464</f>
        <v>0</v>
      </c>
      <c r="D2281" s="191" t="str">
        <f>$D$11</f>
        <v>NORTE</v>
      </c>
      <c r="E2281" s="187"/>
      <c r="F2281" s="192"/>
      <c r="G2281" s="192"/>
      <c r="H2281" s="192"/>
      <c r="I2281" s="192"/>
      <c r="J2281" s="192"/>
      <c r="K2281" s="192"/>
      <c r="L2281" s="192"/>
      <c r="M2281" s="192"/>
      <c r="N2281" s="192"/>
      <c r="O2281" s="192"/>
      <c r="P2281" s="192"/>
    </row>
    <row r="2282" spans="1:16" x14ac:dyDescent="0.25">
      <c r="A2282" s="328"/>
      <c r="B2282" s="334"/>
      <c r="C2282" s="340"/>
      <c r="D2282" s="194" t="str">
        <f>$D$12</f>
        <v>ESTE</v>
      </c>
      <c r="E2282" s="189"/>
      <c r="F2282" s="192"/>
      <c r="G2282" s="192"/>
      <c r="H2282" s="192"/>
      <c r="I2282" s="192"/>
      <c r="J2282" s="192"/>
      <c r="K2282" s="192"/>
      <c r="L2282" s="192"/>
      <c r="M2282" s="192"/>
      <c r="N2282" s="192"/>
      <c r="O2282" s="192"/>
      <c r="P2282" s="192"/>
    </row>
    <row r="2283" spans="1:16" x14ac:dyDescent="0.25">
      <c r="A2283" s="328"/>
      <c r="B2283" s="334"/>
      <c r="C2283" s="340"/>
      <c r="D2283" s="191" t="str">
        <f>$D$13</f>
        <v>SUD</v>
      </c>
      <c r="E2283" s="188"/>
      <c r="F2283" s="192"/>
      <c r="G2283" s="192"/>
      <c r="H2283" s="192"/>
      <c r="I2283" s="192"/>
      <c r="J2283" s="192"/>
      <c r="K2283" s="192"/>
      <c r="L2283" s="192"/>
      <c r="M2283" s="192"/>
      <c r="N2283" s="192"/>
      <c r="O2283" s="192"/>
      <c r="P2283" s="192"/>
    </row>
    <row r="2284" spans="1:16" x14ac:dyDescent="0.25">
      <c r="A2284" s="329"/>
      <c r="B2284" s="335"/>
      <c r="C2284" s="341"/>
      <c r="D2284" s="195" t="str">
        <f>$D$14</f>
        <v>OESTE</v>
      </c>
      <c r="E2284" s="190"/>
      <c r="F2284" s="192"/>
      <c r="G2284" s="192"/>
      <c r="H2284" s="192"/>
      <c r="I2284" s="192"/>
      <c r="J2284" s="192"/>
      <c r="K2284" s="192"/>
      <c r="L2284" s="192"/>
      <c r="M2284" s="192"/>
      <c r="N2284" s="192"/>
      <c r="O2284" s="192"/>
      <c r="P2284" s="192"/>
    </row>
    <row r="2285" spans="1:16" x14ac:dyDescent="0.25">
      <c r="A2285" s="193"/>
      <c r="B2285" s="206"/>
      <c r="C2285" s="204"/>
      <c r="D2285" s="192"/>
      <c r="E2285" s="192"/>
      <c r="F2285" s="192"/>
      <c r="G2285" s="192"/>
      <c r="H2285" s="192"/>
      <c r="I2285" s="192"/>
      <c r="J2285" s="192"/>
      <c r="K2285" s="192"/>
      <c r="L2285" s="192"/>
      <c r="M2285" s="192"/>
      <c r="N2285" s="192"/>
      <c r="O2285" s="192"/>
      <c r="P2285" s="192"/>
    </row>
    <row r="2286" spans="1:16" x14ac:dyDescent="0.25">
      <c r="A2286" s="324">
        <f>A2281+1</f>
        <v>456</v>
      </c>
      <c r="B2286" s="336">
        <f>Hoja2!B465</f>
        <v>0</v>
      </c>
      <c r="C2286" s="342">
        <f>Hoja2!R465</f>
        <v>0</v>
      </c>
      <c r="D2286" s="191" t="str">
        <f>$D$11</f>
        <v>NORTE</v>
      </c>
      <c r="E2286" s="187"/>
      <c r="F2286" s="192"/>
      <c r="G2286" s="192"/>
      <c r="H2286" s="192"/>
      <c r="I2286" s="192"/>
      <c r="J2286" s="192"/>
      <c r="K2286" s="192"/>
      <c r="L2286" s="192"/>
      <c r="M2286" s="192"/>
      <c r="N2286" s="192"/>
      <c r="O2286" s="192"/>
      <c r="P2286" s="192"/>
    </row>
    <row r="2287" spans="1:16" x14ac:dyDescent="0.25">
      <c r="A2287" s="325"/>
      <c r="B2287" s="337"/>
      <c r="C2287" s="343"/>
      <c r="D2287" s="194" t="str">
        <f>$D$12</f>
        <v>ESTE</v>
      </c>
      <c r="E2287" s="189"/>
      <c r="F2287" s="192"/>
      <c r="G2287" s="192"/>
      <c r="H2287" s="192"/>
      <c r="I2287" s="192"/>
      <c r="J2287" s="192"/>
      <c r="K2287" s="192"/>
      <c r="L2287" s="192"/>
      <c r="M2287" s="192"/>
      <c r="N2287" s="192"/>
      <c r="O2287" s="192"/>
      <c r="P2287" s="192"/>
    </row>
    <row r="2288" spans="1:16" x14ac:dyDescent="0.25">
      <c r="A2288" s="325"/>
      <c r="B2288" s="337"/>
      <c r="C2288" s="343"/>
      <c r="D2288" s="191" t="str">
        <f>$D$13</f>
        <v>SUD</v>
      </c>
      <c r="E2288" s="188"/>
      <c r="F2288" s="192"/>
      <c r="G2288" s="192"/>
      <c r="H2288" s="192"/>
      <c r="I2288" s="192"/>
      <c r="J2288" s="192"/>
      <c r="K2288" s="192"/>
      <c r="L2288" s="192"/>
      <c r="M2288" s="192"/>
      <c r="N2288" s="192"/>
      <c r="O2288" s="192"/>
      <c r="P2288" s="192"/>
    </row>
    <row r="2289" spans="1:16" x14ac:dyDescent="0.25">
      <c r="A2289" s="326"/>
      <c r="B2289" s="338"/>
      <c r="C2289" s="344"/>
      <c r="D2289" s="195" t="str">
        <f>$D$14</f>
        <v>OESTE</v>
      </c>
      <c r="E2289" s="190"/>
      <c r="F2289" s="192"/>
      <c r="G2289" s="192"/>
      <c r="H2289" s="192"/>
      <c r="I2289" s="192"/>
      <c r="J2289" s="192"/>
      <c r="K2289" s="192"/>
      <c r="L2289" s="192"/>
      <c r="M2289" s="192"/>
      <c r="N2289" s="192"/>
      <c r="O2289" s="192"/>
      <c r="P2289" s="192"/>
    </row>
    <row r="2290" spans="1:16" x14ac:dyDescent="0.25">
      <c r="A2290" s="193"/>
      <c r="B2290" s="206"/>
      <c r="C2290" s="204"/>
      <c r="D2290" s="192"/>
      <c r="E2290" s="192"/>
      <c r="F2290" s="192"/>
      <c r="G2290" s="192"/>
      <c r="H2290" s="192"/>
      <c r="I2290" s="192"/>
      <c r="J2290" s="192"/>
      <c r="K2290" s="192"/>
      <c r="L2290" s="192"/>
      <c r="M2290" s="192"/>
      <c r="N2290" s="192"/>
      <c r="O2290" s="192"/>
      <c r="P2290" s="192"/>
    </row>
    <row r="2291" spans="1:16" x14ac:dyDescent="0.25">
      <c r="A2291" s="327">
        <f>A2286+1</f>
        <v>457</v>
      </c>
      <c r="B2291" s="333">
        <f>Hoja2!B466</f>
        <v>0</v>
      </c>
      <c r="C2291" s="339">
        <f>Hoja2!R466</f>
        <v>0</v>
      </c>
      <c r="D2291" s="191" t="str">
        <f>$D$11</f>
        <v>NORTE</v>
      </c>
      <c r="E2291" s="187"/>
      <c r="F2291" s="192"/>
      <c r="G2291" s="192"/>
      <c r="H2291" s="192"/>
      <c r="I2291" s="192"/>
      <c r="J2291" s="192"/>
      <c r="K2291" s="192"/>
      <c r="L2291" s="192"/>
      <c r="M2291" s="192"/>
      <c r="N2291" s="192"/>
      <c r="O2291" s="192"/>
      <c r="P2291" s="192"/>
    </row>
    <row r="2292" spans="1:16" x14ac:dyDescent="0.25">
      <c r="A2292" s="328"/>
      <c r="B2292" s="334"/>
      <c r="C2292" s="340"/>
      <c r="D2292" s="194" t="str">
        <f>$D$12</f>
        <v>ESTE</v>
      </c>
      <c r="E2292" s="189"/>
      <c r="F2292" s="192"/>
      <c r="G2292" s="192"/>
      <c r="H2292" s="192"/>
      <c r="I2292" s="192"/>
      <c r="J2292" s="192"/>
      <c r="K2292" s="192"/>
      <c r="L2292" s="192"/>
      <c r="M2292" s="192"/>
      <c r="N2292" s="192"/>
      <c r="O2292" s="192"/>
      <c r="P2292" s="192"/>
    </row>
    <row r="2293" spans="1:16" x14ac:dyDescent="0.25">
      <c r="A2293" s="328"/>
      <c r="B2293" s="334"/>
      <c r="C2293" s="340"/>
      <c r="D2293" s="191" t="str">
        <f>$D$13</f>
        <v>SUD</v>
      </c>
      <c r="E2293" s="188"/>
      <c r="F2293" s="192"/>
      <c r="G2293" s="192"/>
      <c r="H2293" s="192"/>
      <c r="I2293" s="192"/>
      <c r="J2293" s="192"/>
      <c r="K2293" s="192"/>
      <c r="L2293" s="192"/>
      <c r="M2293" s="192"/>
      <c r="N2293" s="192"/>
      <c r="O2293" s="192"/>
      <c r="P2293" s="192"/>
    </row>
    <row r="2294" spans="1:16" x14ac:dyDescent="0.25">
      <c r="A2294" s="329"/>
      <c r="B2294" s="335"/>
      <c r="C2294" s="341"/>
      <c r="D2294" s="195" t="str">
        <f>$D$14</f>
        <v>OESTE</v>
      </c>
      <c r="E2294" s="190"/>
      <c r="F2294" s="192"/>
      <c r="G2294" s="192"/>
      <c r="H2294" s="192"/>
      <c r="I2294" s="192"/>
      <c r="J2294" s="192"/>
      <c r="K2294" s="192"/>
      <c r="L2294" s="192"/>
      <c r="M2294" s="192"/>
      <c r="N2294" s="192"/>
      <c r="O2294" s="192"/>
      <c r="P2294" s="192"/>
    </row>
    <row r="2295" spans="1:16" x14ac:dyDescent="0.25">
      <c r="A2295" s="193"/>
      <c r="B2295" s="206"/>
      <c r="C2295" s="204"/>
      <c r="D2295" s="192"/>
      <c r="E2295" s="192"/>
      <c r="F2295" s="192"/>
      <c r="G2295" s="192"/>
      <c r="H2295" s="192"/>
      <c r="I2295" s="192"/>
      <c r="J2295" s="192"/>
      <c r="K2295" s="192"/>
      <c r="L2295" s="192"/>
      <c r="M2295" s="192"/>
      <c r="N2295" s="192"/>
      <c r="O2295" s="192"/>
      <c r="P2295" s="192"/>
    </row>
    <row r="2296" spans="1:16" x14ac:dyDescent="0.25">
      <c r="A2296" s="324">
        <f>A2291+1</f>
        <v>458</v>
      </c>
      <c r="B2296" s="336">
        <f>Hoja2!B467</f>
        <v>0</v>
      </c>
      <c r="C2296" s="342">
        <f>Hoja2!R467</f>
        <v>0</v>
      </c>
      <c r="D2296" s="191" t="str">
        <f>$D$11</f>
        <v>NORTE</v>
      </c>
      <c r="E2296" s="187"/>
      <c r="F2296" s="192"/>
      <c r="G2296" s="192"/>
      <c r="H2296" s="192"/>
      <c r="I2296" s="192"/>
      <c r="J2296" s="192"/>
      <c r="K2296" s="192"/>
      <c r="L2296" s="192"/>
      <c r="M2296" s="192"/>
      <c r="N2296" s="192"/>
      <c r="O2296" s="192"/>
      <c r="P2296" s="192"/>
    </row>
    <row r="2297" spans="1:16" x14ac:dyDescent="0.25">
      <c r="A2297" s="325"/>
      <c r="B2297" s="337"/>
      <c r="C2297" s="343"/>
      <c r="D2297" s="194" t="str">
        <f>$D$12</f>
        <v>ESTE</v>
      </c>
      <c r="E2297" s="189"/>
      <c r="F2297" s="192"/>
      <c r="G2297" s="192"/>
      <c r="H2297" s="192"/>
      <c r="I2297" s="192"/>
      <c r="J2297" s="192"/>
      <c r="K2297" s="192"/>
      <c r="L2297" s="192"/>
      <c r="M2297" s="192"/>
      <c r="N2297" s="192"/>
      <c r="O2297" s="192"/>
      <c r="P2297" s="192"/>
    </row>
    <row r="2298" spans="1:16" x14ac:dyDescent="0.25">
      <c r="A2298" s="325"/>
      <c r="B2298" s="337"/>
      <c r="C2298" s="343"/>
      <c r="D2298" s="191" t="str">
        <f>$D$13</f>
        <v>SUD</v>
      </c>
      <c r="E2298" s="188"/>
      <c r="F2298" s="192"/>
      <c r="G2298" s="192"/>
      <c r="H2298" s="192"/>
      <c r="I2298" s="192"/>
      <c r="J2298" s="192"/>
      <c r="K2298" s="192"/>
      <c r="L2298" s="192"/>
      <c r="M2298" s="192"/>
      <c r="N2298" s="192"/>
      <c r="O2298" s="192"/>
      <c r="P2298" s="192"/>
    </row>
    <row r="2299" spans="1:16" x14ac:dyDescent="0.25">
      <c r="A2299" s="326"/>
      <c r="B2299" s="338"/>
      <c r="C2299" s="344"/>
      <c r="D2299" s="195" t="str">
        <f>$D$14</f>
        <v>OESTE</v>
      </c>
      <c r="E2299" s="190"/>
      <c r="F2299" s="192"/>
      <c r="G2299" s="192"/>
      <c r="H2299" s="192"/>
      <c r="I2299" s="192"/>
      <c r="J2299" s="192"/>
      <c r="K2299" s="192"/>
      <c r="L2299" s="192"/>
      <c r="M2299" s="192"/>
      <c r="N2299" s="192"/>
      <c r="O2299" s="192"/>
      <c r="P2299" s="192"/>
    </row>
    <row r="2300" spans="1:16" x14ac:dyDescent="0.25">
      <c r="A2300" s="193"/>
      <c r="B2300" s="206"/>
      <c r="C2300" s="204"/>
      <c r="D2300" s="192"/>
      <c r="E2300" s="192"/>
      <c r="F2300" s="192"/>
      <c r="G2300" s="192"/>
      <c r="H2300" s="192"/>
      <c r="I2300" s="192"/>
      <c r="J2300" s="192"/>
      <c r="K2300" s="192"/>
      <c r="L2300" s="192"/>
      <c r="M2300" s="192"/>
      <c r="N2300" s="192"/>
      <c r="O2300" s="192"/>
      <c r="P2300" s="192"/>
    </row>
    <row r="2301" spans="1:16" x14ac:dyDescent="0.25">
      <c r="A2301" s="327">
        <f>A2296+1</f>
        <v>459</v>
      </c>
      <c r="B2301" s="333">
        <f>Hoja2!B468</f>
        <v>0</v>
      </c>
      <c r="C2301" s="339">
        <f>Hoja2!R468</f>
        <v>0</v>
      </c>
      <c r="D2301" s="191" t="str">
        <f>$D$11</f>
        <v>NORTE</v>
      </c>
      <c r="E2301" s="187"/>
      <c r="F2301" s="192"/>
      <c r="G2301" s="192"/>
      <c r="H2301" s="192"/>
      <c r="I2301" s="192"/>
      <c r="J2301" s="192"/>
      <c r="K2301" s="192"/>
      <c r="L2301" s="192"/>
      <c r="M2301" s="192"/>
      <c r="N2301" s="192"/>
      <c r="O2301" s="192"/>
      <c r="P2301" s="192"/>
    </row>
    <row r="2302" spans="1:16" x14ac:dyDescent="0.25">
      <c r="A2302" s="328"/>
      <c r="B2302" s="334"/>
      <c r="C2302" s="340"/>
      <c r="D2302" s="194" t="str">
        <f>$D$12</f>
        <v>ESTE</v>
      </c>
      <c r="E2302" s="189"/>
      <c r="F2302" s="192"/>
      <c r="G2302" s="192"/>
      <c r="H2302" s="192"/>
      <c r="I2302" s="192"/>
      <c r="J2302" s="192"/>
      <c r="K2302" s="192"/>
      <c r="L2302" s="192"/>
      <c r="M2302" s="192"/>
      <c r="N2302" s="192"/>
      <c r="O2302" s="192"/>
      <c r="P2302" s="192"/>
    </row>
    <row r="2303" spans="1:16" x14ac:dyDescent="0.25">
      <c r="A2303" s="328"/>
      <c r="B2303" s="334"/>
      <c r="C2303" s="340"/>
      <c r="D2303" s="191" t="str">
        <f>$D$13</f>
        <v>SUD</v>
      </c>
      <c r="E2303" s="188"/>
      <c r="F2303" s="192"/>
      <c r="G2303" s="192"/>
      <c r="H2303" s="192"/>
      <c r="I2303" s="192"/>
      <c r="J2303" s="192"/>
      <c r="K2303" s="192"/>
      <c r="L2303" s="192"/>
      <c r="M2303" s="192"/>
      <c r="N2303" s="192"/>
      <c r="O2303" s="192"/>
      <c r="P2303" s="192"/>
    </row>
    <row r="2304" spans="1:16" x14ac:dyDescent="0.25">
      <c r="A2304" s="329"/>
      <c r="B2304" s="335"/>
      <c r="C2304" s="341"/>
      <c r="D2304" s="195" t="str">
        <f>$D$14</f>
        <v>OESTE</v>
      </c>
      <c r="E2304" s="190"/>
      <c r="F2304" s="192"/>
      <c r="G2304" s="192"/>
      <c r="H2304" s="192"/>
      <c r="I2304" s="192"/>
      <c r="J2304" s="192"/>
      <c r="K2304" s="192"/>
      <c r="L2304" s="192"/>
      <c r="M2304" s="192"/>
      <c r="N2304" s="192"/>
      <c r="O2304" s="192"/>
      <c r="P2304" s="192"/>
    </row>
    <row r="2305" spans="1:16" x14ac:dyDescent="0.25">
      <c r="A2305" s="193"/>
      <c r="B2305" s="206"/>
      <c r="C2305" s="204"/>
      <c r="D2305" s="192"/>
      <c r="E2305" s="192"/>
      <c r="F2305" s="192"/>
      <c r="G2305" s="192"/>
      <c r="H2305" s="192"/>
      <c r="I2305" s="192"/>
      <c r="J2305" s="192"/>
      <c r="K2305" s="192"/>
      <c r="L2305" s="192"/>
      <c r="M2305" s="192"/>
      <c r="N2305" s="192"/>
      <c r="O2305" s="192"/>
      <c r="P2305" s="192"/>
    </row>
    <row r="2306" spans="1:16" x14ac:dyDescent="0.25">
      <c r="A2306" s="324">
        <f>A2301+1</f>
        <v>460</v>
      </c>
      <c r="B2306" s="336">
        <f>Hoja2!B469</f>
        <v>0</v>
      </c>
      <c r="C2306" s="342">
        <f>Hoja2!R469</f>
        <v>0</v>
      </c>
      <c r="D2306" s="191" t="str">
        <f>$D$11</f>
        <v>NORTE</v>
      </c>
      <c r="E2306" s="187"/>
      <c r="F2306" s="192"/>
      <c r="G2306" s="192"/>
      <c r="H2306" s="192"/>
      <c r="I2306" s="192"/>
      <c r="J2306" s="192"/>
      <c r="K2306" s="192"/>
      <c r="L2306" s="192"/>
      <c r="M2306" s="192"/>
      <c r="N2306" s="192"/>
      <c r="O2306" s="192"/>
      <c r="P2306" s="192"/>
    </row>
    <row r="2307" spans="1:16" x14ac:dyDescent="0.25">
      <c r="A2307" s="325"/>
      <c r="B2307" s="337"/>
      <c r="C2307" s="343"/>
      <c r="D2307" s="194" t="str">
        <f>$D$12</f>
        <v>ESTE</v>
      </c>
      <c r="E2307" s="189"/>
      <c r="F2307" s="192"/>
      <c r="G2307" s="192"/>
      <c r="H2307" s="192"/>
      <c r="I2307" s="192"/>
      <c r="J2307" s="192"/>
      <c r="K2307" s="192"/>
      <c r="L2307" s="192"/>
      <c r="M2307" s="192"/>
      <c r="N2307" s="192"/>
      <c r="O2307" s="192"/>
      <c r="P2307" s="192"/>
    </row>
    <row r="2308" spans="1:16" x14ac:dyDescent="0.25">
      <c r="A2308" s="325"/>
      <c r="B2308" s="337"/>
      <c r="C2308" s="343"/>
      <c r="D2308" s="191" t="str">
        <f>$D$13</f>
        <v>SUD</v>
      </c>
      <c r="E2308" s="188"/>
      <c r="F2308" s="192"/>
      <c r="G2308" s="192"/>
      <c r="H2308" s="192"/>
      <c r="I2308" s="192"/>
      <c r="J2308" s="192"/>
      <c r="K2308" s="192"/>
      <c r="L2308" s="192"/>
      <c r="M2308" s="192"/>
      <c r="N2308" s="192"/>
      <c r="O2308" s="192"/>
      <c r="P2308" s="192"/>
    </row>
    <row r="2309" spans="1:16" x14ac:dyDescent="0.25">
      <c r="A2309" s="326"/>
      <c r="B2309" s="338"/>
      <c r="C2309" s="344"/>
      <c r="D2309" s="195" t="str">
        <f>$D$14</f>
        <v>OESTE</v>
      </c>
      <c r="E2309" s="190"/>
      <c r="F2309" s="192"/>
      <c r="G2309" s="192"/>
      <c r="H2309" s="192"/>
      <c r="I2309" s="192"/>
      <c r="J2309" s="192"/>
      <c r="K2309" s="192"/>
      <c r="L2309" s="192"/>
      <c r="M2309" s="192"/>
      <c r="N2309" s="192"/>
      <c r="O2309" s="192"/>
      <c r="P2309" s="192"/>
    </row>
    <row r="2310" spans="1:16" x14ac:dyDescent="0.25">
      <c r="A2310" s="193"/>
      <c r="B2310" s="206"/>
      <c r="C2310" s="204"/>
      <c r="D2310" s="192"/>
      <c r="E2310" s="192"/>
      <c r="F2310" s="192"/>
      <c r="G2310" s="192"/>
      <c r="H2310" s="192"/>
      <c r="I2310" s="192"/>
      <c r="J2310" s="192"/>
      <c r="K2310" s="192"/>
      <c r="L2310" s="192"/>
      <c r="M2310" s="192"/>
      <c r="N2310" s="192"/>
      <c r="O2310" s="192"/>
      <c r="P2310" s="192"/>
    </row>
    <row r="2311" spans="1:16" x14ac:dyDescent="0.25">
      <c r="A2311" s="327">
        <f>A2306+1</f>
        <v>461</v>
      </c>
      <c r="B2311" s="333">
        <f>Hoja2!B470</f>
        <v>0</v>
      </c>
      <c r="C2311" s="339">
        <f>Hoja2!R470</f>
        <v>0</v>
      </c>
      <c r="D2311" s="191" t="str">
        <f>$D$11</f>
        <v>NORTE</v>
      </c>
      <c r="E2311" s="187"/>
      <c r="F2311" s="192"/>
      <c r="G2311" s="192"/>
      <c r="H2311" s="192"/>
      <c r="I2311" s="192"/>
      <c r="J2311" s="192"/>
      <c r="K2311" s="192"/>
      <c r="L2311" s="192"/>
      <c r="M2311" s="192"/>
      <c r="N2311" s="192"/>
      <c r="O2311" s="192"/>
      <c r="P2311" s="192"/>
    </row>
    <row r="2312" spans="1:16" x14ac:dyDescent="0.25">
      <c r="A2312" s="328"/>
      <c r="B2312" s="334"/>
      <c r="C2312" s="340"/>
      <c r="D2312" s="194" t="str">
        <f>$D$12</f>
        <v>ESTE</v>
      </c>
      <c r="E2312" s="189"/>
      <c r="F2312" s="192"/>
      <c r="G2312" s="192"/>
      <c r="H2312" s="192"/>
      <c r="I2312" s="192"/>
      <c r="J2312" s="192"/>
      <c r="K2312" s="192"/>
      <c r="L2312" s="192"/>
      <c r="M2312" s="192"/>
      <c r="N2312" s="192"/>
      <c r="O2312" s="192"/>
      <c r="P2312" s="192"/>
    </row>
    <row r="2313" spans="1:16" x14ac:dyDescent="0.25">
      <c r="A2313" s="328"/>
      <c r="B2313" s="334"/>
      <c r="C2313" s="340"/>
      <c r="D2313" s="191" t="str">
        <f>$D$13</f>
        <v>SUD</v>
      </c>
      <c r="E2313" s="188"/>
      <c r="F2313" s="192"/>
      <c r="G2313" s="192"/>
      <c r="H2313" s="192"/>
      <c r="I2313" s="192"/>
      <c r="J2313" s="192"/>
      <c r="K2313" s="192"/>
      <c r="L2313" s="192"/>
      <c r="M2313" s="192"/>
      <c r="N2313" s="192"/>
      <c r="O2313" s="192"/>
      <c r="P2313" s="192"/>
    </row>
    <row r="2314" spans="1:16" x14ac:dyDescent="0.25">
      <c r="A2314" s="329"/>
      <c r="B2314" s="335"/>
      <c r="C2314" s="341"/>
      <c r="D2314" s="195" t="str">
        <f>$D$14</f>
        <v>OESTE</v>
      </c>
      <c r="E2314" s="190"/>
      <c r="F2314" s="192"/>
      <c r="G2314" s="192"/>
      <c r="H2314" s="192"/>
      <c r="I2314" s="192"/>
      <c r="J2314" s="192"/>
      <c r="K2314" s="192"/>
      <c r="L2314" s="192"/>
      <c r="M2314" s="192"/>
      <c r="N2314" s="192"/>
      <c r="O2314" s="192"/>
      <c r="P2314" s="192"/>
    </row>
    <row r="2315" spans="1:16" x14ac:dyDescent="0.25">
      <c r="A2315" s="193"/>
      <c r="B2315" s="206"/>
      <c r="C2315" s="204"/>
      <c r="D2315" s="192"/>
      <c r="E2315" s="192"/>
      <c r="F2315" s="192"/>
      <c r="G2315" s="192"/>
      <c r="H2315" s="192"/>
      <c r="I2315" s="192"/>
      <c r="J2315" s="192"/>
      <c r="K2315" s="192"/>
      <c r="L2315" s="192"/>
      <c r="M2315" s="192"/>
      <c r="N2315" s="192"/>
      <c r="O2315" s="192"/>
      <c r="P2315" s="192"/>
    </row>
    <row r="2316" spans="1:16" x14ac:dyDescent="0.25">
      <c r="A2316" s="324">
        <f>A2311+1</f>
        <v>462</v>
      </c>
      <c r="B2316" s="336">
        <f>Hoja2!B471</f>
        <v>0</v>
      </c>
      <c r="C2316" s="342">
        <f>Hoja2!R471</f>
        <v>0</v>
      </c>
      <c r="D2316" s="191" t="str">
        <f>$D$11</f>
        <v>NORTE</v>
      </c>
      <c r="E2316" s="187"/>
      <c r="F2316" s="192"/>
      <c r="G2316" s="192"/>
      <c r="H2316" s="192"/>
      <c r="I2316" s="192"/>
      <c r="J2316" s="192"/>
      <c r="K2316" s="192"/>
      <c r="L2316" s="192"/>
      <c r="M2316" s="192"/>
      <c r="N2316" s="192"/>
      <c r="O2316" s="192"/>
      <c r="P2316" s="192"/>
    </row>
    <row r="2317" spans="1:16" x14ac:dyDescent="0.25">
      <c r="A2317" s="325"/>
      <c r="B2317" s="337"/>
      <c r="C2317" s="343"/>
      <c r="D2317" s="194" t="str">
        <f>$D$12</f>
        <v>ESTE</v>
      </c>
      <c r="E2317" s="189"/>
      <c r="F2317" s="192"/>
      <c r="G2317" s="192"/>
      <c r="H2317" s="192"/>
      <c r="I2317" s="192"/>
      <c r="J2317" s="192"/>
      <c r="K2317" s="192"/>
      <c r="L2317" s="192"/>
      <c r="M2317" s="192"/>
      <c r="N2317" s="192"/>
      <c r="O2317" s="192"/>
      <c r="P2317" s="192"/>
    </row>
    <row r="2318" spans="1:16" x14ac:dyDescent="0.25">
      <c r="A2318" s="325"/>
      <c r="B2318" s="337"/>
      <c r="C2318" s="343"/>
      <c r="D2318" s="191" t="str">
        <f>$D$13</f>
        <v>SUD</v>
      </c>
      <c r="E2318" s="188"/>
      <c r="F2318" s="192"/>
      <c r="G2318" s="192"/>
      <c r="H2318" s="192"/>
      <c r="I2318" s="192"/>
      <c r="J2318" s="192"/>
      <c r="K2318" s="192"/>
      <c r="L2318" s="192"/>
      <c r="M2318" s="192"/>
      <c r="N2318" s="192"/>
      <c r="O2318" s="192"/>
      <c r="P2318" s="192"/>
    </row>
    <row r="2319" spans="1:16" x14ac:dyDescent="0.25">
      <c r="A2319" s="326"/>
      <c r="B2319" s="338"/>
      <c r="C2319" s="344"/>
      <c r="D2319" s="195" t="str">
        <f>$D$14</f>
        <v>OESTE</v>
      </c>
      <c r="E2319" s="190"/>
      <c r="F2319" s="192"/>
      <c r="G2319" s="192"/>
      <c r="H2319" s="192"/>
      <c r="I2319" s="192"/>
      <c r="J2319" s="192"/>
      <c r="K2319" s="192"/>
      <c r="L2319" s="192"/>
      <c r="M2319" s="192"/>
      <c r="N2319" s="192"/>
      <c r="O2319" s="192"/>
      <c r="P2319" s="192"/>
    </row>
    <row r="2320" spans="1:16" x14ac:dyDescent="0.25">
      <c r="A2320" s="193"/>
      <c r="B2320" s="206"/>
      <c r="C2320" s="204"/>
      <c r="D2320" s="192"/>
      <c r="E2320" s="192"/>
      <c r="F2320" s="192"/>
      <c r="G2320" s="192"/>
      <c r="H2320" s="192"/>
      <c r="I2320" s="192"/>
      <c r="J2320" s="192"/>
      <c r="K2320" s="192"/>
      <c r="L2320" s="192"/>
      <c r="M2320" s="192"/>
      <c r="N2320" s="192"/>
      <c r="O2320" s="192"/>
      <c r="P2320" s="192"/>
    </row>
    <row r="2321" spans="1:16" x14ac:dyDescent="0.25">
      <c r="A2321" s="327">
        <f>A2316+1</f>
        <v>463</v>
      </c>
      <c r="B2321" s="333">
        <f>Hoja2!B472</f>
        <v>0</v>
      </c>
      <c r="C2321" s="339">
        <f>Hoja2!R472</f>
        <v>0</v>
      </c>
      <c r="D2321" s="191" t="str">
        <f>$D$11</f>
        <v>NORTE</v>
      </c>
      <c r="E2321" s="187"/>
      <c r="F2321" s="192"/>
      <c r="G2321" s="192"/>
      <c r="H2321" s="192"/>
      <c r="I2321" s="192"/>
      <c r="J2321" s="192"/>
      <c r="K2321" s="192"/>
      <c r="L2321" s="192"/>
      <c r="M2321" s="192"/>
      <c r="N2321" s="192"/>
      <c r="O2321" s="192"/>
      <c r="P2321" s="192"/>
    </row>
    <row r="2322" spans="1:16" x14ac:dyDescent="0.25">
      <c r="A2322" s="328"/>
      <c r="B2322" s="334"/>
      <c r="C2322" s="340"/>
      <c r="D2322" s="194" t="str">
        <f>$D$12</f>
        <v>ESTE</v>
      </c>
      <c r="E2322" s="189"/>
      <c r="F2322" s="192"/>
      <c r="G2322" s="192"/>
      <c r="H2322" s="192"/>
      <c r="I2322" s="192"/>
      <c r="J2322" s="192"/>
      <c r="K2322" s="192"/>
      <c r="L2322" s="192"/>
      <c r="M2322" s="192"/>
      <c r="N2322" s="192"/>
      <c r="O2322" s="192"/>
      <c r="P2322" s="192"/>
    </row>
    <row r="2323" spans="1:16" x14ac:dyDescent="0.25">
      <c r="A2323" s="328"/>
      <c r="B2323" s="334"/>
      <c r="C2323" s="340"/>
      <c r="D2323" s="191" t="str">
        <f>$D$13</f>
        <v>SUD</v>
      </c>
      <c r="E2323" s="188"/>
      <c r="F2323" s="192"/>
      <c r="G2323" s="192"/>
      <c r="H2323" s="192"/>
      <c r="I2323" s="192"/>
      <c r="J2323" s="192"/>
      <c r="K2323" s="192"/>
      <c r="L2323" s="192"/>
      <c r="M2323" s="192"/>
      <c r="N2323" s="192"/>
      <c r="O2323" s="192"/>
      <c r="P2323" s="192"/>
    </row>
    <row r="2324" spans="1:16" x14ac:dyDescent="0.25">
      <c r="A2324" s="329"/>
      <c r="B2324" s="335"/>
      <c r="C2324" s="341"/>
      <c r="D2324" s="195" t="str">
        <f>$D$14</f>
        <v>OESTE</v>
      </c>
      <c r="E2324" s="190"/>
      <c r="F2324" s="192"/>
      <c r="G2324" s="192"/>
      <c r="H2324" s="192"/>
      <c r="I2324" s="192"/>
      <c r="J2324" s="192"/>
      <c r="K2324" s="192"/>
      <c r="L2324" s="192"/>
      <c r="M2324" s="192"/>
      <c r="N2324" s="192"/>
      <c r="O2324" s="192"/>
      <c r="P2324" s="192"/>
    </row>
    <row r="2325" spans="1:16" x14ac:dyDescent="0.25">
      <c r="A2325" s="193"/>
      <c r="B2325" s="206"/>
      <c r="C2325" s="204"/>
      <c r="D2325" s="192"/>
      <c r="E2325" s="192"/>
      <c r="F2325" s="192"/>
      <c r="G2325" s="192"/>
      <c r="H2325" s="192"/>
      <c r="I2325" s="192"/>
      <c r="J2325" s="192"/>
      <c r="K2325" s="192"/>
      <c r="L2325" s="192"/>
      <c r="M2325" s="192"/>
      <c r="N2325" s="192"/>
      <c r="O2325" s="192"/>
      <c r="P2325" s="192"/>
    </row>
    <row r="2326" spans="1:16" x14ac:dyDescent="0.25">
      <c r="A2326" s="324">
        <f>A2321+1</f>
        <v>464</v>
      </c>
      <c r="B2326" s="336">
        <f>Hoja2!B473</f>
        <v>0</v>
      </c>
      <c r="C2326" s="342">
        <f>Hoja2!R473</f>
        <v>0</v>
      </c>
      <c r="D2326" s="191" t="str">
        <f>$D$11</f>
        <v>NORTE</v>
      </c>
      <c r="E2326" s="187"/>
      <c r="F2326" s="192"/>
      <c r="G2326" s="192"/>
      <c r="H2326" s="192"/>
      <c r="I2326" s="192"/>
      <c r="J2326" s="192"/>
      <c r="K2326" s="192"/>
      <c r="L2326" s="192"/>
      <c r="M2326" s="192"/>
      <c r="N2326" s="192"/>
      <c r="O2326" s="192"/>
      <c r="P2326" s="192"/>
    </row>
    <row r="2327" spans="1:16" x14ac:dyDescent="0.25">
      <c r="A2327" s="325"/>
      <c r="B2327" s="337"/>
      <c r="C2327" s="343"/>
      <c r="D2327" s="194" t="str">
        <f>$D$12</f>
        <v>ESTE</v>
      </c>
      <c r="E2327" s="189"/>
      <c r="F2327" s="192"/>
      <c r="G2327" s="192"/>
      <c r="H2327" s="192"/>
      <c r="I2327" s="192"/>
      <c r="J2327" s="192"/>
      <c r="K2327" s="192"/>
      <c r="L2327" s="192"/>
      <c r="M2327" s="192"/>
      <c r="N2327" s="192"/>
      <c r="O2327" s="192"/>
      <c r="P2327" s="192"/>
    </row>
    <row r="2328" spans="1:16" x14ac:dyDescent="0.25">
      <c r="A2328" s="325"/>
      <c r="B2328" s="337"/>
      <c r="C2328" s="343"/>
      <c r="D2328" s="191" t="str">
        <f>$D$13</f>
        <v>SUD</v>
      </c>
      <c r="E2328" s="188"/>
      <c r="F2328" s="192"/>
      <c r="G2328" s="192"/>
      <c r="H2328" s="192"/>
      <c r="I2328" s="192"/>
      <c r="J2328" s="192"/>
      <c r="K2328" s="192"/>
      <c r="L2328" s="192"/>
      <c r="M2328" s="192"/>
      <c r="N2328" s="192"/>
      <c r="O2328" s="192"/>
      <c r="P2328" s="192"/>
    </row>
    <row r="2329" spans="1:16" x14ac:dyDescent="0.25">
      <c r="A2329" s="326"/>
      <c r="B2329" s="338"/>
      <c r="C2329" s="344"/>
      <c r="D2329" s="195" t="str">
        <f>$D$14</f>
        <v>OESTE</v>
      </c>
      <c r="E2329" s="190"/>
      <c r="F2329" s="192"/>
      <c r="G2329" s="192"/>
      <c r="H2329" s="192"/>
      <c r="I2329" s="192"/>
      <c r="J2329" s="192"/>
      <c r="K2329" s="192"/>
      <c r="L2329" s="192"/>
      <c r="M2329" s="192"/>
      <c r="N2329" s="192"/>
      <c r="O2329" s="192"/>
      <c r="P2329" s="192"/>
    </row>
    <row r="2330" spans="1:16" x14ac:dyDescent="0.25">
      <c r="A2330" s="193"/>
      <c r="B2330" s="206"/>
      <c r="C2330" s="204"/>
      <c r="D2330" s="192"/>
      <c r="E2330" s="192"/>
      <c r="F2330" s="192"/>
      <c r="G2330" s="192"/>
      <c r="H2330" s="192"/>
      <c r="I2330" s="192"/>
      <c r="J2330" s="192"/>
      <c r="K2330" s="192"/>
      <c r="L2330" s="192"/>
      <c r="M2330" s="192"/>
      <c r="N2330" s="192"/>
      <c r="O2330" s="192"/>
      <c r="P2330" s="192"/>
    </row>
    <row r="2331" spans="1:16" x14ac:dyDescent="0.25">
      <c r="A2331" s="327">
        <f>A2326+1</f>
        <v>465</v>
      </c>
      <c r="B2331" s="333">
        <f>Hoja2!B474</f>
        <v>0</v>
      </c>
      <c r="C2331" s="339">
        <f>Hoja2!R474</f>
        <v>0</v>
      </c>
      <c r="D2331" s="191" t="str">
        <f>$D$11</f>
        <v>NORTE</v>
      </c>
      <c r="E2331" s="187"/>
      <c r="F2331" s="192"/>
      <c r="G2331" s="192"/>
      <c r="H2331" s="192"/>
      <c r="I2331" s="192"/>
      <c r="J2331" s="192"/>
      <c r="K2331" s="192"/>
      <c r="L2331" s="192"/>
      <c r="M2331" s="192"/>
      <c r="N2331" s="192"/>
      <c r="O2331" s="192"/>
      <c r="P2331" s="192"/>
    </row>
    <row r="2332" spans="1:16" x14ac:dyDescent="0.25">
      <c r="A2332" s="328"/>
      <c r="B2332" s="334"/>
      <c r="C2332" s="340"/>
      <c r="D2332" s="194" t="str">
        <f>$D$12</f>
        <v>ESTE</v>
      </c>
      <c r="E2332" s="189"/>
      <c r="F2332" s="192"/>
      <c r="G2332" s="192"/>
      <c r="H2332" s="192"/>
      <c r="I2332" s="192"/>
      <c r="J2332" s="192"/>
      <c r="K2332" s="192"/>
      <c r="L2332" s="192"/>
      <c r="M2332" s="192"/>
      <c r="N2332" s="192"/>
      <c r="O2332" s="192"/>
      <c r="P2332" s="192"/>
    </row>
    <row r="2333" spans="1:16" x14ac:dyDescent="0.25">
      <c r="A2333" s="328"/>
      <c r="B2333" s="334"/>
      <c r="C2333" s="340"/>
      <c r="D2333" s="191" t="str">
        <f>$D$13</f>
        <v>SUD</v>
      </c>
      <c r="E2333" s="188"/>
      <c r="F2333" s="192"/>
      <c r="G2333" s="192"/>
      <c r="H2333" s="192"/>
      <c r="I2333" s="192"/>
      <c r="J2333" s="192"/>
      <c r="K2333" s="192"/>
      <c r="L2333" s="192"/>
      <c r="M2333" s="192"/>
      <c r="N2333" s="192"/>
      <c r="O2333" s="192"/>
      <c r="P2333" s="192"/>
    </row>
    <row r="2334" spans="1:16" x14ac:dyDescent="0.25">
      <c r="A2334" s="329"/>
      <c r="B2334" s="335"/>
      <c r="C2334" s="341"/>
      <c r="D2334" s="195" t="str">
        <f>$D$14</f>
        <v>OESTE</v>
      </c>
      <c r="E2334" s="190"/>
      <c r="F2334" s="192"/>
      <c r="G2334" s="192"/>
      <c r="H2334" s="192"/>
      <c r="I2334" s="192"/>
      <c r="J2334" s="192"/>
      <c r="K2334" s="192"/>
      <c r="L2334" s="192"/>
      <c r="M2334" s="192"/>
      <c r="N2334" s="192"/>
      <c r="O2334" s="192"/>
      <c r="P2334" s="192"/>
    </row>
    <row r="2335" spans="1:16" x14ac:dyDescent="0.25">
      <c r="A2335" s="193"/>
      <c r="B2335" s="206"/>
      <c r="C2335" s="204"/>
      <c r="D2335" s="192"/>
      <c r="E2335" s="192"/>
      <c r="F2335" s="192"/>
      <c r="G2335" s="192"/>
      <c r="H2335" s="192"/>
      <c r="I2335" s="192"/>
      <c r="J2335" s="192"/>
      <c r="K2335" s="192"/>
      <c r="L2335" s="192"/>
      <c r="M2335" s="192"/>
      <c r="N2335" s="192"/>
      <c r="O2335" s="192"/>
      <c r="P2335" s="192"/>
    </row>
    <row r="2336" spans="1:16" x14ac:dyDescent="0.25">
      <c r="A2336" s="324">
        <f>A2331+1</f>
        <v>466</v>
      </c>
      <c r="B2336" s="336">
        <f>Hoja2!B475</f>
        <v>0</v>
      </c>
      <c r="C2336" s="342">
        <f>Hoja2!R475</f>
        <v>0</v>
      </c>
      <c r="D2336" s="191" t="str">
        <f>$D$11</f>
        <v>NORTE</v>
      </c>
      <c r="E2336" s="187"/>
      <c r="F2336" s="192"/>
      <c r="G2336" s="192"/>
      <c r="H2336" s="192"/>
      <c r="I2336" s="192"/>
      <c r="J2336" s="192"/>
      <c r="K2336" s="192"/>
      <c r="L2336" s="192"/>
      <c r="M2336" s="192"/>
      <c r="N2336" s="192"/>
      <c r="O2336" s="192"/>
      <c r="P2336" s="192"/>
    </row>
    <row r="2337" spans="1:16" x14ac:dyDescent="0.25">
      <c r="A2337" s="325"/>
      <c r="B2337" s="337"/>
      <c r="C2337" s="343"/>
      <c r="D2337" s="194" t="str">
        <f>$D$12</f>
        <v>ESTE</v>
      </c>
      <c r="E2337" s="189"/>
      <c r="F2337" s="192"/>
      <c r="G2337" s="192"/>
      <c r="H2337" s="192"/>
      <c r="I2337" s="192"/>
      <c r="J2337" s="192"/>
      <c r="K2337" s="192"/>
      <c r="L2337" s="192"/>
      <c r="M2337" s="192"/>
      <c r="N2337" s="192"/>
      <c r="O2337" s="192"/>
      <c r="P2337" s="192"/>
    </row>
    <row r="2338" spans="1:16" x14ac:dyDescent="0.25">
      <c r="A2338" s="325"/>
      <c r="B2338" s="337"/>
      <c r="C2338" s="343"/>
      <c r="D2338" s="191" t="str">
        <f>$D$13</f>
        <v>SUD</v>
      </c>
      <c r="E2338" s="188"/>
      <c r="F2338" s="192"/>
      <c r="G2338" s="192"/>
      <c r="H2338" s="192"/>
      <c r="I2338" s="192"/>
      <c r="J2338" s="192"/>
      <c r="K2338" s="192"/>
      <c r="L2338" s="192"/>
      <c r="M2338" s="192"/>
      <c r="N2338" s="192"/>
      <c r="O2338" s="192"/>
      <c r="P2338" s="192"/>
    </row>
    <row r="2339" spans="1:16" x14ac:dyDescent="0.25">
      <c r="A2339" s="326"/>
      <c r="B2339" s="338"/>
      <c r="C2339" s="344"/>
      <c r="D2339" s="195" t="str">
        <f>$D$14</f>
        <v>OESTE</v>
      </c>
      <c r="E2339" s="190"/>
      <c r="F2339" s="192"/>
      <c r="G2339" s="192"/>
      <c r="H2339" s="192"/>
      <c r="I2339" s="192"/>
      <c r="J2339" s="192"/>
      <c r="K2339" s="192"/>
      <c r="L2339" s="192"/>
      <c r="M2339" s="192"/>
      <c r="N2339" s="192"/>
      <c r="O2339" s="192"/>
      <c r="P2339" s="192"/>
    </row>
    <row r="2340" spans="1:16" x14ac:dyDescent="0.25">
      <c r="A2340" s="193"/>
      <c r="B2340" s="206"/>
      <c r="C2340" s="204"/>
      <c r="D2340" s="192"/>
      <c r="E2340" s="192"/>
      <c r="F2340" s="192"/>
      <c r="G2340" s="192"/>
      <c r="H2340" s="192"/>
      <c r="I2340" s="192"/>
      <c r="J2340" s="192"/>
      <c r="K2340" s="192"/>
      <c r="L2340" s="192"/>
      <c r="M2340" s="192"/>
      <c r="N2340" s="192"/>
      <c r="O2340" s="192"/>
      <c r="P2340" s="192"/>
    </row>
    <row r="2341" spans="1:16" x14ac:dyDescent="0.25">
      <c r="A2341" s="327">
        <f>A2336+1</f>
        <v>467</v>
      </c>
      <c r="B2341" s="333">
        <f>Hoja2!B476</f>
        <v>0</v>
      </c>
      <c r="C2341" s="339">
        <f>Hoja2!R476</f>
        <v>0</v>
      </c>
      <c r="D2341" s="191" t="str">
        <f>$D$11</f>
        <v>NORTE</v>
      </c>
      <c r="E2341" s="187"/>
      <c r="F2341" s="192"/>
      <c r="G2341" s="192"/>
      <c r="H2341" s="192"/>
      <c r="I2341" s="192"/>
      <c r="J2341" s="192"/>
      <c r="K2341" s="192"/>
      <c r="L2341" s="192"/>
      <c r="M2341" s="192"/>
      <c r="N2341" s="192"/>
      <c r="O2341" s="192"/>
      <c r="P2341" s="192"/>
    </row>
    <row r="2342" spans="1:16" x14ac:dyDescent="0.25">
      <c r="A2342" s="328"/>
      <c r="B2342" s="334"/>
      <c r="C2342" s="340"/>
      <c r="D2342" s="194" t="str">
        <f>$D$12</f>
        <v>ESTE</v>
      </c>
      <c r="E2342" s="189"/>
      <c r="F2342" s="192"/>
      <c r="G2342" s="192"/>
      <c r="H2342" s="192"/>
      <c r="I2342" s="192"/>
      <c r="J2342" s="192"/>
      <c r="K2342" s="192"/>
      <c r="L2342" s="192"/>
      <c r="M2342" s="192"/>
      <c r="N2342" s="192"/>
      <c r="O2342" s="192"/>
      <c r="P2342" s="192"/>
    </row>
    <row r="2343" spans="1:16" x14ac:dyDescent="0.25">
      <c r="A2343" s="328"/>
      <c r="B2343" s="334"/>
      <c r="C2343" s="340"/>
      <c r="D2343" s="191" t="str">
        <f>$D$13</f>
        <v>SUD</v>
      </c>
      <c r="E2343" s="188"/>
      <c r="F2343" s="192"/>
      <c r="G2343" s="192"/>
      <c r="H2343" s="192"/>
      <c r="I2343" s="192"/>
      <c r="J2343" s="192"/>
      <c r="K2343" s="192"/>
      <c r="L2343" s="192"/>
      <c r="M2343" s="192"/>
      <c r="N2343" s="192"/>
      <c r="O2343" s="192"/>
      <c r="P2343" s="192"/>
    </row>
    <row r="2344" spans="1:16" x14ac:dyDescent="0.25">
      <c r="A2344" s="329"/>
      <c r="B2344" s="335"/>
      <c r="C2344" s="341"/>
      <c r="D2344" s="195" t="str">
        <f>$D$14</f>
        <v>OESTE</v>
      </c>
      <c r="E2344" s="190"/>
      <c r="F2344" s="192"/>
      <c r="G2344" s="192"/>
      <c r="H2344" s="192"/>
      <c r="I2344" s="192"/>
      <c r="J2344" s="192"/>
      <c r="K2344" s="192"/>
      <c r="L2344" s="192"/>
      <c r="M2344" s="192"/>
      <c r="N2344" s="192"/>
      <c r="O2344" s="192"/>
      <c r="P2344" s="192"/>
    </row>
    <row r="2345" spans="1:16" x14ac:dyDescent="0.25">
      <c r="A2345" s="193"/>
      <c r="B2345" s="206"/>
      <c r="C2345" s="204"/>
      <c r="D2345" s="192"/>
      <c r="E2345" s="192"/>
      <c r="F2345" s="192"/>
      <c r="G2345" s="192"/>
      <c r="H2345" s="192"/>
      <c r="I2345" s="192"/>
      <c r="J2345" s="192"/>
      <c r="K2345" s="192"/>
      <c r="L2345" s="192"/>
      <c r="M2345" s="192"/>
      <c r="N2345" s="192"/>
      <c r="O2345" s="192"/>
      <c r="P2345" s="192"/>
    </row>
    <row r="2346" spans="1:16" x14ac:dyDescent="0.25">
      <c r="A2346" s="324">
        <f>A2341+1</f>
        <v>468</v>
      </c>
      <c r="B2346" s="336">
        <f>Hoja2!B477</f>
        <v>0</v>
      </c>
      <c r="C2346" s="342">
        <f>Hoja2!R477</f>
        <v>0</v>
      </c>
      <c r="D2346" s="191" t="str">
        <f>$D$11</f>
        <v>NORTE</v>
      </c>
      <c r="E2346" s="187"/>
      <c r="F2346" s="192"/>
      <c r="G2346" s="192"/>
      <c r="H2346" s="192"/>
      <c r="I2346" s="192"/>
      <c r="J2346" s="192"/>
      <c r="K2346" s="192"/>
      <c r="L2346" s="192"/>
      <c r="M2346" s="192"/>
      <c r="N2346" s="192"/>
      <c r="O2346" s="192"/>
      <c r="P2346" s="192"/>
    </row>
    <row r="2347" spans="1:16" x14ac:dyDescent="0.25">
      <c r="A2347" s="325"/>
      <c r="B2347" s="337"/>
      <c r="C2347" s="343"/>
      <c r="D2347" s="194" t="str">
        <f>$D$12</f>
        <v>ESTE</v>
      </c>
      <c r="E2347" s="189"/>
      <c r="F2347" s="192"/>
      <c r="G2347" s="192"/>
      <c r="H2347" s="192"/>
      <c r="I2347" s="192"/>
      <c r="J2347" s="192"/>
      <c r="K2347" s="192"/>
      <c r="L2347" s="192"/>
      <c r="M2347" s="192"/>
      <c r="N2347" s="192"/>
      <c r="O2347" s="192"/>
      <c r="P2347" s="192"/>
    </row>
    <row r="2348" spans="1:16" x14ac:dyDescent="0.25">
      <c r="A2348" s="325"/>
      <c r="B2348" s="337"/>
      <c r="C2348" s="343"/>
      <c r="D2348" s="191" t="str">
        <f>$D$13</f>
        <v>SUD</v>
      </c>
      <c r="E2348" s="188"/>
      <c r="F2348" s="192"/>
      <c r="G2348" s="192"/>
      <c r="H2348" s="192"/>
      <c r="I2348" s="192"/>
      <c r="J2348" s="192"/>
      <c r="K2348" s="192"/>
      <c r="L2348" s="192"/>
      <c r="M2348" s="192"/>
      <c r="N2348" s="192"/>
      <c r="O2348" s="192"/>
      <c r="P2348" s="192"/>
    </row>
    <row r="2349" spans="1:16" x14ac:dyDescent="0.25">
      <c r="A2349" s="326"/>
      <c r="B2349" s="338"/>
      <c r="C2349" s="344"/>
      <c r="D2349" s="195" t="str">
        <f>$D$14</f>
        <v>OESTE</v>
      </c>
      <c r="E2349" s="190"/>
      <c r="F2349" s="192"/>
      <c r="G2349" s="192"/>
      <c r="H2349" s="192"/>
      <c r="I2349" s="192"/>
      <c r="J2349" s="192"/>
      <c r="K2349" s="192"/>
      <c r="L2349" s="192"/>
      <c r="M2349" s="192"/>
      <c r="N2349" s="192"/>
      <c r="O2349" s="192"/>
      <c r="P2349" s="192"/>
    </row>
    <row r="2350" spans="1:16" x14ac:dyDescent="0.25">
      <c r="A2350" s="193"/>
      <c r="B2350" s="206"/>
      <c r="C2350" s="204"/>
      <c r="D2350" s="192"/>
      <c r="E2350" s="192"/>
      <c r="F2350" s="192"/>
      <c r="G2350" s="192"/>
      <c r="H2350" s="192"/>
      <c r="I2350" s="192"/>
      <c r="J2350" s="192"/>
      <c r="K2350" s="192"/>
      <c r="L2350" s="192"/>
      <c r="M2350" s="192"/>
      <c r="N2350" s="192"/>
      <c r="O2350" s="192"/>
      <c r="P2350" s="192"/>
    </row>
    <row r="2351" spans="1:16" x14ac:dyDescent="0.25">
      <c r="A2351" s="327">
        <f>A2346+1</f>
        <v>469</v>
      </c>
      <c r="B2351" s="333">
        <f>Hoja2!B478</f>
        <v>0</v>
      </c>
      <c r="C2351" s="339">
        <f>Hoja2!R478</f>
        <v>0</v>
      </c>
      <c r="D2351" s="191" t="str">
        <f>$D$11</f>
        <v>NORTE</v>
      </c>
      <c r="E2351" s="187"/>
      <c r="F2351" s="192"/>
      <c r="G2351" s="192"/>
      <c r="H2351" s="192"/>
      <c r="I2351" s="192"/>
      <c r="J2351" s="192"/>
      <c r="K2351" s="192"/>
      <c r="L2351" s="192"/>
      <c r="M2351" s="192"/>
      <c r="N2351" s="192"/>
      <c r="O2351" s="192"/>
      <c r="P2351" s="192"/>
    </row>
    <row r="2352" spans="1:16" x14ac:dyDescent="0.25">
      <c r="A2352" s="328"/>
      <c r="B2352" s="334"/>
      <c r="C2352" s="340"/>
      <c r="D2352" s="194" t="str">
        <f>$D$12</f>
        <v>ESTE</v>
      </c>
      <c r="E2352" s="189"/>
      <c r="F2352" s="192"/>
      <c r="G2352" s="192"/>
      <c r="H2352" s="192"/>
      <c r="I2352" s="192"/>
      <c r="J2352" s="192"/>
      <c r="K2352" s="192"/>
      <c r="L2352" s="192"/>
      <c r="M2352" s="192"/>
      <c r="N2352" s="192"/>
      <c r="O2352" s="192"/>
      <c r="P2352" s="192"/>
    </row>
    <row r="2353" spans="1:16" x14ac:dyDescent="0.25">
      <c r="A2353" s="328"/>
      <c r="B2353" s="334"/>
      <c r="C2353" s="340"/>
      <c r="D2353" s="191" t="str">
        <f>$D$13</f>
        <v>SUD</v>
      </c>
      <c r="E2353" s="188"/>
      <c r="F2353" s="192"/>
      <c r="G2353" s="192"/>
      <c r="H2353" s="192"/>
      <c r="I2353" s="192"/>
      <c r="J2353" s="192"/>
      <c r="K2353" s="192"/>
      <c r="L2353" s="192"/>
      <c r="M2353" s="192"/>
      <c r="N2353" s="192"/>
      <c r="O2353" s="192"/>
      <c r="P2353" s="192"/>
    </row>
    <row r="2354" spans="1:16" x14ac:dyDescent="0.25">
      <c r="A2354" s="329"/>
      <c r="B2354" s="335"/>
      <c r="C2354" s="341"/>
      <c r="D2354" s="195" t="str">
        <f>$D$14</f>
        <v>OESTE</v>
      </c>
      <c r="E2354" s="190"/>
      <c r="F2354" s="192"/>
      <c r="G2354" s="192"/>
      <c r="H2354" s="192"/>
      <c r="I2354" s="192"/>
      <c r="J2354" s="192"/>
      <c r="K2354" s="192"/>
      <c r="L2354" s="192"/>
      <c r="M2354" s="192"/>
      <c r="N2354" s="192"/>
      <c r="O2354" s="192"/>
      <c r="P2354" s="192"/>
    </row>
    <row r="2355" spans="1:16" x14ac:dyDescent="0.25">
      <c r="A2355" s="193"/>
      <c r="B2355" s="206"/>
      <c r="C2355" s="204"/>
      <c r="D2355" s="192"/>
      <c r="E2355" s="192"/>
      <c r="F2355" s="192"/>
      <c r="G2355" s="192"/>
      <c r="H2355" s="192"/>
      <c r="I2355" s="192"/>
      <c r="J2355" s="192"/>
      <c r="K2355" s="192"/>
      <c r="L2355" s="192"/>
      <c r="M2355" s="192"/>
      <c r="N2355" s="192"/>
      <c r="O2355" s="192"/>
      <c r="P2355" s="192"/>
    </row>
    <row r="2356" spans="1:16" x14ac:dyDescent="0.25">
      <c r="A2356" s="324">
        <f>A2351+1</f>
        <v>470</v>
      </c>
      <c r="B2356" s="336">
        <f>Hoja2!B479</f>
        <v>0</v>
      </c>
      <c r="C2356" s="342">
        <f>Hoja2!R479</f>
        <v>0</v>
      </c>
      <c r="D2356" s="191" t="str">
        <f>$D$11</f>
        <v>NORTE</v>
      </c>
      <c r="E2356" s="187"/>
      <c r="F2356" s="192"/>
      <c r="G2356" s="192"/>
      <c r="H2356" s="192"/>
      <c r="I2356" s="192"/>
      <c r="J2356" s="192"/>
      <c r="K2356" s="192"/>
      <c r="L2356" s="192"/>
      <c r="M2356" s="192"/>
      <c r="N2356" s="192"/>
      <c r="O2356" s="192"/>
      <c r="P2356" s="192"/>
    </row>
    <row r="2357" spans="1:16" x14ac:dyDescent="0.25">
      <c r="A2357" s="325"/>
      <c r="B2357" s="337"/>
      <c r="C2357" s="343"/>
      <c r="D2357" s="194" t="str">
        <f>$D$12</f>
        <v>ESTE</v>
      </c>
      <c r="E2357" s="189"/>
      <c r="F2357" s="192"/>
      <c r="G2357" s="192"/>
      <c r="H2357" s="192"/>
      <c r="I2357" s="192"/>
      <c r="J2357" s="192"/>
      <c r="K2357" s="192"/>
      <c r="L2357" s="192"/>
      <c r="M2357" s="192"/>
      <c r="N2357" s="192"/>
      <c r="O2357" s="192"/>
      <c r="P2357" s="192"/>
    </row>
    <row r="2358" spans="1:16" x14ac:dyDescent="0.25">
      <c r="A2358" s="325"/>
      <c r="B2358" s="337"/>
      <c r="C2358" s="343"/>
      <c r="D2358" s="191" t="str">
        <f>$D$13</f>
        <v>SUD</v>
      </c>
      <c r="E2358" s="188"/>
      <c r="F2358" s="192"/>
      <c r="G2358" s="192"/>
      <c r="H2358" s="192"/>
      <c r="I2358" s="192"/>
      <c r="J2358" s="192"/>
      <c r="K2358" s="192"/>
      <c r="L2358" s="192"/>
      <c r="M2358" s="192"/>
      <c r="N2358" s="192"/>
      <c r="O2358" s="192"/>
      <c r="P2358" s="192"/>
    </row>
    <row r="2359" spans="1:16" x14ac:dyDescent="0.25">
      <c r="A2359" s="326"/>
      <c r="B2359" s="338"/>
      <c r="C2359" s="344"/>
      <c r="D2359" s="195" t="str">
        <f>$D$14</f>
        <v>OESTE</v>
      </c>
      <c r="E2359" s="190"/>
      <c r="F2359" s="192"/>
      <c r="G2359" s="192"/>
      <c r="H2359" s="192"/>
      <c r="I2359" s="192"/>
      <c r="J2359" s="192"/>
      <c r="K2359" s="192"/>
      <c r="L2359" s="192"/>
      <c r="M2359" s="192"/>
      <c r="N2359" s="192"/>
      <c r="O2359" s="192"/>
      <c r="P2359" s="192"/>
    </row>
    <row r="2360" spans="1:16" x14ac:dyDescent="0.25">
      <c r="A2360" s="193"/>
      <c r="B2360" s="206"/>
      <c r="C2360" s="204"/>
      <c r="D2360" s="192"/>
      <c r="E2360" s="192"/>
      <c r="F2360" s="192"/>
      <c r="G2360" s="192"/>
      <c r="H2360" s="192"/>
      <c r="I2360" s="192"/>
      <c r="J2360" s="192"/>
      <c r="K2360" s="192"/>
      <c r="L2360" s="192"/>
      <c r="M2360" s="192"/>
      <c r="N2360" s="192"/>
      <c r="O2360" s="192"/>
      <c r="P2360" s="192"/>
    </row>
    <row r="2361" spans="1:16" x14ac:dyDescent="0.25">
      <c r="A2361" s="327">
        <f>A2356+1</f>
        <v>471</v>
      </c>
      <c r="B2361" s="333">
        <f>Hoja2!B480</f>
        <v>0</v>
      </c>
      <c r="C2361" s="339">
        <f>Hoja2!R480</f>
        <v>0</v>
      </c>
      <c r="D2361" s="191" t="str">
        <f>$D$11</f>
        <v>NORTE</v>
      </c>
      <c r="E2361" s="187"/>
      <c r="F2361" s="192"/>
      <c r="G2361" s="192"/>
      <c r="H2361" s="192"/>
      <c r="I2361" s="192"/>
      <c r="J2361" s="192"/>
      <c r="K2361" s="192"/>
      <c r="L2361" s="192"/>
      <c r="M2361" s="192"/>
      <c r="N2361" s="192"/>
      <c r="O2361" s="192"/>
      <c r="P2361" s="192"/>
    </row>
    <row r="2362" spans="1:16" x14ac:dyDescent="0.25">
      <c r="A2362" s="328"/>
      <c r="B2362" s="334"/>
      <c r="C2362" s="340"/>
      <c r="D2362" s="194" t="str">
        <f>$D$12</f>
        <v>ESTE</v>
      </c>
      <c r="E2362" s="189"/>
      <c r="F2362" s="192"/>
      <c r="G2362" s="192"/>
      <c r="H2362" s="192"/>
      <c r="I2362" s="192"/>
      <c r="J2362" s="192"/>
      <c r="K2362" s="192"/>
      <c r="L2362" s="192"/>
      <c r="M2362" s="192"/>
      <c r="N2362" s="192"/>
      <c r="O2362" s="192"/>
      <c r="P2362" s="192"/>
    </row>
    <row r="2363" spans="1:16" x14ac:dyDescent="0.25">
      <c r="A2363" s="328"/>
      <c r="B2363" s="334"/>
      <c r="C2363" s="340"/>
      <c r="D2363" s="191" t="str">
        <f>$D$13</f>
        <v>SUD</v>
      </c>
      <c r="E2363" s="188"/>
      <c r="F2363" s="192"/>
      <c r="G2363" s="192"/>
      <c r="H2363" s="192"/>
      <c r="I2363" s="192"/>
      <c r="J2363" s="192"/>
      <c r="K2363" s="192"/>
      <c r="L2363" s="192"/>
      <c r="M2363" s="192"/>
      <c r="N2363" s="192"/>
      <c r="O2363" s="192"/>
      <c r="P2363" s="192"/>
    </row>
    <row r="2364" spans="1:16" x14ac:dyDescent="0.25">
      <c r="A2364" s="329"/>
      <c r="B2364" s="335"/>
      <c r="C2364" s="341"/>
      <c r="D2364" s="195" t="str">
        <f>$D$14</f>
        <v>OESTE</v>
      </c>
      <c r="E2364" s="190"/>
      <c r="F2364" s="192"/>
      <c r="G2364" s="192"/>
      <c r="H2364" s="192"/>
      <c r="I2364" s="192"/>
      <c r="J2364" s="192"/>
      <c r="K2364" s="192"/>
      <c r="L2364" s="192"/>
      <c r="M2364" s="192"/>
      <c r="N2364" s="192"/>
      <c r="O2364" s="192"/>
      <c r="P2364" s="192"/>
    </row>
    <row r="2365" spans="1:16" x14ac:dyDescent="0.25">
      <c r="A2365" s="193"/>
      <c r="B2365" s="206"/>
      <c r="C2365" s="204"/>
      <c r="D2365" s="192"/>
      <c r="E2365" s="192"/>
      <c r="F2365" s="192"/>
      <c r="G2365" s="192"/>
      <c r="H2365" s="192"/>
      <c r="I2365" s="192"/>
      <c r="J2365" s="192"/>
      <c r="K2365" s="192"/>
      <c r="L2365" s="192"/>
      <c r="M2365" s="192"/>
      <c r="N2365" s="192"/>
      <c r="O2365" s="192"/>
      <c r="P2365" s="192"/>
    </row>
    <row r="2366" spans="1:16" x14ac:dyDescent="0.25">
      <c r="A2366" s="324">
        <f>A2361+1</f>
        <v>472</v>
      </c>
      <c r="B2366" s="336">
        <f>Hoja2!B481</f>
        <v>0</v>
      </c>
      <c r="C2366" s="342">
        <f>Hoja2!R481</f>
        <v>0</v>
      </c>
      <c r="D2366" s="191" t="str">
        <f>$D$11</f>
        <v>NORTE</v>
      </c>
      <c r="E2366" s="187"/>
      <c r="F2366" s="192"/>
      <c r="G2366" s="192"/>
      <c r="H2366" s="192"/>
      <c r="I2366" s="192"/>
      <c r="J2366" s="192"/>
      <c r="K2366" s="192"/>
      <c r="L2366" s="192"/>
      <c r="M2366" s="192"/>
      <c r="N2366" s="192"/>
      <c r="O2366" s="192"/>
      <c r="P2366" s="192"/>
    </row>
    <row r="2367" spans="1:16" x14ac:dyDescent="0.25">
      <c r="A2367" s="325"/>
      <c r="B2367" s="337"/>
      <c r="C2367" s="343"/>
      <c r="D2367" s="194" t="str">
        <f>$D$12</f>
        <v>ESTE</v>
      </c>
      <c r="E2367" s="189"/>
      <c r="F2367" s="192"/>
      <c r="G2367" s="192"/>
      <c r="H2367" s="192"/>
      <c r="I2367" s="192"/>
      <c r="J2367" s="192"/>
      <c r="K2367" s="192"/>
      <c r="L2367" s="192"/>
      <c r="M2367" s="192"/>
      <c r="N2367" s="192"/>
      <c r="O2367" s="192"/>
      <c r="P2367" s="192"/>
    </row>
    <row r="2368" spans="1:16" x14ac:dyDescent="0.25">
      <c r="A2368" s="325"/>
      <c r="B2368" s="337"/>
      <c r="C2368" s="343"/>
      <c r="D2368" s="191" t="str">
        <f>$D$13</f>
        <v>SUD</v>
      </c>
      <c r="E2368" s="188"/>
      <c r="F2368" s="192"/>
      <c r="G2368" s="192"/>
      <c r="H2368" s="192"/>
      <c r="I2368" s="192"/>
      <c r="J2368" s="192"/>
      <c r="K2368" s="192"/>
      <c r="L2368" s="192"/>
      <c r="M2368" s="192"/>
      <c r="N2368" s="192"/>
      <c r="O2368" s="192"/>
      <c r="P2368" s="192"/>
    </row>
    <row r="2369" spans="1:16" x14ac:dyDescent="0.25">
      <c r="A2369" s="326"/>
      <c r="B2369" s="338"/>
      <c r="C2369" s="344"/>
      <c r="D2369" s="195" t="str">
        <f>$D$14</f>
        <v>OESTE</v>
      </c>
      <c r="E2369" s="190"/>
      <c r="F2369" s="192"/>
      <c r="G2369" s="192"/>
      <c r="H2369" s="192"/>
      <c r="I2369" s="192"/>
      <c r="J2369" s="192"/>
      <c r="K2369" s="192"/>
      <c r="L2369" s="192"/>
      <c r="M2369" s="192"/>
      <c r="N2369" s="192"/>
      <c r="O2369" s="192"/>
      <c r="P2369" s="192"/>
    </row>
    <row r="2370" spans="1:16" x14ac:dyDescent="0.25">
      <c r="A2370" s="193"/>
      <c r="B2370" s="206"/>
      <c r="C2370" s="204"/>
      <c r="D2370" s="192"/>
      <c r="E2370" s="192"/>
      <c r="F2370" s="192"/>
      <c r="G2370" s="192"/>
      <c r="H2370" s="192"/>
      <c r="I2370" s="192"/>
      <c r="J2370" s="192"/>
      <c r="K2370" s="192"/>
      <c r="L2370" s="192"/>
      <c r="M2370" s="192"/>
      <c r="N2370" s="192"/>
      <c r="O2370" s="192"/>
      <c r="P2370" s="192"/>
    </row>
    <row r="2371" spans="1:16" x14ac:dyDescent="0.25">
      <c r="A2371" s="327">
        <f>A2366+1</f>
        <v>473</v>
      </c>
      <c r="B2371" s="333">
        <f>Hoja2!B482</f>
        <v>0</v>
      </c>
      <c r="C2371" s="339">
        <f>Hoja2!R482</f>
        <v>0</v>
      </c>
      <c r="D2371" s="191" t="str">
        <f>$D$11</f>
        <v>NORTE</v>
      </c>
      <c r="E2371" s="187"/>
      <c r="F2371" s="192"/>
      <c r="G2371" s="192"/>
      <c r="H2371" s="192"/>
      <c r="I2371" s="192"/>
      <c r="J2371" s="192"/>
      <c r="K2371" s="192"/>
      <c r="L2371" s="192"/>
      <c r="M2371" s="192"/>
      <c r="N2371" s="192"/>
      <c r="O2371" s="192"/>
      <c r="P2371" s="192"/>
    </row>
    <row r="2372" spans="1:16" x14ac:dyDescent="0.25">
      <c r="A2372" s="328"/>
      <c r="B2372" s="334"/>
      <c r="C2372" s="340"/>
      <c r="D2372" s="194" t="str">
        <f>$D$12</f>
        <v>ESTE</v>
      </c>
      <c r="E2372" s="189"/>
      <c r="F2372" s="192"/>
      <c r="G2372" s="192"/>
      <c r="H2372" s="192"/>
      <c r="I2372" s="192"/>
      <c r="J2372" s="192"/>
      <c r="K2372" s="192"/>
      <c r="L2372" s="192"/>
      <c r="M2372" s="192"/>
      <c r="N2372" s="192"/>
      <c r="O2372" s="192"/>
      <c r="P2372" s="192"/>
    </row>
    <row r="2373" spans="1:16" x14ac:dyDescent="0.25">
      <c r="A2373" s="328"/>
      <c r="B2373" s="334"/>
      <c r="C2373" s="340"/>
      <c r="D2373" s="191" t="str">
        <f>$D$13</f>
        <v>SUD</v>
      </c>
      <c r="E2373" s="188"/>
      <c r="F2373" s="192"/>
      <c r="G2373" s="192"/>
      <c r="H2373" s="192"/>
      <c r="I2373" s="192"/>
      <c r="J2373" s="192"/>
      <c r="K2373" s="192"/>
      <c r="L2373" s="192"/>
      <c r="M2373" s="192"/>
      <c r="N2373" s="192"/>
      <c r="O2373" s="192"/>
      <c r="P2373" s="192"/>
    </row>
    <row r="2374" spans="1:16" x14ac:dyDescent="0.25">
      <c r="A2374" s="329"/>
      <c r="B2374" s="335"/>
      <c r="C2374" s="341"/>
      <c r="D2374" s="195" t="str">
        <f>$D$14</f>
        <v>OESTE</v>
      </c>
      <c r="E2374" s="190"/>
      <c r="F2374" s="192"/>
      <c r="G2374" s="192"/>
      <c r="H2374" s="192"/>
      <c r="I2374" s="192"/>
      <c r="J2374" s="192"/>
      <c r="K2374" s="192"/>
      <c r="L2374" s="192"/>
      <c r="M2374" s="192"/>
      <c r="N2374" s="192"/>
      <c r="O2374" s="192"/>
      <c r="P2374" s="192"/>
    </row>
    <row r="2375" spans="1:16" x14ac:dyDescent="0.25">
      <c r="A2375" s="193"/>
      <c r="B2375" s="206"/>
      <c r="C2375" s="204"/>
      <c r="D2375" s="192"/>
      <c r="E2375" s="192"/>
      <c r="F2375" s="192"/>
      <c r="G2375" s="192"/>
      <c r="H2375" s="192"/>
      <c r="I2375" s="192"/>
      <c r="J2375" s="192"/>
      <c r="K2375" s="192"/>
      <c r="L2375" s="192"/>
      <c r="M2375" s="192"/>
      <c r="N2375" s="192"/>
      <c r="O2375" s="192"/>
      <c r="P2375" s="192"/>
    </row>
    <row r="2376" spans="1:16" x14ac:dyDescent="0.25">
      <c r="A2376" s="324">
        <f>A2371+1</f>
        <v>474</v>
      </c>
      <c r="B2376" s="336">
        <f>Hoja2!B483</f>
        <v>0</v>
      </c>
      <c r="C2376" s="342">
        <f>Hoja2!R483</f>
        <v>0</v>
      </c>
      <c r="D2376" s="191" t="str">
        <f>$D$11</f>
        <v>NORTE</v>
      </c>
      <c r="E2376" s="187"/>
      <c r="F2376" s="192"/>
      <c r="G2376" s="192"/>
      <c r="H2376" s="192"/>
      <c r="I2376" s="192"/>
      <c r="J2376" s="192"/>
      <c r="K2376" s="192"/>
      <c r="L2376" s="192"/>
      <c r="M2376" s="192"/>
      <c r="N2376" s="192"/>
      <c r="O2376" s="192"/>
      <c r="P2376" s="192"/>
    </row>
    <row r="2377" spans="1:16" x14ac:dyDescent="0.25">
      <c r="A2377" s="325"/>
      <c r="B2377" s="337"/>
      <c r="C2377" s="343"/>
      <c r="D2377" s="194" t="str">
        <f>$D$12</f>
        <v>ESTE</v>
      </c>
      <c r="E2377" s="189"/>
      <c r="F2377" s="192"/>
      <c r="G2377" s="192"/>
      <c r="H2377" s="192"/>
      <c r="I2377" s="192"/>
      <c r="J2377" s="192"/>
      <c r="K2377" s="192"/>
      <c r="L2377" s="192"/>
      <c r="M2377" s="192"/>
      <c r="N2377" s="192"/>
      <c r="O2377" s="192"/>
      <c r="P2377" s="192"/>
    </row>
    <row r="2378" spans="1:16" x14ac:dyDescent="0.25">
      <c r="A2378" s="325"/>
      <c r="B2378" s="337"/>
      <c r="C2378" s="343"/>
      <c r="D2378" s="191" t="str">
        <f>$D$13</f>
        <v>SUD</v>
      </c>
      <c r="E2378" s="188"/>
      <c r="F2378" s="192"/>
      <c r="G2378" s="192"/>
      <c r="H2378" s="192"/>
      <c r="I2378" s="192"/>
      <c r="J2378" s="192"/>
      <c r="K2378" s="192"/>
      <c r="L2378" s="192"/>
      <c r="M2378" s="192"/>
      <c r="N2378" s="192"/>
      <c r="O2378" s="192"/>
      <c r="P2378" s="192"/>
    </row>
    <row r="2379" spans="1:16" x14ac:dyDescent="0.25">
      <c r="A2379" s="326"/>
      <c r="B2379" s="338"/>
      <c r="C2379" s="344"/>
      <c r="D2379" s="195" t="str">
        <f>$D$14</f>
        <v>OESTE</v>
      </c>
      <c r="E2379" s="190"/>
      <c r="F2379" s="192"/>
      <c r="G2379" s="192"/>
      <c r="H2379" s="192"/>
      <c r="I2379" s="192"/>
      <c r="J2379" s="192"/>
      <c r="K2379" s="192"/>
      <c r="L2379" s="192"/>
      <c r="M2379" s="192"/>
      <c r="N2379" s="192"/>
      <c r="O2379" s="192"/>
      <c r="P2379" s="192"/>
    </row>
    <row r="2380" spans="1:16" x14ac:dyDescent="0.25">
      <c r="A2380" s="193"/>
      <c r="B2380" s="206"/>
      <c r="C2380" s="204"/>
      <c r="D2380" s="192"/>
      <c r="E2380" s="192"/>
      <c r="F2380" s="192"/>
      <c r="G2380" s="192"/>
      <c r="H2380" s="192"/>
      <c r="I2380" s="192"/>
      <c r="J2380" s="192"/>
      <c r="K2380" s="192"/>
      <c r="L2380" s="192"/>
      <c r="M2380" s="192"/>
      <c r="N2380" s="192"/>
      <c r="O2380" s="192"/>
      <c r="P2380" s="192"/>
    </row>
    <row r="2381" spans="1:16" x14ac:dyDescent="0.25">
      <c r="A2381" s="327">
        <f>A2376+1</f>
        <v>475</v>
      </c>
      <c r="B2381" s="333">
        <f>Hoja2!B484</f>
        <v>0</v>
      </c>
      <c r="C2381" s="339">
        <f>Hoja2!R484</f>
        <v>0</v>
      </c>
      <c r="D2381" s="191" t="str">
        <f>$D$11</f>
        <v>NORTE</v>
      </c>
      <c r="E2381" s="187"/>
      <c r="F2381" s="192"/>
      <c r="G2381" s="192"/>
      <c r="H2381" s="192"/>
      <c r="I2381" s="192"/>
      <c r="J2381" s="192"/>
      <c r="K2381" s="192"/>
      <c r="L2381" s="192"/>
      <c r="M2381" s="192"/>
      <c r="N2381" s="192"/>
      <c r="O2381" s="192"/>
      <c r="P2381" s="192"/>
    </row>
    <row r="2382" spans="1:16" x14ac:dyDescent="0.25">
      <c r="A2382" s="328"/>
      <c r="B2382" s="334"/>
      <c r="C2382" s="340"/>
      <c r="D2382" s="194" t="str">
        <f>$D$12</f>
        <v>ESTE</v>
      </c>
      <c r="E2382" s="189"/>
      <c r="F2382" s="192"/>
      <c r="G2382" s="192"/>
      <c r="H2382" s="192"/>
      <c r="I2382" s="192"/>
      <c r="J2382" s="192"/>
      <c r="K2382" s="192"/>
      <c r="L2382" s="192"/>
      <c r="M2382" s="192"/>
      <c r="N2382" s="192"/>
      <c r="O2382" s="192"/>
      <c r="P2382" s="192"/>
    </row>
    <row r="2383" spans="1:16" x14ac:dyDescent="0.25">
      <c r="A2383" s="328"/>
      <c r="B2383" s="334"/>
      <c r="C2383" s="340"/>
      <c r="D2383" s="191" t="str">
        <f>$D$13</f>
        <v>SUD</v>
      </c>
      <c r="E2383" s="188"/>
      <c r="F2383" s="192"/>
      <c r="G2383" s="192"/>
      <c r="H2383" s="192"/>
      <c r="I2383" s="192"/>
      <c r="J2383" s="192"/>
      <c r="K2383" s="192"/>
      <c r="L2383" s="192"/>
      <c r="M2383" s="192"/>
      <c r="N2383" s="192"/>
      <c r="O2383" s="192"/>
      <c r="P2383" s="192"/>
    </row>
    <row r="2384" spans="1:16" x14ac:dyDescent="0.25">
      <c r="A2384" s="329"/>
      <c r="B2384" s="335"/>
      <c r="C2384" s="341"/>
      <c r="D2384" s="195" t="str">
        <f>$D$14</f>
        <v>OESTE</v>
      </c>
      <c r="E2384" s="190"/>
      <c r="F2384" s="192"/>
      <c r="G2384" s="192"/>
      <c r="H2384" s="192"/>
      <c r="I2384" s="192"/>
      <c r="J2384" s="192"/>
      <c r="K2384" s="192"/>
      <c r="L2384" s="192"/>
      <c r="M2384" s="192"/>
      <c r="N2384" s="192"/>
      <c r="O2384" s="192"/>
      <c r="P2384" s="192"/>
    </row>
    <row r="2385" spans="1:16" x14ac:dyDescent="0.25">
      <c r="A2385" s="193"/>
      <c r="B2385" s="206"/>
      <c r="C2385" s="204"/>
      <c r="D2385" s="192"/>
      <c r="E2385" s="192"/>
      <c r="F2385" s="192"/>
      <c r="G2385" s="192"/>
      <c r="H2385" s="192"/>
      <c r="I2385" s="192"/>
      <c r="J2385" s="192"/>
      <c r="K2385" s="192"/>
      <c r="L2385" s="192"/>
      <c r="M2385" s="192"/>
      <c r="N2385" s="192"/>
      <c r="O2385" s="192"/>
      <c r="P2385" s="192"/>
    </row>
    <row r="2386" spans="1:16" x14ac:dyDescent="0.25">
      <c r="A2386" s="324">
        <f>A2381+1</f>
        <v>476</v>
      </c>
      <c r="B2386" s="336">
        <f>Hoja2!B485</f>
        <v>0</v>
      </c>
      <c r="C2386" s="342">
        <f>Hoja2!R485</f>
        <v>0</v>
      </c>
      <c r="D2386" s="191" t="str">
        <f>$D$11</f>
        <v>NORTE</v>
      </c>
      <c r="E2386" s="187"/>
      <c r="F2386" s="192"/>
      <c r="G2386" s="192"/>
      <c r="H2386" s="192"/>
      <c r="I2386" s="192"/>
      <c r="J2386" s="192"/>
      <c r="K2386" s="192"/>
      <c r="L2386" s="192"/>
      <c r="M2386" s="192"/>
      <c r="N2386" s="192"/>
      <c r="O2386" s="192"/>
      <c r="P2386" s="192"/>
    </row>
    <row r="2387" spans="1:16" x14ac:dyDescent="0.25">
      <c r="A2387" s="325"/>
      <c r="B2387" s="337"/>
      <c r="C2387" s="343"/>
      <c r="D2387" s="194" t="str">
        <f>$D$12</f>
        <v>ESTE</v>
      </c>
      <c r="E2387" s="189"/>
      <c r="F2387" s="192"/>
      <c r="G2387" s="192"/>
      <c r="H2387" s="192"/>
      <c r="I2387" s="192"/>
      <c r="J2387" s="192"/>
      <c r="K2387" s="192"/>
      <c r="L2387" s="192"/>
      <c r="M2387" s="192"/>
      <c r="N2387" s="192"/>
      <c r="O2387" s="192"/>
      <c r="P2387" s="192"/>
    </row>
    <row r="2388" spans="1:16" x14ac:dyDescent="0.25">
      <c r="A2388" s="325"/>
      <c r="B2388" s="337"/>
      <c r="C2388" s="343"/>
      <c r="D2388" s="191" t="str">
        <f>$D$13</f>
        <v>SUD</v>
      </c>
      <c r="E2388" s="188"/>
      <c r="F2388" s="192"/>
      <c r="G2388" s="192"/>
      <c r="H2388" s="192"/>
      <c r="I2388" s="192"/>
      <c r="J2388" s="192"/>
      <c r="K2388" s="192"/>
      <c r="L2388" s="192"/>
      <c r="M2388" s="192"/>
      <c r="N2388" s="192"/>
      <c r="O2388" s="192"/>
      <c r="P2388" s="192"/>
    </row>
    <row r="2389" spans="1:16" x14ac:dyDescent="0.25">
      <c r="A2389" s="326"/>
      <c r="B2389" s="338"/>
      <c r="C2389" s="344"/>
      <c r="D2389" s="195" t="str">
        <f>$D$14</f>
        <v>OESTE</v>
      </c>
      <c r="E2389" s="190"/>
      <c r="F2389" s="192"/>
      <c r="G2389" s="192"/>
      <c r="H2389" s="192"/>
      <c r="I2389" s="192"/>
      <c r="J2389" s="192"/>
      <c r="K2389" s="192"/>
      <c r="L2389" s="192"/>
      <c r="M2389" s="192"/>
      <c r="N2389" s="192"/>
      <c r="O2389" s="192"/>
      <c r="P2389" s="192"/>
    </row>
    <row r="2390" spans="1:16" x14ac:dyDescent="0.25">
      <c r="A2390" s="193"/>
      <c r="B2390" s="206"/>
      <c r="C2390" s="204"/>
      <c r="D2390" s="192"/>
      <c r="E2390" s="192"/>
      <c r="F2390" s="192"/>
      <c r="G2390" s="192"/>
      <c r="H2390" s="192"/>
      <c r="I2390" s="192"/>
      <c r="J2390" s="192"/>
      <c r="K2390" s="192"/>
      <c r="L2390" s="192"/>
      <c r="M2390" s="192"/>
      <c r="N2390" s="192"/>
      <c r="O2390" s="192"/>
      <c r="P2390" s="192"/>
    </row>
    <row r="2391" spans="1:16" x14ac:dyDescent="0.25">
      <c r="A2391" s="327">
        <f>A2386+1</f>
        <v>477</v>
      </c>
      <c r="B2391" s="333">
        <f>Hoja2!B486</f>
        <v>0</v>
      </c>
      <c r="C2391" s="339">
        <f>Hoja2!R486</f>
        <v>0</v>
      </c>
      <c r="D2391" s="191" t="str">
        <f>$D$11</f>
        <v>NORTE</v>
      </c>
      <c r="E2391" s="187"/>
      <c r="F2391" s="192"/>
      <c r="G2391" s="192"/>
      <c r="H2391" s="192"/>
      <c r="I2391" s="192"/>
      <c r="J2391" s="192"/>
      <c r="K2391" s="192"/>
      <c r="L2391" s="192"/>
      <c r="M2391" s="192"/>
      <c r="N2391" s="192"/>
      <c r="O2391" s="192"/>
      <c r="P2391" s="192"/>
    </row>
    <row r="2392" spans="1:16" x14ac:dyDescent="0.25">
      <c r="A2392" s="328"/>
      <c r="B2392" s="334"/>
      <c r="C2392" s="340"/>
      <c r="D2392" s="194" t="str">
        <f>$D$12</f>
        <v>ESTE</v>
      </c>
      <c r="E2392" s="189"/>
      <c r="F2392" s="192"/>
      <c r="G2392" s="192"/>
      <c r="H2392" s="192"/>
      <c r="I2392" s="192"/>
      <c r="J2392" s="192"/>
      <c r="K2392" s="192"/>
      <c r="L2392" s="192"/>
      <c r="M2392" s="192"/>
      <c r="N2392" s="192"/>
      <c r="O2392" s="192"/>
      <c r="P2392" s="192"/>
    </row>
    <row r="2393" spans="1:16" x14ac:dyDescent="0.25">
      <c r="A2393" s="328"/>
      <c r="B2393" s="334"/>
      <c r="C2393" s="340"/>
      <c r="D2393" s="191" t="str">
        <f>$D$13</f>
        <v>SUD</v>
      </c>
      <c r="E2393" s="188"/>
      <c r="F2393" s="192"/>
      <c r="G2393" s="192"/>
      <c r="H2393" s="192"/>
      <c r="I2393" s="192"/>
      <c r="J2393" s="192"/>
      <c r="K2393" s="192"/>
      <c r="L2393" s="192"/>
      <c r="M2393" s="192"/>
      <c r="N2393" s="192"/>
      <c r="O2393" s="192"/>
      <c r="P2393" s="192"/>
    </row>
    <row r="2394" spans="1:16" x14ac:dyDescent="0.25">
      <c r="A2394" s="329"/>
      <c r="B2394" s="335"/>
      <c r="C2394" s="341"/>
      <c r="D2394" s="195" t="str">
        <f>$D$14</f>
        <v>OESTE</v>
      </c>
      <c r="E2394" s="190"/>
      <c r="F2394" s="192"/>
      <c r="G2394" s="192"/>
      <c r="H2394" s="192"/>
      <c r="I2394" s="192"/>
      <c r="J2394" s="192"/>
      <c r="K2394" s="192"/>
      <c r="L2394" s="192"/>
      <c r="M2394" s="192"/>
      <c r="N2394" s="192"/>
      <c r="O2394" s="192"/>
      <c r="P2394" s="192"/>
    </row>
    <row r="2395" spans="1:16" x14ac:dyDescent="0.25">
      <c r="A2395" s="193"/>
      <c r="B2395" s="206"/>
      <c r="C2395" s="204"/>
      <c r="D2395" s="192"/>
      <c r="E2395" s="192"/>
      <c r="F2395" s="192"/>
      <c r="G2395" s="192"/>
      <c r="H2395" s="192"/>
      <c r="I2395" s="192"/>
      <c r="J2395" s="192"/>
      <c r="K2395" s="192"/>
      <c r="L2395" s="192"/>
      <c r="M2395" s="192"/>
      <c r="N2395" s="192"/>
      <c r="O2395" s="192"/>
      <c r="P2395" s="192"/>
    </row>
    <row r="2396" spans="1:16" x14ac:dyDescent="0.25">
      <c r="A2396" s="324">
        <f>A2391+1</f>
        <v>478</v>
      </c>
      <c r="B2396" s="336">
        <f>Hoja2!B487</f>
        <v>0</v>
      </c>
      <c r="C2396" s="342">
        <f>Hoja2!R487</f>
        <v>0</v>
      </c>
      <c r="D2396" s="191" t="str">
        <f>$D$11</f>
        <v>NORTE</v>
      </c>
      <c r="E2396" s="187"/>
      <c r="F2396" s="192"/>
      <c r="G2396" s="192"/>
      <c r="H2396" s="192"/>
      <c r="I2396" s="192"/>
      <c r="J2396" s="192"/>
      <c r="K2396" s="192"/>
      <c r="L2396" s="192"/>
      <c r="M2396" s="192"/>
      <c r="N2396" s="192"/>
      <c r="O2396" s="192"/>
      <c r="P2396" s="192"/>
    </row>
    <row r="2397" spans="1:16" x14ac:dyDescent="0.25">
      <c r="A2397" s="325"/>
      <c r="B2397" s="337"/>
      <c r="C2397" s="343"/>
      <c r="D2397" s="194" t="str">
        <f>$D$12</f>
        <v>ESTE</v>
      </c>
      <c r="E2397" s="189"/>
      <c r="F2397" s="192"/>
      <c r="G2397" s="192"/>
      <c r="H2397" s="192"/>
      <c r="I2397" s="192"/>
      <c r="J2397" s="192"/>
      <c r="K2397" s="192"/>
      <c r="L2397" s="192"/>
      <c r="M2397" s="192"/>
      <c r="N2397" s="192"/>
      <c r="O2397" s="192"/>
      <c r="P2397" s="192"/>
    </row>
    <row r="2398" spans="1:16" x14ac:dyDescent="0.25">
      <c r="A2398" s="325"/>
      <c r="B2398" s="337"/>
      <c r="C2398" s="343"/>
      <c r="D2398" s="191" t="str">
        <f>$D$13</f>
        <v>SUD</v>
      </c>
      <c r="E2398" s="188"/>
      <c r="F2398" s="192"/>
      <c r="G2398" s="192"/>
      <c r="H2398" s="192"/>
      <c r="I2398" s="192"/>
      <c r="J2398" s="192"/>
      <c r="K2398" s="192"/>
      <c r="L2398" s="192"/>
      <c r="M2398" s="192"/>
      <c r="N2398" s="192"/>
      <c r="O2398" s="192"/>
      <c r="P2398" s="192"/>
    </row>
    <row r="2399" spans="1:16" x14ac:dyDescent="0.25">
      <c r="A2399" s="326"/>
      <c r="B2399" s="338"/>
      <c r="C2399" s="344"/>
      <c r="D2399" s="195" t="str">
        <f>$D$14</f>
        <v>OESTE</v>
      </c>
      <c r="E2399" s="190"/>
      <c r="F2399" s="192"/>
      <c r="G2399" s="192"/>
      <c r="H2399" s="192"/>
      <c r="I2399" s="192"/>
      <c r="J2399" s="192"/>
      <c r="K2399" s="192"/>
      <c r="L2399" s="192"/>
      <c r="M2399" s="192"/>
      <c r="N2399" s="192"/>
      <c r="O2399" s="192"/>
      <c r="P2399" s="192"/>
    </row>
    <row r="2400" spans="1:16" x14ac:dyDescent="0.25">
      <c r="A2400" s="193"/>
      <c r="B2400" s="206"/>
      <c r="C2400" s="204"/>
      <c r="D2400" s="192"/>
      <c r="E2400" s="192"/>
      <c r="F2400" s="192"/>
      <c r="G2400" s="192"/>
      <c r="H2400" s="192"/>
      <c r="I2400" s="192"/>
      <c r="J2400" s="192"/>
      <c r="K2400" s="192"/>
      <c r="L2400" s="192"/>
      <c r="M2400" s="192"/>
      <c r="N2400" s="192"/>
      <c r="O2400" s="192"/>
      <c r="P2400" s="192"/>
    </row>
    <row r="2401" spans="1:16" x14ac:dyDescent="0.25">
      <c r="A2401" s="327">
        <f>A2396+1</f>
        <v>479</v>
      </c>
      <c r="B2401" s="333">
        <f>Hoja2!B488</f>
        <v>0</v>
      </c>
      <c r="C2401" s="339">
        <f>Hoja2!R488</f>
        <v>0</v>
      </c>
      <c r="D2401" s="191" t="str">
        <f>$D$11</f>
        <v>NORTE</v>
      </c>
      <c r="E2401" s="187"/>
      <c r="F2401" s="192"/>
      <c r="G2401" s="192"/>
      <c r="H2401" s="192"/>
      <c r="I2401" s="192"/>
      <c r="J2401" s="192"/>
      <c r="K2401" s="192"/>
      <c r="L2401" s="192"/>
      <c r="M2401" s="192"/>
      <c r="N2401" s="192"/>
      <c r="O2401" s="192"/>
      <c r="P2401" s="192"/>
    </row>
    <row r="2402" spans="1:16" x14ac:dyDescent="0.25">
      <c r="A2402" s="328"/>
      <c r="B2402" s="334"/>
      <c r="C2402" s="340"/>
      <c r="D2402" s="194" t="str">
        <f>$D$12</f>
        <v>ESTE</v>
      </c>
      <c r="E2402" s="189"/>
      <c r="F2402" s="192"/>
      <c r="G2402" s="192"/>
      <c r="H2402" s="192"/>
      <c r="I2402" s="192"/>
      <c r="J2402" s="192"/>
      <c r="K2402" s="192"/>
      <c r="L2402" s="192"/>
      <c r="M2402" s="192"/>
      <c r="N2402" s="192"/>
      <c r="O2402" s="192"/>
      <c r="P2402" s="192"/>
    </row>
    <row r="2403" spans="1:16" x14ac:dyDescent="0.25">
      <c r="A2403" s="328"/>
      <c r="B2403" s="334"/>
      <c r="C2403" s="340"/>
      <c r="D2403" s="191" t="str">
        <f>$D$13</f>
        <v>SUD</v>
      </c>
      <c r="E2403" s="188"/>
      <c r="F2403" s="192"/>
      <c r="G2403" s="192"/>
      <c r="H2403" s="192"/>
      <c r="I2403" s="192"/>
      <c r="J2403" s="192"/>
      <c r="K2403" s="192"/>
      <c r="L2403" s="192"/>
      <c r="M2403" s="192"/>
      <c r="N2403" s="192"/>
      <c r="O2403" s="192"/>
      <c r="P2403" s="192"/>
    </row>
    <row r="2404" spans="1:16" x14ac:dyDescent="0.25">
      <c r="A2404" s="329"/>
      <c r="B2404" s="335"/>
      <c r="C2404" s="341"/>
      <c r="D2404" s="195" t="str">
        <f>$D$14</f>
        <v>OESTE</v>
      </c>
      <c r="E2404" s="190"/>
      <c r="F2404" s="192"/>
      <c r="G2404" s="192"/>
      <c r="H2404" s="192"/>
      <c r="I2404" s="192"/>
      <c r="J2404" s="192"/>
      <c r="K2404" s="192"/>
      <c r="L2404" s="192"/>
      <c r="M2404" s="192"/>
      <c r="N2404" s="192"/>
      <c r="O2404" s="192"/>
      <c r="P2404" s="192"/>
    </row>
    <row r="2405" spans="1:16" x14ac:dyDescent="0.25">
      <c r="A2405" s="193"/>
      <c r="B2405" s="206"/>
      <c r="C2405" s="204"/>
      <c r="D2405" s="192"/>
      <c r="E2405" s="192"/>
      <c r="F2405" s="192"/>
      <c r="G2405" s="192"/>
      <c r="H2405" s="192"/>
      <c r="I2405" s="192"/>
      <c r="J2405" s="192"/>
      <c r="K2405" s="192"/>
      <c r="L2405" s="192"/>
      <c r="M2405" s="192"/>
      <c r="N2405" s="192"/>
      <c r="O2405" s="192"/>
      <c r="P2405" s="192"/>
    </row>
    <row r="2406" spans="1:16" x14ac:dyDescent="0.25">
      <c r="A2406" s="324">
        <f>A2401+1</f>
        <v>480</v>
      </c>
      <c r="B2406" s="336">
        <f>Hoja2!B489</f>
        <v>0</v>
      </c>
      <c r="C2406" s="342">
        <f>Hoja2!R489</f>
        <v>0</v>
      </c>
      <c r="D2406" s="191" t="str">
        <f>$D$11</f>
        <v>NORTE</v>
      </c>
      <c r="E2406" s="187"/>
      <c r="F2406" s="192"/>
      <c r="G2406" s="192"/>
      <c r="H2406" s="192"/>
      <c r="I2406" s="192"/>
      <c r="J2406" s="192"/>
      <c r="K2406" s="192"/>
      <c r="L2406" s="192"/>
      <c r="M2406" s="192"/>
      <c r="N2406" s="192"/>
      <c r="O2406" s="192"/>
      <c r="P2406" s="192"/>
    </row>
    <row r="2407" spans="1:16" x14ac:dyDescent="0.25">
      <c r="A2407" s="325"/>
      <c r="B2407" s="337"/>
      <c r="C2407" s="343"/>
      <c r="D2407" s="194" t="str">
        <f>$D$12</f>
        <v>ESTE</v>
      </c>
      <c r="E2407" s="189"/>
      <c r="F2407" s="192"/>
      <c r="G2407" s="192"/>
      <c r="H2407" s="192"/>
      <c r="I2407" s="192"/>
      <c r="J2407" s="192"/>
      <c r="K2407" s="192"/>
      <c r="L2407" s="192"/>
      <c r="M2407" s="192"/>
      <c r="N2407" s="192"/>
      <c r="O2407" s="192"/>
      <c r="P2407" s="192"/>
    </row>
    <row r="2408" spans="1:16" x14ac:dyDescent="0.25">
      <c r="A2408" s="325"/>
      <c r="B2408" s="337"/>
      <c r="C2408" s="343"/>
      <c r="D2408" s="191" t="str">
        <f>$D$13</f>
        <v>SUD</v>
      </c>
      <c r="E2408" s="188"/>
      <c r="F2408" s="192"/>
      <c r="G2408" s="192"/>
      <c r="H2408" s="192"/>
      <c r="I2408" s="192"/>
      <c r="J2408" s="192"/>
      <c r="K2408" s="192"/>
      <c r="L2408" s="192"/>
      <c r="M2408" s="192"/>
      <c r="N2408" s="192"/>
      <c r="O2408" s="192"/>
      <c r="P2408" s="192"/>
    </row>
    <row r="2409" spans="1:16" x14ac:dyDescent="0.25">
      <c r="A2409" s="326"/>
      <c r="B2409" s="338"/>
      <c r="C2409" s="344"/>
      <c r="D2409" s="195" t="str">
        <f>$D$14</f>
        <v>OESTE</v>
      </c>
      <c r="E2409" s="190"/>
      <c r="F2409" s="192"/>
      <c r="G2409" s="192"/>
      <c r="H2409" s="192"/>
      <c r="I2409" s="192"/>
      <c r="J2409" s="192"/>
      <c r="K2409" s="192"/>
      <c r="L2409" s="192"/>
      <c r="M2409" s="192"/>
      <c r="N2409" s="192"/>
      <c r="O2409" s="192"/>
      <c r="P2409" s="192"/>
    </row>
    <row r="2410" spans="1:16" x14ac:dyDescent="0.25">
      <c r="A2410" s="193"/>
      <c r="B2410" s="206"/>
      <c r="C2410" s="204"/>
      <c r="D2410" s="192"/>
      <c r="E2410" s="192"/>
      <c r="F2410" s="192"/>
      <c r="G2410" s="192"/>
      <c r="H2410" s="192"/>
      <c r="I2410" s="192"/>
      <c r="J2410" s="192"/>
      <c r="K2410" s="192"/>
      <c r="L2410" s="192"/>
      <c r="M2410" s="192"/>
      <c r="N2410" s="192"/>
      <c r="O2410" s="192"/>
      <c r="P2410" s="192"/>
    </row>
    <row r="2411" spans="1:16" x14ac:dyDescent="0.25">
      <c r="A2411" s="327">
        <f>A2406+1</f>
        <v>481</v>
      </c>
      <c r="B2411" s="333">
        <f>Hoja2!B490</f>
        <v>0</v>
      </c>
      <c r="C2411" s="339">
        <f>Hoja2!R490</f>
        <v>0</v>
      </c>
      <c r="D2411" s="191" t="str">
        <f>$D$11</f>
        <v>NORTE</v>
      </c>
      <c r="E2411" s="187"/>
      <c r="F2411" s="192"/>
      <c r="G2411" s="192"/>
      <c r="H2411" s="192"/>
      <c r="I2411" s="192"/>
      <c r="J2411" s="192"/>
      <c r="K2411" s="192"/>
      <c r="L2411" s="192"/>
      <c r="M2411" s="192"/>
      <c r="N2411" s="192"/>
      <c r="O2411" s="192"/>
      <c r="P2411" s="192"/>
    </row>
    <row r="2412" spans="1:16" x14ac:dyDescent="0.25">
      <c r="A2412" s="328"/>
      <c r="B2412" s="334"/>
      <c r="C2412" s="340"/>
      <c r="D2412" s="194" t="str">
        <f>$D$12</f>
        <v>ESTE</v>
      </c>
      <c r="E2412" s="189"/>
      <c r="F2412" s="192"/>
      <c r="G2412" s="192"/>
      <c r="H2412" s="192"/>
      <c r="I2412" s="192"/>
      <c r="J2412" s="192"/>
      <c r="K2412" s="192"/>
      <c r="L2412" s="192"/>
      <c r="M2412" s="192"/>
      <c r="N2412" s="192"/>
      <c r="O2412" s="192"/>
      <c r="P2412" s="192"/>
    </row>
    <row r="2413" spans="1:16" x14ac:dyDescent="0.25">
      <c r="A2413" s="328"/>
      <c r="B2413" s="334"/>
      <c r="C2413" s="340"/>
      <c r="D2413" s="191" t="str">
        <f>$D$13</f>
        <v>SUD</v>
      </c>
      <c r="E2413" s="188"/>
      <c r="F2413" s="192"/>
      <c r="G2413" s="192"/>
      <c r="H2413" s="192"/>
      <c r="I2413" s="192"/>
      <c r="J2413" s="192"/>
      <c r="K2413" s="192"/>
      <c r="L2413" s="192"/>
      <c r="M2413" s="192"/>
      <c r="N2413" s="192"/>
      <c r="O2413" s="192"/>
      <c r="P2413" s="192"/>
    </row>
    <row r="2414" spans="1:16" x14ac:dyDescent="0.25">
      <c r="A2414" s="329"/>
      <c r="B2414" s="335"/>
      <c r="C2414" s="341"/>
      <c r="D2414" s="195" t="str">
        <f>$D$14</f>
        <v>OESTE</v>
      </c>
      <c r="E2414" s="190"/>
      <c r="F2414" s="192"/>
      <c r="G2414" s="192"/>
      <c r="H2414" s="192"/>
      <c r="I2414" s="192"/>
      <c r="J2414" s="192"/>
      <c r="K2414" s="192"/>
      <c r="L2414" s="192"/>
      <c r="M2414" s="192"/>
      <c r="N2414" s="192"/>
      <c r="O2414" s="192"/>
      <c r="P2414" s="192"/>
    </row>
    <row r="2415" spans="1:16" x14ac:dyDescent="0.25">
      <c r="A2415" s="193"/>
      <c r="B2415" s="206"/>
      <c r="C2415" s="204"/>
      <c r="D2415" s="192"/>
      <c r="E2415" s="192"/>
      <c r="F2415" s="192"/>
      <c r="G2415" s="192"/>
      <c r="H2415" s="192"/>
      <c r="I2415" s="192"/>
      <c r="J2415" s="192"/>
      <c r="K2415" s="192"/>
      <c r="L2415" s="192"/>
      <c r="M2415" s="192"/>
      <c r="N2415" s="192"/>
      <c r="O2415" s="192"/>
      <c r="P2415" s="192"/>
    </row>
    <row r="2416" spans="1:16" x14ac:dyDescent="0.25">
      <c r="A2416" s="324">
        <f>A2411+1</f>
        <v>482</v>
      </c>
      <c r="B2416" s="336">
        <f>Hoja2!B491</f>
        <v>0</v>
      </c>
      <c r="C2416" s="342">
        <f>Hoja2!R491</f>
        <v>0</v>
      </c>
      <c r="D2416" s="191" t="str">
        <f>$D$11</f>
        <v>NORTE</v>
      </c>
      <c r="E2416" s="187"/>
      <c r="F2416" s="192"/>
      <c r="G2416" s="192"/>
      <c r="H2416" s="192"/>
      <c r="I2416" s="192"/>
      <c r="J2416" s="192"/>
      <c r="K2416" s="192"/>
      <c r="L2416" s="192"/>
      <c r="M2416" s="192"/>
      <c r="N2416" s="192"/>
      <c r="O2416" s="192"/>
      <c r="P2416" s="192"/>
    </row>
    <row r="2417" spans="1:16" x14ac:dyDescent="0.25">
      <c r="A2417" s="325"/>
      <c r="B2417" s="337"/>
      <c r="C2417" s="343"/>
      <c r="D2417" s="194" t="str">
        <f>$D$12</f>
        <v>ESTE</v>
      </c>
      <c r="E2417" s="189"/>
      <c r="F2417" s="192"/>
      <c r="G2417" s="192"/>
      <c r="H2417" s="192"/>
      <c r="I2417" s="192"/>
      <c r="J2417" s="192"/>
      <c r="K2417" s="192"/>
      <c r="L2417" s="192"/>
      <c r="M2417" s="192"/>
      <c r="N2417" s="192"/>
      <c r="O2417" s="192"/>
      <c r="P2417" s="192"/>
    </row>
    <row r="2418" spans="1:16" x14ac:dyDescent="0.25">
      <c r="A2418" s="325"/>
      <c r="B2418" s="337"/>
      <c r="C2418" s="343"/>
      <c r="D2418" s="191" t="str">
        <f>$D$13</f>
        <v>SUD</v>
      </c>
      <c r="E2418" s="188"/>
      <c r="F2418" s="192"/>
      <c r="G2418" s="192"/>
      <c r="H2418" s="192"/>
      <c r="I2418" s="192"/>
      <c r="J2418" s="192"/>
      <c r="K2418" s="192"/>
      <c r="L2418" s="192"/>
      <c r="M2418" s="192"/>
      <c r="N2418" s="192"/>
      <c r="O2418" s="192"/>
      <c r="P2418" s="192"/>
    </row>
    <row r="2419" spans="1:16" x14ac:dyDescent="0.25">
      <c r="A2419" s="326"/>
      <c r="B2419" s="338"/>
      <c r="C2419" s="344"/>
      <c r="D2419" s="195" t="str">
        <f>$D$14</f>
        <v>OESTE</v>
      </c>
      <c r="E2419" s="190"/>
      <c r="F2419" s="192"/>
      <c r="G2419" s="192"/>
      <c r="H2419" s="192"/>
      <c r="I2419" s="192"/>
      <c r="J2419" s="192"/>
      <c r="K2419" s="192"/>
      <c r="L2419" s="192"/>
      <c r="M2419" s="192"/>
      <c r="N2419" s="192"/>
      <c r="O2419" s="192"/>
      <c r="P2419" s="192"/>
    </row>
    <row r="2420" spans="1:16" x14ac:dyDescent="0.25">
      <c r="A2420" s="193"/>
      <c r="B2420" s="206"/>
      <c r="C2420" s="204"/>
      <c r="D2420" s="192"/>
      <c r="E2420" s="192"/>
      <c r="F2420" s="192"/>
      <c r="G2420" s="192"/>
      <c r="H2420" s="192"/>
      <c r="I2420" s="192"/>
      <c r="J2420" s="192"/>
      <c r="K2420" s="192"/>
      <c r="L2420" s="192"/>
      <c r="M2420" s="192"/>
      <c r="N2420" s="192"/>
      <c r="O2420" s="192"/>
      <c r="P2420" s="192"/>
    </row>
    <row r="2421" spans="1:16" x14ac:dyDescent="0.25">
      <c r="A2421" s="327">
        <f>A2416+1</f>
        <v>483</v>
      </c>
      <c r="B2421" s="333">
        <f>Hoja2!B492</f>
        <v>0</v>
      </c>
      <c r="C2421" s="339">
        <f>Hoja2!R492</f>
        <v>0</v>
      </c>
      <c r="D2421" s="191" t="str">
        <f>$D$11</f>
        <v>NORTE</v>
      </c>
      <c r="E2421" s="187"/>
      <c r="F2421" s="192"/>
      <c r="G2421" s="192"/>
      <c r="H2421" s="192"/>
      <c r="I2421" s="192"/>
      <c r="J2421" s="192"/>
      <c r="K2421" s="192"/>
      <c r="L2421" s="192"/>
      <c r="M2421" s="192"/>
      <c r="N2421" s="192"/>
      <c r="O2421" s="192"/>
      <c r="P2421" s="192"/>
    </row>
    <row r="2422" spans="1:16" x14ac:dyDescent="0.25">
      <c r="A2422" s="328"/>
      <c r="B2422" s="334"/>
      <c r="C2422" s="340"/>
      <c r="D2422" s="194" t="str">
        <f>$D$12</f>
        <v>ESTE</v>
      </c>
      <c r="E2422" s="189"/>
      <c r="F2422" s="192"/>
      <c r="G2422" s="192"/>
      <c r="H2422" s="192"/>
      <c r="I2422" s="192"/>
      <c r="J2422" s="192"/>
      <c r="K2422" s="192"/>
      <c r="L2422" s="192"/>
      <c r="M2422" s="192"/>
      <c r="N2422" s="192"/>
      <c r="O2422" s="192"/>
      <c r="P2422" s="192"/>
    </row>
    <row r="2423" spans="1:16" x14ac:dyDescent="0.25">
      <c r="A2423" s="328"/>
      <c r="B2423" s="334"/>
      <c r="C2423" s="340"/>
      <c r="D2423" s="191" t="str">
        <f>$D$13</f>
        <v>SUD</v>
      </c>
      <c r="E2423" s="188"/>
      <c r="F2423" s="192"/>
      <c r="G2423" s="192"/>
      <c r="H2423" s="192"/>
      <c r="I2423" s="192"/>
      <c r="J2423" s="192"/>
      <c r="K2423" s="192"/>
      <c r="L2423" s="192"/>
      <c r="M2423" s="192"/>
      <c r="N2423" s="192"/>
      <c r="O2423" s="192"/>
      <c r="P2423" s="192"/>
    </row>
    <row r="2424" spans="1:16" x14ac:dyDescent="0.25">
      <c r="A2424" s="329"/>
      <c r="B2424" s="335"/>
      <c r="C2424" s="341"/>
      <c r="D2424" s="195" t="str">
        <f>$D$14</f>
        <v>OESTE</v>
      </c>
      <c r="E2424" s="190"/>
      <c r="F2424" s="192"/>
      <c r="G2424" s="192"/>
      <c r="H2424" s="192"/>
      <c r="I2424" s="192"/>
      <c r="J2424" s="192"/>
      <c r="K2424" s="192"/>
      <c r="L2424" s="192"/>
      <c r="M2424" s="192"/>
      <c r="N2424" s="192"/>
      <c r="O2424" s="192"/>
      <c r="P2424" s="192"/>
    </row>
    <row r="2425" spans="1:16" x14ac:dyDescent="0.25">
      <c r="A2425" s="193"/>
      <c r="B2425" s="206"/>
      <c r="C2425" s="204"/>
      <c r="D2425" s="192"/>
      <c r="E2425" s="192"/>
      <c r="F2425" s="192"/>
      <c r="G2425" s="192"/>
      <c r="H2425" s="192"/>
      <c r="I2425" s="192"/>
      <c r="J2425" s="192"/>
      <c r="K2425" s="192"/>
      <c r="L2425" s="192"/>
      <c r="M2425" s="192"/>
      <c r="N2425" s="192"/>
      <c r="O2425" s="192"/>
      <c r="P2425" s="192"/>
    </row>
    <row r="2426" spans="1:16" x14ac:dyDescent="0.25">
      <c r="A2426" s="324">
        <f>A2421+1</f>
        <v>484</v>
      </c>
      <c r="B2426" s="336">
        <f>Hoja2!B493</f>
        <v>0</v>
      </c>
      <c r="C2426" s="342">
        <f>Hoja2!R493</f>
        <v>0</v>
      </c>
      <c r="D2426" s="191" t="str">
        <f>$D$11</f>
        <v>NORTE</v>
      </c>
      <c r="E2426" s="187"/>
      <c r="F2426" s="192"/>
      <c r="G2426" s="192"/>
      <c r="H2426" s="192"/>
      <c r="I2426" s="192"/>
      <c r="J2426" s="192"/>
      <c r="K2426" s="192"/>
      <c r="L2426" s="192"/>
      <c r="M2426" s="192"/>
      <c r="N2426" s="192"/>
      <c r="O2426" s="192"/>
      <c r="P2426" s="192"/>
    </row>
    <row r="2427" spans="1:16" x14ac:dyDescent="0.25">
      <c r="A2427" s="325"/>
      <c r="B2427" s="337"/>
      <c r="C2427" s="343"/>
      <c r="D2427" s="194" t="str">
        <f>$D$12</f>
        <v>ESTE</v>
      </c>
      <c r="E2427" s="189"/>
      <c r="F2427" s="192"/>
      <c r="G2427" s="192"/>
      <c r="H2427" s="192"/>
      <c r="I2427" s="192"/>
      <c r="J2427" s="192"/>
      <c r="K2427" s="192"/>
      <c r="L2427" s="192"/>
      <c r="M2427" s="192"/>
      <c r="N2427" s="192"/>
      <c r="O2427" s="192"/>
      <c r="P2427" s="192"/>
    </row>
    <row r="2428" spans="1:16" x14ac:dyDescent="0.25">
      <c r="A2428" s="325"/>
      <c r="B2428" s="337"/>
      <c r="C2428" s="343"/>
      <c r="D2428" s="191" t="str">
        <f>$D$13</f>
        <v>SUD</v>
      </c>
      <c r="E2428" s="188"/>
      <c r="F2428" s="192"/>
      <c r="G2428" s="192"/>
      <c r="H2428" s="192"/>
      <c r="I2428" s="192"/>
      <c r="J2428" s="192"/>
      <c r="K2428" s="192"/>
      <c r="L2428" s="192"/>
      <c r="M2428" s="192"/>
      <c r="N2428" s="192"/>
      <c r="O2428" s="192"/>
      <c r="P2428" s="192"/>
    </row>
    <row r="2429" spans="1:16" x14ac:dyDescent="0.25">
      <c r="A2429" s="326"/>
      <c r="B2429" s="338"/>
      <c r="C2429" s="344"/>
      <c r="D2429" s="195" t="str">
        <f>$D$14</f>
        <v>OESTE</v>
      </c>
      <c r="E2429" s="190"/>
      <c r="F2429" s="192"/>
      <c r="G2429" s="192"/>
      <c r="H2429" s="192"/>
      <c r="I2429" s="192"/>
      <c r="J2429" s="192"/>
      <c r="K2429" s="192"/>
      <c r="L2429" s="192"/>
      <c r="M2429" s="192"/>
      <c r="N2429" s="192"/>
      <c r="O2429" s="192"/>
      <c r="P2429" s="192"/>
    </row>
    <row r="2430" spans="1:16" x14ac:dyDescent="0.25">
      <c r="A2430" s="193"/>
      <c r="B2430" s="206"/>
      <c r="C2430" s="204"/>
      <c r="D2430" s="192"/>
      <c r="E2430" s="192"/>
      <c r="F2430" s="192"/>
      <c r="G2430" s="192"/>
      <c r="H2430" s="192"/>
      <c r="I2430" s="192"/>
      <c r="J2430" s="192"/>
      <c r="K2430" s="192"/>
      <c r="L2430" s="192"/>
      <c r="M2430" s="192"/>
      <c r="N2430" s="192"/>
      <c r="O2430" s="192"/>
      <c r="P2430" s="192"/>
    </row>
    <row r="2431" spans="1:16" x14ac:dyDescent="0.25">
      <c r="A2431" s="327">
        <f>A2426+1</f>
        <v>485</v>
      </c>
      <c r="B2431" s="333">
        <f>Hoja2!B494</f>
        <v>0</v>
      </c>
      <c r="C2431" s="339">
        <f>Hoja2!R494</f>
        <v>0</v>
      </c>
      <c r="D2431" s="191" t="str">
        <f>$D$11</f>
        <v>NORTE</v>
      </c>
      <c r="E2431" s="187"/>
      <c r="F2431" s="192"/>
      <c r="G2431" s="192"/>
      <c r="H2431" s="192"/>
      <c r="I2431" s="192"/>
      <c r="J2431" s="192"/>
      <c r="K2431" s="192"/>
      <c r="L2431" s="192"/>
      <c r="M2431" s="192"/>
      <c r="N2431" s="192"/>
      <c r="O2431" s="192"/>
      <c r="P2431" s="192"/>
    </row>
    <row r="2432" spans="1:16" x14ac:dyDescent="0.25">
      <c r="A2432" s="328"/>
      <c r="B2432" s="334"/>
      <c r="C2432" s="340"/>
      <c r="D2432" s="194" t="str">
        <f>$D$12</f>
        <v>ESTE</v>
      </c>
      <c r="E2432" s="189"/>
      <c r="F2432" s="192"/>
      <c r="G2432" s="192"/>
      <c r="H2432" s="192"/>
      <c r="I2432" s="192"/>
      <c r="J2432" s="192"/>
      <c r="K2432" s="192"/>
      <c r="L2432" s="192"/>
      <c r="M2432" s="192"/>
      <c r="N2432" s="192"/>
      <c r="O2432" s="192"/>
      <c r="P2432" s="192"/>
    </row>
    <row r="2433" spans="1:16" x14ac:dyDescent="0.25">
      <c r="A2433" s="328"/>
      <c r="B2433" s="334"/>
      <c r="C2433" s="340"/>
      <c r="D2433" s="191" t="str">
        <f>$D$13</f>
        <v>SUD</v>
      </c>
      <c r="E2433" s="188"/>
      <c r="F2433" s="192"/>
      <c r="G2433" s="192"/>
      <c r="H2433" s="192"/>
      <c r="I2433" s="192"/>
      <c r="J2433" s="192"/>
      <c r="K2433" s="192"/>
      <c r="L2433" s="192"/>
      <c r="M2433" s="192"/>
      <c r="N2433" s="192"/>
      <c r="O2433" s="192"/>
      <c r="P2433" s="192"/>
    </row>
    <row r="2434" spans="1:16" x14ac:dyDescent="0.25">
      <c r="A2434" s="329"/>
      <c r="B2434" s="335"/>
      <c r="C2434" s="341"/>
      <c r="D2434" s="195" t="str">
        <f>$D$14</f>
        <v>OESTE</v>
      </c>
      <c r="E2434" s="190"/>
      <c r="F2434" s="192"/>
      <c r="G2434" s="192"/>
      <c r="H2434" s="192"/>
      <c r="I2434" s="192"/>
      <c r="J2434" s="192"/>
      <c r="K2434" s="192"/>
      <c r="L2434" s="192"/>
      <c r="M2434" s="192"/>
      <c r="N2434" s="192"/>
      <c r="O2434" s="192"/>
      <c r="P2434" s="192"/>
    </row>
    <row r="2435" spans="1:16" x14ac:dyDescent="0.25">
      <c r="A2435" s="193"/>
      <c r="B2435" s="206"/>
      <c r="C2435" s="204"/>
      <c r="D2435" s="192"/>
      <c r="E2435" s="192"/>
      <c r="F2435" s="192"/>
      <c r="G2435" s="192"/>
      <c r="H2435" s="192"/>
      <c r="I2435" s="192"/>
      <c r="J2435" s="192"/>
      <c r="K2435" s="192"/>
      <c r="L2435" s="192"/>
      <c r="M2435" s="192"/>
      <c r="N2435" s="192"/>
      <c r="O2435" s="192"/>
      <c r="P2435" s="192"/>
    </row>
    <row r="2436" spans="1:16" x14ac:dyDescent="0.25">
      <c r="A2436" s="324">
        <f>A2431+1</f>
        <v>486</v>
      </c>
      <c r="B2436" s="336">
        <f>Hoja2!B495</f>
        <v>0</v>
      </c>
      <c r="C2436" s="342">
        <f>Hoja2!R495</f>
        <v>0</v>
      </c>
      <c r="D2436" s="191" t="str">
        <f>$D$11</f>
        <v>NORTE</v>
      </c>
      <c r="E2436" s="187"/>
      <c r="F2436" s="192"/>
      <c r="G2436" s="192"/>
      <c r="H2436" s="192"/>
      <c r="I2436" s="192"/>
      <c r="J2436" s="192"/>
      <c r="K2436" s="192"/>
      <c r="L2436" s="192"/>
      <c r="M2436" s="192"/>
      <c r="N2436" s="192"/>
      <c r="O2436" s="192"/>
      <c r="P2436" s="192"/>
    </row>
    <row r="2437" spans="1:16" x14ac:dyDescent="0.25">
      <c r="A2437" s="325"/>
      <c r="B2437" s="337"/>
      <c r="C2437" s="343"/>
      <c r="D2437" s="194" t="str">
        <f>$D$12</f>
        <v>ESTE</v>
      </c>
      <c r="E2437" s="189"/>
      <c r="F2437" s="192"/>
      <c r="G2437" s="192"/>
      <c r="H2437" s="192"/>
      <c r="I2437" s="192"/>
      <c r="J2437" s="192"/>
      <c r="K2437" s="192"/>
      <c r="L2437" s="192"/>
      <c r="M2437" s="192"/>
      <c r="N2437" s="192"/>
      <c r="O2437" s="192"/>
      <c r="P2437" s="192"/>
    </row>
    <row r="2438" spans="1:16" x14ac:dyDescent="0.25">
      <c r="A2438" s="325"/>
      <c r="B2438" s="337"/>
      <c r="C2438" s="343"/>
      <c r="D2438" s="191" t="str">
        <f>$D$13</f>
        <v>SUD</v>
      </c>
      <c r="E2438" s="188"/>
      <c r="F2438" s="192"/>
      <c r="G2438" s="192"/>
      <c r="H2438" s="192"/>
      <c r="I2438" s="192"/>
      <c r="J2438" s="192"/>
      <c r="K2438" s="192"/>
      <c r="L2438" s="192"/>
      <c r="M2438" s="192"/>
      <c r="N2438" s="192"/>
      <c r="O2438" s="192"/>
      <c r="P2438" s="192"/>
    </row>
    <row r="2439" spans="1:16" x14ac:dyDescent="0.25">
      <c r="A2439" s="326"/>
      <c r="B2439" s="338"/>
      <c r="C2439" s="344"/>
      <c r="D2439" s="195" t="str">
        <f>$D$14</f>
        <v>OESTE</v>
      </c>
      <c r="E2439" s="190"/>
      <c r="F2439" s="192"/>
      <c r="G2439" s="192"/>
      <c r="H2439" s="192"/>
      <c r="I2439" s="192"/>
      <c r="J2439" s="192"/>
      <c r="K2439" s="192"/>
      <c r="L2439" s="192"/>
      <c r="M2439" s="192"/>
      <c r="N2439" s="192"/>
      <c r="O2439" s="192"/>
      <c r="P2439" s="192"/>
    </row>
    <row r="2440" spans="1:16" x14ac:dyDescent="0.25">
      <c r="A2440" s="193"/>
      <c r="B2440" s="206"/>
      <c r="C2440" s="204"/>
      <c r="D2440" s="192"/>
      <c r="E2440" s="192"/>
      <c r="F2440" s="192"/>
      <c r="G2440" s="192"/>
      <c r="H2440" s="192"/>
      <c r="I2440" s="192"/>
      <c r="J2440" s="192"/>
      <c r="K2440" s="192"/>
      <c r="L2440" s="192"/>
      <c r="M2440" s="192"/>
      <c r="N2440" s="192"/>
      <c r="O2440" s="192"/>
      <c r="P2440" s="192"/>
    </row>
    <row r="2441" spans="1:16" x14ac:dyDescent="0.25">
      <c r="A2441" s="327">
        <f>A2436+1</f>
        <v>487</v>
      </c>
      <c r="B2441" s="333">
        <f>Hoja2!B496</f>
        <v>0</v>
      </c>
      <c r="C2441" s="339">
        <f>Hoja2!R496</f>
        <v>0</v>
      </c>
      <c r="D2441" s="191" t="str">
        <f>$D$11</f>
        <v>NORTE</v>
      </c>
      <c r="E2441" s="187"/>
      <c r="F2441" s="192"/>
      <c r="G2441" s="192"/>
      <c r="H2441" s="192"/>
      <c r="I2441" s="192"/>
      <c r="J2441" s="192"/>
      <c r="K2441" s="192"/>
      <c r="L2441" s="192"/>
      <c r="M2441" s="192"/>
      <c r="N2441" s="192"/>
      <c r="O2441" s="192"/>
      <c r="P2441" s="192"/>
    </row>
    <row r="2442" spans="1:16" x14ac:dyDescent="0.25">
      <c r="A2442" s="328"/>
      <c r="B2442" s="334"/>
      <c r="C2442" s="340"/>
      <c r="D2442" s="194" t="str">
        <f>$D$12</f>
        <v>ESTE</v>
      </c>
      <c r="E2442" s="189"/>
      <c r="F2442" s="192"/>
      <c r="G2442" s="192"/>
      <c r="H2442" s="192"/>
      <c r="I2442" s="192"/>
      <c r="J2442" s="192"/>
      <c r="K2442" s="192"/>
      <c r="L2442" s="192"/>
      <c r="M2442" s="192"/>
      <c r="N2442" s="192"/>
      <c r="O2442" s="192"/>
      <c r="P2442" s="192"/>
    </row>
    <row r="2443" spans="1:16" x14ac:dyDescent="0.25">
      <c r="A2443" s="328"/>
      <c r="B2443" s="334"/>
      <c r="C2443" s="340"/>
      <c r="D2443" s="191" t="str">
        <f>$D$13</f>
        <v>SUD</v>
      </c>
      <c r="E2443" s="188"/>
      <c r="F2443" s="192"/>
      <c r="G2443" s="192"/>
      <c r="H2443" s="192"/>
      <c r="I2443" s="192"/>
      <c r="J2443" s="192"/>
      <c r="K2443" s="192"/>
      <c r="L2443" s="192"/>
      <c r="M2443" s="192"/>
      <c r="N2443" s="192"/>
      <c r="O2443" s="192"/>
      <c r="P2443" s="192"/>
    </row>
    <row r="2444" spans="1:16" x14ac:dyDescent="0.25">
      <c r="A2444" s="329"/>
      <c r="B2444" s="335"/>
      <c r="C2444" s="341"/>
      <c r="D2444" s="195" t="str">
        <f>$D$14</f>
        <v>OESTE</v>
      </c>
      <c r="E2444" s="190"/>
      <c r="F2444" s="192"/>
      <c r="G2444" s="192"/>
      <c r="H2444" s="192"/>
      <c r="I2444" s="192"/>
      <c r="J2444" s="192"/>
      <c r="K2444" s="192"/>
      <c r="L2444" s="192"/>
      <c r="M2444" s="192"/>
      <c r="N2444" s="192"/>
      <c r="O2444" s="192"/>
      <c r="P2444" s="192"/>
    </row>
    <row r="2445" spans="1:16" x14ac:dyDescent="0.25">
      <c r="A2445" s="193"/>
      <c r="B2445" s="206"/>
      <c r="C2445" s="204"/>
      <c r="D2445" s="192"/>
      <c r="E2445" s="192"/>
      <c r="F2445" s="192"/>
      <c r="G2445" s="192"/>
      <c r="H2445" s="192"/>
      <c r="I2445" s="192"/>
      <c r="J2445" s="192"/>
      <c r="K2445" s="192"/>
      <c r="L2445" s="192"/>
      <c r="M2445" s="192"/>
      <c r="N2445" s="192"/>
      <c r="O2445" s="192"/>
      <c r="P2445" s="192"/>
    </row>
    <row r="2446" spans="1:16" x14ac:dyDescent="0.25">
      <c r="A2446" s="324">
        <f>A2441+1</f>
        <v>488</v>
      </c>
      <c r="B2446" s="336">
        <f>Hoja2!B497</f>
        <v>0</v>
      </c>
      <c r="C2446" s="342">
        <f>Hoja2!R497</f>
        <v>0</v>
      </c>
      <c r="D2446" s="191" t="str">
        <f>$D$11</f>
        <v>NORTE</v>
      </c>
      <c r="E2446" s="187"/>
      <c r="F2446" s="192"/>
      <c r="G2446" s="192"/>
      <c r="H2446" s="192"/>
      <c r="I2446" s="192"/>
      <c r="J2446" s="192"/>
      <c r="K2446" s="192"/>
      <c r="L2446" s="192"/>
      <c r="M2446" s="192"/>
      <c r="N2446" s="192"/>
      <c r="O2446" s="192"/>
      <c r="P2446" s="192"/>
    </row>
    <row r="2447" spans="1:16" x14ac:dyDescent="0.25">
      <c r="A2447" s="325"/>
      <c r="B2447" s="337"/>
      <c r="C2447" s="343"/>
      <c r="D2447" s="194" t="str">
        <f>$D$12</f>
        <v>ESTE</v>
      </c>
      <c r="E2447" s="189"/>
      <c r="F2447" s="192"/>
      <c r="G2447" s="192"/>
      <c r="H2447" s="192"/>
      <c r="I2447" s="192"/>
      <c r="J2447" s="192"/>
      <c r="K2447" s="192"/>
      <c r="L2447" s="192"/>
      <c r="M2447" s="192"/>
      <c r="N2447" s="192"/>
      <c r="O2447" s="192"/>
      <c r="P2447" s="192"/>
    </row>
    <row r="2448" spans="1:16" x14ac:dyDescent="0.25">
      <c r="A2448" s="325"/>
      <c r="B2448" s="337"/>
      <c r="C2448" s="343"/>
      <c r="D2448" s="191" t="str">
        <f>$D$13</f>
        <v>SUD</v>
      </c>
      <c r="E2448" s="188"/>
      <c r="F2448" s="192"/>
      <c r="G2448" s="192"/>
      <c r="H2448" s="192"/>
      <c r="I2448" s="192"/>
      <c r="J2448" s="192"/>
      <c r="K2448" s="192"/>
      <c r="L2448" s="192"/>
      <c r="M2448" s="192"/>
      <c r="N2448" s="192"/>
      <c r="O2448" s="192"/>
      <c r="P2448" s="192"/>
    </row>
    <row r="2449" spans="1:16" x14ac:dyDescent="0.25">
      <c r="A2449" s="326"/>
      <c r="B2449" s="338"/>
      <c r="C2449" s="344"/>
      <c r="D2449" s="195" t="str">
        <f>$D$14</f>
        <v>OESTE</v>
      </c>
      <c r="E2449" s="190"/>
      <c r="F2449" s="192"/>
      <c r="G2449" s="192"/>
      <c r="H2449" s="192"/>
      <c r="I2449" s="192"/>
      <c r="J2449" s="192"/>
      <c r="K2449" s="192"/>
      <c r="L2449" s="192"/>
      <c r="M2449" s="192"/>
      <c r="N2449" s="192"/>
      <c r="O2449" s="192"/>
      <c r="P2449" s="192"/>
    </row>
    <row r="2450" spans="1:16" x14ac:dyDescent="0.25">
      <c r="A2450" s="193"/>
      <c r="B2450" s="206"/>
      <c r="C2450" s="204"/>
      <c r="D2450" s="192"/>
      <c r="E2450" s="192"/>
      <c r="F2450" s="192"/>
      <c r="G2450" s="192"/>
      <c r="H2450" s="192"/>
      <c r="I2450" s="192"/>
      <c r="J2450" s="192"/>
      <c r="K2450" s="192"/>
      <c r="L2450" s="192"/>
      <c r="M2450" s="192"/>
      <c r="N2450" s="192"/>
      <c r="O2450" s="192"/>
      <c r="P2450" s="192"/>
    </row>
    <row r="2451" spans="1:16" x14ac:dyDescent="0.25">
      <c r="A2451" s="327">
        <f>A2446+1</f>
        <v>489</v>
      </c>
      <c r="B2451" s="333">
        <f>Hoja2!B498</f>
        <v>0</v>
      </c>
      <c r="C2451" s="339">
        <f>Hoja2!R498</f>
        <v>0</v>
      </c>
      <c r="D2451" s="191" t="str">
        <f>$D$11</f>
        <v>NORTE</v>
      </c>
      <c r="E2451" s="187"/>
      <c r="F2451" s="192"/>
      <c r="G2451" s="192"/>
      <c r="H2451" s="192"/>
      <c r="I2451" s="192"/>
      <c r="J2451" s="192"/>
      <c r="K2451" s="192"/>
      <c r="L2451" s="192"/>
      <c r="M2451" s="192"/>
      <c r="N2451" s="192"/>
      <c r="O2451" s="192"/>
      <c r="P2451" s="192"/>
    </row>
    <row r="2452" spans="1:16" x14ac:dyDescent="0.25">
      <c r="A2452" s="328"/>
      <c r="B2452" s="334"/>
      <c r="C2452" s="340"/>
      <c r="D2452" s="194" t="str">
        <f>$D$12</f>
        <v>ESTE</v>
      </c>
      <c r="E2452" s="189"/>
      <c r="F2452" s="192"/>
      <c r="G2452" s="192"/>
      <c r="H2452" s="192"/>
      <c r="I2452" s="192"/>
      <c r="J2452" s="192"/>
      <c r="K2452" s="192"/>
      <c r="L2452" s="192"/>
      <c r="M2452" s="192"/>
      <c r="N2452" s="192"/>
      <c r="O2452" s="192"/>
      <c r="P2452" s="192"/>
    </row>
    <row r="2453" spans="1:16" x14ac:dyDescent="0.25">
      <c r="A2453" s="328"/>
      <c r="B2453" s="334"/>
      <c r="C2453" s="340"/>
      <c r="D2453" s="191" t="str">
        <f>$D$13</f>
        <v>SUD</v>
      </c>
      <c r="E2453" s="188"/>
      <c r="F2453" s="192"/>
      <c r="G2453" s="192"/>
      <c r="H2453" s="192"/>
      <c r="I2453" s="192"/>
      <c r="J2453" s="192"/>
      <c r="K2453" s="192"/>
      <c r="L2453" s="192"/>
      <c r="M2453" s="192"/>
      <c r="N2453" s="192"/>
      <c r="O2453" s="192"/>
      <c r="P2453" s="192"/>
    </row>
    <row r="2454" spans="1:16" x14ac:dyDescent="0.25">
      <c r="A2454" s="329"/>
      <c r="B2454" s="335"/>
      <c r="C2454" s="341"/>
      <c r="D2454" s="195" t="str">
        <f>$D$14</f>
        <v>OESTE</v>
      </c>
      <c r="E2454" s="190"/>
      <c r="F2454" s="192"/>
      <c r="G2454" s="192"/>
      <c r="H2454" s="192"/>
      <c r="I2454" s="192"/>
      <c r="J2454" s="192"/>
      <c r="K2454" s="192"/>
      <c r="L2454" s="192"/>
      <c r="M2454" s="192"/>
      <c r="N2454" s="192"/>
      <c r="O2454" s="192"/>
      <c r="P2454" s="192"/>
    </row>
    <row r="2455" spans="1:16" x14ac:dyDescent="0.25">
      <c r="A2455" s="193"/>
      <c r="B2455" s="206"/>
      <c r="C2455" s="204"/>
      <c r="D2455" s="192"/>
      <c r="E2455" s="192"/>
      <c r="F2455" s="192"/>
      <c r="G2455" s="192"/>
      <c r="H2455" s="192"/>
      <c r="I2455" s="192"/>
      <c r="J2455" s="192"/>
      <c r="K2455" s="192"/>
      <c r="L2455" s="192"/>
      <c r="M2455" s="192"/>
      <c r="N2455" s="192"/>
      <c r="O2455" s="192"/>
      <c r="P2455" s="192"/>
    </row>
    <row r="2456" spans="1:16" x14ac:dyDescent="0.25">
      <c r="A2456" s="324">
        <f>A2451+1</f>
        <v>490</v>
      </c>
      <c r="B2456" s="336">
        <f>Hoja2!B499</f>
        <v>0</v>
      </c>
      <c r="C2456" s="342">
        <f>Hoja2!R499</f>
        <v>0</v>
      </c>
      <c r="D2456" s="191" t="str">
        <f>$D$11</f>
        <v>NORTE</v>
      </c>
      <c r="E2456" s="187"/>
      <c r="F2456" s="192"/>
      <c r="G2456" s="192"/>
      <c r="H2456" s="192"/>
      <c r="I2456" s="192"/>
      <c r="J2456" s="192"/>
      <c r="K2456" s="192"/>
      <c r="L2456" s="192"/>
      <c r="M2456" s="192"/>
      <c r="N2456" s="192"/>
      <c r="O2456" s="192"/>
      <c r="P2456" s="192"/>
    </row>
    <row r="2457" spans="1:16" x14ac:dyDescent="0.25">
      <c r="A2457" s="325"/>
      <c r="B2457" s="337"/>
      <c r="C2457" s="343"/>
      <c r="D2457" s="194" t="str">
        <f>$D$12</f>
        <v>ESTE</v>
      </c>
      <c r="E2457" s="189"/>
      <c r="F2457" s="192"/>
      <c r="G2457" s="192"/>
      <c r="H2457" s="192"/>
      <c r="I2457" s="192"/>
      <c r="J2457" s="192"/>
      <c r="K2457" s="192"/>
      <c r="L2457" s="192"/>
      <c r="M2457" s="192"/>
      <c r="N2457" s="192"/>
      <c r="O2457" s="192"/>
      <c r="P2457" s="192"/>
    </row>
    <row r="2458" spans="1:16" x14ac:dyDescent="0.25">
      <c r="A2458" s="325"/>
      <c r="B2458" s="337"/>
      <c r="C2458" s="343"/>
      <c r="D2458" s="191" t="str">
        <f>$D$13</f>
        <v>SUD</v>
      </c>
      <c r="E2458" s="188"/>
      <c r="F2458" s="192"/>
      <c r="G2458" s="192"/>
      <c r="H2458" s="192"/>
      <c r="I2458" s="192"/>
      <c r="J2458" s="192"/>
      <c r="K2458" s="192"/>
      <c r="L2458" s="192"/>
      <c r="M2458" s="192"/>
      <c r="N2458" s="192"/>
      <c r="O2458" s="192"/>
      <c r="P2458" s="192"/>
    </row>
    <row r="2459" spans="1:16" x14ac:dyDescent="0.25">
      <c r="A2459" s="326"/>
      <c r="B2459" s="338"/>
      <c r="C2459" s="344"/>
      <c r="D2459" s="195" t="str">
        <f>$D$14</f>
        <v>OESTE</v>
      </c>
      <c r="E2459" s="190"/>
      <c r="F2459" s="192"/>
      <c r="G2459" s="192"/>
      <c r="H2459" s="192"/>
      <c r="I2459" s="192"/>
      <c r="J2459" s="192"/>
      <c r="K2459" s="192"/>
      <c r="L2459" s="192"/>
      <c r="M2459" s="192"/>
      <c r="N2459" s="192"/>
      <c r="O2459" s="192"/>
      <c r="P2459" s="192"/>
    </row>
    <row r="2460" spans="1:16" x14ac:dyDescent="0.25">
      <c r="A2460" s="193"/>
      <c r="B2460" s="206"/>
      <c r="C2460" s="204"/>
      <c r="D2460" s="192"/>
      <c r="E2460" s="192"/>
      <c r="F2460" s="192"/>
      <c r="G2460" s="192"/>
      <c r="H2460" s="192"/>
      <c r="I2460" s="192"/>
      <c r="J2460" s="192"/>
      <c r="K2460" s="192"/>
      <c r="L2460" s="192"/>
      <c r="M2460" s="192"/>
      <c r="N2460" s="192"/>
      <c r="O2460" s="192"/>
      <c r="P2460" s="192"/>
    </row>
    <row r="2461" spans="1:16" x14ac:dyDescent="0.25">
      <c r="A2461" s="327">
        <f>A2456+1</f>
        <v>491</v>
      </c>
      <c r="B2461" s="333">
        <f>Hoja2!B500</f>
        <v>0</v>
      </c>
      <c r="C2461" s="339">
        <f>Hoja2!R500</f>
        <v>0</v>
      </c>
      <c r="D2461" s="191" t="str">
        <f>$D$11</f>
        <v>NORTE</v>
      </c>
      <c r="E2461" s="187"/>
      <c r="F2461" s="192"/>
      <c r="G2461" s="192"/>
      <c r="H2461" s="192"/>
      <c r="I2461" s="192"/>
      <c r="J2461" s="192"/>
      <c r="K2461" s="192"/>
      <c r="L2461" s="192"/>
      <c r="M2461" s="192"/>
      <c r="N2461" s="192"/>
      <c r="O2461" s="192"/>
      <c r="P2461" s="192"/>
    </row>
    <row r="2462" spans="1:16" x14ac:dyDescent="0.25">
      <c r="A2462" s="328"/>
      <c r="B2462" s="334"/>
      <c r="C2462" s="340"/>
      <c r="D2462" s="194" t="str">
        <f>$D$12</f>
        <v>ESTE</v>
      </c>
      <c r="E2462" s="189"/>
      <c r="F2462" s="192"/>
      <c r="G2462" s="192"/>
      <c r="H2462" s="192"/>
      <c r="I2462" s="192"/>
      <c r="J2462" s="192"/>
      <c r="K2462" s="192"/>
      <c r="L2462" s="192"/>
      <c r="M2462" s="192"/>
      <c r="N2462" s="192"/>
      <c r="O2462" s="192"/>
      <c r="P2462" s="192"/>
    </row>
    <row r="2463" spans="1:16" x14ac:dyDescent="0.25">
      <c r="A2463" s="328"/>
      <c r="B2463" s="334"/>
      <c r="C2463" s="340"/>
      <c r="D2463" s="191" t="str">
        <f>$D$13</f>
        <v>SUD</v>
      </c>
      <c r="E2463" s="188"/>
      <c r="F2463" s="192"/>
      <c r="G2463" s="192"/>
      <c r="H2463" s="192"/>
      <c r="I2463" s="192"/>
      <c r="J2463" s="192"/>
      <c r="K2463" s="192"/>
      <c r="L2463" s="192"/>
      <c r="M2463" s="192"/>
      <c r="N2463" s="192"/>
      <c r="O2463" s="192"/>
      <c r="P2463" s="192"/>
    </row>
    <row r="2464" spans="1:16" x14ac:dyDescent="0.25">
      <c r="A2464" s="329"/>
      <c r="B2464" s="335"/>
      <c r="C2464" s="341"/>
      <c r="D2464" s="195" t="str">
        <f>$D$14</f>
        <v>OESTE</v>
      </c>
      <c r="E2464" s="190"/>
      <c r="F2464" s="192"/>
      <c r="G2464" s="192"/>
      <c r="H2464" s="192"/>
      <c r="I2464" s="192"/>
      <c r="J2464" s="192"/>
      <c r="K2464" s="192"/>
      <c r="L2464" s="192"/>
      <c r="M2464" s="192"/>
      <c r="N2464" s="192"/>
      <c r="O2464" s="192"/>
      <c r="P2464" s="192"/>
    </row>
    <row r="2465" spans="1:16" x14ac:dyDescent="0.25">
      <c r="A2465" s="193"/>
      <c r="B2465" s="206"/>
      <c r="C2465" s="204"/>
      <c r="D2465" s="192"/>
      <c r="E2465" s="192"/>
      <c r="F2465" s="192"/>
      <c r="G2465" s="192"/>
      <c r="H2465" s="192"/>
      <c r="I2465" s="192"/>
      <c r="J2465" s="192"/>
      <c r="K2465" s="192"/>
      <c r="L2465" s="192"/>
      <c r="M2465" s="192"/>
      <c r="N2465" s="192"/>
      <c r="O2465" s="192"/>
      <c r="P2465" s="192"/>
    </row>
    <row r="2466" spans="1:16" x14ac:dyDescent="0.25">
      <c r="A2466" s="324">
        <f>A2461+1</f>
        <v>492</v>
      </c>
      <c r="B2466" s="336">
        <f>Hoja2!B501</f>
        <v>0</v>
      </c>
      <c r="C2466" s="342">
        <f>Hoja2!R501</f>
        <v>0</v>
      </c>
      <c r="D2466" s="191" t="str">
        <f>$D$11</f>
        <v>NORTE</v>
      </c>
      <c r="E2466" s="187"/>
      <c r="F2466" s="192"/>
      <c r="G2466" s="192"/>
      <c r="H2466" s="192"/>
      <c r="I2466" s="192"/>
      <c r="J2466" s="192"/>
      <c r="K2466" s="192"/>
      <c r="L2466" s="192"/>
      <c r="M2466" s="192"/>
      <c r="N2466" s="192"/>
      <c r="O2466" s="192"/>
      <c r="P2466" s="192"/>
    </row>
    <row r="2467" spans="1:16" x14ac:dyDescent="0.25">
      <c r="A2467" s="325"/>
      <c r="B2467" s="337"/>
      <c r="C2467" s="343"/>
      <c r="D2467" s="194" t="str">
        <f>$D$12</f>
        <v>ESTE</v>
      </c>
      <c r="E2467" s="189"/>
      <c r="F2467" s="192"/>
      <c r="G2467" s="192"/>
      <c r="H2467" s="192"/>
      <c r="I2467" s="192"/>
      <c r="J2467" s="192"/>
      <c r="K2467" s="192"/>
      <c r="L2467" s="192"/>
      <c r="M2467" s="192"/>
      <c r="N2467" s="192"/>
      <c r="O2467" s="192"/>
      <c r="P2467" s="192"/>
    </row>
    <row r="2468" spans="1:16" x14ac:dyDescent="0.25">
      <c r="A2468" s="325"/>
      <c r="B2468" s="337"/>
      <c r="C2468" s="343"/>
      <c r="D2468" s="191" t="str">
        <f>$D$13</f>
        <v>SUD</v>
      </c>
      <c r="E2468" s="188"/>
      <c r="F2468" s="192"/>
      <c r="G2468" s="192"/>
      <c r="H2468" s="192"/>
      <c r="I2468" s="192"/>
      <c r="J2468" s="192"/>
      <c r="K2468" s="192"/>
      <c r="L2468" s="192"/>
      <c r="M2468" s="192"/>
      <c r="N2468" s="192"/>
      <c r="O2468" s="192"/>
      <c r="P2468" s="192"/>
    </row>
    <row r="2469" spans="1:16" x14ac:dyDescent="0.25">
      <c r="A2469" s="326"/>
      <c r="B2469" s="338"/>
      <c r="C2469" s="344"/>
      <c r="D2469" s="195" t="str">
        <f>$D$14</f>
        <v>OESTE</v>
      </c>
      <c r="E2469" s="190"/>
      <c r="F2469" s="192"/>
      <c r="G2469" s="192"/>
      <c r="H2469" s="192"/>
      <c r="I2469" s="192"/>
      <c r="J2469" s="192"/>
      <c r="K2469" s="192"/>
      <c r="L2469" s="192"/>
      <c r="M2469" s="192"/>
      <c r="N2469" s="192"/>
      <c r="O2469" s="192"/>
      <c r="P2469" s="192"/>
    </row>
    <row r="2470" spans="1:16" x14ac:dyDescent="0.25">
      <c r="A2470" s="193"/>
      <c r="B2470" s="206"/>
      <c r="C2470" s="204"/>
      <c r="D2470" s="192"/>
      <c r="E2470" s="192"/>
      <c r="F2470" s="192"/>
      <c r="G2470" s="192"/>
      <c r="H2470" s="192"/>
      <c r="I2470" s="192"/>
      <c r="J2470" s="192"/>
      <c r="K2470" s="192"/>
      <c r="L2470" s="192"/>
      <c r="M2470" s="192"/>
      <c r="N2470" s="192"/>
      <c r="O2470" s="192"/>
      <c r="P2470" s="192"/>
    </row>
    <row r="2471" spans="1:16" x14ac:dyDescent="0.25">
      <c r="A2471" s="327">
        <f>A2466+1</f>
        <v>493</v>
      </c>
      <c r="B2471" s="333">
        <f>Hoja2!B502</f>
        <v>0</v>
      </c>
      <c r="C2471" s="339">
        <f>Hoja2!R502</f>
        <v>0</v>
      </c>
      <c r="D2471" s="191" t="str">
        <f>$D$11</f>
        <v>NORTE</v>
      </c>
      <c r="E2471" s="187"/>
      <c r="F2471" s="192"/>
      <c r="G2471" s="192"/>
      <c r="H2471" s="192"/>
      <c r="I2471" s="192"/>
      <c r="J2471" s="192"/>
      <c r="K2471" s="192"/>
      <c r="L2471" s="192"/>
      <c r="M2471" s="192"/>
      <c r="N2471" s="192"/>
      <c r="O2471" s="192"/>
      <c r="P2471" s="192"/>
    </row>
    <row r="2472" spans="1:16" x14ac:dyDescent="0.25">
      <c r="A2472" s="328"/>
      <c r="B2472" s="334"/>
      <c r="C2472" s="340"/>
      <c r="D2472" s="194" t="str">
        <f>$D$12</f>
        <v>ESTE</v>
      </c>
      <c r="E2472" s="189"/>
      <c r="F2472" s="192"/>
      <c r="G2472" s="192"/>
      <c r="H2472" s="192"/>
      <c r="I2472" s="192"/>
      <c r="J2472" s="192"/>
      <c r="K2472" s="192"/>
      <c r="L2472" s="192"/>
      <c r="M2472" s="192"/>
      <c r="N2472" s="192"/>
      <c r="O2472" s="192"/>
      <c r="P2472" s="192"/>
    </row>
    <row r="2473" spans="1:16" x14ac:dyDescent="0.25">
      <c r="A2473" s="328"/>
      <c r="B2473" s="334"/>
      <c r="C2473" s="340"/>
      <c r="D2473" s="191" t="str">
        <f>$D$13</f>
        <v>SUD</v>
      </c>
      <c r="E2473" s="188"/>
      <c r="F2473" s="192"/>
      <c r="G2473" s="192"/>
      <c r="H2473" s="192"/>
      <c r="I2473" s="192"/>
      <c r="J2473" s="192"/>
      <c r="K2473" s="192"/>
      <c r="L2473" s="192"/>
      <c r="M2473" s="192"/>
      <c r="N2473" s="192"/>
      <c r="O2473" s="192"/>
      <c r="P2473" s="192"/>
    </row>
    <row r="2474" spans="1:16" x14ac:dyDescent="0.25">
      <c r="A2474" s="329"/>
      <c r="B2474" s="335"/>
      <c r="C2474" s="341"/>
      <c r="D2474" s="195" t="str">
        <f>$D$14</f>
        <v>OESTE</v>
      </c>
      <c r="E2474" s="190"/>
      <c r="F2474" s="192"/>
      <c r="G2474" s="192"/>
      <c r="H2474" s="192"/>
      <c r="I2474" s="192"/>
      <c r="J2474" s="192"/>
      <c r="K2474" s="192"/>
      <c r="L2474" s="192"/>
      <c r="M2474" s="192"/>
      <c r="N2474" s="192"/>
      <c r="O2474" s="192"/>
      <c r="P2474" s="192"/>
    </row>
    <row r="2475" spans="1:16" x14ac:dyDescent="0.25">
      <c r="A2475" s="193"/>
      <c r="B2475" s="206"/>
      <c r="C2475" s="204"/>
      <c r="D2475" s="192"/>
      <c r="E2475" s="192"/>
      <c r="F2475" s="192"/>
      <c r="G2475" s="192"/>
      <c r="H2475" s="192"/>
      <c r="I2475" s="192"/>
      <c r="J2475" s="192"/>
      <c r="K2475" s="192"/>
      <c r="L2475" s="192"/>
      <c r="M2475" s="192"/>
      <c r="N2475" s="192"/>
      <c r="O2475" s="192"/>
      <c r="P2475" s="192"/>
    </row>
    <row r="2476" spans="1:16" x14ac:dyDescent="0.25">
      <c r="A2476" s="324">
        <f>A2471+1</f>
        <v>494</v>
      </c>
      <c r="B2476" s="336">
        <f>Hoja2!B503</f>
        <v>0</v>
      </c>
      <c r="C2476" s="342">
        <f>Hoja2!R503</f>
        <v>0</v>
      </c>
      <c r="D2476" s="191" t="str">
        <f>$D$11</f>
        <v>NORTE</v>
      </c>
      <c r="E2476" s="187"/>
      <c r="F2476" s="192"/>
      <c r="G2476" s="192"/>
      <c r="H2476" s="192"/>
      <c r="I2476" s="192"/>
      <c r="J2476" s="192"/>
      <c r="K2476" s="192"/>
      <c r="L2476" s="192"/>
      <c r="M2476" s="192"/>
      <c r="N2476" s="192"/>
      <c r="O2476" s="192"/>
      <c r="P2476" s="192"/>
    </row>
    <row r="2477" spans="1:16" x14ac:dyDescent="0.25">
      <c r="A2477" s="325"/>
      <c r="B2477" s="337"/>
      <c r="C2477" s="343"/>
      <c r="D2477" s="194" t="str">
        <f>$D$12</f>
        <v>ESTE</v>
      </c>
      <c r="E2477" s="189"/>
      <c r="F2477" s="192"/>
      <c r="G2477" s="192"/>
      <c r="H2477" s="192"/>
      <c r="I2477" s="192"/>
      <c r="J2477" s="192"/>
      <c r="K2477" s="192"/>
      <c r="L2477" s="192"/>
      <c r="M2477" s="192"/>
      <c r="N2477" s="192"/>
      <c r="O2477" s="192"/>
      <c r="P2477" s="192"/>
    </row>
    <row r="2478" spans="1:16" x14ac:dyDescent="0.25">
      <c r="A2478" s="325"/>
      <c r="B2478" s="337"/>
      <c r="C2478" s="343"/>
      <c r="D2478" s="191" t="str">
        <f>$D$13</f>
        <v>SUD</v>
      </c>
      <c r="E2478" s="188"/>
      <c r="F2478" s="192"/>
      <c r="G2478" s="192"/>
      <c r="H2478" s="192"/>
      <c r="I2478" s="192"/>
      <c r="J2478" s="192"/>
      <c r="K2478" s="192"/>
      <c r="L2478" s="192"/>
      <c r="M2478" s="192"/>
      <c r="N2478" s="192"/>
      <c r="O2478" s="192"/>
      <c r="P2478" s="192"/>
    </row>
    <row r="2479" spans="1:16" x14ac:dyDescent="0.25">
      <c r="A2479" s="326"/>
      <c r="B2479" s="338"/>
      <c r="C2479" s="344"/>
      <c r="D2479" s="195" t="str">
        <f>$D$14</f>
        <v>OESTE</v>
      </c>
      <c r="E2479" s="190"/>
      <c r="F2479" s="192"/>
      <c r="G2479" s="192"/>
      <c r="H2479" s="192"/>
      <c r="I2479" s="192"/>
      <c r="J2479" s="192"/>
      <c r="K2479" s="192"/>
      <c r="L2479" s="192"/>
      <c r="M2479" s="192"/>
      <c r="N2479" s="192"/>
      <c r="O2479" s="192"/>
      <c r="P2479" s="192"/>
    </row>
    <row r="2480" spans="1:16" x14ac:dyDescent="0.25">
      <c r="A2480" s="193"/>
      <c r="B2480" s="206"/>
      <c r="C2480" s="204"/>
      <c r="D2480" s="192"/>
      <c r="E2480" s="192"/>
      <c r="F2480" s="192"/>
      <c r="G2480" s="192"/>
      <c r="H2480" s="192"/>
      <c r="I2480" s="192"/>
      <c r="J2480" s="192"/>
      <c r="K2480" s="192"/>
      <c r="L2480" s="192"/>
      <c r="M2480" s="192"/>
      <c r="N2480" s="192"/>
      <c r="O2480" s="192"/>
      <c r="P2480" s="192"/>
    </row>
    <row r="2481" spans="1:16" x14ac:dyDescent="0.25">
      <c r="A2481" s="327">
        <f>A2476+1</f>
        <v>495</v>
      </c>
      <c r="B2481" s="333">
        <f>Hoja2!B504</f>
        <v>0</v>
      </c>
      <c r="C2481" s="339">
        <f>Hoja2!R504</f>
        <v>0</v>
      </c>
      <c r="D2481" s="191" t="str">
        <f>$D$11</f>
        <v>NORTE</v>
      </c>
      <c r="E2481" s="187"/>
      <c r="F2481" s="192"/>
      <c r="G2481" s="192"/>
      <c r="H2481" s="192"/>
      <c r="I2481" s="192"/>
      <c r="J2481" s="192"/>
      <c r="K2481" s="192"/>
      <c r="L2481" s="192"/>
      <c r="M2481" s="192"/>
      <c r="N2481" s="192"/>
      <c r="O2481" s="192"/>
      <c r="P2481" s="192"/>
    </row>
    <row r="2482" spans="1:16" x14ac:dyDescent="0.25">
      <c r="A2482" s="328"/>
      <c r="B2482" s="334"/>
      <c r="C2482" s="340"/>
      <c r="D2482" s="194" t="str">
        <f>$D$12</f>
        <v>ESTE</v>
      </c>
      <c r="E2482" s="189"/>
      <c r="F2482" s="192"/>
      <c r="G2482" s="192"/>
      <c r="H2482" s="192"/>
      <c r="I2482" s="192"/>
      <c r="J2482" s="192"/>
      <c r="K2482" s="192"/>
      <c r="L2482" s="192"/>
      <c r="M2482" s="192"/>
      <c r="N2482" s="192"/>
      <c r="O2482" s="192"/>
      <c r="P2482" s="192"/>
    </row>
    <row r="2483" spans="1:16" x14ac:dyDescent="0.25">
      <c r="A2483" s="328"/>
      <c r="B2483" s="334"/>
      <c r="C2483" s="340"/>
      <c r="D2483" s="191" t="str">
        <f>$D$13</f>
        <v>SUD</v>
      </c>
      <c r="E2483" s="188"/>
      <c r="F2483" s="192"/>
      <c r="G2483" s="192"/>
      <c r="H2483" s="192"/>
      <c r="I2483" s="192"/>
      <c r="J2483" s="192"/>
      <c r="K2483" s="192"/>
      <c r="L2483" s="192"/>
      <c r="M2483" s="192"/>
      <c r="N2483" s="192"/>
      <c r="O2483" s="192"/>
      <c r="P2483" s="192"/>
    </row>
    <row r="2484" spans="1:16" x14ac:dyDescent="0.25">
      <c r="A2484" s="329"/>
      <c r="B2484" s="335"/>
      <c r="C2484" s="341"/>
      <c r="D2484" s="195" t="str">
        <f>$D$14</f>
        <v>OESTE</v>
      </c>
      <c r="E2484" s="190"/>
      <c r="F2484" s="192"/>
      <c r="G2484" s="192"/>
      <c r="H2484" s="192"/>
      <c r="I2484" s="192"/>
      <c r="J2484" s="192"/>
      <c r="K2484" s="192"/>
      <c r="L2484" s="192"/>
      <c r="M2484" s="192"/>
      <c r="N2484" s="192"/>
      <c r="O2484" s="192"/>
      <c r="P2484" s="192"/>
    </row>
    <row r="2485" spans="1:16" x14ac:dyDescent="0.25">
      <c r="A2485" s="193"/>
      <c r="B2485" s="206"/>
      <c r="C2485" s="204"/>
      <c r="D2485" s="192"/>
      <c r="E2485" s="192"/>
      <c r="F2485" s="192"/>
      <c r="G2485" s="192"/>
      <c r="H2485" s="192"/>
      <c r="I2485" s="192"/>
      <c r="J2485" s="192"/>
      <c r="K2485" s="192"/>
      <c r="L2485" s="192"/>
      <c r="M2485" s="192"/>
      <c r="N2485" s="192"/>
      <c r="O2485" s="192"/>
      <c r="P2485" s="192"/>
    </row>
    <row r="2486" spans="1:16" x14ac:dyDescent="0.25">
      <c r="A2486" s="324">
        <f>A2481+1</f>
        <v>496</v>
      </c>
      <c r="B2486" s="336">
        <f>Hoja2!B505</f>
        <v>0</v>
      </c>
      <c r="C2486" s="342">
        <f>Hoja2!R505</f>
        <v>0</v>
      </c>
      <c r="D2486" s="191" t="str">
        <f>$D$11</f>
        <v>NORTE</v>
      </c>
      <c r="E2486" s="187"/>
      <c r="F2486" s="192"/>
      <c r="G2486" s="192"/>
      <c r="H2486" s="192"/>
      <c r="I2486" s="192"/>
      <c r="J2486" s="192"/>
      <c r="K2486" s="192"/>
      <c r="L2486" s="192"/>
      <c r="M2486" s="192"/>
      <c r="N2486" s="192"/>
      <c r="O2486" s="192"/>
      <c r="P2486" s="192"/>
    </row>
    <row r="2487" spans="1:16" x14ac:dyDescent="0.25">
      <c r="A2487" s="325"/>
      <c r="B2487" s="337"/>
      <c r="C2487" s="343"/>
      <c r="D2487" s="194" t="str">
        <f>$D$12</f>
        <v>ESTE</v>
      </c>
      <c r="E2487" s="189"/>
      <c r="F2487" s="192"/>
      <c r="G2487" s="192"/>
      <c r="H2487" s="192"/>
      <c r="I2487" s="192"/>
      <c r="J2487" s="192"/>
      <c r="K2487" s="192"/>
      <c r="L2487" s="192"/>
      <c r="M2487" s="192"/>
      <c r="N2487" s="192"/>
      <c r="O2487" s="192"/>
      <c r="P2487" s="192"/>
    </row>
    <row r="2488" spans="1:16" x14ac:dyDescent="0.25">
      <c r="A2488" s="325"/>
      <c r="B2488" s="337"/>
      <c r="C2488" s="343"/>
      <c r="D2488" s="191" t="str">
        <f>$D$13</f>
        <v>SUD</v>
      </c>
      <c r="E2488" s="188"/>
      <c r="F2488" s="192"/>
      <c r="G2488" s="192"/>
      <c r="H2488" s="192"/>
      <c r="I2488" s="192"/>
      <c r="J2488" s="192"/>
      <c r="K2488" s="192"/>
      <c r="L2488" s="192"/>
      <c r="M2488" s="192"/>
      <c r="N2488" s="192"/>
      <c r="O2488" s="192"/>
      <c r="P2488" s="192"/>
    </row>
    <row r="2489" spans="1:16" x14ac:dyDescent="0.25">
      <c r="A2489" s="326"/>
      <c r="B2489" s="338"/>
      <c r="C2489" s="344"/>
      <c r="D2489" s="195" t="str">
        <f>$D$14</f>
        <v>OESTE</v>
      </c>
      <c r="E2489" s="190"/>
      <c r="F2489" s="192"/>
      <c r="G2489" s="192"/>
      <c r="H2489" s="192"/>
      <c r="I2489" s="192"/>
      <c r="J2489" s="192"/>
      <c r="K2489" s="192"/>
      <c r="L2489" s="192"/>
      <c r="M2489" s="192"/>
      <c r="N2489" s="192"/>
      <c r="O2489" s="192"/>
      <c r="P2489" s="192"/>
    </row>
    <row r="2490" spans="1:16" x14ac:dyDescent="0.25">
      <c r="A2490" s="193"/>
      <c r="B2490" s="206"/>
      <c r="C2490" s="204"/>
      <c r="D2490" s="192"/>
      <c r="E2490" s="192"/>
      <c r="F2490" s="192"/>
      <c r="G2490" s="192"/>
      <c r="H2490" s="192"/>
      <c r="I2490" s="192"/>
      <c r="J2490" s="192"/>
      <c r="K2490" s="192"/>
      <c r="L2490" s="192"/>
      <c r="M2490" s="192"/>
      <c r="N2490" s="192"/>
      <c r="O2490" s="192"/>
      <c r="P2490" s="192"/>
    </row>
    <row r="2491" spans="1:16" x14ac:dyDescent="0.25">
      <c r="A2491" s="327">
        <f>A2486+1</f>
        <v>497</v>
      </c>
      <c r="B2491" s="333">
        <f>Hoja2!B506</f>
        <v>0</v>
      </c>
      <c r="C2491" s="339">
        <f>Hoja2!R506</f>
        <v>0</v>
      </c>
      <c r="D2491" s="191" t="str">
        <f>$D$11</f>
        <v>NORTE</v>
      </c>
      <c r="E2491" s="187"/>
      <c r="F2491" s="192"/>
      <c r="G2491" s="192"/>
      <c r="H2491" s="192"/>
      <c r="I2491" s="192"/>
      <c r="J2491" s="192"/>
      <c r="K2491" s="192"/>
      <c r="L2491" s="192"/>
      <c r="M2491" s="192"/>
      <c r="N2491" s="192"/>
      <c r="O2491" s="192"/>
      <c r="P2491" s="192"/>
    </row>
    <row r="2492" spans="1:16" x14ac:dyDescent="0.25">
      <c r="A2492" s="328"/>
      <c r="B2492" s="334"/>
      <c r="C2492" s="340"/>
      <c r="D2492" s="194" t="str">
        <f>$D$12</f>
        <v>ESTE</v>
      </c>
      <c r="E2492" s="189"/>
      <c r="F2492" s="192"/>
      <c r="G2492" s="192"/>
      <c r="H2492" s="192"/>
      <c r="I2492" s="192"/>
      <c r="J2492" s="192"/>
      <c r="K2492" s="192"/>
      <c r="L2492" s="192"/>
      <c r="M2492" s="192"/>
      <c r="N2492" s="192"/>
      <c r="O2492" s="192"/>
      <c r="P2492" s="192"/>
    </row>
    <row r="2493" spans="1:16" x14ac:dyDescent="0.25">
      <c r="A2493" s="328"/>
      <c r="B2493" s="334"/>
      <c r="C2493" s="340"/>
      <c r="D2493" s="191" t="str">
        <f>$D$13</f>
        <v>SUD</v>
      </c>
      <c r="E2493" s="188"/>
      <c r="F2493" s="192"/>
      <c r="G2493" s="192"/>
      <c r="H2493" s="192"/>
      <c r="I2493" s="192"/>
      <c r="J2493" s="192"/>
      <c r="K2493" s="192"/>
      <c r="L2493" s="192"/>
      <c r="M2493" s="192"/>
      <c r="N2493" s="192"/>
      <c r="O2493" s="192"/>
      <c r="P2493" s="192"/>
    </row>
    <row r="2494" spans="1:16" x14ac:dyDescent="0.25">
      <c r="A2494" s="329"/>
      <c r="B2494" s="335"/>
      <c r="C2494" s="341"/>
      <c r="D2494" s="195" t="str">
        <f>$D$14</f>
        <v>OESTE</v>
      </c>
      <c r="E2494" s="190"/>
      <c r="F2494" s="192"/>
      <c r="G2494" s="192"/>
      <c r="H2494" s="192"/>
      <c r="I2494" s="192"/>
      <c r="J2494" s="192"/>
      <c r="K2494" s="192"/>
      <c r="L2494" s="192"/>
      <c r="M2494" s="192"/>
      <c r="N2494" s="192"/>
      <c r="O2494" s="192"/>
      <c r="P2494" s="192"/>
    </row>
    <row r="2495" spans="1:16" x14ac:dyDescent="0.25">
      <c r="A2495" s="193"/>
      <c r="B2495" s="206"/>
      <c r="C2495" s="204"/>
      <c r="D2495" s="192"/>
      <c r="E2495" s="192"/>
      <c r="F2495" s="192"/>
      <c r="G2495" s="192"/>
      <c r="H2495" s="192"/>
      <c r="I2495" s="192"/>
      <c r="J2495" s="192"/>
      <c r="K2495" s="192"/>
      <c r="L2495" s="192"/>
      <c r="M2495" s="192"/>
      <c r="N2495" s="192"/>
      <c r="O2495" s="192"/>
      <c r="P2495" s="192"/>
    </row>
    <row r="2496" spans="1:16" x14ac:dyDescent="0.25">
      <c r="A2496" s="324">
        <f>A2491+1</f>
        <v>498</v>
      </c>
      <c r="B2496" s="336">
        <f>Hoja2!B507</f>
        <v>0</v>
      </c>
      <c r="C2496" s="342">
        <f>Hoja2!R507</f>
        <v>0</v>
      </c>
      <c r="D2496" s="191" t="str">
        <f>$D$11</f>
        <v>NORTE</v>
      </c>
      <c r="E2496" s="187"/>
      <c r="F2496" s="192"/>
      <c r="G2496" s="192"/>
      <c r="H2496" s="192"/>
      <c r="I2496" s="192"/>
      <c r="J2496" s="192"/>
      <c r="K2496" s="192"/>
      <c r="L2496" s="192"/>
      <c r="M2496" s="192"/>
      <c r="N2496" s="192"/>
      <c r="O2496" s="192"/>
      <c r="P2496" s="192"/>
    </row>
    <row r="2497" spans="1:16" x14ac:dyDescent="0.25">
      <c r="A2497" s="325"/>
      <c r="B2497" s="337"/>
      <c r="C2497" s="343"/>
      <c r="D2497" s="194" t="str">
        <f>$D$12</f>
        <v>ESTE</v>
      </c>
      <c r="E2497" s="189"/>
      <c r="F2497" s="192"/>
      <c r="G2497" s="192"/>
      <c r="H2497" s="192"/>
      <c r="I2497" s="192"/>
      <c r="J2497" s="192"/>
      <c r="K2497" s="192"/>
      <c r="L2497" s="192"/>
      <c r="M2497" s="192"/>
      <c r="N2497" s="192"/>
      <c r="O2497" s="192"/>
      <c r="P2497" s="192"/>
    </row>
    <row r="2498" spans="1:16" x14ac:dyDescent="0.25">
      <c r="A2498" s="325"/>
      <c r="B2498" s="337"/>
      <c r="C2498" s="343"/>
      <c r="D2498" s="191" t="str">
        <f>$D$13</f>
        <v>SUD</v>
      </c>
      <c r="E2498" s="188"/>
      <c r="F2498" s="192"/>
      <c r="G2498" s="192"/>
      <c r="H2498" s="192"/>
      <c r="I2498" s="192"/>
      <c r="J2498" s="192"/>
      <c r="K2498" s="192"/>
      <c r="L2498" s="192"/>
      <c r="M2498" s="192"/>
      <c r="N2498" s="192"/>
      <c r="O2498" s="192"/>
      <c r="P2498" s="192"/>
    </row>
    <row r="2499" spans="1:16" x14ac:dyDescent="0.25">
      <c r="A2499" s="326"/>
      <c r="B2499" s="338"/>
      <c r="C2499" s="344"/>
      <c r="D2499" s="195" t="str">
        <f>$D$14</f>
        <v>OESTE</v>
      </c>
      <c r="E2499" s="190"/>
      <c r="F2499" s="192"/>
      <c r="G2499" s="192"/>
      <c r="H2499" s="192"/>
      <c r="I2499" s="192"/>
      <c r="J2499" s="192"/>
      <c r="K2499" s="192"/>
      <c r="L2499" s="192"/>
      <c r="M2499" s="192"/>
      <c r="N2499" s="192"/>
      <c r="O2499" s="192"/>
      <c r="P2499" s="192"/>
    </row>
    <row r="2500" spans="1:16" x14ac:dyDescent="0.25">
      <c r="A2500" s="193"/>
      <c r="B2500" s="206"/>
      <c r="C2500" s="204"/>
      <c r="D2500" s="192"/>
      <c r="E2500" s="192"/>
      <c r="F2500" s="192"/>
      <c r="G2500" s="192"/>
      <c r="H2500" s="192"/>
      <c r="I2500" s="192"/>
      <c r="J2500" s="192"/>
      <c r="K2500" s="192"/>
      <c r="L2500" s="192"/>
      <c r="M2500" s="192"/>
      <c r="N2500" s="192"/>
      <c r="O2500" s="192"/>
      <c r="P2500" s="192"/>
    </row>
    <row r="2501" spans="1:16" x14ac:dyDescent="0.25">
      <c r="A2501" s="327">
        <f>A2496+1</f>
        <v>499</v>
      </c>
      <c r="B2501" s="333">
        <f>Hoja2!B508</f>
        <v>0</v>
      </c>
      <c r="C2501" s="339">
        <f>Hoja2!R508</f>
        <v>0</v>
      </c>
      <c r="D2501" s="191" t="str">
        <f>$D$11</f>
        <v>NORTE</v>
      </c>
      <c r="E2501" s="187"/>
      <c r="F2501" s="192"/>
      <c r="G2501" s="192"/>
      <c r="H2501" s="192"/>
      <c r="I2501" s="192"/>
      <c r="J2501" s="192"/>
      <c r="K2501" s="192"/>
      <c r="L2501" s="192"/>
      <c r="M2501" s="192"/>
      <c r="N2501" s="192"/>
      <c r="O2501" s="192"/>
      <c r="P2501" s="192"/>
    </row>
    <row r="2502" spans="1:16" x14ac:dyDescent="0.25">
      <c r="A2502" s="328"/>
      <c r="B2502" s="334"/>
      <c r="C2502" s="340"/>
      <c r="D2502" s="194" t="str">
        <f>$D$12</f>
        <v>ESTE</v>
      </c>
      <c r="E2502" s="189"/>
      <c r="F2502" s="192"/>
      <c r="G2502" s="192"/>
      <c r="H2502" s="192"/>
      <c r="I2502" s="192"/>
      <c r="J2502" s="192"/>
      <c r="K2502" s="192"/>
      <c r="L2502" s="192"/>
      <c r="M2502" s="192"/>
      <c r="N2502" s="192"/>
      <c r="O2502" s="192"/>
      <c r="P2502" s="192"/>
    </row>
    <row r="2503" spans="1:16" x14ac:dyDescent="0.25">
      <c r="A2503" s="328"/>
      <c r="B2503" s="334"/>
      <c r="C2503" s="340"/>
      <c r="D2503" s="191" t="str">
        <f>$D$13</f>
        <v>SUD</v>
      </c>
      <c r="E2503" s="188"/>
      <c r="F2503" s="192"/>
      <c r="G2503" s="192"/>
      <c r="H2503" s="192"/>
      <c r="I2503" s="192"/>
      <c r="J2503" s="192"/>
      <c r="K2503" s="192"/>
      <c r="L2503" s="192"/>
      <c r="M2503" s="192"/>
      <c r="N2503" s="192"/>
      <c r="O2503" s="192"/>
      <c r="P2503" s="192"/>
    </row>
    <row r="2504" spans="1:16" x14ac:dyDescent="0.25">
      <c r="A2504" s="329"/>
      <c r="B2504" s="335"/>
      <c r="C2504" s="341"/>
      <c r="D2504" s="195" t="str">
        <f>$D$14</f>
        <v>OESTE</v>
      </c>
      <c r="E2504" s="190"/>
      <c r="F2504" s="192"/>
      <c r="G2504" s="192"/>
      <c r="H2504" s="192"/>
      <c r="I2504" s="192"/>
      <c r="J2504" s="192"/>
      <c r="K2504" s="192"/>
      <c r="L2504" s="192"/>
      <c r="M2504" s="192"/>
      <c r="N2504" s="192"/>
      <c r="O2504" s="192"/>
      <c r="P2504" s="192"/>
    </row>
    <row r="2505" spans="1:16" x14ac:dyDescent="0.25">
      <c r="A2505" s="193"/>
      <c r="B2505" s="206"/>
      <c r="C2505" s="204"/>
      <c r="D2505" s="192"/>
      <c r="E2505" s="192"/>
      <c r="F2505" s="192"/>
      <c r="G2505" s="192"/>
      <c r="H2505" s="192"/>
      <c r="I2505" s="192"/>
      <c r="J2505" s="192"/>
      <c r="K2505" s="192"/>
      <c r="L2505" s="192"/>
      <c r="M2505" s="192"/>
      <c r="N2505" s="192"/>
      <c r="O2505" s="192"/>
      <c r="P2505" s="192"/>
    </row>
    <row r="2506" spans="1:16" x14ac:dyDescent="0.25">
      <c r="A2506" s="324">
        <f>A2501+1</f>
        <v>500</v>
      </c>
      <c r="B2506" s="336">
        <f>Hoja2!B509</f>
        <v>0</v>
      </c>
      <c r="C2506" s="342">
        <f>Hoja2!R509</f>
        <v>0</v>
      </c>
      <c r="D2506" s="191" t="str">
        <f>$D$11</f>
        <v>NORTE</v>
      </c>
      <c r="E2506" s="187"/>
      <c r="F2506" s="192"/>
      <c r="G2506" s="192"/>
      <c r="H2506" s="192"/>
      <c r="I2506" s="192"/>
      <c r="J2506" s="192"/>
      <c r="K2506" s="192"/>
      <c r="L2506" s="192"/>
      <c r="M2506" s="192"/>
      <c r="N2506" s="192"/>
      <c r="O2506" s="192"/>
      <c r="P2506" s="192"/>
    </row>
    <row r="2507" spans="1:16" x14ac:dyDescent="0.25">
      <c r="A2507" s="325"/>
      <c r="B2507" s="337"/>
      <c r="C2507" s="343"/>
      <c r="D2507" s="194" t="str">
        <f>$D$12</f>
        <v>ESTE</v>
      </c>
      <c r="E2507" s="189"/>
      <c r="F2507" s="192"/>
      <c r="G2507" s="192"/>
      <c r="H2507" s="192"/>
      <c r="I2507" s="192"/>
      <c r="J2507" s="192"/>
      <c r="K2507" s="192"/>
      <c r="L2507" s="192"/>
      <c r="M2507" s="192"/>
      <c r="N2507" s="192"/>
      <c r="O2507" s="192"/>
      <c r="P2507" s="192"/>
    </row>
    <row r="2508" spans="1:16" x14ac:dyDescent="0.25">
      <c r="A2508" s="325"/>
      <c r="B2508" s="337"/>
      <c r="C2508" s="343"/>
      <c r="D2508" s="191" t="str">
        <f>$D$13</f>
        <v>SUD</v>
      </c>
      <c r="E2508" s="188"/>
      <c r="F2508" s="192"/>
      <c r="G2508" s="192"/>
      <c r="H2508" s="192"/>
      <c r="I2508" s="192"/>
      <c r="J2508" s="192"/>
      <c r="K2508" s="192"/>
      <c r="L2508" s="192"/>
      <c r="M2508" s="192"/>
      <c r="N2508" s="192"/>
      <c r="O2508" s="192"/>
      <c r="P2508" s="192"/>
    </row>
    <row r="2509" spans="1:16" x14ac:dyDescent="0.25">
      <c r="A2509" s="326"/>
      <c r="B2509" s="338"/>
      <c r="C2509" s="344"/>
      <c r="D2509" s="195" t="str">
        <f>$D$14</f>
        <v>OESTE</v>
      </c>
      <c r="E2509" s="190"/>
      <c r="F2509" s="192"/>
      <c r="G2509" s="192"/>
      <c r="H2509" s="192"/>
      <c r="I2509" s="192"/>
      <c r="J2509" s="192"/>
      <c r="K2509" s="192"/>
      <c r="L2509" s="192"/>
      <c r="M2509" s="192"/>
      <c r="N2509" s="192"/>
      <c r="O2509" s="192"/>
      <c r="P2509" s="192"/>
    </row>
    <row r="2510" spans="1:16" x14ac:dyDescent="0.25">
      <c r="A2510" s="193"/>
      <c r="B2510" s="206"/>
      <c r="C2510" s="204"/>
      <c r="D2510" s="192"/>
      <c r="E2510" s="192"/>
      <c r="F2510" s="192"/>
      <c r="G2510" s="192"/>
      <c r="H2510" s="192"/>
      <c r="I2510" s="192"/>
      <c r="J2510" s="192"/>
      <c r="K2510" s="192"/>
      <c r="L2510" s="192"/>
      <c r="M2510" s="192"/>
      <c r="N2510" s="192"/>
      <c r="O2510" s="192"/>
      <c r="P2510" s="192"/>
    </row>
    <row r="2511" spans="1:16" x14ac:dyDescent="0.25">
      <c r="A2511" s="327">
        <f>A2506+1</f>
        <v>501</v>
      </c>
      <c r="B2511" s="333">
        <f>Hoja2!B510</f>
        <v>0</v>
      </c>
      <c r="C2511" s="339">
        <f>Hoja2!R510</f>
        <v>0</v>
      </c>
      <c r="D2511" s="191" t="str">
        <f>$D$11</f>
        <v>NORTE</v>
      </c>
      <c r="E2511" s="187"/>
      <c r="F2511" s="192"/>
      <c r="G2511" s="192"/>
      <c r="H2511" s="192"/>
      <c r="I2511" s="192"/>
      <c r="J2511" s="192"/>
      <c r="K2511" s="192"/>
      <c r="L2511" s="192"/>
      <c r="M2511" s="192"/>
      <c r="N2511" s="192"/>
      <c r="O2511" s="192"/>
      <c r="P2511" s="192"/>
    </row>
    <row r="2512" spans="1:16" x14ac:dyDescent="0.25">
      <c r="A2512" s="328"/>
      <c r="B2512" s="334"/>
      <c r="C2512" s="340"/>
      <c r="D2512" s="194" t="str">
        <f>$D$12</f>
        <v>ESTE</v>
      </c>
      <c r="E2512" s="189"/>
      <c r="F2512" s="192"/>
      <c r="G2512" s="192"/>
      <c r="H2512" s="192"/>
      <c r="I2512" s="192"/>
      <c r="J2512" s="192"/>
      <c r="K2512" s="192"/>
      <c r="L2512" s="192"/>
      <c r="M2512" s="192"/>
      <c r="N2512" s="192"/>
      <c r="O2512" s="192"/>
      <c r="P2512" s="192"/>
    </row>
    <row r="2513" spans="1:16" x14ac:dyDescent="0.25">
      <c r="A2513" s="328"/>
      <c r="B2513" s="334"/>
      <c r="C2513" s="340"/>
      <c r="D2513" s="191" t="str">
        <f>$D$13</f>
        <v>SUD</v>
      </c>
      <c r="E2513" s="188"/>
      <c r="F2513" s="192"/>
      <c r="G2513" s="192"/>
      <c r="H2513" s="192"/>
      <c r="I2513" s="192"/>
      <c r="J2513" s="192"/>
      <c r="K2513" s="192"/>
      <c r="L2513" s="192"/>
      <c r="M2513" s="192"/>
      <c r="N2513" s="192"/>
      <c r="O2513" s="192"/>
      <c r="P2513" s="192"/>
    </row>
    <row r="2514" spans="1:16" x14ac:dyDescent="0.25">
      <c r="A2514" s="329"/>
      <c r="B2514" s="335"/>
      <c r="C2514" s="341"/>
      <c r="D2514" s="195" t="str">
        <f>$D$14</f>
        <v>OESTE</v>
      </c>
      <c r="E2514" s="190"/>
      <c r="F2514" s="192"/>
      <c r="G2514" s="192"/>
      <c r="H2514" s="192"/>
      <c r="I2514" s="192"/>
      <c r="J2514" s="192"/>
      <c r="K2514" s="192"/>
      <c r="L2514" s="192"/>
      <c r="M2514" s="192"/>
      <c r="N2514" s="192"/>
      <c r="O2514" s="192"/>
      <c r="P2514" s="192"/>
    </row>
    <row r="2515" spans="1:16" x14ac:dyDescent="0.25">
      <c r="A2515" s="193"/>
      <c r="B2515" s="206"/>
      <c r="C2515" s="204"/>
      <c r="D2515" s="192"/>
      <c r="E2515" s="192"/>
      <c r="F2515" s="192"/>
      <c r="G2515" s="192"/>
      <c r="H2515" s="192"/>
      <c r="I2515" s="192"/>
      <c r="J2515" s="192"/>
      <c r="K2515" s="192"/>
      <c r="L2515" s="192"/>
      <c r="M2515" s="192"/>
      <c r="N2515" s="192"/>
      <c r="O2515" s="192"/>
      <c r="P2515" s="192"/>
    </row>
    <row r="2516" spans="1:16" x14ac:dyDescent="0.25">
      <c r="A2516" s="324">
        <f>A2511+1</f>
        <v>502</v>
      </c>
      <c r="B2516" s="336">
        <f>Hoja2!B511</f>
        <v>0</v>
      </c>
      <c r="C2516" s="342">
        <f>Hoja2!R511</f>
        <v>0</v>
      </c>
      <c r="D2516" s="191" t="s">
        <v>43</v>
      </c>
      <c r="E2516" s="187"/>
      <c r="F2516" s="192"/>
      <c r="G2516" s="192"/>
      <c r="H2516" s="192"/>
      <c r="I2516" s="192"/>
      <c r="J2516" s="192"/>
      <c r="K2516" s="192"/>
      <c r="L2516" s="192"/>
      <c r="M2516" s="192"/>
      <c r="N2516" s="192"/>
      <c r="O2516" s="192"/>
      <c r="P2516" s="192"/>
    </row>
    <row r="2517" spans="1:16" x14ac:dyDescent="0.25">
      <c r="A2517" s="325"/>
      <c r="B2517" s="337"/>
      <c r="C2517" s="343"/>
      <c r="D2517" s="194" t="s">
        <v>44</v>
      </c>
      <c r="E2517" s="189"/>
      <c r="F2517" s="192"/>
      <c r="G2517" s="192"/>
      <c r="H2517" s="192"/>
      <c r="I2517" s="192"/>
      <c r="J2517" s="192"/>
      <c r="K2517" s="192"/>
      <c r="L2517" s="192"/>
      <c r="M2517" s="192"/>
      <c r="N2517" s="192"/>
      <c r="O2517" s="192"/>
      <c r="P2517" s="192"/>
    </row>
    <row r="2518" spans="1:16" x14ac:dyDescent="0.25">
      <c r="A2518" s="325"/>
      <c r="B2518" s="337"/>
      <c r="C2518" s="343"/>
      <c r="D2518" s="191" t="s">
        <v>45</v>
      </c>
      <c r="E2518" s="188"/>
      <c r="F2518" s="192"/>
      <c r="G2518" s="192"/>
      <c r="H2518" s="192"/>
      <c r="I2518" s="192"/>
      <c r="J2518" s="192"/>
      <c r="K2518" s="192"/>
      <c r="L2518" s="192"/>
      <c r="M2518" s="192"/>
      <c r="N2518" s="192"/>
      <c r="O2518" s="192"/>
      <c r="P2518" s="192"/>
    </row>
    <row r="2519" spans="1:16" x14ac:dyDescent="0.25">
      <c r="A2519" s="326"/>
      <c r="B2519" s="338"/>
      <c r="C2519" s="344"/>
      <c r="D2519" s="195" t="s">
        <v>46</v>
      </c>
      <c r="E2519" s="190"/>
      <c r="F2519" s="192"/>
      <c r="G2519" s="192"/>
      <c r="H2519" s="192"/>
      <c r="I2519" s="192"/>
      <c r="J2519" s="192"/>
      <c r="K2519" s="192"/>
      <c r="L2519" s="192"/>
      <c r="M2519" s="192"/>
      <c r="N2519" s="192"/>
      <c r="O2519" s="192"/>
      <c r="P2519" s="192"/>
    </row>
    <row r="2520" spans="1:16" x14ac:dyDescent="0.25">
      <c r="A2520" s="193"/>
      <c r="B2520" s="206"/>
      <c r="C2520" s="204"/>
      <c r="D2520" s="192"/>
      <c r="E2520" s="192"/>
      <c r="F2520" s="192"/>
      <c r="G2520" s="192"/>
      <c r="H2520" s="192"/>
      <c r="I2520" s="192"/>
      <c r="J2520" s="192"/>
      <c r="K2520" s="192"/>
      <c r="L2520" s="192"/>
      <c r="M2520" s="192"/>
      <c r="N2520" s="192"/>
      <c r="O2520" s="192"/>
      <c r="P2520" s="192"/>
    </row>
    <row r="2521" spans="1:16" x14ac:dyDescent="0.25">
      <c r="A2521" s="327">
        <f>A2516+1</f>
        <v>503</v>
      </c>
      <c r="B2521" s="333">
        <f>Hoja2!B512</f>
        <v>0</v>
      </c>
      <c r="C2521" s="339">
        <f>Hoja2!R512</f>
        <v>0</v>
      </c>
      <c r="D2521" s="191" t="str">
        <f>$D$11</f>
        <v>NORTE</v>
      </c>
      <c r="E2521" s="187"/>
      <c r="F2521" s="192"/>
      <c r="G2521" s="192"/>
      <c r="H2521" s="192"/>
      <c r="I2521" s="192"/>
      <c r="J2521" s="192"/>
      <c r="K2521" s="192"/>
      <c r="L2521" s="192"/>
      <c r="M2521" s="192"/>
      <c r="N2521" s="192"/>
      <c r="O2521" s="192"/>
      <c r="P2521" s="192"/>
    </row>
    <row r="2522" spans="1:16" x14ac:dyDescent="0.25">
      <c r="A2522" s="328"/>
      <c r="B2522" s="334"/>
      <c r="C2522" s="340"/>
      <c r="D2522" s="194" t="str">
        <f>$D$12</f>
        <v>ESTE</v>
      </c>
      <c r="E2522" s="189"/>
      <c r="F2522" s="192"/>
      <c r="G2522" s="192"/>
      <c r="H2522" s="192"/>
      <c r="I2522" s="192"/>
      <c r="J2522" s="192"/>
      <c r="K2522" s="192"/>
      <c r="L2522" s="192"/>
      <c r="M2522" s="192"/>
      <c r="N2522" s="192"/>
      <c r="O2522" s="192"/>
      <c r="P2522" s="192"/>
    </row>
    <row r="2523" spans="1:16" x14ac:dyDescent="0.25">
      <c r="A2523" s="328"/>
      <c r="B2523" s="334"/>
      <c r="C2523" s="340"/>
      <c r="D2523" s="191" t="str">
        <f>$D$13</f>
        <v>SUD</v>
      </c>
      <c r="E2523" s="188"/>
      <c r="F2523" s="192"/>
      <c r="G2523" s="192"/>
      <c r="H2523" s="192"/>
      <c r="I2523" s="192"/>
      <c r="J2523" s="192"/>
      <c r="K2523" s="192"/>
      <c r="L2523" s="192"/>
      <c r="M2523" s="192"/>
      <c r="N2523" s="192"/>
      <c r="O2523" s="192"/>
      <c r="P2523" s="192"/>
    </row>
    <row r="2524" spans="1:16" x14ac:dyDescent="0.25">
      <c r="A2524" s="329"/>
      <c r="B2524" s="335"/>
      <c r="C2524" s="341"/>
      <c r="D2524" s="195" t="str">
        <f>$D$14</f>
        <v>OESTE</v>
      </c>
      <c r="E2524" s="190"/>
      <c r="F2524" s="192"/>
      <c r="G2524" s="192"/>
      <c r="H2524" s="192"/>
      <c r="I2524" s="192"/>
      <c r="J2524" s="192"/>
      <c r="K2524" s="192"/>
      <c r="L2524" s="192"/>
      <c r="M2524" s="192"/>
      <c r="N2524" s="192"/>
      <c r="O2524" s="192"/>
      <c r="P2524" s="192"/>
    </row>
    <row r="2525" spans="1:16" x14ac:dyDescent="0.25">
      <c r="A2525" s="193"/>
      <c r="B2525" s="206"/>
      <c r="C2525" s="204"/>
      <c r="D2525" s="192"/>
      <c r="E2525" s="192"/>
      <c r="F2525" s="192"/>
      <c r="G2525" s="192"/>
      <c r="H2525" s="192"/>
      <c r="I2525" s="192"/>
      <c r="J2525" s="192"/>
      <c r="K2525" s="192"/>
      <c r="L2525" s="192"/>
      <c r="M2525" s="192"/>
      <c r="N2525" s="192"/>
      <c r="O2525" s="192"/>
      <c r="P2525" s="192"/>
    </row>
    <row r="2526" spans="1:16" x14ac:dyDescent="0.25">
      <c r="A2526" s="324">
        <f>A2521+1</f>
        <v>504</v>
      </c>
      <c r="B2526" s="336">
        <f>Hoja2!B513</f>
        <v>0</v>
      </c>
      <c r="C2526" s="342">
        <f>Hoja2!R513</f>
        <v>0</v>
      </c>
      <c r="D2526" s="191" t="str">
        <f>$D$11</f>
        <v>NORTE</v>
      </c>
      <c r="E2526" s="187"/>
      <c r="F2526" s="192"/>
      <c r="G2526" s="192"/>
      <c r="H2526" s="192"/>
      <c r="I2526" s="192"/>
      <c r="J2526" s="192"/>
      <c r="K2526" s="192"/>
      <c r="L2526" s="192"/>
      <c r="M2526" s="192"/>
      <c r="N2526" s="192"/>
      <c r="O2526" s="192"/>
      <c r="P2526" s="192"/>
    </row>
    <row r="2527" spans="1:16" x14ac:dyDescent="0.25">
      <c r="A2527" s="325"/>
      <c r="B2527" s="337"/>
      <c r="C2527" s="343"/>
      <c r="D2527" s="194" t="str">
        <f>$D$12</f>
        <v>ESTE</v>
      </c>
      <c r="E2527" s="189"/>
      <c r="F2527" s="192"/>
      <c r="G2527" s="192"/>
      <c r="H2527" s="192"/>
      <c r="I2527" s="192"/>
      <c r="J2527" s="192"/>
      <c r="K2527" s="192"/>
      <c r="L2527" s="192"/>
      <c r="M2527" s="192"/>
      <c r="N2527" s="192"/>
      <c r="O2527" s="192"/>
      <c r="P2527" s="192"/>
    </row>
    <row r="2528" spans="1:16" x14ac:dyDescent="0.25">
      <c r="A2528" s="325"/>
      <c r="B2528" s="337"/>
      <c r="C2528" s="343"/>
      <c r="D2528" s="191" t="str">
        <f>$D$13</f>
        <v>SUD</v>
      </c>
      <c r="E2528" s="188"/>
      <c r="F2528" s="192"/>
      <c r="G2528" s="192"/>
      <c r="H2528" s="192"/>
      <c r="I2528" s="192"/>
      <c r="J2528" s="192"/>
      <c r="K2528" s="192"/>
      <c r="L2528" s="192"/>
      <c r="M2528" s="192"/>
      <c r="N2528" s="192"/>
      <c r="O2528" s="192"/>
      <c r="P2528" s="192"/>
    </row>
    <row r="2529" spans="1:16" x14ac:dyDescent="0.25">
      <c r="A2529" s="326"/>
      <c r="B2529" s="338"/>
      <c r="C2529" s="344"/>
      <c r="D2529" s="195" t="str">
        <f>$D$14</f>
        <v>OESTE</v>
      </c>
      <c r="E2529" s="190"/>
      <c r="F2529" s="192"/>
      <c r="G2529" s="192"/>
      <c r="H2529" s="192"/>
      <c r="I2529" s="192"/>
      <c r="J2529" s="192"/>
      <c r="K2529" s="192"/>
      <c r="L2529" s="192"/>
      <c r="M2529" s="192"/>
      <c r="N2529" s="192"/>
      <c r="O2529" s="192"/>
      <c r="P2529" s="192"/>
    </row>
    <row r="2530" spans="1:16" x14ac:dyDescent="0.25">
      <c r="A2530" s="193"/>
      <c r="B2530" s="206"/>
      <c r="C2530" s="204"/>
      <c r="D2530" s="192"/>
      <c r="E2530" s="192"/>
      <c r="F2530" s="192"/>
      <c r="G2530" s="192"/>
      <c r="H2530" s="192"/>
      <c r="I2530" s="192"/>
      <c r="J2530" s="192"/>
      <c r="K2530" s="192"/>
      <c r="L2530" s="192"/>
      <c r="M2530" s="192"/>
      <c r="N2530" s="192"/>
      <c r="O2530" s="192"/>
      <c r="P2530" s="192"/>
    </row>
    <row r="2531" spans="1:16" x14ac:dyDescent="0.25">
      <c r="A2531" s="327">
        <f>A2526+1</f>
        <v>505</v>
      </c>
      <c r="B2531" s="333">
        <f>Hoja2!B514</f>
        <v>0</v>
      </c>
      <c r="C2531" s="339">
        <f>Hoja2!R514</f>
        <v>0</v>
      </c>
      <c r="D2531" s="191" t="str">
        <f>$D$11</f>
        <v>NORTE</v>
      </c>
      <c r="E2531" s="187"/>
      <c r="F2531" s="192"/>
      <c r="G2531" s="192"/>
      <c r="H2531" s="192"/>
      <c r="I2531" s="192"/>
      <c r="J2531" s="192"/>
      <c r="K2531" s="192"/>
      <c r="L2531" s="192"/>
      <c r="M2531" s="192"/>
      <c r="N2531" s="192"/>
      <c r="O2531" s="192"/>
      <c r="P2531" s="192"/>
    </row>
    <row r="2532" spans="1:16" x14ac:dyDescent="0.25">
      <c r="A2532" s="328"/>
      <c r="B2532" s="334"/>
      <c r="C2532" s="340"/>
      <c r="D2532" s="194" t="str">
        <f>$D$12</f>
        <v>ESTE</v>
      </c>
      <c r="E2532" s="189"/>
      <c r="F2532" s="192"/>
      <c r="G2532" s="192"/>
      <c r="H2532" s="192"/>
      <c r="I2532" s="192"/>
      <c r="J2532" s="192"/>
      <c r="K2532" s="192"/>
      <c r="L2532" s="192"/>
      <c r="M2532" s="192"/>
      <c r="N2532" s="192"/>
      <c r="O2532" s="192"/>
      <c r="P2532" s="192"/>
    </row>
    <row r="2533" spans="1:16" x14ac:dyDescent="0.25">
      <c r="A2533" s="328"/>
      <c r="B2533" s="334"/>
      <c r="C2533" s="340"/>
      <c r="D2533" s="191" t="str">
        <f>$D$13</f>
        <v>SUD</v>
      </c>
      <c r="E2533" s="188"/>
      <c r="F2533" s="192"/>
      <c r="G2533" s="192"/>
      <c r="H2533" s="192"/>
      <c r="I2533" s="192"/>
      <c r="J2533" s="192"/>
      <c r="K2533" s="192"/>
      <c r="L2533" s="192"/>
      <c r="M2533" s="192"/>
      <c r="N2533" s="192"/>
      <c r="O2533" s="192"/>
      <c r="P2533" s="192"/>
    </row>
    <row r="2534" spans="1:16" x14ac:dyDescent="0.25">
      <c r="A2534" s="329"/>
      <c r="B2534" s="335"/>
      <c r="C2534" s="341"/>
      <c r="D2534" s="195" t="str">
        <f>$D$14</f>
        <v>OESTE</v>
      </c>
      <c r="E2534" s="190"/>
      <c r="F2534" s="192"/>
      <c r="G2534" s="192"/>
      <c r="H2534" s="192"/>
      <c r="I2534" s="192"/>
      <c r="J2534" s="192"/>
      <c r="K2534" s="192"/>
      <c r="L2534" s="192"/>
      <c r="M2534" s="192"/>
      <c r="N2534" s="192"/>
      <c r="O2534" s="192"/>
      <c r="P2534" s="192"/>
    </row>
    <row r="2535" spans="1:16" x14ac:dyDescent="0.25">
      <c r="A2535" s="193"/>
      <c r="B2535" s="206"/>
      <c r="C2535" s="204"/>
      <c r="D2535" s="192"/>
      <c r="E2535" s="192"/>
      <c r="F2535" s="192"/>
      <c r="G2535" s="192"/>
      <c r="H2535" s="192"/>
      <c r="I2535" s="192"/>
      <c r="J2535" s="192"/>
      <c r="K2535" s="192"/>
      <c r="L2535" s="192"/>
      <c r="M2535" s="192"/>
      <c r="N2535" s="192"/>
      <c r="O2535" s="192"/>
      <c r="P2535" s="192"/>
    </row>
    <row r="2536" spans="1:16" x14ac:dyDescent="0.25">
      <c r="A2536" s="324">
        <f>A2531+1</f>
        <v>506</v>
      </c>
      <c r="B2536" s="336">
        <f>Hoja2!B515</f>
        <v>0</v>
      </c>
      <c r="C2536" s="342">
        <f>Hoja2!R515</f>
        <v>0</v>
      </c>
      <c r="D2536" s="191" t="str">
        <f>$D$11</f>
        <v>NORTE</v>
      </c>
      <c r="E2536" s="187"/>
      <c r="F2536" s="192"/>
      <c r="G2536" s="192"/>
      <c r="H2536" s="192"/>
      <c r="I2536" s="192"/>
      <c r="J2536" s="192"/>
      <c r="K2536" s="192"/>
      <c r="L2536" s="192"/>
      <c r="M2536" s="192"/>
      <c r="N2536" s="192"/>
      <c r="O2536" s="192"/>
      <c r="P2536" s="192"/>
    </row>
    <row r="2537" spans="1:16" x14ac:dyDescent="0.25">
      <c r="A2537" s="325"/>
      <c r="B2537" s="337"/>
      <c r="C2537" s="343"/>
      <c r="D2537" s="194" t="str">
        <f>$D$12</f>
        <v>ESTE</v>
      </c>
      <c r="E2537" s="189"/>
      <c r="F2537" s="192"/>
      <c r="G2537" s="192"/>
      <c r="H2537" s="192"/>
      <c r="I2537" s="192"/>
      <c r="J2537" s="192"/>
      <c r="K2537" s="192"/>
      <c r="L2537" s="192"/>
      <c r="M2537" s="192"/>
      <c r="N2537" s="192"/>
      <c r="O2537" s="192"/>
      <c r="P2537" s="192"/>
    </row>
    <row r="2538" spans="1:16" x14ac:dyDescent="0.25">
      <c r="A2538" s="325"/>
      <c r="B2538" s="337"/>
      <c r="C2538" s="343"/>
      <c r="D2538" s="191" t="str">
        <f>$D$13</f>
        <v>SUD</v>
      </c>
      <c r="E2538" s="188"/>
      <c r="F2538" s="192"/>
      <c r="G2538" s="192"/>
      <c r="H2538" s="192"/>
      <c r="I2538" s="192"/>
      <c r="J2538" s="192"/>
      <c r="K2538" s="192"/>
      <c r="L2538" s="192"/>
      <c r="M2538" s="192"/>
      <c r="N2538" s="192"/>
      <c r="O2538" s="192"/>
      <c r="P2538" s="192"/>
    </row>
    <row r="2539" spans="1:16" x14ac:dyDescent="0.25">
      <c r="A2539" s="326"/>
      <c r="B2539" s="338"/>
      <c r="C2539" s="344"/>
      <c r="D2539" s="195" t="str">
        <f>$D$14</f>
        <v>OESTE</v>
      </c>
      <c r="E2539" s="190"/>
      <c r="F2539" s="192"/>
      <c r="G2539" s="192"/>
      <c r="H2539" s="192"/>
      <c r="I2539" s="192"/>
      <c r="J2539" s="192"/>
      <c r="K2539" s="192"/>
      <c r="L2539" s="192"/>
      <c r="M2539" s="192"/>
      <c r="N2539" s="192"/>
      <c r="O2539" s="192"/>
      <c r="P2539" s="192"/>
    </row>
    <row r="2540" spans="1:16" x14ac:dyDescent="0.25">
      <c r="A2540" s="193"/>
      <c r="B2540" s="206"/>
      <c r="C2540" s="204"/>
      <c r="D2540" s="192"/>
      <c r="E2540" s="192"/>
      <c r="F2540" s="192"/>
      <c r="G2540" s="192"/>
      <c r="H2540" s="192"/>
      <c r="I2540" s="192"/>
      <c r="J2540" s="192"/>
      <c r="K2540" s="192"/>
      <c r="L2540" s="192"/>
      <c r="M2540" s="192"/>
      <c r="N2540" s="192"/>
      <c r="O2540" s="192"/>
      <c r="P2540" s="192"/>
    </row>
    <row r="2541" spans="1:16" x14ac:dyDescent="0.25">
      <c r="A2541" s="327">
        <f>A2536+1</f>
        <v>507</v>
      </c>
      <c r="B2541" s="333">
        <f>Hoja2!B516</f>
        <v>0</v>
      </c>
      <c r="C2541" s="339">
        <f>Hoja2!R516</f>
        <v>0</v>
      </c>
      <c r="D2541" s="191" t="str">
        <f>$D$11</f>
        <v>NORTE</v>
      </c>
      <c r="E2541" s="187"/>
      <c r="F2541" s="192"/>
      <c r="G2541" s="192"/>
      <c r="H2541" s="192"/>
      <c r="I2541" s="192"/>
      <c r="J2541" s="192"/>
      <c r="K2541" s="192"/>
      <c r="L2541" s="192"/>
      <c r="M2541" s="192"/>
      <c r="N2541" s="192"/>
      <c r="O2541" s="192"/>
      <c r="P2541" s="192"/>
    </row>
    <row r="2542" spans="1:16" x14ac:dyDescent="0.25">
      <c r="A2542" s="328"/>
      <c r="B2542" s="334"/>
      <c r="C2542" s="340"/>
      <c r="D2542" s="194" t="str">
        <f>$D$12</f>
        <v>ESTE</v>
      </c>
      <c r="E2542" s="189"/>
      <c r="F2542" s="192"/>
      <c r="G2542" s="192"/>
      <c r="H2542" s="192"/>
      <c r="I2542" s="192"/>
      <c r="J2542" s="192"/>
      <c r="K2542" s="192"/>
      <c r="L2542" s="192"/>
      <c r="M2542" s="192"/>
      <c r="N2542" s="192"/>
      <c r="O2542" s="192"/>
      <c r="P2542" s="192"/>
    </row>
    <row r="2543" spans="1:16" x14ac:dyDescent="0.25">
      <c r="A2543" s="328"/>
      <c r="B2543" s="334"/>
      <c r="C2543" s="340"/>
      <c r="D2543" s="191" t="str">
        <f>$D$13</f>
        <v>SUD</v>
      </c>
      <c r="E2543" s="188"/>
      <c r="F2543" s="192"/>
      <c r="G2543" s="192"/>
      <c r="H2543" s="192"/>
      <c r="I2543" s="192"/>
      <c r="J2543" s="192"/>
      <c r="K2543" s="192"/>
      <c r="L2543" s="192"/>
      <c r="M2543" s="192"/>
      <c r="N2543" s="192"/>
      <c r="O2543" s="192"/>
      <c r="P2543" s="192"/>
    </row>
    <row r="2544" spans="1:16" x14ac:dyDescent="0.25">
      <c r="A2544" s="329"/>
      <c r="B2544" s="335"/>
      <c r="C2544" s="341"/>
      <c r="D2544" s="195" t="str">
        <f>$D$14</f>
        <v>OESTE</v>
      </c>
      <c r="E2544" s="190"/>
      <c r="F2544" s="192"/>
      <c r="G2544" s="192"/>
      <c r="H2544" s="192"/>
      <c r="I2544" s="192"/>
      <c r="J2544" s="192"/>
      <c r="K2544" s="192"/>
      <c r="L2544" s="192"/>
      <c r="M2544" s="192"/>
      <c r="N2544" s="192"/>
      <c r="O2544" s="192"/>
      <c r="P2544" s="192"/>
    </row>
    <row r="2545" spans="1:16" x14ac:dyDescent="0.25">
      <c r="A2545" s="193"/>
      <c r="B2545" s="206"/>
      <c r="C2545" s="204"/>
      <c r="D2545" s="192"/>
      <c r="E2545" s="192"/>
      <c r="F2545" s="192"/>
      <c r="G2545" s="192"/>
      <c r="H2545" s="192"/>
      <c r="I2545" s="192"/>
      <c r="J2545" s="192"/>
      <c r="K2545" s="192"/>
      <c r="L2545" s="192"/>
      <c r="M2545" s="192"/>
      <c r="N2545" s="192"/>
      <c r="O2545" s="192"/>
      <c r="P2545" s="192"/>
    </row>
    <row r="2546" spans="1:16" x14ac:dyDescent="0.25">
      <c r="A2546" s="324">
        <f>A2541+1</f>
        <v>508</v>
      </c>
      <c r="B2546" s="336">
        <f>Hoja2!B517</f>
        <v>0</v>
      </c>
      <c r="C2546" s="342">
        <f>Hoja2!R517</f>
        <v>0</v>
      </c>
      <c r="D2546" s="191" t="str">
        <f>$D$11</f>
        <v>NORTE</v>
      </c>
      <c r="E2546" s="187"/>
      <c r="F2546" s="192"/>
      <c r="G2546" s="192"/>
      <c r="H2546" s="192"/>
      <c r="I2546" s="192"/>
      <c r="J2546" s="192"/>
      <c r="K2546" s="192"/>
      <c r="L2546" s="192"/>
      <c r="M2546" s="192"/>
      <c r="N2546" s="192"/>
      <c r="O2546" s="192"/>
      <c r="P2546" s="192"/>
    </row>
    <row r="2547" spans="1:16" x14ac:dyDescent="0.25">
      <c r="A2547" s="325"/>
      <c r="B2547" s="337"/>
      <c r="C2547" s="343"/>
      <c r="D2547" s="194" t="str">
        <f>$D$12</f>
        <v>ESTE</v>
      </c>
      <c r="E2547" s="189"/>
      <c r="F2547" s="192"/>
      <c r="G2547" s="192"/>
      <c r="H2547" s="192"/>
      <c r="I2547" s="192"/>
      <c r="J2547" s="192"/>
      <c r="K2547" s="192"/>
      <c r="L2547" s="192"/>
      <c r="M2547" s="192"/>
      <c r="N2547" s="192"/>
      <c r="O2547" s="192"/>
      <c r="P2547" s="192"/>
    </row>
    <row r="2548" spans="1:16" x14ac:dyDescent="0.25">
      <c r="A2548" s="325"/>
      <c r="B2548" s="337"/>
      <c r="C2548" s="343"/>
      <c r="D2548" s="191" t="str">
        <f>$D$13</f>
        <v>SUD</v>
      </c>
      <c r="E2548" s="188"/>
      <c r="F2548" s="192"/>
      <c r="G2548" s="192"/>
      <c r="H2548" s="192"/>
      <c r="I2548" s="192"/>
      <c r="J2548" s="192"/>
      <c r="K2548" s="192"/>
      <c r="L2548" s="192"/>
      <c r="M2548" s="192"/>
      <c r="N2548" s="192"/>
      <c r="O2548" s="192"/>
      <c r="P2548" s="192"/>
    </row>
    <row r="2549" spans="1:16" x14ac:dyDescent="0.25">
      <c r="A2549" s="326"/>
      <c r="B2549" s="338"/>
      <c r="C2549" s="344"/>
      <c r="D2549" s="195" t="str">
        <f>$D$14</f>
        <v>OESTE</v>
      </c>
      <c r="E2549" s="190"/>
      <c r="F2549" s="192"/>
      <c r="G2549" s="192"/>
      <c r="H2549" s="192"/>
      <c r="I2549" s="192"/>
      <c r="J2549" s="192"/>
      <c r="K2549" s="192"/>
      <c r="L2549" s="192"/>
      <c r="M2549" s="192"/>
      <c r="N2549" s="192"/>
      <c r="O2549" s="192"/>
      <c r="P2549" s="192"/>
    </row>
    <row r="2550" spans="1:16" x14ac:dyDescent="0.25">
      <c r="A2550" s="193"/>
      <c r="B2550" s="206"/>
      <c r="C2550" s="204"/>
      <c r="D2550" s="192"/>
      <c r="E2550" s="192"/>
      <c r="F2550" s="192"/>
      <c r="G2550" s="192"/>
      <c r="H2550" s="192"/>
      <c r="I2550" s="192"/>
      <c r="J2550" s="192"/>
      <c r="K2550" s="192"/>
      <c r="L2550" s="192"/>
      <c r="M2550" s="192"/>
      <c r="N2550" s="192"/>
      <c r="O2550" s="192"/>
      <c r="P2550" s="192"/>
    </row>
    <row r="2551" spans="1:16" x14ac:dyDescent="0.25">
      <c r="A2551" s="327">
        <f>A2546+1</f>
        <v>509</v>
      </c>
      <c r="B2551" s="333">
        <f>Hoja2!B518</f>
        <v>0</v>
      </c>
      <c r="C2551" s="339">
        <f>Hoja2!R518</f>
        <v>0</v>
      </c>
      <c r="D2551" s="191" t="str">
        <f>$D$11</f>
        <v>NORTE</v>
      </c>
      <c r="E2551" s="187"/>
      <c r="F2551" s="192"/>
      <c r="G2551" s="192"/>
      <c r="H2551" s="192"/>
      <c r="I2551" s="192"/>
      <c r="J2551" s="192"/>
      <c r="K2551" s="192"/>
      <c r="L2551" s="192"/>
      <c r="M2551" s="192"/>
      <c r="N2551" s="192"/>
      <c r="O2551" s="192"/>
      <c r="P2551" s="192"/>
    </row>
    <row r="2552" spans="1:16" x14ac:dyDescent="0.25">
      <c r="A2552" s="328"/>
      <c r="B2552" s="334"/>
      <c r="C2552" s="340"/>
      <c r="D2552" s="194" t="str">
        <f>$D$12</f>
        <v>ESTE</v>
      </c>
      <c r="E2552" s="189"/>
      <c r="F2552" s="192"/>
      <c r="G2552" s="192"/>
      <c r="H2552" s="192"/>
      <c r="I2552" s="192"/>
      <c r="J2552" s="192"/>
      <c r="K2552" s="192"/>
      <c r="L2552" s="192"/>
      <c r="M2552" s="192"/>
      <c r="N2552" s="192"/>
      <c r="O2552" s="192"/>
      <c r="P2552" s="192"/>
    </row>
    <row r="2553" spans="1:16" x14ac:dyDescent="0.25">
      <c r="A2553" s="328"/>
      <c r="B2553" s="334"/>
      <c r="C2553" s="340"/>
      <c r="D2553" s="191" t="str">
        <f>$D$13</f>
        <v>SUD</v>
      </c>
      <c r="E2553" s="188"/>
      <c r="F2553" s="192"/>
      <c r="G2553" s="192"/>
      <c r="H2553" s="192"/>
      <c r="I2553" s="192"/>
      <c r="J2553" s="192"/>
      <c r="K2553" s="192"/>
      <c r="L2553" s="192"/>
      <c r="M2553" s="192"/>
      <c r="N2553" s="192"/>
      <c r="O2553" s="192"/>
      <c r="P2553" s="192"/>
    </row>
    <row r="2554" spans="1:16" x14ac:dyDescent="0.25">
      <c r="A2554" s="329"/>
      <c r="B2554" s="335"/>
      <c r="C2554" s="341"/>
      <c r="D2554" s="195" t="str">
        <f>$D$14</f>
        <v>OESTE</v>
      </c>
      <c r="E2554" s="190"/>
      <c r="F2554" s="192"/>
      <c r="G2554" s="192"/>
      <c r="H2554" s="192"/>
      <c r="I2554" s="192"/>
      <c r="J2554" s="192"/>
      <c r="K2554" s="192"/>
      <c r="L2554" s="192"/>
      <c r="M2554" s="192"/>
      <c r="N2554" s="192"/>
      <c r="O2554" s="192"/>
      <c r="P2554" s="192"/>
    </row>
    <row r="2555" spans="1:16" x14ac:dyDescent="0.25">
      <c r="A2555" s="193"/>
      <c r="B2555" s="206"/>
      <c r="C2555" s="204"/>
      <c r="D2555" s="192"/>
      <c r="E2555" s="192"/>
      <c r="F2555" s="192"/>
      <c r="G2555" s="192"/>
      <c r="H2555" s="192"/>
      <c r="I2555" s="192"/>
      <c r="J2555" s="192"/>
      <c r="K2555" s="192"/>
      <c r="L2555" s="192"/>
      <c r="M2555" s="192"/>
      <c r="N2555" s="192"/>
      <c r="O2555" s="192"/>
      <c r="P2555" s="192"/>
    </row>
    <row r="2556" spans="1:16" x14ac:dyDescent="0.25">
      <c r="A2556" s="324">
        <f>A2551+1</f>
        <v>510</v>
      </c>
      <c r="B2556" s="336">
        <f>Hoja2!B519</f>
        <v>0</v>
      </c>
      <c r="C2556" s="342">
        <f>Hoja2!R519</f>
        <v>0</v>
      </c>
      <c r="D2556" s="191" t="str">
        <f>$D$11</f>
        <v>NORTE</v>
      </c>
      <c r="E2556" s="187"/>
      <c r="F2556" s="192"/>
      <c r="G2556" s="192"/>
      <c r="H2556" s="192"/>
      <c r="I2556" s="192"/>
      <c r="J2556" s="192"/>
      <c r="K2556" s="192"/>
      <c r="L2556" s="192"/>
      <c r="M2556" s="192"/>
      <c r="N2556" s="192"/>
      <c r="O2556" s="192"/>
      <c r="P2556" s="192"/>
    </row>
    <row r="2557" spans="1:16" x14ac:dyDescent="0.25">
      <c r="A2557" s="325"/>
      <c r="B2557" s="337"/>
      <c r="C2557" s="343"/>
      <c r="D2557" s="194" t="str">
        <f>$D$12</f>
        <v>ESTE</v>
      </c>
      <c r="E2557" s="189"/>
      <c r="F2557" s="192"/>
      <c r="G2557" s="192"/>
      <c r="H2557" s="192"/>
      <c r="I2557" s="192"/>
      <c r="J2557" s="192"/>
      <c r="K2557" s="192"/>
      <c r="L2557" s="192"/>
      <c r="M2557" s="192"/>
      <c r="N2557" s="192"/>
      <c r="O2557" s="192"/>
      <c r="P2557" s="192"/>
    </row>
    <row r="2558" spans="1:16" x14ac:dyDescent="0.25">
      <c r="A2558" s="325"/>
      <c r="B2558" s="337"/>
      <c r="C2558" s="343"/>
      <c r="D2558" s="191" t="str">
        <f>$D$13</f>
        <v>SUD</v>
      </c>
      <c r="E2558" s="188"/>
      <c r="F2558" s="192"/>
      <c r="G2558" s="192"/>
      <c r="H2558" s="192"/>
      <c r="I2558" s="192"/>
      <c r="J2558" s="192"/>
      <c r="K2558" s="192"/>
      <c r="L2558" s="192"/>
      <c r="M2558" s="192"/>
      <c r="N2558" s="192"/>
      <c r="O2558" s="192"/>
      <c r="P2558" s="192"/>
    </row>
    <row r="2559" spans="1:16" x14ac:dyDescent="0.25">
      <c r="A2559" s="326"/>
      <c r="B2559" s="338"/>
      <c r="C2559" s="344"/>
      <c r="D2559" s="195" t="str">
        <f>$D$14</f>
        <v>OESTE</v>
      </c>
      <c r="E2559" s="190"/>
      <c r="F2559" s="192"/>
      <c r="G2559" s="192"/>
      <c r="H2559" s="192"/>
      <c r="I2559" s="192"/>
      <c r="J2559" s="192"/>
      <c r="K2559" s="192"/>
      <c r="L2559" s="192"/>
      <c r="M2559" s="192"/>
      <c r="N2559" s="192"/>
      <c r="O2559" s="192"/>
      <c r="P2559" s="192"/>
    </row>
    <row r="2560" spans="1:16" x14ac:dyDescent="0.25">
      <c r="A2560" s="193"/>
      <c r="B2560" s="206"/>
      <c r="C2560" s="204"/>
      <c r="D2560" s="192"/>
      <c r="E2560" s="192"/>
      <c r="F2560" s="192"/>
      <c r="G2560" s="192"/>
      <c r="H2560" s="192"/>
      <c r="I2560" s="192"/>
      <c r="J2560" s="192"/>
      <c r="K2560" s="192"/>
      <c r="L2560" s="192"/>
      <c r="M2560" s="192"/>
      <c r="N2560" s="192"/>
      <c r="O2560" s="192"/>
      <c r="P2560" s="192"/>
    </row>
    <row r="2561" spans="1:16" x14ac:dyDescent="0.25">
      <c r="A2561" s="327">
        <f>A2556+1</f>
        <v>511</v>
      </c>
      <c r="B2561" s="333">
        <f>Hoja2!B520</f>
        <v>0</v>
      </c>
      <c r="C2561" s="339">
        <f>Hoja2!R520</f>
        <v>0</v>
      </c>
      <c r="D2561" s="191" t="str">
        <f>$D$11</f>
        <v>NORTE</v>
      </c>
      <c r="E2561" s="187"/>
      <c r="F2561" s="192"/>
      <c r="G2561" s="192"/>
      <c r="H2561" s="192"/>
      <c r="I2561" s="192"/>
      <c r="J2561" s="192"/>
      <c r="K2561" s="192"/>
      <c r="L2561" s="192"/>
      <c r="M2561" s="192"/>
      <c r="N2561" s="192"/>
      <c r="O2561" s="192"/>
      <c r="P2561" s="192"/>
    </row>
    <row r="2562" spans="1:16" x14ac:dyDescent="0.25">
      <c r="A2562" s="328"/>
      <c r="B2562" s="334"/>
      <c r="C2562" s="340"/>
      <c r="D2562" s="194" t="str">
        <f>$D$12</f>
        <v>ESTE</v>
      </c>
      <c r="E2562" s="189"/>
      <c r="F2562" s="192"/>
      <c r="G2562" s="192"/>
      <c r="H2562" s="192"/>
      <c r="I2562" s="192"/>
      <c r="J2562" s="192"/>
      <c r="K2562" s="192"/>
      <c r="L2562" s="192"/>
      <c r="M2562" s="192"/>
      <c r="N2562" s="192"/>
      <c r="O2562" s="192"/>
      <c r="P2562" s="192"/>
    </row>
    <row r="2563" spans="1:16" x14ac:dyDescent="0.25">
      <c r="A2563" s="328"/>
      <c r="B2563" s="334"/>
      <c r="C2563" s="340"/>
      <c r="D2563" s="191" t="str">
        <f>$D$13</f>
        <v>SUD</v>
      </c>
      <c r="E2563" s="188"/>
      <c r="F2563" s="192"/>
      <c r="G2563" s="192"/>
      <c r="H2563" s="192"/>
      <c r="I2563" s="192"/>
      <c r="J2563" s="192"/>
      <c r="K2563" s="192"/>
      <c r="L2563" s="192"/>
      <c r="M2563" s="192"/>
      <c r="N2563" s="192"/>
      <c r="O2563" s="192"/>
      <c r="P2563" s="192"/>
    </row>
    <row r="2564" spans="1:16" x14ac:dyDescent="0.25">
      <c r="A2564" s="329"/>
      <c r="B2564" s="335"/>
      <c r="C2564" s="341"/>
      <c r="D2564" s="195" t="str">
        <f>$D$14</f>
        <v>OESTE</v>
      </c>
      <c r="E2564" s="190"/>
      <c r="F2564" s="192"/>
      <c r="G2564" s="192"/>
      <c r="H2564" s="192"/>
      <c r="I2564" s="192"/>
      <c r="J2564" s="192"/>
      <c r="K2564" s="192"/>
      <c r="L2564" s="192"/>
      <c r="M2564" s="192"/>
      <c r="N2564" s="192"/>
      <c r="O2564" s="192"/>
      <c r="P2564" s="192"/>
    </row>
    <row r="2565" spans="1:16" x14ac:dyDescent="0.25">
      <c r="A2565" s="193"/>
      <c r="B2565" s="206"/>
      <c r="C2565" s="204"/>
      <c r="D2565" s="192"/>
      <c r="E2565" s="192"/>
      <c r="F2565" s="192"/>
      <c r="G2565" s="192"/>
      <c r="H2565" s="192"/>
      <c r="I2565" s="192"/>
      <c r="J2565" s="192"/>
      <c r="K2565" s="192"/>
      <c r="L2565" s="192"/>
      <c r="M2565" s="192"/>
      <c r="N2565" s="192"/>
      <c r="O2565" s="192"/>
      <c r="P2565" s="192"/>
    </row>
    <row r="2566" spans="1:16" x14ac:dyDescent="0.25">
      <c r="A2566" s="324">
        <f>A2561+1</f>
        <v>512</v>
      </c>
      <c r="B2566" s="336">
        <f>Hoja2!B521</f>
        <v>0</v>
      </c>
      <c r="C2566" s="342">
        <f>Hoja2!R521</f>
        <v>0</v>
      </c>
      <c r="D2566" s="191" t="str">
        <f>$D$11</f>
        <v>NORTE</v>
      </c>
      <c r="E2566" s="187"/>
      <c r="F2566" s="192"/>
      <c r="G2566" s="192"/>
      <c r="H2566" s="192"/>
      <c r="I2566" s="192"/>
      <c r="J2566" s="192"/>
      <c r="K2566" s="192"/>
      <c r="L2566" s="192"/>
      <c r="M2566" s="192"/>
      <c r="N2566" s="192"/>
      <c r="O2566" s="192"/>
      <c r="P2566" s="192"/>
    </row>
    <row r="2567" spans="1:16" x14ac:dyDescent="0.25">
      <c r="A2567" s="325"/>
      <c r="B2567" s="337"/>
      <c r="C2567" s="343"/>
      <c r="D2567" s="194" t="str">
        <f>$D$12</f>
        <v>ESTE</v>
      </c>
      <c r="E2567" s="189"/>
      <c r="F2567" s="192"/>
      <c r="G2567" s="192"/>
      <c r="H2567" s="192"/>
      <c r="I2567" s="192"/>
      <c r="J2567" s="192"/>
      <c r="K2567" s="192"/>
      <c r="L2567" s="192"/>
      <c r="M2567" s="192"/>
      <c r="N2567" s="192"/>
      <c r="O2567" s="192"/>
      <c r="P2567" s="192"/>
    </row>
    <row r="2568" spans="1:16" x14ac:dyDescent="0.25">
      <c r="A2568" s="325"/>
      <c r="B2568" s="337"/>
      <c r="C2568" s="343"/>
      <c r="D2568" s="191" t="str">
        <f>$D$13</f>
        <v>SUD</v>
      </c>
      <c r="E2568" s="188"/>
      <c r="F2568" s="192"/>
      <c r="G2568" s="192"/>
      <c r="H2568" s="192"/>
      <c r="I2568" s="192"/>
      <c r="J2568" s="192"/>
      <c r="K2568" s="192"/>
      <c r="L2568" s="192"/>
      <c r="M2568" s="192"/>
      <c r="N2568" s="192"/>
      <c r="O2568" s="192"/>
      <c r="P2568" s="192"/>
    </row>
    <row r="2569" spans="1:16" x14ac:dyDescent="0.25">
      <c r="A2569" s="326"/>
      <c r="B2569" s="338"/>
      <c r="C2569" s="344"/>
      <c r="D2569" s="195" t="str">
        <f>$D$14</f>
        <v>OESTE</v>
      </c>
      <c r="E2569" s="190"/>
      <c r="F2569" s="192"/>
      <c r="G2569" s="192"/>
      <c r="H2569" s="192"/>
      <c r="I2569" s="192"/>
      <c r="J2569" s="192"/>
      <c r="K2569" s="192"/>
      <c r="L2569" s="192"/>
      <c r="M2569" s="192"/>
      <c r="N2569" s="192"/>
      <c r="O2569" s="192"/>
      <c r="P2569" s="192"/>
    </row>
    <row r="2570" spans="1:16" x14ac:dyDescent="0.25">
      <c r="A2570" s="193"/>
      <c r="B2570" s="206"/>
      <c r="C2570" s="204"/>
      <c r="D2570" s="192"/>
      <c r="E2570" s="192"/>
      <c r="F2570" s="192"/>
      <c r="G2570" s="192"/>
      <c r="H2570" s="192"/>
      <c r="I2570" s="192"/>
      <c r="J2570" s="192"/>
      <c r="K2570" s="192"/>
      <c r="L2570" s="192"/>
      <c r="M2570" s="192"/>
      <c r="N2570" s="192"/>
      <c r="O2570" s="192"/>
      <c r="P2570" s="192"/>
    </row>
    <row r="2571" spans="1:16" x14ac:dyDescent="0.25">
      <c r="A2571" s="327">
        <f>A2566+1</f>
        <v>513</v>
      </c>
      <c r="B2571" s="333">
        <f>Hoja2!B522</f>
        <v>0</v>
      </c>
      <c r="C2571" s="339">
        <f>Hoja2!R522</f>
        <v>0</v>
      </c>
      <c r="D2571" s="191" t="str">
        <f>$D$11</f>
        <v>NORTE</v>
      </c>
      <c r="E2571" s="187"/>
      <c r="F2571" s="192"/>
      <c r="G2571" s="192"/>
      <c r="H2571" s="192"/>
      <c r="I2571" s="192"/>
      <c r="J2571" s="192"/>
      <c r="K2571" s="192"/>
      <c r="L2571" s="192"/>
      <c r="M2571" s="192"/>
      <c r="N2571" s="192"/>
      <c r="O2571" s="192"/>
      <c r="P2571" s="192"/>
    </row>
    <row r="2572" spans="1:16" x14ac:dyDescent="0.25">
      <c r="A2572" s="328"/>
      <c r="B2572" s="334"/>
      <c r="C2572" s="340"/>
      <c r="D2572" s="194" t="str">
        <f>$D$12</f>
        <v>ESTE</v>
      </c>
      <c r="E2572" s="189"/>
      <c r="F2572" s="192"/>
      <c r="G2572" s="192"/>
      <c r="H2572" s="192"/>
      <c r="I2572" s="192"/>
      <c r="J2572" s="192"/>
      <c r="K2572" s="192"/>
      <c r="L2572" s="192"/>
      <c r="M2572" s="192"/>
      <c r="N2572" s="192"/>
      <c r="O2572" s="192"/>
      <c r="P2572" s="192"/>
    </row>
    <row r="2573" spans="1:16" x14ac:dyDescent="0.25">
      <c r="A2573" s="328"/>
      <c r="B2573" s="334"/>
      <c r="C2573" s="340"/>
      <c r="D2573" s="191" t="str">
        <f>$D$13</f>
        <v>SUD</v>
      </c>
      <c r="E2573" s="188"/>
      <c r="F2573" s="192"/>
      <c r="G2573" s="192"/>
      <c r="H2573" s="192"/>
      <c r="I2573" s="192"/>
      <c r="J2573" s="192"/>
      <c r="K2573" s="192"/>
      <c r="L2573" s="192"/>
      <c r="M2573" s="192"/>
      <c r="N2573" s="192"/>
      <c r="O2573" s="192"/>
      <c r="P2573" s="192"/>
    </row>
    <row r="2574" spans="1:16" x14ac:dyDescent="0.25">
      <c r="A2574" s="329"/>
      <c r="B2574" s="335"/>
      <c r="C2574" s="341"/>
      <c r="D2574" s="195" t="str">
        <f>$D$14</f>
        <v>OESTE</v>
      </c>
      <c r="E2574" s="190"/>
      <c r="F2574" s="192"/>
      <c r="G2574" s="192"/>
      <c r="H2574" s="192"/>
      <c r="I2574" s="192"/>
      <c r="J2574" s="192"/>
      <c r="K2574" s="192"/>
      <c r="L2574" s="192"/>
      <c r="M2574" s="192"/>
      <c r="N2574" s="192"/>
      <c r="O2574" s="192"/>
      <c r="P2574" s="192"/>
    </row>
    <row r="2575" spans="1:16" x14ac:dyDescent="0.25">
      <c r="A2575" s="193"/>
      <c r="B2575" s="206"/>
      <c r="C2575" s="204"/>
      <c r="D2575" s="192"/>
      <c r="E2575" s="192"/>
      <c r="F2575" s="192"/>
      <c r="G2575" s="192"/>
      <c r="H2575" s="192"/>
      <c r="I2575" s="192"/>
      <c r="J2575" s="192"/>
      <c r="K2575" s="192"/>
      <c r="L2575" s="192"/>
      <c r="M2575" s="192"/>
      <c r="N2575" s="192"/>
      <c r="O2575" s="192"/>
      <c r="P2575" s="192"/>
    </row>
    <row r="2576" spans="1:16" x14ac:dyDescent="0.25">
      <c r="A2576" s="324">
        <f>A2571+1</f>
        <v>514</v>
      </c>
      <c r="B2576" s="336">
        <f>Hoja2!B523</f>
        <v>0</v>
      </c>
      <c r="C2576" s="342">
        <f>Hoja2!R523</f>
        <v>0</v>
      </c>
      <c r="D2576" s="191" t="str">
        <f>$D$11</f>
        <v>NORTE</v>
      </c>
      <c r="E2576" s="187"/>
      <c r="F2576" s="192"/>
      <c r="G2576" s="192"/>
      <c r="H2576" s="192"/>
      <c r="I2576" s="192"/>
      <c r="J2576" s="192"/>
      <c r="K2576" s="192"/>
      <c r="L2576" s="192"/>
      <c r="M2576" s="192"/>
      <c r="N2576" s="192"/>
      <c r="O2576" s="192"/>
      <c r="P2576" s="192"/>
    </row>
    <row r="2577" spans="1:16" x14ac:dyDescent="0.25">
      <c r="A2577" s="325"/>
      <c r="B2577" s="337"/>
      <c r="C2577" s="343"/>
      <c r="D2577" s="194" t="str">
        <f>$D$12</f>
        <v>ESTE</v>
      </c>
      <c r="E2577" s="189"/>
      <c r="F2577" s="192"/>
      <c r="G2577" s="192"/>
      <c r="H2577" s="192"/>
      <c r="I2577" s="192"/>
      <c r="J2577" s="192"/>
      <c r="K2577" s="192"/>
      <c r="L2577" s="192"/>
      <c r="M2577" s="192"/>
      <c r="N2577" s="192"/>
      <c r="O2577" s="192"/>
      <c r="P2577" s="192"/>
    </row>
    <row r="2578" spans="1:16" x14ac:dyDescent="0.25">
      <c r="A2578" s="325"/>
      <c r="B2578" s="337"/>
      <c r="C2578" s="343"/>
      <c r="D2578" s="191" t="str">
        <f>$D$13</f>
        <v>SUD</v>
      </c>
      <c r="E2578" s="188"/>
      <c r="F2578" s="192"/>
      <c r="G2578" s="192"/>
      <c r="H2578" s="192"/>
      <c r="I2578" s="192"/>
      <c r="J2578" s="192"/>
      <c r="K2578" s="192"/>
      <c r="L2578" s="192"/>
      <c r="M2578" s="192"/>
      <c r="N2578" s="192"/>
      <c r="O2578" s="192"/>
      <c r="P2578" s="192"/>
    </row>
    <row r="2579" spans="1:16" x14ac:dyDescent="0.25">
      <c r="A2579" s="326"/>
      <c r="B2579" s="338"/>
      <c r="C2579" s="344"/>
      <c r="D2579" s="195" t="str">
        <f>$D$14</f>
        <v>OESTE</v>
      </c>
      <c r="E2579" s="190"/>
      <c r="F2579" s="192"/>
      <c r="G2579" s="192"/>
      <c r="H2579" s="192"/>
      <c r="I2579" s="192"/>
      <c r="J2579" s="192"/>
      <c r="K2579" s="192"/>
      <c r="L2579" s="192"/>
      <c r="M2579" s="192"/>
      <c r="N2579" s="192"/>
      <c r="O2579" s="192"/>
      <c r="P2579" s="192"/>
    </row>
    <row r="2580" spans="1:16" x14ac:dyDescent="0.25">
      <c r="A2580" s="193"/>
      <c r="B2580" s="206"/>
      <c r="C2580" s="204"/>
      <c r="D2580" s="192"/>
      <c r="E2580" s="192"/>
      <c r="F2580" s="192"/>
      <c r="G2580" s="192"/>
      <c r="H2580" s="192"/>
      <c r="I2580" s="192"/>
      <c r="J2580" s="192"/>
      <c r="K2580" s="192"/>
      <c r="L2580" s="192"/>
      <c r="M2580" s="192"/>
      <c r="N2580" s="192"/>
      <c r="O2580" s="192"/>
      <c r="P2580" s="192"/>
    </row>
    <row r="2581" spans="1:16" x14ac:dyDescent="0.25">
      <c r="A2581" s="327">
        <f>A2576+1</f>
        <v>515</v>
      </c>
      <c r="B2581" s="333">
        <f>Hoja2!B524</f>
        <v>0</v>
      </c>
      <c r="C2581" s="339">
        <f>Hoja2!R524</f>
        <v>0</v>
      </c>
      <c r="D2581" s="191" t="str">
        <f>$D$11</f>
        <v>NORTE</v>
      </c>
      <c r="E2581" s="187"/>
      <c r="F2581" s="192"/>
      <c r="G2581" s="192"/>
      <c r="H2581" s="192"/>
      <c r="I2581" s="192"/>
      <c r="J2581" s="192"/>
      <c r="K2581" s="192"/>
      <c r="L2581" s="192"/>
      <c r="M2581" s="192"/>
      <c r="N2581" s="192"/>
      <c r="O2581" s="192"/>
      <c r="P2581" s="192"/>
    </row>
    <row r="2582" spans="1:16" x14ac:dyDescent="0.25">
      <c r="A2582" s="328"/>
      <c r="B2582" s="334"/>
      <c r="C2582" s="340"/>
      <c r="D2582" s="194" t="str">
        <f>$D$12</f>
        <v>ESTE</v>
      </c>
      <c r="E2582" s="189"/>
      <c r="F2582" s="192"/>
      <c r="G2582" s="192"/>
      <c r="H2582" s="192"/>
      <c r="I2582" s="192"/>
      <c r="J2582" s="192"/>
      <c r="K2582" s="192"/>
      <c r="L2582" s="192"/>
      <c r="M2582" s="192"/>
      <c r="N2582" s="192"/>
      <c r="O2582" s="192"/>
      <c r="P2582" s="192"/>
    </row>
    <row r="2583" spans="1:16" x14ac:dyDescent="0.25">
      <c r="A2583" s="328"/>
      <c r="B2583" s="334"/>
      <c r="C2583" s="340"/>
      <c r="D2583" s="191" t="str">
        <f>$D$13</f>
        <v>SUD</v>
      </c>
      <c r="E2583" s="188"/>
      <c r="F2583" s="192"/>
      <c r="G2583" s="192"/>
      <c r="H2583" s="192"/>
      <c r="I2583" s="192"/>
      <c r="J2583" s="192"/>
      <c r="K2583" s="192"/>
      <c r="L2583" s="192"/>
      <c r="M2583" s="192"/>
      <c r="N2583" s="192"/>
      <c r="O2583" s="192"/>
      <c r="P2583" s="192"/>
    </row>
    <row r="2584" spans="1:16" x14ac:dyDescent="0.25">
      <c r="A2584" s="329"/>
      <c r="B2584" s="335"/>
      <c r="C2584" s="341"/>
      <c r="D2584" s="195" t="str">
        <f>$D$14</f>
        <v>OESTE</v>
      </c>
      <c r="E2584" s="190"/>
      <c r="F2584" s="192"/>
      <c r="G2584" s="192"/>
      <c r="H2584" s="192"/>
      <c r="I2584" s="192"/>
      <c r="J2584" s="192"/>
      <c r="K2584" s="192"/>
      <c r="L2584" s="192"/>
      <c r="M2584" s="192"/>
      <c r="N2584" s="192"/>
      <c r="O2584" s="192"/>
      <c r="P2584" s="192"/>
    </row>
    <row r="2585" spans="1:16" x14ac:dyDescent="0.25">
      <c r="A2585" s="193"/>
      <c r="B2585" s="206"/>
      <c r="C2585" s="204"/>
      <c r="D2585" s="192"/>
      <c r="E2585" s="192"/>
      <c r="F2585" s="192"/>
      <c r="G2585" s="192"/>
      <c r="H2585" s="192"/>
      <c r="I2585" s="192"/>
      <c r="J2585" s="192"/>
      <c r="K2585" s="192"/>
      <c r="L2585" s="192"/>
      <c r="M2585" s="192"/>
      <c r="N2585" s="192"/>
      <c r="O2585" s="192"/>
      <c r="P2585" s="192"/>
    </row>
    <row r="2586" spans="1:16" x14ac:dyDescent="0.25">
      <c r="A2586" s="324">
        <f>A2581+1</f>
        <v>516</v>
      </c>
      <c r="B2586" s="336">
        <f>Hoja2!B525</f>
        <v>0</v>
      </c>
      <c r="C2586" s="342">
        <f>Hoja2!R525</f>
        <v>0</v>
      </c>
      <c r="D2586" s="191" t="str">
        <f>$D$11</f>
        <v>NORTE</v>
      </c>
      <c r="E2586" s="187"/>
      <c r="F2586" s="192"/>
      <c r="G2586" s="192"/>
      <c r="H2586" s="192"/>
      <c r="I2586" s="192"/>
      <c r="J2586" s="192"/>
      <c r="K2586" s="192"/>
      <c r="L2586" s="192"/>
      <c r="M2586" s="192"/>
      <c r="N2586" s="192"/>
      <c r="O2586" s="192"/>
      <c r="P2586" s="192"/>
    </row>
    <row r="2587" spans="1:16" x14ac:dyDescent="0.25">
      <c r="A2587" s="325"/>
      <c r="B2587" s="337"/>
      <c r="C2587" s="343"/>
      <c r="D2587" s="194" t="str">
        <f>$D$12</f>
        <v>ESTE</v>
      </c>
      <c r="E2587" s="189"/>
      <c r="F2587" s="192"/>
      <c r="G2587" s="192"/>
      <c r="H2587" s="192"/>
      <c r="I2587" s="192"/>
      <c r="J2587" s="192"/>
      <c r="K2587" s="192"/>
      <c r="L2587" s="192"/>
      <c r="M2587" s="192"/>
      <c r="N2587" s="192"/>
      <c r="O2587" s="192"/>
      <c r="P2587" s="192"/>
    </row>
    <row r="2588" spans="1:16" x14ac:dyDescent="0.25">
      <c r="A2588" s="325"/>
      <c r="B2588" s="337"/>
      <c r="C2588" s="343"/>
      <c r="D2588" s="191" t="str">
        <f>$D$13</f>
        <v>SUD</v>
      </c>
      <c r="E2588" s="188"/>
      <c r="F2588" s="192"/>
      <c r="G2588" s="192"/>
      <c r="H2588" s="192"/>
      <c r="I2588" s="192"/>
      <c r="J2588" s="192"/>
      <c r="K2588" s="192"/>
      <c r="L2588" s="192"/>
      <c r="M2588" s="192"/>
      <c r="N2588" s="192"/>
      <c r="O2588" s="192"/>
      <c r="P2588" s="192"/>
    </row>
    <row r="2589" spans="1:16" x14ac:dyDescent="0.25">
      <c r="A2589" s="326"/>
      <c r="B2589" s="338"/>
      <c r="C2589" s="344"/>
      <c r="D2589" s="195" t="str">
        <f>$D$14</f>
        <v>OESTE</v>
      </c>
      <c r="E2589" s="190"/>
      <c r="F2589" s="192"/>
      <c r="G2589" s="192"/>
      <c r="H2589" s="192"/>
      <c r="I2589" s="192"/>
      <c r="J2589" s="192"/>
      <c r="K2589" s="192"/>
      <c r="L2589" s="192"/>
      <c r="M2589" s="192"/>
      <c r="N2589" s="192"/>
      <c r="O2589" s="192"/>
      <c r="P2589" s="192"/>
    </row>
    <row r="2590" spans="1:16" x14ac:dyDescent="0.25">
      <c r="A2590" s="193"/>
      <c r="B2590" s="206"/>
      <c r="C2590" s="204"/>
      <c r="D2590" s="192"/>
      <c r="E2590" s="192"/>
      <c r="F2590" s="192"/>
      <c r="G2590" s="192"/>
      <c r="H2590" s="192"/>
      <c r="I2590" s="192"/>
      <c r="J2590" s="192"/>
      <c r="K2590" s="192"/>
      <c r="L2590" s="192"/>
      <c r="M2590" s="192"/>
      <c r="N2590" s="192"/>
      <c r="O2590" s="192"/>
      <c r="P2590" s="192"/>
    </row>
    <row r="2591" spans="1:16" x14ac:dyDescent="0.25">
      <c r="A2591" s="327">
        <f>A2586+1</f>
        <v>517</v>
      </c>
      <c r="B2591" s="333">
        <f>Hoja2!B526</f>
        <v>0</v>
      </c>
      <c r="C2591" s="339">
        <f>Hoja2!R526</f>
        <v>0</v>
      </c>
      <c r="D2591" s="191" t="str">
        <f>$D$11</f>
        <v>NORTE</v>
      </c>
      <c r="E2591" s="187"/>
      <c r="F2591" s="192"/>
      <c r="G2591" s="192"/>
      <c r="H2591" s="192"/>
      <c r="I2591" s="192"/>
      <c r="J2591" s="192"/>
      <c r="K2591" s="192"/>
      <c r="L2591" s="192"/>
      <c r="M2591" s="192"/>
      <c r="N2591" s="192"/>
      <c r="O2591" s="192"/>
      <c r="P2591" s="192"/>
    </row>
    <row r="2592" spans="1:16" x14ac:dyDescent="0.25">
      <c r="A2592" s="328"/>
      <c r="B2592" s="334"/>
      <c r="C2592" s="340"/>
      <c r="D2592" s="194" t="str">
        <f>$D$12</f>
        <v>ESTE</v>
      </c>
      <c r="E2592" s="189"/>
      <c r="F2592" s="192"/>
      <c r="G2592" s="192"/>
      <c r="H2592" s="192"/>
      <c r="I2592" s="192"/>
      <c r="J2592" s="192"/>
      <c r="K2592" s="192"/>
      <c r="L2592" s="192"/>
      <c r="M2592" s="192"/>
      <c r="N2592" s="192"/>
      <c r="O2592" s="192"/>
      <c r="P2592" s="192"/>
    </row>
    <row r="2593" spans="1:16" x14ac:dyDescent="0.25">
      <c r="A2593" s="328"/>
      <c r="B2593" s="334"/>
      <c r="C2593" s="340"/>
      <c r="D2593" s="191" t="str">
        <f>$D$13</f>
        <v>SUD</v>
      </c>
      <c r="E2593" s="188"/>
      <c r="F2593" s="192"/>
      <c r="G2593" s="192"/>
      <c r="H2593" s="192"/>
      <c r="I2593" s="192"/>
      <c r="J2593" s="192"/>
      <c r="K2593" s="192"/>
      <c r="L2593" s="192"/>
      <c r="M2593" s="192"/>
      <c r="N2593" s="192"/>
      <c r="O2593" s="192"/>
      <c r="P2593" s="192"/>
    </row>
    <row r="2594" spans="1:16" x14ac:dyDescent="0.25">
      <c r="A2594" s="329"/>
      <c r="B2594" s="335"/>
      <c r="C2594" s="341"/>
      <c r="D2594" s="195" t="str">
        <f>$D$14</f>
        <v>OESTE</v>
      </c>
      <c r="E2594" s="190"/>
      <c r="F2594" s="192"/>
      <c r="G2594" s="192"/>
      <c r="H2594" s="192"/>
      <c r="I2594" s="192"/>
      <c r="J2594" s="192"/>
      <c r="K2594" s="192"/>
      <c r="L2594" s="192"/>
      <c r="M2594" s="192"/>
      <c r="N2594" s="192"/>
      <c r="O2594" s="192"/>
      <c r="P2594" s="192"/>
    </row>
    <row r="2595" spans="1:16" x14ac:dyDescent="0.25">
      <c r="A2595" s="193"/>
      <c r="B2595" s="206"/>
      <c r="C2595" s="204"/>
      <c r="D2595" s="192"/>
      <c r="E2595" s="192"/>
      <c r="F2595" s="192"/>
      <c r="G2595" s="192"/>
      <c r="H2595" s="192"/>
      <c r="I2595" s="192"/>
      <c r="J2595" s="192"/>
      <c r="K2595" s="192"/>
      <c r="L2595" s="192"/>
      <c r="M2595" s="192"/>
      <c r="N2595" s="192"/>
      <c r="O2595" s="192"/>
      <c r="P2595" s="192"/>
    </row>
    <row r="2596" spans="1:16" x14ac:dyDescent="0.25">
      <c r="A2596" s="324">
        <f>A2591+1</f>
        <v>518</v>
      </c>
      <c r="B2596" s="336">
        <f>Hoja2!B527</f>
        <v>0</v>
      </c>
      <c r="C2596" s="342">
        <f>Hoja2!R527</f>
        <v>0</v>
      </c>
      <c r="D2596" s="191" t="str">
        <f>$D$11</f>
        <v>NORTE</v>
      </c>
      <c r="E2596" s="187"/>
      <c r="F2596" s="192"/>
      <c r="G2596" s="192"/>
      <c r="H2596" s="192"/>
      <c r="I2596" s="192"/>
      <c r="J2596" s="192"/>
      <c r="K2596" s="192"/>
      <c r="L2596" s="192"/>
      <c r="M2596" s="192"/>
      <c r="N2596" s="192"/>
      <c r="O2596" s="192"/>
      <c r="P2596" s="192"/>
    </row>
    <row r="2597" spans="1:16" x14ac:dyDescent="0.25">
      <c r="A2597" s="325"/>
      <c r="B2597" s="337"/>
      <c r="C2597" s="343"/>
      <c r="D2597" s="194" t="str">
        <f>$D$12</f>
        <v>ESTE</v>
      </c>
      <c r="E2597" s="189"/>
      <c r="F2597" s="192"/>
      <c r="G2597" s="192"/>
      <c r="H2597" s="192"/>
      <c r="I2597" s="192"/>
      <c r="J2597" s="192"/>
      <c r="K2597" s="192"/>
      <c r="L2597" s="192"/>
      <c r="M2597" s="192"/>
      <c r="N2597" s="192"/>
      <c r="O2597" s="192"/>
      <c r="P2597" s="192"/>
    </row>
    <row r="2598" spans="1:16" x14ac:dyDescent="0.25">
      <c r="A2598" s="325"/>
      <c r="B2598" s="337"/>
      <c r="C2598" s="343"/>
      <c r="D2598" s="191" t="str">
        <f>$D$13</f>
        <v>SUD</v>
      </c>
      <c r="E2598" s="188"/>
      <c r="F2598" s="192"/>
      <c r="G2598" s="192"/>
      <c r="H2598" s="192"/>
      <c r="I2598" s="192"/>
      <c r="J2598" s="192"/>
      <c r="K2598" s="192"/>
      <c r="L2598" s="192"/>
      <c r="M2598" s="192"/>
      <c r="N2598" s="192"/>
      <c r="O2598" s="192"/>
      <c r="P2598" s="192"/>
    </row>
    <row r="2599" spans="1:16" x14ac:dyDescent="0.25">
      <c r="A2599" s="326"/>
      <c r="B2599" s="338"/>
      <c r="C2599" s="344"/>
      <c r="D2599" s="195" t="str">
        <f>$D$14</f>
        <v>OESTE</v>
      </c>
      <c r="E2599" s="190"/>
      <c r="F2599" s="192"/>
      <c r="G2599" s="192"/>
      <c r="H2599" s="192"/>
      <c r="I2599" s="192"/>
      <c r="J2599" s="192"/>
      <c r="K2599" s="192"/>
      <c r="L2599" s="192"/>
      <c r="M2599" s="192"/>
      <c r="N2599" s="192"/>
      <c r="O2599" s="192"/>
      <c r="P2599" s="192"/>
    </row>
    <row r="2600" spans="1:16" x14ac:dyDescent="0.25">
      <c r="A2600" s="193"/>
      <c r="B2600" s="206"/>
      <c r="C2600" s="204"/>
      <c r="D2600" s="192"/>
      <c r="E2600" s="192"/>
      <c r="F2600" s="192"/>
      <c r="G2600" s="192"/>
      <c r="H2600" s="192"/>
      <c r="I2600" s="192"/>
      <c r="J2600" s="192"/>
      <c r="K2600" s="192"/>
      <c r="L2600" s="192"/>
      <c r="M2600" s="192"/>
      <c r="N2600" s="192"/>
      <c r="O2600" s="192"/>
      <c r="P2600" s="192"/>
    </row>
    <row r="2601" spans="1:16" x14ac:dyDescent="0.25">
      <c r="A2601" s="327">
        <f>A2596+1</f>
        <v>519</v>
      </c>
      <c r="B2601" s="333">
        <f>Hoja2!B528</f>
        <v>0</v>
      </c>
      <c r="C2601" s="339">
        <f>Hoja2!R528</f>
        <v>0</v>
      </c>
      <c r="D2601" s="191" t="str">
        <f>$D$11</f>
        <v>NORTE</v>
      </c>
      <c r="E2601" s="187"/>
      <c r="F2601" s="192"/>
      <c r="G2601" s="192"/>
      <c r="H2601" s="192"/>
      <c r="I2601" s="192"/>
      <c r="J2601" s="192"/>
      <c r="K2601" s="192"/>
      <c r="L2601" s="192"/>
      <c r="M2601" s="192"/>
      <c r="N2601" s="192"/>
      <c r="O2601" s="192"/>
      <c r="P2601" s="192"/>
    </row>
    <row r="2602" spans="1:16" x14ac:dyDescent="0.25">
      <c r="A2602" s="328"/>
      <c r="B2602" s="334"/>
      <c r="C2602" s="340"/>
      <c r="D2602" s="194" t="str">
        <f>$D$12</f>
        <v>ESTE</v>
      </c>
      <c r="E2602" s="189"/>
      <c r="F2602" s="192"/>
      <c r="G2602" s="192"/>
      <c r="H2602" s="192"/>
      <c r="I2602" s="192"/>
      <c r="J2602" s="192"/>
      <c r="K2602" s="192"/>
      <c r="L2602" s="192"/>
      <c r="M2602" s="192"/>
      <c r="N2602" s="192"/>
      <c r="O2602" s="192"/>
      <c r="P2602" s="192"/>
    </row>
    <row r="2603" spans="1:16" x14ac:dyDescent="0.25">
      <c r="A2603" s="328"/>
      <c r="B2603" s="334"/>
      <c r="C2603" s="340"/>
      <c r="D2603" s="191" t="str">
        <f>$D$13</f>
        <v>SUD</v>
      </c>
      <c r="E2603" s="188"/>
      <c r="F2603" s="192"/>
      <c r="G2603" s="192"/>
      <c r="H2603" s="192"/>
      <c r="I2603" s="192"/>
      <c r="J2603" s="192"/>
      <c r="K2603" s="192"/>
      <c r="L2603" s="192"/>
      <c r="M2603" s="192"/>
      <c r="N2603" s="192"/>
      <c r="O2603" s="192"/>
      <c r="P2603" s="192"/>
    </row>
    <row r="2604" spans="1:16" x14ac:dyDescent="0.25">
      <c r="A2604" s="329"/>
      <c r="B2604" s="335"/>
      <c r="C2604" s="341"/>
      <c r="D2604" s="195" t="str">
        <f>$D$14</f>
        <v>OESTE</v>
      </c>
      <c r="E2604" s="190"/>
      <c r="F2604" s="192"/>
      <c r="G2604" s="192"/>
      <c r="H2604" s="192"/>
      <c r="I2604" s="192"/>
      <c r="J2604" s="192"/>
      <c r="K2604" s="192"/>
      <c r="L2604" s="192"/>
      <c r="M2604" s="192"/>
      <c r="N2604" s="192"/>
      <c r="O2604" s="192"/>
      <c r="P2604" s="192"/>
    </row>
    <row r="2605" spans="1:16" x14ac:dyDescent="0.25">
      <c r="A2605" s="193"/>
      <c r="B2605" s="206"/>
      <c r="C2605" s="204"/>
      <c r="D2605" s="192"/>
      <c r="E2605" s="192"/>
      <c r="F2605" s="192"/>
      <c r="G2605" s="192"/>
      <c r="H2605" s="192"/>
      <c r="I2605" s="192"/>
      <c r="J2605" s="192"/>
      <c r="K2605" s="192"/>
      <c r="L2605" s="192"/>
      <c r="M2605" s="192"/>
      <c r="N2605" s="192"/>
      <c r="O2605" s="192"/>
      <c r="P2605" s="192"/>
    </row>
    <row r="2606" spans="1:16" x14ac:dyDescent="0.25">
      <c r="A2606" s="324">
        <f>A2601+1</f>
        <v>520</v>
      </c>
      <c r="B2606" s="336">
        <f>Hoja2!B529</f>
        <v>0</v>
      </c>
      <c r="C2606" s="342">
        <f>Hoja2!R529</f>
        <v>0</v>
      </c>
      <c r="D2606" s="191" t="str">
        <f>$D$11</f>
        <v>NORTE</v>
      </c>
      <c r="E2606" s="187"/>
      <c r="F2606" s="192"/>
      <c r="G2606" s="192"/>
      <c r="H2606" s="192"/>
      <c r="I2606" s="192"/>
      <c r="J2606" s="192"/>
      <c r="K2606" s="192"/>
      <c r="L2606" s="192"/>
      <c r="M2606" s="192"/>
      <c r="N2606" s="192"/>
      <c r="O2606" s="192"/>
      <c r="P2606" s="192"/>
    </row>
    <row r="2607" spans="1:16" x14ac:dyDescent="0.25">
      <c r="A2607" s="325"/>
      <c r="B2607" s="337"/>
      <c r="C2607" s="343"/>
      <c r="D2607" s="194" t="str">
        <f>$D$12</f>
        <v>ESTE</v>
      </c>
      <c r="E2607" s="189"/>
      <c r="F2607" s="192"/>
      <c r="G2607" s="192"/>
      <c r="H2607" s="192"/>
      <c r="I2607" s="192"/>
      <c r="J2607" s="192"/>
      <c r="K2607" s="192"/>
      <c r="L2607" s="192"/>
      <c r="M2607" s="192"/>
      <c r="N2607" s="192"/>
      <c r="O2607" s="192"/>
      <c r="P2607" s="192"/>
    </row>
    <row r="2608" spans="1:16" x14ac:dyDescent="0.25">
      <c r="A2608" s="325"/>
      <c r="B2608" s="337"/>
      <c r="C2608" s="343"/>
      <c r="D2608" s="191" t="str">
        <f>$D$13</f>
        <v>SUD</v>
      </c>
      <c r="E2608" s="188"/>
      <c r="F2608" s="192"/>
      <c r="G2608" s="192"/>
      <c r="H2608" s="192"/>
      <c r="I2608" s="192"/>
      <c r="J2608" s="192"/>
      <c r="K2608" s="192"/>
      <c r="L2608" s="192"/>
      <c r="M2608" s="192"/>
      <c r="N2608" s="192"/>
      <c r="O2608" s="192"/>
      <c r="P2608" s="192"/>
    </row>
    <row r="2609" spans="1:16" x14ac:dyDescent="0.25">
      <c r="A2609" s="326"/>
      <c r="B2609" s="338"/>
      <c r="C2609" s="344"/>
      <c r="D2609" s="195" t="str">
        <f>$D$14</f>
        <v>OESTE</v>
      </c>
      <c r="E2609" s="190"/>
      <c r="F2609" s="192"/>
      <c r="G2609" s="192"/>
      <c r="H2609" s="192"/>
      <c r="I2609" s="192"/>
      <c r="J2609" s="192"/>
      <c r="K2609" s="192"/>
      <c r="L2609" s="192"/>
      <c r="M2609" s="192"/>
      <c r="N2609" s="192"/>
      <c r="O2609" s="192"/>
      <c r="P2609" s="192"/>
    </row>
    <row r="2610" spans="1:16" x14ac:dyDescent="0.25">
      <c r="A2610" s="193"/>
      <c r="B2610" s="206"/>
      <c r="C2610" s="204"/>
      <c r="D2610" s="192"/>
      <c r="E2610" s="192"/>
      <c r="F2610" s="192"/>
      <c r="G2610" s="192"/>
      <c r="H2610" s="192"/>
      <c r="I2610" s="192"/>
      <c r="J2610" s="192"/>
      <c r="K2610" s="192"/>
      <c r="L2610" s="192"/>
      <c r="M2610" s="192"/>
      <c r="N2610" s="192"/>
      <c r="O2610" s="192"/>
      <c r="P2610" s="192"/>
    </row>
    <row r="2611" spans="1:16" x14ac:dyDescent="0.25">
      <c r="A2611" s="327">
        <f>A2606+1</f>
        <v>521</v>
      </c>
      <c r="B2611" s="333">
        <f>Hoja2!B530</f>
        <v>0</v>
      </c>
      <c r="C2611" s="339">
        <f>Hoja2!R530</f>
        <v>0</v>
      </c>
      <c r="D2611" s="191" t="str">
        <f>$D$11</f>
        <v>NORTE</v>
      </c>
      <c r="E2611" s="187"/>
      <c r="F2611" s="192"/>
      <c r="G2611" s="192"/>
      <c r="H2611" s="192"/>
      <c r="I2611" s="192"/>
      <c r="J2611" s="192"/>
      <c r="K2611" s="192"/>
      <c r="L2611" s="192"/>
      <c r="M2611" s="192"/>
      <c r="N2611" s="192"/>
      <c r="O2611" s="192"/>
      <c r="P2611" s="192"/>
    </row>
    <row r="2612" spans="1:16" x14ac:dyDescent="0.25">
      <c r="A2612" s="328"/>
      <c r="B2612" s="334"/>
      <c r="C2612" s="340"/>
      <c r="D2612" s="194" t="str">
        <f>$D$12</f>
        <v>ESTE</v>
      </c>
      <c r="E2612" s="189"/>
      <c r="F2612" s="192"/>
      <c r="G2612" s="192"/>
      <c r="H2612" s="192"/>
      <c r="I2612" s="192"/>
      <c r="J2612" s="192"/>
      <c r="K2612" s="192"/>
      <c r="L2612" s="192"/>
      <c r="M2612" s="192"/>
      <c r="N2612" s="192"/>
      <c r="O2612" s="192"/>
      <c r="P2612" s="192"/>
    </row>
    <row r="2613" spans="1:16" x14ac:dyDescent="0.25">
      <c r="A2613" s="328"/>
      <c r="B2613" s="334"/>
      <c r="C2613" s="340"/>
      <c r="D2613" s="191" t="str">
        <f>$D$13</f>
        <v>SUD</v>
      </c>
      <c r="E2613" s="188"/>
      <c r="F2613" s="192"/>
      <c r="G2613" s="192"/>
      <c r="H2613" s="192"/>
      <c r="I2613" s="192"/>
      <c r="J2613" s="192"/>
      <c r="K2613" s="192"/>
      <c r="L2613" s="192"/>
      <c r="M2613" s="192"/>
      <c r="N2613" s="192"/>
      <c r="O2613" s="192"/>
      <c r="P2613" s="192"/>
    </row>
    <row r="2614" spans="1:16" x14ac:dyDescent="0.25">
      <c r="A2614" s="329"/>
      <c r="B2614" s="335"/>
      <c r="C2614" s="341"/>
      <c r="D2614" s="195" t="str">
        <f>$D$14</f>
        <v>OESTE</v>
      </c>
      <c r="E2614" s="190"/>
      <c r="F2614" s="192"/>
      <c r="G2614" s="192"/>
      <c r="H2614" s="192"/>
      <c r="I2614" s="192"/>
      <c r="J2614" s="192"/>
      <c r="K2614" s="192"/>
      <c r="L2614" s="192"/>
      <c r="M2614" s="192"/>
      <c r="N2614" s="192"/>
      <c r="O2614" s="192"/>
      <c r="P2614" s="192"/>
    </row>
    <row r="2615" spans="1:16" x14ac:dyDescent="0.25">
      <c r="A2615" s="193"/>
      <c r="B2615" s="206"/>
      <c r="C2615" s="204"/>
      <c r="D2615" s="192"/>
      <c r="E2615" s="192"/>
      <c r="F2615" s="192"/>
      <c r="G2615" s="192"/>
      <c r="H2615" s="192"/>
      <c r="I2615" s="192"/>
      <c r="J2615" s="192"/>
      <c r="K2615" s="192"/>
      <c r="L2615" s="192"/>
      <c r="M2615" s="192"/>
      <c r="N2615" s="192"/>
      <c r="O2615" s="192"/>
      <c r="P2615" s="192"/>
    </row>
    <row r="2616" spans="1:16" x14ac:dyDescent="0.25">
      <c r="A2616" s="324">
        <f>A2611+1</f>
        <v>522</v>
      </c>
      <c r="B2616" s="336">
        <f>Hoja2!B531</f>
        <v>0</v>
      </c>
      <c r="C2616" s="342">
        <f>Hoja2!R531</f>
        <v>0</v>
      </c>
      <c r="D2616" s="191" t="str">
        <f>$D$11</f>
        <v>NORTE</v>
      </c>
      <c r="E2616" s="187"/>
      <c r="F2616" s="192"/>
      <c r="G2616" s="192"/>
      <c r="H2616" s="192"/>
      <c r="I2616" s="192"/>
      <c r="J2616" s="192"/>
      <c r="K2616" s="192"/>
      <c r="L2616" s="192"/>
      <c r="M2616" s="192"/>
      <c r="N2616" s="192"/>
      <c r="O2616" s="192"/>
      <c r="P2616" s="192"/>
    </row>
    <row r="2617" spans="1:16" x14ac:dyDescent="0.25">
      <c r="A2617" s="325"/>
      <c r="B2617" s="337"/>
      <c r="C2617" s="343"/>
      <c r="D2617" s="194" t="str">
        <f>$D$12</f>
        <v>ESTE</v>
      </c>
      <c r="E2617" s="189"/>
      <c r="F2617" s="192"/>
      <c r="G2617" s="192"/>
      <c r="H2617" s="192"/>
      <c r="I2617" s="192"/>
      <c r="J2617" s="192"/>
      <c r="K2617" s="192"/>
      <c r="L2617" s="192"/>
      <c r="M2617" s="192"/>
      <c r="N2617" s="192"/>
      <c r="O2617" s="192"/>
      <c r="P2617" s="192"/>
    </row>
    <row r="2618" spans="1:16" x14ac:dyDescent="0.25">
      <c r="A2618" s="325"/>
      <c r="B2618" s="337"/>
      <c r="C2618" s="343"/>
      <c r="D2618" s="191" t="str">
        <f>$D$13</f>
        <v>SUD</v>
      </c>
      <c r="E2618" s="188"/>
      <c r="F2618" s="192"/>
      <c r="G2618" s="192"/>
      <c r="H2618" s="192"/>
      <c r="I2618" s="192"/>
      <c r="J2618" s="192"/>
      <c r="K2618" s="192"/>
      <c r="L2618" s="192"/>
      <c r="M2618" s="192"/>
      <c r="N2618" s="192"/>
      <c r="O2618" s="192"/>
      <c r="P2618" s="192"/>
    </row>
    <row r="2619" spans="1:16" x14ac:dyDescent="0.25">
      <c r="A2619" s="326"/>
      <c r="B2619" s="338"/>
      <c r="C2619" s="344"/>
      <c r="D2619" s="195" t="str">
        <f>$D$14</f>
        <v>OESTE</v>
      </c>
      <c r="E2619" s="190"/>
      <c r="F2619" s="192"/>
      <c r="G2619" s="192"/>
      <c r="H2619" s="192"/>
      <c r="I2619" s="192"/>
      <c r="J2619" s="192"/>
      <c r="K2619" s="192"/>
      <c r="L2619" s="192"/>
      <c r="M2619" s="192"/>
      <c r="N2619" s="192"/>
      <c r="O2619" s="192"/>
      <c r="P2619" s="192"/>
    </row>
    <row r="2620" spans="1:16" x14ac:dyDescent="0.25">
      <c r="A2620" s="193"/>
      <c r="B2620" s="206"/>
      <c r="C2620" s="204"/>
      <c r="D2620" s="192"/>
      <c r="E2620" s="192"/>
      <c r="F2620" s="192"/>
      <c r="G2620" s="192"/>
      <c r="H2620" s="192"/>
      <c r="I2620" s="192"/>
      <c r="J2620" s="192"/>
      <c r="K2620" s="192"/>
      <c r="L2620" s="192"/>
      <c r="M2620" s="192"/>
      <c r="N2620" s="192"/>
      <c r="O2620" s="192"/>
      <c r="P2620" s="192"/>
    </row>
    <row r="2621" spans="1:16" x14ac:dyDescent="0.25">
      <c r="A2621" s="327">
        <f>A2616+1</f>
        <v>523</v>
      </c>
      <c r="B2621" s="333">
        <f>Hoja2!B532</f>
        <v>0</v>
      </c>
      <c r="C2621" s="339">
        <f>Hoja2!R532</f>
        <v>0</v>
      </c>
      <c r="D2621" s="191" t="str">
        <f>$D$11</f>
        <v>NORTE</v>
      </c>
      <c r="E2621" s="187"/>
      <c r="F2621" s="192"/>
      <c r="G2621" s="192"/>
      <c r="H2621" s="192"/>
      <c r="I2621" s="192"/>
      <c r="J2621" s="192"/>
      <c r="K2621" s="192"/>
      <c r="L2621" s="192"/>
      <c r="M2621" s="192"/>
      <c r="N2621" s="192"/>
      <c r="O2621" s="192"/>
      <c r="P2621" s="192"/>
    </row>
    <row r="2622" spans="1:16" x14ac:dyDescent="0.25">
      <c r="A2622" s="328"/>
      <c r="B2622" s="334"/>
      <c r="C2622" s="340"/>
      <c r="D2622" s="194" t="str">
        <f>$D$12</f>
        <v>ESTE</v>
      </c>
      <c r="E2622" s="189"/>
      <c r="F2622" s="192"/>
      <c r="G2622" s="192"/>
      <c r="H2622" s="192"/>
      <c r="I2622" s="192"/>
      <c r="J2622" s="192"/>
      <c r="K2622" s="192"/>
      <c r="L2622" s="192"/>
      <c r="M2622" s="192"/>
      <c r="N2622" s="192"/>
      <c r="O2622" s="192"/>
      <c r="P2622" s="192"/>
    </row>
    <row r="2623" spans="1:16" x14ac:dyDescent="0.25">
      <c r="A2623" s="328"/>
      <c r="B2623" s="334"/>
      <c r="C2623" s="340"/>
      <c r="D2623" s="191" t="str">
        <f>$D$13</f>
        <v>SUD</v>
      </c>
      <c r="E2623" s="188"/>
      <c r="F2623" s="192"/>
      <c r="G2623" s="192"/>
      <c r="H2623" s="192"/>
      <c r="I2623" s="192"/>
      <c r="J2623" s="192"/>
      <c r="K2623" s="192"/>
      <c r="L2623" s="192"/>
      <c r="M2623" s="192"/>
      <c r="N2623" s="192"/>
      <c r="O2623" s="192"/>
      <c r="P2623" s="192"/>
    </row>
    <row r="2624" spans="1:16" x14ac:dyDescent="0.25">
      <c r="A2624" s="329"/>
      <c r="B2624" s="335"/>
      <c r="C2624" s="341"/>
      <c r="D2624" s="195" t="str">
        <f>$D$14</f>
        <v>OESTE</v>
      </c>
      <c r="E2624" s="190"/>
      <c r="F2624" s="192"/>
      <c r="G2624" s="192"/>
      <c r="H2624" s="192"/>
      <c r="I2624" s="192"/>
      <c r="J2624" s="192"/>
      <c r="K2624" s="192"/>
      <c r="L2624" s="192"/>
      <c r="M2624" s="192"/>
      <c r="N2624" s="192"/>
      <c r="O2624" s="192"/>
      <c r="P2624" s="192"/>
    </row>
    <row r="2625" spans="1:16" x14ac:dyDescent="0.25">
      <c r="A2625" s="193"/>
      <c r="B2625" s="206"/>
      <c r="C2625" s="204"/>
      <c r="D2625" s="192"/>
      <c r="E2625" s="192"/>
      <c r="F2625" s="192"/>
      <c r="G2625" s="192"/>
      <c r="H2625" s="192"/>
      <c r="I2625" s="192"/>
      <c r="J2625" s="192"/>
      <c r="K2625" s="192"/>
      <c r="L2625" s="192"/>
      <c r="M2625" s="192"/>
      <c r="N2625" s="192"/>
      <c r="O2625" s="192"/>
      <c r="P2625" s="192"/>
    </row>
    <row r="2626" spans="1:16" x14ac:dyDescent="0.25">
      <c r="A2626" s="324">
        <f>A2621+1</f>
        <v>524</v>
      </c>
      <c r="B2626" s="336">
        <f>Hoja2!B533</f>
        <v>0</v>
      </c>
      <c r="C2626" s="342">
        <f>Hoja2!R533</f>
        <v>0</v>
      </c>
      <c r="D2626" s="191" t="str">
        <f>$D$11</f>
        <v>NORTE</v>
      </c>
      <c r="E2626" s="187"/>
      <c r="F2626" s="192"/>
      <c r="G2626" s="192"/>
      <c r="H2626" s="192"/>
      <c r="I2626" s="192"/>
      <c r="J2626" s="192"/>
      <c r="K2626" s="192"/>
      <c r="L2626" s="192"/>
      <c r="M2626" s="192"/>
      <c r="N2626" s="192"/>
      <c r="O2626" s="192"/>
      <c r="P2626" s="192"/>
    </row>
    <row r="2627" spans="1:16" x14ac:dyDescent="0.25">
      <c r="A2627" s="325"/>
      <c r="B2627" s="337"/>
      <c r="C2627" s="343"/>
      <c r="D2627" s="194" t="str">
        <f>$D$12</f>
        <v>ESTE</v>
      </c>
      <c r="E2627" s="189"/>
      <c r="F2627" s="192"/>
      <c r="G2627" s="192"/>
      <c r="H2627" s="192"/>
      <c r="I2627" s="192"/>
      <c r="J2627" s="192"/>
      <c r="K2627" s="192"/>
      <c r="L2627" s="192"/>
      <c r="M2627" s="192"/>
      <c r="N2627" s="192"/>
      <c r="O2627" s="192"/>
      <c r="P2627" s="192"/>
    </row>
    <row r="2628" spans="1:16" x14ac:dyDescent="0.25">
      <c r="A2628" s="325"/>
      <c r="B2628" s="337"/>
      <c r="C2628" s="343"/>
      <c r="D2628" s="191" t="str">
        <f>$D$13</f>
        <v>SUD</v>
      </c>
      <c r="E2628" s="188"/>
      <c r="F2628" s="192"/>
      <c r="G2628" s="192"/>
      <c r="H2628" s="192"/>
      <c r="I2628" s="192"/>
      <c r="J2628" s="192"/>
      <c r="K2628" s="192"/>
      <c r="L2628" s="192"/>
      <c r="M2628" s="192"/>
      <c r="N2628" s="192"/>
      <c r="O2628" s="192"/>
      <c r="P2628" s="192"/>
    </row>
    <row r="2629" spans="1:16" x14ac:dyDescent="0.25">
      <c r="A2629" s="326"/>
      <c r="B2629" s="338"/>
      <c r="C2629" s="344"/>
      <c r="D2629" s="195" t="str">
        <f>$D$14</f>
        <v>OESTE</v>
      </c>
      <c r="E2629" s="190"/>
      <c r="F2629" s="192"/>
      <c r="G2629" s="192"/>
      <c r="H2629" s="192"/>
      <c r="I2629" s="192"/>
      <c r="J2629" s="192"/>
      <c r="K2629" s="192"/>
      <c r="L2629" s="192"/>
      <c r="M2629" s="192"/>
      <c r="N2629" s="192"/>
      <c r="O2629" s="192"/>
      <c r="P2629" s="192"/>
    </row>
    <row r="2630" spans="1:16" x14ac:dyDescent="0.25">
      <c r="A2630" s="193"/>
      <c r="B2630" s="206"/>
      <c r="C2630" s="204"/>
      <c r="D2630" s="192"/>
      <c r="E2630" s="192"/>
      <c r="F2630" s="192"/>
      <c r="G2630" s="192"/>
      <c r="H2630" s="192"/>
      <c r="I2630" s="192"/>
      <c r="J2630" s="192"/>
      <c r="K2630" s="192"/>
      <c r="L2630" s="192"/>
      <c r="M2630" s="192"/>
      <c r="N2630" s="192"/>
      <c r="O2630" s="192"/>
      <c r="P2630" s="192"/>
    </row>
    <row r="2631" spans="1:16" x14ac:dyDescent="0.25">
      <c r="A2631" s="327">
        <f>A2626+1</f>
        <v>525</v>
      </c>
      <c r="B2631" s="333">
        <f>Hoja2!B534</f>
        <v>0</v>
      </c>
      <c r="C2631" s="339">
        <f>Hoja2!R534</f>
        <v>0</v>
      </c>
      <c r="D2631" s="191" t="str">
        <f>$D$11</f>
        <v>NORTE</v>
      </c>
      <c r="E2631" s="187"/>
      <c r="F2631" s="192"/>
      <c r="G2631" s="192"/>
      <c r="H2631" s="192"/>
      <c r="I2631" s="192"/>
      <c r="J2631" s="192"/>
      <c r="K2631" s="192"/>
      <c r="L2631" s="192"/>
      <c r="M2631" s="192"/>
      <c r="N2631" s="192"/>
      <c r="O2631" s="192"/>
      <c r="P2631" s="192"/>
    </row>
    <row r="2632" spans="1:16" x14ac:dyDescent="0.25">
      <c r="A2632" s="328"/>
      <c r="B2632" s="334"/>
      <c r="C2632" s="340"/>
      <c r="D2632" s="194" t="str">
        <f>$D$12</f>
        <v>ESTE</v>
      </c>
      <c r="E2632" s="189"/>
      <c r="F2632" s="192"/>
      <c r="G2632" s="192"/>
      <c r="H2632" s="192"/>
      <c r="I2632" s="192"/>
      <c r="J2632" s="192"/>
      <c r="K2632" s="192"/>
      <c r="L2632" s="192"/>
      <c r="M2632" s="192"/>
      <c r="N2632" s="192"/>
      <c r="O2632" s="192"/>
      <c r="P2632" s="192"/>
    </row>
    <row r="2633" spans="1:16" x14ac:dyDescent="0.25">
      <c r="A2633" s="328"/>
      <c r="B2633" s="334"/>
      <c r="C2633" s="340"/>
      <c r="D2633" s="191" t="str">
        <f>$D$13</f>
        <v>SUD</v>
      </c>
      <c r="E2633" s="188"/>
      <c r="F2633" s="192"/>
      <c r="G2633" s="192"/>
      <c r="H2633" s="192"/>
      <c r="I2633" s="192"/>
      <c r="J2633" s="192"/>
      <c r="K2633" s="192"/>
      <c r="L2633" s="192"/>
      <c r="M2633" s="192"/>
      <c r="N2633" s="192"/>
      <c r="O2633" s="192"/>
      <c r="P2633" s="192"/>
    </row>
    <row r="2634" spans="1:16" x14ac:dyDescent="0.25">
      <c r="A2634" s="329"/>
      <c r="B2634" s="335"/>
      <c r="C2634" s="341"/>
      <c r="D2634" s="195" t="str">
        <f>$D$14</f>
        <v>OESTE</v>
      </c>
      <c r="E2634" s="190"/>
      <c r="F2634" s="192"/>
      <c r="G2634" s="192"/>
      <c r="H2634" s="192"/>
      <c r="I2634" s="192"/>
      <c r="J2634" s="192"/>
      <c r="K2634" s="192"/>
      <c r="L2634" s="192"/>
      <c r="M2634" s="192"/>
      <c r="N2634" s="192"/>
      <c r="O2634" s="192"/>
      <c r="P2634" s="192"/>
    </row>
    <row r="2635" spans="1:16" x14ac:dyDescent="0.25">
      <c r="A2635" s="193"/>
      <c r="B2635" s="206"/>
      <c r="C2635" s="204"/>
      <c r="D2635" s="192"/>
      <c r="E2635" s="192"/>
      <c r="F2635" s="192"/>
      <c r="G2635" s="192"/>
      <c r="H2635" s="192"/>
      <c r="I2635" s="192"/>
      <c r="J2635" s="192"/>
      <c r="K2635" s="192"/>
      <c r="L2635" s="192"/>
      <c r="M2635" s="192"/>
      <c r="N2635" s="192"/>
      <c r="O2635" s="192"/>
      <c r="P2635" s="192"/>
    </row>
    <row r="2636" spans="1:16" x14ac:dyDescent="0.25">
      <c r="A2636" s="324">
        <f>A2631+1</f>
        <v>526</v>
      </c>
      <c r="B2636" s="336">
        <f>Hoja2!B535</f>
        <v>0</v>
      </c>
      <c r="C2636" s="342">
        <f>Hoja2!R535</f>
        <v>0</v>
      </c>
      <c r="D2636" s="191" t="str">
        <f>$D$11</f>
        <v>NORTE</v>
      </c>
      <c r="E2636" s="187"/>
      <c r="F2636" s="192"/>
      <c r="G2636" s="192"/>
      <c r="H2636" s="192"/>
      <c r="I2636" s="192"/>
      <c r="J2636" s="192"/>
      <c r="K2636" s="192"/>
      <c r="L2636" s="192"/>
      <c r="M2636" s="192"/>
      <c r="N2636" s="192"/>
      <c r="O2636" s="192"/>
      <c r="P2636" s="192"/>
    </row>
    <row r="2637" spans="1:16" x14ac:dyDescent="0.25">
      <c r="A2637" s="325"/>
      <c r="B2637" s="337"/>
      <c r="C2637" s="343"/>
      <c r="D2637" s="194" t="str">
        <f>$D$12</f>
        <v>ESTE</v>
      </c>
      <c r="E2637" s="189"/>
      <c r="F2637" s="192"/>
      <c r="G2637" s="192"/>
      <c r="H2637" s="192"/>
      <c r="I2637" s="192"/>
      <c r="J2637" s="192"/>
      <c r="K2637" s="192"/>
      <c r="L2637" s="192"/>
      <c r="M2637" s="192"/>
      <c r="N2637" s="192"/>
      <c r="O2637" s="192"/>
      <c r="P2637" s="192"/>
    </row>
    <row r="2638" spans="1:16" x14ac:dyDescent="0.25">
      <c r="A2638" s="325"/>
      <c r="B2638" s="337"/>
      <c r="C2638" s="343"/>
      <c r="D2638" s="191" t="str">
        <f>$D$13</f>
        <v>SUD</v>
      </c>
      <c r="E2638" s="188"/>
      <c r="F2638" s="192"/>
      <c r="G2638" s="192"/>
      <c r="H2638" s="192"/>
      <c r="I2638" s="192"/>
      <c r="J2638" s="192"/>
      <c r="K2638" s="192"/>
      <c r="L2638" s="192"/>
      <c r="M2638" s="192"/>
      <c r="N2638" s="192"/>
      <c r="O2638" s="192"/>
      <c r="P2638" s="192"/>
    </row>
    <row r="2639" spans="1:16" x14ac:dyDescent="0.25">
      <c r="A2639" s="326"/>
      <c r="B2639" s="338"/>
      <c r="C2639" s="344"/>
      <c r="D2639" s="195" t="str">
        <f>$D$14</f>
        <v>OESTE</v>
      </c>
      <c r="E2639" s="190"/>
      <c r="F2639" s="192"/>
      <c r="G2639" s="192"/>
      <c r="H2639" s="192"/>
      <c r="I2639" s="192"/>
      <c r="J2639" s="192"/>
      <c r="K2639" s="192"/>
      <c r="L2639" s="192"/>
      <c r="M2639" s="192"/>
      <c r="N2639" s="192"/>
      <c r="O2639" s="192"/>
      <c r="P2639" s="192"/>
    </row>
    <row r="2640" spans="1:16" x14ac:dyDescent="0.25">
      <c r="A2640" s="193"/>
      <c r="B2640" s="206"/>
      <c r="C2640" s="204"/>
      <c r="D2640" s="192"/>
      <c r="E2640" s="192"/>
      <c r="F2640" s="192"/>
      <c r="G2640" s="192"/>
      <c r="H2640" s="192"/>
      <c r="I2640" s="192"/>
      <c r="J2640" s="192"/>
      <c r="K2640" s="192"/>
      <c r="L2640" s="192"/>
      <c r="M2640" s="192"/>
      <c r="N2640" s="192"/>
      <c r="O2640" s="192"/>
      <c r="P2640" s="192"/>
    </row>
    <row r="2641" spans="1:16" x14ac:dyDescent="0.25">
      <c r="A2641" s="327">
        <f>A2636+1</f>
        <v>527</v>
      </c>
      <c r="B2641" s="333">
        <f>Hoja2!B536</f>
        <v>0</v>
      </c>
      <c r="C2641" s="339">
        <f>Hoja2!R536</f>
        <v>0</v>
      </c>
      <c r="D2641" s="191" t="str">
        <f>$D$11</f>
        <v>NORTE</v>
      </c>
      <c r="E2641" s="187"/>
      <c r="F2641" s="192"/>
      <c r="G2641" s="192"/>
      <c r="H2641" s="192"/>
      <c r="I2641" s="192"/>
      <c r="J2641" s="192"/>
      <c r="K2641" s="192"/>
      <c r="L2641" s="192"/>
      <c r="M2641" s="192"/>
      <c r="N2641" s="192"/>
      <c r="O2641" s="192"/>
      <c r="P2641" s="192"/>
    </row>
    <row r="2642" spans="1:16" x14ac:dyDescent="0.25">
      <c r="A2642" s="328"/>
      <c r="B2642" s="334"/>
      <c r="C2642" s="340"/>
      <c r="D2642" s="194" t="str">
        <f>$D$12</f>
        <v>ESTE</v>
      </c>
      <c r="E2642" s="189"/>
      <c r="F2642" s="192"/>
      <c r="G2642" s="192"/>
      <c r="H2642" s="192"/>
      <c r="I2642" s="192"/>
      <c r="J2642" s="192"/>
      <c r="K2642" s="192"/>
      <c r="L2642" s="192"/>
      <c r="M2642" s="192"/>
      <c r="N2642" s="192"/>
      <c r="O2642" s="192"/>
      <c r="P2642" s="192"/>
    </row>
    <row r="2643" spans="1:16" x14ac:dyDescent="0.25">
      <c r="A2643" s="328"/>
      <c r="B2643" s="334"/>
      <c r="C2643" s="340"/>
      <c r="D2643" s="191" t="str">
        <f>$D$13</f>
        <v>SUD</v>
      </c>
      <c r="E2643" s="188"/>
      <c r="F2643" s="192"/>
      <c r="G2643" s="192"/>
      <c r="H2643" s="192"/>
      <c r="I2643" s="192"/>
      <c r="J2643" s="192"/>
      <c r="K2643" s="192"/>
      <c r="L2643" s="192"/>
      <c r="M2643" s="192"/>
      <c r="N2643" s="192"/>
      <c r="O2643" s="192"/>
      <c r="P2643" s="192"/>
    </row>
    <row r="2644" spans="1:16" x14ac:dyDescent="0.25">
      <c r="A2644" s="329"/>
      <c r="B2644" s="335"/>
      <c r="C2644" s="341"/>
      <c r="D2644" s="195" t="str">
        <f>$D$14</f>
        <v>OESTE</v>
      </c>
      <c r="E2644" s="190"/>
      <c r="F2644" s="192"/>
      <c r="G2644" s="192"/>
      <c r="H2644" s="192"/>
      <c r="I2644" s="192"/>
      <c r="J2644" s="192"/>
      <c r="K2644" s="192"/>
      <c r="L2644" s="192"/>
      <c r="M2644" s="192"/>
      <c r="N2644" s="192"/>
      <c r="O2644" s="192"/>
      <c r="P2644" s="192"/>
    </row>
    <row r="2645" spans="1:16" x14ac:dyDescent="0.25">
      <c r="A2645" s="193"/>
      <c r="B2645" s="206"/>
      <c r="C2645" s="204"/>
      <c r="D2645" s="192"/>
      <c r="E2645" s="192"/>
      <c r="F2645" s="192"/>
      <c r="G2645" s="192"/>
      <c r="H2645" s="192"/>
      <c r="I2645" s="192"/>
      <c r="J2645" s="192"/>
      <c r="K2645" s="192"/>
      <c r="L2645" s="192"/>
      <c r="M2645" s="192"/>
      <c r="N2645" s="192"/>
      <c r="O2645" s="192"/>
      <c r="P2645" s="192"/>
    </row>
    <row r="2646" spans="1:16" x14ac:dyDescent="0.25">
      <c r="A2646" s="324">
        <f>A2641+1</f>
        <v>528</v>
      </c>
      <c r="B2646" s="336">
        <f>Hoja2!B537</f>
        <v>0</v>
      </c>
      <c r="C2646" s="342">
        <f>Hoja2!R537</f>
        <v>0</v>
      </c>
      <c r="D2646" s="191" t="str">
        <f>$D$11</f>
        <v>NORTE</v>
      </c>
      <c r="E2646" s="187"/>
      <c r="F2646" s="192"/>
      <c r="G2646" s="192"/>
      <c r="H2646" s="192"/>
      <c r="I2646" s="192"/>
      <c r="J2646" s="192"/>
      <c r="K2646" s="192"/>
      <c r="L2646" s="192"/>
      <c r="M2646" s="192"/>
      <c r="N2646" s="192"/>
      <c r="O2646" s="192"/>
      <c r="P2646" s="192"/>
    </row>
    <row r="2647" spans="1:16" x14ac:dyDescent="0.25">
      <c r="A2647" s="325"/>
      <c r="B2647" s="337"/>
      <c r="C2647" s="343"/>
      <c r="D2647" s="194" t="str">
        <f>$D$12</f>
        <v>ESTE</v>
      </c>
      <c r="E2647" s="189"/>
      <c r="F2647" s="192"/>
      <c r="G2647" s="192"/>
      <c r="H2647" s="192"/>
      <c r="I2647" s="192"/>
      <c r="J2647" s="192"/>
      <c r="K2647" s="192"/>
      <c r="L2647" s="192"/>
      <c r="M2647" s="192"/>
      <c r="N2647" s="192"/>
      <c r="O2647" s="192"/>
      <c r="P2647" s="192"/>
    </row>
    <row r="2648" spans="1:16" x14ac:dyDescent="0.25">
      <c r="A2648" s="325"/>
      <c r="B2648" s="337"/>
      <c r="C2648" s="343"/>
      <c r="D2648" s="191" t="str">
        <f>$D$13</f>
        <v>SUD</v>
      </c>
      <c r="E2648" s="188"/>
      <c r="F2648" s="192"/>
      <c r="G2648" s="192"/>
      <c r="H2648" s="192"/>
      <c r="I2648" s="192"/>
      <c r="J2648" s="192"/>
      <c r="K2648" s="192"/>
      <c r="L2648" s="192"/>
      <c r="M2648" s="192"/>
      <c r="N2648" s="192"/>
      <c r="O2648" s="192"/>
      <c r="P2648" s="192"/>
    </row>
    <row r="2649" spans="1:16" x14ac:dyDescent="0.25">
      <c r="A2649" s="326"/>
      <c r="B2649" s="338"/>
      <c r="C2649" s="344"/>
      <c r="D2649" s="195" t="str">
        <f>$D$14</f>
        <v>OESTE</v>
      </c>
      <c r="E2649" s="190"/>
      <c r="F2649" s="192"/>
      <c r="G2649" s="192"/>
      <c r="H2649" s="192"/>
      <c r="I2649" s="192"/>
      <c r="J2649" s="192"/>
      <c r="K2649" s="192"/>
      <c r="L2649" s="192"/>
      <c r="M2649" s="192"/>
      <c r="N2649" s="192"/>
      <c r="O2649" s="192"/>
      <c r="P2649" s="192"/>
    </row>
    <row r="2650" spans="1:16" x14ac:dyDescent="0.25">
      <c r="A2650" s="193"/>
      <c r="B2650" s="206"/>
      <c r="C2650" s="204"/>
      <c r="D2650" s="192"/>
      <c r="E2650" s="192"/>
      <c r="F2650" s="192"/>
      <c r="G2650" s="192"/>
      <c r="H2650" s="192"/>
      <c r="I2650" s="192"/>
      <c r="J2650" s="192"/>
      <c r="K2650" s="192"/>
      <c r="L2650" s="192"/>
      <c r="M2650" s="192"/>
      <c r="N2650" s="192"/>
      <c r="O2650" s="192"/>
      <c r="P2650" s="192"/>
    </row>
    <row r="2651" spans="1:16" x14ac:dyDescent="0.25">
      <c r="A2651" s="327">
        <f>A2646+1</f>
        <v>529</v>
      </c>
      <c r="B2651" s="333">
        <f>Hoja2!B538</f>
        <v>0</v>
      </c>
      <c r="C2651" s="339">
        <f>Hoja2!R538</f>
        <v>0</v>
      </c>
      <c r="D2651" s="191" t="str">
        <f>$D$11</f>
        <v>NORTE</v>
      </c>
      <c r="E2651" s="187"/>
      <c r="F2651" s="192"/>
      <c r="G2651" s="192"/>
      <c r="H2651" s="192"/>
      <c r="I2651" s="192"/>
      <c r="J2651" s="192"/>
      <c r="K2651" s="192"/>
      <c r="L2651" s="192"/>
      <c r="M2651" s="192"/>
      <c r="N2651" s="192"/>
      <c r="O2651" s="192"/>
      <c r="P2651" s="192"/>
    </row>
    <row r="2652" spans="1:16" x14ac:dyDescent="0.25">
      <c r="A2652" s="328"/>
      <c r="B2652" s="334"/>
      <c r="C2652" s="340"/>
      <c r="D2652" s="194" t="str">
        <f>$D$12</f>
        <v>ESTE</v>
      </c>
      <c r="E2652" s="189"/>
      <c r="F2652" s="192"/>
      <c r="G2652" s="192"/>
      <c r="H2652" s="192"/>
      <c r="I2652" s="192"/>
      <c r="J2652" s="192"/>
      <c r="K2652" s="192"/>
      <c r="L2652" s="192"/>
      <c r="M2652" s="192"/>
      <c r="N2652" s="192"/>
      <c r="O2652" s="192"/>
      <c r="P2652" s="192"/>
    </row>
    <row r="2653" spans="1:16" x14ac:dyDescent="0.25">
      <c r="A2653" s="328"/>
      <c r="B2653" s="334"/>
      <c r="C2653" s="340"/>
      <c r="D2653" s="191" t="str">
        <f>$D$13</f>
        <v>SUD</v>
      </c>
      <c r="E2653" s="188"/>
      <c r="F2653" s="192"/>
      <c r="G2653" s="192"/>
      <c r="H2653" s="192"/>
      <c r="I2653" s="192"/>
      <c r="J2653" s="192"/>
      <c r="K2653" s="192"/>
      <c r="L2653" s="192"/>
      <c r="M2653" s="192"/>
      <c r="N2653" s="192"/>
      <c r="O2653" s="192"/>
      <c r="P2653" s="192"/>
    </row>
    <row r="2654" spans="1:16" x14ac:dyDescent="0.25">
      <c r="A2654" s="329"/>
      <c r="B2654" s="335"/>
      <c r="C2654" s="341"/>
      <c r="D2654" s="195" t="str">
        <f>$D$14</f>
        <v>OESTE</v>
      </c>
      <c r="E2654" s="190"/>
      <c r="F2654" s="192"/>
      <c r="G2654" s="192"/>
      <c r="H2654" s="192"/>
      <c r="I2654" s="192"/>
      <c r="J2654" s="192"/>
      <c r="K2654" s="192"/>
      <c r="L2654" s="192"/>
      <c r="M2654" s="192"/>
      <c r="N2654" s="192"/>
      <c r="O2654" s="192"/>
      <c r="P2654" s="192"/>
    </row>
    <row r="2655" spans="1:16" x14ac:dyDescent="0.25">
      <c r="A2655" s="193"/>
      <c r="B2655" s="206"/>
      <c r="C2655" s="204"/>
      <c r="D2655" s="192"/>
      <c r="E2655" s="192"/>
      <c r="F2655" s="192"/>
      <c r="G2655" s="192"/>
      <c r="H2655" s="192"/>
      <c r="I2655" s="192"/>
      <c r="J2655" s="192"/>
      <c r="K2655" s="192"/>
      <c r="L2655" s="192"/>
      <c r="M2655" s="192"/>
      <c r="N2655" s="192"/>
      <c r="O2655" s="192"/>
      <c r="P2655" s="192"/>
    </row>
    <row r="2656" spans="1:16" x14ac:dyDescent="0.25">
      <c r="A2656" s="324">
        <f>A2651+1</f>
        <v>530</v>
      </c>
      <c r="B2656" s="336">
        <f>Hoja2!B539</f>
        <v>0</v>
      </c>
      <c r="C2656" s="342">
        <f>Hoja2!R539</f>
        <v>0</v>
      </c>
      <c r="D2656" s="191" t="str">
        <f>$D$11</f>
        <v>NORTE</v>
      </c>
      <c r="E2656" s="187"/>
      <c r="F2656" s="192"/>
      <c r="G2656" s="192"/>
      <c r="H2656" s="192"/>
      <c r="I2656" s="192"/>
      <c r="J2656" s="192"/>
      <c r="K2656" s="192"/>
      <c r="L2656" s="192"/>
      <c r="M2656" s="192"/>
      <c r="N2656" s="192"/>
      <c r="O2656" s="192"/>
      <c r="P2656" s="192"/>
    </row>
    <row r="2657" spans="1:16" x14ac:dyDescent="0.25">
      <c r="A2657" s="325"/>
      <c r="B2657" s="337"/>
      <c r="C2657" s="343"/>
      <c r="D2657" s="194" t="str">
        <f>$D$12</f>
        <v>ESTE</v>
      </c>
      <c r="E2657" s="189"/>
      <c r="F2657" s="192"/>
      <c r="G2657" s="192"/>
      <c r="H2657" s="192"/>
      <c r="I2657" s="192"/>
      <c r="J2657" s="192"/>
      <c r="K2657" s="192"/>
      <c r="L2657" s="192"/>
      <c r="M2657" s="192"/>
      <c r="N2657" s="192"/>
      <c r="O2657" s="192"/>
      <c r="P2657" s="192"/>
    </row>
    <row r="2658" spans="1:16" x14ac:dyDescent="0.25">
      <c r="A2658" s="325"/>
      <c r="B2658" s="337"/>
      <c r="C2658" s="343"/>
      <c r="D2658" s="191" t="str">
        <f>$D$13</f>
        <v>SUD</v>
      </c>
      <c r="E2658" s="188"/>
      <c r="F2658" s="192"/>
      <c r="G2658" s="192"/>
      <c r="H2658" s="192"/>
      <c r="I2658" s="192"/>
      <c r="J2658" s="192"/>
      <c r="K2658" s="192"/>
      <c r="L2658" s="192"/>
      <c r="M2658" s="192"/>
      <c r="N2658" s="192"/>
      <c r="O2658" s="192"/>
      <c r="P2658" s="192"/>
    </row>
    <row r="2659" spans="1:16" x14ac:dyDescent="0.25">
      <c r="A2659" s="326"/>
      <c r="B2659" s="338"/>
      <c r="C2659" s="344"/>
      <c r="D2659" s="195" t="str">
        <f>$D$14</f>
        <v>OESTE</v>
      </c>
      <c r="E2659" s="190"/>
      <c r="F2659" s="192"/>
      <c r="G2659" s="192"/>
      <c r="H2659" s="192"/>
      <c r="I2659" s="192"/>
      <c r="J2659" s="192"/>
      <c r="K2659" s="192"/>
      <c r="L2659" s="192"/>
      <c r="M2659" s="192"/>
      <c r="N2659" s="192"/>
      <c r="O2659" s="192"/>
      <c r="P2659" s="192"/>
    </row>
    <row r="2660" spans="1:16" x14ac:dyDescent="0.25">
      <c r="A2660" s="193"/>
      <c r="B2660" s="206"/>
      <c r="C2660" s="204"/>
      <c r="D2660" s="192"/>
      <c r="E2660" s="192"/>
      <c r="F2660" s="192"/>
      <c r="G2660" s="192"/>
      <c r="H2660" s="192"/>
      <c r="I2660" s="192"/>
      <c r="J2660" s="192"/>
      <c r="K2660" s="192"/>
      <c r="L2660" s="192"/>
      <c r="M2660" s="192"/>
      <c r="N2660" s="192"/>
      <c r="O2660" s="192"/>
      <c r="P2660" s="192"/>
    </row>
    <row r="2661" spans="1:16" x14ac:dyDescent="0.25">
      <c r="A2661" s="327">
        <f>A2656+1</f>
        <v>531</v>
      </c>
      <c r="B2661" s="333">
        <f>Hoja2!B540</f>
        <v>0</v>
      </c>
      <c r="C2661" s="339">
        <f>Hoja2!R540</f>
        <v>0</v>
      </c>
      <c r="D2661" s="191" t="str">
        <f>$D$11</f>
        <v>NORTE</v>
      </c>
      <c r="E2661" s="187"/>
      <c r="F2661" s="192"/>
      <c r="G2661" s="192"/>
      <c r="H2661" s="192"/>
      <c r="I2661" s="192"/>
      <c r="J2661" s="192"/>
      <c r="K2661" s="192"/>
      <c r="L2661" s="192"/>
      <c r="M2661" s="192"/>
      <c r="N2661" s="192"/>
      <c r="O2661" s="192"/>
      <c r="P2661" s="192"/>
    </row>
    <row r="2662" spans="1:16" x14ac:dyDescent="0.25">
      <c r="A2662" s="328"/>
      <c r="B2662" s="334"/>
      <c r="C2662" s="340"/>
      <c r="D2662" s="194" t="str">
        <f>$D$12</f>
        <v>ESTE</v>
      </c>
      <c r="E2662" s="189"/>
      <c r="F2662" s="192"/>
      <c r="G2662" s="192"/>
      <c r="H2662" s="192"/>
      <c r="I2662" s="192"/>
      <c r="J2662" s="192"/>
      <c r="K2662" s="192"/>
      <c r="L2662" s="192"/>
      <c r="M2662" s="192"/>
      <c r="N2662" s="192"/>
      <c r="O2662" s="192"/>
      <c r="P2662" s="192"/>
    </row>
    <row r="2663" spans="1:16" x14ac:dyDescent="0.25">
      <c r="A2663" s="328"/>
      <c r="B2663" s="334"/>
      <c r="C2663" s="340"/>
      <c r="D2663" s="191" t="str">
        <f>$D$13</f>
        <v>SUD</v>
      </c>
      <c r="E2663" s="188"/>
      <c r="F2663" s="192"/>
      <c r="G2663" s="192"/>
      <c r="H2663" s="192"/>
      <c r="I2663" s="192"/>
      <c r="J2663" s="192"/>
      <c r="K2663" s="192"/>
      <c r="L2663" s="192"/>
      <c r="M2663" s="192"/>
      <c r="N2663" s="192"/>
      <c r="O2663" s="192"/>
      <c r="P2663" s="192"/>
    </row>
    <row r="2664" spans="1:16" x14ac:dyDescent="0.25">
      <c r="A2664" s="329"/>
      <c r="B2664" s="335"/>
      <c r="C2664" s="341"/>
      <c r="D2664" s="195" t="str">
        <f>$D$14</f>
        <v>OESTE</v>
      </c>
      <c r="E2664" s="190"/>
      <c r="F2664" s="192"/>
      <c r="G2664" s="192"/>
      <c r="H2664" s="192"/>
      <c r="I2664" s="192"/>
      <c r="J2664" s="192"/>
      <c r="K2664" s="192"/>
      <c r="L2664" s="192"/>
      <c r="M2664" s="192"/>
      <c r="N2664" s="192"/>
      <c r="O2664" s="192"/>
      <c r="P2664" s="192"/>
    </row>
    <row r="2665" spans="1:16" x14ac:dyDescent="0.25">
      <c r="A2665" s="193"/>
      <c r="B2665" s="206"/>
      <c r="C2665" s="204"/>
      <c r="D2665" s="192"/>
      <c r="E2665" s="192"/>
      <c r="F2665" s="192"/>
      <c r="G2665" s="192"/>
      <c r="H2665" s="192"/>
      <c r="I2665" s="192"/>
      <c r="J2665" s="192"/>
      <c r="K2665" s="192"/>
      <c r="L2665" s="192"/>
      <c r="M2665" s="192"/>
      <c r="N2665" s="192"/>
      <c r="O2665" s="192"/>
      <c r="P2665" s="192"/>
    </row>
    <row r="2666" spans="1:16" x14ac:dyDescent="0.25">
      <c r="A2666" s="324">
        <f>A2661+1</f>
        <v>532</v>
      </c>
      <c r="B2666" s="336">
        <f>Hoja2!B541</f>
        <v>0</v>
      </c>
      <c r="C2666" s="342">
        <f>Hoja2!R541</f>
        <v>0</v>
      </c>
      <c r="D2666" s="191" t="str">
        <f>$D$11</f>
        <v>NORTE</v>
      </c>
      <c r="E2666" s="187"/>
      <c r="F2666" s="192"/>
      <c r="G2666" s="192"/>
      <c r="H2666" s="192"/>
      <c r="I2666" s="192"/>
      <c r="J2666" s="192"/>
      <c r="K2666" s="192"/>
      <c r="L2666" s="192"/>
      <c r="M2666" s="192"/>
      <c r="N2666" s="192"/>
      <c r="O2666" s="192"/>
      <c r="P2666" s="192"/>
    </row>
    <row r="2667" spans="1:16" x14ac:dyDescent="0.25">
      <c r="A2667" s="325"/>
      <c r="B2667" s="337"/>
      <c r="C2667" s="343"/>
      <c r="D2667" s="194" t="str">
        <f>$D$12</f>
        <v>ESTE</v>
      </c>
      <c r="E2667" s="189"/>
      <c r="F2667" s="192"/>
      <c r="G2667" s="192"/>
      <c r="H2667" s="192"/>
      <c r="I2667" s="192"/>
      <c r="J2667" s="192"/>
      <c r="K2667" s="192"/>
      <c r="L2667" s="192"/>
      <c r="M2667" s="192"/>
      <c r="N2667" s="192"/>
      <c r="O2667" s="192"/>
      <c r="P2667" s="192"/>
    </row>
    <row r="2668" spans="1:16" x14ac:dyDescent="0.25">
      <c r="A2668" s="325"/>
      <c r="B2668" s="337"/>
      <c r="C2668" s="343"/>
      <c r="D2668" s="191" t="str">
        <f>$D$13</f>
        <v>SUD</v>
      </c>
      <c r="E2668" s="188"/>
      <c r="F2668" s="192"/>
      <c r="G2668" s="192"/>
      <c r="H2668" s="192"/>
      <c r="I2668" s="192"/>
      <c r="J2668" s="192"/>
      <c r="K2668" s="192"/>
      <c r="L2668" s="192"/>
      <c r="M2668" s="192"/>
      <c r="N2668" s="192"/>
      <c r="O2668" s="192"/>
      <c r="P2668" s="192"/>
    </row>
    <row r="2669" spans="1:16" x14ac:dyDescent="0.25">
      <c r="A2669" s="326"/>
      <c r="B2669" s="338"/>
      <c r="C2669" s="344"/>
      <c r="D2669" s="195" t="str">
        <f>$D$14</f>
        <v>OESTE</v>
      </c>
      <c r="E2669" s="190"/>
      <c r="F2669" s="192"/>
      <c r="G2669" s="192"/>
      <c r="H2669" s="192"/>
      <c r="I2669" s="192"/>
      <c r="J2669" s="192"/>
      <c r="K2669" s="192"/>
      <c r="L2669" s="192"/>
      <c r="M2669" s="192"/>
      <c r="N2669" s="192"/>
      <c r="O2669" s="192"/>
      <c r="P2669" s="192"/>
    </row>
    <row r="2670" spans="1:16" x14ac:dyDescent="0.25">
      <c r="A2670" s="193"/>
      <c r="B2670" s="206"/>
      <c r="C2670" s="204"/>
      <c r="D2670" s="192"/>
      <c r="E2670" s="192"/>
      <c r="F2670" s="192"/>
      <c r="G2670" s="192"/>
      <c r="H2670" s="192"/>
      <c r="I2670" s="192"/>
      <c r="J2670" s="192"/>
      <c r="K2670" s="192"/>
      <c r="L2670" s="192"/>
      <c r="M2670" s="192"/>
      <c r="N2670" s="192"/>
      <c r="O2670" s="192"/>
      <c r="P2670" s="192"/>
    </row>
    <row r="2671" spans="1:16" x14ac:dyDescent="0.25">
      <c r="A2671" s="327">
        <f>A2666+1</f>
        <v>533</v>
      </c>
      <c r="B2671" s="333">
        <f>Hoja2!B542</f>
        <v>0</v>
      </c>
      <c r="C2671" s="339">
        <f>Hoja2!R542</f>
        <v>0</v>
      </c>
      <c r="D2671" s="191" t="str">
        <f>$D$11</f>
        <v>NORTE</v>
      </c>
      <c r="E2671" s="187"/>
      <c r="F2671" s="192"/>
      <c r="G2671" s="192"/>
      <c r="H2671" s="192"/>
      <c r="I2671" s="192"/>
      <c r="J2671" s="192"/>
      <c r="K2671" s="192"/>
      <c r="L2671" s="192"/>
      <c r="M2671" s="192"/>
      <c r="N2671" s="192"/>
      <c r="O2671" s="192"/>
      <c r="P2671" s="192"/>
    </row>
    <row r="2672" spans="1:16" x14ac:dyDescent="0.25">
      <c r="A2672" s="328"/>
      <c r="B2672" s="334"/>
      <c r="C2672" s="340"/>
      <c r="D2672" s="194" t="str">
        <f>$D$12</f>
        <v>ESTE</v>
      </c>
      <c r="E2672" s="189"/>
      <c r="F2672" s="192"/>
      <c r="G2672" s="192"/>
      <c r="H2672" s="192"/>
      <c r="I2672" s="192"/>
      <c r="J2672" s="192"/>
      <c r="K2672" s="192"/>
      <c r="L2672" s="192"/>
      <c r="M2672" s="192"/>
      <c r="N2672" s="192"/>
      <c r="O2672" s="192"/>
      <c r="P2672" s="192"/>
    </row>
    <row r="2673" spans="1:16" x14ac:dyDescent="0.25">
      <c r="A2673" s="328"/>
      <c r="B2673" s="334"/>
      <c r="C2673" s="340"/>
      <c r="D2673" s="191" t="str">
        <f>$D$13</f>
        <v>SUD</v>
      </c>
      <c r="E2673" s="188"/>
      <c r="F2673" s="192"/>
      <c r="G2673" s="192"/>
      <c r="H2673" s="192"/>
      <c r="I2673" s="192"/>
      <c r="J2673" s="192"/>
      <c r="K2673" s="192"/>
      <c r="L2673" s="192"/>
      <c r="M2673" s="192"/>
      <c r="N2673" s="192"/>
      <c r="O2673" s="192"/>
      <c r="P2673" s="192"/>
    </row>
    <row r="2674" spans="1:16" x14ac:dyDescent="0.25">
      <c r="A2674" s="329"/>
      <c r="B2674" s="335"/>
      <c r="C2674" s="341"/>
      <c r="D2674" s="195" t="str">
        <f>$D$14</f>
        <v>OESTE</v>
      </c>
      <c r="E2674" s="190"/>
      <c r="F2674" s="192"/>
      <c r="G2674" s="192"/>
      <c r="H2674" s="192"/>
      <c r="I2674" s="192"/>
      <c r="J2674" s="192"/>
      <c r="K2674" s="192"/>
      <c r="L2674" s="192"/>
      <c r="M2674" s="192"/>
      <c r="N2674" s="192"/>
      <c r="O2674" s="192"/>
      <c r="P2674" s="192"/>
    </row>
    <row r="2675" spans="1:16" x14ac:dyDescent="0.25">
      <c r="A2675" s="193"/>
      <c r="B2675" s="206"/>
      <c r="C2675" s="204"/>
      <c r="D2675" s="192"/>
      <c r="E2675" s="192"/>
      <c r="F2675" s="192"/>
      <c r="G2675" s="192"/>
      <c r="H2675" s="192"/>
      <c r="I2675" s="192"/>
      <c r="J2675" s="192"/>
      <c r="K2675" s="192"/>
      <c r="L2675" s="192"/>
      <c r="M2675" s="192"/>
      <c r="N2675" s="192"/>
      <c r="O2675" s="192"/>
      <c r="P2675" s="192"/>
    </row>
    <row r="2676" spans="1:16" x14ac:dyDescent="0.25">
      <c r="A2676" s="324">
        <f>A2671+1</f>
        <v>534</v>
      </c>
      <c r="B2676" s="336">
        <f>Hoja2!B543</f>
        <v>0</v>
      </c>
      <c r="C2676" s="342">
        <f>Hoja2!R543</f>
        <v>0</v>
      </c>
      <c r="D2676" s="191" t="str">
        <f>$D$11</f>
        <v>NORTE</v>
      </c>
      <c r="E2676" s="187"/>
      <c r="F2676" s="192"/>
      <c r="G2676" s="192"/>
      <c r="H2676" s="192"/>
      <c r="I2676" s="192"/>
      <c r="J2676" s="192"/>
      <c r="K2676" s="192"/>
      <c r="L2676" s="192"/>
      <c r="M2676" s="192"/>
      <c r="N2676" s="192"/>
      <c r="O2676" s="192"/>
      <c r="P2676" s="192"/>
    </row>
    <row r="2677" spans="1:16" x14ac:dyDescent="0.25">
      <c r="A2677" s="325"/>
      <c r="B2677" s="337"/>
      <c r="C2677" s="343"/>
      <c r="D2677" s="194" t="str">
        <f>$D$12</f>
        <v>ESTE</v>
      </c>
      <c r="E2677" s="189"/>
      <c r="F2677" s="192"/>
      <c r="G2677" s="192"/>
      <c r="H2677" s="192"/>
      <c r="I2677" s="192"/>
      <c r="J2677" s="192"/>
      <c r="K2677" s="192"/>
      <c r="L2677" s="192"/>
      <c r="M2677" s="192"/>
      <c r="N2677" s="192"/>
      <c r="O2677" s="192"/>
      <c r="P2677" s="192"/>
    </row>
    <row r="2678" spans="1:16" x14ac:dyDescent="0.25">
      <c r="A2678" s="325"/>
      <c r="B2678" s="337"/>
      <c r="C2678" s="343"/>
      <c r="D2678" s="191" t="str">
        <f>$D$13</f>
        <v>SUD</v>
      </c>
      <c r="E2678" s="188"/>
      <c r="F2678" s="192"/>
      <c r="G2678" s="192"/>
      <c r="H2678" s="192"/>
      <c r="I2678" s="192"/>
      <c r="J2678" s="192"/>
      <c r="K2678" s="192"/>
      <c r="L2678" s="192"/>
      <c r="M2678" s="192"/>
      <c r="N2678" s="192"/>
      <c r="O2678" s="192"/>
      <c r="P2678" s="192"/>
    </row>
    <row r="2679" spans="1:16" x14ac:dyDescent="0.25">
      <c r="A2679" s="326"/>
      <c r="B2679" s="338"/>
      <c r="C2679" s="344"/>
      <c r="D2679" s="195" t="str">
        <f>$D$14</f>
        <v>OESTE</v>
      </c>
      <c r="E2679" s="190"/>
      <c r="F2679" s="192"/>
      <c r="G2679" s="192"/>
      <c r="H2679" s="192"/>
      <c r="I2679" s="192"/>
      <c r="J2679" s="192"/>
      <c r="K2679" s="192"/>
      <c r="L2679" s="192"/>
      <c r="M2679" s="192"/>
      <c r="N2679" s="192"/>
      <c r="O2679" s="192"/>
      <c r="P2679" s="192"/>
    </row>
    <row r="2680" spans="1:16" x14ac:dyDescent="0.25">
      <c r="A2680" s="193"/>
      <c r="B2680" s="206"/>
      <c r="C2680" s="204"/>
      <c r="D2680" s="192"/>
      <c r="E2680" s="192"/>
      <c r="F2680" s="192"/>
      <c r="G2680" s="192"/>
      <c r="H2680" s="192"/>
      <c r="I2680" s="192"/>
      <c r="J2680" s="192"/>
      <c r="K2680" s="192"/>
      <c r="L2680" s="192"/>
      <c r="M2680" s="192"/>
      <c r="N2680" s="192"/>
      <c r="O2680" s="192"/>
      <c r="P2680" s="192"/>
    </row>
    <row r="2681" spans="1:16" x14ac:dyDescent="0.25">
      <c r="A2681" s="327">
        <f>A2676+1</f>
        <v>535</v>
      </c>
      <c r="B2681" s="333">
        <f>Hoja2!B544</f>
        <v>0</v>
      </c>
      <c r="C2681" s="339">
        <f>Hoja2!R544</f>
        <v>0</v>
      </c>
      <c r="D2681" s="191" t="str">
        <f>$D$11</f>
        <v>NORTE</v>
      </c>
      <c r="E2681" s="187"/>
      <c r="F2681" s="192"/>
      <c r="G2681" s="192"/>
      <c r="H2681" s="192"/>
      <c r="I2681" s="192"/>
      <c r="J2681" s="192"/>
      <c r="K2681" s="192"/>
      <c r="L2681" s="192"/>
      <c r="M2681" s="192"/>
      <c r="N2681" s="192"/>
      <c r="O2681" s="192"/>
      <c r="P2681" s="192"/>
    </row>
    <row r="2682" spans="1:16" x14ac:dyDescent="0.25">
      <c r="A2682" s="328"/>
      <c r="B2682" s="334"/>
      <c r="C2682" s="340"/>
      <c r="D2682" s="194" t="str">
        <f>$D$12</f>
        <v>ESTE</v>
      </c>
      <c r="E2682" s="189"/>
      <c r="F2682" s="192"/>
      <c r="G2682" s="192"/>
      <c r="H2682" s="192"/>
      <c r="I2682" s="192"/>
      <c r="J2682" s="192"/>
      <c r="K2682" s="192"/>
      <c r="L2682" s="192"/>
      <c r="M2682" s="192"/>
      <c r="N2682" s="192"/>
      <c r="O2682" s="192"/>
      <c r="P2682" s="192"/>
    </row>
    <row r="2683" spans="1:16" x14ac:dyDescent="0.25">
      <c r="A2683" s="328"/>
      <c r="B2683" s="334"/>
      <c r="C2683" s="340"/>
      <c r="D2683" s="191" t="str">
        <f>$D$13</f>
        <v>SUD</v>
      </c>
      <c r="E2683" s="188"/>
      <c r="F2683" s="192"/>
      <c r="G2683" s="192"/>
      <c r="H2683" s="192"/>
      <c r="I2683" s="192"/>
      <c r="J2683" s="192"/>
      <c r="K2683" s="192"/>
      <c r="L2683" s="192"/>
      <c r="M2683" s="192"/>
      <c r="N2683" s="192"/>
      <c r="O2683" s="192"/>
      <c r="P2683" s="192"/>
    </row>
    <row r="2684" spans="1:16" x14ac:dyDescent="0.25">
      <c r="A2684" s="329"/>
      <c r="B2684" s="335"/>
      <c r="C2684" s="341"/>
      <c r="D2684" s="195" t="str">
        <f>$D$14</f>
        <v>OESTE</v>
      </c>
      <c r="E2684" s="190"/>
      <c r="F2684" s="192"/>
      <c r="G2684" s="192"/>
      <c r="H2684" s="192"/>
      <c r="I2684" s="192"/>
      <c r="J2684" s="192"/>
      <c r="K2684" s="192"/>
      <c r="L2684" s="192"/>
      <c r="M2684" s="192"/>
      <c r="N2684" s="192"/>
      <c r="O2684" s="192"/>
      <c r="P2684" s="192"/>
    </row>
    <row r="2685" spans="1:16" x14ac:dyDescent="0.25">
      <c r="A2685" s="193"/>
      <c r="B2685" s="206"/>
      <c r="C2685" s="204"/>
      <c r="D2685" s="192"/>
      <c r="E2685" s="192"/>
      <c r="F2685" s="192"/>
      <c r="G2685" s="192"/>
      <c r="H2685" s="192"/>
      <c r="I2685" s="192"/>
      <c r="J2685" s="192"/>
      <c r="K2685" s="192"/>
      <c r="L2685" s="192"/>
      <c r="M2685" s="192"/>
      <c r="N2685" s="192"/>
      <c r="O2685" s="192"/>
      <c r="P2685" s="192"/>
    </row>
    <row r="2686" spans="1:16" x14ac:dyDescent="0.25">
      <c r="A2686" s="324">
        <f>A2681+1</f>
        <v>536</v>
      </c>
      <c r="B2686" s="336">
        <f>Hoja2!B545</f>
        <v>0</v>
      </c>
      <c r="C2686" s="342">
        <f>Hoja2!R545</f>
        <v>0</v>
      </c>
      <c r="D2686" s="191" t="str">
        <f>$D$11</f>
        <v>NORTE</v>
      </c>
      <c r="E2686" s="187"/>
      <c r="F2686" s="192"/>
      <c r="G2686" s="192"/>
      <c r="H2686" s="192"/>
      <c r="I2686" s="192"/>
      <c r="J2686" s="192"/>
      <c r="K2686" s="192"/>
      <c r="L2686" s="192"/>
      <c r="M2686" s="192"/>
      <c r="N2686" s="192"/>
      <c r="O2686" s="192"/>
      <c r="P2686" s="192"/>
    </row>
    <row r="2687" spans="1:16" x14ac:dyDescent="0.25">
      <c r="A2687" s="325"/>
      <c r="B2687" s="337"/>
      <c r="C2687" s="343"/>
      <c r="D2687" s="194" t="str">
        <f>$D$12</f>
        <v>ESTE</v>
      </c>
      <c r="E2687" s="189"/>
      <c r="F2687" s="192"/>
      <c r="G2687" s="192"/>
      <c r="H2687" s="192"/>
      <c r="I2687" s="192"/>
      <c r="J2687" s="192"/>
      <c r="K2687" s="192"/>
      <c r="L2687" s="192"/>
      <c r="M2687" s="192"/>
      <c r="N2687" s="192"/>
      <c r="O2687" s="192"/>
      <c r="P2687" s="192"/>
    </row>
    <row r="2688" spans="1:16" x14ac:dyDescent="0.25">
      <c r="A2688" s="325"/>
      <c r="B2688" s="337"/>
      <c r="C2688" s="343"/>
      <c r="D2688" s="191" t="str">
        <f>$D$13</f>
        <v>SUD</v>
      </c>
      <c r="E2688" s="188"/>
      <c r="F2688" s="192"/>
      <c r="G2688" s="192"/>
      <c r="H2688" s="192"/>
      <c r="I2688" s="192"/>
      <c r="J2688" s="192"/>
      <c r="K2688" s="192"/>
      <c r="L2688" s="192"/>
      <c r="M2688" s="192"/>
      <c r="N2688" s="192"/>
      <c r="O2688" s="192"/>
      <c r="P2688" s="192"/>
    </row>
    <row r="2689" spans="1:16" x14ac:dyDescent="0.25">
      <c r="A2689" s="326"/>
      <c r="B2689" s="338"/>
      <c r="C2689" s="344"/>
      <c r="D2689" s="195" t="str">
        <f>$D$14</f>
        <v>OESTE</v>
      </c>
      <c r="E2689" s="190"/>
      <c r="F2689" s="192"/>
      <c r="G2689" s="192"/>
      <c r="H2689" s="192"/>
      <c r="I2689" s="192"/>
      <c r="J2689" s="192"/>
      <c r="K2689" s="192"/>
      <c r="L2689" s="192"/>
      <c r="M2689" s="192"/>
      <c r="N2689" s="192"/>
      <c r="O2689" s="192"/>
      <c r="P2689" s="192"/>
    </row>
    <row r="2690" spans="1:16" x14ac:dyDescent="0.25">
      <c r="A2690" s="193"/>
      <c r="B2690" s="206"/>
      <c r="C2690" s="204"/>
      <c r="D2690" s="192"/>
      <c r="E2690" s="192"/>
      <c r="F2690" s="192"/>
      <c r="G2690" s="192"/>
      <c r="H2690" s="192"/>
      <c r="I2690" s="192"/>
      <c r="J2690" s="192"/>
      <c r="K2690" s="192"/>
      <c r="L2690" s="192"/>
      <c r="M2690" s="192"/>
      <c r="N2690" s="192"/>
      <c r="O2690" s="192"/>
      <c r="P2690" s="192"/>
    </row>
    <row r="2691" spans="1:16" x14ac:dyDescent="0.25">
      <c r="A2691" s="327">
        <f>A2686+1</f>
        <v>537</v>
      </c>
      <c r="B2691" s="333">
        <f>Hoja2!B546</f>
        <v>0</v>
      </c>
      <c r="C2691" s="339">
        <f>Hoja2!R546</f>
        <v>0</v>
      </c>
      <c r="D2691" s="191" t="str">
        <f>$D$11</f>
        <v>NORTE</v>
      </c>
      <c r="E2691" s="187"/>
      <c r="F2691" s="192"/>
      <c r="G2691" s="192"/>
      <c r="H2691" s="192"/>
      <c r="I2691" s="192"/>
      <c r="J2691" s="192"/>
      <c r="K2691" s="192"/>
      <c r="L2691" s="192"/>
      <c r="M2691" s="192"/>
      <c r="N2691" s="192"/>
      <c r="O2691" s="192"/>
      <c r="P2691" s="192"/>
    </row>
    <row r="2692" spans="1:16" x14ac:dyDescent="0.25">
      <c r="A2692" s="328"/>
      <c r="B2692" s="334"/>
      <c r="C2692" s="340"/>
      <c r="D2692" s="194" t="str">
        <f>$D$12</f>
        <v>ESTE</v>
      </c>
      <c r="E2692" s="189"/>
      <c r="F2692" s="192"/>
      <c r="G2692" s="192"/>
      <c r="H2692" s="192"/>
      <c r="I2692" s="192"/>
      <c r="J2692" s="192"/>
      <c r="K2692" s="192"/>
      <c r="L2692" s="192"/>
      <c r="M2692" s="192"/>
      <c r="N2692" s="192"/>
      <c r="O2692" s="192"/>
      <c r="P2692" s="192"/>
    </row>
    <row r="2693" spans="1:16" x14ac:dyDescent="0.25">
      <c r="A2693" s="328"/>
      <c r="B2693" s="334"/>
      <c r="C2693" s="340"/>
      <c r="D2693" s="191" t="str">
        <f>$D$13</f>
        <v>SUD</v>
      </c>
      <c r="E2693" s="188"/>
      <c r="F2693" s="192"/>
      <c r="G2693" s="192"/>
      <c r="H2693" s="192"/>
      <c r="I2693" s="192"/>
      <c r="J2693" s="192"/>
      <c r="K2693" s="192"/>
      <c r="L2693" s="192"/>
      <c r="M2693" s="192"/>
      <c r="N2693" s="192"/>
      <c r="O2693" s="192"/>
      <c r="P2693" s="192"/>
    </row>
    <row r="2694" spans="1:16" x14ac:dyDescent="0.25">
      <c r="A2694" s="329"/>
      <c r="B2694" s="335"/>
      <c r="C2694" s="341"/>
      <c r="D2694" s="195" t="str">
        <f>$D$14</f>
        <v>OESTE</v>
      </c>
      <c r="E2694" s="190"/>
      <c r="F2694" s="192"/>
      <c r="G2694" s="192"/>
      <c r="H2694" s="192"/>
      <c r="I2694" s="192"/>
      <c r="J2694" s="192"/>
      <c r="K2694" s="192"/>
      <c r="L2694" s="192"/>
      <c r="M2694" s="192"/>
      <c r="N2694" s="192"/>
      <c r="O2694" s="192"/>
      <c r="P2694" s="192"/>
    </row>
    <row r="2695" spans="1:16" x14ac:dyDescent="0.25">
      <c r="A2695" s="193"/>
      <c r="B2695" s="206"/>
      <c r="C2695" s="204"/>
      <c r="D2695" s="192"/>
      <c r="E2695" s="192"/>
      <c r="F2695" s="192"/>
      <c r="G2695" s="192"/>
      <c r="H2695" s="192"/>
      <c r="I2695" s="192"/>
      <c r="J2695" s="192"/>
      <c r="K2695" s="192"/>
      <c r="L2695" s="192"/>
      <c r="M2695" s="192"/>
      <c r="N2695" s="192"/>
      <c r="O2695" s="192"/>
      <c r="P2695" s="192"/>
    </row>
    <row r="2696" spans="1:16" x14ac:dyDescent="0.25">
      <c r="A2696" s="324">
        <f>A2691+1</f>
        <v>538</v>
      </c>
      <c r="B2696" s="336">
        <f>Hoja2!B547</f>
        <v>0</v>
      </c>
      <c r="C2696" s="342">
        <f>Hoja2!R547</f>
        <v>0</v>
      </c>
      <c r="D2696" s="191" t="str">
        <f>$D$11</f>
        <v>NORTE</v>
      </c>
      <c r="E2696" s="187"/>
      <c r="F2696" s="192"/>
      <c r="G2696" s="192"/>
      <c r="H2696" s="192"/>
      <c r="I2696" s="192"/>
      <c r="J2696" s="192"/>
      <c r="K2696" s="192"/>
      <c r="L2696" s="192"/>
      <c r="M2696" s="192"/>
      <c r="N2696" s="192"/>
      <c r="O2696" s="192"/>
      <c r="P2696" s="192"/>
    </row>
    <row r="2697" spans="1:16" x14ac:dyDescent="0.25">
      <c r="A2697" s="325"/>
      <c r="B2697" s="337"/>
      <c r="C2697" s="343"/>
      <c r="D2697" s="194" t="str">
        <f>$D$12</f>
        <v>ESTE</v>
      </c>
      <c r="E2697" s="189"/>
      <c r="F2697" s="192"/>
      <c r="G2697" s="192"/>
      <c r="H2697" s="192"/>
      <c r="I2697" s="192"/>
      <c r="J2697" s="192"/>
      <c r="K2697" s="192"/>
      <c r="L2697" s="192"/>
      <c r="M2697" s="192"/>
      <c r="N2697" s="192"/>
      <c r="O2697" s="192"/>
      <c r="P2697" s="192"/>
    </row>
    <row r="2698" spans="1:16" x14ac:dyDescent="0.25">
      <c r="A2698" s="325"/>
      <c r="B2698" s="337"/>
      <c r="C2698" s="343"/>
      <c r="D2698" s="191" t="str">
        <f>$D$13</f>
        <v>SUD</v>
      </c>
      <c r="E2698" s="188"/>
      <c r="F2698" s="192"/>
      <c r="G2698" s="192"/>
      <c r="H2698" s="192"/>
      <c r="I2698" s="192"/>
      <c r="J2698" s="192"/>
      <c r="K2698" s="192"/>
      <c r="L2698" s="192"/>
      <c r="M2698" s="192"/>
      <c r="N2698" s="192"/>
      <c r="O2698" s="192"/>
      <c r="P2698" s="192"/>
    </row>
    <row r="2699" spans="1:16" x14ac:dyDescent="0.25">
      <c r="A2699" s="326"/>
      <c r="B2699" s="338"/>
      <c r="C2699" s="344"/>
      <c r="D2699" s="195" t="str">
        <f>$D$14</f>
        <v>OESTE</v>
      </c>
      <c r="E2699" s="190"/>
      <c r="F2699" s="192"/>
      <c r="G2699" s="192"/>
      <c r="H2699" s="192"/>
      <c r="I2699" s="192"/>
      <c r="J2699" s="192"/>
      <c r="K2699" s="192"/>
      <c r="L2699" s="192"/>
      <c r="M2699" s="192"/>
      <c r="N2699" s="192"/>
      <c r="O2699" s="192"/>
      <c r="P2699" s="192"/>
    </row>
    <row r="2700" spans="1:16" x14ac:dyDescent="0.25">
      <c r="A2700" s="193"/>
      <c r="B2700" s="206"/>
      <c r="C2700" s="204"/>
      <c r="D2700" s="192"/>
      <c r="E2700" s="192"/>
      <c r="F2700" s="192"/>
      <c r="G2700" s="192"/>
      <c r="H2700" s="192"/>
      <c r="I2700" s="192"/>
      <c r="J2700" s="192"/>
      <c r="K2700" s="192"/>
      <c r="L2700" s="192"/>
      <c r="M2700" s="192"/>
      <c r="N2700" s="192"/>
      <c r="O2700" s="192"/>
      <c r="P2700" s="192"/>
    </row>
    <row r="2701" spans="1:16" x14ac:dyDescent="0.25">
      <c r="A2701" s="327">
        <f>A2696+1</f>
        <v>539</v>
      </c>
      <c r="B2701" s="333">
        <f>Hoja2!B548</f>
        <v>0</v>
      </c>
      <c r="C2701" s="339">
        <f>Hoja2!R548</f>
        <v>0</v>
      </c>
      <c r="D2701" s="191" t="str">
        <f>$D$11</f>
        <v>NORTE</v>
      </c>
      <c r="E2701" s="187"/>
      <c r="F2701" s="192"/>
      <c r="G2701" s="192"/>
      <c r="H2701" s="192"/>
      <c r="I2701" s="192"/>
      <c r="J2701" s="192"/>
      <c r="K2701" s="192"/>
      <c r="L2701" s="192"/>
      <c r="M2701" s="192"/>
      <c r="N2701" s="192"/>
      <c r="O2701" s="192"/>
      <c r="P2701" s="192"/>
    </row>
    <row r="2702" spans="1:16" x14ac:dyDescent="0.25">
      <c r="A2702" s="328"/>
      <c r="B2702" s="334"/>
      <c r="C2702" s="340"/>
      <c r="D2702" s="194" t="str">
        <f>$D$12</f>
        <v>ESTE</v>
      </c>
      <c r="E2702" s="189"/>
      <c r="F2702" s="192"/>
      <c r="G2702" s="192"/>
      <c r="H2702" s="192"/>
      <c r="I2702" s="192"/>
      <c r="J2702" s="192"/>
      <c r="K2702" s="192"/>
      <c r="L2702" s="192"/>
      <c r="M2702" s="192"/>
      <c r="N2702" s="192"/>
      <c r="O2702" s="192"/>
      <c r="P2702" s="192"/>
    </row>
    <row r="2703" spans="1:16" x14ac:dyDescent="0.25">
      <c r="A2703" s="328"/>
      <c r="B2703" s="334"/>
      <c r="C2703" s="340"/>
      <c r="D2703" s="191" t="str">
        <f>$D$13</f>
        <v>SUD</v>
      </c>
      <c r="E2703" s="188"/>
      <c r="F2703" s="192"/>
      <c r="G2703" s="192"/>
      <c r="H2703" s="192"/>
      <c r="I2703" s="192"/>
      <c r="J2703" s="192"/>
      <c r="K2703" s="192"/>
      <c r="L2703" s="192"/>
      <c r="M2703" s="192"/>
      <c r="N2703" s="192"/>
      <c r="O2703" s="192"/>
      <c r="P2703" s="192"/>
    </row>
    <row r="2704" spans="1:16" x14ac:dyDescent="0.25">
      <c r="A2704" s="329"/>
      <c r="B2704" s="335"/>
      <c r="C2704" s="341"/>
      <c r="D2704" s="195" t="str">
        <f>$D$14</f>
        <v>OESTE</v>
      </c>
      <c r="E2704" s="190"/>
      <c r="F2704" s="192"/>
      <c r="G2704" s="192"/>
      <c r="H2704" s="192"/>
      <c r="I2704" s="192"/>
      <c r="J2704" s="192"/>
      <c r="K2704" s="192"/>
      <c r="L2704" s="192"/>
      <c r="M2704" s="192"/>
      <c r="N2704" s="192"/>
      <c r="O2704" s="192"/>
      <c r="P2704" s="192"/>
    </row>
    <row r="2705" spans="1:16" x14ac:dyDescent="0.25">
      <c r="A2705" s="193"/>
      <c r="B2705" s="206"/>
      <c r="C2705" s="204"/>
      <c r="D2705" s="192"/>
      <c r="E2705" s="192"/>
      <c r="F2705" s="192"/>
      <c r="G2705" s="192"/>
      <c r="H2705" s="192"/>
      <c r="I2705" s="192"/>
      <c r="J2705" s="192"/>
      <c r="K2705" s="192"/>
      <c r="L2705" s="192"/>
      <c r="M2705" s="192"/>
      <c r="N2705" s="192"/>
      <c r="O2705" s="192"/>
      <c r="P2705" s="192"/>
    </row>
    <row r="2706" spans="1:16" x14ac:dyDescent="0.25">
      <c r="A2706" s="324">
        <f>A2701+1</f>
        <v>540</v>
      </c>
      <c r="B2706" s="336">
        <f>Hoja2!B549</f>
        <v>0</v>
      </c>
      <c r="C2706" s="342">
        <f>Hoja2!R549</f>
        <v>0</v>
      </c>
      <c r="D2706" s="191" t="str">
        <f>$D$11</f>
        <v>NORTE</v>
      </c>
      <c r="E2706" s="187"/>
      <c r="F2706" s="192"/>
      <c r="G2706" s="192"/>
      <c r="H2706" s="192"/>
      <c r="I2706" s="192"/>
      <c r="J2706" s="192"/>
      <c r="K2706" s="192"/>
      <c r="L2706" s="192"/>
      <c r="M2706" s="192"/>
      <c r="N2706" s="192"/>
      <c r="O2706" s="192"/>
      <c r="P2706" s="192"/>
    </row>
    <row r="2707" spans="1:16" x14ac:dyDescent="0.25">
      <c r="A2707" s="325"/>
      <c r="B2707" s="337"/>
      <c r="C2707" s="343"/>
      <c r="D2707" s="194" t="str">
        <f>$D$12</f>
        <v>ESTE</v>
      </c>
      <c r="E2707" s="189"/>
      <c r="F2707" s="192"/>
      <c r="G2707" s="192"/>
      <c r="H2707" s="192"/>
      <c r="I2707" s="192"/>
      <c r="J2707" s="192"/>
      <c r="K2707" s="192"/>
      <c r="L2707" s="192"/>
      <c r="M2707" s="192"/>
      <c r="N2707" s="192"/>
      <c r="O2707" s="192"/>
      <c r="P2707" s="192"/>
    </row>
    <row r="2708" spans="1:16" x14ac:dyDescent="0.25">
      <c r="A2708" s="325"/>
      <c r="B2708" s="337"/>
      <c r="C2708" s="343"/>
      <c r="D2708" s="191" t="str">
        <f>$D$13</f>
        <v>SUD</v>
      </c>
      <c r="E2708" s="188"/>
      <c r="F2708" s="192"/>
      <c r="G2708" s="192"/>
      <c r="H2708" s="192"/>
      <c r="I2708" s="192"/>
      <c r="J2708" s="192"/>
      <c r="K2708" s="192"/>
      <c r="L2708" s="192"/>
      <c r="M2708" s="192"/>
      <c r="N2708" s="192"/>
      <c r="O2708" s="192"/>
      <c r="P2708" s="192"/>
    </row>
    <row r="2709" spans="1:16" x14ac:dyDescent="0.25">
      <c r="A2709" s="326"/>
      <c r="B2709" s="338"/>
      <c r="C2709" s="344"/>
      <c r="D2709" s="195" t="str">
        <f>$D$14</f>
        <v>OESTE</v>
      </c>
      <c r="E2709" s="190"/>
      <c r="F2709" s="192"/>
      <c r="G2709" s="192"/>
      <c r="H2709" s="192"/>
      <c r="I2709" s="192"/>
      <c r="J2709" s="192"/>
      <c r="K2709" s="192"/>
      <c r="L2709" s="192"/>
      <c r="M2709" s="192"/>
      <c r="N2709" s="192"/>
      <c r="O2709" s="192"/>
      <c r="P2709" s="192"/>
    </row>
    <row r="2710" spans="1:16" x14ac:dyDescent="0.25">
      <c r="A2710" s="193"/>
      <c r="B2710" s="206"/>
      <c r="C2710" s="204"/>
      <c r="D2710" s="192"/>
      <c r="E2710" s="192"/>
      <c r="F2710" s="192"/>
      <c r="G2710" s="192"/>
      <c r="H2710" s="192"/>
      <c r="I2710" s="192"/>
      <c r="J2710" s="192"/>
      <c r="K2710" s="192"/>
      <c r="L2710" s="192"/>
      <c r="M2710" s="192"/>
      <c r="N2710" s="192"/>
      <c r="O2710" s="192"/>
      <c r="P2710" s="192"/>
    </row>
    <row r="2711" spans="1:16" x14ac:dyDescent="0.25">
      <c r="A2711" s="327">
        <f>A2706+1</f>
        <v>541</v>
      </c>
      <c r="B2711" s="333">
        <f>Hoja2!B550</f>
        <v>0</v>
      </c>
      <c r="C2711" s="339">
        <f>Hoja2!R550</f>
        <v>0</v>
      </c>
      <c r="D2711" s="191" t="str">
        <f>$D$11</f>
        <v>NORTE</v>
      </c>
      <c r="E2711" s="187"/>
      <c r="F2711" s="192"/>
      <c r="G2711" s="192"/>
      <c r="H2711" s="192"/>
      <c r="I2711" s="192"/>
      <c r="J2711" s="192"/>
      <c r="K2711" s="192"/>
      <c r="L2711" s="192"/>
      <c r="M2711" s="192"/>
      <c r="N2711" s="192"/>
      <c r="O2711" s="192"/>
      <c r="P2711" s="192"/>
    </row>
    <row r="2712" spans="1:16" x14ac:dyDescent="0.25">
      <c r="A2712" s="328"/>
      <c r="B2712" s="334"/>
      <c r="C2712" s="340"/>
      <c r="D2712" s="194" t="str">
        <f>$D$12</f>
        <v>ESTE</v>
      </c>
      <c r="E2712" s="189"/>
      <c r="F2712" s="192"/>
      <c r="G2712" s="192"/>
      <c r="H2712" s="192"/>
      <c r="I2712" s="192"/>
      <c r="J2712" s="192"/>
      <c r="K2712" s="192"/>
      <c r="L2712" s="192"/>
      <c r="M2712" s="192"/>
      <c r="N2712" s="192"/>
      <c r="O2712" s="192"/>
      <c r="P2712" s="192"/>
    </row>
    <row r="2713" spans="1:16" x14ac:dyDescent="0.25">
      <c r="A2713" s="328"/>
      <c r="B2713" s="334"/>
      <c r="C2713" s="340"/>
      <c r="D2713" s="191" t="str">
        <f>$D$13</f>
        <v>SUD</v>
      </c>
      <c r="E2713" s="188"/>
      <c r="F2713" s="192"/>
      <c r="G2713" s="192"/>
      <c r="H2713" s="192"/>
      <c r="I2713" s="192"/>
      <c r="J2713" s="192"/>
      <c r="K2713" s="192"/>
      <c r="L2713" s="192"/>
      <c r="M2713" s="192"/>
      <c r="N2713" s="192"/>
      <c r="O2713" s="192"/>
      <c r="P2713" s="192"/>
    </row>
    <row r="2714" spans="1:16" x14ac:dyDescent="0.25">
      <c r="A2714" s="329"/>
      <c r="B2714" s="335"/>
      <c r="C2714" s="341"/>
      <c r="D2714" s="195" t="str">
        <f>$D$14</f>
        <v>OESTE</v>
      </c>
      <c r="E2714" s="190"/>
      <c r="F2714" s="192"/>
      <c r="G2714" s="192"/>
      <c r="H2714" s="192"/>
      <c r="I2714" s="192"/>
      <c r="J2714" s="192"/>
      <c r="K2714" s="192"/>
      <c r="L2714" s="192"/>
      <c r="M2714" s="192"/>
      <c r="N2714" s="192"/>
      <c r="O2714" s="192"/>
      <c r="P2714" s="192"/>
    </row>
    <row r="2715" spans="1:16" x14ac:dyDescent="0.25">
      <c r="A2715" s="193"/>
      <c r="B2715" s="206"/>
      <c r="C2715" s="204"/>
      <c r="D2715" s="192"/>
      <c r="E2715" s="192"/>
      <c r="F2715" s="192"/>
      <c r="G2715" s="192"/>
      <c r="H2715" s="192"/>
      <c r="I2715" s="192"/>
      <c r="J2715" s="192"/>
      <c r="K2715" s="192"/>
      <c r="L2715" s="192"/>
      <c r="M2715" s="192"/>
      <c r="N2715" s="192"/>
      <c r="O2715" s="192"/>
      <c r="P2715" s="192"/>
    </row>
    <row r="2716" spans="1:16" x14ac:dyDescent="0.25">
      <c r="A2716" s="324">
        <f>A2711+1</f>
        <v>542</v>
      </c>
      <c r="B2716" s="336">
        <f>Hoja2!B551</f>
        <v>0</v>
      </c>
      <c r="C2716" s="342">
        <f>Hoja2!R551</f>
        <v>0</v>
      </c>
      <c r="D2716" s="191" t="str">
        <f>$D$11</f>
        <v>NORTE</v>
      </c>
      <c r="E2716" s="187"/>
      <c r="F2716" s="192"/>
      <c r="G2716" s="192"/>
      <c r="H2716" s="192"/>
      <c r="I2716" s="192"/>
      <c r="J2716" s="192"/>
      <c r="K2716" s="192"/>
      <c r="L2716" s="192"/>
      <c r="M2716" s="192"/>
      <c r="N2716" s="192"/>
      <c r="O2716" s="192"/>
      <c r="P2716" s="192"/>
    </row>
    <row r="2717" spans="1:16" x14ac:dyDescent="0.25">
      <c r="A2717" s="325"/>
      <c r="B2717" s="337"/>
      <c r="C2717" s="343"/>
      <c r="D2717" s="194" t="str">
        <f>$D$12</f>
        <v>ESTE</v>
      </c>
      <c r="E2717" s="189"/>
      <c r="F2717" s="192"/>
      <c r="G2717" s="192"/>
      <c r="H2717" s="192"/>
      <c r="I2717" s="192"/>
      <c r="J2717" s="192"/>
      <c r="K2717" s="192"/>
      <c r="L2717" s="192"/>
      <c r="M2717" s="192"/>
      <c r="N2717" s="192"/>
      <c r="O2717" s="192"/>
      <c r="P2717" s="192"/>
    </row>
    <row r="2718" spans="1:16" x14ac:dyDescent="0.25">
      <c r="A2718" s="325"/>
      <c r="B2718" s="337"/>
      <c r="C2718" s="343"/>
      <c r="D2718" s="191" t="str">
        <f>$D$13</f>
        <v>SUD</v>
      </c>
      <c r="E2718" s="188"/>
      <c r="F2718" s="192"/>
      <c r="G2718" s="192"/>
      <c r="H2718" s="192"/>
      <c r="I2718" s="192"/>
      <c r="J2718" s="192"/>
      <c r="K2718" s="192"/>
      <c r="L2718" s="192"/>
      <c r="M2718" s="192"/>
      <c r="N2718" s="192"/>
      <c r="O2718" s="192"/>
      <c r="P2718" s="192"/>
    </row>
    <row r="2719" spans="1:16" x14ac:dyDescent="0.25">
      <c r="A2719" s="326"/>
      <c r="B2719" s="338"/>
      <c r="C2719" s="344"/>
      <c r="D2719" s="195" t="str">
        <f>$D$14</f>
        <v>OESTE</v>
      </c>
      <c r="E2719" s="190"/>
      <c r="F2719" s="192"/>
      <c r="G2719" s="192"/>
      <c r="H2719" s="192"/>
      <c r="I2719" s="192"/>
      <c r="J2719" s="192"/>
      <c r="K2719" s="192"/>
      <c r="L2719" s="192"/>
      <c r="M2719" s="192"/>
      <c r="N2719" s="192"/>
      <c r="O2719" s="192"/>
      <c r="P2719" s="192"/>
    </row>
    <row r="2720" spans="1:16" x14ac:dyDescent="0.25">
      <c r="A2720" s="193"/>
      <c r="B2720" s="206"/>
      <c r="C2720" s="204"/>
      <c r="D2720" s="192"/>
      <c r="E2720" s="192"/>
      <c r="F2720" s="192"/>
      <c r="G2720" s="192"/>
      <c r="H2720" s="192"/>
      <c r="I2720" s="192"/>
      <c r="J2720" s="192"/>
      <c r="K2720" s="192"/>
      <c r="L2720" s="192"/>
      <c r="M2720" s="192"/>
      <c r="N2720" s="192"/>
      <c r="O2720" s="192"/>
      <c r="P2720" s="192"/>
    </row>
    <row r="2721" spans="1:16" x14ac:dyDescent="0.25">
      <c r="A2721" s="327">
        <f>A2716+1</f>
        <v>543</v>
      </c>
      <c r="B2721" s="333">
        <f>Hoja2!B552</f>
        <v>0</v>
      </c>
      <c r="C2721" s="339">
        <f>Hoja2!R552</f>
        <v>0</v>
      </c>
      <c r="D2721" s="191" t="str">
        <f>$D$11</f>
        <v>NORTE</v>
      </c>
      <c r="E2721" s="187"/>
      <c r="F2721" s="192"/>
      <c r="G2721" s="192"/>
      <c r="H2721" s="192"/>
      <c r="I2721" s="192"/>
      <c r="J2721" s="192"/>
      <c r="K2721" s="192"/>
      <c r="L2721" s="192"/>
      <c r="M2721" s="192"/>
      <c r="N2721" s="192"/>
      <c r="O2721" s="192"/>
      <c r="P2721" s="192"/>
    </row>
    <row r="2722" spans="1:16" x14ac:dyDescent="0.25">
      <c r="A2722" s="328"/>
      <c r="B2722" s="334"/>
      <c r="C2722" s="340"/>
      <c r="D2722" s="194" t="str">
        <f>$D$12</f>
        <v>ESTE</v>
      </c>
      <c r="E2722" s="189"/>
      <c r="F2722" s="192"/>
      <c r="G2722" s="192"/>
      <c r="H2722" s="192"/>
      <c r="I2722" s="192"/>
      <c r="J2722" s="192"/>
      <c r="K2722" s="192"/>
      <c r="L2722" s="192"/>
      <c r="M2722" s="192"/>
      <c r="N2722" s="192"/>
      <c r="O2722" s="192"/>
      <c r="P2722" s="192"/>
    </row>
    <row r="2723" spans="1:16" x14ac:dyDescent="0.25">
      <c r="A2723" s="328"/>
      <c r="B2723" s="334"/>
      <c r="C2723" s="340"/>
      <c r="D2723" s="191" t="str">
        <f>$D$13</f>
        <v>SUD</v>
      </c>
      <c r="E2723" s="188"/>
      <c r="F2723" s="192"/>
      <c r="G2723" s="192"/>
      <c r="H2723" s="192"/>
      <c r="I2723" s="192"/>
      <c r="J2723" s="192"/>
      <c r="K2723" s="192"/>
      <c r="L2723" s="192"/>
      <c r="M2723" s="192"/>
      <c r="N2723" s="192"/>
      <c r="O2723" s="192"/>
      <c r="P2723" s="192"/>
    </row>
    <row r="2724" spans="1:16" x14ac:dyDescent="0.25">
      <c r="A2724" s="329"/>
      <c r="B2724" s="335"/>
      <c r="C2724" s="341"/>
      <c r="D2724" s="195" t="str">
        <f>$D$14</f>
        <v>OESTE</v>
      </c>
      <c r="E2724" s="190"/>
      <c r="F2724" s="192"/>
      <c r="G2724" s="192"/>
      <c r="H2724" s="192"/>
      <c r="I2724" s="192"/>
      <c r="J2724" s="192"/>
      <c r="K2724" s="192"/>
      <c r="L2724" s="192"/>
      <c r="M2724" s="192"/>
      <c r="N2724" s="192"/>
      <c r="O2724" s="192"/>
      <c r="P2724" s="192"/>
    </row>
    <row r="2725" spans="1:16" x14ac:dyDescent="0.25">
      <c r="A2725" s="193"/>
      <c r="B2725" s="206"/>
      <c r="C2725" s="204"/>
      <c r="D2725" s="192"/>
      <c r="E2725" s="192"/>
      <c r="F2725" s="192"/>
      <c r="G2725" s="192"/>
      <c r="H2725" s="192"/>
      <c r="I2725" s="192"/>
      <c r="J2725" s="192"/>
      <c r="K2725" s="192"/>
      <c r="L2725" s="192"/>
      <c r="M2725" s="192"/>
      <c r="N2725" s="192"/>
      <c r="O2725" s="192"/>
      <c r="P2725" s="192"/>
    </row>
    <row r="2726" spans="1:16" x14ac:dyDescent="0.25">
      <c r="A2726" s="324">
        <f>A2721+1</f>
        <v>544</v>
      </c>
      <c r="B2726" s="336">
        <f>Hoja2!B553</f>
        <v>0</v>
      </c>
      <c r="C2726" s="342">
        <f>Hoja2!R553</f>
        <v>0</v>
      </c>
      <c r="D2726" s="191" t="str">
        <f>$D$11</f>
        <v>NORTE</v>
      </c>
      <c r="E2726" s="187"/>
      <c r="F2726" s="192"/>
      <c r="G2726" s="192"/>
      <c r="H2726" s="192"/>
      <c r="I2726" s="192"/>
      <c r="J2726" s="192"/>
      <c r="K2726" s="192"/>
      <c r="L2726" s="192"/>
      <c r="M2726" s="192"/>
      <c r="N2726" s="192"/>
      <c r="O2726" s="192"/>
      <c r="P2726" s="192"/>
    </row>
    <row r="2727" spans="1:16" x14ac:dyDescent="0.25">
      <c r="A2727" s="325"/>
      <c r="B2727" s="337"/>
      <c r="C2727" s="343"/>
      <c r="D2727" s="194" t="str">
        <f>$D$12</f>
        <v>ESTE</v>
      </c>
      <c r="E2727" s="189"/>
      <c r="F2727" s="192"/>
      <c r="G2727" s="192"/>
      <c r="H2727" s="192"/>
      <c r="I2727" s="192"/>
      <c r="J2727" s="192"/>
      <c r="K2727" s="192"/>
      <c r="L2727" s="192"/>
      <c r="M2727" s="192"/>
      <c r="N2727" s="192"/>
      <c r="O2727" s="192"/>
      <c r="P2727" s="192"/>
    </row>
    <row r="2728" spans="1:16" x14ac:dyDescent="0.25">
      <c r="A2728" s="325"/>
      <c r="B2728" s="337"/>
      <c r="C2728" s="343"/>
      <c r="D2728" s="191" t="str">
        <f>$D$13</f>
        <v>SUD</v>
      </c>
      <c r="E2728" s="188"/>
      <c r="F2728" s="192"/>
      <c r="G2728" s="192"/>
      <c r="H2728" s="192"/>
      <c r="I2728" s="192"/>
      <c r="J2728" s="192"/>
      <c r="K2728" s="192"/>
      <c r="L2728" s="192"/>
      <c r="M2728" s="192"/>
      <c r="N2728" s="192"/>
      <c r="O2728" s="192"/>
      <c r="P2728" s="192"/>
    </row>
    <row r="2729" spans="1:16" x14ac:dyDescent="0.25">
      <c r="A2729" s="326"/>
      <c r="B2729" s="338"/>
      <c r="C2729" s="344"/>
      <c r="D2729" s="195" t="str">
        <f>$D$14</f>
        <v>OESTE</v>
      </c>
      <c r="E2729" s="190"/>
      <c r="F2729" s="192"/>
      <c r="G2729" s="192"/>
      <c r="H2729" s="192"/>
      <c r="I2729" s="192"/>
      <c r="J2729" s="192"/>
      <c r="K2729" s="192"/>
      <c r="L2729" s="192"/>
      <c r="M2729" s="192"/>
      <c r="N2729" s="192"/>
      <c r="O2729" s="192"/>
      <c r="P2729" s="192"/>
    </row>
    <row r="2730" spans="1:16" x14ac:dyDescent="0.25">
      <c r="A2730" s="193"/>
      <c r="B2730" s="206"/>
      <c r="C2730" s="204"/>
      <c r="D2730" s="192"/>
      <c r="E2730" s="192"/>
      <c r="F2730" s="192"/>
      <c r="G2730" s="192"/>
      <c r="H2730" s="192"/>
      <c r="I2730" s="192"/>
      <c r="J2730" s="192"/>
      <c r="K2730" s="192"/>
      <c r="L2730" s="192"/>
      <c r="M2730" s="192"/>
      <c r="N2730" s="192"/>
      <c r="O2730" s="192"/>
      <c r="P2730" s="192"/>
    </row>
    <row r="2731" spans="1:16" x14ac:dyDescent="0.25">
      <c r="A2731" s="327">
        <f>A2726+1</f>
        <v>545</v>
      </c>
      <c r="B2731" s="333">
        <f>Hoja2!B554</f>
        <v>0</v>
      </c>
      <c r="C2731" s="339">
        <f>Hoja2!R554</f>
        <v>0</v>
      </c>
      <c r="D2731" s="191" t="str">
        <f>$D$11</f>
        <v>NORTE</v>
      </c>
      <c r="E2731" s="187"/>
      <c r="F2731" s="192"/>
      <c r="G2731" s="192"/>
      <c r="H2731" s="192"/>
      <c r="I2731" s="192"/>
      <c r="J2731" s="192"/>
      <c r="K2731" s="192"/>
      <c r="L2731" s="192"/>
      <c r="M2731" s="192"/>
      <c r="N2731" s="192"/>
      <c r="O2731" s="192"/>
      <c r="P2731" s="192"/>
    </row>
    <row r="2732" spans="1:16" x14ac:dyDescent="0.25">
      <c r="A2732" s="328"/>
      <c r="B2732" s="334"/>
      <c r="C2732" s="340"/>
      <c r="D2732" s="194" t="str">
        <f>$D$12</f>
        <v>ESTE</v>
      </c>
      <c r="E2732" s="189"/>
      <c r="F2732" s="192"/>
      <c r="G2732" s="192"/>
      <c r="H2732" s="192"/>
      <c r="I2732" s="192"/>
      <c r="J2732" s="192"/>
      <c r="K2732" s="192"/>
      <c r="L2732" s="192"/>
      <c r="M2732" s="192"/>
      <c r="N2732" s="192"/>
      <c r="O2732" s="192"/>
      <c r="P2732" s="192"/>
    </row>
    <row r="2733" spans="1:16" x14ac:dyDescent="0.25">
      <c r="A2733" s="328"/>
      <c r="B2733" s="334"/>
      <c r="C2733" s="340"/>
      <c r="D2733" s="191" t="str">
        <f>$D$13</f>
        <v>SUD</v>
      </c>
      <c r="E2733" s="188"/>
      <c r="F2733" s="192"/>
      <c r="G2733" s="192"/>
      <c r="H2733" s="192"/>
      <c r="I2733" s="192"/>
      <c r="J2733" s="192"/>
      <c r="K2733" s="192"/>
      <c r="L2733" s="192"/>
      <c r="M2733" s="192"/>
      <c r="N2733" s="192"/>
      <c r="O2733" s="192"/>
      <c r="P2733" s="192"/>
    </row>
    <row r="2734" spans="1:16" x14ac:dyDescent="0.25">
      <c r="A2734" s="329"/>
      <c r="B2734" s="335"/>
      <c r="C2734" s="341"/>
      <c r="D2734" s="195" t="str">
        <f>$D$14</f>
        <v>OESTE</v>
      </c>
      <c r="E2734" s="190"/>
      <c r="F2734" s="192"/>
      <c r="G2734" s="192"/>
      <c r="H2734" s="192"/>
      <c r="I2734" s="192"/>
      <c r="J2734" s="192"/>
      <c r="K2734" s="192"/>
      <c r="L2734" s="192"/>
      <c r="M2734" s="192"/>
      <c r="N2734" s="192"/>
      <c r="O2734" s="192"/>
      <c r="P2734" s="192"/>
    </row>
    <row r="2735" spans="1:16" x14ac:dyDescent="0.25">
      <c r="A2735" s="193"/>
      <c r="B2735" s="206"/>
      <c r="C2735" s="204"/>
      <c r="D2735" s="192"/>
      <c r="E2735" s="192"/>
      <c r="F2735" s="192"/>
      <c r="G2735" s="192"/>
      <c r="H2735" s="192"/>
      <c r="I2735" s="192"/>
      <c r="J2735" s="192"/>
      <c r="K2735" s="192"/>
      <c r="L2735" s="192"/>
      <c r="M2735" s="192"/>
      <c r="N2735" s="192"/>
      <c r="O2735" s="192"/>
      <c r="P2735" s="192"/>
    </row>
    <row r="2736" spans="1:16" x14ac:dyDescent="0.25">
      <c r="A2736" s="324">
        <f>A2731+1</f>
        <v>546</v>
      </c>
      <c r="B2736" s="336">
        <f>Hoja2!B555</f>
        <v>0</v>
      </c>
      <c r="C2736" s="342">
        <f>Hoja2!R555</f>
        <v>0</v>
      </c>
      <c r="D2736" s="191" t="str">
        <f>$D$11</f>
        <v>NORTE</v>
      </c>
      <c r="E2736" s="187"/>
      <c r="F2736" s="192"/>
      <c r="G2736" s="192"/>
      <c r="H2736" s="192"/>
      <c r="I2736" s="192"/>
      <c r="J2736" s="192"/>
      <c r="K2736" s="192"/>
      <c r="L2736" s="192"/>
      <c r="M2736" s="192"/>
      <c r="N2736" s="192"/>
      <c r="O2736" s="192"/>
      <c r="P2736" s="192"/>
    </row>
    <row r="2737" spans="1:16" x14ac:dyDescent="0.25">
      <c r="A2737" s="325"/>
      <c r="B2737" s="337"/>
      <c r="C2737" s="343"/>
      <c r="D2737" s="194" t="str">
        <f>$D$12</f>
        <v>ESTE</v>
      </c>
      <c r="E2737" s="189"/>
      <c r="F2737" s="192"/>
      <c r="G2737" s="192"/>
      <c r="H2737" s="192"/>
      <c r="I2737" s="192"/>
      <c r="J2737" s="192"/>
      <c r="K2737" s="192"/>
      <c r="L2737" s="192"/>
      <c r="M2737" s="192"/>
      <c r="N2737" s="192"/>
      <c r="O2737" s="192"/>
      <c r="P2737" s="192"/>
    </row>
    <row r="2738" spans="1:16" x14ac:dyDescent="0.25">
      <c r="A2738" s="325"/>
      <c r="B2738" s="337"/>
      <c r="C2738" s="343"/>
      <c r="D2738" s="191" t="str">
        <f>$D$13</f>
        <v>SUD</v>
      </c>
      <c r="E2738" s="188"/>
      <c r="F2738" s="192"/>
      <c r="G2738" s="192"/>
      <c r="H2738" s="192"/>
      <c r="I2738" s="192"/>
      <c r="J2738" s="192"/>
      <c r="K2738" s="192"/>
      <c r="L2738" s="192"/>
      <c r="M2738" s="192"/>
      <c r="N2738" s="192"/>
      <c r="O2738" s="192"/>
      <c r="P2738" s="192"/>
    </row>
    <row r="2739" spans="1:16" x14ac:dyDescent="0.25">
      <c r="A2739" s="326"/>
      <c r="B2739" s="338"/>
      <c r="C2739" s="344"/>
      <c r="D2739" s="195" t="str">
        <f>$D$14</f>
        <v>OESTE</v>
      </c>
      <c r="E2739" s="190"/>
      <c r="F2739" s="192"/>
      <c r="G2739" s="192"/>
      <c r="H2739" s="192"/>
      <c r="I2739" s="192"/>
      <c r="J2739" s="192"/>
      <c r="K2739" s="192"/>
      <c r="L2739" s="192"/>
      <c r="M2739" s="192"/>
      <c r="N2739" s="192"/>
      <c r="O2739" s="192"/>
      <c r="P2739" s="192"/>
    </row>
    <row r="2740" spans="1:16" x14ac:dyDescent="0.25">
      <c r="A2740" s="193"/>
      <c r="B2740" s="206"/>
      <c r="C2740" s="204"/>
      <c r="D2740" s="192"/>
      <c r="E2740" s="192"/>
      <c r="F2740" s="192"/>
      <c r="G2740" s="192"/>
      <c r="H2740" s="192"/>
      <c r="I2740" s="192"/>
      <c r="J2740" s="192"/>
      <c r="K2740" s="192"/>
      <c r="L2740" s="192"/>
      <c r="M2740" s="192"/>
      <c r="N2740" s="192"/>
      <c r="O2740" s="192"/>
      <c r="P2740" s="192"/>
    </row>
    <row r="2741" spans="1:16" x14ac:dyDescent="0.25">
      <c r="A2741" s="327">
        <f>A2736+1</f>
        <v>547</v>
      </c>
      <c r="B2741" s="333">
        <f>Hoja2!B556</f>
        <v>0</v>
      </c>
      <c r="C2741" s="339">
        <f>Hoja2!R556</f>
        <v>0</v>
      </c>
      <c r="D2741" s="191" t="str">
        <f>$D$11</f>
        <v>NORTE</v>
      </c>
      <c r="E2741" s="187"/>
      <c r="F2741" s="192"/>
      <c r="G2741" s="192"/>
      <c r="H2741" s="192"/>
      <c r="I2741" s="192"/>
      <c r="J2741" s="192"/>
      <c r="K2741" s="192"/>
      <c r="L2741" s="192"/>
      <c r="M2741" s="192"/>
      <c r="N2741" s="192"/>
      <c r="O2741" s="192"/>
      <c r="P2741" s="192"/>
    </row>
    <row r="2742" spans="1:16" x14ac:dyDescent="0.25">
      <c r="A2742" s="328"/>
      <c r="B2742" s="334"/>
      <c r="C2742" s="340"/>
      <c r="D2742" s="194" t="str">
        <f>$D$12</f>
        <v>ESTE</v>
      </c>
      <c r="E2742" s="189"/>
      <c r="F2742" s="192"/>
      <c r="G2742" s="192"/>
      <c r="H2742" s="192"/>
      <c r="I2742" s="192"/>
      <c r="J2742" s="192"/>
      <c r="K2742" s="192"/>
      <c r="L2742" s="192"/>
      <c r="M2742" s="192"/>
      <c r="N2742" s="192"/>
      <c r="O2742" s="192"/>
      <c r="P2742" s="192"/>
    </row>
    <row r="2743" spans="1:16" x14ac:dyDescent="0.25">
      <c r="A2743" s="328"/>
      <c r="B2743" s="334"/>
      <c r="C2743" s="340"/>
      <c r="D2743" s="191" t="str">
        <f>$D$13</f>
        <v>SUD</v>
      </c>
      <c r="E2743" s="188"/>
      <c r="F2743" s="192"/>
      <c r="G2743" s="192"/>
      <c r="H2743" s="192"/>
      <c r="I2743" s="192"/>
      <c r="J2743" s="192"/>
      <c r="K2743" s="192"/>
      <c r="L2743" s="192"/>
      <c r="M2743" s="192"/>
      <c r="N2743" s="192"/>
      <c r="O2743" s="192"/>
      <c r="P2743" s="192"/>
    </row>
    <row r="2744" spans="1:16" x14ac:dyDescent="0.25">
      <c r="A2744" s="329"/>
      <c r="B2744" s="335"/>
      <c r="C2744" s="341"/>
      <c r="D2744" s="195" t="str">
        <f>$D$14</f>
        <v>OESTE</v>
      </c>
      <c r="E2744" s="190"/>
      <c r="F2744" s="192"/>
      <c r="G2744" s="192"/>
      <c r="H2744" s="192"/>
      <c r="I2744" s="192"/>
      <c r="J2744" s="192"/>
      <c r="K2744" s="192"/>
      <c r="L2744" s="192"/>
      <c r="M2744" s="192"/>
      <c r="N2744" s="192"/>
      <c r="O2744" s="192"/>
      <c r="P2744" s="192"/>
    </row>
    <row r="2745" spans="1:16" x14ac:dyDescent="0.25">
      <c r="A2745" s="193"/>
      <c r="B2745" s="206"/>
      <c r="C2745" s="204"/>
      <c r="D2745" s="192"/>
      <c r="E2745" s="192"/>
      <c r="F2745" s="192"/>
      <c r="G2745" s="192"/>
      <c r="H2745" s="192"/>
      <c r="I2745" s="192"/>
      <c r="J2745" s="192"/>
      <c r="K2745" s="192"/>
      <c r="L2745" s="192"/>
      <c r="M2745" s="192"/>
      <c r="N2745" s="192"/>
      <c r="O2745" s="192"/>
      <c r="P2745" s="192"/>
    </row>
    <row r="2746" spans="1:16" x14ac:dyDescent="0.25">
      <c r="A2746" s="324">
        <f>A2741+1</f>
        <v>548</v>
      </c>
      <c r="B2746" s="336">
        <f>Hoja2!B557</f>
        <v>0</v>
      </c>
      <c r="C2746" s="342">
        <f>Hoja2!R557</f>
        <v>0</v>
      </c>
      <c r="D2746" s="191" t="str">
        <f>$D$11</f>
        <v>NORTE</v>
      </c>
      <c r="E2746" s="187"/>
      <c r="F2746" s="192"/>
      <c r="G2746" s="192"/>
      <c r="H2746" s="192"/>
      <c r="I2746" s="192"/>
      <c r="J2746" s="192"/>
      <c r="K2746" s="192"/>
      <c r="L2746" s="192"/>
      <c r="M2746" s="192"/>
      <c r="N2746" s="192"/>
      <c r="O2746" s="192"/>
      <c r="P2746" s="192"/>
    </row>
    <row r="2747" spans="1:16" x14ac:dyDescent="0.25">
      <c r="A2747" s="325"/>
      <c r="B2747" s="337"/>
      <c r="C2747" s="343"/>
      <c r="D2747" s="194" t="str">
        <f>$D$12</f>
        <v>ESTE</v>
      </c>
      <c r="E2747" s="189"/>
      <c r="F2747" s="192"/>
      <c r="G2747" s="192"/>
      <c r="H2747" s="192"/>
      <c r="I2747" s="192"/>
      <c r="J2747" s="192"/>
      <c r="K2747" s="192"/>
      <c r="L2747" s="192"/>
      <c r="M2747" s="192"/>
      <c r="N2747" s="192"/>
      <c r="O2747" s="192"/>
      <c r="P2747" s="192"/>
    </row>
    <row r="2748" spans="1:16" x14ac:dyDescent="0.25">
      <c r="A2748" s="325"/>
      <c r="B2748" s="337"/>
      <c r="C2748" s="343"/>
      <c r="D2748" s="191" t="str">
        <f>$D$13</f>
        <v>SUD</v>
      </c>
      <c r="E2748" s="188"/>
      <c r="F2748" s="192"/>
      <c r="G2748" s="192"/>
      <c r="H2748" s="192"/>
      <c r="I2748" s="192"/>
      <c r="J2748" s="192"/>
      <c r="K2748" s="192"/>
      <c r="L2748" s="192"/>
      <c r="M2748" s="192"/>
      <c r="N2748" s="192"/>
      <c r="O2748" s="192"/>
      <c r="P2748" s="192"/>
    </row>
    <row r="2749" spans="1:16" x14ac:dyDescent="0.25">
      <c r="A2749" s="326"/>
      <c r="B2749" s="338"/>
      <c r="C2749" s="344"/>
      <c r="D2749" s="195" t="str">
        <f>$D$14</f>
        <v>OESTE</v>
      </c>
      <c r="E2749" s="190"/>
      <c r="F2749" s="192"/>
      <c r="G2749" s="192"/>
      <c r="H2749" s="192"/>
      <c r="I2749" s="192"/>
      <c r="J2749" s="192"/>
      <c r="K2749" s="192"/>
      <c r="L2749" s="192"/>
      <c r="M2749" s="192"/>
      <c r="N2749" s="192"/>
      <c r="O2749" s="192"/>
      <c r="P2749" s="192"/>
    </row>
    <row r="2750" spans="1:16" x14ac:dyDescent="0.25">
      <c r="A2750" s="193"/>
      <c r="B2750" s="206"/>
      <c r="C2750" s="204"/>
      <c r="D2750" s="192"/>
      <c r="E2750" s="192"/>
      <c r="F2750" s="192"/>
      <c r="G2750" s="192"/>
      <c r="H2750" s="192"/>
      <c r="I2750" s="192"/>
      <c r="J2750" s="192"/>
      <c r="K2750" s="192"/>
      <c r="L2750" s="192"/>
      <c r="M2750" s="192"/>
      <c r="N2750" s="192"/>
      <c r="O2750" s="192"/>
      <c r="P2750" s="192"/>
    </row>
    <row r="2751" spans="1:16" x14ac:dyDescent="0.25">
      <c r="A2751" s="327">
        <f>A2746+1</f>
        <v>549</v>
      </c>
      <c r="B2751" s="333">
        <f>Hoja2!B558</f>
        <v>0</v>
      </c>
      <c r="C2751" s="339">
        <f>Hoja2!R558</f>
        <v>0</v>
      </c>
      <c r="D2751" s="191" t="str">
        <f>$D$11</f>
        <v>NORTE</v>
      </c>
      <c r="E2751" s="187"/>
      <c r="F2751" s="192"/>
      <c r="G2751" s="192"/>
      <c r="H2751" s="192"/>
      <c r="I2751" s="192"/>
      <c r="J2751" s="192"/>
      <c r="K2751" s="192"/>
      <c r="L2751" s="192"/>
      <c r="M2751" s="192"/>
      <c r="N2751" s="192"/>
      <c r="O2751" s="192"/>
      <c r="P2751" s="192"/>
    </row>
    <row r="2752" spans="1:16" x14ac:dyDescent="0.25">
      <c r="A2752" s="328"/>
      <c r="B2752" s="334"/>
      <c r="C2752" s="340"/>
      <c r="D2752" s="194" t="str">
        <f>$D$12</f>
        <v>ESTE</v>
      </c>
      <c r="E2752" s="189"/>
      <c r="F2752" s="192"/>
      <c r="G2752" s="192"/>
      <c r="H2752" s="192"/>
      <c r="I2752" s="192"/>
      <c r="J2752" s="192"/>
      <c r="K2752" s="192"/>
      <c r="L2752" s="192"/>
      <c r="M2752" s="192"/>
      <c r="N2752" s="192"/>
      <c r="O2752" s="192"/>
      <c r="P2752" s="192"/>
    </row>
    <row r="2753" spans="1:16" x14ac:dyDescent="0.25">
      <c r="A2753" s="328"/>
      <c r="B2753" s="334"/>
      <c r="C2753" s="340"/>
      <c r="D2753" s="191" t="str">
        <f>$D$13</f>
        <v>SUD</v>
      </c>
      <c r="E2753" s="188"/>
      <c r="F2753" s="192"/>
      <c r="G2753" s="192"/>
      <c r="H2753" s="192"/>
      <c r="I2753" s="192"/>
      <c r="J2753" s="192"/>
      <c r="K2753" s="192"/>
      <c r="L2753" s="192"/>
      <c r="M2753" s="192"/>
      <c r="N2753" s="192"/>
      <c r="O2753" s="192"/>
      <c r="P2753" s="192"/>
    </row>
    <row r="2754" spans="1:16" x14ac:dyDescent="0.25">
      <c r="A2754" s="329"/>
      <c r="B2754" s="335"/>
      <c r="C2754" s="341"/>
      <c r="D2754" s="195" t="str">
        <f>$D$14</f>
        <v>OESTE</v>
      </c>
      <c r="E2754" s="190"/>
      <c r="F2754" s="192"/>
      <c r="G2754" s="192"/>
      <c r="H2754" s="192"/>
      <c r="I2754" s="192"/>
      <c r="J2754" s="192"/>
      <c r="K2754" s="192"/>
      <c r="L2754" s="192"/>
      <c r="M2754" s="192"/>
      <c r="N2754" s="192"/>
      <c r="O2754" s="192"/>
      <c r="P2754" s="192"/>
    </row>
    <row r="2755" spans="1:16" x14ac:dyDescent="0.25">
      <c r="A2755" s="193"/>
      <c r="B2755" s="206"/>
      <c r="C2755" s="204"/>
      <c r="D2755" s="192"/>
      <c r="E2755" s="192"/>
      <c r="F2755" s="192"/>
      <c r="G2755" s="192"/>
      <c r="H2755" s="192"/>
      <c r="I2755" s="192"/>
      <c r="J2755" s="192"/>
      <c r="K2755" s="192"/>
      <c r="L2755" s="192"/>
      <c r="M2755" s="192"/>
      <c r="N2755" s="192"/>
      <c r="O2755" s="192"/>
      <c r="P2755" s="192"/>
    </row>
    <row r="2756" spans="1:16" x14ac:dyDescent="0.25">
      <c r="A2756" s="324">
        <f>A2751+1</f>
        <v>550</v>
      </c>
      <c r="B2756" s="336">
        <f>Hoja2!B559</f>
        <v>0</v>
      </c>
      <c r="C2756" s="342">
        <f>Hoja2!R559</f>
        <v>0</v>
      </c>
      <c r="D2756" s="191" t="str">
        <f>$D$11</f>
        <v>NORTE</v>
      </c>
      <c r="E2756" s="187"/>
      <c r="F2756" s="192"/>
      <c r="G2756" s="192"/>
      <c r="H2756" s="192"/>
      <c r="I2756" s="192"/>
      <c r="J2756" s="192"/>
      <c r="K2756" s="192"/>
      <c r="L2756" s="192"/>
      <c r="M2756" s="192"/>
      <c r="N2756" s="192"/>
      <c r="O2756" s="192"/>
      <c r="P2756" s="192"/>
    </row>
    <row r="2757" spans="1:16" x14ac:dyDescent="0.25">
      <c r="A2757" s="325"/>
      <c r="B2757" s="337"/>
      <c r="C2757" s="343"/>
      <c r="D2757" s="194" t="str">
        <f>$D$12</f>
        <v>ESTE</v>
      </c>
      <c r="E2757" s="189"/>
      <c r="F2757" s="192"/>
      <c r="G2757" s="192"/>
      <c r="H2757" s="192"/>
      <c r="I2757" s="192"/>
      <c r="J2757" s="192"/>
      <c r="K2757" s="192"/>
      <c r="L2757" s="192"/>
      <c r="M2757" s="192"/>
      <c r="N2757" s="192"/>
      <c r="O2757" s="192"/>
      <c r="P2757" s="192"/>
    </row>
    <row r="2758" spans="1:16" x14ac:dyDescent="0.25">
      <c r="A2758" s="325"/>
      <c r="B2758" s="337"/>
      <c r="C2758" s="343"/>
      <c r="D2758" s="191" t="str">
        <f>$D$13</f>
        <v>SUD</v>
      </c>
      <c r="E2758" s="188"/>
      <c r="F2758" s="192"/>
      <c r="G2758" s="192"/>
      <c r="H2758" s="192"/>
      <c r="I2758" s="192"/>
      <c r="J2758" s="192"/>
      <c r="K2758" s="192"/>
      <c r="L2758" s="192"/>
      <c r="M2758" s="192"/>
      <c r="N2758" s="192"/>
      <c r="O2758" s="192"/>
      <c r="P2758" s="192"/>
    </row>
    <row r="2759" spans="1:16" x14ac:dyDescent="0.25">
      <c r="A2759" s="326"/>
      <c r="B2759" s="338"/>
      <c r="C2759" s="344"/>
      <c r="D2759" s="195" t="str">
        <f>$D$14</f>
        <v>OESTE</v>
      </c>
      <c r="E2759" s="190"/>
      <c r="F2759" s="192"/>
      <c r="G2759" s="192"/>
      <c r="H2759" s="192"/>
      <c r="I2759" s="192"/>
      <c r="J2759" s="192"/>
      <c r="K2759" s="192"/>
      <c r="L2759" s="192"/>
      <c r="M2759" s="192"/>
      <c r="N2759" s="192"/>
      <c r="O2759" s="192"/>
      <c r="P2759" s="192"/>
    </row>
    <row r="2760" spans="1:16" x14ac:dyDescent="0.25">
      <c r="A2760" s="193"/>
      <c r="B2760" s="206"/>
      <c r="C2760" s="204"/>
      <c r="D2760" s="192"/>
      <c r="E2760" s="192"/>
      <c r="F2760" s="192"/>
      <c r="G2760" s="192"/>
      <c r="H2760" s="192"/>
      <c r="I2760" s="192"/>
      <c r="J2760" s="192"/>
      <c r="K2760" s="192"/>
      <c r="L2760" s="192"/>
      <c r="M2760" s="192"/>
      <c r="N2760" s="192"/>
      <c r="O2760" s="192"/>
      <c r="P2760" s="192"/>
    </row>
    <row r="2761" spans="1:16" x14ac:dyDescent="0.25">
      <c r="A2761" s="327">
        <f>A2756+1</f>
        <v>551</v>
      </c>
      <c r="B2761" s="333">
        <f>Hoja2!B560</f>
        <v>0</v>
      </c>
      <c r="C2761" s="339">
        <f>Hoja2!R560</f>
        <v>0</v>
      </c>
      <c r="D2761" s="191" t="str">
        <f>$D$11</f>
        <v>NORTE</v>
      </c>
      <c r="E2761" s="187"/>
      <c r="F2761" s="192"/>
      <c r="G2761" s="192"/>
      <c r="H2761" s="192"/>
      <c r="I2761" s="192"/>
      <c r="J2761" s="192"/>
      <c r="K2761" s="192"/>
      <c r="L2761" s="192"/>
      <c r="M2761" s="192"/>
      <c r="N2761" s="192"/>
      <c r="O2761" s="192"/>
      <c r="P2761" s="192"/>
    </row>
    <row r="2762" spans="1:16" x14ac:dyDescent="0.25">
      <c r="A2762" s="328"/>
      <c r="B2762" s="334"/>
      <c r="C2762" s="340"/>
      <c r="D2762" s="194" t="str">
        <f>$D$12</f>
        <v>ESTE</v>
      </c>
      <c r="E2762" s="189"/>
      <c r="F2762" s="192"/>
      <c r="G2762" s="192"/>
      <c r="H2762" s="192"/>
      <c r="I2762" s="192"/>
      <c r="J2762" s="192"/>
      <c r="K2762" s="192"/>
      <c r="L2762" s="192"/>
      <c r="M2762" s="192"/>
      <c r="N2762" s="192"/>
      <c r="O2762" s="192"/>
      <c r="P2762" s="192"/>
    </row>
    <row r="2763" spans="1:16" x14ac:dyDescent="0.25">
      <c r="A2763" s="328"/>
      <c r="B2763" s="334"/>
      <c r="C2763" s="340"/>
      <c r="D2763" s="191" t="str">
        <f>$D$13</f>
        <v>SUD</v>
      </c>
      <c r="E2763" s="188"/>
      <c r="F2763" s="192"/>
      <c r="G2763" s="192"/>
      <c r="H2763" s="192"/>
      <c r="I2763" s="192"/>
      <c r="J2763" s="192"/>
      <c r="K2763" s="192"/>
      <c r="L2763" s="192"/>
      <c r="M2763" s="192"/>
      <c r="N2763" s="192"/>
      <c r="O2763" s="192"/>
      <c r="P2763" s="192"/>
    </row>
    <row r="2764" spans="1:16" x14ac:dyDescent="0.25">
      <c r="A2764" s="329"/>
      <c r="B2764" s="335"/>
      <c r="C2764" s="341"/>
      <c r="D2764" s="195" t="str">
        <f>$D$14</f>
        <v>OESTE</v>
      </c>
      <c r="E2764" s="190"/>
      <c r="F2764" s="192"/>
      <c r="G2764" s="192"/>
      <c r="H2764" s="192"/>
      <c r="I2764" s="192"/>
      <c r="J2764" s="192"/>
      <c r="K2764" s="192"/>
      <c r="L2764" s="192"/>
      <c r="M2764" s="192"/>
      <c r="N2764" s="192"/>
      <c r="O2764" s="192"/>
      <c r="P2764" s="192"/>
    </row>
    <row r="2765" spans="1:16" x14ac:dyDescent="0.25">
      <c r="A2765" s="193"/>
      <c r="B2765" s="206"/>
      <c r="C2765" s="204"/>
      <c r="D2765" s="192"/>
      <c r="E2765" s="192"/>
      <c r="F2765" s="192"/>
      <c r="G2765" s="192"/>
      <c r="H2765" s="192"/>
      <c r="I2765" s="192"/>
      <c r="J2765" s="192"/>
      <c r="K2765" s="192"/>
      <c r="L2765" s="192"/>
      <c r="M2765" s="192"/>
      <c r="N2765" s="192"/>
      <c r="O2765" s="192"/>
      <c r="P2765" s="192"/>
    </row>
    <row r="2766" spans="1:16" x14ac:dyDescent="0.25">
      <c r="A2766" s="324">
        <f>A2761+1</f>
        <v>552</v>
      </c>
      <c r="B2766" s="336">
        <f>Hoja2!B561</f>
        <v>0</v>
      </c>
      <c r="C2766" s="342">
        <f>Hoja2!R561</f>
        <v>0</v>
      </c>
      <c r="D2766" s="191" t="str">
        <f>$D$11</f>
        <v>NORTE</v>
      </c>
      <c r="E2766" s="187"/>
      <c r="F2766" s="192"/>
      <c r="G2766" s="192"/>
      <c r="H2766" s="192"/>
      <c r="I2766" s="192"/>
      <c r="J2766" s="192"/>
      <c r="K2766" s="192"/>
      <c r="L2766" s="192"/>
      <c r="M2766" s="192"/>
      <c r="N2766" s="192"/>
      <c r="O2766" s="192"/>
      <c r="P2766" s="192"/>
    </row>
    <row r="2767" spans="1:16" x14ac:dyDescent="0.25">
      <c r="A2767" s="325"/>
      <c r="B2767" s="337"/>
      <c r="C2767" s="343"/>
      <c r="D2767" s="194" t="str">
        <f>$D$12</f>
        <v>ESTE</v>
      </c>
      <c r="E2767" s="189"/>
      <c r="F2767" s="192"/>
      <c r="G2767" s="192"/>
      <c r="H2767" s="192"/>
      <c r="I2767" s="192"/>
      <c r="J2767" s="192"/>
      <c r="K2767" s="192"/>
      <c r="L2767" s="192"/>
      <c r="M2767" s="192"/>
      <c r="N2767" s="192"/>
      <c r="O2767" s="192"/>
      <c r="P2767" s="192"/>
    </row>
    <row r="2768" spans="1:16" x14ac:dyDescent="0.25">
      <c r="A2768" s="325"/>
      <c r="B2768" s="337"/>
      <c r="C2768" s="343"/>
      <c r="D2768" s="191" t="str">
        <f>$D$13</f>
        <v>SUD</v>
      </c>
      <c r="E2768" s="188"/>
      <c r="F2768" s="192"/>
      <c r="G2768" s="192"/>
      <c r="H2768" s="192"/>
      <c r="I2768" s="192"/>
      <c r="J2768" s="192"/>
      <c r="K2768" s="192"/>
      <c r="L2768" s="192"/>
      <c r="M2768" s="192"/>
      <c r="N2768" s="192"/>
      <c r="O2768" s="192"/>
      <c r="P2768" s="192"/>
    </row>
    <row r="2769" spans="1:16" x14ac:dyDescent="0.25">
      <c r="A2769" s="326"/>
      <c r="B2769" s="338"/>
      <c r="C2769" s="344"/>
      <c r="D2769" s="195" t="str">
        <f>$D$14</f>
        <v>OESTE</v>
      </c>
      <c r="E2769" s="190"/>
      <c r="F2769" s="192"/>
      <c r="G2769" s="192"/>
      <c r="H2769" s="192"/>
      <c r="I2769" s="192"/>
      <c r="J2769" s="192"/>
      <c r="K2769" s="192"/>
      <c r="L2769" s="192"/>
      <c r="M2769" s="192"/>
      <c r="N2769" s="192"/>
      <c r="O2769" s="192"/>
      <c r="P2769" s="192"/>
    </row>
    <row r="2770" spans="1:16" x14ac:dyDescent="0.25">
      <c r="A2770" s="193"/>
      <c r="B2770" s="206"/>
      <c r="C2770" s="204"/>
      <c r="D2770" s="192"/>
      <c r="E2770" s="192"/>
      <c r="F2770" s="192"/>
      <c r="G2770" s="192"/>
      <c r="H2770" s="192"/>
      <c r="I2770" s="192"/>
      <c r="J2770" s="192"/>
      <c r="K2770" s="192"/>
      <c r="L2770" s="192"/>
      <c r="M2770" s="192"/>
      <c r="N2770" s="192"/>
      <c r="O2770" s="192"/>
      <c r="P2770" s="192"/>
    </row>
    <row r="2771" spans="1:16" x14ac:dyDescent="0.25">
      <c r="A2771" s="327">
        <f>A2766+1</f>
        <v>553</v>
      </c>
      <c r="B2771" s="333">
        <f>Hoja2!B562</f>
        <v>0</v>
      </c>
      <c r="C2771" s="339">
        <f>Hoja2!R562</f>
        <v>0</v>
      </c>
      <c r="D2771" s="191" t="str">
        <f>$D$11</f>
        <v>NORTE</v>
      </c>
      <c r="E2771" s="187"/>
      <c r="F2771" s="192"/>
      <c r="G2771" s="192"/>
      <c r="H2771" s="192"/>
      <c r="I2771" s="192"/>
      <c r="J2771" s="192"/>
      <c r="K2771" s="192"/>
      <c r="L2771" s="192"/>
      <c r="M2771" s="192"/>
      <c r="N2771" s="192"/>
      <c r="O2771" s="192"/>
      <c r="P2771" s="192"/>
    </row>
    <row r="2772" spans="1:16" x14ac:dyDescent="0.25">
      <c r="A2772" s="328"/>
      <c r="B2772" s="334"/>
      <c r="C2772" s="340"/>
      <c r="D2772" s="194" t="str">
        <f>$D$12</f>
        <v>ESTE</v>
      </c>
      <c r="E2772" s="189"/>
      <c r="F2772" s="192"/>
      <c r="G2772" s="192"/>
      <c r="H2772" s="192"/>
      <c r="I2772" s="192"/>
      <c r="J2772" s="192"/>
      <c r="K2772" s="192"/>
      <c r="L2772" s="192"/>
      <c r="M2772" s="192"/>
      <c r="N2772" s="192"/>
      <c r="O2772" s="192"/>
      <c r="P2772" s="192"/>
    </row>
    <row r="2773" spans="1:16" x14ac:dyDescent="0.25">
      <c r="A2773" s="328"/>
      <c r="B2773" s="334"/>
      <c r="C2773" s="340"/>
      <c r="D2773" s="191" t="str">
        <f>$D$13</f>
        <v>SUD</v>
      </c>
      <c r="E2773" s="188"/>
      <c r="F2773" s="192"/>
      <c r="G2773" s="192"/>
      <c r="H2773" s="192"/>
      <c r="I2773" s="192"/>
      <c r="J2773" s="192"/>
      <c r="K2773" s="192"/>
      <c r="L2773" s="192"/>
      <c r="M2773" s="192"/>
      <c r="N2773" s="192"/>
      <c r="O2773" s="192"/>
      <c r="P2773" s="192"/>
    </row>
    <row r="2774" spans="1:16" x14ac:dyDescent="0.25">
      <c r="A2774" s="329"/>
      <c r="B2774" s="335"/>
      <c r="C2774" s="341"/>
      <c r="D2774" s="195" t="str">
        <f>$D$14</f>
        <v>OESTE</v>
      </c>
      <c r="E2774" s="190"/>
      <c r="F2774" s="192"/>
      <c r="G2774" s="192"/>
      <c r="H2774" s="192"/>
      <c r="I2774" s="192"/>
      <c r="J2774" s="192"/>
      <c r="K2774" s="192"/>
      <c r="L2774" s="192"/>
      <c r="M2774" s="192"/>
      <c r="N2774" s="192"/>
      <c r="O2774" s="192"/>
      <c r="P2774" s="192"/>
    </row>
    <row r="2775" spans="1:16" x14ac:dyDescent="0.25">
      <c r="A2775" s="193"/>
      <c r="B2775" s="206"/>
      <c r="C2775" s="204"/>
      <c r="D2775" s="192"/>
      <c r="E2775" s="192"/>
      <c r="F2775" s="192"/>
      <c r="G2775" s="192"/>
      <c r="H2775" s="192"/>
      <c r="I2775" s="192"/>
      <c r="J2775" s="192"/>
      <c r="K2775" s="192"/>
      <c r="L2775" s="192"/>
      <c r="M2775" s="192"/>
      <c r="N2775" s="192"/>
      <c r="O2775" s="192"/>
      <c r="P2775" s="192"/>
    </row>
    <row r="2776" spans="1:16" x14ac:dyDescent="0.25">
      <c r="A2776" s="324">
        <f>A2771+1</f>
        <v>554</v>
      </c>
      <c r="B2776" s="336">
        <f>Hoja2!B563</f>
        <v>0</v>
      </c>
      <c r="C2776" s="342">
        <f>Hoja2!R563</f>
        <v>0</v>
      </c>
      <c r="D2776" s="191" t="str">
        <f>$D$11</f>
        <v>NORTE</v>
      </c>
      <c r="E2776" s="187"/>
      <c r="F2776" s="192"/>
      <c r="G2776" s="192"/>
      <c r="H2776" s="192"/>
      <c r="I2776" s="192"/>
      <c r="J2776" s="192"/>
      <c r="K2776" s="192"/>
      <c r="L2776" s="192"/>
      <c r="M2776" s="192"/>
      <c r="N2776" s="192"/>
      <c r="O2776" s="192"/>
      <c r="P2776" s="192"/>
    </row>
    <row r="2777" spans="1:16" x14ac:dyDescent="0.25">
      <c r="A2777" s="325"/>
      <c r="B2777" s="337"/>
      <c r="C2777" s="343"/>
      <c r="D2777" s="194" t="str">
        <f>$D$12</f>
        <v>ESTE</v>
      </c>
      <c r="E2777" s="189"/>
      <c r="F2777" s="192"/>
      <c r="G2777" s="192"/>
      <c r="H2777" s="192"/>
      <c r="I2777" s="192"/>
      <c r="J2777" s="192"/>
      <c r="K2777" s="192"/>
      <c r="L2777" s="192"/>
      <c r="M2777" s="192"/>
      <c r="N2777" s="192"/>
      <c r="O2777" s="192"/>
      <c r="P2777" s="192"/>
    </row>
    <row r="2778" spans="1:16" x14ac:dyDescent="0.25">
      <c r="A2778" s="325"/>
      <c r="B2778" s="337"/>
      <c r="C2778" s="343"/>
      <c r="D2778" s="191" t="str">
        <f>$D$13</f>
        <v>SUD</v>
      </c>
      <c r="E2778" s="188"/>
      <c r="F2778" s="192"/>
      <c r="G2778" s="192"/>
      <c r="H2778" s="192"/>
      <c r="I2778" s="192"/>
      <c r="J2778" s="192"/>
      <c r="K2778" s="192"/>
      <c r="L2778" s="192"/>
      <c r="M2778" s="192"/>
      <c r="N2778" s="192"/>
      <c r="O2778" s="192"/>
      <c r="P2778" s="192"/>
    </row>
    <row r="2779" spans="1:16" x14ac:dyDescent="0.25">
      <c r="A2779" s="326"/>
      <c r="B2779" s="338"/>
      <c r="C2779" s="344"/>
      <c r="D2779" s="195" t="str">
        <f>$D$14</f>
        <v>OESTE</v>
      </c>
      <c r="E2779" s="190"/>
      <c r="F2779" s="192"/>
      <c r="G2779" s="192"/>
      <c r="H2779" s="192"/>
      <c r="I2779" s="192"/>
      <c r="J2779" s="192"/>
      <c r="K2779" s="192"/>
      <c r="L2779" s="192"/>
      <c r="M2779" s="192"/>
      <c r="N2779" s="192"/>
      <c r="O2779" s="192"/>
      <c r="P2779" s="192"/>
    </row>
    <row r="2780" spans="1:16" x14ac:dyDescent="0.25">
      <c r="A2780" s="193"/>
      <c r="B2780" s="206"/>
      <c r="C2780" s="204"/>
      <c r="D2780" s="192"/>
      <c r="E2780" s="192"/>
      <c r="F2780" s="192"/>
      <c r="G2780" s="192"/>
      <c r="H2780" s="192"/>
      <c r="I2780" s="192"/>
      <c r="J2780" s="192"/>
      <c r="K2780" s="192"/>
      <c r="L2780" s="192"/>
      <c r="M2780" s="192"/>
      <c r="N2780" s="192"/>
      <c r="O2780" s="192"/>
      <c r="P2780" s="192"/>
    </row>
    <row r="2781" spans="1:16" x14ac:dyDescent="0.25">
      <c r="A2781" s="327">
        <f>A2776+1</f>
        <v>555</v>
      </c>
      <c r="B2781" s="333">
        <f>Hoja2!B564</f>
        <v>0</v>
      </c>
      <c r="C2781" s="339">
        <f>Hoja2!R564</f>
        <v>0</v>
      </c>
      <c r="D2781" s="191" t="str">
        <f>$D$11</f>
        <v>NORTE</v>
      </c>
      <c r="E2781" s="187"/>
      <c r="F2781" s="192"/>
      <c r="G2781" s="192"/>
      <c r="H2781" s="192"/>
      <c r="I2781" s="192"/>
      <c r="J2781" s="192"/>
      <c r="K2781" s="192"/>
      <c r="L2781" s="192"/>
      <c r="M2781" s="192"/>
      <c r="N2781" s="192"/>
      <c r="O2781" s="192"/>
      <c r="P2781" s="192"/>
    </row>
    <row r="2782" spans="1:16" x14ac:dyDescent="0.25">
      <c r="A2782" s="328"/>
      <c r="B2782" s="334"/>
      <c r="C2782" s="340"/>
      <c r="D2782" s="194" t="str">
        <f>$D$12</f>
        <v>ESTE</v>
      </c>
      <c r="E2782" s="189"/>
      <c r="F2782" s="192"/>
      <c r="G2782" s="192"/>
      <c r="H2782" s="192"/>
      <c r="I2782" s="192"/>
      <c r="J2782" s="192"/>
      <c r="K2782" s="192"/>
      <c r="L2782" s="192"/>
      <c r="M2782" s="192"/>
      <c r="N2782" s="192"/>
      <c r="O2782" s="192"/>
      <c r="P2782" s="192"/>
    </row>
    <row r="2783" spans="1:16" x14ac:dyDescent="0.25">
      <c r="A2783" s="328"/>
      <c r="B2783" s="334"/>
      <c r="C2783" s="340"/>
      <c r="D2783" s="191" t="str">
        <f>$D$13</f>
        <v>SUD</v>
      </c>
      <c r="E2783" s="188"/>
      <c r="F2783" s="192"/>
      <c r="G2783" s="192"/>
      <c r="H2783" s="192"/>
      <c r="I2783" s="192"/>
      <c r="J2783" s="192"/>
      <c r="K2783" s="192"/>
      <c r="L2783" s="192"/>
      <c r="M2783" s="192"/>
      <c r="N2783" s="192"/>
      <c r="O2783" s="192"/>
      <c r="P2783" s="192"/>
    </row>
    <row r="2784" spans="1:16" x14ac:dyDescent="0.25">
      <c r="A2784" s="329"/>
      <c r="B2784" s="335"/>
      <c r="C2784" s="341"/>
      <c r="D2784" s="195" t="str">
        <f>$D$14</f>
        <v>OESTE</v>
      </c>
      <c r="E2784" s="190"/>
      <c r="F2784" s="192"/>
      <c r="G2784" s="192"/>
      <c r="H2784" s="192"/>
      <c r="I2784" s="192"/>
      <c r="J2784" s="192"/>
      <c r="K2784" s="192"/>
      <c r="L2784" s="192"/>
      <c r="M2784" s="192"/>
      <c r="N2784" s="192"/>
      <c r="O2784" s="192"/>
      <c r="P2784" s="192"/>
    </row>
    <row r="2785" spans="1:16" x14ac:dyDescent="0.25">
      <c r="A2785" s="193"/>
      <c r="B2785" s="206"/>
      <c r="C2785" s="204"/>
      <c r="D2785" s="192"/>
      <c r="E2785" s="192"/>
      <c r="F2785" s="192"/>
      <c r="G2785" s="192"/>
      <c r="H2785" s="192"/>
      <c r="I2785" s="192"/>
      <c r="J2785" s="192"/>
      <c r="K2785" s="192"/>
      <c r="L2785" s="192"/>
      <c r="M2785" s="192"/>
      <c r="N2785" s="192"/>
      <c r="O2785" s="192"/>
      <c r="P2785" s="192"/>
    </row>
    <row r="2786" spans="1:16" x14ac:dyDescent="0.25">
      <c r="A2786" s="324">
        <f>A2781+1</f>
        <v>556</v>
      </c>
      <c r="B2786" s="336">
        <f>Hoja2!B565</f>
        <v>0</v>
      </c>
      <c r="C2786" s="342">
        <f>Hoja2!R565</f>
        <v>0</v>
      </c>
      <c r="D2786" s="191" t="str">
        <f>$D$11</f>
        <v>NORTE</v>
      </c>
      <c r="E2786" s="187"/>
      <c r="F2786" s="192"/>
      <c r="G2786" s="192"/>
      <c r="H2786" s="192"/>
      <c r="I2786" s="192"/>
      <c r="J2786" s="192"/>
      <c r="K2786" s="192"/>
      <c r="L2786" s="192"/>
      <c r="M2786" s="192"/>
      <c r="N2786" s="192"/>
      <c r="O2786" s="192"/>
      <c r="P2786" s="192"/>
    </row>
    <row r="2787" spans="1:16" x14ac:dyDescent="0.25">
      <c r="A2787" s="325"/>
      <c r="B2787" s="337"/>
      <c r="C2787" s="343"/>
      <c r="D2787" s="194" t="str">
        <f>$D$12</f>
        <v>ESTE</v>
      </c>
      <c r="E2787" s="189"/>
      <c r="F2787" s="192"/>
      <c r="G2787" s="192"/>
      <c r="H2787" s="192"/>
      <c r="I2787" s="192"/>
      <c r="J2787" s="192"/>
      <c r="K2787" s="192"/>
      <c r="L2787" s="192"/>
      <c r="M2787" s="192"/>
      <c r="N2787" s="192"/>
      <c r="O2787" s="192"/>
      <c r="P2787" s="192"/>
    </row>
    <row r="2788" spans="1:16" x14ac:dyDescent="0.25">
      <c r="A2788" s="325"/>
      <c r="B2788" s="337"/>
      <c r="C2788" s="343"/>
      <c r="D2788" s="191" t="str">
        <f>$D$13</f>
        <v>SUD</v>
      </c>
      <c r="E2788" s="188"/>
      <c r="F2788" s="192"/>
      <c r="G2788" s="192"/>
      <c r="H2788" s="192"/>
      <c r="I2788" s="192"/>
      <c r="J2788" s="192"/>
      <c r="K2788" s="192"/>
      <c r="L2788" s="192"/>
      <c r="M2788" s="192"/>
      <c r="N2788" s="192"/>
      <c r="O2788" s="192"/>
      <c r="P2788" s="192"/>
    </row>
    <row r="2789" spans="1:16" x14ac:dyDescent="0.25">
      <c r="A2789" s="326"/>
      <c r="B2789" s="338"/>
      <c r="C2789" s="344"/>
      <c r="D2789" s="195" t="str">
        <f>$D$14</f>
        <v>OESTE</v>
      </c>
      <c r="E2789" s="190"/>
      <c r="F2789" s="192"/>
      <c r="G2789" s="192"/>
      <c r="H2789" s="192"/>
      <c r="I2789" s="192"/>
      <c r="J2789" s="192"/>
      <c r="K2789" s="192"/>
      <c r="L2789" s="192"/>
      <c r="M2789" s="192"/>
      <c r="N2789" s="192"/>
      <c r="O2789" s="192"/>
      <c r="P2789" s="192"/>
    </row>
    <row r="2790" spans="1:16" x14ac:dyDescent="0.25">
      <c r="A2790" s="193"/>
      <c r="B2790" s="206"/>
      <c r="C2790" s="204"/>
      <c r="D2790" s="192"/>
      <c r="E2790" s="192"/>
      <c r="F2790" s="192"/>
      <c r="G2790" s="192"/>
      <c r="H2790" s="192"/>
      <c r="I2790" s="192"/>
      <c r="J2790" s="192"/>
      <c r="K2790" s="192"/>
      <c r="L2790" s="192"/>
      <c r="M2790" s="192"/>
      <c r="N2790" s="192"/>
      <c r="O2790" s="192"/>
      <c r="P2790" s="192"/>
    </row>
    <row r="2791" spans="1:16" x14ac:dyDescent="0.25">
      <c r="A2791" s="327">
        <f>A2786+1</f>
        <v>557</v>
      </c>
      <c r="B2791" s="333">
        <f>Hoja2!B566</f>
        <v>0</v>
      </c>
      <c r="C2791" s="339">
        <f>Hoja2!R566</f>
        <v>0</v>
      </c>
      <c r="D2791" s="191" t="str">
        <f>$D$11</f>
        <v>NORTE</v>
      </c>
      <c r="E2791" s="187"/>
      <c r="F2791" s="192"/>
      <c r="G2791" s="192"/>
      <c r="H2791" s="192"/>
      <c r="I2791" s="192"/>
      <c r="J2791" s="192"/>
      <c r="K2791" s="192"/>
      <c r="L2791" s="192"/>
      <c r="M2791" s="192"/>
      <c r="N2791" s="192"/>
      <c r="O2791" s="192"/>
      <c r="P2791" s="192"/>
    </row>
    <row r="2792" spans="1:16" x14ac:dyDescent="0.25">
      <c r="A2792" s="328"/>
      <c r="B2792" s="334"/>
      <c r="C2792" s="340"/>
      <c r="D2792" s="194" t="str">
        <f>$D$12</f>
        <v>ESTE</v>
      </c>
      <c r="E2792" s="189"/>
      <c r="F2792" s="192"/>
      <c r="G2792" s="192"/>
      <c r="H2792" s="192"/>
      <c r="I2792" s="192"/>
      <c r="J2792" s="192"/>
      <c r="K2792" s="192"/>
      <c r="L2792" s="192"/>
      <c r="M2792" s="192"/>
      <c r="N2792" s="192"/>
      <c r="O2792" s="192"/>
      <c r="P2792" s="192"/>
    </row>
    <row r="2793" spans="1:16" x14ac:dyDescent="0.25">
      <c r="A2793" s="328"/>
      <c r="B2793" s="334"/>
      <c r="C2793" s="340"/>
      <c r="D2793" s="191" t="str">
        <f>$D$13</f>
        <v>SUD</v>
      </c>
      <c r="E2793" s="188"/>
      <c r="F2793" s="192"/>
      <c r="G2793" s="192"/>
      <c r="H2793" s="192"/>
      <c r="I2793" s="192"/>
      <c r="J2793" s="192"/>
      <c r="K2793" s="192"/>
      <c r="L2793" s="192"/>
      <c r="M2793" s="192"/>
      <c r="N2793" s="192"/>
      <c r="O2793" s="192"/>
      <c r="P2793" s="192"/>
    </row>
    <row r="2794" spans="1:16" x14ac:dyDescent="0.25">
      <c r="A2794" s="329"/>
      <c r="B2794" s="335"/>
      <c r="C2794" s="341"/>
      <c r="D2794" s="195" t="str">
        <f>$D$14</f>
        <v>OESTE</v>
      </c>
      <c r="E2794" s="190"/>
      <c r="F2794" s="192"/>
      <c r="G2794" s="192"/>
      <c r="H2794" s="192"/>
      <c r="I2794" s="192"/>
      <c r="J2794" s="192"/>
      <c r="K2794" s="192"/>
      <c r="L2794" s="192"/>
      <c r="M2794" s="192"/>
      <c r="N2794" s="192"/>
      <c r="O2794" s="192"/>
      <c r="P2794" s="192"/>
    </row>
    <row r="2795" spans="1:16" x14ac:dyDescent="0.25">
      <c r="A2795" s="193"/>
      <c r="B2795" s="206"/>
      <c r="C2795" s="204"/>
      <c r="D2795" s="192"/>
      <c r="E2795" s="192"/>
      <c r="F2795" s="192"/>
      <c r="G2795" s="192"/>
      <c r="H2795" s="192"/>
      <c r="I2795" s="192"/>
      <c r="J2795" s="192"/>
      <c r="K2795" s="192"/>
      <c r="L2795" s="192"/>
      <c r="M2795" s="192"/>
      <c r="N2795" s="192"/>
      <c r="O2795" s="192"/>
      <c r="P2795" s="192"/>
    </row>
    <row r="2796" spans="1:16" x14ac:dyDescent="0.25">
      <c r="A2796" s="324">
        <f>A2791+1</f>
        <v>558</v>
      </c>
      <c r="B2796" s="336">
        <f>Hoja2!B567</f>
        <v>0</v>
      </c>
      <c r="C2796" s="342">
        <f>Hoja2!R567</f>
        <v>0</v>
      </c>
      <c r="D2796" s="191" t="str">
        <f>$D$11</f>
        <v>NORTE</v>
      </c>
      <c r="E2796" s="187"/>
      <c r="F2796" s="192"/>
      <c r="G2796" s="192"/>
      <c r="H2796" s="192"/>
      <c r="I2796" s="192"/>
      <c r="J2796" s="192"/>
      <c r="K2796" s="192"/>
      <c r="L2796" s="192"/>
      <c r="M2796" s="192"/>
      <c r="N2796" s="192"/>
      <c r="O2796" s="192"/>
      <c r="P2796" s="192"/>
    </row>
    <row r="2797" spans="1:16" x14ac:dyDescent="0.25">
      <c r="A2797" s="325"/>
      <c r="B2797" s="337"/>
      <c r="C2797" s="343"/>
      <c r="D2797" s="194" t="str">
        <f>$D$12</f>
        <v>ESTE</v>
      </c>
      <c r="E2797" s="189"/>
      <c r="F2797" s="192"/>
      <c r="G2797" s="192"/>
      <c r="H2797" s="192"/>
      <c r="I2797" s="192"/>
      <c r="J2797" s="192"/>
      <c r="K2797" s="192"/>
      <c r="L2797" s="192"/>
      <c r="M2797" s="192"/>
      <c r="N2797" s="192"/>
      <c r="O2797" s="192"/>
      <c r="P2797" s="192"/>
    </row>
    <row r="2798" spans="1:16" x14ac:dyDescent="0.25">
      <c r="A2798" s="325"/>
      <c r="B2798" s="337"/>
      <c r="C2798" s="343"/>
      <c r="D2798" s="191" t="str">
        <f>$D$13</f>
        <v>SUD</v>
      </c>
      <c r="E2798" s="188"/>
      <c r="F2798" s="192"/>
      <c r="G2798" s="192"/>
      <c r="H2798" s="192"/>
      <c r="I2798" s="192"/>
      <c r="J2798" s="192"/>
      <c r="K2798" s="192"/>
      <c r="L2798" s="192"/>
      <c r="M2798" s="192"/>
      <c r="N2798" s="192"/>
      <c r="O2798" s="192"/>
      <c r="P2798" s="192"/>
    </row>
    <row r="2799" spans="1:16" x14ac:dyDescent="0.25">
      <c r="A2799" s="326"/>
      <c r="B2799" s="338"/>
      <c r="C2799" s="344"/>
      <c r="D2799" s="195" t="str">
        <f>$D$14</f>
        <v>OESTE</v>
      </c>
      <c r="E2799" s="190"/>
      <c r="F2799" s="192"/>
      <c r="G2799" s="192"/>
      <c r="H2799" s="192"/>
      <c r="I2799" s="192"/>
      <c r="J2799" s="192"/>
      <c r="K2799" s="192"/>
      <c r="L2799" s="192"/>
      <c r="M2799" s="192"/>
      <c r="N2799" s="192"/>
      <c r="O2799" s="192"/>
      <c r="P2799" s="192"/>
    </row>
    <row r="2800" spans="1:16" x14ac:dyDescent="0.25">
      <c r="A2800" s="193"/>
      <c r="B2800" s="206"/>
      <c r="C2800" s="204"/>
      <c r="D2800" s="192"/>
      <c r="E2800" s="192"/>
      <c r="F2800" s="192"/>
      <c r="G2800" s="192"/>
      <c r="H2800" s="192"/>
      <c r="I2800" s="192"/>
      <c r="J2800" s="192"/>
      <c r="K2800" s="192"/>
      <c r="L2800" s="192"/>
      <c r="M2800" s="192"/>
      <c r="N2800" s="192"/>
      <c r="O2800" s="192"/>
      <c r="P2800" s="192"/>
    </row>
    <row r="2801" spans="1:16" x14ac:dyDescent="0.25">
      <c r="A2801" s="327">
        <f>A2796+1</f>
        <v>559</v>
      </c>
      <c r="B2801" s="333">
        <f>Hoja2!B568</f>
        <v>0</v>
      </c>
      <c r="C2801" s="339">
        <f>Hoja2!R568</f>
        <v>0</v>
      </c>
      <c r="D2801" s="191" t="str">
        <f>$D$11</f>
        <v>NORTE</v>
      </c>
      <c r="E2801" s="187"/>
      <c r="F2801" s="192"/>
      <c r="G2801" s="192"/>
      <c r="H2801" s="192"/>
      <c r="I2801" s="192"/>
      <c r="J2801" s="192"/>
      <c r="K2801" s="192"/>
      <c r="L2801" s="192"/>
      <c r="M2801" s="192"/>
      <c r="N2801" s="192"/>
      <c r="O2801" s="192"/>
      <c r="P2801" s="192"/>
    </row>
    <row r="2802" spans="1:16" x14ac:dyDescent="0.25">
      <c r="A2802" s="328"/>
      <c r="B2802" s="334"/>
      <c r="C2802" s="340"/>
      <c r="D2802" s="194" t="str">
        <f>$D$12</f>
        <v>ESTE</v>
      </c>
      <c r="E2802" s="189"/>
      <c r="F2802" s="192"/>
      <c r="G2802" s="192"/>
      <c r="H2802" s="192"/>
      <c r="I2802" s="192"/>
      <c r="J2802" s="192"/>
      <c r="K2802" s="192"/>
      <c r="L2802" s="192"/>
      <c r="M2802" s="192"/>
      <c r="N2802" s="192"/>
      <c r="O2802" s="192"/>
      <c r="P2802" s="192"/>
    </row>
    <row r="2803" spans="1:16" x14ac:dyDescent="0.25">
      <c r="A2803" s="328"/>
      <c r="B2803" s="334"/>
      <c r="C2803" s="340"/>
      <c r="D2803" s="191" t="str">
        <f>$D$13</f>
        <v>SUD</v>
      </c>
      <c r="E2803" s="188"/>
      <c r="F2803" s="192"/>
      <c r="G2803" s="192"/>
      <c r="H2803" s="192"/>
      <c r="I2803" s="192"/>
      <c r="J2803" s="192"/>
      <c r="K2803" s="192"/>
      <c r="L2803" s="192"/>
      <c r="M2803" s="192"/>
      <c r="N2803" s="192"/>
      <c r="O2803" s="192"/>
      <c r="P2803" s="192"/>
    </row>
    <row r="2804" spans="1:16" x14ac:dyDescent="0.25">
      <c r="A2804" s="329"/>
      <c r="B2804" s="335"/>
      <c r="C2804" s="341"/>
      <c r="D2804" s="195" t="str">
        <f>$D$14</f>
        <v>OESTE</v>
      </c>
      <c r="E2804" s="190"/>
      <c r="F2804" s="192"/>
      <c r="G2804" s="192"/>
      <c r="H2804" s="192"/>
      <c r="I2804" s="192"/>
      <c r="J2804" s="192"/>
      <c r="K2804" s="192"/>
      <c r="L2804" s="192"/>
      <c r="M2804" s="192"/>
      <c r="N2804" s="192"/>
      <c r="O2804" s="192"/>
      <c r="P2804" s="192"/>
    </row>
    <row r="2805" spans="1:16" x14ac:dyDescent="0.25">
      <c r="A2805" s="193"/>
      <c r="B2805" s="206"/>
      <c r="C2805" s="204"/>
      <c r="D2805" s="192"/>
      <c r="E2805" s="192"/>
      <c r="F2805" s="192"/>
      <c r="G2805" s="192"/>
      <c r="H2805" s="192"/>
      <c r="I2805" s="192"/>
      <c r="J2805" s="192"/>
      <c r="K2805" s="192"/>
      <c r="L2805" s="192"/>
      <c r="M2805" s="192"/>
      <c r="N2805" s="192"/>
      <c r="O2805" s="192"/>
      <c r="P2805" s="192"/>
    </row>
    <row r="2806" spans="1:16" x14ac:dyDescent="0.25">
      <c r="A2806" s="324">
        <f>A2801+1</f>
        <v>560</v>
      </c>
      <c r="B2806" s="336">
        <f>Hoja2!B569</f>
        <v>0</v>
      </c>
      <c r="C2806" s="342">
        <f>Hoja2!R569</f>
        <v>0</v>
      </c>
      <c r="D2806" s="191" t="str">
        <f>$D$11</f>
        <v>NORTE</v>
      </c>
      <c r="E2806" s="187"/>
      <c r="F2806" s="192"/>
      <c r="G2806" s="192"/>
      <c r="H2806" s="192"/>
      <c r="I2806" s="192"/>
      <c r="J2806" s="192"/>
      <c r="K2806" s="192"/>
      <c r="L2806" s="192"/>
      <c r="M2806" s="192"/>
      <c r="N2806" s="192"/>
      <c r="O2806" s="192"/>
      <c r="P2806" s="192"/>
    </row>
    <row r="2807" spans="1:16" x14ac:dyDescent="0.25">
      <c r="A2807" s="325"/>
      <c r="B2807" s="337"/>
      <c r="C2807" s="343"/>
      <c r="D2807" s="194" t="str">
        <f>$D$12</f>
        <v>ESTE</v>
      </c>
      <c r="E2807" s="189"/>
      <c r="F2807" s="192"/>
      <c r="G2807" s="192"/>
      <c r="H2807" s="192"/>
      <c r="I2807" s="192"/>
      <c r="J2807" s="192"/>
      <c r="K2807" s="192"/>
      <c r="L2807" s="192"/>
      <c r="M2807" s="192"/>
      <c r="N2807" s="192"/>
      <c r="O2807" s="192"/>
      <c r="P2807" s="192"/>
    </row>
    <row r="2808" spans="1:16" x14ac:dyDescent="0.25">
      <c r="A2808" s="325"/>
      <c r="B2808" s="337"/>
      <c r="C2808" s="343"/>
      <c r="D2808" s="191" t="str">
        <f>$D$13</f>
        <v>SUD</v>
      </c>
      <c r="E2808" s="188"/>
      <c r="F2808" s="192"/>
      <c r="G2808" s="192"/>
      <c r="H2808" s="192"/>
      <c r="I2808" s="192"/>
      <c r="J2808" s="192"/>
      <c r="K2808" s="192"/>
      <c r="L2808" s="192"/>
      <c r="M2808" s="192"/>
      <c r="N2808" s="192"/>
      <c r="O2808" s="192"/>
      <c r="P2808" s="192"/>
    </row>
    <row r="2809" spans="1:16" x14ac:dyDescent="0.25">
      <c r="A2809" s="326"/>
      <c r="B2809" s="338"/>
      <c r="C2809" s="344"/>
      <c r="D2809" s="195" t="str">
        <f>$D$14</f>
        <v>OESTE</v>
      </c>
      <c r="E2809" s="190"/>
      <c r="F2809" s="192"/>
      <c r="G2809" s="192"/>
      <c r="H2809" s="192"/>
      <c r="I2809" s="192"/>
      <c r="J2809" s="192"/>
      <c r="K2809" s="192"/>
      <c r="L2809" s="192"/>
      <c r="M2809" s="192"/>
      <c r="N2809" s="192"/>
      <c r="O2809" s="192"/>
      <c r="P2809" s="192"/>
    </row>
    <row r="2810" spans="1:16" x14ac:dyDescent="0.25">
      <c r="A2810" s="193"/>
      <c r="B2810" s="206"/>
      <c r="C2810" s="204"/>
      <c r="D2810" s="192"/>
      <c r="E2810" s="192"/>
      <c r="F2810" s="192"/>
      <c r="G2810" s="192"/>
      <c r="H2810" s="192"/>
      <c r="I2810" s="192"/>
      <c r="J2810" s="192"/>
      <c r="K2810" s="192"/>
      <c r="L2810" s="192"/>
      <c r="M2810" s="192"/>
      <c r="N2810" s="192"/>
      <c r="O2810" s="192"/>
      <c r="P2810" s="192"/>
    </row>
    <row r="2811" spans="1:16" x14ac:dyDescent="0.25">
      <c r="A2811" s="327">
        <f>A2806+1</f>
        <v>561</v>
      </c>
      <c r="B2811" s="333">
        <f>Hoja2!B570</f>
        <v>0</v>
      </c>
      <c r="C2811" s="339">
        <f>Hoja2!R570</f>
        <v>0</v>
      </c>
      <c r="D2811" s="191" t="str">
        <f>$D$11</f>
        <v>NORTE</v>
      </c>
      <c r="E2811" s="187"/>
      <c r="F2811" s="192"/>
      <c r="G2811" s="192"/>
      <c r="H2811" s="192"/>
      <c r="I2811" s="192"/>
      <c r="J2811" s="192"/>
      <c r="K2811" s="192"/>
      <c r="L2811" s="192"/>
      <c r="M2811" s="192"/>
      <c r="N2811" s="192"/>
      <c r="O2811" s="192"/>
      <c r="P2811" s="192"/>
    </row>
    <row r="2812" spans="1:16" x14ac:dyDescent="0.25">
      <c r="A2812" s="328"/>
      <c r="B2812" s="334"/>
      <c r="C2812" s="340"/>
      <c r="D2812" s="194" t="str">
        <f>$D$12</f>
        <v>ESTE</v>
      </c>
      <c r="E2812" s="189"/>
      <c r="F2812" s="192"/>
      <c r="G2812" s="192"/>
      <c r="H2812" s="192"/>
      <c r="I2812" s="192"/>
      <c r="J2812" s="192"/>
      <c r="K2812" s="192"/>
      <c r="L2812" s="192"/>
      <c r="M2812" s="192"/>
      <c r="N2812" s="192"/>
      <c r="O2812" s="192"/>
      <c r="P2812" s="192"/>
    </row>
    <row r="2813" spans="1:16" x14ac:dyDescent="0.25">
      <c r="A2813" s="328"/>
      <c r="B2813" s="334"/>
      <c r="C2813" s="340"/>
      <c r="D2813" s="191" t="str">
        <f>$D$13</f>
        <v>SUD</v>
      </c>
      <c r="E2813" s="188"/>
      <c r="F2813" s="192"/>
      <c r="G2813" s="192"/>
      <c r="H2813" s="192"/>
      <c r="I2813" s="192"/>
      <c r="J2813" s="192"/>
      <c r="K2813" s="192"/>
      <c r="L2813" s="192"/>
      <c r="M2813" s="192"/>
      <c r="N2813" s="192"/>
      <c r="O2813" s="192"/>
      <c r="P2813" s="192"/>
    </row>
    <row r="2814" spans="1:16" x14ac:dyDescent="0.25">
      <c r="A2814" s="329"/>
      <c r="B2814" s="335"/>
      <c r="C2814" s="341"/>
      <c r="D2814" s="195" t="str">
        <f>$D$14</f>
        <v>OESTE</v>
      </c>
      <c r="E2814" s="190"/>
      <c r="F2814" s="192"/>
      <c r="G2814" s="192"/>
      <c r="H2814" s="192"/>
      <c r="I2814" s="192"/>
      <c r="J2814" s="192"/>
      <c r="K2814" s="192"/>
      <c r="L2814" s="192"/>
      <c r="M2814" s="192"/>
      <c r="N2814" s="192"/>
      <c r="O2814" s="192"/>
      <c r="P2814" s="192"/>
    </row>
    <row r="2815" spans="1:16" x14ac:dyDescent="0.25">
      <c r="A2815" s="193"/>
      <c r="B2815" s="206"/>
      <c r="C2815" s="204"/>
      <c r="D2815" s="192"/>
      <c r="E2815" s="192"/>
      <c r="F2815" s="192"/>
      <c r="G2815" s="192"/>
      <c r="H2815" s="192"/>
      <c r="I2815" s="192"/>
      <c r="J2815" s="192"/>
      <c r="K2815" s="192"/>
      <c r="L2815" s="192"/>
      <c r="M2815" s="192"/>
      <c r="N2815" s="192"/>
      <c r="O2815" s="192"/>
      <c r="P2815" s="192"/>
    </row>
    <row r="2816" spans="1:16" x14ac:dyDescent="0.25">
      <c r="A2816" s="324">
        <f>A2811+1</f>
        <v>562</v>
      </c>
      <c r="B2816" s="336">
        <f>Hoja2!B571</f>
        <v>0</v>
      </c>
      <c r="C2816" s="342">
        <f>Hoja2!R571</f>
        <v>0</v>
      </c>
      <c r="D2816" s="191" t="str">
        <f>$D$11</f>
        <v>NORTE</v>
      </c>
      <c r="E2816" s="187"/>
      <c r="F2816" s="192"/>
      <c r="G2816" s="192"/>
      <c r="H2816" s="192"/>
      <c r="I2816" s="192"/>
      <c r="J2816" s="192"/>
      <c r="K2816" s="192"/>
      <c r="L2816" s="192"/>
      <c r="M2816" s="192"/>
      <c r="N2816" s="192"/>
      <c r="O2816" s="192"/>
      <c r="P2816" s="192"/>
    </row>
    <row r="2817" spans="1:16" x14ac:dyDescent="0.25">
      <c r="A2817" s="325"/>
      <c r="B2817" s="337"/>
      <c r="C2817" s="343"/>
      <c r="D2817" s="194" t="str">
        <f>$D$12</f>
        <v>ESTE</v>
      </c>
      <c r="E2817" s="189"/>
      <c r="F2817" s="192"/>
      <c r="G2817" s="192"/>
      <c r="H2817" s="192"/>
      <c r="I2817" s="192"/>
      <c r="J2817" s="192"/>
      <c r="K2817" s="192"/>
      <c r="L2817" s="192"/>
      <c r="M2817" s="192"/>
      <c r="N2817" s="192"/>
      <c r="O2817" s="192"/>
      <c r="P2817" s="192"/>
    </row>
    <row r="2818" spans="1:16" x14ac:dyDescent="0.25">
      <c r="A2818" s="325"/>
      <c r="B2818" s="337"/>
      <c r="C2818" s="343"/>
      <c r="D2818" s="191" t="str">
        <f>$D$13</f>
        <v>SUD</v>
      </c>
      <c r="E2818" s="188"/>
      <c r="F2818" s="192"/>
      <c r="G2818" s="192"/>
      <c r="H2818" s="192"/>
      <c r="I2818" s="192"/>
      <c r="J2818" s="192"/>
      <c r="K2818" s="192"/>
      <c r="L2818" s="192"/>
      <c r="M2818" s="192"/>
      <c r="N2818" s="192"/>
      <c r="O2818" s="192"/>
      <c r="P2818" s="192"/>
    </row>
    <row r="2819" spans="1:16" x14ac:dyDescent="0.25">
      <c r="A2819" s="326"/>
      <c r="B2819" s="338"/>
      <c r="C2819" s="344"/>
      <c r="D2819" s="195" t="str">
        <f>$D$14</f>
        <v>OESTE</v>
      </c>
      <c r="E2819" s="190"/>
      <c r="F2819" s="192"/>
      <c r="G2819" s="192"/>
      <c r="H2819" s="192"/>
      <c r="I2819" s="192"/>
      <c r="J2819" s="192"/>
      <c r="K2819" s="192"/>
      <c r="L2819" s="192"/>
      <c r="M2819" s="192"/>
      <c r="N2819" s="192"/>
      <c r="O2819" s="192"/>
      <c r="P2819" s="192"/>
    </row>
    <row r="2820" spans="1:16" x14ac:dyDescent="0.25">
      <c r="A2820" s="193"/>
      <c r="B2820" s="206"/>
      <c r="C2820" s="204"/>
      <c r="D2820" s="192"/>
      <c r="E2820" s="192"/>
      <c r="F2820" s="192"/>
      <c r="G2820" s="192"/>
      <c r="H2820" s="192"/>
      <c r="I2820" s="192"/>
      <c r="J2820" s="192"/>
      <c r="K2820" s="192"/>
      <c r="L2820" s="192"/>
      <c r="M2820" s="192"/>
      <c r="N2820" s="192"/>
      <c r="O2820" s="192"/>
      <c r="P2820" s="192"/>
    </row>
    <row r="2821" spans="1:16" x14ac:dyDescent="0.25">
      <c r="A2821" s="327">
        <f>A2816+1</f>
        <v>563</v>
      </c>
      <c r="B2821" s="333">
        <f>Hoja2!B572</f>
        <v>0</v>
      </c>
      <c r="C2821" s="339">
        <f>Hoja2!R572</f>
        <v>0</v>
      </c>
      <c r="D2821" s="191" t="str">
        <f>$D$11</f>
        <v>NORTE</v>
      </c>
      <c r="E2821" s="187"/>
      <c r="F2821" s="192"/>
      <c r="G2821" s="192"/>
      <c r="H2821" s="192"/>
      <c r="I2821" s="192"/>
      <c r="J2821" s="192"/>
      <c r="K2821" s="192"/>
      <c r="L2821" s="192"/>
      <c r="M2821" s="192"/>
      <c r="N2821" s="192"/>
      <c r="O2821" s="192"/>
      <c r="P2821" s="192"/>
    </row>
    <row r="2822" spans="1:16" x14ac:dyDescent="0.25">
      <c r="A2822" s="328"/>
      <c r="B2822" s="334"/>
      <c r="C2822" s="340"/>
      <c r="D2822" s="194" t="str">
        <f>$D$12</f>
        <v>ESTE</v>
      </c>
      <c r="E2822" s="189"/>
      <c r="F2822" s="192"/>
      <c r="G2822" s="192"/>
      <c r="H2822" s="192"/>
      <c r="I2822" s="192"/>
      <c r="J2822" s="192"/>
      <c r="K2822" s="192"/>
      <c r="L2822" s="192"/>
      <c r="M2822" s="192"/>
      <c r="N2822" s="192"/>
      <c r="O2822" s="192"/>
      <c r="P2822" s="192"/>
    </row>
    <row r="2823" spans="1:16" x14ac:dyDescent="0.25">
      <c r="A2823" s="328"/>
      <c r="B2823" s="334"/>
      <c r="C2823" s="340"/>
      <c r="D2823" s="191" t="str">
        <f>$D$13</f>
        <v>SUD</v>
      </c>
      <c r="E2823" s="188"/>
      <c r="F2823" s="192"/>
      <c r="G2823" s="192"/>
      <c r="H2823" s="192"/>
      <c r="I2823" s="192"/>
      <c r="J2823" s="192"/>
      <c r="K2823" s="192"/>
      <c r="L2823" s="192"/>
      <c r="M2823" s="192"/>
      <c r="N2823" s="192"/>
      <c r="O2823" s="192"/>
      <c r="P2823" s="192"/>
    </row>
    <row r="2824" spans="1:16" x14ac:dyDescent="0.25">
      <c r="A2824" s="329"/>
      <c r="B2824" s="335"/>
      <c r="C2824" s="341"/>
      <c r="D2824" s="195" t="str">
        <f>$D$14</f>
        <v>OESTE</v>
      </c>
      <c r="E2824" s="190"/>
      <c r="F2824" s="192"/>
      <c r="G2824" s="192"/>
      <c r="H2824" s="192"/>
      <c r="I2824" s="192"/>
      <c r="J2824" s="192"/>
      <c r="K2824" s="192"/>
      <c r="L2824" s="192"/>
      <c r="M2824" s="192"/>
      <c r="N2824" s="192"/>
      <c r="O2824" s="192"/>
      <c r="P2824" s="192"/>
    </row>
    <row r="2825" spans="1:16" x14ac:dyDescent="0.25">
      <c r="A2825" s="193"/>
      <c r="B2825" s="206"/>
      <c r="C2825" s="204"/>
      <c r="D2825" s="192"/>
      <c r="E2825" s="192"/>
      <c r="F2825" s="192"/>
      <c r="G2825" s="192"/>
      <c r="H2825" s="192"/>
      <c r="I2825" s="192"/>
      <c r="J2825" s="192"/>
      <c r="K2825" s="192"/>
      <c r="L2825" s="192"/>
      <c r="M2825" s="192"/>
      <c r="N2825" s="192"/>
      <c r="O2825" s="192"/>
      <c r="P2825" s="192"/>
    </row>
    <row r="2826" spans="1:16" x14ac:dyDescent="0.25">
      <c r="A2826" s="324">
        <f>A2821+1</f>
        <v>564</v>
      </c>
      <c r="B2826" s="336">
        <f>Hoja2!B573</f>
        <v>0</v>
      </c>
      <c r="C2826" s="342">
        <f>Hoja2!R573</f>
        <v>0</v>
      </c>
      <c r="D2826" s="191" t="str">
        <f>$D$11</f>
        <v>NORTE</v>
      </c>
      <c r="E2826" s="187"/>
      <c r="F2826" s="192"/>
      <c r="G2826" s="192"/>
      <c r="H2826" s="192"/>
      <c r="I2826" s="192"/>
      <c r="J2826" s="192"/>
      <c r="K2826" s="192"/>
      <c r="L2826" s="192"/>
      <c r="M2826" s="192"/>
      <c r="N2826" s="192"/>
      <c r="O2826" s="192"/>
      <c r="P2826" s="192"/>
    </row>
    <row r="2827" spans="1:16" x14ac:dyDescent="0.25">
      <c r="A2827" s="325"/>
      <c r="B2827" s="337"/>
      <c r="C2827" s="343"/>
      <c r="D2827" s="194" t="str">
        <f>$D$12</f>
        <v>ESTE</v>
      </c>
      <c r="E2827" s="189"/>
      <c r="F2827" s="192"/>
      <c r="G2827" s="192"/>
      <c r="H2827" s="192"/>
      <c r="I2827" s="192"/>
      <c r="J2827" s="192"/>
      <c r="K2827" s="192"/>
      <c r="L2827" s="192"/>
      <c r="M2827" s="192"/>
      <c r="N2827" s="192"/>
      <c r="O2827" s="192"/>
      <c r="P2827" s="192"/>
    </row>
    <row r="2828" spans="1:16" x14ac:dyDescent="0.25">
      <c r="A2828" s="325"/>
      <c r="B2828" s="337"/>
      <c r="C2828" s="343"/>
      <c r="D2828" s="191" t="str">
        <f>$D$13</f>
        <v>SUD</v>
      </c>
      <c r="E2828" s="188"/>
      <c r="F2828" s="192"/>
      <c r="G2828" s="192"/>
      <c r="H2828" s="192"/>
      <c r="I2828" s="192"/>
      <c r="J2828" s="192"/>
      <c r="K2828" s="192"/>
      <c r="L2828" s="192"/>
      <c r="M2828" s="192"/>
      <c r="N2828" s="192"/>
      <c r="O2828" s="192"/>
      <c r="P2828" s="192"/>
    </row>
    <row r="2829" spans="1:16" x14ac:dyDescent="0.25">
      <c r="A2829" s="326"/>
      <c r="B2829" s="338"/>
      <c r="C2829" s="344"/>
      <c r="D2829" s="195" t="str">
        <f>$D$14</f>
        <v>OESTE</v>
      </c>
      <c r="E2829" s="190"/>
      <c r="F2829" s="192"/>
      <c r="G2829" s="192"/>
      <c r="H2829" s="192"/>
      <c r="I2829" s="192"/>
      <c r="J2829" s="192"/>
      <c r="K2829" s="192"/>
      <c r="L2829" s="192"/>
      <c r="M2829" s="192"/>
      <c r="N2829" s="192"/>
      <c r="O2829" s="192"/>
      <c r="P2829" s="192"/>
    </row>
    <row r="2830" spans="1:16" x14ac:dyDescent="0.25">
      <c r="A2830" s="193"/>
      <c r="B2830" s="206"/>
      <c r="C2830" s="204"/>
      <c r="D2830" s="192"/>
      <c r="E2830" s="192"/>
      <c r="F2830" s="192"/>
      <c r="G2830" s="192"/>
      <c r="H2830" s="192"/>
      <c r="I2830" s="192"/>
      <c r="J2830" s="192"/>
      <c r="K2830" s="192"/>
      <c r="L2830" s="192"/>
      <c r="M2830" s="192"/>
      <c r="N2830" s="192"/>
      <c r="O2830" s="192"/>
      <c r="P2830" s="192"/>
    </row>
    <row r="2831" spans="1:16" x14ac:dyDescent="0.25">
      <c r="A2831" s="327">
        <f>A2826+1</f>
        <v>565</v>
      </c>
      <c r="B2831" s="333">
        <f>Hoja2!B574</f>
        <v>0</v>
      </c>
      <c r="C2831" s="339">
        <f>Hoja2!R574</f>
        <v>0</v>
      </c>
      <c r="D2831" s="191" t="str">
        <f>$D$11</f>
        <v>NORTE</v>
      </c>
      <c r="E2831" s="187"/>
      <c r="F2831" s="192"/>
      <c r="G2831" s="192"/>
      <c r="H2831" s="192"/>
      <c r="I2831" s="192"/>
      <c r="J2831" s="192"/>
      <c r="K2831" s="192"/>
      <c r="L2831" s="192"/>
      <c r="M2831" s="192"/>
      <c r="N2831" s="192"/>
      <c r="O2831" s="192"/>
      <c r="P2831" s="192"/>
    </row>
    <row r="2832" spans="1:16" x14ac:dyDescent="0.25">
      <c r="A2832" s="328"/>
      <c r="B2832" s="334"/>
      <c r="C2832" s="340"/>
      <c r="D2832" s="194" t="str">
        <f>$D$12</f>
        <v>ESTE</v>
      </c>
      <c r="E2832" s="189"/>
      <c r="F2832" s="192"/>
      <c r="G2832" s="192"/>
      <c r="H2832" s="192"/>
      <c r="I2832" s="192"/>
      <c r="J2832" s="192"/>
      <c r="K2832" s="192"/>
      <c r="L2832" s="192"/>
      <c r="M2832" s="192"/>
      <c r="N2832" s="192"/>
      <c r="O2832" s="192"/>
      <c r="P2832" s="192"/>
    </row>
    <row r="2833" spans="1:16" x14ac:dyDescent="0.25">
      <c r="A2833" s="328"/>
      <c r="B2833" s="334"/>
      <c r="C2833" s="340"/>
      <c r="D2833" s="191" t="str">
        <f>$D$13</f>
        <v>SUD</v>
      </c>
      <c r="E2833" s="188"/>
      <c r="F2833" s="192"/>
      <c r="G2833" s="192"/>
      <c r="H2833" s="192"/>
      <c r="I2833" s="192"/>
      <c r="J2833" s="192"/>
      <c r="K2833" s="192"/>
      <c r="L2833" s="192"/>
      <c r="M2833" s="192"/>
      <c r="N2833" s="192"/>
      <c r="O2833" s="192"/>
      <c r="P2833" s="192"/>
    </row>
    <row r="2834" spans="1:16" x14ac:dyDescent="0.25">
      <c r="A2834" s="329"/>
      <c r="B2834" s="335"/>
      <c r="C2834" s="341"/>
      <c r="D2834" s="195" t="str">
        <f>$D$14</f>
        <v>OESTE</v>
      </c>
      <c r="E2834" s="190"/>
      <c r="F2834" s="192"/>
      <c r="G2834" s="192"/>
      <c r="H2834" s="192"/>
      <c r="I2834" s="192"/>
      <c r="J2834" s="192"/>
      <c r="K2834" s="192"/>
      <c r="L2834" s="192"/>
      <c r="M2834" s="192"/>
      <c r="N2834" s="192"/>
      <c r="O2834" s="192"/>
      <c r="P2834" s="192"/>
    </row>
    <row r="2835" spans="1:16" x14ac:dyDescent="0.25">
      <c r="A2835" s="193"/>
      <c r="B2835" s="206"/>
      <c r="C2835" s="204"/>
      <c r="D2835" s="192"/>
      <c r="E2835" s="192"/>
      <c r="F2835" s="192"/>
      <c r="G2835" s="192"/>
      <c r="H2835" s="192"/>
      <c r="I2835" s="192"/>
      <c r="J2835" s="192"/>
      <c r="K2835" s="192"/>
      <c r="L2835" s="192"/>
      <c r="M2835" s="192"/>
      <c r="N2835" s="192"/>
      <c r="O2835" s="192"/>
      <c r="P2835" s="192"/>
    </row>
    <row r="2836" spans="1:16" x14ac:dyDescent="0.25">
      <c r="A2836" s="324">
        <f>A2831+1</f>
        <v>566</v>
      </c>
      <c r="B2836" s="336">
        <f>Hoja2!B575</f>
        <v>0</v>
      </c>
      <c r="C2836" s="342">
        <f>Hoja2!R575</f>
        <v>0</v>
      </c>
      <c r="D2836" s="191" t="str">
        <f>$D$11</f>
        <v>NORTE</v>
      </c>
      <c r="E2836" s="187"/>
      <c r="F2836" s="192"/>
      <c r="G2836" s="192"/>
      <c r="H2836" s="192"/>
      <c r="I2836" s="192"/>
      <c r="J2836" s="192"/>
      <c r="K2836" s="192"/>
      <c r="L2836" s="192"/>
      <c r="M2836" s="192"/>
      <c r="N2836" s="192"/>
      <c r="O2836" s="192"/>
      <c r="P2836" s="192"/>
    </row>
    <row r="2837" spans="1:16" x14ac:dyDescent="0.25">
      <c r="A2837" s="325"/>
      <c r="B2837" s="337"/>
      <c r="C2837" s="343"/>
      <c r="D2837" s="194" t="str">
        <f>$D$12</f>
        <v>ESTE</v>
      </c>
      <c r="E2837" s="189"/>
      <c r="F2837" s="192"/>
      <c r="G2837" s="192"/>
      <c r="H2837" s="192"/>
      <c r="I2837" s="192"/>
      <c r="J2837" s="192"/>
      <c r="K2837" s="192"/>
      <c r="L2837" s="192"/>
      <c r="M2837" s="192"/>
      <c r="N2837" s="192"/>
      <c r="O2837" s="192"/>
      <c r="P2837" s="192"/>
    </row>
    <row r="2838" spans="1:16" x14ac:dyDescent="0.25">
      <c r="A2838" s="325"/>
      <c r="B2838" s="337"/>
      <c r="C2838" s="343"/>
      <c r="D2838" s="191" t="str">
        <f>$D$13</f>
        <v>SUD</v>
      </c>
      <c r="E2838" s="188"/>
      <c r="F2838" s="192"/>
      <c r="G2838" s="192"/>
      <c r="H2838" s="192"/>
      <c r="I2838" s="192"/>
      <c r="J2838" s="192"/>
      <c r="K2838" s="192"/>
      <c r="L2838" s="192"/>
      <c r="M2838" s="192"/>
      <c r="N2838" s="192"/>
      <c r="O2838" s="192"/>
      <c r="P2838" s="192"/>
    </row>
    <row r="2839" spans="1:16" x14ac:dyDescent="0.25">
      <c r="A2839" s="326"/>
      <c r="B2839" s="338"/>
      <c r="C2839" s="344"/>
      <c r="D2839" s="195" t="str">
        <f>$D$14</f>
        <v>OESTE</v>
      </c>
      <c r="E2839" s="190"/>
      <c r="F2839" s="192"/>
      <c r="G2839" s="192"/>
      <c r="H2839" s="192"/>
      <c r="I2839" s="192"/>
      <c r="J2839" s="192"/>
      <c r="K2839" s="192"/>
      <c r="L2839" s="192"/>
      <c r="M2839" s="192"/>
      <c r="N2839" s="192"/>
      <c r="O2839" s="192"/>
      <c r="P2839" s="192"/>
    </row>
    <row r="2840" spans="1:16" x14ac:dyDescent="0.25">
      <c r="A2840" s="193"/>
      <c r="B2840" s="206"/>
      <c r="C2840" s="204"/>
      <c r="D2840" s="192"/>
      <c r="E2840" s="192"/>
      <c r="F2840" s="192"/>
      <c r="G2840" s="192"/>
      <c r="H2840" s="192"/>
      <c r="I2840" s="192"/>
      <c r="J2840" s="192"/>
      <c r="K2840" s="192"/>
      <c r="L2840" s="192"/>
      <c r="M2840" s="192"/>
      <c r="N2840" s="192"/>
      <c r="O2840" s="192"/>
      <c r="P2840" s="192"/>
    </row>
    <row r="2841" spans="1:16" x14ac:dyDescent="0.25">
      <c r="A2841" s="327">
        <f>A2836+1</f>
        <v>567</v>
      </c>
      <c r="B2841" s="333">
        <f>Hoja2!B576</f>
        <v>0</v>
      </c>
      <c r="C2841" s="339">
        <f>Hoja2!R576</f>
        <v>0</v>
      </c>
      <c r="D2841" s="191" t="str">
        <f>$D$11</f>
        <v>NORTE</v>
      </c>
      <c r="E2841" s="187"/>
      <c r="F2841" s="192"/>
      <c r="G2841" s="192"/>
      <c r="H2841" s="192"/>
      <c r="I2841" s="192"/>
      <c r="J2841" s="192"/>
      <c r="K2841" s="192"/>
      <c r="L2841" s="192"/>
      <c r="M2841" s="192"/>
      <c r="N2841" s="192"/>
      <c r="O2841" s="192"/>
      <c r="P2841" s="192"/>
    </row>
    <row r="2842" spans="1:16" x14ac:dyDescent="0.25">
      <c r="A2842" s="328"/>
      <c r="B2842" s="334"/>
      <c r="C2842" s="340"/>
      <c r="D2842" s="194" t="str">
        <f>$D$12</f>
        <v>ESTE</v>
      </c>
      <c r="E2842" s="189"/>
      <c r="F2842" s="192"/>
      <c r="G2842" s="192"/>
      <c r="H2842" s="192"/>
      <c r="I2842" s="192"/>
      <c r="J2842" s="192"/>
      <c r="K2842" s="192"/>
      <c r="L2842" s="192"/>
      <c r="M2842" s="192"/>
      <c r="N2842" s="192"/>
      <c r="O2842" s="192"/>
      <c r="P2842" s="192"/>
    </row>
    <row r="2843" spans="1:16" x14ac:dyDescent="0.25">
      <c r="A2843" s="328"/>
      <c r="B2843" s="334"/>
      <c r="C2843" s="340"/>
      <c r="D2843" s="191" t="str">
        <f>$D$13</f>
        <v>SUD</v>
      </c>
      <c r="E2843" s="188"/>
      <c r="F2843" s="192"/>
      <c r="G2843" s="192"/>
      <c r="H2843" s="192"/>
      <c r="I2843" s="192"/>
      <c r="J2843" s="192"/>
      <c r="K2843" s="192"/>
      <c r="L2843" s="192"/>
      <c r="M2843" s="192"/>
      <c r="N2843" s="192"/>
      <c r="O2843" s="192"/>
      <c r="P2843" s="192"/>
    </row>
    <row r="2844" spans="1:16" x14ac:dyDescent="0.25">
      <c r="A2844" s="329"/>
      <c r="B2844" s="335"/>
      <c r="C2844" s="341"/>
      <c r="D2844" s="195" t="str">
        <f>$D$14</f>
        <v>OESTE</v>
      </c>
      <c r="E2844" s="190"/>
      <c r="F2844" s="192"/>
      <c r="G2844" s="192"/>
      <c r="H2844" s="192"/>
      <c r="I2844" s="192"/>
      <c r="J2844" s="192"/>
      <c r="K2844" s="192"/>
      <c r="L2844" s="192"/>
      <c r="M2844" s="192"/>
      <c r="N2844" s="192"/>
      <c r="O2844" s="192"/>
      <c r="P2844" s="192"/>
    </row>
    <row r="2845" spans="1:16" x14ac:dyDescent="0.25">
      <c r="A2845" s="193"/>
      <c r="B2845" s="206"/>
      <c r="C2845" s="204"/>
      <c r="D2845" s="192"/>
      <c r="E2845" s="192"/>
      <c r="F2845" s="192"/>
      <c r="G2845" s="192"/>
      <c r="H2845" s="192"/>
      <c r="I2845" s="192"/>
      <c r="J2845" s="192"/>
      <c r="K2845" s="192"/>
      <c r="L2845" s="192"/>
      <c r="M2845" s="192"/>
      <c r="N2845" s="192"/>
      <c r="O2845" s="192"/>
      <c r="P2845" s="192"/>
    </row>
    <row r="2846" spans="1:16" x14ac:dyDescent="0.25">
      <c r="A2846" s="324">
        <f>A2841+1</f>
        <v>568</v>
      </c>
      <c r="B2846" s="336">
        <f>Hoja2!B577</f>
        <v>0</v>
      </c>
      <c r="C2846" s="342">
        <f>Hoja2!R577</f>
        <v>0</v>
      </c>
      <c r="D2846" s="191" t="str">
        <f>$D$11</f>
        <v>NORTE</v>
      </c>
      <c r="E2846" s="187"/>
      <c r="F2846" s="192"/>
      <c r="G2846" s="192"/>
      <c r="H2846" s="192"/>
      <c r="I2846" s="192"/>
      <c r="J2846" s="192"/>
      <c r="K2846" s="192"/>
      <c r="L2846" s="192"/>
      <c r="M2846" s="192"/>
      <c r="N2846" s="192"/>
      <c r="O2846" s="192"/>
      <c r="P2846" s="192"/>
    </row>
    <row r="2847" spans="1:16" x14ac:dyDescent="0.25">
      <c r="A2847" s="325"/>
      <c r="B2847" s="337"/>
      <c r="C2847" s="343"/>
      <c r="D2847" s="194" t="str">
        <f>$D$12</f>
        <v>ESTE</v>
      </c>
      <c r="E2847" s="189"/>
      <c r="F2847" s="192"/>
      <c r="G2847" s="192"/>
      <c r="H2847" s="192"/>
      <c r="I2847" s="192"/>
      <c r="J2847" s="192"/>
      <c r="K2847" s="192"/>
      <c r="L2847" s="192"/>
      <c r="M2847" s="192"/>
      <c r="N2847" s="192"/>
      <c r="O2847" s="192"/>
      <c r="P2847" s="192"/>
    </row>
    <row r="2848" spans="1:16" x14ac:dyDescent="0.25">
      <c r="A2848" s="325"/>
      <c r="B2848" s="337"/>
      <c r="C2848" s="343"/>
      <c r="D2848" s="191" t="str">
        <f>$D$13</f>
        <v>SUD</v>
      </c>
      <c r="E2848" s="188"/>
      <c r="F2848" s="192"/>
      <c r="G2848" s="192"/>
      <c r="H2848" s="192"/>
      <c r="I2848" s="192"/>
      <c r="J2848" s="192"/>
      <c r="K2848" s="192"/>
      <c r="L2848" s="192"/>
      <c r="M2848" s="192"/>
      <c r="N2848" s="192"/>
      <c r="O2848" s="192"/>
      <c r="P2848" s="192"/>
    </row>
    <row r="2849" spans="1:16" x14ac:dyDescent="0.25">
      <c r="A2849" s="326"/>
      <c r="B2849" s="338"/>
      <c r="C2849" s="344"/>
      <c r="D2849" s="195" t="str">
        <f>$D$14</f>
        <v>OESTE</v>
      </c>
      <c r="E2849" s="190"/>
      <c r="F2849" s="192"/>
      <c r="G2849" s="192"/>
      <c r="H2849" s="192"/>
      <c r="I2849" s="192"/>
      <c r="J2849" s="192"/>
      <c r="K2849" s="192"/>
      <c r="L2849" s="192"/>
      <c r="M2849" s="192"/>
      <c r="N2849" s="192"/>
      <c r="O2849" s="192"/>
      <c r="P2849" s="192"/>
    </row>
    <row r="2850" spans="1:16" x14ac:dyDescent="0.25">
      <c r="A2850" s="193"/>
      <c r="B2850" s="206"/>
      <c r="C2850" s="204"/>
      <c r="D2850" s="192"/>
      <c r="E2850" s="192"/>
      <c r="F2850" s="192"/>
      <c r="G2850" s="192"/>
      <c r="H2850" s="192"/>
      <c r="I2850" s="192"/>
      <c r="J2850" s="192"/>
      <c r="K2850" s="192"/>
      <c r="L2850" s="192"/>
      <c r="M2850" s="192"/>
      <c r="N2850" s="192"/>
      <c r="O2850" s="192"/>
      <c r="P2850" s="192"/>
    </row>
    <row r="2851" spans="1:16" x14ac:dyDescent="0.25">
      <c r="A2851" s="327">
        <f>A2846+1</f>
        <v>569</v>
      </c>
      <c r="B2851" s="333">
        <f>Hoja2!B578</f>
        <v>0</v>
      </c>
      <c r="C2851" s="339">
        <f>Hoja2!R578</f>
        <v>0</v>
      </c>
      <c r="D2851" s="191" t="str">
        <f>$D$11</f>
        <v>NORTE</v>
      </c>
      <c r="E2851" s="187"/>
      <c r="F2851" s="192"/>
      <c r="G2851" s="192"/>
      <c r="H2851" s="192"/>
      <c r="I2851" s="192"/>
      <c r="J2851" s="192"/>
      <c r="K2851" s="192"/>
      <c r="L2851" s="192"/>
      <c r="M2851" s="192"/>
      <c r="N2851" s="192"/>
      <c r="O2851" s="192"/>
      <c r="P2851" s="192"/>
    </row>
    <row r="2852" spans="1:16" x14ac:dyDescent="0.25">
      <c r="A2852" s="328"/>
      <c r="B2852" s="334"/>
      <c r="C2852" s="340"/>
      <c r="D2852" s="194" t="str">
        <f>$D$12</f>
        <v>ESTE</v>
      </c>
      <c r="E2852" s="189"/>
      <c r="F2852" s="192"/>
      <c r="G2852" s="192"/>
      <c r="H2852" s="192"/>
      <c r="I2852" s="192"/>
      <c r="J2852" s="192"/>
      <c r="K2852" s="192"/>
      <c r="L2852" s="192"/>
      <c r="M2852" s="192"/>
      <c r="N2852" s="192"/>
      <c r="O2852" s="192"/>
      <c r="P2852" s="192"/>
    </row>
    <row r="2853" spans="1:16" x14ac:dyDescent="0.25">
      <c r="A2853" s="328"/>
      <c r="B2853" s="334"/>
      <c r="C2853" s="340"/>
      <c r="D2853" s="191" t="str">
        <f>$D$13</f>
        <v>SUD</v>
      </c>
      <c r="E2853" s="188"/>
      <c r="F2853" s="192"/>
      <c r="G2853" s="192"/>
      <c r="H2853" s="192"/>
      <c r="I2853" s="192"/>
      <c r="J2853" s="192"/>
      <c r="K2853" s="192"/>
      <c r="L2853" s="192"/>
      <c r="M2853" s="192"/>
      <c r="N2853" s="192"/>
      <c r="O2853" s="192"/>
      <c r="P2853" s="192"/>
    </row>
    <row r="2854" spans="1:16" x14ac:dyDescent="0.25">
      <c r="A2854" s="329"/>
      <c r="B2854" s="335"/>
      <c r="C2854" s="341"/>
      <c r="D2854" s="195" t="str">
        <f>$D$14</f>
        <v>OESTE</v>
      </c>
      <c r="E2854" s="190"/>
      <c r="F2854" s="192"/>
      <c r="G2854" s="192"/>
      <c r="H2854" s="192"/>
      <c r="I2854" s="192"/>
      <c r="J2854" s="192"/>
      <c r="K2854" s="192"/>
      <c r="L2854" s="192"/>
      <c r="M2854" s="192"/>
      <c r="N2854" s="192"/>
      <c r="O2854" s="192"/>
      <c r="P2854" s="192"/>
    </row>
    <row r="2855" spans="1:16" x14ac:dyDescent="0.25">
      <c r="A2855" s="193"/>
      <c r="B2855" s="206"/>
      <c r="C2855" s="204"/>
      <c r="D2855" s="192"/>
      <c r="E2855" s="192"/>
      <c r="F2855" s="192"/>
      <c r="G2855" s="192"/>
      <c r="H2855" s="192"/>
      <c r="I2855" s="192"/>
      <c r="J2855" s="192"/>
      <c r="K2855" s="192"/>
      <c r="L2855" s="192"/>
      <c r="M2855" s="192"/>
      <c r="N2855" s="192"/>
      <c r="O2855" s="192"/>
      <c r="P2855" s="192"/>
    </row>
    <row r="2856" spans="1:16" x14ac:dyDescent="0.25">
      <c r="A2856" s="324">
        <f>A2851+1</f>
        <v>570</v>
      </c>
      <c r="B2856" s="336">
        <f>Hoja2!B579</f>
        <v>0</v>
      </c>
      <c r="C2856" s="342">
        <f>Hoja2!R579</f>
        <v>0</v>
      </c>
      <c r="D2856" s="191" t="str">
        <f>$D$11</f>
        <v>NORTE</v>
      </c>
      <c r="E2856" s="187"/>
      <c r="F2856" s="192"/>
      <c r="G2856" s="192"/>
      <c r="H2856" s="192"/>
      <c r="I2856" s="192"/>
      <c r="J2856" s="192"/>
      <c r="K2856" s="192"/>
      <c r="L2856" s="192"/>
      <c r="M2856" s="192"/>
      <c r="N2856" s="192"/>
      <c r="O2856" s="192"/>
      <c r="P2856" s="192"/>
    </row>
    <row r="2857" spans="1:16" x14ac:dyDescent="0.25">
      <c r="A2857" s="325"/>
      <c r="B2857" s="337"/>
      <c r="C2857" s="343"/>
      <c r="D2857" s="194" t="str">
        <f>$D$12</f>
        <v>ESTE</v>
      </c>
      <c r="E2857" s="189"/>
      <c r="F2857" s="192"/>
      <c r="G2857" s="192"/>
      <c r="H2857" s="192"/>
      <c r="I2857" s="192"/>
      <c r="J2857" s="192"/>
      <c r="K2857" s="192"/>
      <c r="L2857" s="192"/>
      <c r="M2857" s="192"/>
      <c r="N2857" s="192"/>
      <c r="O2857" s="192"/>
      <c r="P2857" s="192"/>
    </row>
    <row r="2858" spans="1:16" x14ac:dyDescent="0.25">
      <c r="A2858" s="325"/>
      <c r="B2858" s="337"/>
      <c r="C2858" s="343"/>
      <c r="D2858" s="191" t="str">
        <f>$D$13</f>
        <v>SUD</v>
      </c>
      <c r="E2858" s="188"/>
      <c r="F2858" s="192"/>
      <c r="G2858" s="192"/>
      <c r="H2858" s="192"/>
      <c r="I2858" s="192"/>
      <c r="J2858" s="192"/>
      <c r="K2858" s="192"/>
      <c r="L2858" s="192"/>
      <c r="M2858" s="192"/>
      <c r="N2858" s="192"/>
      <c r="O2858" s="192"/>
      <c r="P2858" s="192"/>
    </row>
    <row r="2859" spans="1:16" x14ac:dyDescent="0.25">
      <c r="A2859" s="326"/>
      <c r="B2859" s="338"/>
      <c r="C2859" s="344"/>
      <c r="D2859" s="195" t="str">
        <f>$D$14</f>
        <v>OESTE</v>
      </c>
      <c r="E2859" s="190"/>
      <c r="F2859" s="192"/>
      <c r="G2859" s="192"/>
      <c r="H2859" s="192"/>
      <c r="I2859" s="192"/>
      <c r="J2859" s="192"/>
      <c r="K2859" s="192"/>
      <c r="L2859" s="192"/>
      <c r="M2859" s="192"/>
      <c r="N2859" s="192"/>
      <c r="O2859" s="192"/>
      <c r="P2859" s="192"/>
    </row>
    <row r="2860" spans="1:16" x14ac:dyDescent="0.25">
      <c r="A2860" s="193"/>
      <c r="B2860" s="206"/>
      <c r="C2860" s="204"/>
      <c r="D2860" s="192"/>
      <c r="E2860" s="192"/>
      <c r="F2860" s="192"/>
      <c r="G2860" s="192"/>
      <c r="H2860" s="192"/>
      <c r="I2860" s="192"/>
      <c r="J2860" s="192"/>
      <c r="K2860" s="192"/>
      <c r="L2860" s="192"/>
      <c r="M2860" s="192"/>
      <c r="N2860" s="192"/>
      <c r="O2860" s="192"/>
      <c r="P2860" s="192"/>
    </row>
    <row r="2861" spans="1:16" x14ac:dyDescent="0.25">
      <c r="A2861" s="327">
        <f>A2856+1</f>
        <v>571</v>
      </c>
      <c r="B2861" s="333">
        <f>Hoja2!B580</f>
        <v>0</v>
      </c>
      <c r="C2861" s="339">
        <f>Hoja2!R580</f>
        <v>0</v>
      </c>
      <c r="D2861" s="191" t="str">
        <f>$D$11</f>
        <v>NORTE</v>
      </c>
      <c r="E2861" s="187"/>
      <c r="F2861" s="192"/>
      <c r="G2861" s="192"/>
      <c r="H2861" s="192"/>
      <c r="I2861" s="192"/>
      <c r="J2861" s="192"/>
      <c r="K2861" s="192"/>
      <c r="L2861" s="192"/>
      <c r="M2861" s="192"/>
      <c r="N2861" s="192"/>
      <c r="O2861" s="192"/>
      <c r="P2861" s="192"/>
    </row>
    <row r="2862" spans="1:16" x14ac:dyDescent="0.25">
      <c r="A2862" s="328"/>
      <c r="B2862" s="334"/>
      <c r="C2862" s="340"/>
      <c r="D2862" s="194" t="str">
        <f>$D$12</f>
        <v>ESTE</v>
      </c>
      <c r="E2862" s="189"/>
      <c r="F2862" s="192"/>
      <c r="G2862" s="192"/>
      <c r="H2862" s="192"/>
      <c r="I2862" s="192"/>
      <c r="J2862" s="192"/>
      <c r="K2862" s="192"/>
      <c r="L2862" s="192"/>
      <c r="M2862" s="192"/>
      <c r="N2862" s="192"/>
      <c r="O2862" s="192"/>
      <c r="P2862" s="192"/>
    </row>
    <row r="2863" spans="1:16" x14ac:dyDescent="0.25">
      <c r="A2863" s="328"/>
      <c r="B2863" s="334"/>
      <c r="C2863" s="340"/>
      <c r="D2863" s="191" t="str">
        <f>$D$13</f>
        <v>SUD</v>
      </c>
      <c r="E2863" s="188"/>
      <c r="F2863" s="192"/>
      <c r="G2863" s="192"/>
      <c r="H2863" s="192"/>
      <c r="I2863" s="192"/>
      <c r="J2863" s="192"/>
      <c r="K2863" s="192"/>
      <c r="L2863" s="192"/>
      <c r="M2863" s="192"/>
      <c r="N2863" s="192"/>
      <c r="O2863" s="192"/>
      <c r="P2863" s="192"/>
    </row>
    <row r="2864" spans="1:16" x14ac:dyDescent="0.25">
      <c r="A2864" s="329"/>
      <c r="B2864" s="335"/>
      <c r="C2864" s="341"/>
      <c r="D2864" s="195" t="str">
        <f>$D$14</f>
        <v>OESTE</v>
      </c>
      <c r="E2864" s="190"/>
      <c r="F2864" s="192"/>
      <c r="G2864" s="192"/>
      <c r="H2864" s="192"/>
      <c r="I2864" s="192"/>
      <c r="J2864" s="192"/>
      <c r="K2864" s="192"/>
      <c r="L2864" s="192"/>
      <c r="M2864" s="192"/>
      <c r="N2864" s="192"/>
      <c r="O2864" s="192"/>
      <c r="P2864" s="192"/>
    </row>
    <row r="2865" spans="1:16" x14ac:dyDescent="0.25">
      <c r="A2865" s="193"/>
      <c r="B2865" s="206"/>
      <c r="C2865" s="204"/>
      <c r="D2865" s="192"/>
      <c r="E2865" s="192"/>
      <c r="F2865" s="192"/>
      <c r="G2865" s="192"/>
      <c r="H2865" s="192"/>
      <c r="I2865" s="192"/>
      <c r="J2865" s="192"/>
      <c r="K2865" s="192"/>
      <c r="L2865" s="192"/>
      <c r="M2865" s="192"/>
      <c r="N2865" s="192"/>
      <c r="O2865" s="192"/>
      <c r="P2865" s="192"/>
    </row>
    <row r="2866" spans="1:16" x14ac:dyDescent="0.25">
      <c r="A2866" s="324">
        <f>A2861+1</f>
        <v>572</v>
      </c>
      <c r="B2866" s="336">
        <f>Hoja2!B581</f>
        <v>0</v>
      </c>
      <c r="C2866" s="342">
        <f>Hoja2!R581</f>
        <v>0</v>
      </c>
      <c r="D2866" s="191" t="str">
        <f>$D$11</f>
        <v>NORTE</v>
      </c>
      <c r="E2866" s="187"/>
      <c r="F2866" s="192"/>
      <c r="G2866" s="192"/>
      <c r="H2866" s="192"/>
      <c r="I2866" s="192"/>
      <c r="J2866" s="192"/>
      <c r="K2866" s="192"/>
      <c r="L2866" s="192"/>
      <c r="M2866" s="192"/>
      <c r="N2866" s="192"/>
      <c r="O2866" s="192"/>
      <c r="P2866" s="192"/>
    </row>
    <row r="2867" spans="1:16" x14ac:dyDescent="0.25">
      <c r="A2867" s="325"/>
      <c r="B2867" s="337"/>
      <c r="C2867" s="343"/>
      <c r="D2867" s="194" t="str">
        <f>$D$12</f>
        <v>ESTE</v>
      </c>
      <c r="E2867" s="189"/>
      <c r="F2867" s="192"/>
      <c r="G2867" s="192"/>
      <c r="H2867" s="192"/>
      <c r="I2867" s="192"/>
      <c r="J2867" s="192"/>
      <c r="K2867" s="192"/>
      <c r="L2867" s="192"/>
      <c r="M2867" s="192"/>
      <c r="N2867" s="192"/>
      <c r="O2867" s="192"/>
      <c r="P2867" s="192"/>
    </row>
    <row r="2868" spans="1:16" x14ac:dyDescent="0.25">
      <c r="A2868" s="325"/>
      <c r="B2868" s="337"/>
      <c r="C2868" s="343"/>
      <c r="D2868" s="191" t="str">
        <f>$D$13</f>
        <v>SUD</v>
      </c>
      <c r="E2868" s="188"/>
      <c r="F2868" s="192"/>
      <c r="G2868" s="192"/>
      <c r="H2868" s="192"/>
      <c r="I2868" s="192"/>
      <c r="J2868" s="192"/>
      <c r="K2868" s="192"/>
      <c r="L2868" s="192"/>
      <c r="M2868" s="192"/>
      <c r="N2868" s="192"/>
      <c r="O2868" s="192"/>
      <c r="P2868" s="192"/>
    </row>
    <row r="2869" spans="1:16" x14ac:dyDescent="0.25">
      <c r="A2869" s="326"/>
      <c r="B2869" s="338"/>
      <c r="C2869" s="344"/>
      <c r="D2869" s="195" t="str">
        <f>$D$14</f>
        <v>OESTE</v>
      </c>
      <c r="E2869" s="190"/>
      <c r="F2869" s="192"/>
      <c r="G2869" s="192"/>
      <c r="H2869" s="192"/>
      <c r="I2869" s="192"/>
      <c r="J2869" s="192"/>
      <c r="K2869" s="192"/>
      <c r="L2869" s="192"/>
      <c r="M2869" s="192"/>
      <c r="N2869" s="192"/>
      <c r="O2869" s="192"/>
      <c r="P2869" s="192"/>
    </row>
    <row r="2870" spans="1:16" x14ac:dyDescent="0.25">
      <c r="A2870" s="193"/>
      <c r="B2870" s="206"/>
      <c r="C2870" s="204"/>
      <c r="D2870" s="192"/>
      <c r="E2870" s="192"/>
      <c r="F2870" s="192"/>
      <c r="G2870" s="192"/>
      <c r="H2870" s="192"/>
      <c r="I2870" s="192"/>
      <c r="J2870" s="192"/>
      <c r="K2870" s="192"/>
      <c r="L2870" s="192"/>
      <c r="M2870" s="192"/>
      <c r="N2870" s="192"/>
      <c r="O2870" s="192"/>
      <c r="P2870" s="192"/>
    </row>
    <row r="2871" spans="1:16" x14ac:dyDescent="0.25">
      <c r="A2871" s="327">
        <f>A2866+1</f>
        <v>573</v>
      </c>
      <c r="B2871" s="333">
        <f>Hoja2!B582</f>
        <v>0</v>
      </c>
      <c r="C2871" s="339">
        <f>Hoja2!R582</f>
        <v>0</v>
      </c>
      <c r="D2871" s="191" t="str">
        <f>$D$11</f>
        <v>NORTE</v>
      </c>
      <c r="E2871" s="187"/>
      <c r="F2871" s="192"/>
      <c r="G2871" s="192"/>
      <c r="H2871" s="192"/>
      <c r="I2871" s="192"/>
      <c r="J2871" s="192"/>
      <c r="K2871" s="192"/>
      <c r="L2871" s="192"/>
      <c r="M2871" s="192"/>
      <c r="N2871" s="192"/>
      <c r="O2871" s="192"/>
      <c r="P2871" s="192"/>
    </row>
    <row r="2872" spans="1:16" x14ac:dyDescent="0.25">
      <c r="A2872" s="328"/>
      <c r="B2872" s="334"/>
      <c r="C2872" s="340"/>
      <c r="D2872" s="194" t="str">
        <f>$D$12</f>
        <v>ESTE</v>
      </c>
      <c r="E2872" s="189"/>
      <c r="F2872" s="192"/>
      <c r="G2872" s="192"/>
      <c r="H2872" s="192"/>
      <c r="I2872" s="192"/>
      <c r="J2872" s="192"/>
      <c r="K2872" s="192"/>
      <c r="L2872" s="192"/>
      <c r="M2872" s="192"/>
      <c r="N2872" s="192"/>
      <c r="O2872" s="192"/>
      <c r="P2872" s="192"/>
    </row>
    <row r="2873" spans="1:16" x14ac:dyDescent="0.25">
      <c r="A2873" s="328"/>
      <c r="B2873" s="334"/>
      <c r="C2873" s="340"/>
      <c r="D2873" s="191" t="str">
        <f>$D$13</f>
        <v>SUD</v>
      </c>
      <c r="E2873" s="188"/>
      <c r="F2873" s="192"/>
      <c r="G2873" s="192"/>
      <c r="H2873" s="192"/>
      <c r="I2873" s="192"/>
      <c r="J2873" s="192"/>
      <c r="K2873" s="192"/>
      <c r="L2873" s="192"/>
      <c r="M2873" s="192"/>
      <c r="N2873" s="192"/>
      <c r="O2873" s="192"/>
      <c r="P2873" s="192"/>
    </row>
    <row r="2874" spans="1:16" x14ac:dyDescent="0.25">
      <c r="A2874" s="329"/>
      <c r="B2874" s="335"/>
      <c r="C2874" s="341"/>
      <c r="D2874" s="195" t="str">
        <f>$D$14</f>
        <v>OESTE</v>
      </c>
      <c r="E2874" s="190"/>
      <c r="F2874" s="192"/>
      <c r="G2874" s="192"/>
      <c r="H2874" s="192"/>
      <c r="I2874" s="192"/>
      <c r="J2874" s="192"/>
      <c r="K2874" s="192"/>
      <c r="L2874" s="192"/>
      <c r="M2874" s="192"/>
      <c r="N2874" s="192"/>
      <c r="O2874" s="192"/>
      <c r="P2874" s="192"/>
    </row>
    <row r="2875" spans="1:16" x14ac:dyDescent="0.25">
      <c r="A2875" s="193"/>
      <c r="B2875" s="206"/>
      <c r="C2875" s="204"/>
      <c r="D2875" s="192"/>
      <c r="E2875" s="192"/>
      <c r="F2875" s="192"/>
      <c r="G2875" s="192"/>
      <c r="H2875" s="192"/>
      <c r="I2875" s="192"/>
      <c r="J2875" s="192"/>
      <c r="K2875" s="192"/>
      <c r="L2875" s="192"/>
      <c r="M2875" s="192"/>
      <c r="N2875" s="192"/>
      <c r="O2875" s="192"/>
      <c r="P2875" s="192"/>
    </row>
    <row r="2876" spans="1:16" x14ac:dyDescent="0.25">
      <c r="A2876" s="324">
        <f>A2871+1</f>
        <v>574</v>
      </c>
      <c r="B2876" s="336">
        <f>Hoja2!B583</f>
        <v>0</v>
      </c>
      <c r="C2876" s="342">
        <f>Hoja2!R583</f>
        <v>0</v>
      </c>
      <c r="D2876" s="191" t="str">
        <f>$D$11</f>
        <v>NORTE</v>
      </c>
      <c r="E2876" s="187"/>
      <c r="F2876" s="192"/>
      <c r="G2876" s="192"/>
      <c r="H2876" s="192"/>
      <c r="I2876" s="192"/>
      <c r="J2876" s="192"/>
      <c r="K2876" s="192"/>
      <c r="L2876" s="192"/>
      <c r="M2876" s="192"/>
      <c r="N2876" s="192"/>
      <c r="O2876" s="192"/>
      <c r="P2876" s="192"/>
    </row>
    <row r="2877" spans="1:16" x14ac:dyDescent="0.25">
      <c r="A2877" s="325"/>
      <c r="B2877" s="337"/>
      <c r="C2877" s="343"/>
      <c r="D2877" s="194" t="str">
        <f>$D$12</f>
        <v>ESTE</v>
      </c>
      <c r="E2877" s="189"/>
      <c r="F2877" s="192"/>
      <c r="G2877" s="192"/>
      <c r="H2877" s="192"/>
      <c r="I2877" s="192"/>
      <c r="J2877" s="192"/>
      <c r="K2877" s="192"/>
      <c r="L2877" s="192"/>
      <c r="M2877" s="192"/>
      <c r="N2877" s="192"/>
      <c r="O2877" s="192"/>
      <c r="P2877" s="192"/>
    </row>
    <row r="2878" spans="1:16" x14ac:dyDescent="0.25">
      <c r="A2878" s="325"/>
      <c r="B2878" s="337"/>
      <c r="C2878" s="343"/>
      <c r="D2878" s="191" t="str">
        <f>$D$13</f>
        <v>SUD</v>
      </c>
      <c r="E2878" s="188"/>
      <c r="F2878" s="192"/>
      <c r="G2878" s="192"/>
      <c r="H2878" s="192"/>
      <c r="I2878" s="192"/>
      <c r="J2878" s="192"/>
      <c r="K2878" s="192"/>
      <c r="L2878" s="192"/>
      <c r="M2878" s="192"/>
      <c r="N2878" s="192"/>
      <c r="O2878" s="192"/>
      <c r="P2878" s="192"/>
    </row>
    <row r="2879" spans="1:16" x14ac:dyDescent="0.25">
      <c r="A2879" s="326"/>
      <c r="B2879" s="338"/>
      <c r="C2879" s="344"/>
      <c r="D2879" s="195" t="str">
        <f>$D$14</f>
        <v>OESTE</v>
      </c>
      <c r="E2879" s="190"/>
      <c r="F2879" s="192"/>
      <c r="G2879" s="192"/>
      <c r="H2879" s="192"/>
      <c r="I2879" s="192"/>
      <c r="J2879" s="192"/>
      <c r="K2879" s="192"/>
      <c r="L2879" s="192"/>
      <c r="M2879" s="192"/>
      <c r="N2879" s="192"/>
      <c r="O2879" s="192"/>
      <c r="P2879" s="192"/>
    </row>
    <row r="2880" spans="1:16" x14ac:dyDescent="0.25">
      <c r="A2880" s="193"/>
      <c r="B2880" s="206"/>
      <c r="C2880" s="204"/>
      <c r="D2880" s="192"/>
      <c r="E2880" s="192"/>
      <c r="F2880" s="192"/>
      <c r="G2880" s="192"/>
      <c r="H2880" s="192"/>
      <c r="I2880" s="192"/>
      <c r="J2880" s="192"/>
      <c r="K2880" s="192"/>
      <c r="L2880" s="192"/>
      <c r="M2880" s="192"/>
      <c r="N2880" s="192"/>
      <c r="O2880" s="192"/>
      <c r="P2880" s="192"/>
    </row>
    <row r="2881" spans="1:16" x14ac:dyDescent="0.25">
      <c r="A2881" s="327">
        <f>A2876+1</f>
        <v>575</v>
      </c>
      <c r="B2881" s="333">
        <f>Hoja2!B584</f>
        <v>0</v>
      </c>
      <c r="C2881" s="339">
        <f>Hoja2!R584</f>
        <v>0</v>
      </c>
      <c r="D2881" s="191" t="str">
        <f>$D$11</f>
        <v>NORTE</v>
      </c>
      <c r="E2881" s="187"/>
      <c r="F2881" s="192"/>
      <c r="G2881" s="192"/>
      <c r="H2881" s="192"/>
      <c r="I2881" s="192"/>
      <c r="J2881" s="192"/>
      <c r="K2881" s="192"/>
      <c r="L2881" s="192"/>
      <c r="M2881" s="192"/>
      <c r="N2881" s="192"/>
      <c r="O2881" s="192"/>
      <c r="P2881" s="192"/>
    </row>
    <row r="2882" spans="1:16" x14ac:dyDescent="0.25">
      <c r="A2882" s="328"/>
      <c r="B2882" s="334"/>
      <c r="C2882" s="340"/>
      <c r="D2882" s="194" t="str">
        <f>$D$12</f>
        <v>ESTE</v>
      </c>
      <c r="E2882" s="189"/>
      <c r="F2882" s="192"/>
      <c r="G2882" s="192"/>
      <c r="H2882" s="192"/>
      <c r="I2882" s="192"/>
      <c r="J2882" s="192"/>
      <c r="K2882" s="192"/>
      <c r="L2882" s="192"/>
      <c r="M2882" s="192"/>
      <c r="N2882" s="192"/>
      <c r="O2882" s="192"/>
      <c r="P2882" s="192"/>
    </row>
    <row r="2883" spans="1:16" x14ac:dyDescent="0.25">
      <c r="A2883" s="328"/>
      <c r="B2883" s="334"/>
      <c r="C2883" s="340"/>
      <c r="D2883" s="191" t="str">
        <f>$D$13</f>
        <v>SUD</v>
      </c>
      <c r="E2883" s="188"/>
      <c r="F2883" s="192"/>
      <c r="G2883" s="192"/>
      <c r="H2883" s="192"/>
      <c r="I2883" s="192"/>
      <c r="J2883" s="192"/>
      <c r="K2883" s="192"/>
      <c r="L2883" s="192"/>
      <c r="M2883" s="192"/>
      <c r="N2883" s="192"/>
      <c r="O2883" s="192"/>
      <c r="P2883" s="192"/>
    </row>
    <row r="2884" spans="1:16" x14ac:dyDescent="0.25">
      <c r="A2884" s="329"/>
      <c r="B2884" s="335"/>
      <c r="C2884" s="341"/>
      <c r="D2884" s="195" t="str">
        <f>$D$14</f>
        <v>OESTE</v>
      </c>
      <c r="E2884" s="190"/>
      <c r="F2884" s="192"/>
      <c r="G2884" s="192"/>
      <c r="H2884" s="192"/>
      <c r="I2884" s="192"/>
      <c r="J2884" s="192"/>
      <c r="K2884" s="192"/>
      <c r="L2884" s="192"/>
      <c r="M2884" s="192"/>
      <c r="N2884" s="192"/>
      <c r="O2884" s="192"/>
      <c r="P2884" s="192"/>
    </row>
    <row r="2885" spans="1:16" x14ac:dyDescent="0.25">
      <c r="A2885" s="193"/>
      <c r="B2885" s="206"/>
      <c r="C2885" s="204"/>
      <c r="D2885" s="192"/>
      <c r="E2885" s="192"/>
      <c r="F2885" s="192"/>
      <c r="G2885" s="192"/>
      <c r="H2885" s="192"/>
      <c r="I2885" s="192"/>
      <c r="J2885" s="192"/>
      <c r="K2885" s="192"/>
      <c r="L2885" s="192"/>
      <c r="M2885" s="192"/>
      <c r="N2885" s="192"/>
      <c r="O2885" s="192"/>
      <c r="P2885" s="192"/>
    </row>
    <row r="2886" spans="1:16" x14ac:dyDescent="0.25">
      <c r="A2886" s="324">
        <f>A2881+1</f>
        <v>576</v>
      </c>
      <c r="B2886" s="336">
        <f>Hoja2!B585</f>
        <v>0</v>
      </c>
      <c r="C2886" s="342">
        <f>Hoja2!R585</f>
        <v>0</v>
      </c>
      <c r="D2886" s="191" t="str">
        <f>$D$11</f>
        <v>NORTE</v>
      </c>
      <c r="E2886" s="187"/>
      <c r="F2886" s="192"/>
      <c r="G2886" s="192"/>
      <c r="H2886" s="192"/>
      <c r="I2886" s="192"/>
      <c r="J2886" s="192"/>
      <c r="K2886" s="192"/>
      <c r="L2886" s="192"/>
      <c r="M2886" s="192"/>
      <c r="N2886" s="192"/>
      <c r="O2886" s="192"/>
      <c r="P2886" s="192"/>
    </row>
    <row r="2887" spans="1:16" x14ac:dyDescent="0.25">
      <c r="A2887" s="325"/>
      <c r="B2887" s="337"/>
      <c r="C2887" s="343"/>
      <c r="D2887" s="194" t="str">
        <f>$D$12</f>
        <v>ESTE</v>
      </c>
      <c r="E2887" s="189"/>
      <c r="F2887" s="192"/>
      <c r="G2887" s="192"/>
      <c r="H2887" s="192"/>
      <c r="I2887" s="192"/>
      <c r="J2887" s="192"/>
      <c r="K2887" s="192"/>
      <c r="L2887" s="192"/>
      <c r="M2887" s="192"/>
      <c r="N2887" s="192"/>
      <c r="O2887" s="192"/>
      <c r="P2887" s="192"/>
    </row>
    <row r="2888" spans="1:16" x14ac:dyDescent="0.25">
      <c r="A2888" s="325"/>
      <c r="B2888" s="337"/>
      <c r="C2888" s="343"/>
      <c r="D2888" s="191" t="str">
        <f>$D$13</f>
        <v>SUD</v>
      </c>
      <c r="E2888" s="188"/>
      <c r="F2888" s="192"/>
      <c r="G2888" s="192"/>
      <c r="H2888" s="192"/>
      <c r="I2888" s="192"/>
      <c r="J2888" s="192"/>
      <c r="K2888" s="192"/>
      <c r="L2888" s="192"/>
      <c r="M2888" s="192"/>
      <c r="N2888" s="192"/>
      <c r="O2888" s="192"/>
      <c r="P2888" s="192"/>
    </row>
    <row r="2889" spans="1:16" x14ac:dyDescent="0.25">
      <c r="A2889" s="326"/>
      <c r="B2889" s="338"/>
      <c r="C2889" s="344"/>
      <c r="D2889" s="195" t="str">
        <f>$D$14</f>
        <v>OESTE</v>
      </c>
      <c r="E2889" s="190"/>
      <c r="F2889" s="192"/>
      <c r="G2889" s="192"/>
      <c r="H2889" s="192"/>
      <c r="I2889" s="192"/>
      <c r="J2889" s="192"/>
      <c r="K2889" s="192"/>
      <c r="L2889" s="192"/>
      <c r="M2889" s="192"/>
      <c r="N2889" s="192"/>
      <c r="O2889" s="192"/>
      <c r="P2889" s="192"/>
    </row>
    <row r="2890" spans="1:16" x14ac:dyDescent="0.25">
      <c r="A2890" s="193"/>
      <c r="B2890" s="206"/>
      <c r="C2890" s="204"/>
      <c r="D2890" s="192"/>
      <c r="E2890" s="192"/>
      <c r="F2890" s="192"/>
      <c r="G2890" s="192"/>
      <c r="H2890" s="192"/>
      <c r="I2890" s="192"/>
      <c r="J2890" s="192"/>
      <c r="K2890" s="192"/>
      <c r="L2890" s="192"/>
      <c r="M2890" s="192"/>
      <c r="N2890" s="192"/>
      <c r="O2890" s="192"/>
      <c r="P2890" s="192"/>
    </row>
    <row r="2891" spans="1:16" x14ac:dyDescent="0.25">
      <c r="A2891" s="327">
        <f>A2886+1</f>
        <v>577</v>
      </c>
      <c r="B2891" s="333">
        <f>Hoja2!B586</f>
        <v>0</v>
      </c>
      <c r="C2891" s="339">
        <f>Hoja2!R586</f>
        <v>0</v>
      </c>
      <c r="D2891" s="191" t="str">
        <f>$D$11</f>
        <v>NORTE</v>
      </c>
      <c r="E2891" s="187"/>
      <c r="F2891" s="192"/>
      <c r="G2891" s="192"/>
      <c r="H2891" s="192"/>
      <c r="I2891" s="192"/>
      <c r="J2891" s="192"/>
      <c r="K2891" s="192"/>
      <c r="L2891" s="192"/>
      <c r="M2891" s="192"/>
      <c r="N2891" s="192"/>
      <c r="O2891" s="192"/>
      <c r="P2891" s="192"/>
    </row>
    <row r="2892" spans="1:16" x14ac:dyDescent="0.25">
      <c r="A2892" s="328"/>
      <c r="B2892" s="334"/>
      <c r="C2892" s="340"/>
      <c r="D2892" s="194" t="str">
        <f>$D$12</f>
        <v>ESTE</v>
      </c>
      <c r="E2892" s="189"/>
      <c r="F2892" s="192"/>
      <c r="G2892" s="192"/>
      <c r="H2892" s="192"/>
      <c r="I2892" s="192"/>
      <c r="J2892" s="192"/>
      <c r="K2892" s="192"/>
      <c r="L2892" s="192"/>
      <c r="M2892" s="192"/>
      <c r="N2892" s="192"/>
      <c r="O2892" s="192"/>
      <c r="P2892" s="192"/>
    </row>
    <row r="2893" spans="1:16" x14ac:dyDescent="0.25">
      <c r="A2893" s="328"/>
      <c r="B2893" s="334"/>
      <c r="C2893" s="340"/>
      <c r="D2893" s="191" t="str">
        <f>$D$13</f>
        <v>SUD</v>
      </c>
      <c r="E2893" s="188"/>
      <c r="F2893" s="192"/>
      <c r="G2893" s="192"/>
      <c r="H2893" s="192"/>
      <c r="I2893" s="192"/>
      <c r="J2893" s="192"/>
      <c r="K2893" s="192"/>
      <c r="L2893" s="192"/>
      <c r="M2893" s="192"/>
      <c r="N2893" s="192"/>
      <c r="O2893" s="192"/>
      <c r="P2893" s="192"/>
    </row>
    <row r="2894" spans="1:16" x14ac:dyDescent="0.25">
      <c r="A2894" s="329"/>
      <c r="B2894" s="335"/>
      <c r="C2894" s="341"/>
      <c r="D2894" s="195" t="str">
        <f>$D$14</f>
        <v>OESTE</v>
      </c>
      <c r="E2894" s="190"/>
      <c r="F2894" s="192"/>
      <c r="G2894" s="192"/>
      <c r="H2894" s="192"/>
      <c r="I2894" s="192"/>
      <c r="J2894" s="192"/>
      <c r="K2894" s="192"/>
      <c r="L2894" s="192"/>
      <c r="M2894" s="192"/>
      <c r="N2894" s="192"/>
      <c r="O2894" s="192"/>
      <c r="P2894" s="192"/>
    </row>
    <row r="2895" spans="1:16" x14ac:dyDescent="0.25">
      <c r="A2895" s="193"/>
      <c r="B2895" s="206"/>
      <c r="C2895" s="204"/>
      <c r="D2895" s="192"/>
      <c r="E2895" s="192"/>
      <c r="F2895" s="192"/>
      <c r="G2895" s="192"/>
      <c r="H2895" s="192"/>
      <c r="I2895" s="192"/>
      <c r="J2895" s="192"/>
      <c r="K2895" s="192"/>
      <c r="L2895" s="192"/>
      <c r="M2895" s="192"/>
      <c r="N2895" s="192"/>
      <c r="O2895" s="192"/>
      <c r="P2895" s="192"/>
    </row>
    <row r="2896" spans="1:16" x14ac:dyDescent="0.25">
      <c r="A2896" s="324">
        <f>A2891+1</f>
        <v>578</v>
      </c>
      <c r="B2896" s="336">
        <f>Hoja2!B587</f>
        <v>0</v>
      </c>
      <c r="C2896" s="342">
        <f>Hoja2!R587</f>
        <v>0</v>
      </c>
      <c r="D2896" s="191" t="str">
        <f>$D$11</f>
        <v>NORTE</v>
      </c>
      <c r="E2896" s="187"/>
      <c r="F2896" s="192"/>
      <c r="G2896" s="192"/>
      <c r="H2896" s="192"/>
      <c r="I2896" s="192"/>
      <c r="J2896" s="192"/>
      <c r="K2896" s="192"/>
      <c r="L2896" s="192"/>
      <c r="M2896" s="192"/>
      <c r="N2896" s="192"/>
      <c r="O2896" s="192"/>
      <c r="P2896" s="192"/>
    </row>
    <row r="2897" spans="1:16" x14ac:dyDescent="0.25">
      <c r="A2897" s="325"/>
      <c r="B2897" s="337"/>
      <c r="C2897" s="343"/>
      <c r="D2897" s="194" t="str">
        <f>$D$12</f>
        <v>ESTE</v>
      </c>
      <c r="E2897" s="189"/>
      <c r="F2897" s="192"/>
      <c r="G2897" s="192"/>
      <c r="H2897" s="192"/>
      <c r="I2897" s="192"/>
      <c r="J2897" s="192"/>
      <c r="K2897" s="192"/>
      <c r="L2897" s="192"/>
      <c r="M2897" s="192"/>
      <c r="N2897" s="192"/>
      <c r="O2897" s="192"/>
      <c r="P2897" s="192"/>
    </row>
    <row r="2898" spans="1:16" x14ac:dyDescent="0.25">
      <c r="A2898" s="325"/>
      <c r="B2898" s="337"/>
      <c r="C2898" s="343"/>
      <c r="D2898" s="191" t="str">
        <f>$D$13</f>
        <v>SUD</v>
      </c>
      <c r="E2898" s="188"/>
      <c r="F2898" s="192"/>
      <c r="G2898" s="192"/>
      <c r="H2898" s="192"/>
      <c r="I2898" s="192"/>
      <c r="J2898" s="192"/>
      <c r="K2898" s="192"/>
      <c r="L2898" s="192"/>
      <c r="M2898" s="192"/>
      <c r="N2898" s="192"/>
      <c r="O2898" s="192"/>
      <c r="P2898" s="192"/>
    </row>
    <row r="2899" spans="1:16" x14ac:dyDescent="0.25">
      <c r="A2899" s="326"/>
      <c r="B2899" s="338"/>
      <c r="C2899" s="344"/>
      <c r="D2899" s="195" t="str">
        <f>$D$14</f>
        <v>OESTE</v>
      </c>
      <c r="E2899" s="190"/>
      <c r="F2899" s="192"/>
      <c r="G2899" s="192"/>
      <c r="H2899" s="192"/>
      <c r="I2899" s="192"/>
      <c r="J2899" s="192"/>
      <c r="K2899" s="192"/>
      <c r="L2899" s="192"/>
      <c r="M2899" s="192"/>
      <c r="N2899" s="192"/>
      <c r="O2899" s="192"/>
      <c r="P2899" s="192"/>
    </row>
    <row r="2900" spans="1:16" x14ac:dyDescent="0.25">
      <c r="A2900" s="193"/>
      <c r="B2900" s="206"/>
      <c r="C2900" s="204"/>
      <c r="D2900" s="192"/>
      <c r="E2900" s="192"/>
      <c r="F2900" s="192"/>
      <c r="G2900" s="192"/>
      <c r="H2900" s="192"/>
      <c r="I2900" s="192"/>
      <c r="J2900" s="192"/>
      <c r="K2900" s="192"/>
      <c r="L2900" s="192"/>
      <c r="M2900" s="192"/>
      <c r="N2900" s="192"/>
      <c r="O2900" s="192"/>
      <c r="P2900" s="192"/>
    </row>
    <row r="2901" spans="1:16" x14ac:dyDescent="0.25">
      <c r="A2901" s="327">
        <f>A2896+1</f>
        <v>579</v>
      </c>
      <c r="B2901" s="333">
        <f>Hoja2!B588</f>
        <v>0</v>
      </c>
      <c r="C2901" s="339">
        <f>Hoja2!R588</f>
        <v>0</v>
      </c>
      <c r="D2901" s="191" t="str">
        <f>$D$11</f>
        <v>NORTE</v>
      </c>
      <c r="E2901" s="187"/>
      <c r="F2901" s="192"/>
      <c r="G2901" s="192"/>
      <c r="H2901" s="192"/>
      <c r="I2901" s="192"/>
      <c r="J2901" s="192"/>
      <c r="K2901" s="192"/>
      <c r="L2901" s="192"/>
      <c r="M2901" s="192"/>
      <c r="N2901" s="192"/>
      <c r="O2901" s="192"/>
      <c r="P2901" s="192"/>
    </row>
    <row r="2902" spans="1:16" x14ac:dyDescent="0.25">
      <c r="A2902" s="328"/>
      <c r="B2902" s="334"/>
      <c r="C2902" s="340"/>
      <c r="D2902" s="194" t="str">
        <f>$D$12</f>
        <v>ESTE</v>
      </c>
      <c r="E2902" s="189"/>
      <c r="F2902" s="192"/>
      <c r="G2902" s="192"/>
      <c r="H2902" s="192"/>
      <c r="I2902" s="192"/>
      <c r="J2902" s="192"/>
      <c r="K2902" s="192"/>
      <c r="L2902" s="192"/>
      <c r="M2902" s="192"/>
      <c r="N2902" s="192"/>
      <c r="O2902" s="192"/>
      <c r="P2902" s="192"/>
    </row>
    <row r="2903" spans="1:16" x14ac:dyDescent="0.25">
      <c r="A2903" s="328"/>
      <c r="B2903" s="334"/>
      <c r="C2903" s="340"/>
      <c r="D2903" s="191" t="str">
        <f>$D$13</f>
        <v>SUD</v>
      </c>
      <c r="E2903" s="188"/>
      <c r="F2903" s="192"/>
      <c r="G2903" s="192"/>
      <c r="H2903" s="192"/>
      <c r="I2903" s="192"/>
      <c r="J2903" s="192"/>
      <c r="K2903" s="192"/>
      <c r="L2903" s="192"/>
      <c r="M2903" s="192"/>
      <c r="N2903" s="192"/>
      <c r="O2903" s="192"/>
      <c r="P2903" s="192"/>
    </row>
    <row r="2904" spans="1:16" x14ac:dyDescent="0.25">
      <c r="A2904" s="329"/>
      <c r="B2904" s="335"/>
      <c r="C2904" s="341"/>
      <c r="D2904" s="195" t="str">
        <f>$D$14</f>
        <v>OESTE</v>
      </c>
      <c r="E2904" s="190"/>
      <c r="F2904" s="192"/>
      <c r="G2904" s="192"/>
      <c r="H2904" s="192"/>
      <c r="I2904" s="192"/>
      <c r="J2904" s="192"/>
      <c r="K2904" s="192"/>
      <c r="L2904" s="192"/>
      <c r="M2904" s="192"/>
      <c r="N2904" s="192"/>
      <c r="O2904" s="192"/>
      <c r="P2904" s="192"/>
    </row>
    <row r="2905" spans="1:16" x14ac:dyDescent="0.25">
      <c r="A2905" s="193"/>
      <c r="B2905" s="206"/>
      <c r="C2905" s="204"/>
      <c r="D2905" s="192"/>
      <c r="E2905" s="192"/>
      <c r="F2905" s="192"/>
      <c r="G2905" s="192"/>
      <c r="H2905" s="192"/>
      <c r="I2905" s="192"/>
      <c r="J2905" s="192"/>
      <c r="K2905" s="192"/>
      <c r="L2905" s="192"/>
      <c r="M2905" s="192"/>
      <c r="N2905" s="192"/>
      <c r="O2905" s="192"/>
      <c r="P2905" s="192"/>
    </row>
    <row r="2906" spans="1:16" x14ac:dyDescent="0.25">
      <c r="A2906" s="324">
        <f>A2901+1</f>
        <v>580</v>
      </c>
      <c r="B2906" s="336">
        <f>Hoja2!B589</f>
        <v>0</v>
      </c>
      <c r="C2906" s="342">
        <f>Hoja2!R589</f>
        <v>0</v>
      </c>
      <c r="D2906" s="191" t="str">
        <f>$D$11</f>
        <v>NORTE</v>
      </c>
      <c r="E2906" s="187"/>
      <c r="F2906" s="192"/>
      <c r="G2906" s="192"/>
      <c r="H2906" s="192"/>
      <c r="I2906" s="192"/>
      <c r="J2906" s="192"/>
      <c r="K2906" s="192"/>
      <c r="L2906" s="192"/>
      <c r="M2906" s="192"/>
      <c r="N2906" s="192"/>
      <c r="O2906" s="192"/>
      <c r="P2906" s="192"/>
    </row>
    <row r="2907" spans="1:16" x14ac:dyDescent="0.25">
      <c r="A2907" s="325"/>
      <c r="B2907" s="337"/>
      <c r="C2907" s="343"/>
      <c r="D2907" s="194" t="str">
        <f>$D$12</f>
        <v>ESTE</v>
      </c>
      <c r="E2907" s="189"/>
      <c r="F2907" s="192"/>
      <c r="G2907" s="192"/>
      <c r="H2907" s="192"/>
      <c r="I2907" s="192"/>
      <c r="J2907" s="192"/>
      <c r="K2907" s="192"/>
      <c r="L2907" s="192"/>
      <c r="M2907" s="192"/>
      <c r="N2907" s="192"/>
      <c r="O2907" s="192"/>
      <c r="P2907" s="192"/>
    </row>
    <row r="2908" spans="1:16" x14ac:dyDescent="0.25">
      <c r="A2908" s="325"/>
      <c r="B2908" s="337"/>
      <c r="C2908" s="343"/>
      <c r="D2908" s="191" t="str">
        <f>$D$13</f>
        <v>SUD</v>
      </c>
      <c r="E2908" s="188"/>
      <c r="F2908" s="192"/>
      <c r="G2908" s="192"/>
      <c r="H2908" s="192"/>
      <c r="I2908" s="192"/>
      <c r="J2908" s="192"/>
      <c r="K2908" s="192"/>
      <c r="L2908" s="192"/>
      <c r="M2908" s="192"/>
      <c r="N2908" s="192"/>
      <c r="O2908" s="192"/>
      <c r="P2908" s="192"/>
    </row>
    <row r="2909" spans="1:16" x14ac:dyDescent="0.25">
      <c r="A2909" s="326"/>
      <c r="B2909" s="338"/>
      <c r="C2909" s="344"/>
      <c r="D2909" s="195" t="str">
        <f>$D$14</f>
        <v>OESTE</v>
      </c>
      <c r="E2909" s="190"/>
      <c r="F2909" s="192"/>
      <c r="G2909" s="192"/>
      <c r="H2909" s="192"/>
      <c r="I2909" s="192"/>
      <c r="J2909" s="192"/>
      <c r="K2909" s="192"/>
      <c r="L2909" s="192"/>
      <c r="M2909" s="192"/>
      <c r="N2909" s="192"/>
      <c r="O2909" s="192"/>
      <c r="P2909" s="192"/>
    </row>
    <row r="2910" spans="1:16" x14ac:dyDescent="0.25">
      <c r="A2910" s="193"/>
      <c r="B2910" s="206"/>
      <c r="C2910" s="204"/>
      <c r="D2910" s="192"/>
      <c r="E2910" s="192"/>
      <c r="F2910" s="192"/>
      <c r="G2910" s="192"/>
      <c r="H2910" s="192"/>
      <c r="I2910" s="192"/>
      <c r="J2910" s="192"/>
      <c r="K2910" s="192"/>
      <c r="L2910" s="192"/>
      <c r="M2910" s="192"/>
      <c r="N2910" s="192"/>
      <c r="O2910" s="192"/>
      <c r="P2910" s="192"/>
    </row>
    <row r="2911" spans="1:16" x14ac:dyDescent="0.25">
      <c r="A2911" s="327">
        <f>A2906+1</f>
        <v>581</v>
      </c>
      <c r="B2911" s="333">
        <f>Hoja2!B590</f>
        <v>0</v>
      </c>
      <c r="C2911" s="339">
        <f>Hoja2!R590</f>
        <v>0</v>
      </c>
      <c r="D2911" s="191" t="str">
        <f>$D$11</f>
        <v>NORTE</v>
      </c>
      <c r="E2911" s="187"/>
      <c r="F2911" s="192"/>
      <c r="G2911" s="192"/>
      <c r="H2911" s="192"/>
      <c r="I2911" s="192"/>
      <c r="J2911" s="192"/>
      <c r="K2911" s="192"/>
      <c r="L2911" s="192"/>
      <c r="M2911" s="192"/>
      <c r="N2911" s="192"/>
      <c r="O2911" s="192"/>
      <c r="P2911" s="192"/>
    </row>
    <row r="2912" spans="1:16" x14ac:dyDescent="0.25">
      <c r="A2912" s="328"/>
      <c r="B2912" s="334"/>
      <c r="C2912" s="340"/>
      <c r="D2912" s="194" t="str">
        <f>$D$12</f>
        <v>ESTE</v>
      </c>
      <c r="E2912" s="189"/>
      <c r="F2912" s="192"/>
      <c r="G2912" s="192"/>
      <c r="H2912" s="192"/>
      <c r="I2912" s="192"/>
      <c r="J2912" s="192"/>
      <c r="K2912" s="192"/>
      <c r="L2912" s="192"/>
      <c r="M2912" s="192"/>
      <c r="N2912" s="192"/>
      <c r="O2912" s="192"/>
      <c r="P2912" s="192"/>
    </row>
    <row r="2913" spans="1:16" x14ac:dyDescent="0.25">
      <c r="A2913" s="328"/>
      <c r="B2913" s="334"/>
      <c r="C2913" s="340"/>
      <c r="D2913" s="191" t="str">
        <f>$D$13</f>
        <v>SUD</v>
      </c>
      <c r="E2913" s="188"/>
      <c r="F2913" s="192"/>
      <c r="G2913" s="192"/>
      <c r="H2913" s="192"/>
      <c r="I2913" s="192"/>
      <c r="J2913" s="192"/>
      <c r="K2913" s="192"/>
      <c r="L2913" s="192"/>
      <c r="M2913" s="192"/>
      <c r="N2913" s="192"/>
      <c r="O2913" s="192"/>
      <c r="P2913" s="192"/>
    </row>
    <row r="2914" spans="1:16" x14ac:dyDescent="0.25">
      <c r="A2914" s="329"/>
      <c r="B2914" s="335"/>
      <c r="C2914" s="341"/>
      <c r="D2914" s="195" t="str">
        <f>$D$14</f>
        <v>OESTE</v>
      </c>
      <c r="E2914" s="190"/>
      <c r="F2914" s="192"/>
      <c r="G2914" s="192"/>
      <c r="H2914" s="192"/>
      <c r="I2914" s="192"/>
      <c r="J2914" s="192"/>
      <c r="K2914" s="192"/>
      <c r="L2914" s="192"/>
      <c r="M2914" s="192"/>
      <c r="N2914" s="192"/>
      <c r="O2914" s="192"/>
      <c r="P2914" s="192"/>
    </row>
    <row r="2915" spans="1:16" x14ac:dyDescent="0.25">
      <c r="A2915" s="193"/>
      <c r="B2915" s="206"/>
      <c r="C2915" s="204"/>
      <c r="D2915" s="192"/>
      <c r="E2915" s="192"/>
      <c r="F2915" s="192"/>
      <c r="G2915" s="192"/>
      <c r="H2915" s="192"/>
      <c r="I2915" s="192"/>
      <c r="J2915" s="192"/>
      <c r="K2915" s="192"/>
      <c r="L2915" s="192"/>
      <c r="M2915" s="192"/>
      <c r="N2915" s="192"/>
      <c r="O2915" s="192"/>
      <c r="P2915" s="192"/>
    </row>
    <row r="2916" spans="1:16" x14ac:dyDescent="0.25">
      <c r="A2916" s="324">
        <f>A2911+1</f>
        <v>582</v>
      </c>
      <c r="B2916" s="336">
        <f>Hoja2!B591</f>
        <v>0</v>
      </c>
      <c r="C2916" s="342">
        <f>Hoja2!R591</f>
        <v>0</v>
      </c>
      <c r="D2916" s="191" t="str">
        <f>$D$11</f>
        <v>NORTE</v>
      </c>
      <c r="E2916" s="187"/>
      <c r="F2916" s="192"/>
      <c r="G2916" s="192"/>
      <c r="H2916" s="192"/>
      <c r="I2916" s="192"/>
      <c r="J2916" s="192"/>
      <c r="K2916" s="192"/>
      <c r="L2916" s="192"/>
      <c r="M2916" s="192"/>
      <c r="N2916" s="192"/>
      <c r="O2916" s="192"/>
      <c r="P2916" s="192"/>
    </row>
    <row r="2917" spans="1:16" x14ac:dyDescent="0.25">
      <c r="A2917" s="325"/>
      <c r="B2917" s="337"/>
      <c r="C2917" s="343"/>
      <c r="D2917" s="194" t="str">
        <f>$D$12</f>
        <v>ESTE</v>
      </c>
      <c r="E2917" s="189"/>
      <c r="F2917" s="192"/>
      <c r="G2917" s="192"/>
      <c r="H2917" s="192"/>
      <c r="I2917" s="192"/>
      <c r="J2917" s="192"/>
      <c r="K2917" s="192"/>
      <c r="L2917" s="192"/>
      <c r="M2917" s="192"/>
      <c r="N2917" s="192"/>
      <c r="O2917" s="192"/>
      <c r="P2917" s="192"/>
    </row>
    <row r="2918" spans="1:16" x14ac:dyDescent="0.25">
      <c r="A2918" s="325"/>
      <c r="B2918" s="337"/>
      <c r="C2918" s="343"/>
      <c r="D2918" s="191" t="str">
        <f>$D$13</f>
        <v>SUD</v>
      </c>
      <c r="E2918" s="188"/>
      <c r="F2918" s="192"/>
      <c r="G2918" s="192"/>
      <c r="H2918" s="192"/>
      <c r="I2918" s="192"/>
      <c r="J2918" s="192"/>
      <c r="K2918" s="192"/>
      <c r="L2918" s="192"/>
      <c r="M2918" s="192"/>
      <c r="N2918" s="192"/>
      <c r="O2918" s="192"/>
      <c r="P2918" s="192"/>
    </row>
    <row r="2919" spans="1:16" x14ac:dyDescent="0.25">
      <c r="A2919" s="326"/>
      <c r="B2919" s="338"/>
      <c r="C2919" s="344"/>
      <c r="D2919" s="195" t="str">
        <f>$D$14</f>
        <v>OESTE</v>
      </c>
      <c r="E2919" s="190"/>
      <c r="F2919" s="192"/>
      <c r="G2919" s="192"/>
      <c r="H2919" s="192"/>
      <c r="I2919" s="192"/>
      <c r="J2919" s="192"/>
      <c r="K2919" s="192"/>
      <c r="L2919" s="192"/>
      <c r="M2919" s="192"/>
      <c r="N2919" s="192"/>
      <c r="O2919" s="192"/>
      <c r="P2919" s="192"/>
    </row>
    <row r="2920" spans="1:16" x14ac:dyDescent="0.25">
      <c r="A2920" s="193"/>
      <c r="B2920" s="206"/>
      <c r="C2920" s="204"/>
      <c r="D2920" s="192"/>
      <c r="E2920" s="192"/>
      <c r="F2920" s="192"/>
      <c r="G2920" s="192"/>
      <c r="H2920" s="192"/>
      <c r="I2920" s="192"/>
      <c r="J2920" s="192"/>
      <c r="K2920" s="192"/>
      <c r="L2920" s="192"/>
      <c r="M2920" s="192"/>
      <c r="N2920" s="192"/>
      <c r="O2920" s="192"/>
      <c r="P2920" s="192"/>
    </row>
    <row r="2921" spans="1:16" x14ac:dyDescent="0.25">
      <c r="A2921" s="327">
        <f>A2916+1</f>
        <v>583</v>
      </c>
      <c r="B2921" s="333">
        <f>Hoja2!B592</f>
        <v>0</v>
      </c>
      <c r="C2921" s="339">
        <f>Hoja2!R592</f>
        <v>0</v>
      </c>
      <c r="D2921" s="191" t="str">
        <f>$D$11</f>
        <v>NORTE</v>
      </c>
      <c r="E2921" s="187"/>
      <c r="F2921" s="192"/>
      <c r="G2921" s="192"/>
      <c r="H2921" s="192"/>
      <c r="I2921" s="192"/>
      <c r="J2921" s="192"/>
      <c r="K2921" s="192"/>
      <c r="L2921" s="192"/>
      <c r="M2921" s="192"/>
      <c r="N2921" s="192"/>
      <c r="O2921" s="192"/>
      <c r="P2921" s="192"/>
    </row>
    <row r="2922" spans="1:16" x14ac:dyDescent="0.25">
      <c r="A2922" s="328"/>
      <c r="B2922" s="334"/>
      <c r="C2922" s="340"/>
      <c r="D2922" s="194" t="str">
        <f>$D$12</f>
        <v>ESTE</v>
      </c>
      <c r="E2922" s="189"/>
      <c r="F2922" s="192"/>
      <c r="G2922" s="192"/>
      <c r="H2922" s="192"/>
      <c r="I2922" s="192"/>
      <c r="J2922" s="192"/>
      <c r="K2922" s="192"/>
      <c r="L2922" s="192"/>
      <c r="M2922" s="192"/>
      <c r="N2922" s="192"/>
      <c r="O2922" s="192"/>
      <c r="P2922" s="192"/>
    </row>
    <row r="2923" spans="1:16" x14ac:dyDescent="0.25">
      <c r="A2923" s="328"/>
      <c r="B2923" s="334"/>
      <c r="C2923" s="340"/>
      <c r="D2923" s="191" t="str">
        <f>$D$13</f>
        <v>SUD</v>
      </c>
      <c r="E2923" s="188"/>
      <c r="F2923" s="192"/>
      <c r="G2923" s="192"/>
      <c r="H2923" s="192"/>
      <c r="I2923" s="192"/>
      <c r="J2923" s="192"/>
      <c r="K2923" s="192"/>
      <c r="L2923" s="192"/>
      <c r="M2923" s="192"/>
      <c r="N2923" s="192"/>
      <c r="O2923" s="192"/>
      <c r="P2923" s="192"/>
    </row>
    <row r="2924" spans="1:16" x14ac:dyDescent="0.25">
      <c r="A2924" s="329"/>
      <c r="B2924" s="335"/>
      <c r="C2924" s="341"/>
      <c r="D2924" s="195" t="str">
        <f>$D$14</f>
        <v>OESTE</v>
      </c>
      <c r="E2924" s="190"/>
      <c r="F2924" s="192"/>
      <c r="G2924" s="192"/>
      <c r="H2924" s="192"/>
      <c r="I2924" s="192"/>
      <c r="J2924" s="192"/>
      <c r="K2924" s="192"/>
      <c r="L2924" s="192"/>
      <c r="M2924" s="192"/>
      <c r="N2924" s="192"/>
      <c r="O2924" s="192"/>
      <c r="P2924" s="192"/>
    </row>
    <row r="2925" spans="1:16" x14ac:dyDescent="0.25">
      <c r="A2925" s="193"/>
      <c r="B2925" s="206"/>
      <c r="C2925" s="204"/>
      <c r="D2925" s="192"/>
      <c r="E2925" s="192"/>
      <c r="F2925" s="192"/>
      <c r="G2925" s="192"/>
      <c r="H2925" s="192"/>
      <c r="I2925" s="192"/>
      <c r="J2925" s="192"/>
      <c r="K2925" s="192"/>
      <c r="L2925" s="192"/>
      <c r="M2925" s="192"/>
      <c r="N2925" s="192"/>
      <c r="O2925" s="192"/>
      <c r="P2925" s="192"/>
    </row>
    <row r="2926" spans="1:16" x14ac:dyDescent="0.25">
      <c r="A2926" s="324">
        <f>A2921+1</f>
        <v>584</v>
      </c>
      <c r="B2926" s="336">
        <f>Hoja2!B593</f>
        <v>0</v>
      </c>
      <c r="C2926" s="342">
        <f>Hoja2!R593</f>
        <v>0</v>
      </c>
      <c r="D2926" s="191" t="str">
        <f>$D$11</f>
        <v>NORTE</v>
      </c>
      <c r="E2926" s="187"/>
      <c r="F2926" s="192"/>
      <c r="G2926" s="192"/>
      <c r="H2926" s="192"/>
      <c r="I2926" s="192"/>
      <c r="J2926" s="192"/>
      <c r="K2926" s="192"/>
      <c r="L2926" s="192"/>
      <c r="M2926" s="192"/>
      <c r="N2926" s="192"/>
      <c r="O2926" s="192"/>
      <c r="P2926" s="192"/>
    </row>
    <row r="2927" spans="1:16" x14ac:dyDescent="0.25">
      <c r="A2927" s="325"/>
      <c r="B2927" s="337"/>
      <c r="C2927" s="343"/>
      <c r="D2927" s="194" t="str">
        <f>$D$12</f>
        <v>ESTE</v>
      </c>
      <c r="E2927" s="189"/>
      <c r="F2927" s="192"/>
      <c r="G2927" s="192"/>
      <c r="H2927" s="192"/>
      <c r="I2927" s="192"/>
      <c r="J2927" s="192"/>
      <c r="K2927" s="192"/>
      <c r="L2927" s="192"/>
      <c r="M2927" s="192"/>
      <c r="N2927" s="192"/>
      <c r="O2927" s="192"/>
      <c r="P2927" s="192"/>
    </row>
    <row r="2928" spans="1:16" x14ac:dyDescent="0.25">
      <c r="A2928" s="325"/>
      <c r="B2928" s="337"/>
      <c r="C2928" s="343"/>
      <c r="D2928" s="191" t="str">
        <f>$D$13</f>
        <v>SUD</v>
      </c>
      <c r="E2928" s="188"/>
      <c r="F2928" s="192"/>
      <c r="G2928" s="192"/>
      <c r="H2928" s="192"/>
      <c r="I2928" s="192"/>
      <c r="J2928" s="192"/>
      <c r="K2928" s="192"/>
      <c r="L2928" s="192"/>
      <c r="M2928" s="192"/>
      <c r="N2928" s="192"/>
      <c r="O2928" s="192"/>
      <c r="P2928" s="192"/>
    </row>
    <row r="2929" spans="1:16" x14ac:dyDescent="0.25">
      <c r="A2929" s="326"/>
      <c r="B2929" s="338"/>
      <c r="C2929" s="344"/>
      <c r="D2929" s="195" t="str">
        <f>$D$14</f>
        <v>OESTE</v>
      </c>
      <c r="E2929" s="190"/>
      <c r="F2929" s="192"/>
      <c r="G2929" s="192"/>
      <c r="H2929" s="192"/>
      <c r="I2929" s="192"/>
      <c r="J2929" s="192"/>
      <c r="K2929" s="192"/>
      <c r="L2929" s="192"/>
      <c r="M2929" s="192"/>
      <c r="N2929" s="192"/>
      <c r="O2929" s="192"/>
      <c r="P2929" s="192"/>
    </row>
    <row r="2930" spans="1:16" x14ac:dyDescent="0.25">
      <c r="A2930" s="193"/>
      <c r="B2930" s="206"/>
      <c r="C2930" s="204"/>
      <c r="D2930" s="192"/>
      <c r="E2930" s="192"/>
      <c r="F2930" s="192"/>
      <c r="G2930" s="192"/>
      <c r="H2930" s="192"/>
      <c r="I2930" s="192"/>
      <c r="J2930" s="192"/>
      <c r="K2930" s="192"/>
      <c r="L2930" s="192"/>
      <c r="M2930" s="192"/>
      <c r="N2930" s="192"/>
      <c r="O2930" s="192"/>
      <c r="P2930" s="192"/>
    </row>
    <row r="2931" spans="1:16" x14ac:dyDescent="0.25">
      <c r="A2931" s="327">
        <f>A2926+1</f>
        <v>585</v>
      </c>
      <c r="B2931" s="333">
        <f>Hoja2!B594</f>
        <v>0</v>
      </c>
      <c r="C2931" s="339">
        <f>Hoja2!R594</f>
        <v>0</v>
      </c>
      <c r="D2931" s="191" t="str">
        <f>$D$11</f>
        <v>NORTE</v>
      </c>
      <c r="E2931" s="187"/>
      <c r="F2931" s="192"/>
      <c r="G2931" s="192"/>
      <c r="H2931" s="192"/>
      <c r="I2931" s="192"/>
      <c r="J2931" s="192"/>
      <c r="K2931" s="192"/>
      <c r="L2931" s="192"/>
      <c r="M2931" s="192"/>
      <c r="N2931" s="192"/>
      <c r="O2931" s="192"/>
      <c r="P2931" s="192"/>
    </row>
    <row r="2932" spans="1:16" x14ac:dyDescent="0.25">
      <c r="A2932" s="328"/>
      <c r="B2932" s="334"/>
      <c r="C2932" s="340"/>
      <c r="D2932" s="194" t="str">
        <f>$D$12</f>
        <v>ESTE</v>
      </c>
      <c r="E2932" s="189"/>
      <c r="F2932" s="192"/>
      <c r="G2932" s="192"/>
      <c r="H2932" s="192"/>
      <c r="I2932" s="192"/>
      <c r="J2932" s="192"/>
      <c r="K2932" s="192"/>
      <c r="L2932" s="192"/>
      <c r="M2932" s="192"/>
      <c r="N2932" s="192"/>
      <c r="O2932" s="192"/>
      <c r="P2932" s="192"/>
    </row>
    <row r="2933" spans="1:16" x14ac:dyDescent="0.25">
      <c r="A2933" s="328"/>
      <c r="B2933" s="334"/>
      <c r="C2933" s="340"/>
      <c r="D2933" s="191" t="str">
        <f>$D$13</f>
        <v>SUD</v>
      </c>
      <c r="E2933" s="188"/>
      <c r="F2933" s="192"/>
      <c r="G2933" s="192"/>
      <c r="H2933" s="192"/>
      <c r="I2933" s="192"/>
      <c r="J2933" s="192"/>
      <c r="K2933" s="192"/>
      <c r="L2933" s="192"/>
      <c r="M2933" s="192"/>
      <c r="N2933" s="192"/>
      <c r="O2933" s="192"/>
      <c r="P2933" s="192"/>
    </row>
    <row r="2934" spans="1:16" x14ac:dyDescent="0.25">
      <c r="A2934" s="329"/>
      <c r="B2934" s="335"/>
      <c r="C2934" s="341"/>
      <c r="D2934" s="195" t="str">
        <f>$D$14</f>
        <v>OESTE</v>
      </c>
      <c r="E2934" s="190"/>
      <c r="F2934" s="192"/>
      <c r="G2934" s="192"/>
      <c r="H2934" s="192"/>
      <c r="I2934" s="192"/>
      <c r="J2934" s="192"/>
      <c r="K2934" s="192"/>
      <c r="L2934" s="192"/>
      <c r="M2934" s="192"/>
      <c r="N2934" s="192"/>
      <c r="O2934" s="192"/>
      <c r="P2934" s="192"/>
    </row>
    <row r="2935" spans="1:16" x14ac:dyDescent="0.25">
      <c r="A2935" s="193"/>
      <c r="B2935" s="206"/>
      <c r="C2935" s="204"/>
      <c r="D2935" s="192"/>
      <c r="E2935" s="192"/>
      <c r="F2935" s="192"/>
      <c r="G2935" s="192"/>
      <c r="H2935" s="192"/>
      <c r="I2935" s="192"/>
      <c r="J2935" s="192"/>
      <c r="K2935" s="192"/>
      <c r="L2935" s="192"/>
      <c r="M2935" s="192"/>
      <c r="N2935" s="192"/>
      <c r="O2935" s="192"/>
      <c r="P2935" s="192"/>
    </row>
    <row r="2936" spans="1:16" x14ac:dyDescent="0.25">
      <c r="A2936" s="324">
        <f>A2931+1</f>
        <v>586</v>
      </c>
      <c r="B2936" s="336">
        <f>Hoja2!B595</f>
        <v>0</v>
      </c>
      <c r="C2936" s="342">
        <f>Hoja2!R595</f>
        <v>0</v>
      </c>
      <c r="D2936" s="191" t="str">
        <f>$D$11</f>
        <v>NORTE</v>
      </c>
      <c r="E2936" s="187"/>
      <c r="F2936" s="192"/>
      <c r="G2936" s="192"/>
      <c r="H2936" s="192"/>
      <c r="I2936" s="192"/>
      <c r="J2936" s="192"/>
      <c r="K2936" s="192"/>
      <c r="L2936" s="192"/>
      <c r="M2936" s="192"/>
      <c r="N2936" s="192"/>
      <c r="O2936" s="192"/>
      <c r="P2936" s="192"/>
    </row>
    <row r="2937" spans="1:16" x14ac:dyDescent="0.25">
      <c r="A2937" s="325"/>
      <c r="B2937" s="337"/>
      <c r="C2937" s="343"/>
      <c r="D2937" s="194" t="str">
        <f>$D$12</f>
        <v>ESTE</v>
      </c>
      <c r="E2937" s="189"/>
      <c r="F2937" s="192"/>
      <c r="G2937" s="192"/>
      <c r="H2937" s="192"/>
      <c r="I2937" s="192"/>
      <c r="J2937" s="192"/>
      <c r="K2937" s="192"/>
      <c r="L2937" s="192"/>
      <c r="M2937" s="192"/>
      <c r="N2937" s="192"/>
      <c r="O2937" s="192"/>
      <c r="P2937" s="192"/>
    </row>
    <row r="2938" spans="1:16" x14ac:dyDescent="0.25">
      <c r="A2938" s="325"/>
      <c r="B2938" s="337"/>
      <c r="C2938" s="343"/>
      <c r="D2938" s="191" t="str">
        <f>$D$13</f>
        <v>SUD</v>
      </c>
      <c r="E2938" s="188"/>
      <c r="F2938" s="192"/>
      <c r="G2938" s="192"/>
      <c r="H2938" s="192"/>
      <c r="I2938" s="192"/>
      <c r="J2938" s="192"/>
      <c r="K2938" s="192"/>
      <c r="L2938" s="192"/>
      <c r="M2938" s="192"/>
      <c r="N2938" s="192"/>
      <c r="O2938" s="192"/>
      <c r="P2938" s="192"/>
    </row>
    <row r="2939" spans="1:16" x14ac:dyDescent="0.25">
      <c r="A2939" s="326"/>
      <c r="B2939" s="338"/>
      <c r="C2939" s="344"/>
      <c r="D2939" s="195" t="str">
        <f>$D$14</f>
        <v>OESTE</v>
      </c>
      <c r="E2939" s="190"/>
      <c r="F2939" s="192"/>
      <c r="G2939" s="192"/>
      <c r="H2939" s="192"/>
      <c r="I2939" s="192"/>
      <c r="J2939" s="192"/>
      <c r="K2939" s="192"/>
      <c r="L2939" s="192"/>
      <c r="M2939" s="192"/>
      <c r="N2939" s="192"/>
      <c r="O2939" s="192"/>
      <c r="P2939" s="192"/>
    </row>
    <row r="2940" spans="1:16" x14ac:dyDescent="0.25">
      <c r="A2940" s="193"/>
      <c r="B2940" s="206"/>
      <c r="C2940" s="204"/>
      <c r="D2940" s="192"/>
      <c r="E2940" s="192"/>
      <c r="F2940" s="192"/>
      <c r="G2940" s="192"/>
      <c r="H2940" s="192"/>
      <c r="I2940" s="192"/>
      <c r="J2940" s="192"/>
      <c r="K2940" s="192"/>
      <c r="L2940" s="192"/>
      <c r="M2940" s="192"/>
      <c r="N2940" s="192"/>
      <c r="O2940" s="192"/>
      <c r="P2940" s="192"/>
    </row>
    <row r="2941" spans="1:16" x14ac:dyDescent="0.25">
      <c r="A2941" s="327">
        <f>A2936+1</f>
        <v>587</v>
      </c>
      <c r="B2941" s="333">
        <f>Hoja2!B596</f>
        <v>0</v>
      </c>
      <c r="C2941" s="339">
        <f>Hoja2!R596</f>
        <v>0</v>
      </c>
      <c r="D2941" s="191" t="str">
        <f>$D$11</f>
        <v>NORTE</v>
      </c>
      <c r="E2941" s="187"/>
      <c r="F2941" s="192"/>
      <c r="G2941" s="192"/>
      <c r="H2941" s="192"/>
      <c r="I2941" s="192"/>
      <c r="J2941" s="192"/>
      <c r="K2941" s="192"/>
      <c r="L2941" s="192"/>
      <c r="M2941" s="192"/>
      <c r="N2941" s="192"/>
      <c r="O2941" s="192"/>
      <c r="P2941" s="192"/>
    </row>
    <row r="2942" spans="1:16" x14ac:dyDescent="0.25">
      <c r="A2942" s="328"/>
      <c r="B2942" s="334"/>
      <c r="C2942" s="340"/>
      <c r="D2942" s="194" t="str">
        <f>$D$12</f>
        <v>ESTE</v>
      </c>
      <c r="E2942" s="189"/>
      <c r="F2942" s="192"/>
      <c r="G2942" s="192"/>
      <c r="H2942" s="192"/>
      <c r="I2942" s="192"/>
      <c r="J2942" s="192"/>
      <c r="K2942" s="192"/>
      <c r="L2942" s="192"/>
      <c r="M2942" s="192"/>
      <c r="N2942" s="192"/>
      <c r="O2942" s="192"/>
      <c r="P2942" s="192"/>
    </row>
    <row r="2943" spans="1:16" x14ac:dyDescent="0.25">
      <c r="A2943" s="328"/>
      <c r="B2943" s="334"/>
      <c r="C2943" s="340"/>
      <c r="D2943" s="191" t="str">
        <f>$D$13</f>
        <v>SUD</v>
      </c>
      <c r="E2943" s="188"/>
      <c r="F2943" s="192"/>
      <c r="G2943" s="192"/>
      <c r="H2943" s="192"/>
      <c r="I2943" s="192"/>
      <c r="J2943" s="192"/>
      <c r="K2943" s="192"/>
      <c r="L2943" s="192"/>
      <c r="M2943" s="192"/>
      <c r="N2943" s="192"/>
      <c r="O2943" s="192"/>
      <c r="P2943" s="192"/>
    </row>
    <row r="2944" spans="1:16" x14ac:dyDescent="0.25">
      <c r="A2944" s="329"/>
      <c r="B2944" s="335"/>
      <c r="C2944" s="341"/>
      <c r="D2944" s="195" t="str">
        <f>$D$14</f>
        <v>OESTE</v>
      </c>
      <c r="E2944" s="190"/>
      <c r="F2944" s="192"/>
      <c r="G2944" s="192"/>
      <c r="H2944" s="192"/>
      <c r="I2944" s="192"/>
      <c r="J2944" s="192"/>
      <c r="K2944" s="192"/>
      <c r="L2944" s="192"/>
      <c r="M2944" s="192"/>
      <c r="N2944" s="192"/>
      <c r="O2944" s="192"/>
      <c r="P2944" s="192"/>
    </row>
    <row r="2945" spans="1:16" x14ac:dyDescent="0.25">
      <c r="A2945" s="193"/>
      <c r="B2945" s="206"/>
      <c r="C2945" s="204"/>
      <c r="D2945" s="192"/>
      <c r="E2945" s="192"/>
      <c r="F2945" s="192"/>
      <c r="G2945" s="192"/>
      <c r="H2945" s="192"/>
      <c r="I2945" s="192"/>
      <c r="J2945" s="192"/>
      <c r="K2945" s="192"/>
      <c r="L2945" s="192"/>
      <c r="M2945" s="192"/>
      <c r="N2945" s="192"/>
      <c r="O2945" s="192"/>
      <c r="P2945" s="192"/>
    </row>
    <row r="2946" spans="1:16" x14ac:dyDescent="0.25">
      <c r="A2946" s="324">
        <f>A2941+1</f>
        <v>588</v>
      </c>
      <c r="B2946" s="336">
        <f>Hoja2!B597</f>
        <v>0</v>
      </c>
      <c r="C2946" s="342">
        <f>Hoja2!R597</f>
        <v>0</v>
      </c>
      <c r="D2946" s="191" t="str">
        <f>$D$11</f>
        <v>NORTE</v>
      </c>
      <c r="E2946" s="187"/>
      <c r="F2946" s="192"/>
      <c r="G2946" s="192"/>
      <c r="H2946" s="192"/>
      <c r="I2946" s="192"/>
      <c r="J2946" s="192"/>
      <c r="K2946" s="192"/>
      <c r="L2946" s="192"/>
      <c r="M2946" s="192"/>
      <c r="N2946" s="192"/>
      <c r="O2946" s="192"/>
      <c r="P2946" s="192"/>
    </row>
    <row r="2947" spans="1:16" x14ac:dyDescent="0.25">
      <c r="A2947" s="325"/>
      <c r="B2947" s="337"/>
      <c r="C2947" s="343"/>
      <c r="D2947" s="194" t="str">
        <f>$D$12</f>
        <v>ESTE</v>
      </c>
      <c r="E2947" s="189"/>
      <c r="F2947" s="192"/>
      <c r="G2947" s="192"/>
      <c r="H2947" s="192"/>
      <c r="I2947" s="192"/>
      <c r="J2947" s="192"/>
      <c r="K2947" s="192"/>
      <c r="L2947" s="192"/>
      <c r="M2947" s="192"/>
      <c r="N2947" s="192"/>
      <c r="O2947" s="192"/>
      <c r="P2947" s="192"/>
    </row>
    <row r="2948" spans="1:16" x14ac:dyDescent="0.25">
      <c r="A2948" s="325"/>
      <c r="B2948" s="337"/>
      <c r="C2948" s="343"/>
      <c r="D2948" s="191" t="str">
        <f>$D$13</f>
        <v>SUD</v>
      </c>
      <c r="E2948" s="188"/>
      <c r="F2948" s="192"/>
      <c r="G2948" s="192"/>
      <c r="H2948" s="192"/>
      <c r="I2948" s="192"/>
      <c r="J2948" s="192"/>
      <c r="K2948" s="192"/>
      <c r="L2948" s="192"/>
      <c r="M2948" s="192"/>
      <c r="N2948" s="192"/>
      <c r="O2948" s="192"/>
      <c r="P2948" s="192"/>
    </row>
    <row r="2949" spans="1:16" x14ac:dyDescent="0.25">
      <c r="A2949" s="326"/>
      <c r="B2949" s="338"/>
      <c r="C2949" s="344"/>
      <c r="D2949" s="195" t="str">
        <f>$D$14</f>
        <v>OESTE</v>
      </c>
      <c r="E2949" s="190"/>
      <c r="F2949" s="192"/>
      <c r="G2949" s="192"/>
      <c r="H2949" s="192"/>
      <c r="I2949" s="192"/>
      <c r="J2949" s="192"/>
      <c r="K2949" s="192"/>
      <c r="L2949" s="192"/>
      <c r="M2949" s="192"/>
      <c r="N2949" s="192"/>
      <c r="O2949" s="192"/>
      <c r="P2949" s="192"/>
    </row>
    <row r="2950" spans="1:16" x14ac:dyDescent="0.25">
      <c r="A2950" s="193"/>
      <c r="B2950" s="206"/>
      <c r="C2950" s="204"/>
      <c r="D2950" s="192"/>
      <c r="E2950" s="192"/>
      <c r="F2950" s="192"/>
      <c r="G2950" s="192"/>
      <c r="H2950" s="192"/>
      <c r="I2950" s="192"/>
      <c r="J2950" s="192"/>
      <c r="K2950" s="192"/>
      <c r="L2950" s="192"/>
      <c r="M2950" s="192"/>
      <c r="N2950" s="192"/>
      <c r="O2950" s="192"/>
      <c r="P2950" s="192"/>
    </row>
    <row r="2951" spans="1:16" x14ac:dyDescent="0.25">
      <c r="A2951" s="327">
        <f>A2946+1</f>
        <v>589</v>
      </c>
      <c r="B2951" s="333">
        <f>Hoja2!B598</f>
        <v>0</v>
      </c>
      <c r="C2951" s="339">
        <f>Hoja2!R598</f>
        <v>0</v>
      </c>
      <c r="D2951" s="191" t="str">
        <f>$D$11</f>
        <v>NORTE</v>
      </c>
      <c r="E2951" s="187"/>
      <c r="F2951" s="192"/>
      <c r="G2951" s="192"/>
      <c r="H2951" s="192"/>
      <c r="I2951" s="192"/>
      <c r="J2951" s="192"/>
      <c r="K2951" s="192"/>
      <c r="L2951" s="192"/>
      <c r="M2951" s="192"/>
      <c r="N2951" s="192"/>
      <c r="O2951" s="192"/>
      <c r="P2951" s="192"/>
    </row>
    <row r="2952" spans="1:16" x14ac:dyDescent="0.25">
      <c r="A2952" s="328"/>
      <c r="B2952" s="334"/>
      <c r="C2952" s="340"/>
      <c r="D2952" s="194" t="str">
        <f>$D$12</f>
        <v>ESTE</v>
      </c>
      <c r="E2952" s="189"/>
      <c r="F2952" s="192"/>
      <c r="G2952" s="192"/>
      <c r="H2952" s="192"/>
      <c r="I2952" s="192"/>
      <c r="J2952" s="192"/>
      <c r="K2952" s="192"/>
      <c r="L2952" s="192"/>
      <c r="M2952" s="192"/>
      <c r="N2952" s="192"/>
      <c r="O2952" s="192"/>
      <c r="P2952" s="192"/>
    </row>
    <row r="2953" spans="1:16" x14ac:dyDescent="0.25">
      <c r="A2953" s="328"/>
      <c r="B2953" s="334"/>
      <c r="C2953" s="340"/>
      <c r="D2953" s="191" t="str">
        <f>$D$13</f>
        <v>SUD</v>
      </c>
      <c r="E2953" s="188"/>
      <c r="F2953" s="192"/>
      <c r="G2953" s="192"/>
      <c r="H2953" s="192"/>
      <c r="I2953" s="192"/>
      <c r="J2953" s="192"/>
      <c r="K2953" s="192"/>
      <c r="L2953" s="192"/>
      <c r="M2953" s="192"/>
      <c r="N2953" s="192"/>
      <c r="O2953" s="192"/>
      <c r="P2953" s="192"/>
    </row>
    <row r="2954" spans="1:16" x14ac:dyDescent="0.25">
      <c r="A2954" s="329"/>
      <c r="B2954" s="335"/>
      <c r="C2954" s="341"/>
      <c r="D2954" s="195" t="str">
        <f>$D$14</f>
        <v>OESTE</v>
      </c>
      <c r="E2954" s="190"/>
      <c r="F2954" s="192"/>
      <c r="G2954" s="192"/>
      <c r="H2954" s="192"/>
      <c r="I2954" s="192"/>
      <c r="J2954" s="192"/>
      <c r="K2954" s="192"/>
      <c r="L2954" s="192"/>
      <c r="M2954" s="192"/>
      <c r="N2954" s="192"/>
      <c r="O2954" s="192"/>
      <c r="P2954" s="192"/>
    </row>
    <row r="2955" spans="1:16" x14ac:dyDescent="0.25">
      <c r="A2955" s="193"/>
      <c r="B2955" s="206"/>
      <c r="C2955" s="204"/>
      <c r="D2955" s="192"/>
      <c r="E2955" s="192"/>
      <c r="F2955" s="192"/>
      <c r="G2955" s="192"/>
      <c r="H2955" s="192"/>
      <c r="I2955" s="192"/>
      <c r="J2955" s="192"/>
      <c r="K2955" s="192"/>
      <c r="L2955" s="192"/>
      <c r="M2955" s="192"/>
      <c r="N2955" s="192"/>
      <c r="O2955" s="192"/>
      <c r="P2955" s="192"/>
    </row>
    <row r="2956" spans="1:16" x14ac:dyDescent="0.25">
      <c r="A2956" s="324">
        <f>A2951+1</f>
        <v>590</v>
      </c>
      <c r="B2956" s="336">
        <f>Hoja2!B599</f>
        <v>0</v>
      </c>
      <c r="C2956" s="342">
        <f>Hoja2!R599</f>
        <v>0</v>
      </c>
      <c r="D2956" s="191" t="str">
        <f>$D$11</f>
        <v>NORTE</v>
      </c>
      <c r="E2956" s="187"/>
      <c r="F2956" s="192"/>
      <c r="G2956" s="192"/>
      <c r="H2956" s="192"/>
      <c r="I2956" s="192"/>
      <c r="J2956" s="192"/>
      <c r="K2956" s="192"/>
      <c r="L2956" s="192"/>
      <c r="M2956" s="192"/>
      <c r="N2956" s="192"/>
      <c r="O2956" s="192"/>
      <c r="P2956" s="192"/>
    </row>
    <row r="2957" spans="1:16" x14ac:dyDescent="0.25">
      <c r="A2957" s="325"/>
      <c r="B2957" s="337"/>
      <c r="C2957" s="343"/>
      <c r="D2957" s="194" t="str">
        <f>$D$12</f>
        <v>ESTE</v>
      </c>
      <c r="E2957" s="189"/>
      <c r="F2957" s="192"/>
      <c r="G2957" s="192"/>
      <c r="H2957" s="192"/>
      <c r="I2957" s="192"/>
      <c r="J2957" s="192"/>
      <c r="K2957" s="192"/>
      <c r="L2957" s="192"/>
      <c r="M2957" s="192"/>
      <c r="N2957" s="192"/>
      <c r="O2957" s="192"/>
      <c r="P2957" s="192"/>
    </row>
    <row r="2958" spans="1:16" x14ac:dyDescent="0.25">
      <c r="A2958" s="325"/>
      <c r="B2958" s="337"/>
      <c r="C2958" s="343"/>
      <c r="D2958" s="191" t="str">
        <f>$D$13</f>
        <v>SUD</v>
      </c>
      <c r="E2958" s="188"/>
      <c r="F2958" s="192"/>
      <c r="G2958" s="192"/>
      <c r="H2958" s="192"/>
      <c r="I2958" s="192"/>
      <c r="J2958" s="192"/>
      <c r="K2958" s="192"/>
      <c r="L2958" s="192"/>
      <c r="M2958" s="192"/>
      <c r="N2958" s="192"/>
      <c r="O2958" s="192"/>
      <c r="P2958" s="192"/>
    </row>
    <row r="2959" spans="1:16" x14ac:dyDescent="0.25">
      <c r="A2959" s="326"/>
      <c r="B2959" s="338"/>
      <c r="C2959" s="344"/>
      <c r="D2959" s="195" t="str">
        <f>$D$14</f>
        <v>OESTE</v>
      </c>
      <c r="E2959" s="190"/>
      <c r="F2959" s="192"/>
      <c r="G2959" s="192"/>
      <c r="H2959" s="192"/>
      <c r="I2959" s="192"/>
      <c r="J2959" s="192"/>
      <c r="K2959" s="192"/>
      <c r="L2959" s="192"/>
      <c r="M2959" s="192"/>
      <c r="N2959" s="192"/>
      <c r="O2959" s="192"/>
      <c r="P2959" s="192"/>
    </row>
    <row r="2960" spans="1:16" x14ac:dyDescent="0.25">
      <c r="A2960" s="193"/>
      <c r="B2960" s="206"/>
      <c r="C2960" s="204"/>
      <c r="D2960" s="192"/>
      <c r="E2960" s="192"/>
      <c r="F2960" s="192"/>
      <c r="G2960" s="192"/>
      <c r="H2960" s="192"/>
      <c r="I2960" s="192"/>
      <c r="J2960" s="192"/>
      <c r="K2960" s="192"/>
      <c r="L2960" s="192"/>
      <c r="M2960" s="192"/>
      <c r="N2960" s="192"/>
      <c r="O2960" s="192"/>
      <c r="P2960" s="192"/>
    </row>
    <row r="2961" spans="1:16" x14ac:dyDescent="0.25">
      <c r="A2961" s="327">
        <f>A2956+1</f>
        <v>591</v>
      </c>
      <c r="B2961" s="333">
        <f>Hoja2!B600</f>
        <v>0</v>
      </c>
      <c r="C2961" s="339">
        <f>Hoja2!R600</f>
        <v>0</v>
      </c>
      <c r="D2961" s="191" t="str">
        <f>$D$11</f>
        <v>NORTE</v>
      </c>
      <c r="E2961" s="187"/>
      <c r="F2961" s="192"/>
      <c r="G2961" s="192"/>
      <c r="H2961" s="192"/>
      <c r="I2961" s="192"/>
      <c r="J2961" s="192"/>
      <c r="K2961" s="192"/>
      <c r="L2961" s="192"/>
      <c r="M2961" s="192"/>
      <c r="N2961" s="192"/>
      <c r="O2961" s="192"/>
      <c r="P2961" s="192"/>
    </row>
    <row r="2962" spans="1:16" x14ac:dyDescent="0.25">
      <c r="A2962" s="328"/>
      <c r="B2962" s="334"/>
      <c r="C2962" s="340"/>
      <c r="D2962" s="194" t="str">
        <f>$D$12</f>
        <v>ESTE</v>
      </c>
      <c r="E2962" s="189"/>
      <c r="F2962" s="192"/>
      <c r="G2962" s="192"/>
      <c r="H2962" s="192"/>
      <c r="I2962" s="192"/>
      <c r="J2962" s="192"/>
      <c r="K2962" s="192"/>
      <c r="L2962" s="192"/>
      <c r="M2962" s="192"/>
      <c r="N2962" s="192"/>
      <c r="O2962" s="192"/>
      <c r="P2962" s="192"/>
    </row>
    <row r="2963" spans="1:16" x14ac:dyDescent="0.25">
      <c r="A2963" s="328"/>
      <c r="B2963" s="334"/>
      <c r="C2963" s="340"/>
      <c r="D2963" s="191" t="str">
        <f>$D$13</f>
        <v>SUD</v>
      </c>
      <c r="E2963" s="188"/>
      <c r="F2963" s="192"/>
      <c r="G2963" s="192"/>
      <c r="H2963" s="192"/>
      <c r="I2963" s="192"/>
      <c r="J2963" s="192"/>
      <c r="K2963" s="192"/>
      <c r="L2963" s="192"/>
      <c r="M2963" s="192"/>
      <c r="N2963" s="192"/>
      <c r="O2963" s="192"/>
      <c r="P2963" s="192"/>
    </row>
    <row r="2964" spans="1:16" x14ac:dyDescent="0.25">
      <c r="A2964" s="329"/>
      <c r="B2964" s="335"/>
      <c r="C2964" s="341"/>
      <c r="D2964" s="195" t="str">
        <f>$D$14</f>
        <v>OESTE</v>
      </c>
      <c r="E2964" s="190"/>
      <c r="F2964" s="192"/>
      <c r="G2964" s="192"/>
      <c r="H2964" s="192"/>
      <c r="I2964" s="192"/>
      <c r="J2964" s="192"/>
      <c r="K2964" s="192"/>
      <c r="L2964" s="192"/>
      <c r="M2964" s="192"/>
      <c r="N2964" s="192"/>
      <c r="O2964" s="192"/>
      <c r="P2964" s="192"/>
    </row>
    <row r="2965" spans="1:16" x14ac:dyDescent="0.25">
      <c r="A2965" s="193"/>
      <c r="B2965" s="206"/>
      <c r="C2965" s="204"/>
      <c r="D2965" s="192"/>
      <c r="E2965" s="192"/>
      <c r="F2965" s="192"/>
      <c r="G2965" s="192"/>
      <c r="H2965" s="192"/>
      <c r="I2965" s="192"/>
      <c r="J2965" s="192"/>
      <c r="K2965" s="192"/>
      <c r="L2965" s="192"/>
      <c r="M2965" s="192"/>
      <c r="N2965" s="192"/>
      <c r="O2965" s="192"/>
      <c r="P2965" s="192"/>
    </row>
    <row r="2966" spans="1:16" x14ac:dyDescent="0.25">
      <c r="A2966" s="324">
        <f>A2961+1</f>
        <v>592</v>
      </c>
      <c r="B2966" s="336">
        <f>Hoja2!B601</f>
        <v>0</v>
      </c>
      <c r="C2966" s="342">
        <f>Hoja2!R601</f>
        <v>0</v>
      </c>
      <c r="D2966" s="191" t="str">
        <f>$D$11</f>
        <v>NORTE</v>
      </c>
      <c r="E2966" s="187"/>
      <c r="F2966" s="192"/>
      <c r="G2966" s="192"/>
      <c r="H2966" s="192"/>
      <c r="I2966" s="192"/>
      <c r="J2966" s="192"/>
      <c r="K2966" s="192"/>
      <c r="L2966" s="192"/>
      <c r="M2966" s="192"/>
      <c r="N2966" s="192"/>
      <c r="O2966" s="192"/>
      <c r="P2966" s="192"/>
    </row>
    <row r="2967" spans="1:16" x14ac:dyDescent="0.25">
      <c r="A2967" s="325"/>
      <c r="B2967" s="337"/>
      <c r="C2967" s="343"/>
      <c r="D2967" s="194" t="str">
        <f>$D$12</f>
        <v>ESTE</v>
      </c>
      <c r="E2967" s="189"/>
      <c r="F2967" s="192"/>
      <c r="G2967" s="192"/>
      <c r="H2967" s="192"/>
      <c r="I2967" s="192"/>
      <c r="J2967" s="192"/>
      <c r="K2967" s="192"/>
      <c r="L2967" s="192"/>
      <c r="M2967" s="192"/>
      <c r="N2967" s="192"/>
      <c r="O2967" s="192"/>
      <c r="P2967" s="192"/>
    </row>
    <row r="2968" spans="1:16" x14ac:dyDescent="0.25">
      <c r="A2968" s="325"/>
      <c r="B2968" s="337"/>
      <c r="C2968" s="343"/>
      <c r="D2968" s="191" t="str">
        <f>$D$13</f>
        <v>SUD</v>
      </c>
      <c r="E2968" s="188"/>
      <c r="F2968" s="192"/>
      <c r="G2968" s="192"/>
      <c r="H2968" s="192"/>
      <c r="I2968" s="192"/>
      <c r="J2968" s="192"/>
      <c r="K2968" s="192"/>
      <c r="L2968" s="192"/>
      <c r="M2968" s="192"/>
      <c r="N2968" s="192"/>
      <c r="O2968" s="192"/>
      <c r="P2968" s="192"/>
    </row>
    <row r="2969" spans="1:16" x14ac:dyDescent="0.25">
      <c r="A2969" s="326"/>
      <c r="B2969" s="338"/>
      <c r="C2969" s="344"/>
      <c r="D2969" s="195" t="str">
        <f>$D$14</f>
        <v>OESTE</v>
      </c>
      <c r="E2969" s="190"/>
      <c r="F2969" s="192"/>
      <c r="G2969" s="192"/>
      <c r="H2969" s="192"/>
      <c r="I2969" s="192"/>
      <c r="J2969" s="192"/>
      <c r="K2969" s="192"/>
      <c r="L2969" s="192"/>
      <c r="M2969" s="192"/>
      <c r="N2969" s="192"/>
      <c r="O2969" s="192"/>
      <c r="P2969" s="192"/>
    </row>
    <row r="2970" spans="1:16" x14ac:dyDescent="0.25">
      <c r="A2970" s="193"/>
      <c r="B2970" s="206"/>
      <c r="C2970" s="204"/>
      <c r="D2970" s="192"/>
      <c r="E2970" s="192"/>
      <c r="F2970" s="192"/>
      <c r="G2970" s="192"/>
      <c r="H2970" s="192"/>
      <c r="I2970" s="192"/>
      <c r="J2970" s="192"/>
      <c r="K2970" s="192"/>
      <c r="L2970" s="192"/>
      <c r="M2970" s="192"/>
      <c r="N2970" s="192"/>
      <c r="O2970" s="192"/>
      <c r="P2970" s="192"/>
    </row>
    <row r="2971" spans="1:16" x14ac:dyDescent="0.25">
      <c r="A2971" s="327">
        <f>A2966+1</f>
        <v>593</v>
      </c>
      <c r="B2971" s="333">
        <f>Hoja2!B602</f>
        <v>0</v>
      </c>
      <c r="C2971" s="339">
        <f>Hoja2!R602</f>
        <v>0</v>
      </c>
      <c r="D2971" s="191" t="str">
        <f>$D$11</f>
        <v>NORTE</v>
      </c>
      <c r="E2971" s="187"/>
      <c r="F2971" s="192"/>
      <c r="G2971" s="192"/>
      <c r="H2971" s="192"/>
      <c r="I2971" s="192"/>
      <c r="J2971" s="192"/>
      <c r="K2971" s="192"/>
      <c r="L2971" s="192"/>
      <c r="M2971" s="192"/>
      <c r="N2971" s="192"/>
      <c r="O2971" s="192"/>
      <c r="P2971" s="192"/>
    </row>
    <row r="2972" spans="1:16" x14ac:dyDescent="0.25">
      <c r="A2972" s="328"/>
      <c r="B2972" s="334"/>
      <c r="C2972" s="340"/>
      <c r="D2972" s="194" t="str">
        <f>$D$12</f>
        <v>ESTE</v>
      </c>
      <c r="E2972" s="189"/>
      <c r="F2972" s="192"/>
      <c r="G2972" s="192"/>
      <c r="H2972" s="192"/>
      <c r="I2972" s="192"/>
      <c r="J2972" s="192"/>
      <c r="K2972" s="192"/>
      <c r="L2972" s="192"/>
      <c r="M2972" s="192"/>
      <c r="N2972" s="192"/>
      <c r="O2972" s="192"/>
      <c r="P2972" s="192"/>
    </row>
    <row r="2973" spans="1:16" x14ac:dyDescent="0.25">
      <c r="A2973" s="328"/>
      <c r="B2973" s="334"/>
      <c r="C2973" s="340"/>
      <c r="D2973" s="191" t="str">
        <f>$D$13</f>
        <v>SUD</v>
      </c>
      <c r="E2973" s="188"/>
      <c r="F2973" s="192"/>
      <c r="G2973" s="192"/>
      <c r="H2973" s="192"/>
      <c r="I2973" s="192"/>
      <c r="J2973" s="192"/>
      <c r="K2973" s="192"/>
      <c r="L2973" s="192"/>
      <c r="M2973" s="192"/>
      <c r="N2973" s="192"/>
      <c r="O2973" s="192"/>
      <c r="P2973" s="192"/>
    </row>
    <row r="2974" spans="1:16" x14ac:dyDescent="0.25">
      <c r="A2974" s="329"/>
      <c r="B2974" s="335"/>
      <c r="C2974" s="341"/>
      <c r="D2974" s="195" t="str">
        <f>$D$14</f>
        <v>OESTE</v>
      </c>
      <c r="E2974" s="190"/>
      <c r="F2974" s="192"/>
      <c r="G2974" s="192"/>
      <c r="H2974" s="192"/>
      <c r="I2974" s="192"/>
      <c r="J2974" s="192"/>
      <c r="K2974" s="192"/>
      <c r="L2974" s="192"/>
      <c r="M2974" s="192"/>
      <c r="N2974" s="192"/>
      <c r="O2974" s="192"/>
      <c r="P2974" s="192"/>
    </row>
    <row r="2975" spans="1:16" x14ac:dyDescent="0.25">
      <c r="A2975" s="193"/>
      <c r="B2975" s="206"/>
      <c r="C2975" s="204"/>
      <c r="D2975" s="192"/>
      <c r="E2975" s="192"/>
      <c r="F2975" s="192"/>
      <c r="G2975" s="192"/>
      <c r="H2975" s="192"/>
      <c r="I2975" s="192"/>
      <c r="J2975" s="192"/>
      <c r="K2975" s="192"/>
      <c r="L2975" s="192"/>
      <c r="M2975" s="192"/>
      <c r="N2975" s="192"/>
      <c r="O2975" s="192"/>
      <c r="P2975" s="192"/>
    </row>
    <row r="2976" spans="1:16" x14ac:dyDescent="0.25">
      <c r="A2976" s="324">
        <f>A2971+1</f>
        <v>594</v>
      </c>
      <c r="B2976" s="336">
        <f>Hoja2!B603</f>
        <v>0</v>
      </c>
      <c r="C2976" s="342">
        <f>Hoja2!R603</f>
        <v>0</v>
      </c>
      <c r="D2976" s="191" t="str">
        <f>$D$11</f>
        <v>NORTE</v>
      </c>
      <c r="E2976" s="187"/>
      <c r="F2976" s="192"/>
      <c r="G2976" s="192"/>
      <c r="H2976" s="192"/>
      <c r="I2976" s="192"/>
      <c r="J2976" s="192"/>
      <c r="K2976" s="192"/>
      <c r="L2976" s="192"/>
      <c r="M2976" s="192"/>
      <c r="N2976" s="192"/>
      <c r="O2976" s="192"/>
      <c r="P2976" s="192"/>
    </row>
    <row r="2977" spans="1:16" x14ac:dyDescent="0.25">
      <c r="A2977" s="325"/>
      <c r="B2977" s="337"/>
      <c r="C2977" s="343"/>
      <c r="D2977" s="194" t="str">
        <f>$D$12</f>
        <v>ESTE</v>
      </c>
      <c r="E2977" s="189"/>
      <c r="F2977" s="192"/>
      <c r="G2977" s="192"/>
      <c r="H2977" s="192"/>
      <c r="I2977" s="192"/>
      <c r="J2977" s="192"/>
      <c r="K2977" s="192"/>
      <c r="L2977" s="192"/>
      <c r="M2977" s="192"/>
      <c r="N2977" s="192"/>
      <c r="O2977" s="192"/>
      <c r="P2977" s="192"/>
    </row>
    <row r="2978" spans="1:16" x14ac:dyDescent="0.25">
      <c r="A2978" s="325"/>
      <c r="B2978" s="337"/>
      <c r="C2978" s="343"/>
      <c r="D2978" s="191" t="str">
        <f>$D$13</f>
        <v>SUD</v>
      </c>
      <c r="E2978" s="188"/>
      <c r="F2978" s="192"/>
      <c r="G2978" s="192"/>
      <c r="H2978" s="192"/>
      <c r="I2978" s="192"/>
      <c r="J2978" s="192"/>
      <c r="K2978" s="192"/>
      <c r="L2978" s="192"/>
      <c r="M2978" s="192"/>
      <c r="N2978" s="192"/>
      <c r="O2978" s="192"/>
      <c r="P2978" s="192"/>
    </row>
    <row r="2979" spans="1:16" x14ac:dyDescent="0.25">
      <c r="A2979" s="326"/>
      <c r="B2979" s="338"/>
      <c r="C2979" s="344"/>
      <c r="D2979" s="195" t="str">
        <f>$D$14</f>
        <v>OESTE</v>
      </c>
      <c r="E2979" s="190"/>
      <c r="F2979" s="192"/>
      <c r="G2979" s="192"/>
      <c r="H2979" s="192"/>
      <c r="I2979" s="192"/>
      <c r="J2979" s="192"/>
      <c r="K2979" s="192"/>
      <c r="L2979" s="192"/>
      <c r="M2979" s="192"/>
      <c r="N2979" s="192"/>
      <c r="O2979" s="192"/>
      <c r="P2979" s="192"/>
    </row>
    <row r="2980" spans="1:16" x14ac:dyDescent="0.25">
      <c r="A2980" s="193"/>
      <c r="B2980" s="206"/>
      <c r="C2980" s="204"/>
      <c r="D2980" s="192"/>
      <c r="E2980" s="192"/>
      <c r="F2980" s="192"/>
      <c r="G2980" s="192"/>
      <c r="H2980" s="192"/>
      <c r="I2980" s="192"/>
      <c r="J2980" s="192"/>
      <c r="K2980" s="192"/>
      <c r="L2980" s="192"/>
      <c r="M2980" s="192"/>
      <c r="N2980" s="192"/>
      <c r="O2980" s="192"/>
      <c r="P2980" s="192"/>
    </row>
    <row r="2981" spans="1:16" x14ac:dyDescent="0.25">
      <c r="A2981" s="327">
        <f>A2976+1</f>
        <v>595</v>
      </c>
      <c r="B2981" s="333">
        <f>Hoja2!B604</f>
        <v>0</v>
      </c>
      <c r="C2981" s="339">
        <f>Hoja2!R604</f>
        <v>0</v>
      </c>
      <c r="D2981" s="191" t="str">
        <f>$D$11</f>
        <v>NORTE</v>
      </c>
      <c r="E2981" s="187"/>
      <c r="F2981" s="192"/>
      <c r="G2981" s="192"/>
      <c r="H2981" s="192"/>
      <c r="I2981" s="192"/>
      <c r="J2981" s="192"/>
      <c r="K2981" s="192"/>
      <c r="L2981" s="192"/>
      <c r="M2981" s="192"/>
      <c r="N2981" s="192"/>
      <c r="O2981" s="192"/>
      <c r="P2981" s="192"/>
    </row>
    <row r="2982" spans="1:16" x14ac:dyDescent="0.25">
      <c r="A2982" s="328"/>
      <c r="B2982" s="334"/>
      <c r="C2982" s="340"/>
      <c r="D2982" s="194" t="str">
        <f>$D$12</f>
        <v>ESTE</v>
      </c>
      <c r="E2982" s="189"/>
      <c r="F2982" s="192"/>
      <c r="G2982" s="192"/>
      <c r="H2982" s="192"/>
      <c r="I2982" s="192"/>
      <c r="J2982" s="192"/>
      <c r="K2982" s="192"/>
      <c r="L2982" s="192"/>
      <c r="M2982" s="192"/>
      <c r="N2982" s="192"/>
      <c r="O2982" s="192"/>
      <c r="P2982" s="192"/>
    </row>
    <row r="2983" spans="1:16" x14ac:dyDescent="0.25">
      <c r="A2983" s="328"/>
      <c r="B2983" s="334"/>
      <c r="C2983" s="340"/>
      <c r="D2983" s="191" t="str">
        <f>$D$13</f>
        <v>SUD</v>
      </c>
      <c r="E2983" s="188"/>
      <c r="F2983" s="192"/>
      <c r="G2983" s="192"/>
      <c r="H2983" s="192"/>
      <c r="I2983" s="192"/>
      <c r="J2983" s="192"/>
      <c r="K2983" s="192"/>
      <c r="L2983" s="192"/>
      <c r="M2983" s="192"/>
      <c r="N2983" s="192"/>
      <c r="O2983" s="192"/>
      <c r="P2983" s="192"/>
    </row>
    <row r="2984" spans="1:16" x14ac:dyDescent="0.25">
      <c r="A2984" s="329"/>
      <c r="B2984" s="335"/>
      <c r="C2984" s="341"/>
      <c r="D2984" s="195" t="str">
        <f>$D$14</f>
        <v>OESTE</v>
      </c>
      <c r="E2984" s="190"/>
      <c r="F2984" s="192"/>
      <c r="G2984" s="192"/>
      <c r="H2984" s="192"/>
      <c r="I2984" s="192"/>
      <c r="J2984" s="192"/>
      <c r="K2984" s="192"/>
      <c r="L2984" s="192"/>
      <c r="M2984" s="192"/>
      <c r="N2984" s="192"/>
      <c r="O2984" s="192"/>
      <c r="P2984" s="192"/>
    </row>
    <row r="2985" spans="1:16" x14ac:dyDescent="0.25">
      <c r="A2985" s="193"/>
      <c r="B2985" s="206"/>
      <c r="C2985" s="204"/>
      <c r="D2985" s="192"/>
      <c r="E2985" s="192"/>
      <c r="F2985" s="192"/>
      <c r="G2985" s="192"/>
      <c r="H2985" s="192"/>
      <c r="I2985" s="192"/>
      <c r="J2985" s="192"/>
      <c r="K2985" s="192"/>
      <c r="L2985" s="192"/>
      <c r="M2985" s="192"/>
      <c r="N2985" s="192"/>
      <c r="O2985" s="192"/>
      <c r="P2985" s="192"/>
    </row>
    <row r="2986" spans="1:16" x14ac:dyDescent="0.25">
      <c r="A2986" s="324">
        <f>A2981+1</f>
        <v>596</v>
      </c>
      <c r="B2986" s="336">
        <f>Hoja2!B605</f>
        <v>0</v>
      </c>
      <c r="C2986" s="342">
        <f>Hoja2!R605</f>
        <v>0</v>
      </c>
      <c r="D2986" s="191" t="str">
        <f>$D$11</f>
        <v>NORTE</v>
      </c>
      <c r="E2986" s="187"/>
      <c r="F2986" s="192"/>
      <c r="G2986" s="192"/>
      <c r="H2986" s="192"/>
      <c r="I2986" s="192"/>
      <c r="J2986" s="192"/>
      <c r="K2986" s="192"/>
      <c r="L2986" s="192"/>
      <c r="M2986" s="192"/>
      <c r="N2986" s="192"/>
      <c r="O2986" s="192"/>
      <c r="P2986" s="192"/>
    </row>
    <row r="2987" spans="1:16" x14ac:dyDescent="0.25">
      <c r="A2987" s="325"/>
      <c r="B2987" s="337"/>
      <c r="C2987" s="343"/>
      <c r="D2987" s="194" t="str">
        <f>$D$12</f>
        <v>ESTE</v>
      </c>
      <c r="E2987" s="189"/>
      <c r="F2987" s="192"/>
      <c r="G2987" s="192"/>
      <c r="H2987" s="192"/>
      <c r="I2987" s="192"/>
      <c r="J2987" s="192"/>
      <c r="K2987" s="192"/>
      <c r="L2987" s="192"/>
      <c r="M2987" s="192"/>
      <c r="N2987" s="192"/>
      <c r="O2987" s="192"/>
      <c r="P2987" s="192"/>
    </row>
    <row r="2988" spans="1:16" x14ac:dyDescent="0.25">
      <c r="A2988" s="325"/>
      <c r="B2988" s="337"/>
      <c r="C2988" s="343"/>
      <c r="D2988" s="191" t="str">
        <f>$D$13</f>
        <v>SUD</v>
      </c>
      <c r="E2988" s="188"/>
      <c r="F2988" s="192"/>
      <c r="G2988" s="192"/>
      <c r="H2988" s="192"/>
      <c r="I2988" s="192"/>
      <c r="J2988" s="192"/>
      <c r="K2988" s="192"/>
      <c r="L2988" s="192"/>
      <c r="M2988" s="192"/>
      <c r="N2988" s="192"/>
      <c r="O2988" s="192"/>
      <c r="P2988" s="192"/>
    </row>
    <row r="2989" spans="1:16" x14ac:dyDescent="0.25">
      <c r="A2989" s="326"/>
      <c r="B2989" s="338"/>
      <c r="C2989" s="344"/>
      <c r="D2989" s="195" t="str">
        <f>$D$14</f>
        <v>OESTE</v>
      </c>
      <c r="E2989" s="190"/>
      <c r="F2989" s="192"/>
      <c r="G2989" s="192"/>
      <c r="H2989" s="192"/>
      <c r="I2989" s="192"/>
      <c r="J2989" s="192"/>
      <c r="K2989" s="192"/>
      <c r="L2989" s="192"/>
      <c r="M2989" s="192"/>
      <c r="N2989" s="192"/>
      <c r="O2989" s="192"/>
      <c r="P2989" s="192"/>
    </row>
    <row r="2990" spans="1:16" x14ac:dyDescent="0.25">
      <c r="A2990" s="193"/>
      <c r="B2990" s="206"/>
      <c r="C2990" s="204"/>
      <c r="D2990" s="192"/>
      <c r="E2990" s="192"/>
      <c r="F2990" s="192"/>
      <c r="G2990" s="192"/>
      <c r="H2990" s="192"/>
      <c r="I2990" s="192"/>
      <c r="J2990" s="192"/>
      <c r="K2990" s="192"/>
      <c r="L2990" s="192"/>
      <c r="M2990" s="192"/>
      <c r="N2990" s="192"/>
      <c r="O2990" s="192"/>
      <c r="P2990" s="192"/>
    </row>
    <row r="2991" spans="1:16" x14ac:dyDescent="0.25">
      <c r="A2991" s="327">
        <f>A2986+1</f>
        <v>597</v>
      </c>
      <c r="B2991" s="333">
        <f>Hoja2!B606</f>
        <v>0</v>
      </c>
      <c r="C2991" s="339">
        <f>Hoja2!R606</f>
        <v>0</v>
      </c>
      <c r="D2991" s="191" t="str">
        <f>$D$11</f>
        <v>NORTE</v>
      </c>
      <c r="E2991" s="187"/>
      <c r="F2991" s="192"/>
      <c r="G2991" s="192"/>
      <c r="H2991" s="192"/>
      <c r="I2991" s="192"/>
      <c r="J2991" s="192"/>
      <c r="K2991" s="192"/>
      <c r="L2991" s="192"/>
      <c r="M2991" s="192"/>
      <c r="N2991" s="192"/>
      <c r="O2991" s="192"/>
      <c r="P2991" s="192"/>
    </row>
    <row r="2992" spans="1:16" x14ac:dyDescent="0.25">
      <c r="A2992" s="328"/>
      <c r="B2992" s="334"/>
      <c r="C2992" s="340"/>
      <c r="D2992" s="194" t="str">
        <f>$D$12</f>
        <v>ESTE</v>
      </c>
      <c r="E2992" s="189"/>
      <c r="F2992" s="192"/>
      <c r="G2992" s="192"/>
      <c r="H2992" s="192"/>
      <c r="I2992" s="192"/>
      <c r="J2992" s="192"/>
      <c r="K2992" s="192"/>
      <c r="L2992" s="192"/>
      <c r="M2992" s="192"/>
      <c r="N2992" s="192"/>
      <c r="O2992" s="192"/>
      <c r="P2992" s="192"/>
    </row>
    <row r="2993" spans="1:16" x14ac:dyDescent="0.25">
      <c r="A2993" s="328"/>
      <c r="B2993" s="334"/>
      <c r="C2993" s="340"/>
      <c r="D2993" s="191" t="str">
        <f>$D$13</f>
        <v>SUD</v>
      </c>
      <c r="E2993" s="188"/>
      <c r="F2993" s="192"/>
      <c r="G2993" s="192"/>
      <c r="H2993" s="192"/>
      <c r="I2993" s="192"/>
      <c r="J2993" s="192"/>
      <c r="K2993" s="192"/>
      <c r="L2993" s="192"/>
      <c r="M2993" s="192"/>
      <c r="N2993" s="192"/>
      <c r="O2993" s="192"/>
      <c r="P2993" s="192"/>
    </row>
    <row r="2994" spans="1:16" x14ac:dyDescent="0.25">
      <c r="A2994" s="329"/>
      <c r="B2994" s="335"/>
      <c r="C2994" s="341"/>
      <c r="D2994" s="195" t="str">
        <f>$D$14</f>
        <v>OESTE</v>
      </c>
      <c r="E2994" s="190"/>
      <c r="F2994" s="192"/>
      <c r="G2994" s="192"/>
      <c r="H2994" s="192"/>
      <c r="I2994" s="192"/>
      <c r="J2994" s="192"/>
      <c r="K2994" s="192"/>
      <c r="L2994" s="192"/>
      <c r="M2994" s="192"/>
      <c r="N2994" s="192"/>
      <c r="O2994" s="192"/>
      <c r="P2994" s="192"/>
    </row>
    <row r="2995" spans="1:16" x14ac:dyDescent="0.25">
      <c r="A2995" s="193"/>
      <c r="B2995" s="206"/>
      <c r="C2995" s="204"/>
      <c r="D2995" s="192"/>
      <c r="E2995" s="192"/>
      <c r="F2995" s="192"/>
      <c r="G2995" s="192"/>
      <c r="H2995" s="192"/>
      <c r="I2995" s="192"/>
      <c r="J2995" s="192"/>
      <c r="K2995" s="192"/>
      <c r="L2995" s="192"/>
      <c r="M2995" s="192"/>
      <c r="N2995" s="192"/>
      <c r="O2995" s="192"/>
      <c r="P2995" s="192"/>
    </row>
    <row r="2996" spans="1:16" x14ac:dyDescent="0.25">
      <c r="A2996" s="324">
        <f>A2991+1</f>
        <v>598</v>
      </c>
      <c r="B2996" s="336">
        <f>Hoja2!B607</f>
        <v>0</v>
      </c>
      <c r="C2996" s="342">
        <f>Hoja2!R607</f>
        <v>0</v>
      </c>
      <c r="D2996" s="191" t="str">
        <f>$D$11</f>
        <v>NORTE</v>
      </c>
      <c r="E2996" s="187"/>
      <c r="F2996" s="192"/>
      <c r="G2996" s="192"/>
      <c r="H2996" s="192"/>
      <c r="I2996" s="192"/>
      <c r="J2996" s="192"/>
      <c r="K2996" s="192"/>
      <c r="L2996" s="192"/>
      <c r="M2996" s="192"/>
      <c r="N2996" s="192"/>
      <c r="O2996" s="192"/>
      <c r="P2996" s="192"/>
    </row>
    <row r="2997" spans="1:16" x14ac:dyDescent="0.25">
      <c r="A2997" s="325"/>
      <c r="B2997" s="337"/>
      <c r="C2997" s="343"/>
      <c r="D2997" s="194" t="str">
        <f>$D$12</f>
        <v>ESTE</v>
      </c>
      <c r="E2997" s="189"/>
      <c r="F2997" s="192"/>
      <c r="G2997" s="192"/>
      <c r="H2997" s="192"/>
      <c r="I2997" s="192"/>
      <c r="J2997" s="192"/>
      <c r="K2997" s="192"/>
      <c r="L2997" s="192"/>
      <c r="M2997" s="192"/>
      <c r="N2997" s="192"/>
      <c r="O2997" s="192"/>
      <c r="P2997" s="192"/>
    </row>
    <row r="2998" spans="1:16" x14ac:dyDescent="0.25">
      <c r="A2998" s="325"/>
      <c r="B2998" s="337"/>
      <c r="C2998" s="343"/>
      <c r="D2998" s="191" t="str">
        <f>$D$13</f>
        <v>SUD</v>
      </c>
      <c r="E2998" s="188"/>
      <c r="F2998" s="192"/>
      <c r="G2998" s="192"/>
      <c r="H2998" s="192"/>
      <c r="I2998" s="192"/>
      <c r="J2998" s="192"/>
      <c r="K2998" s="192"/>
      <c r="L2998" s="192"/>
      <c r="M2998" s="192"/>
      <c r="N2998" s="192"/>
      <c r="O2998" s="192"/>
      <c r="P2998" s="192"/>
    </row>
    <row r="2999" spans="1:16" x14ac:dyDescent="0.25">
      <c r="A2999" s="326"/>
      <c r="B2999" s="338"/>
      <c r="C2999" s="344"/>
      <c r="D2999" s="195" t="str">
        <f>$D$14</f>
        <v>OESTE</v>
      </c>
      <c r="E2999" s="190"/>
      <c r="F2999" s="192"/>
      <c r="G2999" s="192"/>
      <c r="H2999" s="192"/>
      <c r="I2999" s="192"/>
      <c r="J2999" s="192"/>
      <c r="K2999" s="192"/>
      <c r="L2999" s="192"/>
      <c r="M2999" s="192"/>
      <c r="N2999" s="192"/>
      <c r="O2999" s="192"/>
      <c r="P2999" s="192"/>
    </row>
    <row r="3000" spans="1:16" x14ac:dyDescent="0.25">
      <c r="A3000" s="193"/>
      <c r="B3000" s="206"/>
      <c r="C3000" s="204"/>
      <c r="D3000" s="192"/>
      <c r="E3000" s="192"/>
      <c r="F3000" s="192"/>
      <c r="G3000" s="192"/>
      <c r="H3000" s="192"/>
      <c r="I3000" s="192"/>
      <c r="J3000" s="192"/>
      <c r="K3000" s="192"/>
      <c r="L3000" s="192"/>
      <c r="M3000" s="192"/>
      <c r="N3000" s="192"/>
      <c r="O3000" s="192"/>
      <c r="P3000" s="192"/>
    </row>
    <row r="3001" spans="1:16" x14ac:dyDescent="0.25">
      <c r="A3001" s="327">
        <f>A2996+1</f>
        <v>599</v>
      </c>
      <c r="B3001" s="333">
        <f>Hoja2!B608</f>
        <v>0</v>
      </c>
      <c r="C3001" s="339">
        <f>Hoja2!R608</f>
        <v>0</v>
      </c>
      <c r="D3001" s="191" t="str">
        <f>$D$11</f>
        <v>NORTE</v>
      </c>
      <c r="E3001" s="187"/>
      <c r="F3001" s="192"/>
      <c r="G3001" s="192"/>
      <c r="H3001" s="192"/>
      <c r="I3001" s="192"/>
      <c r="J3001" s="192"/>
      <c r="K3001" s="192"/>
      <c r="L3001" s="192"/>
      <c r="M3001" s="192"/>
      <c r="N3001" s="192"/>
      <c r="O3001" s="192"/>
      <c r="P3001" s="192"/>
    </row>
    <row r="3002" spans="1:16" x14ac:dyDescent="0.25">
      <c r="A3002" s="328"/>
      <c r="B3002" s="334"/>
      <c r="C3002" s="340"/>
      <c r="D3002" s="194" t="str">
        <f>$D$12</f>
        <v>ESTE</v>
      </c>
      <c r="E3002" s="189"/>
      <c r="F3002" s="192"/>
      <c r="G3002" s="192"/>
      <c r="H3002" s="192"/>
      <c r="I3002" s="192"/>
      <c r="J3002" s="192"/>
      <c r="K3002" s="192"/>
      <c r="L3002" s="192"/>
      <c r="M3002" s="192"/>
      <c r="N3002" s="192"/>
      <c r="O3002" s="192"/>
      <c r="P3002" s="192"/>
    </row>
    <row r="3003" spans="1:16" x14ac:dyDescent="0.25">
      <c r="A3003" s="328"/>
      <c r="B3003" s="334"/>
      <c r="C3003" s="340"/>
      <c r="D3003" s="191" t="str">
        <f>$D$13</f>
        <v>SUD</v>
      </c>
      <c r="E3003" s="188"/>
      <c r="F3003" s="192"/>
      <c r="G3003" s="192"/>
      <c r="H3003" s="192"/>
      <c r="I3003" s="192"/>
      <c r="J3003" s="192"/>
      <c r="K3003" s="192"/>
      <c r="L3003" s="192"/>
      <c r="M3003" s="192"/>
      <c r="N3003" s="192"/>
      <c r="O3003" s="192"/>
      <c r="P3003" s="192"/>
    </row>
    <row r="3004" spans="1:16" x14ac:dyDescent="0.25">
      <c r="A3004" s="329"/>
      <c r="B3004" s="335"/>
      <c r="C3004" s="341"/>
      <c r="D3004" s="195" t="str">
        <f>$D$14</f>
        <v>OESTE</v>
      </c>
      <c r="E3004" s="190"/>
      <c r="F3004" s="192"/>
      <c r="G3004" s="192"/>
      <c r="H3004" s="192"/>
      <c r="I3004" s="192"/>
      <c r="J3004" s="192"/>
      <c r="K3004" s="192"/>
      <c r="L3004" s="192"/>
      <c r="M3004" s="192"/>
      <c r="N3004" s="192"/>
      <c r="O3004" s="192"/>
      <c r="P3004" s="192"/>
    </row>
    <row r="3005" spans="1:16" x14ac:dyDescent="0.25">
      <c r="A3005" s="193"/>
      <c r="B3005" s="206"/>
      <c r="C3005" s="204"/>
      <c r="D3005" s="192"/>
      <c r="E3005" s="192"/>
      <c r="F3005" s="192"/>
      <c r="G3005" s="192"/>
      <c r="H3005" s="192"/>
      <c r="I3005" s="192"/>
      <c r="J3005" s="192"/>
      <c r="K3005" s="192"/>
      <c r="L3005" s="192"/>
      <c r="M3005" s="192"/>
      <c r="N3005" s="192"/>
      <c r="O3005" s="192"/>
      <c r="P3005" s="192"/>
    </row>
    <row r="3006" spans="1:16" x14ac:dyDescent="0.25">
      <c r="A3006" s="324">
        <f>A3001+1</f>
        <v>600</v>
      </c>
      <c r="B3006" s="336">
        <f>Hoja2!B609</f>
        <v>0</v>
      </c>
      <c r="C3006" s="342">
        <f>Hoja2!R609</f>
        <v>0</v>
      </c>
      <c r="D3006" s="191" t="str">
        <f>$D$11</f>
        <v>NORTE</v>
      </c>
      <c r="E3006" s="187"/>
      <c r="F3006" s="192"/>
      <c r="G3006" s="192"/>
      <c r="H3006" s="192"/>
      <c r="I3006" s="192"/>
      <c r="J3006" s="192"/>
      <c r="K3006" s="192"/>
      <c r="L3006" s="192"/>
      <c r="M3006" s="192"/>
      <c r="N3006" s="192"/>
      <c r="O3006" s="192"/>
      <c r="P3006" s="192"/>
    </row>
    <row r="3007" spans="1:16" x14ac:dyDescent="0.25">
      <c r="A3007" s="325"/>
      <c r="B3007" s="337"/>
      <c r="C3007" s="343"/>
      <c r="D3007" s="194" t="str">
        <f>$D$12</f>
        <v>ESTE</v>
      </c>
      <c r="E3007" s="189"/>
      <c r="F3007" s="192"/>
      <c r="G3007" s="192"/>
      <c r="H3007" s="192"/>
      <c r="I3007" s="192"/>
      <c r="J3007" s="192"/>
      <c r="K3007" s="192"/>
      <c r="L3007" s="192"/>
      <c r="M3007" s="192"/>
      <c r="N3007" s="192"/>
      <c r="O3007" s="192"/>
      <c r="P3007" s="192"/>
    </row>
    <row r="3008" spans="1:16" x14ac:dyDescent="0.25">
      <c r="A3008" s="325"/>
      <c r="B3008" s="337"/>
      <c r="C3008" s="343"/>
      <c r="D3008" s="191" t="str">
        <f>$D$13</f>
        <v>SUD</v>
      </c>
      <c r="E3008" s="188"/>
      <c r="F3008" s="192"/>
      <c r="G3008" s="192"/>
      <c r="H3008" s="192"/>
      <c r="I3008" s="192"/>
      <c r="J3008" s="192"/>
      <c r="K3008" s="192"/>
      <c r="L3008" s="192"/>
      <c r="M3008" s="192"/>
      <c r="N3008" s="192"/>
      <c r="O3008" s="192"/>
      <c r="P3008" s="192"/>
    </row>
    <row r="3009" spans="1:16" x14ac:dyDescent="0.25">
      <c r="A3009" s="326"/>
      <c r="B3009" s="338"/>
      <c r="C3009" s="344"/>
      <c r="D3009" s="195" t="str">
        <f>$D$14</f>
        <v>OESTE</v>
      </c>
      <c r="E3009" s="190"/>
      <c r="F3009" s="192"/>
      <c r="G3009" s="192"/>
      <c r="H3009" s="192"/>
      <c r="I3009" s="192"/>
      <c r="J3009" s="192"/>
      <c r="K3009" s="192"/>
      <c r="L3009" s="192"/>
      <c r="M3009" s="192"/>
      <c r="N3009" s="192"/>
      <c r="O3009" s="192"/>
      <c r="P3009" s="192"/>
    </row>
    <row r="3010" spans="1:16" x14ac:dyDescent="0.25">
      <c r="A3010" s="193"/>
      <c r="B3010" s="206"/>
      <c r="C3010" s="204"/>
      <c r="D3010" s="192"/>
      <c r="E3010" s="192"/>
      <c r="F3010" s="192"/>
      <c r="G3010" s="192"/>
      <c r="H3010" s="192"/>
      <c r="I3010" s="192"/>
      <c r="J3010" s="192"/>
      <c r="K3010" s="192"/>
      <c r="L3010" s="192"/>
      <c r="M3010" s="192"/>
      <c r="N3010" s="192"/>
      <c r="O3010" s="192"/>
      <c r="P3010" s="192"/>
    </row>
    <row r="3011" spans="1:16" x14ac:dyDescent="0.25">
      <c r="A3011" s="327">
        <f>A3006+1</f>
        <v>601</v>
      </c>
      <c r="B3011" s="333">
        <f>Hoja2!B610</f>
        <v>0</v>
      </c>
      <c r="C3011" s="339">
        <f>Hoja2!R610</f>
        <v>0</v>
      </c>
      <c r="D3011" s="191" t="str">
        <f>$D$11</f>
        <v>NORTE</v>
      </c>
      <c r="E3011" s="187"/>
      <c r="F3011" s="192"/>
      <c r="G3011" s="192"/>
      <c r="H3011" s="192"/>
      <c r="I3011" s="192"/>
      <c r="J3011" s="192"/>
      <c r="K3011" s="192"/>
      <c r="L3011" s="192"/>
      <c r="M3011" s="192"/>
      <c r="N3011" s="192"/>
      <c r="O3011" s="192"/>
      <c r="P3011" s="192"/>
    </row>
    <row r="3012" spans="1:16" x14ac:dyDescent="0.25">
      <c r="A3012" s="328"/>
      <c r="B3012" s="334"/>
      <c r="C3012" s="340"/>
      <c r="D3012" s="194" t="str">
        <f>$D$12</f>
        <v>ESTE</v>
      </c>
      <c r="E3012" s="189"/>
      <c r="F3012" s="192"/>
      <c r="G3012" s="192"/>
      <c r="H3012" s="192"/>
      <c r="I3012" s="192"/>
      <c r="J3012" s="192"/>
      <c r="K3012" s="192"/>
      <c r="L3012" s="192"/>
      <c r="M3012" s="192"/>
      <c r="N3012" s="192"/>
      <c r="O3012" s="192"/>
      <c r="P3012" s="192"/>
    </row>
    <row r="3013" spans="1:16" x14ac:dyDescent="0.25">
      <c r="A3013" s="328"/>
      <c r="B3013" s="334"/>
      <c r="C3013" s="340"/>
      <c r="D3013" s="191" t="str">
        <f>$D$13</f>
        <v>SUD</v>
      </c>
      <c r="E3013" s="188"/>
      <c r="F3013" s="192"/>
      <c r="G3013" s="192"/>
      <c r="H3013" s="192"/>
      <c r="I3013" s="192"/>
      <c r="J3013" s="192"/>
      <c r="K3013" s="192"/>
      <c r="L3013" s="192"/>
      <c r="M3013" s="192"/>
      <c r="N3013" s="192"/>
      <c r="O3013" s="192"/>
      <c r="P3013" s="192"/>
    </row>
    <row r="3014" spans="1:16" x14ac:dyDescent="0.25">
      <c r="A3014" s="329"/>
      <c r="B3014" s="335"/>
      <c r="C3014" s="341"/>
      <c r="D3014" s="195" t="str">
        <f>$D$14</f>
        <v>OESTE</v>
      </c>
      <c r="E3014" s="190"/>
      <c r="F3014" s="192"/>
      <c r="G3014" s="192"/>
      <c r="H3014" s="192"/>
      <c r="I3014" s="192"/>
      <c r="J3014" s="192"/>
      <c r="K3014" s="192"/>
      <c r="L3014" s="192"/>
      <c r="M3014" s="192"/>
      <c r="N3014" s="192"/>
      <c r="O3014" s="192"/>
      <c r="P3014" s="192"/>
    </row>
    <row r="3015" spans="1:16" x14ac:dyDescent="0.25">
      <c r="A3015" s="193"/>
      <c r="B3015" s="206"/>
      <c r="C3015" s="204"/>
      <c r="D3015" s="192"/>
      <c r="E3015" s="192"/>
      <c r="F3015" s="192"/>
      <c r="G3015" s="192"/>
      <c r="H3015" s="192"/>
      <c r="I3015" s="192"/>
      <c r="J3015" s="192"/>
      <c r="K3015" s="192"/>
      <c r="L3015" s="192"/>
      <c r="M3015" s="192"/>
      <c r="N3015" s="192"/>
      <c r="O3015" s="192"/>
      <c r="P3015" s="192"/>
    </row>
    <row r="3016" spans="1:16" x14ac:dyDescent="0.25">
      <c r="A3016" s="324">
        <f>A3011+1</f>
        <v>602</v>
      </c>
      <c r="B3016" s="336">
        <f>Hoja2!B611</f>
        <v>0</v>
      </c>
      <c r="C3016" s="342">
        <f>Hoja2!R611</f>
        <v>0</v>
      </c>
      <c r="D3016" s="191" t="s">
        <v>43</v>
      </c>
      <c r="E3016" s="187"/>
      <c r="F3016" s="192"/>
      <c r="G3016" s="192"/>
      <c r="H3016" s="192"/>
      <c r="I3016" s="192"/>
      <c r="J3016" s="192"/>
      <c r="K3016" s="192"/>
      <c r="L3016" s="192"/>
      <c r="M3016" s="192"/>
      <c r="N3016" s="192"/>
      <c r="O3016" s="192"/>
      <c r="P3016" s="192"/>
    </row>
    <row r="3017" spans="1:16" x14ac:dyDescent="0.25">
      <c r="A3017" s="325"/>
      <c r="B3017" s="337"/>
      <c r="C3017" s="343"/>
      <c r="D3017" s="194" t="s">
        <v>44</v>
      </c>
      <c r="E3017" s="189"/>
      <c r="F3017" s="192"/>
      <c r="G3017" s="192"/>
      <c r="H3017" s="192"/>
      <c r="I3017" s="192"/>
      <c r="J3017" s="192"/>
      <c r="K3017" s="192"/>
      <c r="L3017" s="192"/>
      <c r="M3017" s="192"/>
      <c r="N3017" s="192"/>
      <c r="O3017" s="192"/>
      <c r="P3017" s="192"/>
    </row>
    <row r="3018" spans="1:16" x14ac:dyDescent="0.25">
      <c r="A3018" s="325"/>
      <c r="B3018" s="337"/>
      <c r="C3018" s="343"/>
      <c r="D3018" s="191" t="s">
        <v>45</v>
      </c>
      <c r="E3018" s="188"/>
      <c r="F3018" s="192"/>
      <c r="G3018" s="192"/>
      <c r="H3018" s="192"/>
      <c r="I3018" s="192"/>
      <c r="J3018" s="192"/>
      <c r="K3018" s="192"/>
      <c r="L3018" s="192"/>
      <c r="M3018" s="192"/>
      <c r="N3018" s="192"/>
      <c r="O3018" s="192"/>
      <c r="P3018" s="192"/>
    </row>
    <row r="3019" spans="1:16" x14ac:dyDescent="0.25">
      <c r="A3019" s="326"/>
      <c r="B3019" s="338"/>
      <c r="C3019" s="344"/>
      <c r="D3019" s="195" t="s">
        <v>46</v>
      </c>
      <c r="E3019" s="190"/>
      <c r="F3019" s="192"/>
      <c r="G3019" s="192"/>
      <c r="H3019" s="192"/>
      <c r="I3019" s="192"/>
      <c r="J3019" s="192"/>
      <c r="K3019" s="192"/>
      <c r="L3019" s="192"/>
      <c r="M3019" s="192"/>
      <c r="N3019" s="192"/>
      <c r="O3019" s="192"/>
      <c r="P3019" s="192"/>
    </row>
    <row r="3020" spans="1:16" x14ac:dyDescent="0.25">
      <c r="A3020" s="193"/>
      <c r="B3020" s="206"/>
      <c r="C3020" s="204"/>
      <c r="D3020" s="192"/>
      <c r="E3020" s="192"/>
      <c r="F3020" s="192"/>
      <c r="G3020" s="192"/>
      <c r="H3020" s="192"/>
      <c r="I3020" s="192"/>
      <c r="J3020" s="192"/>
      <c r="K3020" s="192"/>
      <c r="L3020" s="192"/>
      <c r="M3020" s="192"/>
      <c r="N3020" s="192"/>
      <c r="O3020" s="192"/>
      <c r="P3020" s="192"/>
    </row>
    <row r="3021" spans="1:16" x14ac:dyDescent="0.25">
      <c r="A3021" s="327">
        <f>A3016+1</f>
        <v>603</v>
      </c>
      <c r="B3021" s="333">
        <f>Hoja2!B612</f>
        <v>0</v>
      </c>
      <c r="C3021" s="339">
        <f>Hoja2!R612</f>
        <v>0</v>
      </c>
      <c r="D3021" s="191" t="str">
        <f>$D$11</f>
        <v>NORTE</v>
      </c>
      <c r="E3021" s="187"/>
      <c r="F3021" s="192"/>
      <c r="G3021" s="192"/>
      <c r="H3021" s="192"/>
      <c r="I3021" s="192"/>
      <c r="J3021" s="192"/>
      <c r="K3021" s="192"/>
      <c r="L3021" s="192"/>
      <c r="M3021" s="192"/>
      <c r="N3021" s="192"/>
      <c r="O3021" s="192"/>
      <c r="P3021" s="192"/>
    </row>
    <row r="3022" spans="1:16" x14ac:dyDescent="0.25">
      <c r="A3022" s="328"/>
      <c r="B3022" s="334"/>
      <c r="C3022" s="340"/>
      <c r="D3022" s="194" t="str">
        <f>$D$12</f>
        <v>ESTE</v>
      </c>
      <c r="E3022" s="189"/>
      <c r="F3022" s="192"/>
      <c r="G3022" s="192"/>
      <c r="H3022" s="192"/>
      <c r="I3022" s="192"/>
      <c r="J3022" s="192"/>
      <c r="K3022" s="192"/>
      <c r="L3022" s="192"/>
      <c r="M3022" s="192"/>
      <c r="N3022" s="192"/>
      <c r="O3022" s="192"/>
      <c r="P3022" s="192"/>
    </row>
    <row r="3023" spans="1:16" x14ac:dyDescent="0.25">
      <c r="A3023" s="328"/>
      <c r="B3023" s="334"/>
      <c r="C3023" s="340"/>
      <c r="D3023" s="191" t="str">
        <f>$D$13</f>
        <v>SUD</v>
      </c>
      <c r="E3023" s="188"/>
      <c r="F3023" s="192"/>
      <c r="G3023" s="192"/>
      <c r="H3023" s="192"/>
      <c r="I3023" s="192"/>
      <c r="J3023" s="192"/>
      <c r="K3023" s="192"/>
      <c r="L3023" s="192"/>
      <c r="M3023" s="192"/>
      <c r="N3023" s="192"/>
      <c r="O3023" s="192"/>
      <c r="P3023" s="192"/>
    </row>
    <row r="3024" spans="1:16" x14ac:dyDescent="0.25">
      <c r="A3024" s="329"/>
      <c r="B3024" s="335"/>
      <c r="C3024" s="341"/>
      <c r="D3024" s="195" t="str">
        <f>$D$14</f>
        <v>OESTE</v>
      </c>
      <c r="E3024" s="190"/>
      <c r="F3024" s="192"/>
      <c r="G3024" s="192"/>
      <c r="H3024" s="192"/>
      <c r="I3024" s="192"/>
      <c r="J3024" s="192"/>
      <c r="K3024" s="192"/>
      <c r="L3024" s="192"/>
      <c r="M3024" s="192"/>
      <c r="N3024" s="192"/>
      <c r="O3024" s="192"/>
      <c r="P3024" s="192"/>
    </row>
    <row r="3025" spans="1:16" x14ac:dyDescent="0.25">
      <c r="A3025" s="193"/>
      <c r="B3025" s="206"/>
      <c r="C3025" s="204"/>
      <c r="D3025" s="192"/>
      <c r="E3025" s="192"/>
      <c r="F3025" s="192"/>
      <c r="G3025" s="192"/>
      <c r="H3025" s="192"/>
      <c r="I3025" s="192"/>
      <c r="J3025" s="192"/>
      <c r="K3025" s="192"/>
      <c r="L3025" s="192"/>
      <c r="M3025" s="192"/>
      <c r="N3025" s="192"/>
      <c r="O3025" s="192"/>
      <c r="P3025" s="192"/>
    </row>
    <row r="3026" spans="1:16" x14ac:dyDescent="0.25">
      <c r="A3026" s="324">
        <f>A3021+1</f>
        <v>604</v>
      </c>
      <c r="B3026" s="336">
        <f>Hoja2!B613</f>
        <v>0</v>
      </c>
      <c r="C3026" s="342">
        <f>Hoja2!R613</f>
        <v>0</v>
      </c>
      <c r="D3026" s="191" t="str">
        <f>$D$11</f>
        <v>NORTE</v>
      </c>
      <c r="E3026" s="187"/>
      <c r="F3026" s="192"/>
      <c r="G3026" s="192"/>
      <c r="H3026" s="192"/>
      <c r="I3026" s="192"/>
      <c r="J3026" s="192"/>
      <c r="K3026" s="192"/>
      <c r="L3026" s="192"/>
      <c r="M3026" s="192"/>
      <c r="N3026" s="192"/>
      <c r="O3026" s="192"/>
      <c r="P3026" s="192"/>
    </row>
    <row r="3027" spans="1:16" x14ac:dyDescent="0.25">
      <c r="A3027" s="325"/>
      <c r="B3027" s="337"/>
      <c r="C3027" s="343"/>
      <c r="D3027" s="194" t="str">
        <f>$D$12</f>
        <v>ESTE</v>
      </c>
      <c r="E3027" s="189"/>
      <c r="F3027" s="192"/>
      <c r="G3027" s="192"/>
      <c r="H3027" s="192"/>
      <c r="I3027" s="192"/>
      <c r="J3027" s="192"/>
      <c r="K3027" s="192"/>
      <c r="L3027" s="192"/>
      <c r="M3027" s="192"/>
      <c r="N3027" s="192"/>
      <c r="O3027" s="192"/>
      <c r="P3027" s="192"/>
    </row>
    <row r="3028" spans="1:16" x14ac:dyDescent="0.25">
      <c r="A3028" s="325"/>
      <c r="B3028" s="337"/>
      <c r="C3028" s="343"/>
      <c r="D3028" s="191" t="str">
        <f>$D$13</f>
        <v>SUD</v>
      </c>
      <c r="E3028" s="188"/>
      <c r="F3028" s="192"/>
      <c r="G3028" s="192"/>
      <c r="H3028" s="192"/>
      <c r="I3028" s="192"/>
      <c r="J3028" s="192"/>
      <c r="K3028" s="192"/>
      <c r="L3028" s="192"/>
      <c r="M3028" s="192"/>
      <c r="N3028" s="192"/>
      <c r="O3028" s="192"/>
      <c r="P3028" s="192"/>
    </row>
    <row r="3029" spans="1:16" x14ac:dyDescent="0.25">
      <c r="A3029" s="326"/>
      <c r="B3029" s="338"/>
      <c r="C3029" s="344"/>
      <c r="D3029" s="195" t="str">
        <f>$D$14</f>
        <v>OESTE</v>
      </c>
      <c r="E3029" s="190"/>
      <c r="F3029" s="192"/>
      <c r="G3029" s="192"/>
      <c r="H3029" s="192"/>
      <c r="I3029" s="192"/>
      <c r="J3029" s="192"/>
      <c r="K3029" s="192"/>
      <c r="L3029" s="192"/>
      <c r="M3029" s="192"/>
      <c r="N3029" s="192"/>
      <c r="O3029" s="192"/>
      <c r="P3029" s="192"/>
    </row>
    <row r="3030" spans="1:16" x14ac:dyDescent="0.25">
      <c r="A3030" s="193"/>
      <c r="B3030" s="206"/>
      <c r="C3030" s="204"/>
      <c r="D3030" s="192"/>
      <c r="E3030" s="192"/>
      <c r="F3030" s="192"/>
      <c r="G3030" s="192"/>
      <c r="H3030" s="192"/>
      <c r="I3030" s="192"/>
      <c r="J3030" s="192"/>
      <c r="K3030" s="192"/>
      <c r="L3030" s="192"/>
      <c r="M3030" s="192"/>
      <c r="N3030" s="192"/>
      <c r="O3030" s="192"/>
      <c r="P3030" s="192"/>
    </row>
    <row r="3031" spans="1:16" x14ac:dyDescent="0.25">
      <c r="A3031" s="327">
        <f>A3026+1</f>
        <v>605</v>
      </c>
      <c r="B3031" s="333">
        <f>Hoja2!B614</f>
        <v>0</v>
      </c>
      <c r="C3031" s="339">
        <f>Hoja2!R614</f>
        <v>0</v>
      </c>
      <c r="D3031" s="191" t="str">
        <f>$D$11</f>
        <v>NORTE</v>
      </c>
      <c r="E3031" s="187"/>
      <c r="F3031" s="192"/>
      <c r="G3031" s="192"/>
      <c r="H3031" s="192"/>
      <c r="I3031" s="192"/>
      <c r="J3031" s="192"/>
      <c r="K3031" s="192"/>
      <c r="L3031" s="192"/>
      <c r="M3031" s="192"/>
      <c r="N3031" s="192"/>
      <c r="O3031" s="192"/>
      <c r="P3031" s="192"/>
    </row>
    <row r="3032" spans="1:16" x14ac:dyDescent="0.25">
      <c r="A3032" s="328"/>
      <c r="B3032" s="334"/>
      <c r="C3032" s="340"/>
      <c r="D3032" s="194" t="str">
        <f>$D$12</f>
        <v>ESTE</v>
      </c>
      <c r="E3032" s="189"/>
      <c r="F3032" s="192"/>
      <c r="G3032" s="192"/>
      <c r="H3032" s="192"/>
      <c r="I3032" s="192"/>
      <c r="J3032" s="192"/>
      <c r="K3032" s="192"/>
      <c r="L3032" s="192"/>
      <c r="M3032" s="192"/>
      <c r="N3032" s="192"/>
      <c r="O3032" s="192"/>
      <c r="P3032" s="192"/>
    </row>
    <row r="3033" spans="1:16" x14ac:dyDescent="0.25">
      <c r="A3033" s="328"/>
      <c r="B3033" s="334"/>
      <c r="C3033" s="340"/>
      <c r="D3033" s="191" t="str">
        <f>$D$13</f>
        <v>SUD</v>
      </c>
      <c r="E3033" s="188"/>
      <c r="F3033" s="192"/>
      <c r="G3033" s="192"/>
      <c r="H3033" s="192"/>
      <c r="I3033" s="192"/>
      <c r="J3033" s="192"/>
      <c r="K3033" s="192"/>
      <c r="L3033" s="192"/>
      <c r="M3033" s="192"/>
      <c r="N3033" s="192"/>
      <c r="O3033" s="192"/>
      <c r="P3033" s="192"/>
    </row>
    <row r="3034" spans="1:16" x14ac:dyDescent="0.25">
      <c r="A3034" s="329"/>
      <c r="B3034" s="335"/>
      <c r="C3034" s="341"/>
      <c r="D3034" s="195" t="str">
        <f>$D$14</f>
        <v>OESTE</v>
      </c>
      <c r="E3034" s="190"/>
      <c r="F3034" s="192"/>
      <c r="G3034" s="192"/>
      <c r="H3034" s="192"/>
      <c r="I3034" s="192"/>
      <c r="J3034" s="192"/>
      <c r="K3034" s="192"/>
      <c r="L3034" s="192"/>
      <c r="M3034" s="192"/>
      <c r="N3034" s="192"/>
      <c r="O3034" s="192"/>
      <c r="P3034" s="192"/>
    </row>
    <row r="3035" spans="1:16" x14ac:dyDescent="0.25">
      <c r="A3035" s="193"/>
      <c r="B3035" s="206"/>
      <c r="C3035" s="204"/>
      <c r="D3035" s="192"/>
      <c r="E3035" s="192"/>
      <c r="F3035" s="192"/>
      <c r="G3035" s="192"/>
      <c r="H3035" s="192"/>
      <c r="I3035" s="192"/>
      <c r="J3035" s="192"/>
      <c r="K3035" s="192"/>
      <c r="L3035" s="192"/>
      <c r="M3035" s="192"/>
      <c r="N3035" s="192"/>
      <c r="O3035" s="192"/>
      <c r="P3035" s="192"/>
    </row>
    <row r="3036" spans="1:16" x14ac:dyDescent="0.25">
      <c r="A3036" s="324">
        <f>A3031+1</f>
        <v>606</v>
      </c>
      <c r="B3036" s="336">
        <f>Hoja2!B615</f>
        <v>0</v>
      </c>
      <c r="C3036" s="342">
        <f>Hoja2!R615</f>
        <v>0</v>
      </c>
      <c r="D3036" s="191" t="str">
        <f>$D$11</f>
        <v>NORTE</v>
      </c>
      <c r="E3036" s="187"/>
      <c r="F3036" s="192"/>
      <c r="G3036" s="192"/>
      <c r="H3036" s="192"/>
      <c r="I3036" s="192"/>
      <c r="J3036" s="192"/>
      <c r="K3036" s="192"/>
      <c r="L3036" s="192"/>
      <c r="M3036" s="192"/>
      <c r="N3036" s="192"/>
      <c r="O3036" s="192"/>
      <c r="P3036" s="192"/>
    </row>
    <row r="3037" spans="1:16" x14ac:dyDescent="0.25">
      <c r="A3037" s="325"/>
      <c r="B3037" s="337"/>
      <c r="C3037" s="343"/>
      <c r="D3037" s="194" t="str">
        <f>$D$12</f>
        <v>ESTE</v>
      </c>
      <c r="E3037" s="189"/>
      <c r="F3037" s="192"/>
      <c r="G3037" s="192"/>
      <c r="H3037" s="192"/>
      <c r="I3037" s="192"/>
      <c r="J3037" s="192"/>
      <c r="K3037" s="192"/>
      <c r="L3037" s="192"/>
      <c r="M3037" s="192"/>
      <c r="N3037" s="192"/>
      <c r="O3037" s="192"/>
      <c r="P3037" s="192"/>
    </row>
    <row r="3038" spans="1:16" x14ac:dyDescent="0.25">
      <c r="A3038" s="325"/>
      <c r="B3038" s="337"/>
      <c r="C3038" s="343"/>
      <c r="D3038" s="191" t="str">
        <f>$D$13</f>
        <v>SUD</v>
      </c>
      <c r="E3038" s="188"/>
      <c r="F3038" s="192"/>
      <c r="G3038" s="192"/>
      <c r="H3038" s="192"/>
      <c r="I3038" s="192"/>
      <c r="J3038" s="192"/>
      <c r="K3038" s="192"/>
      <c r="L3038" s="192"/>
      <c r="M3038" s="192"/>
      <c r="N3038" s="192"/>
      <c r="O3038" s="192"/>
      <c r="P3038" s="192"/>
    </row>
    <row r="3039" spans="1:16" x14ac:dyDescent="0.25">
      <c r="A3039" s="326"/>
      <c r="B3039" s="338"/>
      <c r="C3039" s="344"/>
      <c r="D3039" s="195" t="str">
        <f>$D$14</f>
        <v>OESTE</v>
      </c>
      <c r="E3039" s="190"/>
      <c r="F3039" s="192"/>
      <c r="G3039" s="192"/>
      <c r="H3039" s="192"/>
      <c r="I3039" s="192"/>
      <c r="J3039" s="192"/>
      <c r="K3039" s="192"/>
      <c r="L3039" s="192"/>
      <c r="M3039" s="192"/>
      <c r="N3039" s="192"/>
      <c r="O3039" s="192"/>
      <c r="P3039" s="192"/>
    </row>
    <row r="3040" spans="1:16" x14ac:dyDescent="0.25">
      <c r="A3040" s="193"/>
      <c r="B3040" s="206"/>
      <c r="C3040" s="204"/>
      <c r="D3040" s="192"/>
      <c r="E3040" s="192"/>
      <c r="F3040" s="192"/>
      <c r="G3040" s="192"/>
      <c r="H3040" s="192"/>
      <c r="I3040" s="192"/>
      <c r="J3040" s="192"/>
      <c r="K3040" s="192"/>
      <c r="L3040" s="192"/>
      <c r="M3040" s="192"/>
      <c r="N3040" s="192"/>
      <c r="O3040" s="192"/>
      <c r="P3040" s="192"/>
    </row>
    <row r="3041" spans="1:16" x14ac:dyDescent="0.25">
      <c r="A3041" s="327">
        <f>A3036+1</f>
        <v>607</v>
      </c>
      <c r="B3041" s="333">
        <f>Hoja2!B616</f>
        <v>0</v>
      </c>
      <c r="C3041" s="339">
        <f>Hoja2!R616</f>
        <v>0</v>
      </c>
      <c r="D3041" s="191" t="str">
        <f>$D$11</f>
        <v>NORTE</v>
      </c>
      <c r="E3041" s="187"/>
      <c r="F3041" s="192"/>
      <c r="G3041" s="192"/>
      <c r="H3041" s="192"/>
      <c r="I3041" s="192"/>
      <c r="J3041" s="192"/>
      <c r="K3041" s="192"/>
      <c r="L3041" s="192"/>
      <c r="M3041" s="192"/>
      <c r="N3041" s="192"/>
      <c r="O3041" s="192"/>
      <c r="P3041" s="192"/>
    </row>
    <row r="3042" spans="1:16" x14ac:dyDescent="0.25">
      <c r="A3042" s="328"/>
      <c r="B3042" s="334"/>
      <c r="C3042" s="340"/>
      <c r="D3042" s="194" t="str">
        <f>$D$12</f>
        <v>ESTE</v>
      </c>
      <c r="E3042" s="189"/>
      <c r="F3042" s="192"/>
      <c r="G3042" s="192"/>
      <c r="H3042" s="192"/>
      <c r="I3042" s="192"/>
      <c r="J3042" s="192"/>
      <c r="K3042" s="192"/>
      <c r="L3042" s="192"/>
      <c r="M3042" s="192"/>
      <c r="N3042" s="192"/>
      <c r="O3042" s="192"/>
      <c r="P3042" s="192"/>
    </row>
    <row r="3043" spans="1:16" x14ac:dyDescent="0.25">
      <c r="A3043" s="328"/>
      <c r="B3043" s="334"/>
      <c r="C3043" s="340"/>
      <c r="D3043" s="191" t="str">
        <f>$D$13</f>
        <v>SUD</v>
      </c>
      <c r="E3043" s="188"/>
      <c r="F3043" s="192"/>
      <c r="G3043" s="192"/>
      <c r="H3043" s="192"/>
      <c r="I3043" s="192"/>
      <c r="J3043" s="192"/>
      <c r="K3043" s="192"/>
      <c r="L3043" s="192"/>
      <c r="M3043" s="192"/>
      <c r="N3043" s="192"/>
      <c r="O3043" s="192"/>
      <c r="P3043" s="192"/>
    </row>
    <row r="3044" spans="1:16" x14ac:dyDescent="0.25">
      <c r="A3044" s="329"/>
      <c r="B3044" s="335"/>
      <c r="C3044" s="341"/>
      <c r="D3044" s="195" t="str">
        <f>$D$14</f>
        <v>OESTE</v>
      </c>
      <c r="E3044" s="190"/>
      <c r="F3044" s="192"/>
      <c r="G3044" s="192"/>
      <c r="H3044" s="192"/>
      <c r="I3044" s="192"/>
      <c r="J3044" s="192"/>
      <c r="K3044" s="192"/>
      <c r="L3044" s="192"/>
      <c r="M3044" s="192"/>
      <c r="N3044" s="192"/>
      <c r="O3044" s="192"/>
      <c r="P3044" s="192"/>
    </row>
    <row r="3045" spans="1:16" x14ac:dyDescent="0.25">
      <c r="A3045" s="193"/>
      <c r="B3045" s="206"/>
      <c r="C3045" s="204"/>
      <c r="D3045" s="192"/>
      <c r="E3045" s="192"/>
      <c r="F3045" s="192"/>
      <c r="G3045" s="192"/>
      <c r="H3045" s="192"/>
      <c r="I3045" s="192"/>
      <c r="J3045" s="192"/>
      <c r="K3045" s="192"/>
      <c r="L3045" s="192"/>
      <c r="M3045" s="192"/>
      <c r="N3045" s="192"/>
      <c r="O3045" s="192"/>
      <c r="P3045" s="192"/>
    </row>
    <row r="3046" spans="1:16" x14ac:dyDescent="0.25">
      <c r="A3046" s="324">
        <f>A3041+1</f>
        <v>608</v>
      </c>
      <c r="B3046" s="336">
        <f>Hoja2!B617</f>
        <v>0</v>
      </c>
      <c r="C3046" s="342">
        <f>Hoja2!R617</f>
        <v>0</v>
      </c>
      <c r="D3046" s="191" t="str">
        <f>$D$11</f>
        <v>NORTE</v>
      </c>
      <c r="E3046" s="187"/>
      <c r="F3046" s="192"/>
      <c r="G3046" s="192"/>
      <c r="H3046" s="192"/>
      <c r="I3046" s="192"/>
      <c r="J3046" s="192"/>
      <c r="K3046" s="192"/>
      <c r="L3046" s="192"/>
      <c r="M3046" s="192"/>
      <c r="N3046" s="192"/>
      <c r="O3046" s="192"/>
      <c r="P3046" s="192"/>
    </row>
    <row r="3047" spans="1:16" x14ac:dyDescent="0.25">
      <c r="A3047" s="325"/>
      <c r="B3047" s="337"/>
      <c r="C3047" s="343"/>
      <c r="D3047" s="194" t="str">
        <f>$D$12</f>
        <v>ESTE</v>
      </c>
      <c r="E3047" s="189"/>
      <c r="F3047" s="192"/>
      <c r="G3047" s="192"/>
      <c r="H3047" s="192"/>
      <c r="I3047" s="192"/>
      <c r="J3047" s="192"/>
      <c r="K3047" s="192"/>
      <c r="L3047" s="192"/>
      <c r="M3047" s="192"/>
      <c r="N3047" s="192"/>
      <c r="O3047" s="192"/>
      <c r="P3047" s="192"/>
    </row>
    <row r="3048" spans="1:16" x14ac:dyDescent="0.25">
      <c r="A3048" s="325"/>
      <c r="B3048" s="337"/>
      <c r="C3048" s="343"/>
      <c r="D3048" s="191" t="str">
        <f>$D$13</f>
        <v>SUD</v>
      </c>
      <c r="E3048" s="188"/>
      <c r="F3048" s="192"/>
      <c r="G3048" s="192"/>
      <c r="H3048" s="192"/>
      <c r="I3048" s="192"/>
      <c r="J3048" s="192"/>
      <c r="K3048" s="192"/>
      <c r="L3048" s="192"/>
      <c r="M3048" s="192"/>
      <c r="N3048" s="192"/>
      <c r="O3048" s="192"/>
      <c r="P3048" s="192"/>
    </row>
    <row r="3049" spans="1:16" x14ac:dyDescent="0.25">
      <c r="A3049" s="326"/>
      <c r="B3049" s="338"/>
      <c r="C3049" s="344"/>
      <c r="D3049" s="195" t="str">
        <f>$D$14</f>
        <v>OESTE</v>
      </c>
      <c r="E3049" s="190"/>
      <c r="F3049" s="192"/>
      <c r="G3049" s="192"/>
      <c r="H3049" s="192"/>
      <c r="I3049" s="192"/>
      <c r="J3049" s="192"/>
      <c r="K3049" s="192"/>
      <c r="L3049" s="192"/>
      <c r="M3049" s="192"/>
      <c r="N3049" s="192"/>
      <c r="O3049" s="192"/>
      <c r="P3049" s="192"/>
    </row>
    <row r="3050" spans="1:16" x14ac:dyDescent="0.25">
      <c r="A3050" s="193"/>
      <c r="B3050" s="206"/>
      <c r="C3050" s="204"/>
      <c r="D3050" s="192"/>
      <c r="E3050" s="192"/>
      <c r="F3050" s="192"/>
      <c r="G3050" s="192"/>
      <c r="H3050" s="192"/>
      <c r="I3050" s="192"/>
      <c r="J3050" s="192"/>
      <c r="K3050" s="192"/>
      <c r="L3050" s="192"/>
      <c r="M3050" s="192"/>
      <c r="N3050" s="192"/>
      <c r="O3050" s="192"/>
      <c r="P3050" s="192"/>
    </row>
    <row r="3051" spans="1:16" x14ac:dyDescent="0.25">
      <c r="A3051" s="327">
        <f>A3046+1</f>
        <v>609</v>
      </c>
      <c r="B3051" s="333">
        <f>Hoja2!B618</f>
        <v>0</v>
      </c>
      <c r="C3051" s="339">
        <f>Hoja2!R618</f>
        <v>0</v>
      </c>
      <c r="D3051" s="191" t="str">
        <f>$D$11</f>
        <v>NORTE</v>
      </c>
      <c r="E3051" s="187"/>
      <c r="F3051" s="192"/>
      <c r="G3051" s="192"/>
      <c r="H3051" s="192"/>
      <c r="I3051" s="192"/>
      <c r="J3051" s="192"/>
      <c r="K3051" s="192"/>
      <c r="L3051" s="192"/>
      <c r="M3051" s="192"/>
      <c r="N3051" s="192"/>
      <c r="O3051" s="192"/>
      <c r="P3051" s="192"/>
    </row>
    <row r="3052" spans="1:16" x14ac:dyDescent="0.25">
      <c r="A3052" s="328"/>
      <c r="B3052" s="334"/>
      <c r="C3052" s="340"/>
      <c r="D3052" s="194" t="str">
        <f>$D$12</f>
        <v>ESTE</v>
      </c>
      <c r="E3052" s="189"/>
      <c r="F3052" s="192"/>
      <c r="G3052" s="192"/>
      <c r="H3052" s="192"/>
      <c r="I3052" s="192"/>
      <c r="J3052" s="192"/>
      <c r="K3052" s="192"/>
      <c r="L3052" s="192"/>
      <c r="M3052" s="192"/>
      <c r="N3052" s="192"/>
      <c r="O3052" s="192"/>
      <c r="P3052" s="192"/>
    </row>
    <row r="3053" spans="1:16" x14ac:dyDescent="0.25">
      <c r="A3053" s="328"/>
      <c r="B3053" s="334"/>
      <c r="C3053" s="340"/>
      <c r="D3053" s="191" t="str">
        <f>$D$13</f>
        <v>SUD</v>
      </c>
      <c r="E3053" s="188"/>
      <c r="F3053" s="192"/>
      <c r="G3053" s="192"/>
      <c r="H3053" s="192"/>
      <c r="I3053" s="192"/>
      <c r="J3053" s="192"/>
      <c r="K3053" s="192"/>
      <c r="L3053" s="192"/>
      <c r="M3053" s="192"/>
      <c r="N3053" s="192"/>
      <c r="O3053" s="192"/>
      <c r="P3053" s="192"/>
    </row>
    <row r="3054" spans="1:16" x14ac:dyDescent="0.25">
      <c r="A3054" s="329"/>
      <c r="B3054" s="335"/>
      <c r="C3054" s="341"/>
      <c r="D3054" s="195" t="str">
        <f>$D$14</f>
        <v>OESTE</v>
      </c>
      <c r="E3054" s="190"/>
      <c r="F3054" s="192"/>
      <c r="G3054" s="192"/>
      <c r="H3054" s="192"/>
      <c r="I3054" s="192"/>
      <c r="J3054" s="192"/>
      <c r="K3054" s="192"/>
      <c r="L3054" s="192"/>
      <c r="M3054" s="192"/>
      <c r="N3054" s="192"/>
      <c r="O3054" s="192"/>
      <c r="P3054" s="192"/>
    </row>
    <row r="3055" spans="1:16" x14ac:dyDescent="0.25">
      <c r="A3055" s="193"/>
      <c r="B3055" s="206"/>
      <c r="C3055" s="204"/>
      <c r="D3055" s="192"/>
      <c r="E3055" s="192"/>
      <c r="F3055" s="192"/>
      <c r="G3055" s="192"/>
      <c r="H3055" s="192"/>
      <c r="I3055" s="192"/>
      <c r="J3055" s="192"/>
      <c r="K3055" s="192"/>
      <c r="L3055" s="192"/>
      <c r="M3055" s="192"/>
      <c r="N3055" s="192"/>
      <c r="O3055" s="192"/>
      <c r="P3055" s="192"/>
    </row>
    <row r="3056" spans="1:16" x14ac:dyDescent="0.25">
      <c r="A3056" s="324">
        <f>A3051+1</f>
        <v>610</v>
      </c>
      <c r="B3056" s="336">
        <f>Hoja2!B619</f>
        <v>0</v>
      </c>
      <c r="C3056" s="342">
        <f>Hoja2!R619</f>
        <v>0</v>
      </c>
      <c r="D3056" s="191" t="str">
        <f>$D$11</f>
        <v>NORTE</v>
      </c>
      <c r="E3056" s="187"/>
      <c r="F3056" s="192"/>
      <c r="G3056" s="192"/>
      <c r="H3056" s="192"/>
      <c r="I3056" s="192"/>
      <c r="J3056" s="192"/>
      <c r="K3056" s="192"/>
      <c r="L3056" s="192"/>
      <c r="M3056" s="192"/>
      <c r="N3056" s="192"/>
      <c r="O3056" s="192"/>
      <c r="P3056" s="192"/>
    </row>
    <row r="3057" spans="1:16" x14ac:dyDescent="0.25">
      <c r="A3057" s="325"/>
      <c r="B3057" s="337"/>
      <c r="C3057" s="343"/>
      <c r="D3057" s="194" t="str">
        <f>$D$12</f>
        <v>ESTE</v>
      </c>
      <c r="E3057" s="189"/>
      <c r="F3057" s="192"/>
      <c r="G3057" s="192"/>
      <c r="H3057" s="192"/>
      <c r="I3057" s="192"/>
      <c r="J3057" s="192"/>
      <c r="K3057" s="192"/>
      <c r="L3057" s="192"/>
      <c r="M3057" s="192"/>
      <c r="N3057" s="192"/>
      <c r="O3057" s="192"/>
      <c r="P3057" s="192"/>
    </row>
    <row r="3058" spans="1:16" x14ac:dyDescent="0.25">
      <c r="A3058" s="325"/>
      <c r="B3058" s="337"/>
      <c r="C3058" s="343"/>
      <c r="D3058" s="191" t="str">
        <f>$D$13</f>
        <v>SUD</v>
      </c>
      <c r="E3058" s="188"/>
      <c r="F3058" s="192"/>
      <c r="G3058" s="192"/>
      <c r="H3058" s="192"/>
      <c r="I3058" s="192"/>
      <c r="J3058" s="192"/>
      <c r="K3058" s="192"/>
      <c r="L3058" s="192"/>
      <c r="M3058" s="192"/>
      <c r="N3058" s="192"/>
      <c r="O3058" s="192"/>
      <c r="P3058" s="192"/>
    </row>
    <row r="3059" spans="1:16" x14ac:dyDescent="0.25">
      <c r="A3059" s="326"/>
      <c r="B3059" s="338"/>
      <c r="C3059" s="344"/>
      <c r="D3059" s="195" t="str">
        <f>$D$14</f>
        <v>OESTE</v>
      </c>
      <c r="E3059" s="190"/>
      <c r="F3059" s="192"/>
      <c r="G3059" s="192"/>
      <c r="H3059" s="192"/>
      <c r="I3059" s="192"/>
      <c r="J3059" s="192"/>
      <c r="K3059" s="192"/>
      <c r="L3059" s="192"/>
      <c r="M3059" s="192"/>
      <c r="N3059" s="192"/>
      <c r="O3059" s="192"/>
      <c r="P3059" s="192"/>
    </row>
    <row r="3060" spans="1:16" x14ac:dyDescent="0.25">
      <c r="A3060" s="193"/>
      <c r="B3060" s="206"/>
      <c r="C3060" s="204"/>
      <c r="D3060" s="192"/>
      <c r="E3060" s="192"/>
      <c r="F3060" s="192"/>
      <c r="G3060" s="192"/>
      <c r="H3060" s="192"/>
      <c r="I3060" s="192"/>
      <c r="J3060" s="192"/>
      <c r="K3060" s="192"/>
      <c r="L3060" s="192"/>
      <c r="M3060" s="192"/>
      <c r="N3060" s="192"/>
      <c r="O3060" s="192"/>
      <c r="P3060" s="192"/>
    </row>
    <row r="3061" spans="1:16" x14ac:dyDescent="0.25">
      <c r="A3061" s="327">
        <f>A3056+1</f>
        <v>611</v>
      </c>
      <c r="B3061" s="333">
        <f>Hoja2!B620</f>
        <v>0</v>
      </c>
      <c r="C3061" s="339">
        <f>Hoja2!R620</f>
        <v>0</v>
      </c>
      <c r="D3061" s="191" t="str">
        <f>$D$11</f>
        <v>NORTE</v>
      </c>
      <c r="E3061" s="187"/>
      <c r="F3061" s="192"/>
      <c r="G3061" s="192"/>
      <c r="H3061" s="192"/>
      <c r="I3061" s="192"/>
      <c r="J3061" s="192"/>
      <c r="K3061" s="192"/>
      <c r="L3061" s="192"/>
      <c r="M3061" s="192"/>
      <c r="N3061" s="192"/>
      <c r="O3061" s="192"/>
      <c r="P3061" s="192"/>
    </row>
    <row r="3062" spans="1:16" x14ac:dyDescent="0.25">
      <c r="A3062" s="328"/>
      <c r="B3062" s="334"/>
      <c r="C3062" s="340"/>
      <c r="D3062" s="194" t="str">
        <f>$D$12</f>
        <v>ESTE</v>
      </c>
      <c r="E3062" s="189"/>
      <c r="F3062" s="192"/>
      <c r="G3062" s="192"/>
      <c r="H3062" s="192"/>
      <c r="I3062" s="192"/>
      <c r="J3062" s="192"/>
      <c r="K3062" s="192"/>
      <c r="L3062" s="192"/>
      <c r="M3062" s="192"/>
      <c r="N3062" s="192"/>
      <c r="O3062" s="192"/>
      <c r="P3062" s="192"/>
    </row>
    <row r="3063" spans="1:16" x14ac:dyDescent="0.25">
      <c r="A3063" s="328"/>
      <c r="B3063" s="334"/>
      <c r="C3063" s="340"/>
      <c r="D3063" s="191" t="str">
        <f>$D$13</f>
        <v>SUD</v>
      </c>
      <c r="E3063" s="188"/>
      <c r="F3063" s="192"/>
      <c r="G3063" s="192"/>
      <c r="H3063" s="192"/>
      <c r="I3063" s="192"/>
      <c r="J3063" s="192"/>
      <c r="K3063" s="192"/>
      <c r="L3063" s="192"/>
      <c r="M3063" s="192"/>
      <c r="N3063" s="192"/>
      <c r="O3063" s="192"/>
      <c r="P3063" s="192"/>
    </row>
    <row r="3064" spans="1:16" x14ac:dyDescent="0.25">
      <c r="A3064" s="329"/>
      <c r="B3064" s="335"/>
      <c r="C3064" s="341"/>
      <c r="D3064" s="195" t="str">
        <f>$D$14</f>
        <v>OESTE</v>
      </c>
      <c r="E3064" s="190"/>
      <c r="F3064" s="192"/>
      <c r="G3064" s="192"/>
      <c r="H3064" s="192"/>
      <c r="I3064" s="192"/>
      <c r="J3064" s="192"/>
      <c r="K3064" s="192"/>
      <c r="L3064" s="192"/>
      <c r="M3064" s="192"/>
      <c r="N3064" s="192"/>
      <c r="O3064" s="192"/>
      <c r="P3064" s="192"/>
    </row>
    <row r="3065" spans="1:16" x14ac:dyDescent="0.25">
      <c r="A3065" s="193"/>
      <c r="B3065" s="206"/>
      <c r="C3065" s="204"/>
      <c r="D3065" s="192"/>
      <c r="E3065" s="192"/>
      <c r="F3065" s="192"/>
      <c r="G3065" s="192"/>
      <c r="H3065" s="192"/>
      <c r="I3065" s="192"/>
      <c r="J3065" s="192"/>
      <c r="K3065" s="192"/>
      <c r="L3065" s="192"/>
      <c r="M3065" s="192"/>
      <c r="N3065" s="192"/>
      <c r="O3065" s="192"/>
      <c r="P3065" s="192"/>
    </row>
    <row r="3066" spans="1:16" x14ac:dyDescent="0.25">
      <c r="A3066" s="324">
        <f>A3061+1</f>
        <v>612</v>
      </c>
      <c r="B3066" s="336">
        <f>Hoja2!B621</f>
        <v>0</v>
      </c>
      <c r="C3066" s="342">
        <f>Hoja2!R621</f>
        <v>0</v>
      </c>
      <c r="D3066" s="191" t="str">
        <f>$D$11</f>
        <v>NORTE</v>
      </c>
      <c r="E3066" s="187"/>
      <c r="F3066" s="192"/>
      <c r="G3066" s="192"/>
      <c r="H3066" s="192"/>
      <c r="I3066" s="192"/>
      <c r="J3066" s="192"/>
      <c r="K3066" s="192"/>
      <c r="L3066" s="192"/>
      <c r="M3066" s="192"/>
      <c r="N3066" s="192"/>
      <c r="O3066" s="192"/>
      <c r="P3066" s="192"/>
    </row>
    <row r="3067" spans="1:16" x14ac:dyDescent="0.25">
      <c r="A3067" s="325"/>
      <c r="B3067" s="337"/>
      <c r="C3067" s="343"/>
      <c r="D3067" s="194" t="str">
        <f>$D$12</f>
        <v>ESTE</v>
      </c>
      <c r="E3067" s="189"/>
      <c r="F3067" s="192"/>
      <c r="G3067" s="192"/>
      <c r="H3067" s="192"/>
      <c r="I3067" s="192"/>
      <c r="J3067" s="192"/>
      <c r="K3067" s="192"/>
      <c r="L3067" s="192"/>
      <c r="M3067" s="192"/>
      <c r="N3067" s="192"/>
      <c r="O3067" s="192"/>
      <c r="P3067" s="192"/>
    </row>
    <row r="3068" spans="1:16" x14ac:dyDescent="0.25">
      <c r="A3068" s="325"/>
      <c r="B3068" s="337"/>
      <c r="C3068" s="343"/>
      <c r="D3068" s="191" t="str">
        <f>$D$13</f>
        <v>SUD</v>
      </c>
      <c r="E3068" s="188"/>
      <c r="F3068" s="192"/>
      <c r="G3068" s="192"/>
      <c r="H3068" s="192"/>
      <c r="I3068" s="192"/>
      <c r="J3068" s="192"/>
      <c r="K3068" s="192"/>
      <c r="L3068" s="192"/>
      <c r="M3068" s="192"/>
      <c r="N3068" s="192"/>
      <c r="O3068" s="192"/>
      <c r="P3068" s="192"/>
    </row>
    <row r="3069" spans="1:16" x14ac:dyDescent="0.25">
      <c r="A3069" s="326"/>
      <c r="B3069" s="338"/>
      <c r="C3069" s="344"/>
      <c r="D3069" s="195" t="str">
        <f>$D$14</f>
        <v>OESTE</v>
      </c>
      <c r="E3069" s="190"/>
      <c r="F3069" s="192"/>
      <c r="G3069" s="192"/>
      <c r="H3069" s="192"/>
      <c r="I3069" s="192"/>
      <c r="J3069" s="192"/>
      <c r="K3069" s="192"/>
      <c r="L3069" s="192"/>
      <c r="M3069" s="192"/>
      <c r="N3069" s="192"/>
      <c r="O3069" s="192"/>
      <c r="P3069" s="192"/>
    </row>
    <row r="3070" spans="1:16" x14ac:dyDescent="0.25">
      <c r="A3070" s="193"/>
      <c r="B3070" s="206"/>
      <c r="C3070" s="204"/>
      <c r="D3070" s="192"/>
      <c r="E3070" s="192"/>
      <c r="F3070" s="192"/>
      <c r="G3070" s="192"/>
      <c r="H3070" s="192"/>
      <c r="I3070" s="192"/>
      <c r="J3070" s="192"/>
      <c r="K3070" s="192"/>
      <c r="L3070" s="192"/>
      <c r="M3070" s="192"/>
      <c r="N3070" s="192"/>
      <c r="O3070" s="192"/>
      <c r="P3070" s="192"/>
    </row>
    <row r="3071" spans="1:16" x14ac:dyDescent="0.25">
      <c r="A3071" s="327">
        <f>A3066+1</f>
        <v>613</v>
      </c>
      <c r="B3071" s="333">
        <f>Hoja2!B622</f>
        <v>0</v>
      </c>
      <c r="C3071" s="339">
        <f>Hoja2!R622</f>
        <v>0</v>
      </c>
      <c r="D3071" s="191" t="str">
        <f>$D$11</f>
        <v>NORTE</v>
      </c>
      <c r="E3071" s="187"/>
      <c r="F3071" s="192"/>
      <c r="G3071" s="192"/>
      <c r="H3071" s="192"/>
      <c r="I3071" s="192"/>
      <c r="J3071" s="192"/>
      <c r="K3071" s="192"/>
      <c r="L3071" s="192"/>
      <c r="M3071" s="192"/>
      <c r="N3071" s="192"/>
      <c r="O3071" s="192"/>
      <c r="P3071" s="192"/>
    </row>
    <row r="3072" spans="1:16" x14ac:dyDescent="0.25">
      <c r="A3072" s="328"/>
      <c r="B3072" s="334"/>
      <c r="C3072" s="340"/>
      <c r="D3072" s="194" t="str">
        <f>$D$12</f>
        <v>ESTE</v>
      </c>
      <c r="E3072" s="189"/>
      <c r="F3072" s="192"/>
      <c r="G3072" s="192"/>
      <c r="H3072" s="192"/>
      <c r="I3072" s="192"/>
      <c r="J3072" s="192"/>
      <c r="K3072" s="192"/>
      <c r="L3072" s="192"/>
      <c r="M3072" s="192"/>
      <c r="N3072" s="192"/>
      <c r="O3072" s="192"/>
      <c r="P3072" s="192"/>
    </row>
    <row r="3073" spans="1:16" x14ac:dyDescent="0.25">
      <c r="A3073" s="328"/>
      <c r="B3073" s="334"/>
      <c r="C3073" s="340"/>
      <c r="D3073" s="191" t="str">
        <f>$D$13</f>
        <v>SUD</v>
      </c>
      <c r="E3073" s="188"/>
      <c r="F3073" s="192"/>
      <c r="G3073" s="192"/>
      <c r="H3073" s="192"/>
      <c r="I3073" s="192"/>
      <c r="J3073" s="192"/>
      <c r="K3073" s="192"/>
      <c r="L3073" s="192"/>
      <c r="M3073" s="192"/>
      <c r="N3073" s="192"/>
      <c r="O3073" s="192"/>
      <c r="P3073" s="192"/>
    </row>
    <row r="3074" spans="1:16" x14ac:dyDescent="0.25">
      <c r="A3074" s="329"/>
      <c r="B3074" s="335"/>
      <c r="C3074" s="341"/>
      <c r="D3074" s="195" t="str">
        <f>$D$14</f>
        <v>OESTE</v>
      </c>
      <c r="E3074" s="190"/>
      <c r="F3074" s="192"/>
      <c r="G3074" s="192"/>
      <c r="H3074" s="192"/>
      <c r="I3074" s="192"/>
      <c r="J3074" s="192"/>
      <c r="K3074" s="192"/>
      <c r="L3074" s="192"/>
      <c r="M3074" s="192"/>
      <c r="N3074" s="192"/>
      <c r="O3074" s="192"/>
      <c r="P3074" s="192"/>
    </row>
    <row r="3075" spans="1:16" x14ac:dyDescent="0.25">
      <c r="A3075" s="193"/>
      <c r="B3075" s="206"/>
      <c r="C3075" s="204"/>
      <c r="D3075" s="192"/>
      <c r="E3075" s="192"/>
      <c r="F3075" s="192"/>
      <c r="G3075" s="192"/>
      <c r="H3075" s="192"/>
      <c r="I3075" s="192"/>
      <c r="J3075" s="192"/>
      <c r="K3075" s="192"/>
      <c r="L3075" s="192"/>
      <c r="M3075" s="192"/>
      <c r="N3075" s="192"/>
      <c r="O3075" s="192"/>
      <c r="P3075" s="192"/>
    </row>
    <row r="3076" spans="1:16" x14ac:dyDescent="0.25">
      <c r="A3076" s="324">
        <f>A3071+1</f>
        <v>614</v>
      </c>
      <c r="B3076" s="336">
        <f>Hoja2!B623</f>
        <v>0</v>
      </c>
      <c r="C3076" s="342">
        <f>Hoja2!R623</f>
        <v>0</v>
      </c>
      <c r="D3076" s="191" t="str">
        <f>$D$11</f>
        <v>NORTE</v>
      </c>
      <c r="E3076" s="187"/>
      <c r="F3076" s="192"/>
      <c r="G3076" s="192"/>
      <c r="H3076" s="192"/>
      <c r="I3076" s="192"/>
      <c r="J3076" s="192"/>
      <c r="K3076" s="192"/>
      <c r="L3076" s="192"/>
      <c r="M3076" s="192"/>
      <c r="N3076" s="192"/>
      <c r="O3076" s="192"/>
      <c r="P3076" s="192"/>
    </row>
    <row r="3077" spans="1:16" x14ac:dyDescent="0.25">
      <c r="A3077" s="325"/>
      <c r="B3077" s="337"/>
      <c r="C3077" s="343"/>
      <c r="D3077" s="194" t="str">
        <f>$D$12</f>
        <v>ESTE</v>
      </c>
      <c r="E3077" s="189"/>
      <c r="F3077" s="192"/>
      <c r="G3077" s="192"/>
      <c r="H3077" s="192"/>
      <c r="I3077" s="192"/>
      <c r="J3077" s="192"/>
      <c r="K3077" s="192"/>
      <c r="L3077" s="192"/>
      <c r="M3077" s="192"/>
      <c r="N3077" s="192"/>
      <c r="O3077" s="192"/>
      <c r="P3077" s="192"/>
    </row>
    <row r="3078" spans="1:16" x14ac:dyDescent="0.25">
      <c r="A3078" s="325"/>
      <c r="B3078" s="337"/>
      <c r="C3078" s="343"/>
      <c r="D3078" s="191" t="str">
        <f>$D$13</f>
        <v>SUD</v>
      </c>
      <c r="E3078" s="188"/>
      <c r="F3078" s="192"/>
      <c r="G3078" s="192"/>
      <c r="H3078" s="192"/>
      <c r="I3078" s="192"/>
      <c r="J3078" s="192"/>
      <c r="K3078" s="192"/>
      <c r="L3078" s="192"/>
      <c r="M3078" s="192"/>
      <c r="N3078" s="192"/>
      <c r="O3078" s="192"/>
      <c r="P3078" s="192"/>
    </row>
    <row r="3079" spans="1:16" x14ac:dyDescent="0.25">
      <c r="A3079" s="326"/>
      <c r="B3079" s="338"/>
      <c r="C3079" s="344"/>
      <c r="D3079" s="195" t="str">
        <f>$D$14</f>
        <v>OESTE</v>
      </c>
      <c r="E3079" s="190"/>
      <c r="F3079" s="192"/>
      <c r="G3079" s="192"/>
      <c r="H3079" s="192"/>
      <c r="I3079" s="192"/>
      <c r="J3079" s="192"/>
      <c r="K3079" s="192"/>
      <c r="L3079" s="192"/>
      <c r="M3079" s="192"/>
      <c r="N3079" s="192"/>
      <c r="O3079" s="192"/>
      <c r="P3079" s="192"/>
    </row>
    <row r="3080" spans="1:16" x14ac:dyDescent="0.25">
      <c r="A3080" s="193"/>
      <c r="B3080" s="206"/>
      <c r="C3080" s="204"/>
      <c r="D3080" s="192"/>
      <c r="E3080" s="192"/>
      <c r="F3080" s="192"/>
      <c r="G3080" s="192"/>
      <c r="H3080" s="192"/>
      <c r="I3080" s="192"/>
      <c r="J3080" s="192"/>
      <c r="K3080" s="192"/>
      <c r="L3080" s="192"/>
      <c r="M3080" s="192"/>
      <c r="N3080" s="192"/>
      <c r="O3080" s="192"/>
      <c r="P3080" s="192"/>
    </row>
    <row r="3081" spans="1:16" x14ac:dyDescent="0.25">
      <c r="A3081" s="327">
        <f>A3076+1</f>
        <v>615</v>
      </c>
      <c r="B3081" s="333">
        <f>Hoja2!B624</f>
        <v>0</v>
      </c>
      <c r="C3081" s="339">
        <f>Hoja2!R624</f>
        <v>0</v>
      </c>
      <c r="D3081" s="191" t="str">
        <f>$D$11</f>
        <v>NORTE</v>
      </c>
      <c r="E3081" s="187"/>
      <c r="F3081" s="192"/>
      <c r="G3081" s="192"/>
      <c r="H3081" s="192"/>
      <c r="I3081" s="192"/>
      <c r="J3081" s="192"/>
      <c r="K3081" s="192"/>
      <c r="L3081" s="192"/>
      <c r="M3081" s="192"/>
      <c r="N3081" s="192"/>
      <c r="O3081" s="192"/>
      <c r="P3081" s="192"/>
    </row>
    <row r="3082" spans="1:16" x14ac:dyDescent="0.25">
      <c r="A3082" s="328"/>
      <c r="B3082" s="334"/>
      <c r="C3082" s="340"/>
      <c r="D3082" s="194" t="str">
        <f>$D$12</f>
        <v>ESTE</v>
      </c>
      <c r="E3082" s="189"/>
      <c r="F3082" s="192"/>
      <c r="G3082" s="192"/>
      <c r="H3082" s="192"/>
      <c r="I3082" s="192"/>
      <c r="J3082" s="192"/>
      <c r="K3082" s="192"/>
      <c r="L3082" s="192"/>
      <c r="M3082" s="192"/>
      <c r="N3082" s="192"/>
      <c r="O3082" s="192"/>
      <c r="P3082" s="192"/>
    </row>
    <row r="3083" spans="1:16" x14ac:dyDescent="0.25">
      <c r="A3083" s="328"/>
      <c r="B3083" s="334"/>
      <c r="C3083" s="340"/>
      <c r="D3083" s="191" t="str">
        <f>$D$13</f>
        <v>SUD</v>
      </c>
      <c r="E3083" s="188"/>
      <c r="F3083" s="192"/>
      <c r="G3083" s="192"/>
      <c r="H3083" s="192"/>
      <c r="I3083" s="192"/>
      <c r="J3083" s="192"/>
      <c r="K3083" s="192"/>
      <c r="L3083" s="192"/>
      <c r="M3083" s="192"/>
      <c r="N3083" s="192"/>
      <c r="O3083" s="192"/>
      <c r="P3083" s="192"/>
    </row>
    <row r="3084" spans="1:16" x14ac:dyDescent="0.25">
      <c r="A3084" s="329"/>
      <c r="B3084" s="335"/>
      <c r="C3084" s="341"/>
      <c r="D3084" s="195" t="str">
        <f>$D$14</f>
        <v>OESTE</v>
      </c>
      <c r="E3084" s="190"/>
      <c r="F3084" s="192"/>
      <c r="G3084" s="192"/>
      <c r="H3084" s="192"/>
      <c r="I3084" s="192"/>
      <c r="J3084" s="192"/>
      <c r="K3084" s="192"/>
      <c r="L3084" s="192"/>
      <c r="M3084" s="192"/>
      <c r="N3084" s="192"/>
      <c r="O3084" s="192"/>
      <c r="P3084" s="192"/>
    </row>
    <row r="3085" spans="1:16" x14ac:dyDescent="0.25">
      <c r="A3085" s="193"/>
      <c r="B3085" s="206"/>
      <c r="C3085" s="204"/>
      <c r="D3085" s="192"/>
      <c r="E3085" s="192"/>
      <c r="F3085" s="192"/>
      <c r="G3085" s="192"/>
      <c r="H3085" s="192"/>
      <c r="I3085" s="192"/>
      <c r="J3085" s="192"/>
      <c r="K3085" s="192"/>
      <c r="L3085" s="192"/>
      <c r="M3085" s="192"/>
      <c r="N3085" s="192"/>
      <c r="O3085" s="192"/>
      <c r="P3085" s="192"/>
    </row>
    <row r="3086" spans="1:16" x14ac:dyDescent="0.25">
      <c r="A3086" s="324">
        <f>A3081+1</f>
        <v>616</v>
      </c>
      <c r="B3086" s="336">
        <f>Hoja2!B625</f>
        <v>0</v>
      </c>
      <c r="C3086" s="342">
        <f>Hoja2!R625</f>
        <v>0</v>
      </c>
      <c r="D3086" s="191" t="str">
        <f>$D$11</f>
        <v>NORTE</v>
      </c>
      <c r="E3086" s="187"/>
      <c r="F3086" s="192"/>
      <c r="G3086" s="192"/>
      <c r="H3086" s="192"/>
      <c r="I3086" s="192"/>
      <c r="J3086" s="192"/>
      <c r="K3086" s="192"/>
      <c r="L3086" s="192"/>
      <c r="M3086" s="192"/>
      <c r="N3086" s="192"/>
      <c r="O3086" s="192"/>
      <c r="P3086" s="192"/>
    </row>
    <row r="3087" spans="1:16" x14ac:dyDescent="0.25">
      <c r="A3087" s="325"/>
      <c r="B3087" s="337"/>
      <c r="C3087" s="343"/>
      <c r="D3087" s="194" t="str">
        <f>$D$12</f>
        <v>ESTE</v>
      </c>
      <c r="E3087" s="189"/>
      <c r="F3087" s="192"/>
      <c r="G3087" s="192"/>
      <c r="H3087" s="192"/>
      <c r="I3087" s="192"/>
      <c r="J3087" s="192"/>
      <c r="K3087" s="192"/>
      <c r="L3087" s="192"/>
      <c r="M3087" s="192"/>
      <c r="N3087" s="192"/>
      <c r="O3087" s="192"/>
      <c r="P3087" s="192"/>
    </row>
    <row r="3088" spans="1:16" x14ac:dyDescent="0.25">
      <c r="A3088" s="325"/>
      <c r="B3088" s="337"/>
      <c r="C3088" s="343"/>
      <c r="D3088" s="191" t="str">
        <f>$D$13</f>
        <v>SUD</v>
      </c>
      <c r="E3088" s="188"/>
      <c r="F3088" s="192"/>
      <c r="G3088" s="192"/>
      <c r="H3088" s="192"/>
      <c r="I3088" s="192"/>
      <c r="J3088" s="192"/>
      <c r="K3088" s="192"/>
      <c r="L3088" s="192"/>
      <c r="M3088" s="192"/>
      <c r="N3088" s="192"/>
      <c r="O3088" s="192"/>
      <c r="P3088" s="192"/>
    </row>
    <row r="3089" spans="1:16" x14ac:dyDescent="0.25">
      <c r="A3089" s="326"/>
      <c r="B3089" s="338"/>
      <c r="C3089" s="344"/>
      <c r="D3089" s="195" t="str">
        <f>$D$14</f>
        <v>OESTE</v>
      </c>
      <c r="E3089" s="190"/>
      <c r="F3089" s="192"/>
      <c r="G3089" s="192"/>
      <c r="H3089" s="192"/>
      <c r="I3089" s="192"/>
      <c r="J3089" s="192"/>
      <c r="K3089" s="192"/>
      <c r="L3089" s="192"/>
      <c r="M3089" s="192"/>
      <c r="N3089" s="192"/>
      <c r="O3089" s="192"/>
      <c r="P3089" s="192"/>
    </row>
    <row r="3090" spans="1:16" x14ac:dyDescent="0.25">
      <c r="A3090" s="193"/>
      <c r="B3090" s="206"/>
      <c r="C3090" s="204"/>
      <c r="D3090" s="192"/>
      <c r="E3090" s="192"/>
      <c r="F3090" s="192"/>
      <c r="G3090" s="192"/>
      <c r="H3090" s="192"/>
      <c r="I3090" s="192"/>
      <c r="J3090" s="192"/>
      <c r="K3090" s="192"/>
      <c r="L3090" s="192"/>
      <c r="M3090" s="192"/>
      <c r="N3090" s="192"/>
      <c r="O3090" s="192"/>
      <c r="P3090" s="192"/>
    </row>
    <row r="3091" spans="1:16" x14ac:dyDescent="0.25">
      <c r="A3091" s="327">
        <f>A3086+1</f>
        <v>617</v>
      </c>
      <c r="B3091" s="333">
        <f>Hoja2!B626</f>
        <v>0</v>
      </c>
      <c r="C3091" s="339">
        <f>Hoja2!R626</f>
        <v>0</v>
      </c>
      <c r="D3091" s="191" t="str">
        <f>$D$11</f>
        <v>NORTE</v>
      </c>
      <c r="E3091" s="187"/>
      <c r="F3091" s="192"/>
      <c r="G3091" s="192"/>
      <c r="H3091" s="192"/>
      <c r="I3091" s="192"/>
      <c r="J3091" s="192"/>
      <c r="K3091" s="192"/>
      <c r="L3091" s="192"/>
      <c r="M3091" s="192"/>
      <c r="N3091" s="192"/>
      <c r="O3091" s="192"/>
      <c r="P3091" s="192"/>
    </row>
    <row r="3092" spans="1:16" x14ac:dyDescent="0.25">
      <c r="A3092" s="328"/>
      <c r="B3092" s="334"/>
      <c r="C3092" s="340"/>
      <c r="D3092" s="194" t="str">
        <f>$D$12</f>
        <v>ESTE</v>
      </c>
      <c r="E3092" s="189"/>
      <c r="F3092" s="192"/>
      <c r="G3092" s="192"/>
      <c r="H3092" s="192"/>
      <c r="I3092" s="192"/>
      <c r="J3092" s="192"/>
      <c r="K3092" s="192"/>
      <c r="L3092" s="192"/>
      <c r="M3092" s="192"/>
      <c r="N3092" s="192"/>
      <c r="O3092" s="192"/>
      <c r="P3092" s="192"/>
    </row>
    <row r="3093" spans="1:16" x14ac:dyDescent="0.25">
      <c r="A3093" s="328"/>
      <c r="B3093" s="334"/>
      <c r="C3093" s="340"/>
      <c r="D3093" s="191" t="str">
        <f>$D$13</f>
        <v>SUD</v>
      </c>
      <c r="E3093" s="188"/>
      <c r="F3093" s="192"/>
      <c r="G3093" s="192"/>
      <c r="H3093" s="192"/>
      <c r="I3093" s="192"/>
      <c r="J3093" s="192"/>
      <c r="K3093" s="192"/>
      <c r="L3093" s="192"/>
      <c r="M3093" s="192"/>
      <c r="N3093" s="192"/>
      <c r="O3093" s="192"/>
      <c r="P3093" s="192"/>
    </row>
    <row r="3094" spans="1:16" x14ac:dyDescent="0.25">
      <c r="A3094" s="329"/>
      <c r="B3094" s="335"/>
      <c r="C3094" s="341"/>
      <c r="D3094" s="195" t="str">
        <f>$D$14</f>
        <v>OESTE</v>
      </c>
      <c r="E3094" s="190"/>
      <c r="F3094" s="192"/>
      <c r="G3094" s="192"/>
      <c r="H3094" s="192"/>
      <c r="I3094" s="192"/>
      <c r="J3094" s="192"/>
      <c r="K3094" s="192"/>
      <c r="L3094" s="192"/>
      <c r="M3094" s="192"/>
      <c r="N3094" s="192"/>
      <c r="O3094" s="192"/>
      <c r="P3094" s="192"/>
    </row>
    <row r="3095" spans="1:16" x14ac:dyDescent="0.25">
      <c r="A3095" s="193"/>
      <c r="B3095" s="206"/>
      <c r="C3095" s="204"/>
      <c r="D3095" s="192"/>
      <c r="E3095" s="192"/>
      <c r="F3095" s="192"/>
      <c r="G3095" s="192"/>
      <c r="H3095" s="192"/>
      <c r="I3095" s="192"/>
      <c r="J3095" s="192"/>
      <c r="K3095" s="192"/>
      <c r="L3095" s="192"/>
      <c r="M3095" s="192"/>
      <c r="N3095" s="192"/>
      <c r="O3095" s="192"/>
      <c r="P3095" s="192"/>
    </row>
    <row r="3096" spans="1:16" x14ac:dyDescent="0.25">
      <c r="A3096" s="324">
        <f>A3091+1</f>
        <v>618</v>
      </c>
      <c r="B3096" s="336">
        <f>Hoja2!B627</f>
        <v>0</v>
      </c>
      <c r="C3096" s="342">
        <f>Hoja2!R627</f>
        <v>0</v>
      </c>
      <c r="D3096" s="191" t="str">
        <f>$D$11</f>
        <v>NORTE</v>
      </c>
      <c r="E3096" s="187"/>
      <c r="F3096" s="192"/>
      <c r="G3096" s="192"/>
      <c r="H3096" s="192"/>
      <c r="I3096" s="192"/>
      <c r="J3096" s="192"/>
      <c r="K3096" s="192"/>
      <c r="L3096" s="192"/>
      <c r="M3096" s="192"/>
      <c r="N3096" s="192"/>
      <c r="O3096" s="192"/>
      <c r="P3096" s="192"/>
    </row>
    <row r="3097" spans="1:16" x14ac:dyDescent="0.25">
      <c r="A3097" s="325"/>
      <c r="B3097" s="337"/>
      <c r="C3097" s="343"/>
      <c r="D3097" s="194" t="str">
        <f>$D$12</f>
        <v>ESTE</v>
      </c>
      <c r="E3097" s="189"/>
      <c r="F3097" s="192"/>
      <c r="G3097" s="192"/>
      <c r="H3097" s="192"/>
      <c r="I3097" s="192"/>
      <c r="J3097" s="192"/>
      <c r="K3097" s="192"/>
      <c r="L3097" s="192"/>
      <c r="M3097" s="192"/>
      <c r="N3097" s="192"/>
      <c r="O3097" s="192"/>
      <c r="P3097" s="192"/>
    </row>
    <row r="3098" spans="1:16" x14ac:dyDescent="0.25">
      <c r="A3098" s="325"/>
      <c r="B3098" s="337"/>
      <c r="C3098" s="343"/>
      <c r="D3098" s="191" t="str">
        <f>$D$13</f>
        <v>SUD</v>
      </c>
      <c r="E3098" s="188"/>
      <c r="F3098" s="192"/>
      <c r="G3098" s="192"/>
      <c r="H3098" s="192"/>
      <c r="I3098" s="192"/>
      <c r="J3098" s="192"/>
      <c r="K3098" s="192"/>
      <c r="L3098" s="192"/>
      <c r="M3098" s="192"/>
      <c r="N3098" s="192"/>
      <c r="O3098" s="192"/>
      <c r="P3098" s="192"/>
    </row>
    <row r="3099" spans="1:16" x14ac:dyDescent="0.25">
      <c r="A3099" s="326"/>
      <c r="B3099" s="338"/>
      <c r="C3099" s="344"/>
      <c r="D3099" s="195" t="str">
        <f>$D$14</f>
        <v>OESTE</v>
      </c>
      <c r="E3099" s="190"/>
      <c r="F3099" s="192"/>
      <c r="G3099" s="192"/>
      <c r="H3099" s="192"/>
      <c r="I3099" s="192"/>
      <c r="J3099" s="192"/>
      <c r="K3099" s="192"/>
      <c r="L3099" s="192"/>
      <c r="M3099" s="192"/>
      <c r="N3099" s="192"/>
      <c r="O3099" s="192"/>
      <c r="P3099" s="192"/>
    </row>
    <row r="3100" spans="1:16" x14ac:dyDescent="0.25">
      <c r="A3100" s="193"/>
      <c r="B3100" s="206"/>
      <c r="C3100" s="204"/>
      <c r="D3100" s="192"/>
      <c r="E3100" s="192"/>
      <c r="F3100" s="192"/>
      <c r="G3100" s="192"/>
      <c r="H3100" s="192"/>
      <c r="I3100" s="192"/>
      <c r="J3100" s="192"/>
      <c r="K3100" s="192"/>
      <c r="L3100" s="192"/>
      <c r="M3100" s="192"/>
      <c r="N3100" s="192"/>
      <c r="O3100" s="192"/>
      <c r="P3100" s="192"/>
    </row>
    <row r="3101" spans="1:16" x14ac:dyDescent="0.25">
      <c r="A3101" s="327">
        <f>A3096+1</f>
        <v>619</v>
      </c>
      <c r="B3101" s="333">
        <f>Hoja2!B628</f>
        <v>0</v>
      </c>
      <c r="C3101" s="339">
        <f>Hoja2!R628</f>
        <v>0</v>
      </c>
      <c r="D3101" s="191" t="str">
        <f>$D$11</f>
        <v>NORTE</v>
      </c>
      <c r="E3101" s="187"/>
      <c r="F3101" s="192"/>
      <c r="G3101" s="192"/>
      <c r="H3101" s="192"/>
      <c r="I3101" s="192"/>
      <c r="J3101" s="192"/>
      <c r="K3101" s="192"/>
      <c r="L3101" s="192"/>
      <c r="M3101" s="192"/>
      <c r="N3101" s="192"/>
      <c r="O3101" s="192"/>
      <c r="P3101" s="192"/>
    </row>
    <row r="3102" spans="1:16" x14ac:dyDescent="0.25">
      <c r="A3102" s="328"/>
      <c r="B3102" s="334"/>
      <c r="C3102" s="340"/>
      <c r="D3102" s="194" t="str">
        <f>$D$12</f>
        <v>ESTE</v>
      </c>
      <c r="E3102" s="189"/>
      <c r="F3102" s="192"/>
      <c r="G3102" s="192"/>
      <c r="H3102" s="192"/>
      <c r="I3102" s="192"/>
      <c r="J3102" s="192"/>
      <c r="K3102" s="192"/>
      <c r="L3102" s="192"/>
      <c r="M3102" s="192"/>
      <c r="N3102" s="192"/>
      <c r="O3102" s="192"/>
      <c r="P3102" s="192"/>
    </row>
    <row r="3103" spans="1:16" x14ac:dyDescent="0.25">
      <c r="A3103" s="328"/>
      <c r="B3103" s="334"/>
      <c r="C3103" s="340"/>
      <c r="D3103" s="191" t="str">
        <f>$D$13</f>
        <v>SUD</v>
      </c>
      <c r="E3103" s="188"/>
      <c r="F3103" s="192"/>
      <c r="G3103" s="192"/>
      <c r="H3103" s="192"/>
      <c r="I3103" s="192"/>
      <c r="J3103" s="192"/>
      <c r="K3103" s="192"/>
      <c r="L3103" s="192"/>
      <c r="M3103" s="192"/>
      <c r="N3103" s="192"/>
      <c r="O3103" s="192"/>
      <c r="P3103" s="192"/>
    </row>
    <row r="3104" spans="1:16" x14ac:dyDescent="0.25">
      <c r="A3104" s="329"/>
      <c r="B3104" s="335"/>
      <c r="C3104" s="341"/>
      <c r="D3104" s="195" t="str">
        <f>$D$14</f>
        <v>OESTE</v>
      </c>
      <c r="E3104" s="190"/>
      <c r="F3104" s="192"/>
      <c r="G3104" s="192"/>
      <c r="H3104" s="192"/>
      <c r="I3104" s="192"/>
      <c r="J3104" s="192"/>
      <c r="K3104" s="192"/>
      <c r="L3104" s="192"/>
      <c r="M3104" s="192"/>
      <c r="N3104" s="192"/>
      <c r="O3104" s="192"/>
      <c r="P3104" s="192"/>
    </row>
    <row r="3105" spans="1:16" x14ac:dyDescent="0.25">
      <c r="A3105" s="193"/>
      <c r="B3105" s="206"/>
      <c r="C3105" s="204"/>
      <c r="D3105" s="192"/>
      <c r="E3105" s="192"/>
      <c r="F3105" s="192"/>
      <c r="G3105" s="192"/>
      <c r="H3105" s="192"/>
      <c r="I3105" s="192"/>
      <c r="J3105" s="192"/>
      <c r="K3105" s="192"/>
      <c r="L3105" s="192"/>
      <c r="M3105" s="192"/>
      <c r="N3105" s="192"/>
      <c r="O3105" s="192"/>
      <c r="P3105" s="192"/>
    </row>
    <row r="3106" spans="1:16" x14ac:dyDescent="0.25">
      <c r="A3106" s="324">
        <f>A3101+1</f>
        <v>620</v>
      </c>
      <c r="B3106" s="336">
        <f>Hoja2!B629</f>
        <v>0</v>
      </c>
      <c r="C3106" s="342">
        <f>Hoja2!R629</f>
        <v>0</v>
      </c>
      <c r="D3106" s="191" t="str">
        <f>$D$11</f>
        <v>NORTE</v>
      </c>
      <c r="E3106" s="187"/>
      <c r="F3106" s="192"/>
      <c r="G3106" s="192"/>
      <c r="H3106" s="192"/>
      <c r="I3106" s="192"/>
      <c r="J3106" s="192"/>
      <c r="K3106" s="192"/>
      <c r="L3106" s="192"/>
      <c r="M3106" s="192"/>
      <c r="N3106" s="192"/>
      <c r="O3106" s="192"/>
      <c r="P3106" s="192"/>
    </row>
    <row r="3107" spans="1:16" x14ac:dyDescent="0.25">
      <c r="A3107" s="325"/>
      <c r="B3107" s="337"/>
      <c r="C3107" s="343"/>
      <c r="D3107" s="194" t="str">
        <f>$D$12</f>
        <v>ESTE</v>
      </c>
      <c r="E3107" s="189"/>
      <c r="F3107" s="192"/>
      <c r="G3107" s="192"/>
      <c r="H3107" s="192"/>
      <c r="I3107" s="192"/>
      <c r="J3107" s="192"/>
      <c r="K3107" s="192"/>
      <c r="L3107" s="192"/>
      <c r="M3107" s="192"/>
      <c r="N3107" s="192"/>
      <c r="O3107" s="192"/>
      <c r="P3107" s="192"/>
    </row>
    <row r="3108" spans="1:16" x14ac:dyDescent="0.25">
      <c r="A3108" s="325"/>
      <c r="B3108" s="337"/>
      <c r="C3108" s="343"/>
      <c r="D3108" s="191" t="str">
        <f>$D$13</f>
        <v>SUD</v>
      </c>
      <c r="E3108" s="188"/>
      <c r="F3108" s="192"/>
      <c r="G3108" s="192"/>
      <c r="H3108" s="192"/>
      <c r="I3108" s="192"/>
      <c r="J3108" s="192"/>
      <c r="K3108" s="192"/>
      <c r="L3108" s="192"/>
      <c r="M3108" s="192"/>
      <c r="N3108" s="192"/>
      <c r="O3108" s="192"/>
      <c r="P3108" s="192"/>
    </row>
    <row r="3109" spans="1:16" x14ac:dyDescent="0.25">
      <c r="A3109" s="326"/>
      <c r="B3109" s="338"/>
      <c r="C3109" s="344"/>
      <c r="D3109" s="195" t="str">
        <f>$D$14</f>
        <v>OESTE</v>
      </c>
      <c r="E3109" s="190"/>
      <c r="F3109" s="192"/>
      <c r="G3109" s="192"/>
      <c r="H3109" s="192"/>
      <c r="I3109" s="192"/>
      <c r="J3109" s="192"/>
      <c r="K3109" s="192"/>
      <c r="L3109" s="192"/>
      <c r="M3109" s="192"/>
      <c r="N3109" s="192"/>
      <c r="O3109" s="192"/>
      <c r="P3109" s="192"/>
    </row>
    <row r="3110" spans="1:16" x14ac:dyDescent="0.25">
      <c r="A3110" s="193"/>
      <c r="B3110" s="206"/>
      <c r="C3110" s="204"/>
      <c r="D3110" s="192"/>
      <c r="E3110" s="192"/>
      <c r="F3110" s="192"/>
      <c r="G3110" s="192"/>
      <c r="H3110" s="192"/>
      <c r="I3110" s="192"/>
      <c r="J3110" s="192"/>
      <c r="K3110" s="192"/>
      <c r="L3110" s="192"/>
      <c r="M3110" s="192"/>
      <c r="N3110" s="192"/>
      <c r="O3110" s="192"/>
      <c r="P3110" s="192"/>
    </row>
    <row r="3111" spans="1:16" x14ac:dyDescent="0.25">
      <c r="A3111" s="327">
        <f>A3106+1</f>
        <v>621</v>
      </c>
      <c r="B3111" s="333">
        <f>Hoja2!B630</f>
        <v>0</v>
      </c>
      <c r="C3111" s="339">
        <f>Hoja2!R630</f>
        <v>0</v>
      </c>
      <c r="D3111" s="191" t="str">
        <f>$D$11</f>
        <v>NORTE</v>
      </c>
      <c r="E3111" s="187"/>
      <c r="F3111" s="192"/>
      <c r="G3111" s="192"/>
      <c r="H3111" s="192"/>
      <c r="I3111" s="192"/>
      <c r="J3111" s="192"/>
      <c r="K3111" s="192"/>
      <c r="L3111" s="192"/>
      <c r="M3111" s="192"/>
      <c r="N3111" s="192"/>
      <c r="O3111" s="192"/>
      <c r="P3111" s="192"/>
    </row>
    <row r="3112" spans="1:16" x14ac:dyDescent="0.25">
      <c r="A3112" s="328"/>
      <c r="B3112" s="334"/>
      <c r="C3112" s="340"/>
      <c r="D3112" s="194" t="str">
        <f>$D$12</f>
        <v>ESTE</v>
      </c>
      <c r="E3112" s="189"/>
      <c r="F3112" s="192"/>
      <c r="G3112" s="192"/>
      <c r="H3112" s="192"/>
      <c r="I3112" s="192"/>
      <c r="J3112" s="192"/>
      <c r="K3112" s="192"/>
      <c r="L3112" s="192"/>
      <c r="M3112" s="192"/>
      <c r="N3112" s="192"/>
      <c r="O3112" s="192"/>
      <c r="P3112" s="192"/>
    </row>
    <row r="3113" spans="1:16" x14ac:dyDescent="0.25">
      <c r="A3113" s="328"/>
      <c r="B3113" s="334"/>
      <c r="C3113" s="340"/>
      <c r="D3113" s="191" t="str">
        <f>$D$13</f>
        <v>SUD</v>
      </c>
      <c r="E3113" s="188"/>
      <c r="F3113" s="192"/>
      <c r="G3113" s="192"/>
      <c r="H3113" s="192"/>
      <c r="I3113" s="192"/>
      <c r="J3113" s="192"/>
      <c r="K3113" s="192"/>
      <c r="L3113" s="192"/>
      <c r="M3113" s="192"/>
      <c r="N3113" s="192"/>
      <c r="O3113" s="192"/>
      <c r="P3113" s="192"/>
    </row>
    <row r="3114" spans="1:16" x14ac:dyDescent="0.25">
      <c r="A3114" s="329"/>
      <c r="B3114" s="335"/>
      <c r="C3114" s="341"/>
      <c r="D3114" s="195" t="str">
        <f>$D$14</f>
        <v>OESTE</v>
      </c>
      <c r="E3114" s="190"/>
      <c r="F3114" s="192"/>
      <c r="G3114" s="192"/>
      <c r="H3114" s="192"/>
      <c r="I3114" s="192"/>
      <c r="J3114" s="192"/>
      <c r="K3114" s="192"/>
      <c r="L3114" s="192"/>
      <c r="M3114" s="192"/>
      <c r="N3114" s="192"/>
      <c r="O3114" s="192"/>
      <c r="P3114" s="192"/>
    </row>
    <row r="3115" spans="1:16" x14ac:dyDescent="0.25">
      <c r="A3115" s="193"/>
      <c r="B3115" s="206"/>
      <c r="C3115" s="204"/>
      <c r="D3115" s="192"/>
      <c r="E3115" s="192"/>
      <c r="F3115" s="192"/>
      <c r="G3115" s="192"/>
      <c r="H3115" s="192"/>
      <c r="I3115" s="192"/>
      <c r="J3115" s="192"/>
      <c r="K3115" s="192"/>
      <c r="L3115" s="192"/>
      <c r="M3115" s="192"/>
      <c r="N3115" s="192"/>
      <c r="O3115" s="192"/>
      <c r="P3115" s="192"/>
    </row>
    <row r="3116" spans="1:16" x14ac:dyDescent="0.25">
      <c r="A3116" s="324">
        <f>A3111+1</f>
        <v>622</v>
      </c>
      <c r="B3116" s="336">
        <f>Hoja2!B631</f>
        <v>0</v>
      </c>
      <c r="C3116" s="342">
        <f>Hoja2!R631</f>
        <v>0</v>
      </c>
      <c r="D3116" s="191" t="str">
        <f>$D$11</f>
        <v>NORTE</v>
      </c>
      <c r="E3116" s="187"/>
      <c r="F3116" s="192"/>
      <c r="G3116" s="192"/>
      <c r="H3116" s="192"/>
      <c r="I3116" s="192"/>
      <c r="J3116" s="192"/>
      <c r="K3116" s="192"/>
      <c r="L3116" s="192"/>
      <c r="M3116" s="192"/>
      <c r="N3116" s="192"/>
      <c r="O3116" s="192"/>
      <c r="P3116" s="192"/>
    </row>
    <row r="3117" spans="1:16" x14ac:dyDescent="0.25">
      <c r="A3117" s="325"/>
      <c r="B3117" s="337"/>
      <c r="C3117" s="343"/>
      <c r="D3117" s="194" t="str">
        <f>$D$12</f>
        <v>ESTE</v>
      </c>
      <c r="E3117" s="189"/>
      <c r="F3117" s="192"/>
      <c r="G3117" s="192"/>
      <c r="H3117" s="192"/>
      <c r="I3117" s="192"/>
      <c r="J3117" s="192"/>
      <c r="K3117" s="192"/>
      <c r="L3117" s="192"/>
      <c r="M3117" s="192"/>
      <c r="N3117" s="192"/>
      <c r="O3117" s="192"/>
      <c r="P3117" s="192"/>
    </row>
    <row r="3118" spans="1:16" x14ac:dyDescent="0.25">
      <c r="A3118" s="325"/>
      <c r="B3118" s="337"/>
      <c r="C3118" s="343"/>
      <c r="D3118" s="191" t="str">
        <f>$D$13</f>
        <v>SUD</v>
      </c>
      <c r="E3118" s="188"/>
      <c r="F3118" s="192"/>
      <c r="G3118" s="192"/>
      <c r="H3118" s="192"/>
      <c r="I3118" s="192"/>
      <c r="J3118" s="192"/>
      <c r="K3118" s="192"/>
      <c r="L3118" s="192"/>
      <c r="M3118" s="192"/>
      <c r="N3118" s="192"/>
      <c r="O3118" s="192"/>
      <c r="P3118" s="192"/>
    </row>
    <row r="3119" spans="1:16" x14ac:dyDescent="0.25">
      <c r="A3119" s="326"/>
      <c r="B3119" s="338"/>
      <c r="C3119" s="344"/>
      <c r="D3119" s="195" t="str">
        <f>$D$14</f>
        <v>OESTE</v>
      </c>
      <c r="E3119" s="190"/>
      <c r="F3119" s="192"/>
      <c r="G3119" s="192"/>
      <c r="H3119" s="192"/>
      <c r="I3119" s="192"/>
      <c r="J3119" s="192"/>
      <c r="K3119" s="192"/>
      <c r="L3119" s="192"/>
      <c r="M3119" s="192"/>
      <c r="N3119" s="192"/>
      <c r="O3119" s="192"/>
      <c r="P3119" s="192"/>
    </row>
    <row r="3120" spans="1:16" x14ac:dyDescent="0.25">
      <c r="A3120" s="193"/>
      <c r="B3120" s="206"/>
      <c r="C3120" s="204"/>
      <c r="D3120" s="192"/>
      <c r="E3120" s="192"/>
      <c r="F3120" s="192"/>
      <c r="G3120" s="192"/>
      <c r="H3120" s="192"/>
      <c r="I3120" s="192"/>
      <c r="J3120" s="192"/>
      <c r="K3120" s="192"/>
      <c r="L3120" s="192"/>
      <c r="M3120" s="192"/>
      <c r="N3120" s="192"/>
      <c r="O3120" s="192"/>
      <c r="P3120" s="192"/>
    </row>
    <row r="3121" spans="1:16" x14ac:dyDescent="0.25">
      <c r="A3121" s="327">
        <f>A3116+1</f>
        <v>623</v>
      </c>
      <c r="B3121" s="333">
        <f>Hoja2!B632</f>
        <v>0</v>
      </c>
      <c r="C3121" s="339">
        <f>Hoja2!R632</f>
        <v>0</v>
      </c>
      <c r="D3121" s="191" t="str">
        <f>$D$11</f>
        <v>NORTE</v>
      </c>
      <c r="E3121" s="187"/>
      <c r="F3121" s="192"/>
      <c r="G3121" s="192"/>
      <c r="H3121" s="192"/>
      <c r="I3121" s="192"/>
      <c r="J3121" s="192"/>
      <c r="K3121" s="192"/>
      <c r="L3121" s="192"/>
      <c r="M3121" s="192"/>
      <c r="N3121" s="192"/>
      <c r="O3121" s="192"/>
      <c r="P3121" s="192"/>
    </row>
    <row r="3122" spans="1:16" x14ac:dyDescent="0.25">
      <c r="A3122" s="328"/>
      <c r="B3122" s="334"/>
      <c r="C3122" s="340"/>
      <c r="D3122" s="194" t="str">
        <f>$D$12</f>
        <v>ESTE</v>
      </c>
      <c r="E3122" s="189"/>
      <c r="F3122" s="192"/>
      <c r="G3122" s="192"/>
      <c r="H3122" s="192"/>
      <c r="I3122" s="192"/>
      <c r="J3122" s="192"/>
      <c r="K3122" s="192"/>
      <c r="L3122" s="192"/>
      <c r="M3122" s="192"/>
      <c r="N3122" s="192"/>
      <c r="O3122" s="192"/>
      <c r="P3122" s="192"/>
    </row>
    <row r="3123" spans="1:16" x14ac:dyDescent="0.25">
      <c r="A3123" s="328"/>
      <c r="B3123" s="334"/>
      <c r="C3123" s="340"/>
      <c r="D3123" s="191" t="str">
        <f>$D$13</f>
        <v>SUD</v>
      </c>
      <c r="E3123" s="188"/>
      <c r="F3123" s="192"/>
      <c r="G3123" s="192"/>
      <c r="H3123" s="192"/>
      <c r="I3123" s="192"/>
      <c r="J3123" s="192"/>
      <c r="K3123" s="192"/>
      <c r="L3123" s="192"/>
      <c r="M3123" s="192"/>
      <c r="N3123" s="192"/>
      <c r="O3123" s="192"/>
      <c r="P3123" s="192"/>
    </row>
    <row r="3124" spans="1:16" x14ac:dyDescent="0.25">
      <c r="A3124" s="329"/>
      <c r="B3124" s="335"/>
      <c r="C3124" s="341"/>
      <c r="D3124" s="195" t="str">
        <f>$D$14</f>
        <v>OESTE</v>
      </c>
      <c r="E3124" s="190"/>
      <c r="F3124" s="192"/>
      <c r="G3124" s="192"/>
      <c r="H3124" s="192"/>
      <c r="I3124" s="192"/>
      <c r="J3124" s="192"/>
      <c r="K3124" s="192"/>
      <c r="L3124" s="192"/>
      <c r="M3124" s="192"/>
      <c r="N3124" s="192"/>
      <c r="O3124" s="192"/>
      <c r="P3124" s="192"/>
    </row>
    <row r="3125" spans="1:16" x14ac:dyDescent="0.25">
      <c r="A3125" s="193"/>
      <c r="B3125" s="206"/>
      <c r="C3125" s="204"/>
      <c r="D3125" s="192"/>
      <c r="E3125" s="192"/>
      <c r="F3125" s="192"/>
      <c r="G3125" s="192"/>
      <c r="H3125" s="192"/>
      <c r="I3125" s="192"/>
      <c r="J3125" s="192"/>
      <c r="K3125" s="192"/>
      <c r="L3125" s="192"/>
      <c r="M3125" s="192"/>
      <c r="N3125" s="192"/>
      <c r="O3125" s="192"/>
      <c r="P3125" s="192"/>
    </row>
    <row r="3126" spans="1:16" x14ac:dyDescent="0.25">
      <c r="A3126" s="324">
        <f>A3121+1</f>
        <v>624</v>
      </c>
      <c r="B3126" s="336">
        <f>Hoja2!B633</f>
        <v>0</v>
      </c>
      <c r="C3126" s="342">
        <f>Hoja2!R633</f>
        <v>0</v>
      </c>
      <c r="D3126" s="191" t="str">
        <f>$D$11</f>
        <v>NORTE</v>
      </c>
      <c r="E3126" s="187"/>
      <c r="F3126" s="192"/>
      <c r="G3126" s="192"/>
      <c r="H3126" s="192"/>
      <c r="I3126" s="192"/>
      <c r="J3126" s="192"/>
      <c r="K3126" s="192"/>
      <c r="L3126" s="192"/>
      <c r="M3126" s="192"/>
      <c r="N3126" s="192"/>
      <c r="O3126" s="192"/>
      <c r="P3126" s="192"/>
    </row>
    <row r="3127" spans="1:16" x14ac:dyDescent="0.25">
      <c r="A3127" s="325"/>
      <c r="B3127" s="337"/>
      <c r="C3127" s="343"/>
      <c r="D3127" s="194" t="str">
        <f>$D$12</f>
        <v>ESTE</v>
      </c>
      <c r="E3127" s="189"/>
      <c r="F3127" s="192"/>
      <c r="G3127" s="192"/>
      <c r="H3127" s="192"/>
      <c r="I3127" s="192"/>
      <c r="J3127" s="192"/>
      <c r="K3127" s="192"/>
      <c r="L3127" s="192"/>
      <c r="M3127" s="192"/>
      <c r="N3127" s="192"/>
      <c r="O3127" s="192"/>
      <c r="P3127" s="192"/>
    </row>
    <row r="3128" spans="1:16" x14ac:dyDescent="0.25">
      <c r="A3128" s="325"/>
      <c r="B3128" s="337"/>
      <c r="C3128" s="343"/>
      <c r="D3128" s="191" t="str">
        <f>$D$13</f>
        <v>SUD</v>
      </c>
      <c r="E3128" s="188"/>
      <c r="F3128" s="192"/>
      <c r="G3128" s="192"/>
      <c r="H3128" s="192"/>
      <c r="I3128" s="192"/>
      <c r="J3128" s="192"/>
      <c r="K3128" s="192"/>
      <c r="L3128" s="192"/>
      <c r="M3128" s="192"/>
      <c r="N3128" s="192"/>
      <c r="O3128" s="192"/>
      <c r="P3128" s="192"/>
    </row>
    <row r="3129" spans="1:16" x14ac:dyDescent="0.25">
      <c r="A3129" s="326"/>
      <c r="B3129" s="338"/>
      <c r="C3129" s="344"/>
      <c r="D3129" s="195" t="str">
        <f>$D$14</f>
        <v>OESTE</v>
      </c>
      <c r="E3129" s="190"/>
      <c r="F3129" s="192"/>
      <c r="G3129" s="192"/>
      <c r="H3129" s="192"/>
      <c r="I3129" s="192"/>
      <c r="J3129" s="192"/>
      <c r="K3129" s="192"/>
      <c r="L3129" s="192"/>
      <c r="M3129" s="192"/>
      <c r="N3129" s="192"/>
      <c r="O3129" s="192"/>
      <c r="P3129" s="192"/>
    </row>
    <row r="3130" spans="1:16" x14ac:dyDescent="0.25">
      <c r="A3130" s="193"/>
      <c r="B3130" s="206"/>
      <c r="C3130" s="204"/>
      <c r="D3130" s="192"/>
      <c r="E3130" s="192"/>
      <c r="F3130" s="192"/>
      <c r="G3130" s="192"/>
      <c r="H3130" s="192"/>
      <c r="I3130" s="192"/>
      <c r="J3130" s="192"/>
      <c r="K3130" s="192"/>
      <c r="L3130" s="192"/>
      <c r="M3130" s="192"/>
      <c r="N3130" s="192"/>
      <c r="O3130" s="192"/>
      <c r="P3130" s="192"/>
    </row>
    <row r="3131" spans="1:16" x14ac:dyDescent="0.25">
      <c r="A3131" s="327">
        <f>A3126+1</f>
        <v>625</v>
      </c>
      <c r="B3131" s="333">
        <f>Hoja2!B634</f>
        <v>0</v>
      </c>
      <c r="C3131" s="339">
        <f>Hoja2!R634</f>
        <v>0</v>
      </c>
      <c r="D3131" s="191" t="str">
        <f>$D$11</f>
        <v>NORTE</v>
      </c>
      <c r="E3131" s="187"/>
      <c r="F3131" s="192"/>
      <c r="G3131" s="192"/>
      <c r="H3131" s="192"/>
      <c r="I3131" s="192"/>
      <c r="J3131" s="192"/>
      <c r="K3131" s="192"/>
      <c r="L3131" s="192"/>
      <c r="M3131" s="192"/>
      <c r="N3131" s="192"/>
      <c r="O3131" s="192"/>
      <c r="P3131" s="192"/>
    </row>
    <row r="3132" spans="1:16" x14ac:dyDescent="0.25">
      <c r="A3132" s="328"/>
      <c r="B3132" s="334"/>
      <c r="C3132" s="340"/>
      <c r="D3132" s="194" t="str">
        <f>$D$12</f>
        <v>ESTE</v>
      </c>
      <c r="E3132" s="189"/>
      <c r="F3132" s="192"/>
      <c r="G3132" s="192"/>
      <c r="H3132" s="192"/>
      <c r="I3132" s="192"/>
      <c r="J3132" s="192"/>
      <c r="K3132" s="192"/>
      <c r="L3132" s="192"/>
      <c r="M3132" s="192"/>
      <c r="N3132" s="192"/>
      <c r="O3132" s="192"/>
      <c r="P3132" s="192"/>
    </row>
    <row r="3133" spans="1:16" x14ac:dyDescent="0.25">
      <c r="A3133" s="328"/>
      <c r="B3133" s="334"/>
      <c r="C3133" s="340"/>
      <c r="D3133" s="191" t="str">
        <f>$D$13</f>
        <v>SUD</v>
      </c>
      <c r="E3133" s="188"/>
      <c r="F3133" s="192"/>
      <c r="G3133" s="192"/>
      <c r="H3133" s="192"/>
      <c r="I3133" s="192"/>
      <c r="J3133" s="192"/>
      <c r="K3133" s="192"/>
      <c r="L3133" s="192"/>
      <c r="M3133" s="192"/>
      <c r="N3133" s="192"/>
      <c r="O3133" s="192"/>
      <c r="P3133" s="192"/>
    </row>
    <row r="3134" spans="1:16" x14ac:dyDescent="0.25">
      <c r="A3134" s="329"/>
      <c r="B3134" s="335"/>
      <c r="C3134" s="341"/>
      <c r="D3134" s="195" t="str">
        <f>$D$14</f>
        <v>OESTE</v>
      </c>
      <c r="E3134" s="190"/>
      <c r="F3134" s="192"/>
      <c r="G3134" s="192"/>
      <c r="H3134" s="192"/>
      <c r="I3134" s="192"/>
      <c r="J3134" s="192"/>
      <c r="K3134" s="192"/>
      <c r="L3134" s="192"/>
      <c r="M3134" s="192"/>
      <c r="N3134" s="192"/>
      <c r="O3134" s="192"/>
      <c r="P3134" s="192"/>
    </row>
    <row r="3135" spans="1:16" x14ac:dyDescent="0.25">
      <c r="A3135" s="193"/>
      <c r="B3135" s="206"/>
      <c r="C3135" s="204"/>
      <c r="D3135" s="192"/>
      <c r="E3135" s="192"/>
      <c r="F3135" s="192"/>
      <c r="G3135" s="192"/>
      <c r="H3135" s="192"/>
      <c r="I3135" s="192"/>
      <c r="J3135" s="192"/>
      <c r="K3135" s="192"/>
      <c r="L3135" s="192"/>
      <c r="M3135" s="192"/>
      <c r="N3135" s="192"/>
      <c r="O3135" s="192"/>
      <c r="P3135" s="192"/>
    </row>
    <row r="3136" spans="1:16" x14ac:dyDescent="0.25">
      <c r="A3136" s="324">
        <f>A3131+1</f>
        <v>626</v>
      </c>
      <c r="B3136" s="336">
        <f>Hoja2!B635</f>
        <v>0</v>
      </c>
      <c r="C3136" s="342">
        <f>Hoja2!R635</f>
        <v>0</v>
      </c>
      <c r="D3136" s="191" t="str">
        <f>$D$11</f>
        <v>NORTE</v>
      </c>
      <c r="E3136" s="187"/>
      <c r="F3136" s="192"/>
      <c r="G3136" s="192"/>
      <c r="H3136" s="192"/>
      <c r="I3136" s="192"/>
      <c r="J3136" s="192"/>
      <c r="K3136" s="192"/>
      <c r="L3136" s="192"/>
      <c r="M3136" s="192"/>
      <c r="N3136" s="192"/>
      <c r="O3136" s="192"/>
      <c r="P3136" s="192"/>
    </row>
    <row r="3137" spans="1:16" x14ac:dyDescent="0.25">
      <c r="A3137" s="325"/>
      <c r="B3137" s="337"/>
      <c r="C3137" s="343"/>
      <c r="D3137" s="194" t="str">
        <f>$D$12</f>
        <v>ESTE</v>
      </c>
      <c r="E3137" s="189"/>
      <c r="F3137" s="192"/>
      <c r="G3137" s="192"/>
      <c r="H3137" s="192"/>
      <c r="I3137" s="192"/>
      <c r="J3137" s="192"/>
      <c r="K3137" s="192"/>
      <c r="L3137" s="192"/>
      <c r="M3137" s="192"/>
      <c r="N3137" s="192"/>
      <c r="O3137" s="192"/>
      <c r="P3137" s="192"/>
    </row>
    <row r="3138" spans="1:16" x14ac:dyDescent="0.25">
      <c r="A3138" s="325"/>
      <c r="B3138" s="337"/>
      <c r="C3138" s="343"/>
      <c r="D3138" s="191" t="str">
        <f>$D$13</f>
        <v>SUD</v>
      </c>
      <c r="E3138" s="188"/>
      <c r="F3138" s="192"/>
      <c r="G3138" s="192"/>
      <c r="H3138" s="192"/>
      <c r="I3138" s="192"/>
      <c r="J3138" s="192"/>
      <c r="K3138" s="192"/>
      <c r="L3138" s="192"/>
      <c r="M3138" s="192"/>
      <c r="N3138" s="192"/>
      <c r="O3138" s="192"/>
      <c r="P3138" s="192"/>
    </row>
    <row r="3139" spans="1:16" x14ac:dyDescent="0.25">
      <c r="A3139" s="326"/>
      <c r="B3139" s="338"/>
      <c r="C3139" s="344"/>
      <c r="D3139" s="195" t="str">
        <f>$D$14</f>
        <v>OESTE</v>
      </c>
      <c r="E3139" s="190"/>
      <c r="F3139" s="192"/>
      <c r="G3139" s="192"/>
      <c r="H3139" s="192"/>
      <c r="I3139" s="192"/>
      <c r="J3139" s="192"/>
      <c r="K3139" s="192"/>
      <c r="L3139" s="192"/>
      <c r="M3139" s="192"/>
      <c r="N3139" s="192"/>
      <c r="O3139" s="192"/>
      <c r="P3139" s="192"/>
    </row>
    <row r="3140" spans="1:16" x14ac:dyDescent="0.25">
      <c r="A3140" s="193"/>
      <c r="B3140" s="206"/>
      <c r="C3140" s="204"/>
      <c r="D3140" s="192"/>
      <c r="E3140" s="192"/>
      <c r="F3140" s="192"/>
      <c r="G3140" s="192"/>
      <c r="H3140" s="192"/>
      <c r="I3140" s="192"/>
      <c r="J3140" s="192"/>
      <c r="K3140" s="192"/>
      <c r="L3140" s="192"/>
      <c r="M3140" s="192"/>
      <c r="N3140" s="192"/>
      <c r="O3140" s="192"/>
      <c r="P3140" s="192"/>
    </row>
    <row r="3141" spans="1:16" x14ac:dyDescent="0.25">
      <c r="A3141" s="327">
        <f>A3136+1</f>
        <v>627</v>
      </c>
      <c r="B3141" s="333">
        <f>Hoja2!B636</f>
        <v>0</v>
      </c>
      <c r="C3141" s="339">
        <f>Hoja2!R636</f>
        <v>0</v>
      </c>
      <c r="D3141" s="191" t="str">
        <f>$D$11</f>
        <v>NORTE</v>
      </c>
      <c r="E3141" s="187"/>
      <c r="F3141" s="192"/>
      <c r="G3141" s="192"/>
      <c r="H3141" s="192"/>
      <c r="I3141" s="192"/>
      <c r="J3141" s="192"/>
      <c r="K3141" s="192"/>
      <c r="L3141" s="192"/>
      <c r="M3141" s="192"/>
      <c r="N3141" s="192"/>
      <c r="O3141" s="192"/>
      <c r="P3141" s="192"/>
    </row>
    <row r="3142" spans="1:16" x14ac:dyDescent="0.25">
      <c r="A3142" s="328"/>
      <c r="B3142" s="334"/>
      <c r="C3142" s="340"/>
      <c r="D3142" s="194" t="str">
        <f>$D$12</f>
        <v>ESTE</v>
      </c>
      <c r="E3142" s="189"/>
      <c r="F3142" s="192"/>
      <c r="G3142" s="192"/>
      <c r="H3142" s="192"/>
      <c r="I3142" s="192"/>
      <c r="J3142" s="192"/>
      <c r="K3142" s="192"/>
      <c r="L3142" s="192"/>
      <c r="M3142" s="192"/>
      <c r="N3142" s="192"/>
      <c r="O3142" s="192"/>
      <c r="P3142" s="192"/>
    </row>
    <row r="3143" spans="1:16" x14ac:dyDescent="0.25">
      <c r="A3143" s="328"/>
      <c r="B3143" s="334"/>
      <c r="C3143" s="340"/>
      <c r="D3143" s="191" t="str">
        <f>$D$13</f>
        <v>SUD</v>
      </c>
      <c r="E3143" s="188"/>
      <c r="F3143" s="192"/>
      <c r="G3143" s="192"/>
      <c r="H3143" s="192"/>
      <c r="I3143" s="192"/>
      <c r="J3143" s="192"/>
      <c r="K3143" s="192"/>
      <c r="L3143" s="192"/>
      <c r="M3143" s="192"/>
      <c r="N3143" s="192"/>
      <c r="O3143" s="192"/>
      <c r="P3143" s="192"/>
    </row>
    <row r="3144" spans="1:16" x14ac:dyDescent="0.25">
      <c r="A3144" s="329"/>
      <c r="B3144" s="335"/>
      <c r="C3144" s="341"/>
      <c r="D3144" s="195" t="str">
        <f>$D$14</f>
        <v>OESTE</v>
      </c>
      <c r="E3144" s="190"/>
      <c r="F3144" s="192"/>
      <c r="G3144" s="192"/>
      <c r="H3144" s="192"/>
      <c r="I3144" s="192"/>
      <c r="J3144" s="192"/>
      <c r="K3144" s="192"/>
      <c r="L3144" s="192"/>
      <c r="M3144" s="192"/>
      <c r="N3144" s="192"/>
      <c r="O3144" s="192"/>
      <c r="P3144" s="192"/>
    </row>
    <row r="3145" spans="1:16" x14ac:dyDescent="0.25">
      <c r="A3145" s="193"/>
      <c r="B3145" s="206"/>
      <c r="C3145" s="204"/>
      <c r="D3145" s="192"/>
      <c r="E3145" s="192"/>
      <c r="F3145" s="192"/>
      <c r="G3145" s="192"/>
      <c r="H3145" s="192"/>
      <c r="I3145" s="192"/>
      <c r="J3145" s="192"/>
      <c r="K3145" s="192"/>
      <c r="L3145" s="192"/>
      <c r="M3145" s="192"/>
      <c r="N3145" s="192"/>
      <c r="O3145" s="192"/>
      <c r="P3145" s="192"/>
    </row>
    <row r="3146" spans="1:16" x14ac:dyDescent="0.25">
      <c r="A3146" s="324">
        <f>A3141+1</f>
        <v>628</v>
      </c>
      <c r="B3146" s="336">
        <f>Hoja2!B637</f>
        <v>0</v>
      </c>
      <c r="C3146" s="342">
        <f>Hoja2!R637</f>
        <v>0</v>
      </c>
      <c r="D3146" s="191" t="str">
        <f>$D$11</f>
        <v>NORTE</v>
      </c>
      <c r="E3146" s="187"/>
      <c r="F3146" s="192"/>
      <c r="G3146" s="192"/>
      <c r="H3146" s="192"/>
      <c r="I3146" s="192"/>
      <c r="J3146" s="192"/>
      <c r="K3146" s="192"/>
      <c r="L3146" s="192"/>
      <c r="M3146" s="192"/>
      <c r="N3146" s="192"/>
      <c r="O3146" s="192"/>
      <c r="P3146" s="192"/>
    </row>
    <row r="3147" spans="1:16" x14ac:dyDescent="0.25">
      <c r="A3147" s="325"/>
      <c r="B3147" s="337"/>
      <c r="C3147" s="343"/>
      <c r="D3147" s="194" t="str">
        <f>$D$12</f>
        <v>ESTE</v>
      </c>
      <c r="E3147" s="189"/>
      <c r="F3147" s="192"/>
      <c r="G3147" s="192"/>
      <c r="H3147" s="192"/>
      <c r="I3147" s="192"/>
      <c r="J3147" s="192"/>
      <c r="K3147" s="192"/>
      <c r="L3147" s="192"/>
      <c r="M3147" s="192"/>
      <c r="N3147" s="192"/>
      <c r="O3147" s="192"/>
      <c r="P3147" s="192"/>
    </row>
    <row r="3148" spans="1:16" x14ac:dyDescent="0.25">
      <c r="A3148" s="325"/>
      <c r="B3148" s="337"/>
      <c r="C3148" s="343"/>
      <c r="D3148" s="191" t="str">
        <f>$D$13</f>
        <v>SUD</v>
      </c>
      <c r="E3148" s="188"/>
      <c r="F3148" s="192"/>
      <c r="G3148" s="192"/>
      <c r="H3148" s="192"/>
      <c r="I3148" s="192"/>
      <c r="J3148" s="192"/>
      <c r="K3148" s="192"/>
      <c r="L3148" s="192"/>
      <c r="M3148" s="192"/>
      <c r="N3148" s="192"/>
      <c r="O3148" s="192"/>
      <c r="P3148" s="192"/>
    </row>
    <row r="3149" spans="1:16" x14ac:dyDescent="0.25">
      <c r="A3149" s="326"/>
      <c r="B3149" s="338"/>
      <c r="C3149" s="344"/>
      <c r="D3149" s="195" t="str">
        <f>$D$14</f>
        <v>OESTE</v>
      </c>
      <c r="E3149" s="190"/>
      <c r="F3149" s="192"/>
      <c r="G3149" s="192"/>
      <c r="H3149" s="192"/>
      <c r="I3149" s="192"/>
      <c r="J3149" s="192"/>
      <c r="K3149" s="192"/>
      <c r="L3149" s="192"/>
      <c r="M3149" s="192"/>
      <c r="N3149" s="192"/>
      <c r="O3149" s="192"/>
      <c r="P3149" s="192"/>
    </row>
    <row r="3150" spans="1:16" x14ac:dyDescent="0.25">
      <c r="A3150" s="193"/>
      <c r="B3150" s="206"/>
      <c r="C3150" s="204"/>
      <c r="D3150" s="192"/>
      <c r="E3150" s="192"/>
      <c r="F3150" s="192"/>
      <c r="G3150" s="192"/>
      <c r="H3150" s="192"/>
      <c r="I3150" s="192"/>
      <c r="J3150" s="192"/>
      <c r="K3150" s="192"/>
      <c r="L3150" s="192"/>
      <c r="M3150" s="192"/>
      <c r="N3150" s="192"/>
      <c r="O3150" s="192"/>
      <c r="P3150" s="192"/>
    </row>
    <row r="3151" spans="1:16" x14ac:dyDescent="0.25">
      <c r="A3151" s="327">
        <f>A3146+1</f>
        <v>629</v>
      </c>
      <c r="B3151" s="333">
        <f>Hoja2!B638</f>
        <v>0</v>
      </c>
      <c r="C3151" s="339">
        <f>Hoja2!R638</f>
        <v>0</v>
      </c>
      <c r="D3151" s="191" t="str">
        <f>$D$11</f>
        <v>NORTE</v>
      </c>
      <c r="E3151" s="187"/>
      <c r="F3151" s="192"/>
      <c r="G3151" s="192"/>
      <c r="H3151" s="192"/>
      <c r="I3151" s="192"/>
      <c r="J3151" s="192"/>
      <c r="K3151" s="192"/>
      <c r="L3151" s="192"/>
      <c r="M3151" s="192"/>
      <c r="N3151" s="192"/>
      <c r="O3151" s="192"/>
      <c r="P3151" s="192"/>
    </row>
    <row r="3152" spans="1:16" x14ac:dyDescent="0.25">
      <c r="A3152" s="328"/>
      <c r="B3152" s="334"/>
      <c r="C3152" s="340"/>
      <c r="D3152" s="194" t="str">
        <f>$D$12</f>
        <v>ESTE</v>
      </c>
      <c r="E3152" s="189"/>
      <c r="F3152" s="192"/>
      <c r="G3152" s="192"/>
      <c r="H3152" s="192"/>
      <c r="I3152" s="192"/>
      <c r="J3152" s="192"/>
      <c r="K3152" s="192"/>
      <c r="L3152" s="192"/>
      <c r="M3152" s="192"/>
      <c r="N3152" s="192"/>
      <c r="O3152" s="192"/>
      <c r="P3152" s="192"/>
    </row>
    <row r="3153" spans="1:16" x14ac:dyDescent="0.25">
      <c r="A3153" s="328"/>
      <c r="B3153" s="334"/>
      <c r="C3153" s="340"/>
      <c r="D3153" s="191" t="str">
        <f>$D$13</f>
        <v>SUD</v>
      </c>
      <c r="E3153" s="188"/>
      <c r="F3153" s="192"/>
      <c r="G3153" s="192"/>
      <c r="H3153" s="192"/>
      <c r="I3153" s="192"/>
      <c r="J3153" s="192"/>
      <c r="K3153" s="192"/>
      <c r="L3153" s="192"/>
      <c r="M3153" s="192"/>
      <c r="N3153" s="192"/>
      <c r="O3153" s="192"/>
      <c r="P3153" s="192"/>
    </row>
    <row r="3154" spans="1:16" x14ac:dyDescent="0.25">
      <c r="A3154" s="329"/>
      <c r="B3154" s="335"/>
      <c r="C3154" s="341"/>
      <c r="D3154" s="195" t="str">
        <f>$D$14</f>
        <v>OESTE</v>
      </c>
      <c r="E3154" s="190"/>
      <c r="F3154" s="192"/>
      <c r="G3154" s="192"/>
      <c r="H3154" s="192"/>
      <c r="I3154" s="192"/>
      <c r="J3154" s="192"/>
      <c r="K3154" s="192"/>
      <c r="L3154" s="192"/>
      <c r="M3154" s="192"/>
      <c r="N3154" s="192"/>
      <c r="O3154" s="192"/>
      <c r="P3154" s="192"/>
    </row>
    <row r="3155" spans="1:16" x14ac:dyDescent="0.25">
      <c r="A3155" s="193"/>
      <c r="B3155" s="206"/>
      <c r="C3155" s="204"/>
      <c r="D3155" s="192"/>
      <c r="E3155" s="192"/>
      <c r="F3155" s="192"/>
      <c r="G3155" s="192"/>
      <c r="H3155" s="192"/>
      <c r="I3155" s="192"/>
      <c r="J3155" s="192"/>
      <c r="K3155" s="192"/>
      <c r="L3155" s="192"/>
      <c r="M3155" s="192"/>
      <c r="N3155" s="192"/>
      <c r="O3155" s="192"/>
      <c r="P3155" s="192"/>
    </row>
    <row r="3156" spans="1:16" x14ac:dyDescent="0.25">
      <c r="A3156" s="324">
        <f>A3151+1</f>
        <v>630</v>
      </c>
      <c r="B3156" s="336">
        <f>Hoja2!B639</f>
        <v>0</v>
      </c>
      <c r="C3156" s="342">
        <f>Hoja2!R639</f>
        <v>0</v>
      </c>
      <c r="D3156" s="191" t="str">
        <f>$D$11</f>
        <v>NORTE</v>
      </c>
      <c r="E3156" s="187"/>
      <c r="F3156" s="192"/>
      <c r="G3156" s="192"/>
      <c r="H3156" s="192"/>
      <c r="I3156" s="192"/>
      <c r="J3156" s="192"/>
      <c r="K3156" s="192"/>
      <c r="L3156" s="192"/>
      <c r="M3156" s="192"/>
      <c r="N3156" s="192"/>
      <c r="O3156" s="192"/>
      <c r="P3156" s="192"/>
    </row>
    <row r="3157" spans="1:16" x14ac:dyDescent="0.25">
      <c r="A3157" s="325"/>
      <c r="B3157" s="337"/>
      <c r="C3157" s="343"/>
      <c r="D3157" s="194" t="str">
        <f>$D$12</f>
        <v>ESTE</v>
      </c>
      <c r="E3157" s="189"/>
      <c r="F3157" s="192"/>
      <c r="G3157" s="192"/>
      <c r="H3157" s="192"/>
      <c r="I3157" s="192"/>
      <c r="J3157" s="192"/>
      <c r="K3157" s="192"/>
      <c r="L3157" s="192"/>
      <c r="M3157" s="192"/>
      <c r="N3157" s="192"/>
      <c r="O3157" s="192"/>
      <c r="P3157" s="192"/>
    </row>
    <row r="3158" spans="1:16" x14ac:dyDescent="0.25">
      <c r="A3158" s="325"/>
      <c r="B3158" s="337"/>
      <c r="C3158" s="343"/>
      <c r="D3158" s="191" t="str">
        <f>$D$13</f>
        <v>SUD</v>
      </c>
      <c r="E3158" s="188"/>
      <c r="F3158" s="192"/>
      <c r="G3158" s="192"/>
      <c r="H3158" s="192"/>
      <c r="I3158" s="192"/>
      <c r="J3158" s="192"/>
      <c r="K3158" s="192"/>
      <c r="L3158" s="192"/>
      <c r="M3158" s="192"/>
      <c r="N3158" s="192"/>
      <c r="O3158" s="192"/>
      <c r="P3158" s="192"/>
    </row>
    <row r="3159" spans="1:16" x14ac:dyDescent="0.25">
      <c r="A3159" s="326"/>
      <c r="B3159" s="338"/>
      <c r="C3159" s="344"/>
      <c r="D3159" s="195" t="str">
        <f>$D$14</f>
        <v>OESTE</v>
      </c>
      <c r="E3159" s="190"/>
      <c r="F3159" s="192"/>
      <c r="G3159" s="192"/>
      <c r="H3159" s="192"/>
      <c r="I3159" s="192"/>
      <c r="J3159" s="192"/>
      <c r="K3159" s="192"/>
      <c r="L3159" s="192"/>
      <c r="M3159" s="192"/>
      <c r="N3159" s="192"/>
      <c r="O3159" s="192"/>
      <c r="P3159" s="192"/>
    </row>
    <row r="3160" spans="1:16" x14ac:dyDescent="0.25">
      <c r="A3160" s="193"/>
      <c r="B3160" s="206"/>
      <c r="C3160" s="204"/>
      <c r="D3160" s="192"/>
      <c r="E3160" s="192"/>
      <c r="F3160" s="192"/>
      <c r="G3160" s="192"/>
      <c r="H3160" s="192"/>
      <c r="I3160" s="192"/>
      <c r="J3160" s="192"/>
      <c r="K3160" s="192"/>
      <c r="L3160" s="192"/>
      <c r="M3160" s="192"/>
      <c r="N3160" s="192"/>
      <c r="O3160" s="192"/>
      <c r="P3160" s="192"/>
    </row>
    <row r="3161" spans="1:16" x14ac:dyDescent="0.25">
      <c r="A3161" s="327">
        <f>A3156+1</f>
        <v>631</v>
      </c>
      <c r="B3161" s="333">
        <f>Hoja2!B640</f>
        <v>0</v>
      </c>
      <c r="C3161" s="339">
        <f>Hoja2!R640</f>
        <v>0</v>
      </c>
      <c r="D3161" s="191" t="str">
        <f>$D$11</f>
        <v>NORTE</v>
      </c>
      <c r="E3161" s="187"/>
      <c r="F3161" s="192"/>
      <c r="G3161" s="192"/>
      <c r="H3161" s="192"/>
      <c r="I3161" s="192"/>
      <c r="J3161" s="192"/>
      <c r="K3161" s="192"/>
      <c r="L3161" s="192"/>
      <c r="M3161" s="192"/>
      <c r="N3161" s="192"/>
      <c r="O3161" s="192"/>
      <c r="P3161" s="192"/>
    </row>
    <row r="3162" spans="1:16" x14ac:dyDescent="0.25">
      <c r="A3162" s="328"/>
      <c r="B3162" s="334"/>
      <c r="C3162" s="340"/>
      <c r="D3162" s="194" t="str">
        <f>$D$12</f>
        <v>ESTE</v>
      </c>
      <c r="E3162" s="189"/>
      <c r="F3162" s="192"/>
      <c r="G3162" s="192"/>
      <c r="H3162" s="192"/>
      <c r="I3162" s="192"/>
      <c r="J3162" s="192"/>
      <c r="K3162" s="192"/>
      <c r="L3162" s="192"/>
      <c r="M3162" s="192"/>
      <c r="N3162" s="192"/>
      <c r="O3162" s="192"/>
      <c r="P3162" s="192"/>
    </row>
    <row r="3163" spans="1:16" x14ac:dyDescent="0.25">
      <c r="A3163" s="328"/>
      <c r="B3163" s="334"/>
      <c r="C3163" s="340"/>
      <c r="D3163" s="191" t="str">
        <f>$D$13</f>
        <v>SUD</v>
      </c>
      <c r="E3163" s="188"/>
      <c r="F3163" s="192"/>
      <c r="G3163" s="192"/>
      <c r="H3163" s="192"/>
      <c r="I3163" s="192"/>
      <c r="J3163" s="192"/>
      <c r="K3163" s="192"/>
      <c r="L3163" s="192"/>
      <c r="M3163" s="192"/>
      <c r="N3163" s="192"/>
      <c r="O3163" s="192"/>
      <c r="P3163" s="192"/>
    </row>
    <row r="3164" spans="1:16" x14ac:dyDescent="0.25">
      <c r="A3164" s="329"/>
      <c r="B3164" s="335"/>
      <c r="C3164" s="341"/>
      <c r="D3164" s="195" t="str">
        <f>$D$14</f>
        <v>OESTE</v>
      </c>
      <c r="E3164" s="190"/>
      <c r="F3164" s="192"/>
      <c r="G3164" s="192"/>
      <c r="H3164" s="192"/>
      <c r="I3164" s="192"/>
      <c r="J3164" s="192"/>
      <c r="K3164" s="192"/>
      <c r="L3164" s="192"/>
      <c r="M3164" s="192"/>
      <c r="N3164" s="192"/>
      <c r="O3164" s="192"/>
      <c r="P3164" s="192"/>
    </row>
    <row r="3165" spans="1:16" x14ac:dyDescent="0.25">
      <c r="A3165" s="193"/>
      <c r="B3165" s="206"/>
      <c r="C3165" s="204"/>
      <c r="D3165" s="192"/>
      <c r="E3165" s="192"/>
      <c r="F3165" s="192"/>
      <c r="G3165" s="192"/>
      <c r="H3165" s="192"/>
      <c r="I3165" s="192"/>
      <c r="J3165" s="192"/>
      <c r="K3165" s="192"/>
      <c r="L3165" s="192"/>
      <c r="M3165" s="192"/>
      <c r="N3165" s="192"/>
      <c r="O3165" s="192"/>
      <c r="P3165" s="192"/>
    </row>
    <row r="3166" spans="1:16" x14ac:dyDescent="0.25">
      <c r="A3166" s="324">
        <f>A3161+1</f>
        <v>632</v>
      </c>
      <c r="B3166" s="336">
        <f>Hoja2!B641</f>
        <v>0</v>
      </c>
      <c r="C3166" s="342">
        <f>Hoja2!R641</f>
        <v>0</v>
      </c>
      <c r="D3166" s="191" t="str">
        <f>$D$11</f>
        <v>NORTE</v>
      </c>
      <c r="E3166" s="187"/>
      <c r="F3166" s="192"/>
      <c r="G3166" s="192"/>
      <c r="H3166" s="192"/>
      <c r="I3166" s="192"/>
      <c r="J3166" s="192"/>
      <c r="K3166" s="192"/>
      <c r="L3166" s="192"/>
      <c r="M3166" s="192"/>
      <c r="N3166" s="192"/>
      <c r="O3166" s="192"/>
      <c r="P3166" s="192"/>
    </row>
    <row r="3167" spans="1:16" x14ac:dyDescent="0.25">
      <c r="A3167" s="325"/>
      <c r="B3167" s="337"/>
      <c r="C3167" s="343"/>
      <c r="D3167" s="194" t="str">
        <f>$D$12</f>
        <v>ESTE</v>
      </c>
      <c r="E3167" s="189"/>
      <c r="F3167" s="192"/>
      <c r="G3167" s="192"/>
      <c r="H3167" s="192"/>
      <c r="I3167" s="192"/>
      <c r="J3167" s="192"/>
      <c r="K3167" s="192"/>
      <c r="L3167" s="192"/>
      <c r="M3167" s="192"/>
      <c r="N3167" s="192"/>
      <c r="O3167" s="192"/>
      <c r="P3167" s="192"/>
    </row>
    <row r="3168" spans="1:16" x14ac:dyDescent="0.25">
      <c r="A3168" s="325"/>
      <c r="B3168" s="337"/>
      <c r="C3168" s="343"/>
      <c r="D3168" s="191" t="str">
        <f>$D$13</f>
        <v>SUD</v>
      </c>
      <c r="E3168" s="188"/>
      <c r="F3168" s="192"/>
      <c r="G3168" s="192"/>
      <c r="H3168" s="192"/>
      <c r="I3168" s="192"/>
      <c r="J3168" s="192"/>
      <c r="K3168" s="192"/>
      <c r="L3168" s="192"/>
      <c r="M3168" s="192"/>
      <c r="N3168" s="192"/>
      <c r="O3168" s="192"/>
      <c r="P3168" s="192"/>
    </row>
    <row r="3169" spans="1:16" x14ac:dyDescent="0.25">
      <c r="A3169" s="326"/>
      <c r="B3169" s="338"/>
      <c r="C3169" s="344"/>
      <c r="D3169" s="195" t="str">
        <f>$D$14</f>
        <v>OESTE</v>
      </c>
      <c r="E3169" s="190"/>
      <c r="F3169" s="192"/>
      <c r="G3169" s="192"/>
      <c r="H3169" s="192"/>
      <c r="I3169" s="192"/>
      <c r="J3169" s="192"/>
      <c r="K3169" s="192"/>
      <c r="L3169" s="192"/>
      <c r="M3169" s="192"/>
      <c r="N3169" s="192"/>
      <c r="O3169" s="192"/>
      <c r="P3169" s="192"/>
    </row>
    <row r="3170" spans="1:16" x14ac:dyDescent="0.25">
      <c r="A3170" s="193"/>
      <c r="B3170" s="206"/>
      <c r="C3170" s="204"/>
      <c r="D3170" s="192"/>
      <c r="E3170" s="192"/>
      <c r="F3170" s="192"/>
      <c r="G3170" s="192"/>
      <c r="H3170" s="192"/>
      <c r="I3170" s="192"/>
      <c r="J3170" s="192"/>
      <c r="K3170" s="192"/>
      <c r="L3170" s="192"/>
      <c r="M3170" s="192"/>
      <c r="N3170" s="192"/>
      <c r="O3170" s="192"/>
      <c r="P3170" s="192"/>
    </row>
    <row r="3171" spans="1:16" x14ac:dyDescent="0.25">
      <c r="A3171" s="327">
        <f>A3166+1</f>
        <v>633</v>
      </c>
      <c r="B3171" s="333">
        <f>Hoja2!B642</f>
        <v>0</v>
      </c>
      <c r="C3171" s="339">
        <f>Hoja2!R642</f>
        <v>0</v>
      </c>
      <c r="D3171" s="191" t="str">
        <f>$D$11</f>
        <v>NORTE</v>
      </c>
      <c r="E3171" s="187"/>
      <c r="F3171" s="192"/>
      <c r="G3171" s="192"/>
      <c r="H3171" s="192"/>
      <c r="I3171" s="192"/>
      <c r="J3171" s="192"/>
      <c r="K3171" s="192"/>
      <c r="L3171" s="192"/>
      <c r="M3171" s="192"/>
      <c r="N3171" s="192"/>
      <c r="O3171" s="192"/>
      <c r="P3171" s="192"/>
    </row>
    <row r="3172" spans="1:16" x14ac:dyDescent="0.25">
      <c r="A3172" s="328"/>
      <c r="B3172" s="334"/>
      <c r="C3172" s="340"/>
      <c r="D3172" s="194" t="str">
        <f>$D$12</f>
        <v>ESTE</v>
      </c>
      <c r="E3172" s="189"/>
      <c r="F3172" s="192"/>
      <c r="G3172" s="192"/>
      <c r="H3172" s="192"/>
      <c r="I3172" s="192"/>
      <c r="J3172" s="192"/>
      <c r="K3172" s="192"/>
      <c r="L3172" s="192"/>
      <c r="M3172" s="192"/>
      <c r="N3172" s="192"/>
      <c r="O3172" s="192"/>
      <c r="P3172" s="192"/>
    </row>
    <row r="3173" spans="1:16" x14ac:dyDescent="0.25">
      <c r="A3173" s="328"/>
      <c r="B3173" s="334"/>
      <c r="C3173" s="340"/>
      <c r="D3173" s="191" t="str">
        <f>$D$13</f>
        <v>SUD</v>
      </c>
      <c r="E3173" s="188"/>
      <c r="F3173" s="192"/>
      <c r="G3173" s="192"/>
      <c r="H3173" s="192"/>
      <c r="I3173" s="192"/>
      <c r="J3173" s="192"/>
      <c r="K3173" s="192"/>
      <c r="L3173" s="192"/>
      <c r="M3173" s="192"/>
      <c r="N3173" s="192"/>
      <c r="O3173" s="192"/>
      <c r="P3173" s="192"/>
    </row>
    <row r="3174" spans="1:16" x14ac:dyDescent="0.25">
      <c r="A3174" s="329"/>
      <c r="B3174" s="335"/>
      <c r="C3174" s="341"/>
      <c r="D3174" s="195" t="str">
        <f>$D$14</f>
        <v>OESTE</v>
      </c>
      <c r="E3174" s="190"/>
      <c r="F3174" s="192"/>
      <c r="G3174" s="192"/>
      <c r="H3174" s="192"/>
      <c r="I3174" s="192"/>
      <c r="J3174" s="192"/>
      <c r="K3174" s="192"/>
      <c r="L3174" s="192"/>
      <c r="M3174" s="192"/>
      <c r="N3174" s="192"/>
      <c r="O3174" s="192"/>
      <c r="P3174" s="192"/>
    </row>
    <row r="3175" spans="1:16" x14ac:dyDescent="0.25">
      <c r="A3175" s="193"/>
      <c r="B3175" s="206"/>
      <c r="C3175" s="204"/>
      <c r="D3175" s="192"/>
      <c r="E3175" s="192"/>
      <c r="F3175" s="192"/>
      <c r="G3175" s="192"/>
      <c r="H3175" s="192"/>
      <c r="I3175" s="192"/>
      <c r="J3175" s="192"/>
      <c r="K3175" s="192"/>
      <c r="L3175" s="192"/>
      <c r="M3175" s="192"/>
      <c r="N3175" s="192"/>
      <c r="O3175" s="192"/>
      <c r="P3175" s="192"/>
    </row>
    <row r="3176" spans="1:16" x14ac:dyDescent="0.25">
      <c r="A3176" s="324">
        <f>A3171+1</f>
        <v>634</v>
      </c>
      <c r="B3176" s="336">
        <f>Hoja2!B643</f>
        <v>0</v>
      </c>
      <c r="C3176" s="342">
        <f>Hoja2!R643</f>
        <v>0</v>
      </c>
      <c r="D3176" s="191" t="str">
        <f>$D$11</f>
        <v>NORTE</v>
      </c>
      <c r="E3176" s="187"/>
      <c r="F3176" s="192"/>
      <c r="G3176" s="192"/>
      <c r="H3176" s="192"/>
      <c r="I3176" s="192"/>
      <c r="J3176" s="192"/>
      <c r="K3176" s="192"/>
      <c r="L3176" s="192"/>
      <c r="M3176" s="192"/>
      <c r="N3176" s="192"/>
      <c r="O3176" s="192"/>
      <c r="P3176" s="192"/>
    </row>
    <row r="3177" spans="1:16" x14ac:dyDescent="0.25">
      <c r="A3177" s="325"/>
      <c r="B3177" s="337"/>
      <c r="C3177" s="343"/>
      <c r="D3177" s="194" t="str">
        <f>$D$12</f>
        <v>ESTE</v>
      </c>
      <c r="E3177" s="189"/>
      <c r="F3177" s="192"/>
      <c r="G3177" s="192"/>
      <c r="H3177" s="192"/>
      <c r="I3177" s="192"/>
      <c r="J3177" s="192"/>
      <c r="K3177" s="192"/>
      <c r="L3177" s="192"/>
      <c r="M3177" s="192"/>
      <c r="N3177" s="192"/>
      <c r="O3177" s="192"/>
      <c r="P3177" s="192"/>
    </row>
    <row r="3178" spans="1:16" x14ac:dyDescent="0.25">
      <c r="A3178" s="325"/>
      <c r="B3178" s="337"/>
      <c r="C3178" s="343"/>
      <c r="D3178" s="191" t="str">
        <f>$D$13</f>
        <v>SUD</v>
      </c>
      <c r="E3178" s="188"/>
      <c r="F3178" s="192"/>
      <c r="G3178" s="192"/>
      <c r="H3178" s="192"/>
      <c r="I3178" s="192"/>
      <c r="J3178" s="192"/>
      <c r="K3178" s="192"/>
      <c r="L3178" s="192"/>
      <c r="M3178" s="192"/>
      <c r="N3178" s="192"/>
      <c r="O3178" s="192"/>
      <c r="P3178" s="192"/>
    </row>
    <row r="3179" spans="1:16" x14ac:dyDescent="0.25">
      <c r="A3179" s="326"/>
      <c r="B3179" s="338"/>
      <c r="C3179" s="344"/>
      <c r="D3179" s="195" t="str">
        <f>$D$14</f>
        <v>OESTE</v>
      </c>
      <c r="E3179" s="190"/>
      <c r="F3179" s="192"/>
      <c r="G3179" s="192"/>
      <c r="H3179" s="192"/>
      <c r="I3179" s="192"/>
      <c r="J3179" s="192"/>
      <c r="K3179" s="192"/>
      <c r="L3179" s="192"/>
      <c r="M3179" s="192"/>
      <c r="N3179" s="192"/>
      <c r="O3179" s="192"/>
      <c r="P3179" s="192"/>
    </row>
    <row r="3180" spans="1:16" x14ac:dyDescent="0.25">
      <c r="A3180" s="193"/>
      <c r="B3180" s="206"/>
      <c r="C3180" s="204"/>
      <c r="D3180" s="192"/>
      <c r="E3180" s="192"/>
      <c r="F3180" s="192"/>
      <c r="G3180" s="192"/>
      <c r="H3180" s="192"/>
      <c r="I3180" s="192"/>
      <c r="J3180" s="192"/>
      <c r="K3180" s="192"/>
      <c r="L3180" s="192"/>
      <c r="M3180" s="192"/>
      <c r="N3180" s="192"/>
      <c r="O3180" s="192"/>
      <c r="P3180" s="192"/>
    </row>
    <row r="3181" spans="1:16" x14ac:dyDescent="0.25">
      <c r="A3181" s="327">
        <f>A3176+1</f>
        <v>635</v>
      </c>
      <c r="B3181" s="333">
        <f>Hoja2!B644</f>
        <v>0</v>
      </c>
      <c r="C3181" s="339">
        <f>Hoja2!R644</f>
        <v>0</v>
      </c>
      <c r="D3181" s="191" t="str">
        <f>$D$11</f>
        <v>NORTE</v>
      </c>
      <c r="E3181" s="187"/>
      <c r="F3181" s="192"/>
      <c r="G3181" s="192"/>
      <c r="H3181" s="192"/>
      <c r="I3181" s="192"/>
      <c r="J3181" s="192"/>
      <c r="K3181" s="192"/>
      <c r="L3181" s="192"/>
      <c r="M3181" s="192"/>
      <c r="N3181" s="192"/>
      <c r="O3181" s="192"/>
      <c r="P3181" s="192"/>
    </row>
    <row r="3182" spans="1:16" x14ac:dyDescent="0.25">
      <c r="A3182" s="328"/>
      <c r="B3182" s="334"/>
      <c r="C3182" s="340"/>
      <c r="D3182" s="194" t="str">
        <f>$D$12</f>
        <v>ESTE</v>
      </c>
      <c r="E3182" s="189"/>
      <c r="F3182" s="192"/>
      <c r="G3182" s="192"/>
      <c r="H3182" s="192"/>
      <c r="I3182" s="192"/>
      <c r="J3182" s="192"/>
      <c r="K3182" s="192"/>
      <c r="L3182" s="192"/>
      <c r="M3182" s="192"/>
      <c r="N3182" s="192"/>
      <c r="O3182" s="192"/>
      <c r="P3182" s="192"/>
    </row>
    <row r="3183" spans="1:16" x14ac:dyDescent="0.25">
      <c r="A3183" s="328"/>
      <c r="B3183" s="334"/>
      <c r="C3183" s="340"/>
      <c r="D3183" s="191" t="str">
        <f>$D$13</f>
        <v>SUD</v>
      </c>
      <c r="E3183" s="188"/>
      <c r="F3183" s="192"/>
      <c r="G3183" s="192"/>
      <c r="H3183" s="192"/>
      <c r="I3183" s="192"/>
      <c r="J3183" s="192"/>
      <c r="K3183" s="192"/>
      <c r="L3183" s="192"/>
      <c r="M3183" s="192"/>
      <c r="N3183" s="192"/>
      <c r="O3183" s="192"/>
      <c r="P3183" s="192"/>
    </row>
    <row r="3184" spans="1:16" x14ac:dyDescent="0.25">
      <c r="A3184" s="329"/>
      <c r="B3184" s="335"/>
      <c r="C3184" s="341"/>
      <c r="D3184" s="195" t="str">
        <f>$D$14</f>
        <v>OESTE</v>
      </c>
      <c r="E3184" s="190"/>
      <c r="F3184" s="192"/>
      <c r="G3184" s="192"/>
      <c r="H3184" s="192"/>
      <c r="I3184" s="192"/>
      <c r="J3184" s="192"/>
      <c r="K3184" s="192"/>
      <c r="L3184" s="192"/>
      <c r="M3184" s="192"/>
      <c r="N3184" s="192"/>
      <c r="O3184" s="192"/>
      <c r="P3184" s="192"/>
    </row>
    <row r="3185" spans="1:16" x14ac:dyDescent="0.25">
      <c r="A3185" s="193"/>
      <c r="B3185" s="206"/>
      <c r="C3185" s="204"/>
      <c r="D3185" s="192"/>
      <c r="E3185" s="192"/>
      <c r="F3185" s="192"/>
      <c r="G3185" s="192"/>
      <c r="H3185" s="192"/>
      <c r="I3185" s="192"/>
      <c r="J3185" s="192"/>
      <c r="K3185" s="192"/>
      <c r="L3185" s="192"/>
      <c r="M3185" s="192"/>
      <c r="N3185" s="192"/>
      <c r="O3185" s="192"/>
      <c r="P3185" s="192"/>
    </row>
    <row r="3186" spans="1:16" x14ac:dyDescent="0.25">
      <c r="A3186" s="324">
        <f>A3181+1</f>
        <v>636</v>
      </c>
      <c r="B3186" s="336">
        <f>Hoja2!B645</f>
        <v>0</v>
      </c>
      <c r="C3186" s="342">
        <f>Hoja2!R645</f>
        <v>0</v>
      </c>
      <c r="D3186" s="191" t="str">
        <f>$D$11</f>
        <v>NORTE</v>
      </c>
      <c r="E3186" s="187"/>
      <c r="F3186" s="192"/>
      <c r="G3186" s="192"/>
      <c r="H3186" s="192"/>
      <c r="I3186" s="192"/>
      <c r="J3186" s="192"/>
      <c r="K3186" s="192"/>
      <c r="L3186" s="192"/>
      <c r="M3186" s="192"/>
      <c r="N3186" s="192"/>
      <c r="O3186" s="192"/>
      <c r="P3186" s="192"/>
    </row>
    <row r="3187" spans="1:16" x14ac:dyDescent="0.25">
      <c r="A3187" s="325"/>
      <c r="B3187" s="337"/>
      <c r="C3187" s="343"/>
      <c r="D3187" s="194" t="str">
        <f>$D$12</f>
        <v>ESTE</v>
      </c>
      <c r="E3187" s="189"/>
      <c r="F3187" s="192"/>
      <c r="G3187" s="192"/>
      <c r="H3187" s="192"/>
      <c r="I3187" s="192"/>
      <c r="J3187" s="192"/>
      <c r="K3187" s="192"/>
      <c r="L3187" s="192"/>
      <c r="M3187" s="192"/>
      <c r="N3187" s="192"/>
      <c r="O3187" s="192"/>
      <c r="P3187" s="192"/>
    </row>
    <row r="3188" spans="1:16" x14ac:dyDescent="0.25">
      <c r="A3188" s="325"/>
      <c r="B3188" s="337"/>
      <c r="C3188" s="343"/>
      <c r="D3188" s="191" t="str">
        <f>$D$13</f>
        <v>SUD</v>
      </c>
      <c r="E3188" s="188"/>
      <c r="F3188" s="192"/>
      <c r="G3188" s="192"/>
      <c r="H3188" s="192"/>
      <c r="I3188" s="192"/>
      <c r="J3188" s="192"/>
      <c r="K3188" s="192"/>
      <c r="L3188" s="192"/>
      <c r="M3188" s="192"/>
      <c r="N3188" s="192"/>
      <c r="O3188" s="192"/>
      <c r="P3188" s="192"/>
    </row>
    <row r="3189" spans="1:16" x14ac:dyDescent="0.25">
      <c r="A3189" s="326"/>
      <c r="B3189" s="338"/>
      <c r="C3189" s="344"/>
      <c r="D3189" s="195" t="str">
        <f>$D$14</f>
        <v>OESTE</v>
      </c>
      <c r="E3189" s="190"/>
      <c r="F3189" s="192"/>
      <c r="G3189" s="192"/>
      <c r="H3189" s="192"/>
      <c r="I3189" s="192"/>
      <c r="J3189" s="192"/>
      <c r="K3189" s="192"/>
      <c r="L3189" s="192"/>
      <c r="M3189" s="192"/>
      <c r="N3189" s="192"/>
      <c r="O3189" s="192"/>
      <c r="P3189" s="192"/>
    </row>
    <row r="3190" spans="1:16" x14ac:dyDescent="0.25">
      <c r="A3190" s="193"/>
      <c r="B3190" s="206"/>
      <c r="C3190" s="204"/>
      <c r="D3190" s="192"/>
      <c r="E3190" s="192"/>
      <c r="F3190" s="192"/>
      <c r="G3190" s="192"/>
      <c r="H3190" s="192"/>
      <c r="I3190" s="192"/>
      <c r="J3190" s="192"/>
      <c r="K3190" s="192"/>
      <c r="L3190" s="192"/>
      <c r="M3190" s="192"/>
      <c r="N3190" s="192"/>
      <c r="O3190" s="192"/>
      <c r="P3190" s="192"/>
    </row>
    <row r="3191" spans="1:16" x14ac:dyDescent="0.25">
      <c r="A3191" s="327">
        <f>A3186+1</f>
        <v>637</v>
      </c>
      <c r="B3191" s="333">
        <f>Hoja2!B646</f>
        <v>0</v>
      </c>
      <c r="C3191" s="339">
        <f>Hoja2!R646</f>
        <v>0</v>
      </c>
      <c r="D3191" s="191" t="str">
        <f>$D$11</f>
        <v>NORTE</v>
      </c>
      <c r="E3191" s="187"/>
      <c r="F3191" s="192"/>
      <c r="G3191" s="192"/>
      <c r="H3191" s="192"/>
      <c r="I3191" s="192"/>
      <c r="J3191" s="192"/>
      <c r="K3191" s="192"/>
      <c r="L3191" s="192"/>
      <c r="M3191" s="192"/>
      <c r="N3191" s="192"/>
      <c r="O3191" s="192"/>
      <c r="P3191" s="192"/>
    </row>
    <row r="3192" spans="1:16" x14ac:dyDescent="0.25">
      <c r="A3192" s="328"/>
      <c r="B3192" s="334"/>
      <c r="C3192" s="340"/>
      <c r="D3192" s="194" t="str">
        <f>$D$12</f>
        <v>ESTE</v>
      </c>
      <c r="E3192" s="189"/>
      <c r="F3192" s="192"/>
      <c r="G3192" s="192"/>
      <c r="H3192" s="192"/>
      <c r="I3192" s="192"/>
      <c r="J3192" s="192"/>
      <c r="K3192" s="192"/>
      <c r="L3192" s="192"/>
      <c r="M3192" s="192"/>
      <c r="N3192" s="192"/>
      <c r="O3192" s="192"/>
      <c r="P3192" s="192"/>
    </row>
    <row r="3193" spans="1:16" x14ac:dyDescent="0.25">
      <c r="A3193" s="328"/>
      <c r="B3193" s="334"/>
      <c r="C3193" s="340"/>
      <c r="D3193" s="191" t="str">
        <f>$D$13</f>
        <v>SUD</v>
      </c>
      <c r="E3193" s="188"/>
      <c r="F3193" s="192"/>
      <c r="G3193" s="192"/>
      <c r="H3193" s="192"/>
      <c r="I3193" s="192"/>
      <c r="J3193" s="192"/>
      <c r="K3193" s="192"/>
      <c r="L3193" s="192"/>
      <c r="M3193" s="192"/>
      <c r="N3193" s="192"/>
      <c r="O3193" s="192"/>
      <c r="P3193" s="192"/>
    </row>
    <row r="3194" spans="1:16" x14ac:dyDescent="0.25">
      <c r="A3194" s="329"/>
      <c r="B3194" s="335"/>
      <c r="C3194" s="341"/>
      <c r="D3194" s="195" t="str">
        <f>$D$14</f>
        <v>OESTE</v>
      </c>
      <c r="E3194" s="190"/>
      <c r="F3194" s="192"/>
      <c r="G3194" s="192"/>
      <c r="H3194" s="192"/>
      <c r="I3194" s="192"/>
      <c r="J3194" s="192"/>
      <c r="K3194" s="192"/>
      <c r="L3194" s="192"/>
      <c r="M3194" s="192"/>
      <c r="N3194" s="192"/>
      <c r="O3194" s="192"/>
      <c r="P3194" s="192"/>
    </row>
    <row r="3195" spans="1:16" x14ac:dyDescent="0.25">
      <c r="A3195" s="193"/>
      <c r="B3195" s="206"/>
      <c r="C3195" s="204"/>
      <c r="D3195" s="192"/>
      <c r="E3195" s="192"/>
      <c r="F3195" s="192"/>
      <c r="G3195" s="192"/>
      <c r="H3195" s="192"/>
      <c r="I3195" s="192"/>
      <c r="J3195" s="192"/>
      <c r="K3195" s="192"/>
      <c r="L3195" s="192"/>
      <c r="M3195" s="192"/>
      <c r="N3195" s="192"/>
      <c r="O3195" s="192"/>
      <c r="P3195" s="192"/>
    </row>
    <row r="3196" spans="1:16" x14ac:dyDescent="0.25">
      <c r="A3196" s="324">
        <f>A3191+1</f>
        <v>638</v>
      </c>
      <c r="B3196" s="336">
        <f>Hoja2!B647</f>
        <v>0</v>
      </c>
      <c r="C3196" s="342">
        <f>Hoja2!R647</f>
        <v>0</v>
      </c>
      <c r="D3196" s="191" t="str">
        <f>$D$11</f>
        <v>NORTE</v>
      </c>
      <c r="E3196" s="187"/>
      <c r="F3196" s="192"/>
      <c r="G3196" s="192"/>
      <c r="H3196" s="192"/>
      <c r="I3196" s="192"/>
      <c r="J3196" s="192"/>
      <c r="K3196" s="192"/>
      <c r="L3196" s="192"/>
      <c r="M3196" s="192"/>
      <c r="N3196" s="192"/>
      <c r="O3196" s="192"/>
      <c r="P3196" s="192"/>
    </row>
    <row r="3197" spans="1:16" x14ac:dyDescent="0.25">
      <c r="A3197" s="325"/>
      <c r="B3197" s="337"/>
      <c r="C3197" s="343"/>
      <c r="D3197" s="194" t="str">
        <f>$D$12</f>
        <v>ESTE</v>
      </c>
      <c r="E3197" s="189"/>
      <c r="F3197" s="192"/>
      <c r="G3197" s="192"/>
      <c r="H3197" s="192"/>
      <c r="I3197" s="192"/>
      <c r="J3197" s="192"/>
      <c r="K3197" s="192"/>
      <c r="L3197" s="192"/>
      <c r="M3197" s="192"/>
      <c r="N3197" s="192"/>
      <c r="O3197" s="192"/>
      <c r="P3197" s="192"/>
    </row>
    <row r="3198" spans="1:16" x14ac:dyDescent="0.25">
      <c r="A3198" s="325"/>
      <c r="B3198" s="337"/>
      <c r="C3198" s="343"/>
      <c r="D3198" s="191" t="str">
        <f>$D$13</f>
        <v>SUD</v>
      </c>
      <c r="E3198" s="188"/>
      <c r="F3198" s="192"/>
      <c r="G3198" s="192"/>
      <c r="H3198" s="192"/>
      <c r="I3198" s="192"/>
      <c r="J3198" s="192"/>
      <c r="K3198" s="192"/>
      <c r="L3198" s="192"/>
      <c r="M3198" s="192"/>
      <c r="N3198" s="192"/>
      <c r="O3198" s="192"/>
      <c r="P3198" s="192"/>
    </row>
    <row r="3199" spans="1:16" x14ac:dyDescent="0.25">
      <c r="A3199" s="326"/>
      <c r="B3199" s="338"/>
      <c r="C3199" s="344"/>
      <c r="D3199" s="195" t="str">
        <f>$D$14</f>
        <v>OESTE</v>
      </c>
      <c r="E3199" s="190"/>
      <c r="F3199" s="192"/>
      <c r="G3199" s="192"/>
      <c r="H3199" s="192"/>
      <c r="I3199" s="192"/>
      <c r="J3199" s="192"/>
      <c r="K3199" s="192"/>
      <c r="L3199" s="192"/>
      <c r="M3199" s="192"/>
      <c r="N3199" s="192"/>
      <c r="O3199" s="192"/>
      <c r="P3199" s="192"/>
    </row>
    <row r="3200" spans="1:16" x14ac:dyDescent="0.25">
      <c r="A3200" s="193"/>
      <c r="B3200" s="206"/>
      <c r="C3200" s="204"/>
      <c r="D3200" s="192"/>
      <c r="E3200" s="192"/>
      <c r="F3200" s="192"/>
      <c r="G3200" s="192"/>
      <c r="H3200" s="192"/>
      <c r="I3200" s="192"/>
      <c r="J3200" s="192"/>
      <c r="K3200" s="192"/>
      <c r="L3200" s="192"/>
      <c r="M3200" s="192"/>
      <c r="N3200" s="192"/>
      <c r="O3200" s="192"/>
      <c r="P3200" s="192"/>
    </row>
    <row r="3201" spans="1:16" x14ac:dyDescent="0.25">
      <c r="A3201" s="327">
        <f>A3196+1</f>
        <v>639</v>
      </c>
      <c r="B3201" s="333">
        <f>Hoja2!B648</f>
        <v>0</v>
      </c>
      <c r="C3201" s="339">
        <f>Hoja2!R648</f>
        <v>0</v>
      </c>
      <c r="D3201" s="191" t="str">
        <f>$D$11</f>
        <v>NORTE</v>
      </c>
      <c r="E3201" s="187"/>
      <c r="F3201" s="192"/>
      <c r="G3201" s="192"/>
      <c r="H3201" s="192"/>
      <c r="I3201" s="192"/>
      <c r="J3201" s="192"/>
      <c r="K3201" s="192"/>
      <c r="L3201" s="192"/>
      <c r="M3201" s="192"/>
      <c r="N3201" s="192"/>
      <c r="O3201" s="192"/>
      <c r="P3201" s="192"/>
    </row>
    <row r="3202" spans="1:16" x14ac:dyDescent="0.25">
      <c r="A3202" s="328"/>
      <c r="B3202" s="334"/>
      <c r="C3202" s="340"/>
      <c r="D3202" s="194" t="str">
        <f>$D$12</f>
        <v>ESTE</v>
      </c>
      <c r="E3202" s="189"/>
      <c r="F3202" s="192"/>
      <c r="G3202" s="192"/>
      <c r="H3202" s="192"/>
      <c r="I3202" s="192"/>
      <c r="J3202" s="192"/>
      <c r="K3202" s="192"/>
      <c r="L3202" s="192"/>
      <c r="M3202" s="192"/>
      <c r="N3202" s="192"/>
      <c r="O3202" s="192"/>
      <c r="P3202" s="192"/>
    </row>
    <row r="3203" spans="1:16" x14ac:dyDescent="0.25">
      <c r="A3203" s="328"/>
      <c r="B3203" s="334"/>
      <c r="C3203" s="340"/>
      <c r="D3203" s="191" t="str">
        <f>$D$13</f>
        <v>SUD</v>
      </c>
      <c r="E3203" s="188"/>
      <c r="F3203" s="192"/>
      <c r="G3203" s="192"/>
      <c r="H3203" s="192"/>
      <c r="I3203" s="192"/>
      <c r="J3203" s="192"/>
      <c r="K3203" s="192"/>
      <c r="L3203" s="192"/>
      <c r="M3203" s="192"/>
      <c r="N3203" s="192"/>
      <c r="O3203" s="192"/>
      <c r="P3203" s="192"/>
    </row>
    <row r="3204" spans="1:16" x14ac:dyDescent="0.25">
      <c r="A3204" s="329"/>
      <c r="B3204" s="335"/>
      <c r="C3204" s="341"/>
      <c r="D3204" s="195" t="str">
        <f>$D$14</f>
        <v>OESTE</v>
      </c>
      <c r="E3204" s="190"/>
      <c r="F3204" s="192"/>
      <c r="G3204" s="192"/>
      <c r="H3204" s="192"/>
      <c r="I3204" s="192"/>
      <c r="J3204" s="192"/>
      <c r="K3204" s="192"/>
      <c r="L3204" s="192"/>
      <c r="M3204" s="192"/>
      <c r="N3204" s="192"/>
      <c r="O3204" s="192"/>
      <c r="P3204" s="192"/>
    </row>
    <row r="3205" spans="1:16" x14ac:dyDescent="0.25">
      <c r="A3205" s="193"/>
      <c r="B3205" s="206"/>
      <c r="C3205" s="204"/>
      <c r="D3205" s="192"/>
      <c r="E3205" s="192"/>
      <c r="F3205" s="192"/>
      <c r="G3205" s="192"/>
      <c r="H3205" s="192"/>
      <c r="I3205" s="192"/>
      <c r="J3205" s="192"/>
      <c r="K3205" s="192"/>
      <c r="L3205" s="192"/>
      <c r="M3205" s="192"/>
      <c r="N3205" s="192"/>
      <c r="O3205" s="192"/>
      <c r="P3205" s="192"/>
    </row>
    <row r="3206" spans="1:16" x14ac:dyDescent="0.25">
      <c r="A3206" s="324">
        <f>A3201+1</f>
        <v>640</v>
      </c>
      <c r="B3206" s="336">
        <f>Hoja2!B649</f>
        <v>0</v>
      </c>
      <c r="C3206" s="342">
        <f>Hoja2!R649</f>
        <v>0</v>
      </c>
      <c r="D3206" s="191" t="str">
        <f>$D$11</f>
        <v>NORTE</v>
      </c>
      <c r="E3206" s="187"/>
      <c r="F3206" s="192"/>
      <c r="G3206" s="192"/>
      <c r="H3206" s="192"/>
      <c r="I3206" s="192"/>
      <c r="J3206" s="192"/>
      <c r="K3206" s="192"/>
      <c r="L3206" s="192"/>
      <c r="M3206" s="192"/>
      <c r="N3206" s="192"/>
      <c r="O3206" s="192"/>
      <c r="P3206" s="192"/>
    </row>
    <row r="3207" spans="1:16" x14ac:dyDescent="0.25">
      <c r="A3207" s="325"/>
      <c r="B3207" s="337"/>
      <c r="C3207" s="343"/>
      <c r="D3207" s="194" t="str">
        <f>$D$12</f>
        <v>ESTE</v>
      </c>
      <c r="E3207" s="189"/>
      <c r="F3207" s="192"/>
      <c r="G3207" s="192"/>
      <c r="H3207" s="192"/>
      <c r="I3207" s="192"/>
      <c r="J3207" s="192"/>
      <c r="K3207" s="192"/>
      <c r="L3207" s="192"/>
      <c r="M3207" s="192"/>
      <c r="N3207" s="192"/>
      <c r="O3207" s="192"/>
      <c r="P3207" s="192"/>
    </row>
    <row r="3208" spans="1:16" x14ac:dyDescent="0.25">
      <c r="A3208" s="325"/>
      <c r="B3208" s="337"/>
      <c r="C3208" s="343"/>
      <c r="D3208" s="191" t="str">
        <f>$D$13</f>
        <v>SUD</v>
      </c>
      <c r="E3208" s="188"/>
      <c r="F3208" s="192"/>
      <c r="G3208" s="192"/>
      <c r="H3208" s="192"/>
      <c r="I3208" s="192"/>
      <c r="J3208" s="192"/>
      <c r="K3208" s="192"/>
      <c r="L3208" s="192"/>
      <c r="M3208" s="192"/>
      <c r="N3208" s="192"/>
      <c r="O3208" s="192"/>
      <c r="P3208" s="192"/>
    </row>
    <row r="3209" spans="1:16" x14ac:dyDescent="0.25">
      <c r="A3209" s="326"/>
      <c r="B3209" s="338"/>
      <c r="C3209" s="344"/>
      <c r="D3209" s="195" t="str">
        <f>$D$14</f>
        <v>OESTE</v>
      </c>
      <c r="E3209" s="190"/>
      <c r="F3209" s="192"/>
      <c r="G3209" s="192"/>
      <c r="H3209" s="192"/>
      <c r="I3209" s="192"/>
      <c r="J3209" s="192"/>
      <c r="K3209" s="192"/>
      <c r="L3209" s="192"/>
      <c r="M3209" s="192"/>
      <c r="N3209" s="192"/>
      <c r="O3209" s="192"/>
      <c r="P3209" s="192"/>
    </row>
    <row r="3210" spans="1:16" x14ac:dyDescent="0.25">
      <c r="A3210" s="193"/>
      <c r="B3210" s="206"/>
      <c r="C3210" s="204"/>
      <c r="D3210" s="192"/>
      <c r="E3210" s="192"/>
      <c r="F3210" s="192"/>
      <c r="G3210" s="192"/>
      <c r="H3210" s="192"/>
      <c r="I3210" s="192"/>
      <c r="J3210" s="192"/>
      <c r="K3210" s="192"/>
      <c r="L3210" s="192"/>
      <c r="M3210" s="192"/>
      <c r="N3210" s="192"/>
      <c r="O3210" s="192"/>
      <c r="P3210" s="192"/>
    </row>
    <row r="3211" spans="1:16" x14ac:dyDescent="0.25">
      <c r="A3211" s="327">
        <f>A3206+1</f>
        <v>641</v>
      </c>
      <c r="B3211" s="333">
        <f>Hoja2!B650</f>
        <v>0</v>
      </c>
      <c r="C3211" s="339">
        <f>Hoja2!R650</f>
        <v>0</v>
      </c>
      <c r="D3211" s="191" t="str">
        <f>$D$11</f>
        <v>NORTE</v>
      </c>
      <c r="E3211" s="187"/>
      <c r="F3211" s="192"/>
      <c r="G3211" s="192"/>
      <c r="H3211" s="192"/>
      <c r="I3211" s="192"/>
      <c r="J3211" s="192"/>
      <c r="K3211" s="192"/>
      <c r="L3211" s="192"/>
      <c r="M3211" s="192"/>
      <c r="N3211" s="192"/>
      <c r="O3211" s="192"/>
      <c r="P3211" s="192"/>
    </row>
    <row r="3212" spans="1:16" x14ac:dyDescent="0.25">
      <c r="A3212" s="328"/>
      <c r="B3212" s="334"/>
      <c r="C3212" s="340"/>
      <c r="D3212" s="194" t="str">
        <f>$D$12</f>
        <v>ESTE</v>
      </c>
      <c r="E3212" s="189"/>
      <c r="F3212" s="192"/>
      <c r="G3212" s="192"/>
      <c r="H3212" s="192"/>
      <c r="I3212" s="192"/>
      <c r="J3212" s="192"/>
      <c r="K3212" s="192"/>
      <c r="L3212" s="192"/>
      <c r="M3212" s="192"/>
      <c r="N3212" s="192"/>
      <c r="O3212" s="192"/>
      <c r="P3212" s="192"/>
    </row>
    <row r="3213" spans="1:16" x14ac:dyDescent="0.25">
      <c r="A3213" s="328"/>
      <c r="B3213" s="334"/>
      <c r="C3213" s="340"/>
      <c r="D3213" s="191" t="str">
        <f>$D$13</f>
        <v>SUD</v>
      </c>
      <c r="E3213" s="188"/>
      <c r="F3213" s="192"/>
      <c r="G3213" s="192"/>
      <c r="H3213" s="192"/>
      <c r="I3213" s="192"/>
      <c r="J3213" s="192"/>
      <c r="K3213" s="192"/>
      <c r="L3213" s="192"/>
      <c r="M3213" s="192"/>
      <c r="N3213" s="192"/>
      <c r="O3213" s="192"/>
      <c r="P3213" s="192"/>
    </row>
    <row r="3214" spans="1:16" x14ac:dyDescent="0.25">
      <c r="A3214" s="329"/>
      <c r="B3214" s="335"/>
      <c r="C3214" s="341"/>
      <c r="D3214" s="195" t="str">
        <f>$D$14</f>
        <v>OESTE</v>
      </c>
      <c r="E3214" s="190"/>
      <c r="F3214" s="192"/>
      <c r="G3214" s="192"/>
      <c r="H3214" s="192"/>
      <c r="I3214" s="192"/>
      <c r="J3214" s="192"/>
      <c r="K3214" s="192"/>
      <c r="L3214" s="192"/>
      <c r="M3214" s="192"/>
      <c r="N3214" s="192"/>
      <c r="O3214" s="192"/>
      <c r="P3214" s="192"/>
    </row>
    <row r="3215" spans="1:16" x14ac:dyDescent="0.25">
      <c r="A3215" s="193"/>
      <c r="B3215" s="206"/>
      <c r="C3215" s="204"/>
      <c r="D3215" s="192"/>
      <c r="E3215" s="192"/>
      <c r="F3215" s="192"/>
      <c r="G3215" s="192"/>
      <c r="H3215" s="192"/>
      <c r="I3215" s="192"/>
      <c r="J3215" s="192"/>
      <c r="K3215" s="192"/>
      <c r="L3215" s="192"/>
      <c r="M3215" s="192"/>
      <c r="N3215" s="192"/>
      <c r="O3215" s="192"/>
      <c r="P3215" s="192"/>
    </row>
    <row r="3216" spans="1:16" x14ac:dyDescent="0.25">
      <c r="A3216" s="324">
        <f>A3211+1</f>
        <v>642</v>
      </c>
      <c r="B3216" s="336">
        <f>Hoja2!B651</f>
        <v>0</v>
      </c>
      <c r="C3216" s="342">
        <f>Hoja2!R651</f>
        <v>0</v>
      </c>
      <c r="D3216" s="191" t="str">
        <f>$D$11</f>
        <v>NORTE</v>
      </c>
      <c r="E3216" s="187"/>
      <c r="F3216" s="192"/>
      <c r="G3216" s="192"/>
      <c r="H3216" s="192"/>
      <c r="I3216" s="192"/>
      <c r="J3216" s="192"/>
      <c r="K3216" s="192"/>
      <c r="L3216" s="192"/>
      <c r="M3216" s="192"/>
      <c r="N3216" s="192"/>
      <c r="O3216" s="192"/>
      <c r="P3216" s="192"/>
    </row>
    <row r="3217" spans="1:16" x14ac:dyDescent="0.25">
      <c r="A3217" s="325"/>
      <c r="B3217" s="337"/>
      <c r="C3217" s="343"/>
      <c r="D3217" s="194" t="str">
        <f>$D$12</f>
        <v>ESTE</v>
      </c>
      <c r="E3217" s="189"/>
      <c r="F3217" s="192"/>
      <c r="G3217" s="192"/>
      <c r="H3217" s="192"/>
      <c r="I3217" s="192"/>
      <c r="J3217" s="192"/>
      <c r="K3217" s="192"/>
      <c r="L3217" s="192"/>
      <c r="M3217" s="192"/>
      <c r="N3217" s="192"/>
      <c r="O3217" s="192"/>
      <c r="P3217" s="192"/>
    </row>
    <row r="3218" spans="1:16" x14ac:dyDescent="0.25">
      <c r="A3218" s="325"/>
      <c r="B3218" s="337"/>
      <c r="C3218" s="343"/>
      <c r="D3218" s="191" t="str">
        <f>$D$13</f>
        <v>SUD</v>
      </c>
      <c r="E3218" s="188"/>
      <c r="F3218" s="192"/>
      <c r="G3218" s="192"/>
      <c r="H3218" s="192"/>
      <c r="I3218" s="192"/>
      <c r="J3218" s="192"/>
      <c r="K3218" s="192"/>
      <c r="L3218" s="192"/>
      <c r="M3218" s="192"/>
      <c r="N3218" s="192"/>
      <c r="O3218" s="192"/>
      <c r="P3218" s="192"/>
    </row>
    <row r="3219" spans="1:16" x14ac:dyDescent="0.25">
      <c r="A3219" s="326"/>
      <c r="B3219" s="338"/>
      <c r="C3219" s="344"/>
      <c r="D3219" s="195" t="str">
        <f>$D$14</f>
        <v>OESTE</v>
      </c>
      <c r="E3219" s="190"/>
      <c r="F3219" s="192"/>
      <c r="G3219" s="192"/>
      <c r="H3219" s="192"/>
      <c r="I3219" s="192"/>
      <c r="J3219" s="192"/>
      <c r="K3219" s="192"/>
      <c r="L3219" s="192"/>
      <c r="M3219" s="192"/>
      <c r="N3219" s="192"/>
      <c r="O3219" s="192"/>
      <c r="P3219" s="192"/>
    </row>
    <row r="3220" spans="1:16" x14ac:dyDescent="0.25">
      <c r="A3220" s="193"/>
      <c r="B3220" s="206"/>
      <c r="C3220" s="204"/>
      <c r="D3220" s="192"/>
      <c r="E3220" s="192"/>
      <c r="F3220" s="192"/>
      <c r="G3220" s="192"/>
      <c r="H3220" s="192"/>
      <c r="I3220" s="192"/>
      <c r="J3220" s="192"/>
      <c r="K3220" s="192"/>
      <c r="L3220" s="192"/>
      <c r="M3220" s="192"/>
      <c r="N3220" s="192"/>
      <c r="O3220" s="192"/>
      <c r="P3220" s="192"/>
    </row>
    <row r="3221" spans="1:16" x14ac:dyDescent="0.25">
      <c r="A3221" s="327">
        <f>A3216+1</f>
        <v>643</v>
      </c>
      <c r="B3221" s="333">
        <f>Hoja2!B652</f>
        <v>0</v>
      </c>
      <c r="C3221" s="339">
        <f>Hoja2!R652</f>
        <v>0</v>
      </c>
      <c r="D3221" s="191" t="str">
        <f>$D$11</f>
        <v>NORTE</v>
      </c>
      <c r="E3221" s="187"/>
      <c r="F3221" s="192"/>
      <c r="G3221" s="192"/>
      <c r="H3221" s="192"/>
      <c r="I3221" s="192"/>
      <c r="J3221" s="192"/>
      <c r="K3221" s="192"/>
      <c r="L3221" s="192"/>
      <c r="M3221" s="192"/>
      <c r="N3221" s="192"/>
      <c r="O3221" s="192"/>
      <c r="P3221" s="192"/>
    </row>
    <row r="3222" spans="1:16" x14ac:dyDescent="0.25">
      <c r="A3222" s="328"/>
      <c r="B3222" s="334"/>
      <c r="C3222" s="340"/>
      <c r="D3222" s="194" t="str">
        <f>$D$12</f>
        <v>ESTE</v>
      </c>
      <c r="E3222" s="189"/>
      <c r="F3222" s="192"/>
      <c r="G3222" s="192"/>
      <c r="H3222" s="192"/>
      <c r="I3222" s="192"/>
      <c r="J3222" s="192"/>
      <c r="K3222" s="192"/>
      <c r="L3222" s="192"/>
      <c r="M3222" s="192"/>
      <c r="N3222" s="192"/>
      <c r="O3222" s="192"/>
      <c r="P3222" s="192"/>
    </row>
    <row r="3223" spans="1:16" x14ac:dyDescent="0.25">
      <c r="A3223" s="328"/>
      <c r="B3223" s="334"/>
      <c r="C3223" s="340"/>
      <c r="D3223" s="191" t="str">
        <f>$D$13</f>
        <v>SUD</v>
      </c>
      <c r="E3223" s="188"/>
      <c r="F3223" s="192"/>
      <c r="G3223" s="192"/>
      <c r="H3223" s="192"/>
      <c r="I3223" s="192"/>
      <c r="J3223" s="192"/>
      <c r="K3223" s="192"/>
      <c r="L3223" s="192"/>
      <c r="M3223" s="192"/>
      <c r="N3223" s="192"/>
      <c r="O3223" s="192"/>
      <c r="P3223" s="192"/>
    </row>
    <row r="3224" spans="1:16" x14ac:dyDescent="0.25">
      <c r="A3224" s="329"/>
      <c r="B3224" s="335"/>
      <c r="C3224" s="341"/>
      <c r="D3224" s="195" t="str">
        <f>$D$14</f>
        <v>OESTE</v>
      </c>
      <c r="E3224" s="190"/>
      <c r="F3224" s="192"/>
      <c r="G3224" s="192"/>
      <c r="H3224" s="192"/>
      <c r="I3224" s="192"/>
      <c r="J3224" s="192"/>
      <c r="K3224" s="192"/>
      <c r="L3224" s="192"/>
      <c r="M3224" s="192"/>
      <c r="N3224" s="192"/>
      <c r="O3224" s="192"/>
      <c r="P3224" s="192"/>
    </row>
    <row r="3225" spans="1:16" x14ac:dyDescent="0.25">
      <c r="A3225" s="193"/>
      <c r="B3225" s="206"/>
      <c r="C3225" s="204"/>
      <c r="D3225" s="192"/>
      <c r="E3225" s="192"/>
      <c r="F3225" s="192"/>
      <c r="G3225" s="192"/>
      <c r="H3225" s="192"/>
      <c r="I3225" s="192"/>
      <c r="J3225" s="192"/>
      <c r="K3225" s="192"/>
      <c r="L3225" s="192"/>
      <c r="M3225" s="192"/>
      <c r="N3225" s="192"/>
      <c r="O3225" s="192"/>
      <c r="P3225" s="192"/>
    </row>
    <row r="3226" spans="1:16" x14ac:dyDescent="0.25">
      <c r="A3226" s="324">
        <f>A3221+1</f>
        <v>644</v>
      </c>
      <c r="B3226" s="336">
        <f>Hoja2!B653</f>
        <v>0</v>
      </c>
      <c r="C3226" s="342">
        <f>Hoja2!R653</f>
        <v>0</v>
      </c>
      <c r="D3226" s="191" t="str">
        <f>$D$11</f>
        <v>NORTE</v>
      </c>
      <c r="E3226" s="187"/>
      <c r="F3226" s="192"/>
      <c r="G3226" s="192"/>
      <c r="H3226" s="192"/>
      <c r="I3226" s="192"/>
      <c r="J3226" s="192"/>
      <c r="K3226" s="192"/>
      <c r="L3226" s="192"/>
      <c r="M3226" s="192"/>
      <c r="N3226" s="192"/>
      <c r="O3226" s="192"/>
      <c r="P3226" s="192"/>
    </row>
    <row r="3227" spans="1:16" x14ac:dyDescent="0.25">
      <c r="A3227" s="325"/>
      <c r="B3227" s="337"/>
      <c r="C3227" s="343"/>
      <c r="D3227" s="194" t="str">
        <f>$D$12</f>
        <v>ESTE</v>
      </c>
      <c r="E3227" s="189"/>
      <c r="F3227" s="192"/>
      <c r="G3227" s="192"/>
      <c r="H3227" s="192"/>
      <c r="I3227" s="192"/>
      <c r="J3227" s="192"/>
      <c r="K3227" s="192"/>
      <c r="L3227" s="192"/>
      <c r="M3227" s="192"/>
      <c r="N3227" s="192"/>
      <c r="O3227" s="192"/>
      <c r="P3227" s="192"/>
    </row>
    <row r="3228" spans="1:16" x14ac:dyDescent="0.25">
      <c r="A3228" s="325"/>
      <c r="B3228" s="337"/>
      <c r="C3228" s="343"/>
      <c r="D3228" s="191" t="str">
        <f>$D$13</f>
        <v>SUD</v>
      </c>
      <c r="E3228" s="188"/>
      <c r="F3228" s="192"/>
      <c r="G3228" s="192"/>
      <c r="H3228" s="192"/>
      <c r="I3228" s="192"/>
      <c r="J3228" s="192"/>
      <c r="K3228" s="192"/>
      <c r="L3228" s="192"/>
      <c r="M3228" s="192"/>
      <c r="N3228" s="192"/>
      <c r="O3228" s="192"/>
      <c r="P3228" s="192"/>
    </row>
    <row r="3229" spans="1:16" x14ac:dyDescent="0.25">
      <c r="A3229" s="326"/>
      <c r="B3229" s="338"/>
      <c r="C3229" s="344"/>
      <c r="D3229" s="195" t="str">
        <f>$D$14</f>
        <v>OESTE</v>
      </c>
      <c r="E3229" s="190"/>
      <c r="F3229" s="192"/>
      <c r="G3229" s="192"/>
      <c r="H3229" s="192"/>
      <c r="I3229" s="192"/>
      <c r="J3229" s="192"/>
      <c r="K3229" s="192"/>
      <c r="L3229" s="192"/>
      <c r="M3229" s="192"/>
      <c r="N3229" s="192"/>
      <c r="O3229" s="192"/>
      <c r="P3229" s="192"/>
    </row>
    <row r="3230" spans="1:16" x14ac:dyDescent="0.25">
      <c r="A3230" s="193"/>
      <c r="B3230" s="206"/>
      <c r="C3230" s="204"/>
      <c r="D3230" s="192"/>
      <c r="E3230" s="192"/>
      <c r="F3230" s="192"/>
      <c r="G3230" s="192"/>
      <c r="H3230" s="192"/>
      <c r="I3230" s="192"/>
      <c r="J3230" s="192"/>
      <c r="K3230" s="192"/>
      <c r="L3230" s="192"/>
      <c r="M3230" s="192"/>
      <c r="N3230" s="192"/>
      <c r="O3230" s="192"/>
      <c r="P3230" s="192"/>
    </row>
    <row r="3231" spans="1:16" x14ac:dyDescent="0.25">
      <c r="A3231" s="327">
        <f>A3226+1</f>
        <v>645</v>
      </c>
      <c r="B3231" s="333">
        <f>Hoja2!B654</f>
        <v>0</v>
      </c>
      <c r="C3231" s="339">
        <f>Hoja2!R654</f>
        <v>0</v>
      </c>
      <c r="D3231" s="191" t="str">
        <f>$D$11</f>
        <v>NORTE</v>
      </c>
      <c r="E3231" s="187"/>
      <c r="F3231" s="192"/>
      <c r="G3231" s="192"/>
      <c r="H3231" s="192"/>
      <c r="I3231" s="192"/>
      <c r="J3231" s="192"/>
      <c r="K3231" s="192"/>
      <c r="L3231" s="192"/>
      <c r="M3231" s="192"/>
      <c r="N3231" s="192"/>
      <c r="O3231" s="192"/>
      <c r="P3231" s="192"/>
    </row>
    <row r="3232" spans="1:16" x14ac:dyDescent="0.25">
      <c r="A3232" s="328"/>
      <c r="B3232" s="334"/>
      <c r="C3232" s="340"/>
      <c r="D3232" s="194" t="str">
        <f>$D$12</f>
        <v>ESTE</v>
      </c>
      <c r="E3232" s="189"/>
      <c r="F3232" s="192"/>
      <c r="G3232" s="192"/>
      <c r="H3232" s="192"/>
      <c r="I3232" s="192"/>
      <c r="J3232" s="192"/>
      <c r="K3232" s="192"/>
      <c r="L3232" s="192"/>
      <c r="M3232" s="192"/>
      <c r="N3232" s="192"/>
      <c r="O3232" s="192"/>
      <c r="P3232" s="192"/>
    </row>
    <row r="3233" spans="1:16" x14ac:dyDescent="0.25">
      <c r="A3233" s="328"/>
      <c r="B3233" s="334"/>
      <c r="C3233" s="340"/>
      <c r="D3233" s="191" t="str">
        <f>$D$13</f>
        <v>SUD</v>
      </c>
      <c r="E3233" s="188"/>
      <c r="F3233" s="192"/>
      <c r="G3233" s="192"/>
      <c r="H3233" s="192"/>
      <c r="I3233" s="192"/>
      <c r="J3233" s="192"/>
      <c r="K3233" s="192"/>
      <c r="L3233" s="192"/>
      <c r="M3233" s="192"/>
      <c r="N3233" s="192"/>
      <c r="O3233" s="192"/>
      <c r="P3233" s="192"/>
    </row>
    <row r="3234" spans="1:16" x14ac:dyDescent="0.25">
      <c r="A3234" s="329"/>
      <c r="B3234" s="335"/>
      <c r="C3234" s="341"/>
      <c r="D3234" s="195" t="str">
        <f>$D$14</f>
        <v>OESTE</v>
      </c>
      <c r="E3234" s="190"/>
      <c r="F3234" s="192"/>
      <c r="G3234" s="192"/>
      <c r="H3234" s="192"/>
      <c r="I3234" s="192"/>
      <c r="J3234" s="192"/>
      <c r="K3234" s="192"/>
      <c r="L3234" s="192"/>
      <c r="M3234" s="192"/>
      <c r="N3234" s="192"/>
      <c r="O3234" s="192"/>
      <c r="P3234" s="192"/>
    </row>
    <row r="3235" spans="1:16" x14ac:dyDescent="0.25">
      <c r="A3235" s="193"/>
      <c r="B3235" s="206"/>
      <c r="C3235" s="204"/>
      <c r="D3235" s="192"/>
      <c r="E3235" s="192"/>
      <c r="F3235" s="192"/>
      <c r="G3235" s="192"/>
      <c r="H3235" s="192"/>
      <c r="I3235" s="192"/>
      <c r="J3235" s="192"/>
      <c r="K3235" s="192"/>
      <c r="L3235" s="192"/>
      <c r="M3235" s="192"/>
      <c r="N3235" s="192"/>
      <c r="O3235" s="192"/>
      <c r="P3235" s="192"/>
    </row>
    <row r="3236" spans="1:16" x14ac:dyDescent="0.25">
      <c r="A3236" s="324">
        <f>A3231+1</f>
        <v>646</v>
      </c>
      <c r="B3236" s="336">
        <f>Hoja2!B655</f>
        <v>0</v>
      </c>
      <c r="C3236" s="342">
        <f>Hoja2!R655</f>
        <v>0</v>
      </c>
      <c r="D3236" s="191" t="str">
        <f>$D$11</f>
        <v>NORTE</v>
      </c>
      <c r="E3236" s="187"/>
      <c r="F3236" s="192"/>
      <c r="G3236" s="192"/>
      <c r="H3236" s="192"/>
      <c r="I3236" s="192"/>
      <c r="J3236" s="192"/>
      <c r="K3236" s="192"/>
      <c r="L3236" s="192"/>
      <c r="M3236" s="192"/>
      <c r="N3236" s="192"/>
      <c r="O3236" s="192"/>
      <c r="P3236" s="192"/>
    </row>
    <row r="3237" spans="1:16" x14ac:dyDescent="0.25">
      <c r="A3237" s="325"/>
      <c r="B3237" s="337"/>
      <c r="C3237" s="343"/>
      <c r="D3237" s="194" t="str">
        <f>$D$12</f>
        <v>ESTE</v>
      </c>
      <c r="E3237" s="189"/>
      <c r="F3237" s="192"/>
      <c r="G3237" s="192"/>
      <c r="H3237" s="192"/>
      <c r="I3237" s="192"/>
      <c r="J3237" s="192"/>
      <c r="K3237" s="192"/>
      <c r="L3237" s="192"/>
      <c r="M3237" s="192"/>
      <c r="N3237" s="192"/>
      <c r="O3237" s="192"/>
      <c r="P3237" s="192"/>
    </row>
    <row r="3238" spans="1:16" x14ac:dyDescent="0.25">
      <c r="A3238" s="325"/>
      <c r="B3238" s="337"/>
      <c r="C3238" s="343"/>
      <c r="D3238" s="191" t="str">
        <f>$D$13</f>
        <v>SUD</v>
      </c>
      <c r="E3238" s="188"/>
      <c r="F3238" s="192"/>
      <c r="G3238" s="192"/>
      <c r="H3238" s="192"/>
      <c r="I3238" s="192"/>
      <c r="J3238" s="192"/>
      <c r="K3238" s="192"/>
      <c r="L3238" s="192"/>
      <c r="M3238" s="192"/>
      <c r="N3238" s="192"/>
      <c r="O3238" s="192"/>
      <c r="P3238" s="192"/>
    </row>
    <row r="3239" spans="1:16" x14ac:dyDescent="0.25">
      <c r="A3239" s="326"/>
      <c r="B3239" s="338"/>
      <c r="C3239" s="344"/>
      <c r="D3239" s="195" t="str">
        <f>$D$14</f>
        <v>OESTE</v>
      </c>
      <c r="E3239" s="190"/>
      <c r="F3239" s="192"/>
      <c r="G3239" s="192"/>
      <c r="H3239" s="192"/>
      <c r="I3239" s="192"/>
      <c r="J3239" s="192"/>
      <c r="K3239" s="192"/>
      <c r="L3239" s="192"/>
      <c r="M3239" s="192"/>
      <c r="N3239" s="192"/>
      <c r="O3239" s="192"/>
      <c r="P3239" s="192"/>
    </row>
    <row r="3240" spans="1:16" x14ac:dyDescent="0.25">
      <c r="A3240" s="193"/>
      <c r="B3240" s="206"/>
      <c r="C3240" s="204"/>
      <c r="D3240" s="192"/>
      <c r="E3240" s="192"/>
      <c r="F3240" s="192"/>
      <c r="G3240" s="192"/>
      <c r="H3240" s="192"/>
      <c r="I3240" s="192"/>
      <c r="J3240" s="192"/>
      <c r="K3240" s="192"/>
      <c r="L3240" s="192"/>
      <c r="M3240" s="192"/>
      <c r="N3240" s="192"/>
      <c r="O3240" s="192"/>
      <c r="P3240" s="192"/>
    </row>
    <row r="3241" spans="1:16" x14ac:dyDescent="0.25">
      <c r="A3241" s="327">
        <f>A3236+1</f>
        <v>647</v>
      </c>
      <c r="B3241" s="333">
        <f>Hoja2!B656</f>
        <v>0</v>
      </c>
      <c r="C3241" s="339">
        <f>Hoja2!R656</f>
        <v>0</v>
      </c>
      <c r="D3241" s="191" t="str">
        <f>$D$11</f>
        <v>NORTE</v>
      </c>
      <c r="E3241" s="187"/>
      <c r="F3241" s="192"/>
      <c r="G3241" s="192"/>
      <c r="H3241" s="192"/>
      <c r="I3241" s="192"/>
      <c r="J3241" s="192"/>
      <c r="K3241" s="192"/>
      <c r="L3241" s="192"/>
      <c r="M3241" s="192"/>
      <c r="N3241" s="192"/>
      <c r="O3241" s="192"/>
      <c r="P3241" s="192"/>
    </row>
    <row r="3242" spans="1:16" x14ac:dyDescent="0.25">
      <c r="A3242" s="328"/>
      <c r="B3242" s="334"/>
      <c r="C3242" s="340"/>
      <c r="D3242" s="194" t="str">
        <f>$D$12</f>
        <v>ESTE</v>
      </c>
      <c r="E3242" s="189"/>
      <c r="F3242" s="192"/>
      <c r="G3242" s="192"/>
      <c r="H3242" s="192"/>
      <c r="I3242" s="192"/>
      <c r="J3242" s="192"/>
      <c r="K3242" s="192"/>
      <c r="L3242" s="192"/>
      <c r="M3242" s="192"/>
      <c r="N3242" s="192"/>
      <c r="O3242" s="192"/>
      <c r="P3242" s="192"/>
    </row>
    <row r="3243" spans="1:16" x14ac:dyDescent="0.25">
      <c r="A3243" s="328"/>
      <c r="B3243" s="334"/>
      <c r="C3243" s="340"/>
      <c r="D3243" s="191" t="str">
        <f>$D$13</f>
        <v>SUD</v>
      </c>
      <c r="E3243" s="188"/>
      <c r="F3243" s="192"/>
      <c r="G3243" s="192"/>
      <c r="H3243" s="192"/>
      <c r="I3243" s="192"/>
      <c r="J3243" s="192"/>
      <c r="K3243" s="192"/>
      <c r="L3243" s="192"/>
      <c r="M3243" s="192"/>
      <c r="N3243" s="192"/>
      <c r="O3243" s="192"/>
      <c r="P3243" s="192"/>
    </row>
    <row r="3244" spans="1:16" x14ac:dyDescent="0.25">
      <c r="A3244" s="329"/>
      <c r="B3244" s="335"/>
      <c r="C3244" s="341"/>
      <c r="D3244" s="195" t="str">
        <f>$D$14</f>
        <v>OESTE</v>
      </c>
      <c r="E3244" s="190"/>
      <c r="F3244" s="192"/>
      <c r="G3244" s="192"/>
      <c r="H3244" s="192"/>
      <c r="I3244" s="192"/>
      <c r="J3244" s="192"/>
      <c r="K3244" s="192"/>
      <c r="L3244" s="192"/>
      <c r="M3244" s="192"/>
      <c r="N3244" s="192"/>
      <c r="O3244" s="192"/>
      <c r="P3244" s="192"/>
    </row>
    <row r="3245" spans="1:16" x14ac:dyDescent="0.25">
      <c r="A3245" s="193"/>
      <c r="B3245" s="206"/>
      <c r="C3245" s="204"/>
      <c r="D3245" s="192"/>
      <c r="E3245" s="192"/>
      <c r="F3245" s="192"/>
      <c r="G3245" s="192"/>
      <c r="H3245" s="192"/>
      <c r="I3245" s="192"/>
      <c r="J3245" s="192"/>
      <c r="K3245" s="192"/>
      <c r="L3245" s="192"/>
      <c r="M3245" s="192"/>
      <c r="N3245" s="192"/>
      <c r="O3245" s="192"/>
      <c r="P3245" s="192"/>
    </row>
    <row r="3246" spans="1:16" x14ac:dyDescent="0.25">
      <c r="A3246" s="324">
        <f>A3241+1</f>
        <v>648</v>
      </c>
      <c r="B3246" s="336">
        <f>Hoja2!B657</f>
        <v>0</v>
      </c>
      <c r="C3246" s="342">
        <f>Hoja2!R657</f>
        <v>0</v>
      </c>
      <c r="D3246" s="191" t="str">
        <f>$D$11</f>
        <v>NORTE</v>
      </c>
      <c r="E3246" s="187"/>
      <c r="F3246" s="192"/>
      <c r="G3246" s="192"/>
      <c r="H3246" s="192"/>
      <c r="I3246" s="192"/>
      <c r="J3246" s="192"/>
      <c r="K3246" s="192"/>
      <c r="L3246" s="192"/>
      <c r="M3246" s="192"/>
      <c r="N3246" s="192"/>
      <c r="O3246" s="192"/>
      <c r="P3246" s="192"/>
    </row>
    <row r="3247" spans="1:16" x14ac:dyDescent="0.25">
      <c r="A3247" s="325"/>
      <c r="B3247" s="337"/>
      <c r="C3247" s="343"/>
      <c r="D3247" s="194" t="str">
        <f>$D$12</f>
        <v>ESTE</v>
      </c>
      <c r="E3247" s="189"/>
      <c r="F3247" s="192"/>
      <c r="G3247" s="192"/>
      <c r="H3247" s="192"/>
      <c r="I3247" s="192"/>
      <c r="J3247" s="192"/>
      <c r="K3247" s="192"/>
      <c r="L3247" s="192"/>
      <c r="M3247" s="192"/>
      <c r="N3247" s="192"/>
      <c r="O3247" s="192"/>
      <c r="P3247" s="192"/>
    </row>
    <row r="3248" spans="1:16" x14ac:dyDescent="0.25">
      <c r="A3248" s="325"/>
      <c r="B3248" s="337"/>
      <c r="C3248" s="343"/>
      <c r="D3248" s="191" t="str">
        <f>$D$13</f>
        <v>SUD</v>
      </c>
      <c r="E3248" s="188"/>
      <c r="F3248" s="192"/>
      <c r="G3248" s="192"/>
      <c r="H3248" s="192"/>
      <c r="I3248" s="192"/>
      <c r="J3248" s="192"/>
      <c r="K3248" s="192"/>
      <c r="L3248" s="192"/>
      <c r="M3248" s="192"/>
      <c r="N3248" s="192"/>
      <c r="O3248" s="192"/>
      <c r="P3248" s="192"/>
    </row>
    <row r="3249" spans="1:16" x14ac:dyDescent="0.25">
      <c r="A3249" s="326"/>
      <c r="B3249" s="338"/>
      <c r="C3249" s="344"/>
      <c r="D3249" s="195" t="str">
        <f>$D$14</f>
        <v>OESTE</v>
      </c>
      <c r="E3249" s="190"/>
      <c r="F3249" s="192"/>
      <c r="G3249" s="192"/>
      <c r="H3249" s="192"/>
      <c r="I3249" s="192"/>
      <c r="J3249" s="192"/>
      <c r="K3249" s="192"/>
      <c r="L3249" s="192"/>
      <c r="M3249" s="192"/>
      <c r="N3249" s="192"/>
      <c r="O3249" s="192"/>
      <c r="P3249" s="192"/>
    </row>
    <row r="3250" spans="1:16" x14ac:dyDescent="0.25">
      <c r="A3250" s="193"/>
      <c r="B3250" s="206"/>
      <c r="C3250" s="204"/>
      <c r="D3250" s="192"/>
      <c r="E3250" s="192"/>
      <c r="F3250" s="192"/>
      <c r="G3250" s="192"/>
      <c r="H3250" s="192"/>
      <c r="I3250" s="192"/>
      <c r="J3250" s="192"/>
      <c r="K3250" s="192"/>
      <c r="L3250" s="192"/>
      <c r="M3250" s="192"/>
      <c r="N3250" s="192"/>
      <c r="O3250" s="192"/>
      <c r="P3250" s="192"/>
    </row>
    <row r="3251" spans="1:16" x14ac:dyDescent="0.25">
      <c r="A3251" s="327">
        <f>A3246+1</f>
        <v>649</v>
      </c>
      <c r="B3251" s="333">
        <f>Hoja2!B658</f>
        <v>0</v>
      </c>
      <c r="C3251" s="339">
        <f>Hoja2!R658</f>
        <v>0</v>
      </c>
      <c r="D3251" s="191" t="str">
        <f>$D$11</f>
        <v>NORTE</v>
      </c>
      <c r="E3251" s="187"/>
      <c r="F3251" s="192"/>
      <c r="G3251" s="192"/>
      <c r="H3251" s="192"/>
      <c r="I3251" s="192"/>
      <c r="J3251" s="192"/>
      <c r="K3251" s="192"/>
      <c r="L3251" s="192"/>
      <c r="M3251" s="192"/>
      <c r="N3251" s="192"/>
      <c r="O3251" s="192"/>
      <c r="P3251" s="192"/>
    </row>
    <row r="3252" spans="1:16" x14ac:dyDescent="0.25">
      <c r="A3252" s="328"/>
      <c r="B3252" s="334"/>
      <c r="C3252" s="340"/>
      <c r="D3252" s="194" t="str">
        <f>$D$12</f>
        <v>ESTE</v>
      </c>
      <c r="E3252" s="189"/>
      <c r="F3252" s="192"/>
      <c r="G3252" s="192"/>
      <c r="H3252" s="192"/>
      <c r="I3252" s="192"/>
      <c r="J3252" s="192"/>
      <c r="K3252" s="192"/>
      <c r="L3252" s="192"/>
      <c r="M3252" s="192"/>
      <c r="N3252" s="192"/>
      <c r="O3252" s="192"/>
      <c r="P3252" s="192"/>
    </row>
    <row r="3253" spans="1:16" x14ac:dyDescent="0.25">
      <c r="A3253" s="328"/>
      <c r="B3253" s="334"/>
      <c r="C3253" s="340"/>
      <c r="D3253" s="191" t="str">
        <f>$D$13</f>
        <v>SUD</v>
      </c>
      <c r="E3253" s="188"/>
      <c r="F3253" s="192"/>
      <c r="G3253" s="192"/>
      <c r="H3253" s="192"/>
      <c r="I3253" s="192"/>
      <c r="J3253" s="192"/>
      <c r="K3253" s="192"/>
      <c r="L3253" s="192"/>
      <c r="M3253" s="192"/>
      <c r="N3253" s="192"/>
      <c r="O3253" s="192"/>
      <c r="P3253" s="192"/>
    </row>
    <row r="3254" spans="1:16" x14ac:dyDescent="0.25">
      <c r="A3254" s="329"/>
      <c r="B3254" s="335"/>
      <c r="C3254" s="341"/>
      <c r="D3254" s="195" t="str">
        <f>$D$14</f>
        <v>OESTE</v>
      </c>
      <c r="E3254" s="190"/>
      <c r="F3254" s="192"/>
      <c r="G3254" s="192"/>
      <c r="H3254" s="192"/>
      <c r="I3254" s="192"/>
      <c r="J3254" s="192"/>
      <c r="K3254" s="192"/>
      <c r="L3254" s="192"/>
      <c r="M3254" s="192"/>
      <c r="N3254" s="192"/>
      <c r="O3254" s="192"/>
      <c r="P3254" s="192"/>
    </row>
    <row r="3255" spans="1:16" x14ac:dyDescent="0.25">
      <c r="A3255" s="193"/>
      <c r="B3255" s="206"/>
      <c r="C3255" s="204"/>
      <c r="D3255" s="192"/>
      <c r="E3255" s="192"/>
      <c r="F3255" s="192"/>
      <c r="G3255" s="192"/>
      <c r="H3255" s="192"/>
      <c r="I3255" s="192"/>
      <c r="J3255" s="192"/>
      <c r="K3255" s="192"/>
      <c r="L3255" s="192"/>
      <c r="M3255" s="192"/>
      <c r="N3255" s="192"/>
      <c r="O3255" s="192"/>
      <c r="P3255" s="192"/>
    </row>
    <row r="3256" spans="1:16" x14ac:dyDescent="0.25">
      <c r="A3256" s="324">
        <f>A3251+1</f>
        <v>650</v>
      </c>
      <c r="B3256" s="336">
        <f>Hoja2!B659</f>
        <v>0</v>
      </c>
      <c r="C3256" s="342">
        <f>Hoja2!R659</f>
        <v>0</v>
      </c>
      <c r="D3256" s="191" t="str">
        <f>$D$11</f>
        <v>NORTE</v>
      </c>
      <c r="E3256" s="187"/>
      <c r="F3256" s="192"/>
      <c r="G3256" s="192"/>
      <c r="H3256" s="192"/>
      <c r="I3256" s="192"/>
      <c r="J3256" s="192"/>
      <c r="K3256" s="192"/>
      <c r="L3256" s="192"/>
      <c r="M3256" s="192"/>
      <c r="N3256" s="192"/>
      <c r="O3256" s="192"/>
      <c r="P3256" s="192"/>
    </row>
    <row r="3257" spans="1:16" x14ac:dyDescent="0.25">
      <c r="A3257" s="325"/>
      <c r="B3257" s="337"/>
      <c r="C3257" s="343"/>
      <c r="D3257" s="194" t="str">
        <f>$D$12</f>
        <v>ESTE</v>
      </c>
      <c r="E3257" s="189"/>
      <c r="F3257" s="192"/>
      <c r="G3257" s="192"/>
      <c r="H3257" s="192"/>
      <c r="I3257" s="192"/>
      <c r="J3257" s="192"/>
      <c r="K3257" s="192"/>
      <c r="L3257" s="192"/>
      <c r="M3257" s="192"/>
      <c r="N3257" s="192"/>
      <c r="O3257" s="192"/>
      <c r="P3257" s="192"/>
    </row>
    <row r="3258" spans="1:16" x14ac:dyDescent="0.25">
      <c r="A3258" s="325"/>
      <c r="B3258" s="337"/>
      <c r="C3258" s="343"/>
      <c r="D3258" s="191" t="str">
        <f>$D$13</f>
        <v>SUD</v>
      </c>
      <c r="E3258" s="188"/>
      <c r="F3258" s="192"/>
      <c r="G3258" s="192"/>
      <c r="H3258" s="192"/>
      <c r="I3258" s="192"/>
      <c r="J3258" s="192"/>
      <c r="K3258" s="192"/>
      <c r="L3258" s="192"/>
      <c r="M3258" s="192"/>
      <c r="N3258" s="192"/>
      <c r="O3258" s="192"/>
      <c r="P3258" s="192"/>
    </row>
    <row r="3259" spans="1:16" x14ac:dyDescent="0.25">
      <c r="A3259" s="326"/>
      <c r="B3259" s="338"/>
      <c r="C3259" s="344"/>
      <c r="D3259" s="195" t="str">
        <f>$D$14</f>
        <v>OESTE</v>
      </c>
      <c r="E3259" s="190"/>
      <c r="F3259" s="192"/>
      <c r="G3259" s="192"/>
      <c r="H3259" s="192"/>
      <c r="I3259" s="192"/>
      <c r="J3259" s="192"/>
      <c r="K3259" s="192"/>
      <c r="L3259" s="192"/>
      <c r="M3259" s="192"/>
      <c r="N3259" s="192"/>
      <c r="O3259" s="192"/>
      <c r="P3259" s="192"/>
    </row>
    <row r="3260" spans="1:16" x14ac:dyDescent="0.25">
      <c r="A3260" s="193"/>
      <c r="B3260" s="206"/>
      <c r="C3260" s="204"/>
      <c r="D3260" s="192"/>
      <c r="E3260" s="192"/>
      <c r="F3260" s="192"/>
      <c r="G3260" s="192"/>
      <c r="H3260" s="192"/>
      <c r="I3260" s="192"/>
      <c r="J3260" s="192"/>
      <c r="K3260" s="192"/>
      <c r="L3260" s="192"/>
      <c r="M3260" s="192"/>
      <c r="N3260" s="192"/>
      <c r="O3260" s="192"/>
      <c r="P3260" s="192"/>
    </row>
    <row r="3261" spans="1:16" x14ac:dyDescent="0.25">
      <c r="A3261" s="327">
        <f>A3256+1</f>
        <v>651</v>
      </c>
      <c r="B3261" s="333">
        <f>Hoja2!B660</f>
        <v>0</v>
      </c>
      <c r="C3261" s="339">
        <f>Hoja2!R660</f>
        <v>0</v>
      </c>
      <c r="D3261" s="191" t="str">
        <f>$D$11</f>
        <v>NORTE</v>
      </c>
      <c r="E3261" s="187"/>
      <c r="F3261" s="192"/>
      <c r="G3261" s="192"/>
      <c r="H3261" s="192"/>
      <c r="I3261" s="192"/>
      <c r="J3261" s="192"/>
      <c r="K3261" s="192"/>
      <c r="L3261" s="192"/>
      <c r="M3261" s="192"/>
      <c r="N3261" s="192"/>
      <c r="O3261" s="192"/>
      <c r="P3261" s="192"/>
    </row>
    <row r="3262" spans="1:16" x14ac:dyDescent="0.25">
      <c r="A3262" s="328"/>
      <c r="B3262" s="334"/>
      <c r="C3262" s="340"/>
      <c r="D3262" s="194" t="str">
        <f>$D$12</f>
        <v>ESTE</v>
      </c>
      <c r="E3262" s="189"/>
      <c r="F3262" s="192"/>
      <c r="G3262" s="192"/>
      <c r="H3262" s="192"/>
      <c r="I3262" s="192"/>
      <c r="J3262" s="192"/>
      <c r="K3262" s="192"/>
      <c r="L3262" s="192"/>
      <c r="M3262" s="192"/>
      <c r="N3262" s="192"/>
      <c r="O3262" s="192"/>
      <c r="P3262" s="192"/>
    </row>
    <row r="3263" spans="1:16" x14ac:dyDescent="0.25">
      <c r="A3263" s="328"/>
      <c r="B3263" s="334"/>
      <c r="C3263" s="340"/>
      <c r="D3263" s="191" t="str">
        <f>$D$13</f>
        <v>SUD</v>
      </c>
      <c r="E3263" s="188"/>
      <c r="F3263" s="192"/>
      <c r="G3263" s="192"/>
      <c r="H3263" s="192"/>
      <c r="I3263" s="192"/>
      <c r="J3263" s="192"/>
      <c r="K3263" s="192"/>
      <c r="L3263" s="192"/>
      <c r="M3263" s="192"/>
      <c r="N3263" s="192"/>
      <c r="O3263" s="192"/>
      <c r="P3263" s="192"/>
    </row>
    <row r="3264" spans="1:16" x14ac:dyDescent="0.25">
      <c r="A3264" s="329"/>
      <c r="B3264" s="335"/>
      <c r="C3264" s="341"/>
      <c r="D3264" s="195" t="str">
        <f>$D$14</f>
        <v>OESTE</v>
      </c>
      <c r="E3264" s="190"/>
      <c r="F3264" s="192"/>
      <c r="G3264" s="192"/>
      <c r="H3264" s="192"/>
      <c r="I3264" s="192"/>
      <c r="J3264" s="192"/>
      <c r="K3264" s="192"/>
      <c r="L3264" s="192"/>
      <c r="M3264" s="192"/>
      <c r="N3264" s="192"/>
      <c r="O3264" s="192"/>
      <c r="P3264" s="192"/>
    </row>
    <row r="3265" spans="1:16" x14ac:dyDescent="0.25">
      <c r="A3265" s="193"/>
      <c r="B3265" s="206"/>
      <c r="C3265" s="204"/>
      <c r="D3265" s="192"/>
      <c r="E3265" s="192"/>
      <c r="F3265" s="192"/>
      <c r="G3265" s="192"/>
      <c r="H3265" s="192"/>
      <c r="I3265" s="192"/>
      <c r="J3265" s="192"/>
      <c r="K3265" s="192"/>
      <c r="L3265" s="192"/>
      <c r="M3265" s="192"/>
      <c r="N3265" s="192"/>
      <c r="O3265" s="192"/>
      <c r="P3265" s="192"/>
    </row>
    <row r="3266" spans="1:16" x14ac:dyDescent="0.25">
      <c r="A3266" s="324">
        <f>A3261+1</f>
        <v>652</v>
      </c>
      <c r="B3266" s="336">
        <f>Hoja2!B661</f>
        <v>0</v>
      </c>
      <c r="C3266" s="342">
        <f>Hoja2!R661</f>
        <v>0</v>
      </c>
      <c r="D3266" s="191" t="str">
        <f>$D$11</f>
        <v>NORTE</v>
      </c>
      <c r="E3266" s="187"/>
      <c r="F3266" s="192"/>
      <c r="G3266" s="192"/>
      <c r="H3266" s="192"/>
      <c r="I3266" s="192"/>
      <c r="J3266" s="192"/>
      <c r="K3266" s="192"/>
      <c r="L3266" s="192"/>
      <c r="M3266" s="192"/>
      <c r="N3266" s="192"/>
      <c r="O3266" s="192"/>
      <c r="P3266" s="192"/>
    </row>
    <row r="3267" spans="1:16" x14ac:dyDescent="0.25">
      <c r="A3267" s="325"/>
      <c r="B3267" s="337"/>
      <c r="C3267" s="343"/>
      <c r="D3267" s="194" t="str">
        <f>$D$12</f>
        <v>ESTE</v>
      </c>
      <c r="E3267" s="189"/>
      <c r="F3267" s="192"/>
      <c r="G3267" s="192"/>
      <c r="H3267" s="192"/>
      <c r="I3267" s="192"/>
      <c r="J3267" s="192"/>
      <c r="K3267" s="192"/>
      <c r="L3267" s="192"/>
      <c r="M3267" s="192"/>
      <c r="N3267" s="192"/>
      <c r="O3267" s="192"/>
      <c r="P3267" s="192"/>
    </row>
    <row r="3268" spans="1:16" x14ac:dyDescent="0.25">
      <c r="A3268" s="325"/>
      <c r="B3268" s="337"/>
      <c r="C3268" s="343"/>
      <c r="D3268" s="191" t="str">
        <f>$D$13</f>
        <v>SUD</v>
      </c>
      <c r="E3268" s="188"/>
      <c r="F3268" s="192"/>
      <c r="G3268" s="192"/>
      <c r="H3268" s="192"/>
      <c r="I3268" s="192"/>
      <c r="J3268" s="192"/>
      <c r="K3268" s="192"/>
      <c r="L3268" s="192"/>
      <c r="M3268" s="192"/>
      <c r="N3268" s="192"/>
      <c r="O3268" s="192"/>
      <c r="P3268" s="192"/>
    </row>
    <row r="3269" spans="1:16" x14ac:dyDescent="0.25">
      <c r="A3269" s="326"/>
      <c r="B3269" s="338"/>
      <c r="C3269" s="344"/>
      <c r="D3269" s="195" t="str">
        <f>$D$14</f>
        <v>OESTE</v>
      </c>
      <c r="E3269" s="190"/>
      <c r="F3269" s="192"/>
      <c r="G3269" s="192"/>
      <c r="H3269" s="192"/>
      <c r="I3269" s="192"/>
      <c r="J3269" s="192"/>
      <c r="K3269" s="192"/>
      <c r="L3269" s="192"/>
      <c r="M3269" s="192"/>
      <c r="N3269" s="192"/>
      <c r="O3269" s="192"/>
      <c r="P3269" s="192"/>
    </row>
    <row r="3270" spans="1:16" x14ac:dyDescent="0.25">
      <c r="A3270" s="193"/>
      <c r="B3270" s="206"/>
      <c r="C3270" s="204"/>
      <c r="D3270" s="192"/>
      <c r="E3270" s="192"/>
      <c r="F3270" s="192"/>
      <c r="G3270" s="192"/>
      <c r="H3270" s="192"/>
      <c r="I3270" s="192"/>
      <c r="J3270" s="192"/>
      <c r="K3270" s="192"/>
      <c r="L3270" s="192"/>
      <c r="M3270" s="192"/>
      <c r="N3270" s="192"/>
      <c r="O3270" s="192"/>
      <c r="P3270" s="192"/>
    </row>
    <row r="3271" spans="1:16" x14ac:dyDescent="0.25">
      <c r="A3271" s="327">
        <f>A3266+1</f>
        <v>653</v>
      </c>
      <c r="B3271" s="333">
        <f>Hoja2!B662</f>
        <v>0</v>
      </c>
      <c r="C3271" s="339">
        <f>Hoja2!R662</f>
        <v>0</v>
      </c>
      <c r="D3271" s="191" t="str">
        <f>$D$11</f>
        <v>NORTE</v>
      </c>
      <c r="E3271" s="187"/>
      <c r="F3271" s="192"/>
      <c r="G3271" s="192"/>
      <c r="H3271" s="192"/>
      <c r="I3271" s="192"/>
      <c r="J3271" s="192"/>
      <c r="K3271" s="192"/>
      <c r="L3271" s="192"/>
      <c r="M3271" s="192"/>
      <c r="N3271" s="192"/>
      <c r="O3271" s="192"/>
      <c r="P3271" s="192"/>
    </row>
    <row r="3272" spans="1:16" x14ac:dyDescent="0.25">
      <c r="A3272" s="328"/>
      <c r="B3272" s="334"/>
      <c r="C3272" s="340"/>
      <c r="D3272" s="194" t="str">
        <f>$D$12</f>
        <v>ESTE</v>
      </c>
      <c r="E3272" s="189"/>
      <c r="F3272" s="192"/>
      <c r="G3272" s="192"/>
      <c r="H3272" s="192"/>
      <c r="I3272" s="192"/>
      <c r="J3272" s="192"/>
      <c r="K3272" s="192"/>
      <c r="L3272" s="192"/>
      <c r="M3272" s="192"/>
      <c r="N3272" s="192"/>
      <c r="O3272" s="192"/>
      <c r="P3272" s="192"/>
    </row>
    <row r="3273" spans="1:16" x14ac:dyDescent="0.25">
      <c r="A3273" s="328"/>
      <c r="B3273" s="334"/>
      <c r="C3273" s="340"/>
      <c r="D3273" s="191" t="str">
        <f>$D$13</f>
        <v>SUD</v>
      </c>
      <c r="E3273" s="188"/>
      <c r="F3273" s="192"/>
      <c r="G3273" s="192"/>
      <c r="H3273" s="192"/>
      <c r="I3273" s="192"/>
      <c r="J3273" s="192"/>
      <c r="K3273" s="192"/>
      <c r="L3273" s="192"/>
      <c r="M3273" s="192"/>
      <c r="N3273" s="192"/>
      <c r="O3273" s="192"/>
      <c r="P3273" s="192"/>
    </row>
    <row r="3274" spans="1:16" x14ac:dyDescent="0.25">
      <c r="A3274" s="329"/>
      <c r="B3274" s="335"/>
      <c r="C3274" s="341"/>
      <c r="D3274" s="195" t="str">
        <f>$D$14</f>
        <v>OESTE</v>
      </c>
      <c r="E3274" s="190"/>
      <c r="F3274" s="192"/>
      <c r="G3274" s="192"/>
      <c r="H3274" s="192"/>
      <c r="I3274" s="192"/>
      <c r="J3274" s="192"/>
      <c r="K3274" s="192"/>
      <c r="L3274" s="192"/>
      <c r="M3274" s="192"/>
      <c r="N3274" s="192"/>
      <c r="O3274" s="192"/>
      <c r="P3274" s="192"/>
    </row>
    <row r="3275" spans="1:16" x14ac:dyDescent="0.25">
      <c r="A3275" s="193"/>
      <c r="B3275" s="206"/>
      <c r="C3275" s="204"/>
      <c r="D3275" s="192"/>
      <c r="E3275" s="192"/>
      <c r="F3275" s="192"/>
      <c r="G3275" s="192"/>
      <c r="H3275" s="192"/>
      <c r="I3275" s="192"/>
      <c r="J3275" s="192"/>
      <c r="K3275" s="192"/>
      <c r="L3275" s="192"/>
      <c r="M3275" s="192"/>
      <c r="N3275" s="192"/>
      <c r="O3275" s="192"/>
      <c r="P3275" s="192"/>
    </row>
    <row r="3276" spans="1:16" x14ac:dyDescent="0.25">
      <c r="A3276" s="324">
        <f>A3271+1</f>
        <v>654</v>
      </c>
      <c r="B3276" s="336">
        <f>Hoja2!B663</f>
        <v>0</v>
      </c>
      <c r="C3276" s="342">
        <f>Hoja2!R663</f>
        <v>0</v>
      </c>
      <c r="D3276" s="191" t="str">
        <f>$D$11</f>
        <v>NORTE</v>
      </c>
      <c r="E3276" s="187"/>
      <c r="F3276" s="192"/>
      <c r="G3276" s="192"/>
      <c r="H3276" s="192"/>
      <c r="I3276" s="192"/>
      <c r="J3276" s="192"/>
      <c r="K3276" s="192"/>
      <c r="L3276" s="192"/>
      <c r="M3276" s="192"/>
      <c r="N3276" s="192"/>
      <c r="O3276" s="192"/>
      <c r="P3276" s="192"/>
    </row>
    <row r="3277" spans="1:16" x14ac:dyDescent="0.25">
      <c r="A3277" s="325"/>
      <c r="B3277" s="337"/>
      <c r="C3277" s="343"/>
      <c r="D3277" s="194" t="str">
        <f>$D$12</f>
        <v>ESTE</v>
      </c>
      <c r="E3277" s="189"/>
      <c r="F3277" s="192"/>
      <c r="G3277" s="192"/>
      <c r="H3277" s="192"/>
      <c r="I3277" s="192"/>
      <c r="J3277" s="192"/>
      <c r="K3277" s="192"/>
      <c r="L3277" s="192"/>
      <c r="M3277" s="192"/>
      <c r="N3277" s="192"/>
      <c r="O3277" s="192"/>
      <c r="P3277" s="192"/>
    </row>
    <row r="3278" spans="1:16" x14ac:dyDescent="0.25">
      <c r="A3278" s="325"/>
      <c r="B3278" s="337"/>
      <c r="C3278" s="343"/>
      <c r="D3278" s="191" t="str">
        <f>$D$13</f>
        <v>SUD</v>
      </c>
      <c r="E3278" s="188"/>
      <c r="F3278" s="192"/>
      <c r="G3278" s="192"/>
      <c r="H3278" s="192"/>
      <c r="I3278" s="192"/>
      <c r="J3278" s="192"/>
      <c r="K3278" s="192"/>
      <c r="L3278" s="192"/>
      <c r="M3278" s="192"/>
      <c r="N3278" s="192"/>
      <c r="O3278" s="192"/>
      <c r="P3278" s="192"/>
    </row>
    <row r="3279" spans="1:16" x14ac:dyDescent="0.25">
      <c r="A3279" s="326"/>
      <c r="B3279" s="338"/>
      <c r="C3279" s="344"/>
      <c r="D3279" s="195" t="str">
        <f>$D$14</f>
        <v>OESTE</v>
      </c>
      <c r="E3279" s="190"/>
      <c r="F3279" s="192"/>
      <c r="G3279" s="192"/>
      <c r="H3279" s="192"/>
      <c r="I3279" s="192"/>
      <c r="J3279" s="192"/>
      <c r="K3279" s="192"/>
      <c r="L3279" s="192"/>
      <c r="M3279" s="192"/>
      <c r="N3279" s="192"/>
      <c r="O3279" s="192"/>
      <c r="P3279" s="192"/>
    </row>
    <row r="3280" spans="1:16" x14ac:dyDescent="0.25">
      <c r="A3280" s="193"/>
      <c r="B3280" s="206"/>
      <c r="C3280" s="204"/>
      <c r="D3280" s="192"/>
      <c r="E3280" s="192"/>
      <c r="F3280" s="192"/>
      <c r="G3280" s="192"/>
      <c r="H3280" s="192"/>
      <c r="I3280" s="192"/>
      <c r="J3280" s="192"/>
      <c r="K3280" s="192"/>
      <c r="L3280" s="192"/>
      <c r="M3280" s="192"/>
      <c r="N3280" s="192"/>
      <c r="O3280" s="192"/>
      <c r="P3280" s="192"/>
    </row>
    <row r="3281" spans="1:16" x14ac:dyDescent="0.25">
      <c r="A3281" s="327">
        <f>A3276+1</f>
        <v>655</v>
      </c>
      <c r="B3281" s="333">
        <f>Hoja2!B664</f>
        <v>0</v>
      </c>
      <c r="C3281" s="339">
        <f>Hoja2!R664</f>
        <v>0</v>
      </c>
      <c r="D3281" s="191" t="str">
        <f>$D$11</f>
        <v>NORTE</v>
      </c>
      <c r="E3281" s="187"/>
      <c r="F3281" s="192"/>
      <c r="G3281" s="192"/>
      <c r="H3281" s="192"/>
      <c r="I3281" s="192"/>
      <c r="J3281" s="192"/>
      <c r="K3281" s="192"/>
      <c r="L3281" s="192"/>
      <c r="M3281" s="192"/>
      <c r="N3281" s="192"/>
      <c r="O3281" s="192"/>
      <c r="P3281" s="192"/>
    </row>
    <row r="3282" spans="1:16" x14ac:dyDescent="0.25">
      <c r="A3282" s="328"/>
      <c r="B3282" s="334"/>
      <c r="C3282" s="340"/>
      <c r="D3282" s="194" t="str">
        <f>$D$12</f>
        <v>ESTE</v>
      </c>
      <c r="E3282" s="189"/>
      <c r="F3282" s="192"/>
      <c r="G3282" s="192"/>
      <c r="H3282" s="192"/>
      <c r="I3282" s="192"/>
      <c r="J3282" s="192"/>
      <c r="K3282" s="192"/>
      <c r="L3282" s="192"/>
      <c r="M3282" s="192"/>
      <c r="N3282" s="192"/>
      <c r="O3282" s="192"/>
      <c r="P3282" s="192"/>
    </row>
    <row r="3283" spans="1:16" x14ac:dyDescent="0.25">
      <c r="A3283" s="328"/>
      <c r="B3283" s="334"/>
      <c r="C3283" s="340"/>
      <c r="D3283" s="191" t="str">
        <f>$D$13</f>
        <v>SUD</v>
      </c>
      <c r="E3283" s="188"/>
      <c r="F3283" s="192"/>
      <c r="G3283" s="192"/>
      <c r="H3283" s="192"/>
      <c r="I3283" s="192"/>
      <c r="J3283" s="192"/>
      <c r="K3283" s="192"/>
      <c r="L3283" s="192"/>
      <c r="M3283" s="192"/>
      <c r="N3283" s="192"/>
      <c r="O3283" s="192"/>
      <c r="P3283" s="192"/>
    </row>
    <row r="3284" spans="1:16" x14ac:dyDescent="0.25">
      <c r="A3284" s="329"/>
      <c r="B3284" s="335"/>
      <c r="C3284" s="341"/>
      <c r="D3284" s="195" t="str">
        <f>$D$14</f>
        <v>OESTE</v>
      </c>
      <c r="E3284" s="190"/>
      <c r="F3284" s="192"/>
      <c r="G3284" s="192"/>
      <c r="H3284" s="192"/>
      <c r="I3284" s="192"/>
      <c r="J3284" s="192"/>
      <c r="K3284" s="192"/>
      <c r="L3284" s="192"/>
      <c r="M3284" s="192"/>
      <c r="N3284" s="192"/>
      <c r="O3284" s="192"/>
      <c r="P3284" s="192"/>
    </row>
    <row r="3285" spans="1:16" x14ac:dyDescent="0.25">
      <c r="A3285" s="193"/>
      <c r="B3285" s="206"/>
      <c r="C3285" s="204"/>
      <c r="D3285" s="192"/>
      <c r="E3285" s="192"/>
      <c r="F3285" s="192"/>
      <c r="G3285" s="192"/>
      <c r="H3285" s="192"/>
      <c r="I3285" s="192"/>
      <c r="J3285" s="192"/>
      <c r="K3285" s="192"/>
      <c r="L3285" s="192"/>
      <c r="M3285" s="192"/>
      <c r="N3285" s="192"/>
      <c r="O3285" s="192"/>
      <c r="P3285" s="192"/>
    </row>
    <row r="3286" spans="1:16" x14ac:dyDescent="0.25">
      <c r="A3286" s="324">
        <f>A3281+1</f>
        <v>656</v>
      </c>
      <c r="B3286" s="336">
        <f>Hoja2!B665</f>
        <v>0</v>
      </c>
      <c r="C3286" s="342">
        <f>Hoja2!R665</f>
        <v>0</v>
      </c>
      <c r="D3286" s="191" t="str">
        <f>$D$11</f>
        <v>NORTE</v>
      </c>
      <c r="E3286" s="187"/>
      <c r="F3286" s="192"/>
      <c r="G3286" s="192"/>
      <c r="H3286" s="192"/>
      <c r="I3286" s="192"/>
      <c r="J3286" s="192"/>
      <c r="K3286" s="192"/>
      <c r="L3286" s="192"/>
      <c r="M3286" s="192"/>
      <c r="N3286" s="192"/>
      <c r="O3286" s="192"/>
      <c r="P3286" s="192"/>
    </row>
    <row r="3287" spans="1:16" x14ac:dyDescent="0.25">
      <c r="A3287" s="325"/>
      <c r="B3287" s="337"/>
      <c r="C3287" s="343"/>
      <c r="D3287" s="194" t="str">
        <f>$D$12</f>
        <v>ESTE</v>
      </c>
      <c r="E3287" s="189"/>
      <c r="F3287" s="192"/>
      <c r="G3287" s="192"/>
      <c r="H3287" s="192"/>
      <c r="I3287" s="192"/>
      <c r="J3287" s="192"/>
      <c r="K3287" s="192"/>
      <c r="L3287" s="192"/>
      <c r="M3287" s="192"/>
      <c r="N3287" s="192"/>
      <c r="O3287" s="192"/>
      <c r="P3287" s="192"/>
    </row>
    <row r="3288" spans="1:16" x14ac:dyDescent="0.25">
      <c r="A3288" s="325"/>
      <c r="B3288" s="337"/>
      <c r="C3288" s="343"/>
      <c r="D3288" s="191" t="str">
        <f>$D$13</f>
        <v>SUD</v>
      </c>
      <c r="E3288" s="188"/>
      <c r="F3288" s="192"/>
      <c r="G3288" s="192"/>
      <c r="H3288" s="192"/>
      <c r="I3288" s="192"/>
      <c r="J3288" s="192"/>
      <c r="K3288" s="192"/>
      <c r="L3288" s="192"/>
      <c r="M3288" s="192"/>
      <c r="N3288" s="192"/>
      <c r="O3288" s="192"/>
      <c r="P3288" s="192"/>
    </row>
    <row r="3289" spans="1:16" x14ac:dyDescent="0.25">
      <c r="A3289" s="326"/>
      <c r="B3289" s="338"/>
      <c r="C3289" s="344"/>
      <c r="D3289" s="195" t="str">
        <f>$D$14</f>
        <v>OESTE</v>
      </c>
      <c r="E3289" s="190"/>
      <c r="F3289" s="192"/>
      <c r="G3289" s="192"/>
      <c r="H3289" s="192"/>
      <c r="I3289" s="192"/>
      <c r="J3289" s="192"/>
      <c r="K3289" s="192"/>
      <c r="L3289" s="192"/>
      <c r="M3289" s="192"/>
      <c r="N3289" s="192"/>
      <c r="O3289" s="192"/>
      <c r="P3289" s="192"/>
    </row>
    <row r="3290" spans="1:16" x14ac:dyDescent="0.25">
      <c r="A3290" s="193"/>
      <c r="B3290" s="206"/>
      <c r="C3290" s="204"/>
      <c r="D3290" s="192"/>
      <c r="E3290" s="192"/>
      <c r="F3290" s="192"/>
      <c r="G3290" s="192"/>
      <c r="H3290" s="192"/>
      <c r="I3290" s="192"/>
      <c r="J3290" s="192"/>
      <c r="K3290" s="192"/>
      <c r="L3290" s="192"/>
      <c r="M3290" s="192"/>
      <c r="N3290" s="192"/>
      <c r="O3290" s="192"/>
      <c r="P3290" s="192"/>
    </row>
    <row r="3291" spans="1:16" x14ac:dyDescent="0.25">
      <c r="A3291" s="327">
        <f>A3286+1</f>
        <v>657</v>
      </c>
      <c r="B3291" s="333">
        <f>Hoja2!B666</f>
        <v>0</v>
      </c>
      <c r="C3291" s="339">
        <f>Hoja2!R666</f>
        <v>0</v>
      </c>
      <c r="D3291" s="191" t="str">
        <f>$D$11</f>
        <v>NORTE</v>
      </c>
      <c r="E3291" s="187"/>
      <c r="F3291" s="192"/>
      <c r="G3291" s="192"/>
      <c r="H3291" s="192"/>
      <c r="I3291" s="192"/>
      <c r="J3291" s="192"/>
      <c r="K3291" s="192"/>
      <c r="L3291" s="192"/>
      <c r="M3291" s="192"/>
      <c r="N3291" s="192"/>
      <c r="O3291" s="192"/>
      <c r="P3291" s="192"/>
    </row>
    <row r="3292" spans="1:16" x14ac:dyDescent="0.25">
      <c r="A3292" s="328"/>
      <c r="B3292" s="334"/>
      <c r="C3292" s="340"/>
      <c r="D3292" s="194" t="str">
        <f>$D$12</f>
        <v>ESTE</v>
      </c>
      <c r="E3292" s="189"/>
      <c r="F3292" s="192"/>
      <c r="G3292" s="192"/>
      <c r="H3292" s="192"/>
      <c r="I3292" s="192"/>
      <c r="J3292" s="192"/>
      <c r="K3292" s="192"/>
      <c r="L3292" s="192"/>
      <c r="M3292" s="192"/>
      <c r="N3292" s="192"/>
      <c r="O3292" s="192"/>
      <c r="P3292" s="192"/>
    </row>
    <row r="3293" spans="1:16" x14ac:dyDescent="0.25">
      <c r="A3293" s="328"/>
      <c r="B3293" s="334"/>
      <c r="C3293" s="340"/>
      <c r="D3293" s="191" t="str">
        <f>$D$13</f>
        <v>SUD</v>
      </c>
      <c r="E3293" s="188"/>
      <c r="F3293" s="192"/>
      <c r="G3293" s="192"/>
      <c r="H3293" s="192"/>
      <c r="I3293" s="192"/>
      <c r="J3293" s="192"/>
      <c r="K3293" s="192"/>
      <c r="L3293" s="192"/>
      <c r="M3293" s="192"/>
      <c r="N3293" s="192"/>
      <c r="O3293" s="192"/>
      <c r="P3293" s="192"/>
    </row>
    <row r="3294" spans="1:16" x14ac:dyDescent="0.25">
      <c r="A3294" s="329"/>
      <c r="B3294" s="335"/>
      <c r="C3294" s="341"/>
      <c r="D3294" s="195" t="str">
        <f>$D$14</f>
        <v>OESTE</v>
      </c>
      <c r="E3294" s="190"/>
      <c r="F3294" s="192"/>
      <c r="G3294" s="192"/>
      <c r="H3294" s="192"/>
      <c r="I3294" s="192"/>
      <c r="J3294" s="192"/>
      <c r="K3294" s="192"/>
      <c r="L3294" s="192"/>
      <c r="M3294" s="192"/>
      <c r="N3294" s="192"/>
      <c r="O3294" s="192"/>
      <c r="P3294" s="192"/>
    </row>
    <row r="3295" spans="1:16" x14ac:dyDescent="0.25">
      <c r="A3295" s="193"/>
      <c r="B3295" s="206"/>
      <c r="C3295" s="204"/>
      <c r="D3295" s="192"/>
      <c r="E3295" s="192"/>
      <c r="F3295" s="192"/>
      <c r="G3295" s="192"/>
      <c r="H3295" s="192"/>
      <c r="I3295" s="192"/>
      <c r="J3295" s="192"/>
      <c r="K3295" s="192"/>
      <c r="L3295" s="192"/>
      <c r="M3295" s="192"/>
      <c r="N3295" s="192"/>
      <c r="O3295" s="192"/>
      <c r="P3295" s="192"/>
    </row>
    <row r="3296" spans="1:16" x14ac:dyDescent="0.25">
      <c r="A3296" s="324">
        <f>A3291+1</f>
        <v>658</v>
      </c>
      <c r="B3296" s="336">
        <f>Hoja2!B667</f>
        <v>0</v>
      </c>
      <c r="C3296" s="342">
        <f>Hoja2!R667</f>
        <v>0</v>
      </c>
      <c r="D3296" s="191" t="str">
        <f>$D$11</f>
        <v>NORTE</v>
      </c>
      <c r="E3296" s="187"/>
      <c r="F3296" s="192"/>
      <c r="G3296" s="192"/>
      <c r="H3296" s="192"/>
      <c r="I3296" s="192"/>
      <c r="J3296" s="192"/>
      <c r="K3296" s="192"/>
      <c r="L3296" s="192"/>
      <c r="M3296" s="192"/>
      <c r="N3296" s="192"/>
      <c r="O3296" s="192"/>
      <c r="P3296" s="192"/>
    </row>
    <row r="3297" spans="1:16" x14ac:dyDescent="0.25">
      <c r="A3297" s="325"/>
      <c r="B3297" s="337"/>
      <c r="C3297" s="343"/>
      <c r="D3297" s="194" t="str">
        <f>$D$12</f>
        <v>ESTE</v>
      </c>
      <c r="E3297" s="189"/>
      <c r="F3297" s="192"/>
      <c r="G3297" s="192"/>
      <c r="H3297" s="192"/>
      <c r="I3297" s="192"/>
      <c r="J3297" s="192"/>
      <c r="K3297" s="192"/>
      <c r="L3297" s="192"/>
      <c r="M3297" s="192"/>
      <c r="N3297" s="192"/>
      <c r="O3297" s="192"/>
      <c r="P3297" s="192"/>
    </row>
    <row r="3298" spans="1:16" x14ac:dyDescent="0.25">
      <c r="A3298" s="325"/>
      <c r="B3298" s="337"/>
      <c r="C3298" s="343"/>
      <c r="D3298" s="191" t="str">
        <f>$D$13</f>
        <v>SUD</v>
      </c>
      <c r="E3298" s="188"/>
      <c r="F3298" s="192"/>
      <c r="G3298" s="192"/>
      <c r="H3298" s="192"/>
      <c r="I3298" s="192"/>
      <c r="J3298" s="192"/>
      <c r="K3298" s="192"/>
      <c r="L3298" s="192"/>
      <c r="M3298" s="192"/>
      <c r="N3298" s="192"/>
      <c r="O3298" s="192"/>
      <c r="P3298" s="192"/>
    </row>
    <row r="3299" spans="1:16" x14ac:dyDescent="0.25">
      <c r="A3299" s="326"/>
      <c r="B3299" s="338"/>
      <c r="C3299" s="344"/>
      <c r="D3299" s="195" t="str">
        <f>$D$14</f>
        <v>OESTE</v>
      </c>
      <c r="E3299" s="190"/>
      <c r="F3299" s="192"/>
      <c r="G3299" s="192"/>
      <c r="H3299" s="192"/>
      <c r="I3299" s="192"/>
      <c r="J3299" s="192"/>
      <c r="K3299" s="192"/>
      <c r="L3299" s="192"/>
      <c r="M3299" s="192"/>
      <c r="N3299" s="192"/>
      <c r="O3299" s="192"/>
      <c r="P3299" s="192"/>
    </row>
    <row r="3300" spans="1:16" x14ac:dyDescent="0.25">
      <c r="A3300" s="193"/>
      <c r="B3300" s="206"/>
      <c r="C3300" s="204"/>
      <c r="D3300" s="192"/>
      <c r="E3300" s="192"/>
      <c r="F3300" s="192"/>
      <c r="G3300" s="192"/>
      <c r="H3300" s="192"/>
      <c r="I3300" s="192"/>
      <c r="J3300" s="192"/>
      <c r="K3300" s="192"/>
      <c r="L3300" s="192"/>
      <c r="M3300" s="192"/>
      <c r="N3300" s="192"/>
      <c r="O3300" s="192"/>
      <c r="P3300" s="192"/>
    </row>
    <row r="3301" spans="1:16" x14ac:dyDescent="0.25">
      <c r="A3301" s="327">
        <f>A3296+1</f>
        <v>659</v>
      </c>
      <c r="B3301" s="333">
        <f>Hoja2!B668</f>
        <v>0</v>
      </c>
      <c r="C3301" s="339">
        <f>Hoja2!R668</f>
        <v>0</v>
      </c>
      <c r="D3301" s="191" t="str">
        <f>$D$11</f>
        <v>NORTE</v>
      </c>
      <c r="E3301" s="187"/>
      <c r="F3301" s="192"/>
      <c r="G3301" s="192"/>
      <c r="H3301" s="192"/>
      <c r="I3301" s="192"/>
      <c r="J3301" s="192"/>
      <c r="K3301" s="192"/>
      <c r="L3301" s="192"/>
      <c r="M3301" s="192"/>
      <c r="N3301" s="192"/>
      <c r="O3301" s="192"/>
      <c r="P3301" s="192"/>
    </row>
    <row r="3302" spans="1:16" x14ac:dyDescent="0.25">
      <c r="A3302" s="328"/>
      <c r="B3302" s="334"/>
      <c r="C3302" s="340"/>
      <c r="D3302" s="194" t="str">
        <f>$D$12</f>
        <v>ESTE</v>
      </c>
      <c r="E3302" s="189"/>
      <c r="F3302" s="192"/>
      <c r="G3302" s="192"/>
      <c r="H3302" s="192"/>
      <c r="I3302" s="192"/>
      <c r="J3302" s="192"/>
      <c r="K3302" s="192"/>
      <c r="L3302" s="192"/>
      <c r="M3302" s="192"/>
      <c r="N3302" s="192"/>
      <c r="O3302" s="192"/>
      <c r="P3302" s="192"/>
    </row>
    <row r="3303" spans="1:16" x14ac:dyDescent="0.25">
      <c r="A3303" s="328"/>
      <c r="B3303" s="334"/>
      <c r="C3303" s="340"/>
      <c r="D3303" s="191" t="str">
        <f>$D$13</f>
        <v>SUD</v>
      </c>
      <c r="E3303" s="188"/>
      <c r="F3303" s="192"/>
      <c r="G3303" s="192"/>
      <c r="H3303" s="192"/>
      <c r="I3303" s="192"/>
      <c r="J3303" s="192"/>
      <c r="K3303" s="192"/>
      <c r="L3303" s="192"/>
      <c r="M3303" s="192"/>
      <c r="N3303" s="192"/>
      <c r="O3303" s="192"/>
      <c r="P3303" s="192"/>
    </row>
    <row r="3304" spans="1:16" x14ac:dyDescent="0.25">
      <c r="A3304" s="329"/>
      <c r="B3304" s="335"/>
      <c r="C3304" s="341"/>
      <c r="D3304" s="195" t="str">
        <f>$D$14</f>
        <v>OESTE</v>
      </c>
      <c r="E3304" s="190"/>
      <c r="F3304" s="192"/>
      <c r="G3304" s="192"/>
      <c r="H3304" s="192"/>
      <c r="I3304" s="192"/>
      <c r="J3304" s="192"/>
      <c r="K3304" s="192"/>
      <c r="L3304" s="192"/>
      <c r="M3304" s="192"/>
      <c r="N3304" s="192"/>
      <c r="O3304" s="192"/>
      <c r="P3304" s="192"/>
    </row>
    <row r="3305" spans="1:16" x14ac:dyDescent="0.25">
      <c r="A3305" s="193"/>
      <c r="B3305" s="206"/>
      <c r="C3305" s="204"/>
      <c r="D3305" s="192"/>
      <c r="E3305" s="192"/>
      <c r="F3305" s="192"/>
      <c r="G3305" s="192"/>
      <c r="H3305" s="192"/>
      <c r="I3305" s="192"/>
      <c r="J3305" s="192"/>
      <c r="K3305" s="192"/>
      <c r="L3305" s="192"/>
      <c r="M3305" s="192"/>
      <c r="N3305" s="192"/>
      <c r="O3305" s="192"/>
      <c r="P3305" s="192"/>
    </row>
    <row r="3306" spans="1:16" x14ac:dyDescent="0.25">
      <c r="A3306" s="324">
        <f>A3301+1</f>
        <v>660</v>
      </c>
      <c r="B3306" s="336">
        <f>Hoja2!B669</f>
        <v>0</v>
      </c>
      <c r="C3306" s="342">
        <f>Hoja2!R669</f>
        <v>0</v>
      </c>
      <c r="D3306" s="191" t="str">
        <f>$D$11</f>
        <v>NORTE</v>
      </c>
      <c r="E3306" s="187"/>
      <c r="F3306" s="192"/>
      <c r="G3306" s="192"/>
      <c r="H3306" s="192"/>
      <c r="I3306" s="192"/>
      <c r="J3306" s="192"/>
      <c r="K3306" s="192"/>
      <c r="L3306" s="192"/>
      <c r="M3306" s="192"/>
      <c r="N3306" s="192"/>
      <c r="O3306" s="192"/>
      <c r="P3306" s="192"/>
    </row>
    <row r="3307" spans="1:16" x14ac:dyDescent="0.25">
      <c r="A3307" s="325"/>
      <c r="B3307" s="337"/>
      <c r="C3307" s="343"/>
      <c r="D3307" s="194" t="str">
        <f>$D$12</f>
        <v>ESTE</v>
      </c>
      <c r="E3307" s="189"/>
      <c r="F3307" s="192"/>
      <c r="G3307" s="192"/>
      <c r="H3307" s="192"/>
      <c r="I3307" s="192"/>
      <c r="J3307" s="192"/>
      <c r="K3307" s="192"/>
      <c r="L3307" s="192"/>
      <c r="M3307" s="192"/>
      <c r="N3307" s="192"/>
      <c r="O3307" s="192"/>
      <c r="P3307" s="192"/>
    </row>
    <row r="3308" spans="1:16" x14ac:dyDescent="0.25">
      <c r="A3308" s="325"/>
      <c r="B3308" s="337"/>
      <c r="C3308" s="343"/>
      <c r="D3308" s="191" t="str">
        <f>$D$13</f>
        <v>SUD</v>
      </c>
      <c r="E3308" s="188"/>
      <c r="F3308" s="192"/>
      <c r="G3308" s="192"/>
      <c r="H3308" s="192"/>
      <c r="I3308" s="192"/>
      <c r="J3308" s="192"/>
      <c r="K3308" s="192"/>
      <c r="L3308" s="192"/>
      <c r="M3308" s="192"/>
      <c r="N3308" s="192"/>
      <c r="O3308" s="192"/>
      <c r="P3308" s="192"/>
    </row>
    <row r="3309" spans="1:16" x14ac:dyDescent="0.25">
      <c r="A3309" s="326"/>
      <c r="B3309" s="338"/>
      <c r="C3309" s="344"/>
      <c r="D3309" s="195" t="str">
        <f>$D$14</f>
        <v>OESTE</v>
      </c>
      <c r="E3309" s="190"/>
      <c r="F3309" s="192"/>
      <c r="G3309" s="192"/>
      <c r="H3309" s="192"/>
      <c r="I3309" s="192"/>
      <c r="J3309" s="192"/>
      <c r="K3309" s="192"/>
      <c r="L3309" s="192"/>
      <c r="M3309" s="192"/>
      <c r="N3309" s="192"/>
      <c r="O3309" s="192"/>
      <c r="P3309" s="192"/>
    </row>
    <row r="3310" spans="1:16" x14ac:dyDescent="0.25">
      <c r="A3310" s="193"/>
      <c r="B3310" s="206"/>
      <c r="C3310" s="204"/>
      <c r="D3310" s="192"/>
      <c r="E3310" s="192"/>
      <c r="F3310" s="192"/>
      <c r="G3310" s="192"/>
      <c r="H3310" s="192"/>
      <c r="I3310" s="192"/>
      <c r="J3310" s="192"/>
      <c r="K3310" s="192"/>
      <c r="L3310" s="192"/>
      <c r="M3310" s="192"/>
      <c r="N3310" s="192"/>
      <c r="O3310" s="192"/>
      <c r="P3310" s="192"/>
    </row>
    <row r="3311" spans="1:16" x14ac:dyDescent="0.25">
      <c r="A3311" s="327">
        <f>A3306+1</f>
        <v>661</v>
      </c>
      <c r="B3311" s="333">
        <f>Hoja2!B670</f>
        <v>0</v>
      </c>
      <c r="C3311" s="339">
        <f>Hoja2!R670</f>
        <v>0</v>
      </c>
      <c r="D3311" s="191" t="str">
        <f>$D$11</f>
        <v>NORTE</v>
      </c>
      <c r="E3311" s="187"/>
      <c r="F3311" s="192"/>
      <c r="G3311" s="192"/>
      <c r="H3311" s="192"/>
      <c r="I3311" s="192"/>
      <c r="J3311" s="192"/>
      <c r="K3311" s="192"/>
      <c r="L3311" s="192"/>
      <c r="M3311" s="192"/>
      <c r="N3311" s="192"/>
      <c r="O3311" s="192"/>
      <c r="P3311" s="192"/>
    </row>
    <row r="3312" spans="1:16" x14ac:dyDescent="0.25">
      <c r="A3312" s="328"/>
      <c r="B3312" s="334"/>
      <c r="C3312" s="340"/>
      <c r="D3312" s="194" t="str">
        <f>$D$12</f>
        <v>ESTE</v>
      </c>
      <c r="E3312" s="189"/>
      <c r="F3312" s="192"/>
      <c r="G3312" s="192"/>
      <c r="H3312" s="192"/>
      <c r="I3312" s="192"/>
      <c r="J3312" s="192"/>
      <c r="K3312" s="192"/>
      <c r="L3312" s="192"/>
      <c r="M3312" s="192"/>
      <c r="N3312" s="192"/>
      <c r="O3312" s="192"/>
      <c r="P3312" s="192"/>
    </row>
    <row r="3313" spans="1:16" x14ac:dyDescent="0.25">
      <c r="A3313" s="328"/>
      <c r="B3313" s="334"/>
      <c r="C3313" s="340"/>
      <c r="D3313" s="191" t="str">
        <f>$D$13</f>
        <v>SUD</v>
      </c>
      <c r="E3313" s="188"/>
      <c r="F3313" s="192"/>
      <c r="G3313" s="192"/>
      <c r="H3313" s="192"/>
      <c r="I3313" s="192"/>
      <c r="J3313" s="192"/>
      <c r="K3313" s="192"/>
      <c r="L3313" s="192"/>
      <c r="M3313" s="192"/>
      <c r="N3313" s="192"/>
      <c r="O3313" s="192"/>
      <c r="P3313" s="192"/>
    </row>
    <row r="3314" spans="1:16" x14ac:dyDescent="0.25">
      <c r="A3314" s="329"/>
      <c r="B3314" s="335"/>
      <c r="C3314" s="341"/>
      <c r="D3314" s="195" t="str">
        <f>$D$14</f>
        <v>OESTE</v>
      </c>
      <c r="E3314" s="190"/>
      <c r="F3314" s="192"/>
      <c r="G3314" s="192"/>
      <c r="H3314" s="192"/>
      <c r="I3314" s="192"/>
      <c r="J3314" s="192"/>
      <c r="K3314" s="192"/>
      <c r="L3314" s="192"/>
      <c r="M3314" s="192"/>
      <c r="N3314" s="192"/>
      <c r="O3314" s="192"/>
      <c r="P3314" s="192"/>
    </row>
    <row r="3315" spans="1:16" x14ac:dyDescent="0.25">
      <c r="A3315" s="193"/>
      <c r="B3315" s="206"/>
      <c r="C3315" s="204"/>
      <c r="D3315" s="192"/>
      <c r="E3315" s="192"/>
      <c r="F3315" s="192"/>
      <c r="G3315" s="192"/>
      <c r="H3315" s="192"/>
      <c r="I3315" s="192"/>
      <c r="J3315" s="192"/>
      <c r="K3315" s="192"/>
      <c r="L3315" s="192"/>
      <c r="M3315" s="192"/>
      <c r="N3315" s="192"/>
      <c r="O3315" s="192"/>
      <c r="P3315" s="192"/>
    </row>
    <row r="3316" spans="1:16" x14ac:dyDescent="0.25">
      <c r="A3316" s="324">
        <f>A3311+1</f>
        <v>662</v>
      </c>
      <c r="B3316" s="336">
        <f>Hoja2!B671</f>
        <v>0</v>
      </c>
      <c r="C3316" s="342">
        <f>Hoja2!R671</f>
        <v>0</v>
      </c>
      <c r="D3316" s="191" t="str">
        <f>$D$11</f>
        <v>NORTE</v>
      </c>
      <c r="E3316" s="187"/>
      <c r="F3316" s="192"/>
      <c r="G3316" s="192"/>
      <c r="H3316" s="192"/>
      <c r="I3316" s="192"/>
      <c r="J3316" s="192"/>
      <c r="K3316" s="192"/>
      <c r="L3316" s="192"/>
      <c r="M3316" s="192"/>
      <c r="N3316" s="192"/>
      <c r="O3316" s="192"/>
      <c r="P3316" s="192"/>
    </row>
    <row r="3317" spans="1:16" x14ac:dyDescent="0.25">
      <c r="A3317" s="325"/>
      <c r="B3317" s="337"/>
      <c r="C3317" s="343"/>
      <c r="D3317" s="194" t="str">
        <f>$D$12</f>
        <v>ESTE</v>
      </c>
      <c r="E3317" s="189"/>
      <c r="F3317" s="192"/>
      <c r="G3317" s="192"/>
      <c r="H3317" s="192"/>
      <c r="I3317" s="192"/>
      <c r="J3317" s="192"/>
      <c r="K3317" s="192"/>
      <c r="L3317" s="192"/>
      <c r="M3317" s="192"/>
      <c r="N3317" s="192"/>
      <c r="O3317" s="192"/>
      <c r="P3317" s="192"/>
    </row>
    <row r="3318" spans="1:16" x14ac:dyDescent="0.25">
      <c r="A3318" s="325"/>
      <c r="B3318" s="337"/>
      <c r="C3318" s="343"/>
      <c r="D3318" s="191" t="str">
        <f>$D$13</f>
        <v>SUD</v>
      </c>
      <c r="E3318" s="188"/>
      <c r="F3318" s="192"/>
      <c r="G3318" s="192"/>
      <c r="H3318" s="192"/>
      <c r="I3318" s="192"/>
      <c r="J3318" s="192"/>
      <c r="K3318" s="192"/>
      <c r="L3318" s="192"/>
      <c r="M3318" s="192"/>
      <c r="N3318" s="192"/>
      <c r="O3318" s="192"/>
      <c r="P3318" s="192"/>
    </row>
    <row r="3319" spans="1:16" x14ac:dyDescent="0.25">
      <c r="A3319" s="326"/>
      <c r="B3319" s="338"/>
      <c r="C3319" s="344"/>
      <c r="D3319" s="195" t="str">
        <f>$D$14</f>
        <v>OESTE</v>
      </c>
      <c r="E3319" s="190"/>
      <c r="F3319" s="192"/>
      <c r="G3319" s="192"/>
      <c r="H3319" s="192"/>
      <c r="I3319" s="192"/>
      <c r="J3319" s="192"/>
      <c r="K3319" s="192"/>
      <c r="L3319" s="192"/>
      <c r="M3319" s="192"/>
      <c r="N3319" s="192"/>
      <c r="O3319" s="192"/>
      <c r="P3319" s="192"/>
    </row>
    <row r="3320" spans="1:16" x14ac:dyDescent="0.25">
      <c r="A3320" s="193"/>
      <c r="B3320" s="206"/>
      <c r="C3320" s="204"/>
      <c r="D3320" s="192"/>
      <c r="E3320" s="192"/>
      <c r="F3320" s="192"/>
      <c r="G3320" s="192"/>
      <c r="H3320" s="192"/>
      <c r="I3320" s="192"/>
      <c r="J3320" s="192"/>
      <c r="K3320" s="192"/>
      <c r="L3320" s="192"/>
      <c r="M3320" s="192"/>
      <c r="N3320" s="192"/>
      <c r="O3320" s="192"/>
      <c r="P3320" s="192"/>
    </row>
    <row r="3321" spans="1:16" x14ac:dyDescent="0.25">
      <c r="A3321" s="327">
        <f>A3316+1</f>
        <v>663</v>
      </c>
      <c r="B3321" s="333">
        <f>Hoja2!B672</f>
        <v>0</v>
      </c>
      <c r="C3321" s="339">
        <f>Hoja2!R672</f>
        <v>0</v>
      </c>
      <c r="D3321" s="191" t="str">
        <f>$D$11</f>
        <v>NORTE</v>
      </c>
      <c r="E3321" s="187"/>
      <c r="F3321" s="192"/>
      <c r="G3321" s="192"/>
      <c r="H3321" s="192"/>
      <c r="I3321" s="192"/>
      <c r="J3321" s="192"/>
      <c r="K3321" s="192"/>
      <c r="L3321" s="192"/>
      <c r="M3321" s="192"/>
      <c r="N3321" s="192"/>
      <c r="O3321" s="192"/>
      <c r="P3321" s="192"/>
    </row>
    <row r="3322" spans="1:16" x14ac:dyDescent="0.25">
      <c r="A3322" s="328"/>
      <c r="B3322" s="334"/>
      <c r="C3322" s="340"/>
      <c r="D3322" s="194" t="str">
        <f>$D$12</f>
        <v>ESTE</v>
      </c>
      <c r="E3322" s="189"/>
      <c r="F3322" s="192"/>
      <c r="G3322" s="192"/>
      <c r="H3322" s="192"/>
      <c r="I3322" s="192"/>
      <c r="J3322" s="192"/>
      <c r="K3322" s="192"/>
      <c r="L3322" s="192"/>
      <c r="M3322" s="192"/>
      <c r="N3322" s="192"/>
      <c r="O3322" s="192"/>
      <c r="P3322" s="192"/>
    </row>
    <row r="3323" spans="1:16" x14ac:dyDescent="0.25">
      <c r="A3323" s="328"/>
      <c r="B3323" s="334"/>
      <c r="C3323" s="340"/>
      <c r="D3323" s="191" t="str">
        <f>$D$13</f>
        <v>SUD</v>
      </c>
      <c r="E3323" s="188"/>
      <c r="F3323" s="192"/>
      <c r="G3323" s="192"/>
      <c r="H3323" s="192"/>
      <c r="I3323" s="192"/>
      <c r="J3323" s="192"/>
      <c r="K3323" s="192"/>
      <c r="L3323" s="192"/>
      <c r="M3323" s="192"/>
      <c r="N3323" s="192"/>
      <c r="O3323" s="192"/>
      <c r="P3323" s="192"/>
    </row>
    <row r="3324" spans="1:16" x14ac:dyDescent="0.25">
      <c r="A3324" s="329"/>
      <c r="B3324" s="335"/>
      <c r="C3324" s="341"/>
      <c r="D3324" s="195" t="str">
        <f>$D$14</f>
        <v>OESTE</v>
      </c>
      <c r="E3324" s="190"/>
      <c r="F3324" s="192"/>
      <c r="G3324" s="192"/>
      <c r="H3324" s="192"/>
      <c r="I3324" s="192"/>
      <c r="J3324" s="192"/>
      <c r="K3324" s="192"/>
      <c r="L3324" s="192"/>
      <c r="M3324" s="192"/>
      <c r="N3324" s="192"/>
      <c r="O3324" s="192"/>
      <c r="P3324" s="192"/>
    </row>
    <row r="3325" spans="1:16" x14ac:dyDescent="0.25">
      <c r="A3325" s="193"/>
      <c r="B3325" s="206"/>
      <c r="C3325" s="204"/>
      <c r="D3325" s="192"/>
      <c r="E3325" s="192"/>
      <c r="F3325" s="192"/>
      <c r="G3325" s="192"/>
      <c r="H3325" s="192"/>
      <c r="I3325" s="192"/>
      <c r="J3325" s="192"/>
      <c r="K3325" s="192"/>
      <c r="L3325" s="192"/>
      <c r="M3325" s="192"/>
      <c r="N3325" s="192"/>
      <c r="O3325" s="192"/>
      <c r="P3325" s="192"/>
    </row>
    <row r="3326" spans="1:16" x14ac:dyDescent="0.25">
      <c r="A3326" s="324">
        <f>A3321+1</f>
        <v>664</v>
      </c>
      <c r="B3326" s="336">
        <f>Hoja2!B673</f>
        <v>0</v>
      </c>
      <c r="C3326" s="342">
        <f>Hoja2!R673</f>
        <v>0</v>
      </c>
      <c r="D3326" s="191" t="str">
        <f>$D$11</f>
        <v>NORTE</v>
      </c>
      <c r="E3326" s="187"/>
      <c r="F3326" s="192"/>
      <c r="G3326" s="192"/>
      <c r="H3326" s="192"/>
      <c r="I3326" s="192"/>
      <c r="J3326" s="192"/>
      <c r="K3326" s="192"/>
      <c r="L3326" s="192"/>
      <c r="M3326" s="192"/>
      <c r="N3326" s="192"/>
      <c r="O3326" s="192"/>
      <c r="P3326" s="192"/>
    </row>
    <row r="3327" spans="1:16" x14ac:dyDescent="0.25">
      <c r="A3327" s="325"/>
      <c r="B3327" s="337"/>
      <c r="C3327" s="343"/>
      <c r="D3327" s="194" t="str">
        <f>$D$12</f>
        <v>ESTE</v>
      </c>
      <c r="E3327" s="189"/>
      <c r="F3327" s="192"/>
      <c r="G3327" s="192"/>
      <c r="H3327" s="192"/>
      <c r="I3327" s="192"/>
      <c r="J3327" s="192"/>
      <c r="K3327" s="192"/>
      <c r="L3327" s="192"/>
      <c r="M3327" s="192"/>
      <c r="N3327" s="192"/>
      <c r="O3327" s="192"/>
      <c r="P3327" s="192"/>
    </row>
    <row r="3328" spans="1:16" x14ac:dyDescent="0.25">
      <c r="A3328" s="325"/>
      <c r="B3328" s="337"/>
      <c r="C3328" s="343"/>
      <c r="D3328" s="191" t="str">
        <f>$D$13</f>
        <v>SUD</v>
      </c>
      <c r="E3328" s="188"/>
      <c r="F3328" s="192"/>
      <c r="G3328" s="192"/>
      <c r="H3328" s="192"/>
      <c r="I3328" s="192"/>
      <c r="J3328" s="192"/>
      <c r="K3328" s="192"/>
      <c r="L3328" s="192"/>
      <c r="M3328" s="192"/>
      <c r="N3328" s="192"/>
      <c r="O3328" s="192"/>
      <c r="P3328" s="192"/>
    </row>
    <row r="3329" spans="1:16" x14ac:dyDescent="0.25">
      <c r="A3329" s="326"/>
      <c r="B3329" s="338"/>
      <c r="C3329" s="344"/>
      <c r="D3329" s="195" t="str">
        <f>$D$14</f>
        <v>OESTE</v>
      </c>
      <c r="E3329" s="190"/>
      <c r="F3329" s="192"/>
      <c r="G3329" s="192"/>
      <c r="H3329" s="192"/>
      <c r="I3329" s="192"/>
      <c r="J3329" s="192"/>
      <c r="K3329" s="192"/>
      <c r="L3329" s="192"/>
      <c r="M3329" s="192"/>
      <c r="N3329" s="192"/>
      <c r="O3329" s="192"/>
      <c r="P3329" s="192"/>
    </row>
    <row r="3330" spans="1:16" x14ac:dyDescent="0.25">
      <c r="A3330" s="193"/>
      <c r="B3330" s="206"/>
      <c r="C3330" s="204"/>
      <c r="D3330" s="192"/>
      <c r="E3330" s="192"/>
      <c r="F3330" s="192"/>
      <c r="G3330" s="192"/>
      <c r="H3330" s="192"/>
      <c r="I3330" s="192"/>
      <c r="J3330" s="192"/>
      <c r="K3330" s="192"/>
      <c r="L3330" s="192"/>
      <c r="M3330" s="192"/>
      <c r="N3330" s="192"/>
      <c r="O3330" s="192"/>
      <c r="P3330" s="192"/>
    </row>
    <row r="3331" spans="1:16" x14ac:dyDescent="0.25">
      <c r="A3331" s="327">
        <f>A3326+1</f>
        <v>665</v>
      </c>
      <c r="B3331" s="333">
        <f>Hoja2!B674</f>
        <v>0</v>
      </c>
      <c r="C3331" s="339">
        <f>Hoja2!R674</f>
        <v>0</v>
      </c>
      <c r="D3331" s="191" t="str">
        <f>$D$11</f>
        <v>NORTE</v>
      </c>
      <c r="E3331" s="187"/>
      <c r="F3331" s="192"/>
      <c r="G3331" s="192"/>
      <c r="H3331" s="192"/>
      <c r="I3331" s="192"/>
      <c r="J3331" s="192"/>
      <c r="K3331" s="192"/>
      <c r="L3331" s="192"/>
      <c r="M3331" s="192"/>
      <c r="N3331" s="192"/>
      <c r="O3331" s="192"/>
      <c r="P3331" s="192"/>
    </row>
    <row r="3332" spans="1:16" x14ac:dyDescent="0.25">
      <c r="A3332" s="328"/>
      <c r="B3332" s="334"/>
      <c r="C3332" s="340"/>
      <c r="D3332" s="194" t="str">
        <f>$D$12</f>
        <v>ESTE</v>
      </c>
      <c r="E3332" s="189"/>
      <c r="F3332" s="192"/>
      <c r="G3332" s="192"/>
      <c r="H3332" s="192"/>
      <c r="I3332" s="192"/>
      <c r="J3332" s="192"/>
      <c r="K3332" s="192"/>
      <c r="L3332" s="192"/>
      <c r="M3332" s="192"/>
      <c r="N3332" s="192"/>
      <c r="O3332" s="192"/>
      <c r="P3332" s="192"/>
    </row>
    <row r="3333" spans="1:16" x14ac:dyDescent="0.25">
      <c r="A3333" s="328"/>
      <c r="B3333" s="334"/>
      <c r="C3333" s="340"/>
      <c r="D3333" s="191" t="str">
        <f>$D$13</f>
        <v>SUD</v>
      </c>
      <c r="E3333" s="188"/>
      <c r="F3333" s="192"/>
      <c r="G3333" s="192"/>
      <c r="H3333" s="192"/>
      <c r="I3333" s="192"/>
      <c r="J3333" s="192"/>
      <c r="K3333" s="192"/>
      <c r="L3333" s="192"/>
      <c r="M3333" s="192"/>
      <c r="N3333" s="192"/>
      <c r="O3333" s="192"/>
      <c r="P3333" s="192"/>
    </row>
    <row r="3334" spans="1:16" x14ac:dyDescent="0.25">
      <c r="A3334" s="329"/>
      <c r="B3334" s="335"/>
      <c r="C3334" s="341"/>
      <c r="D3334" s="195" t="str">
        <f>$D$14</f>
        <v>OESTE</v>
      </c>
      <c r="E3334" s="190"/>
      <c r="F3334" s="192"/>
      <c r="G3334" s="192"/>
      <c r="H3334" s="192"/>
      <c r="I3334" s="192"/>
      <c r="J3334" s="192"/>
      <c r="K3334" s="192"/>
      <c r="L3334" s="192"/>
      <c r="M3334" s="192"/>
      <c r="N3334" s="192"/>
      <c r="O3334" s="192"/>
      <c r="P3334" s="192"/>
    </row>
    <row r="3335" spans="1:16" x14ac:dyDescent="0.25">
      <c r="A3335" s="193"/>
      <c r="B3335" s="206"/>
      <c r="C3335" s="204"/>
      <c r="D3335" s="192"/>
      <c r="E3335" s="192"/>
      <c r="F3335" s="192"/>
      <c r="G3335" s="192"/>
      <c r="H3335" s="192"/>
      <c r="I3335" s="192"/>
      <c r="J3335" s="192"/>
      <c r="K3335" s="192"/>
      <c r="L3335" s="192"/>
      <c r="M3335" s="192"/>
      <c r="N3335" s="192"/>
      <c r="O3335" s="192"/>
      <c r="P3335" s="192"/>
    </row>
    <row r="3336" spans="1:16" x14ac:dyDescent="0.25">
      <c r="A3336" s="324">
        <f>A3331+1</f>
        <v>666</v>
      </c>
      <c r="B3336" s="336">
        <f>Hoja2!B675</f>
        <v>0</v>
      </c>
      <c r="C3336" s="342">
        <f>Hoja2!R675</f>
        <v>0</v>
      </c>
      <c r="D3336" s="191" t="str">
        <f>$D$11</f>
        <v>NORTE</v>
      </c>
      <c r="E3336" s="187"/>
      <c r="F3336" s="192"/>
      <c r="G3336" s="192"/>
      <c r="H3336" s="192"/>
      <c r="I3336" s="192"/>
      <c r="J3336" s="192"/>
      <c r="K3336" s="192"/>
      <c r="L3336" s="192"/>
      <c r="M3336" s="192"/>
      <c r="N3336" s="192"/>
      <c r="O3336" s="192"/>
      <c r="P3336" s="192"/>
    </row>
    <row r="3337" spans="1:16" x14ac:dyDescent="0.25">
      <c r="A3337" s="325"/>
      <c r="B3337" s="337"/>
      <c r="C3337" s="343"/>
      <c r="D3337" s="194" t="str">
        <f>$D$12</f>
        <v>ESTE</v>
      </c>
      <c r="E3337" s="189"/>
      <c r="F3337" s="192"/>
      <c r="G3337" s="192"/>
      <c r="H3337" s="192"/>
      <c r="I3337" s="192"/>
      <c r="J3337" s="192"/>
      <c r="K3337" s="192"/>
      <c r="L3337" s="192"/>
      <c r="M3337" s="192"/>
      <c r="N3337" s="192"/>
      <c r="O3337" s="192"/>
      <c r="P3337" s="192"/>
    </row>
    <row r="3338" spans="1:16" x14ac:dyDescent="0.25">
      <c r="A3338" s="325"/>
      <c r="B3338" s="337"/>
      <c r="C3338" s="343"/>
      <c r="D3338" s="191" t="str">
        <f>$D$13</f>
        <v>SUD</v>
      </c>
      <c r="E3338" s="188"/>
      <c r="F3338" s="192"/>
      <c r="G3338" s="192"/>
      <c r="H3338" s="192"/>
      <c r="I3338" s="192"/>
      <c r="J3338" s="192"/>
      <c r="K3338" s="192"/>
      <c r="L3338" s="192"/>
      <c r="M3338" s="192"/>
      <c r="N3338" s="192"/>
      <c r="O3338" s="192"/>
      <c r="P3338" s="192"/>
    </row>
    <row r="3339" spans="1:16" x14ac:dyDescent="0.25">
      <c r="A3339" s="326"/>
      <c r="B3339" s="338"/>
      <c r="C3339" s="344"/>
      <c r="D3339" s="195" t="str">
        <f>$D$14</f>
        <v>OESTE</v>
      </c>
      <c r="E3339" s="190"/>
      <c r="F3339" s="192"/>
      <c r="G3339" s="192"/>
      <c r="H3339" s="192"/>
      <c r="I3339" s="192"/>
      <c r="J3339" s="192"/>
      <c r="K3339" s="192"/>
      <c r="L3339" s="192"/>
      <c r="M3339" s="192"/>
      <c r="N3339" s="192"/>
      <c r="O3339" s="192"/>
      <c r="P3339" s="192"/>
    </row>
    <row r="3340" spans="1:16" x14ac:dyDescent="0.25">
      <c r="A3340" s="193"/>
      <c r="B3340" s="206"/>
      <c r="C3340" s="204"/>
      <c r="D3340" s="192"/>
      <c r="E3340" s="192"/>
      <c r="F3340" s="192"/>
      <c r="G3340" s="192"/>
      <c r="H3340" s="192"/>
      <c r="I3340" s="192"/>
      <c r="J3340" s="192"/>
      <c r="K3340" s="192"/>
      <c r="L3340" s="192"/>
      <c r="M3340" s="192"/>
      <c r="N3340" s="192"/>
      <c r="O3340" s="192"/>
      <c r="P3340" s="192"/>
    </row>
    <row r="3341" spans="1:16" x14ac:dyDescent="0.25">
      <c r="A3341" s="327">
        <f>A3336+1</f>
        <v>667</v>
      </c>
      <c r="B3341" s="333">
        <f>Hoja2!B676</f>
        <v>0</v>
      </c>
      <c r="C3341" s="339">
        <f>Hoja2!R676</f>
        <v>0</v>
      </c>
      <c r="D3341" s="191" t="str">
        <f>$D$11</f>
        <v>NORTE</v>
      </c>
      <c r="E3341" s="187"/>
      <c r="F3341" s="192"/>
      <c r="G3341" s="192"/>
      <c r="H3341" s="192"/>
      <c r="I3341" s="192"/>
      <c r="J3341" s="192"/>
      <c r="K3341" s="192"/>
      <c r="L3341" s="192"/>
      <c r="M3341" s="192"/>
      <c r="N3341" s="192"/>
      <c r="O3341" s="192"/>
      <c r="P3341" s="192"/>
    </row>
    <row r="3342" spans="1:16" x14ac:dyDescent="0.25">
      <c r="A3342" s="328"/>
      <c r="B3342" s="334"/>
      <c r="C3342" s="340"/>
      <c r="D3342" s="194" t="str">
        <f>$D$12</f>
        <v>ESTE</v>
      </c>
      <c r="E3342" s="189"/>
      <c r="F3342" s="192"/>
      <c r="G3342" s="192"/>
      <c r="H3342" s="192"/>
      <c r="I3342" s="192"/>
      <c r="J3342" s="192"/>
      <c r="K3342" s="192"/>
      <c r="L3342" s="192"/>
      <c r="M3342" s="192"/>
      <c r="N3342" s="192"/>
      <c r="O3342" s="192"/>
      <c r="P3342" s="192"/>
    </row>
    <row r="3343" spans="1:16" x14ac:dyDescent="0.25">
      <c r="A3343" s="328"/>
      <c r="B3343" s="334"/>
      <c r="C3343" s="340"/>
      <c r="D3343" s="191" t="str">
        <f>$D$13</f>
        <v>SUD</v>
      </c>
      <c r="E3343" s="188"/>
      <c r="F3343" s="192"/>
      <c r="G3343" s="192"/>
      <c r="H3343" s="192"/>
      <c r="I3343" s="192"/>
      <c r="J3343" s="192"/>
      <c r="K3343" s="192"/>
      <c r="L3343" s="192"/>
      <c r="M3343" s="192"/>
      <c r="N3343" s="192"/>
      <c r="O3343" s="192"/>
      <c r="P3343" s="192"/>
    </row>
    <row r="3344" spans="1:16" x14ac:dyDescent="0.25">
      <c r="A3344" s="329"/>
      <c r="B3344" s="335"/>
      <c r="C3344" s="341"/>
      <c r="D3344" s="195" t="str">
        <f>$D$14</f>
        <v>OESTE</v>
      </c>
      <c r="E3344" s="190"/>
      <c r="F3344" s="192"/>
      <c r="G3344" s="192"/>
      <c r="H3344" s="192"/>
      <c r="I3344" s="192"/>
      <c r="J3344" s="192"/>
      <c r="K3344" s="192"/>
      <c r="L3344" s="192"/>
      <c r="M3344" s="192"/>
      <c r="N3344" s="192"/>
      <c r="O3344" s="192"/>
      <c r="P3344" s="192"/>
    </row>
    <row r="3345" spans="1:16" x14ac:dyDescent="0.25">
      <c r="A3345" s="193"/>
      <c r="B3345" s="206"/>
      <c r="C3345" s="204"/>
      <c r="D3345" s="192"/>
      <c r="E3345" s="192"/>
      <c r="F3345" s="192"/>
      <c r="G3345" s="192"/>
      <c r="H3345" s="192"/>
      <c r="I3345" s="192"/>
      <c r="J3345" s="192"/>
      <c r="K3345" s="192"/>
      <c r="L3345" s="192"/>
      <c r="M3345" s="192"/>
      <c r="N3345" s="192"/>
      <c r="O3345" s="192"/>
      <c r="P3345" s="192"/>
    </row>
    <row r="3346" spans="1:16" x14ac:dyDescent="0.25">
      <c r="A3346" s="324">
        <f>A3341+1</f>
        <v>668</v>
      </c>
      <c r="B3346" s="336">
        <f>Hoja2!B677</f>
        <v>0</v>
      </c>
      <c r="C3346" s="342">
        <f>Hoja2!R677</f>
        <v>0</v>
      </c>
      <c r="D3346" s="191" t="str">
        <f>$D$11</f>
        <v>NORTE</v>
      </c>
      <c r="E3346" s="187"/>
      <c r="F3346" s="192"/>
      <c r="G3346" s="192"/>
      <c r="H3346" s="192"/>
      <c r="I3346" s="192"/>
      <c r="J3346" s="192"/>
      <c r="K3346" s="192"/>
      <c r="L3346" s="192"/>
      <c r="M3346" s="192"/>
      <c r="N3346" s="192"/>
      <c r="O3346" s="192"/>
      <c r="P3346" s="192"/>
    </row>
    <row r="3347" spans="1:16" x14ac:dyDescent="0.25">
      <c r="A3347" s="325"/>
      <c r="B3347" s="337"/>
      <c r="C3347" s="343"/>
      <c r="D3347" s="194" t="str">
        <f>$D$12</f>
        <v>ESTE</v>
      </c>
      <c r="E3347" s="189"/>
      <c r="F3347" s="192"/>
      <c r="G3347" s="192"/>
      <c r="H3347" s="192"/>
      <c r="I3347" s="192"/>
      <c r="J3347" s="192"/>
      <c r="K3347" s="192"/>
      <c r="L3347" s="192"/>
      <c r="M3347" s="192"/>
      <c r="N3347" s="192"/>
      <c r="O3347" s="192"/>
      <c r="P3347" s="192"/>
    </row>
    <row r="3348" spans="1:16" x14ac:dyDescent="0.25">
      <c r="A3348" s="325"/>
      <c r="B3348" s="337"/>
      <c r="C3348" s="343"/>
      <c r="D3348" s="191" t="str">
        <f>$D$13</f>
        <v>SUD</v>
      </c>
      <c r="E3348" s="188"/>
      <c r="F3348" s="192"/>
      <c r="G3348" s="192"/>
      <c r="H3348" s="192"/>
      <c r="I3348" s="192"/>
      <c r="J3348" s="192"/>
      <c r="K3348" s="192"/>
      <c r="L3348" s="192"/>
      <c r="M3348" s="192"/>
      <c r="N3348" s="192"/>
      <c r="O3348" s="192"/>
      <c r="P3348" s="192"/>
    </row>
    <row r="3349" spans="1:16" x14ac:dyDescent="0.25">
      <c r="A3349" s="326"/>
      <c r="B3349" s="338"/>
      <c r="C3349" s="344"/>
      <c r="D3349" s="195" t="str">
        <f>$D$14</f>
        <v>OESTE</v>
      </c>
      <c r="E3349" s="190"/>
      <c r="F3349" s="192"/>
      <c r="G3349" s="192"/>
      <c r="H3349" s="192"/>
      <c r="I3349" s="192"/>
      <c r="J3349" s="192"/>
      <c r="K3349" s="192"/>
      <c r="L3349" s="192"/>
      <c r="M3349" s="192"/>
      <c r="N3349" s="192"/>
      <c r="O3349" s="192"/>
      <c r="P3349" s="192"/>
    </row>
    <row r="3350" spans="1:16" x14ac:dyDescent="0.25">
      <c r="A3350" s="193"/>
      <c r="B3350" s="206"/>
      <c r="C3350" s="204"/>
      <c r="D3350" s="192"/>
      <c r="E3350" s="192"/>
      <c r="F3350" s="192"/>
      <c r="G3350" s="192"/>
      <c r="H3350" s="192"/>
      <c r="I3350" s="192"/>
      <c r="J3350" s="192"/>
      <c r="K3350" s="192"/>
      <c r="L3350" s="192"/>
      <c r="M3350" s="192"/>
      <c r="N3350" s="192"/>
      <c r="O3350" s="192"/>
      <c r="P3350" s="192"/>
    </row>
    <row r="3351" spans="1:16" x14ac:dyDescent="0.25">
      <c r="A3351" s="327">
        <f>A3346+1</f>
        <v>669</v>
      </c>
      <c r="B3351" s="333">
        <f>Hoja2!B678</f>
        <v>0</v>
      </c>
      <c r="C3351" s="339">
        <f>Hoja2!R678</f>
        <v>0</v>
      </c>
      <c r="D3351" s="191" t="str">
        <f>$D$11</f>
        <v>NORTE</v>
      </c>
      <c r="E3351" s="187"/>
      <c r="F3351" s="192"/>
      <c r="G3351" s="192"/>
      <c r="H3351" s="192"/>
      <c r="I3351" s="192"/>
      <c r="J3351" s="192"/>
      <c r="K3351" s="192"/>
      <c r="L3351" s="192"/>
      <c r="M3351" s="192"/>
      <c r="N3351" s="192"/>
      <c r="O3351" s="192"/>
      <c r="P3351" s="192"/>
    </row>
    <row r="3352" spans="1:16" x14ac:dyDescent="0.25">
      <c r="A3352" s="328"/>
      <c r="B3352" s="334"/>
      <c r="C3352" s="340"/>
      <c r="D3352" s="194" t="str">
        <f>$D$12</f>
        <v>ESTE</v>
      </c>
      <c r="E3352" s="189"/>
      <c r="F3352" s="192"/>
      <c r="G3352" s="192"/>
      <c r="H3352" s="192"/>
      <c r="I3352" s="192"/>
      <c r="J3352" s="192"/>
      <c r="K3352" s="192"/>
      <c r="L3352" s="192"/>
      <c r="M3352" s="192"/>
      <c r="N3352" s="192"/>
      <c r="O3352" s="192"/>
      <c r="P3352" s="192"/>
    </row>
    <row r="3353" spans="1:16" x14ac:dyDescent="0.25">
      <c r="A3353" s="328"/>
      <c r="B3353" s="334"/>
      <c r="C3353" s="340"/>
      <c r="D3353" s="191" t="str">
        <f>$D$13</f>
        <v>SUD</v>
      </c>
      <c r="E3353" s="188"/>
      <c r="F3353" s="192"/>
      <c r="G3353" s="192"/>
      <c r="H3353" s="192"/>
      <c r="I3353" s="192"/>
      <c r="J3353" s="192"/>
      <c r="K3353" s="192"/>
      <c r="L3353" s="192"/>
      <c r="M3353" s="192"/>
      <c r="N3353" s="192"/>
      <c r="O3353" s="192"/>
      <c r="P3353" s="192"/>
    </row>
    <row r="3354" spans="1:16" x14ac:dyDescent="0.25">
      <c r="A3354" s="329"/>
      <c r="B3354" s="335"/>
      <c r="C3354" s="341"/>
      <c r="D3354" s="195" t="str">
        <f>$D$14</f>
        <v>OESTE</v>
      </c>
      <c r="E3354" s="190"/>
      <c r="F3354" s="192"/>
      <c r="G3354" s="192"/>
      <c r="H3354" s="192"/>
      <c r="I3354" s="192"/>
      <c r="J3354" s="192"/>
      <c r="K3354" s="192"/>
      <c r="L3354" s="192"/>
      <c r="M3354" s="192"/>
      <c r="N3354" s="192"/>
      <c r="O3354" s="192"/>
      <c r="P3354" s="192"/>
    </row>
    <row r="3355" spans="1:16" x14ac:dyDescent="0.25">
      <c r="A3355" s="193"/>
      <c r="B3355" s="206"/>
      <c r="C3355" s="204"/>
      <c r="D3355" s="192"/>
      <c r="E3355" s="192"/>
      <c r="F3355" s="192"/>
      <c r="G3355" s="192"/>
      <c r="H3355" s="192"/>
      <c r="I3355" s="192"/>
      <c r="J3355" s="192"/>
      <c r="K3355" s="192"/>
      <c r="L3355" s="192"/>
      <c r="M3355" s="192"/>
      <c r="N3355" s="192"/>
      <c r="O3355" s="192"/>
      <c r="P3355" s="192"/>
    </row>
    <row r="3356" spans="1:16" x14ac:dyDescent="0.25">
      <c r="A3356" s="324">
        <f>A3351+1</f>
        <v>670</v>
      </c>
      <c r="B3356" s="336">
        <f>Hoja2!B679</f>
        <v>0</v>
      </c>
      <c r="C3356" s="342">
        <f>Hoja2!R679</f>
        <v>0</v>
      </c>
      <c r="D3356" s="191" t="str">
        <f>$D$11</f>
        <v>NORTE</v>
      </c>
      <c r="E3356" s="187"/>
      <c r="F3356" s="192"/>
      <c r="G3356" s="192"/>
      <c r="H3356" s="192"/>
      <c r="I3356" s="192"/>
      <c r="J3356" s="192"/>
      <c r="K3356" s="192"/>
      <c r="L3356" s="192"/>
      <c r="M3356" s="192"/>
      <c r="N3356" s="192"/>
      <c r="O3356" s="192"/>
      <c r="P3356" s="192"/>
    </row>
    <row r="3357" spans="1:16" x14ac:dyDescent="0.25">
      <c r="A3357" s="325"/>
      <c r="B3357" s="337"/>
      <c r="C3357" s="343"/>
      <c r="D3357" s="194" t="str">
        <f>$D$12</f>
        <v>ESTE</v>
      </c>
      <c r="E3357" s="189"/>
      <c r="F3357" s="192"/>
      <c r="G3357" s="192"/>
      <c r="H3357" s="192"/>
      <c r="I3357" s="192"/>
      <c r="J3357" s="192"/>
      <c r="K3357" s="192"/>
      <c r="L3357" s="192"/>
      <c r="M3357" s="192"/>
      <c r="N3357" s="192"/>
      <c r="O3357" s="192"/>
      <c r="P3357" s="192"/>
    </row>
    <row r="3358" spans="1:16" x14ac:dyDescent="0.25">
      <c r="A3358" s="325"/>
      <c r="B3358" s="337"/>
      <c r="C3358" s="343"/>
      <c r="D3358" s="191" t="str">
        <f>$D$13</f>
        <v>SUD</v>
      </c>
      <c r="E3358" s="188"/>
      <c r="F3358" s="192"/>
      <c r="G3358" s="192"/>
      <c r="H3358" s="192"/>
      <c r="I3358" s="192"/>
      <c r="J3358" s="192"/>
      <c r="K3358" s="192"/>
      <c r="L3358" s="192"/>
      <c r="M3358" s="192"/>
      <c r="N3358" s="192"/>
      <c r="O3358" s="192"/>
      <c r="P3358" s="192"/>
    </row>
    <row r="3359" spans="1:16" x14ac:dyDescent="0.25">
      <c r="A3359" s="326"/>
      <c r="B3359" s="338"/>
      <c r="C3359" s="344"/>
      <c r="D3359" s="195" t="str">
        <f>$D$14</f>
        <v>OESTE</v>
      </c>
      <c r="E3359" s="190"/>
      <c r="F3359" s="192"/>
      <c r="G3359" s="192"/>
      <c r="H3359" s="192"/>
      <c r="I3359" s="192"/>
      <c r="J3359" s="192"/>
      <c r="K3359" s="192"/>
      <c r="L3359" s="192"/>
      <c r="M3359" s="192"/>
      <c r="N3359" s="192"/>
      <c r="O3359" s="192"/>
      <c r="P3359" s="192"/>
    </row>
    <row r="3360" spans="1:16" x14ac:dyDescent="0.25">
      <c r="A3360" s="193"/>
      <c r="B3360" s="206"/>
      <c r="C3360" s="204"/>
      <c r="D3360" s="192"/>
      <c r="E3360" s="192"/>
      <c r="F3360" s="192"/>
      <c r="G3360" s="192"/>
      <c r="H3360" s="192"/>
      <c r="I3360" s="192"/>
      <c r="J3360" s="192"/>
      <c r="K3360" s="192"/>
      <c r="L3360" s="192"/>
      <c r="M3360" s="192"/>
      <c r="N3360" s="192"/>
      <c r="O3360" s="192"/>
      <c r="P3360" s="192"/>
    </row>
    <row r="3361" spans="1:16" x14ac:dyDescent="0.25">
      <c r="A3361" s="327">
        <f>A3356+1</f>
        <v>671</v>
      </c>
      <c r="B3361" s="333">
        <f>Hoja2!B680</f>
        <v>0</v>
      </c>
      <c r="C3361" s="339">
        <f>Hoja2!R680</f>
        <v>0</v>
      </c>
      <c r="D3361" s="191" t="str">
        <f>$D$11</f>
        <v>NORTE</v>
      </c>
      <c r="E3361" s="187"/>
      <c r="F3361" s="192"/>
      <c r="G3361" s="192"/>
      <c r="H3361" s="192"/>
      <c r="I3361" s="192"/>
      <c r="J3361" s="192"/>
      <c r="K3361" s="192"/>
      <c r="L3361" s="192"/>
      <c r="M3361" s="192"/>
      <c r="N3361" s="192"/>
      <c r="O3361" s="192"/>
      <c r="P3361" s="192"/>
    </row>
    <row r="3362" spans="1:16" x14ac:dyDescent="0.25">
      <c r="A3362" s="328"/>
      <c r="B3362" s="334"/>
      <c r="C3362" s="340"/>
      <c r="D3362" s="194" t="str">
        <f>$D$12</f>
        <v>ESTE</v>
      </c>
      <c r="E3362" s="189"/>
      <c r="F3362" s="192"/>
      <c r="G3362" s="192"/>
      <c r="H3362" s="192"/>
      <c r="I3362" s="192"/>
      <c r="J3362" s="192"/>
      <c r="K3362" s="192"/>
      <c r="L3362" s="192"/>
      <c r="M3362" s="192"/>
      <c r="N3362" s="192"/>
      <c r="O3362" s="192"/>
      <c r="P3362" s="192"/>
    </row>
    <row r="3363" spans="1:16" x14ac:dyDescent="0.25">
      <c r="A3363" s="328"/>
      <c r="B3363" s="334"/>
      <c r="C3363" s="340"/>
      <c r="D3363" s="191" t="str">
        <f>$D$13</f>
        <v>SUD</v>
      </c>
      <c r="E3363" s="188"/>
      <c r="F3363" s="192"/>
      <c r="G3363" s="192"/>
      <c r="H3363" s="192"/>
      <c r="I3363" s="192"/>
      <c r="J3363" s="192"/>
      <c r="K3363" s="192"/>
      <c r="L3363" s="192"/>
      <c r="M3363" s="192"/>
      <c r="N3363" s="192"/>
      <c r="O3363" s="192"/>
      <c r="P3363" s="192"/>
    </row>
    <row r="3364" spans="1:16" x14ac:dyDescent="0.25">
      <c r="A3364" s="329"/>
      <c r="B3364" s="335"/>
      <c r="C3364" s="341"/>
      <c r="D3364" s="195" t="str">
        <f>$D$14</f>
        <v>OESTE</v>
      </c>
      <c r="E3364" s="190"/>
      <c r="F3364" s="192"/>
      <c r="G3364" s="192"/>
      <c r="H3364" s="192"/>
      <c r="I3364" s="192"/>
      <c r="J3364" s="192"/>
      <c r="K3364" s="192"/>
      <c r="L3364" s="192"/>
      <c r="M3364" s="192"/>
      <c r="N3364" s="192"/>
      <c r="O3364" s="192"/>
      <c r="P3364" s="192"/>
    </row>
    <row r="3365" spans="1:16" x14ac:dyDescent="0.25">
      <c r="A3365" s="193"/>
      <c r="B3365" s="206"/>
      <c r="C3365" s="204"/>
      <c r="D3365" s="192"/>
      <c r="E3365" s="192"/>
      <c r="F3365" s="192"/>
      <c r="G3365" s="192"/>
      <c r="H3365" s="192"/>
      <c r="I3365" s="192"/>
      <c r="J3365" s="192"/>
      <c r="K3365" s="192"/>
      <c r="L3365" s="192"/>
      <c r="M3365" s="192"/>
      <c r="N3365" s="192"/>
      <c r="O3365" s="192"/>
      <c r="P3365" s="192"/>
    </row>
    <row r="3366" spans="1:16" x14ac:dyDescent="0.25">
      <c r="A3366" s="324">
        <f>A3361+1</f>
        <v>672</v>
      </c>
      <c r="B3366" s="336">
        <f>Hoja2!B681</f>
        <v>0</v>
      </c>
      <c r="C3366" s="342">
        <f>Hoja2!R681</f>
        <v>0</v>
      </c>
      <c r="D3366" s="191" t="str">
        <f>$D$11</f>
        <v>NORTE</v>
      </c>
      <c r="E3366" s="187"/>
      <c r="F3366" s="192"/>
      <c r="G3366" s="192"/>
      <c r="H3366" s="192"/>
      <c r="I3366" s="192"/>
      <c r="J3366" s="192"/>
      <c r="K3366" s="192"/>
      <c r="L3366" s="192"/>
      <c r="M3366" s="192"/>
      <c r="N3366" s="192"/>
      <c r="O3366" s="192"/>
      <c r="P3366" s="192"/>
    </row>
    <row r="3367" spans="1:16" x14ac:dyDescent="0.25">
      <c r="A3367" s="325"/>
      <c r="B3367" s="337"/>
      <c r="C3367" s="343"/>
      <c r="D3367" s="194" t="str">
        <f>$D$12</f>
        <v>ESTE</v>
      </c>
      <c r="E3367" s="189"/>
      <c r="F3367" s="192"/>
      <c r="G3367" s="192"/>
      <c r="H3367" s="192"/>
      <c r="I3367" s="192"/>
      <c r="J3367" s="192"/>
      <c r="K3367" s="192"/>
      <c r="L3367" s="192"/>
      <c r="M3367" s="192"/>
      <c r="N3367" s="192"/>
      <c r="O3367" s="192"/>
      <c r="P3367" s="192"/>
    </row>
    <row r="3368" spans="1:16" x14ac:dyDescent="0.25">
      <c r="A3368" s="325"/>
      <c r="B3368" s="337"/>
      <c r="C3368" s="343"/>
      <c r="D3368" s="191" t="str">
        <f>$D$13</f>
        <v>SUD</v>
      </c>
      <c r="E3368" s="188"/>
      <c r="F3368" s="192"/>
      <c r="G3368" s="192"/>
      <c r="H3368" s="192"/>
      <c r="I3368" s="192"/>
      <c r="J3368" s="192"/>
      <c r="K3368" s="192"/>
      <c r="L3368" s="192"/>
      <c r="M3368" s="192"/>
      <c r="N3368" s="192"/>
      <c r="O3368" s="192"/>
      <c r="P3368" s="192"/>
    </row>
    <row r="3369" spans="1:16" x14ac:dyDescent="0.25">
      <c r="A3369" s="326"/>
      <c r="B3369" s="338"/>
      <c r="C3369" s="344"/>
      <c r="D3369" s="195" t="str">
        <f>$D$14</f>
        <v>OESTE</v>
      </c>
      <c r="E3369" s="190"/>
      <c r="F3369" s="192"/>
      <c r="G3369" s="192"/>
      <c r="H3369" s="192"/>
      <c r="I3369" s="192"/>
      <c r="J3369" s="192"/>
      <c r="K3369" s="192"/>
      <c r="L3369" s="192"/>
      <c r="M3369" s="192"/>
      <c r="N3369" s="192"/>
      <c r="O3369" s="192"/>
      <c r="P3369" s="192"/>
    </row>
    <row r="3370" spans="1:16" x14ac:dyDescent="0.25">
      <c r="A3370" s="193"/>
      <c r="B3370" s="206"/>
      <c r="C3370" s="204"/>
      <c r="D3370" s="192"/>
      <c r="E3370" s="192"/>
      <c r="F3370" s="192"/>
      <c r="G3370" s="192"/>
      <c r="H3370" s="192"/>
      <c r="I3370" s="192"/>
      <c r="J3370" s="192"/>
      <c r="K3370" s="192"/>
      <c r="L3370" s="192"/>
      <c r="M3370" s="192"/>
      <c r="N3370" s="192"/>
      <c r="O3370" s="192"/>
      <c r="P3370" s="192"/>
    </row>
    <row r="3371" spans="1:16" x14ac:dyDescent="0.25">
      <c r="A3371" s="327">
        <f>A3366+1</f>
        <v>673</v>
      </c>
      <c r="B3371" s="333">
        <f>Hoja2!B682</f>
        <v>0</v>
      </c>
      <c r="C3371" s="339">
        <f>Hoja2!R682</f>
        <v>0</v>
      </c>
      <c r="D3371" s="191" t="str">
        <f>$D$11</f>
        <v>NORTE</v>
      </c>
      <c r="E3371" s="187"/>
      <c r="F3371" s="192"/>
      <c r="G3371" s="192"/>
      <c r="H3371" s="192"/>
      <c r="I3371" s="192"/>
      <c r="J3371" s="192"/>
      <c r="K3371" s="192"/>
      <c r="L3371" s="192"/>
      <c r="M3371" s="192"/>
      <c r="N3371" s="192"/>
      <c r="O3371" s="192"/>
      <c r="P3371" s="192"/>
    </row>
    <row r="3372" spans="1:16" x14ac:dyDescent="0.25">
      <c r="A3372" s="328"/>
      <c r="B3372" s="334"/>
      <c r="C3372" s="340"/>
      <c r="D3372" s="194" t="str">
        <f>$D$12</f>
        <v>ESTE</v>
      </c>
      <c r="E3372" s="189"/>
      <c r="F3372" s="192"/>
      <c r="G3372" s="192"/>
      <c r="H3372" s="192"/>
      <c r="I3372" s="192"/>
      <c r="J3372" s="192"/>
      <c r="K3372" s="192"/>
      <c r="L3372" s="192"/>
      <c r="M3372" s="192"/>
      <c r="N3372" s="192"/>
      <c r="O3372" s="192"/>
      <c r="P3372" s="192"/>
    </row>
    <row r="3373" spans="1:16" x14ac:dyDescent="0.25">
      <c r="A3373" s="328"/>
      <c r="B3373" s="334"/>
      <c r="C3373" s="340"/>
      <c r="D3373" s="191" t="str">
        <f>$D$13</f>
        <v>SUD</v>
      </c>
      <c r="E3373" s="188"/>
      <c r="F3373" s="192"/>
      <c r="G3373" s="192"/>
      <c r="H3373" s="192"/>
      <c r="I3373" s="192"/>
      <c r="J3373" s="192"/>
      <c r="K3373" s="192"/>
      <c r="L3373" s="192"/>
      <c r="M3373" s="192"/>
      <c r="N3373" s="192"/>
      <c r="O3373" s="192"/>
      <c r="P3373" s="192"/>
    </row>
    <row r="3374" spans="1:16" x14ac:dyDescent="0.25">
      <c r="A3374" s="329"/>
      <c r="B3374" s="335"/>
      <c r="C3374" s="341"/>
      <c r="D3374" s="195" t="str">
        <f>$D$14</f>
        <v>OESTE</v>
      </c>
      <c r="E3374" s="190"/>
      <c r="F3374" s="192"/>
      <c r="G3374" s="192"/>
      <c r="H3374" s="192"/>
      <c r="I3374" s="192"/>
      <c r="J3374" s="192"/>
      <c r="K3374" s="192"/>
      <c r="L3374" s="192"/>
      <c r="M3374" s="192"/>
      <c r="N3374" s="192"/>
      <c r="O3374" s="192"/>
      <c r="P3374" s="192"/>
    </row>
    <row r="3375" spans="1:16" x14ac:dyDescent="0.25">
      <c r="A3375" s="193"/>
      <c r="B3375" s="206"/>
      <c r="C3375" s="204"/>
      <c r="D3375" s="192"/>
      <c r="E3375" s="192"/>
      <c r="F3375" s="192"/>
      <c r="G3375" s="192"/>
      <c r="H3375" s="192"/>
      <c r="I3375" s="192"/>
      <c r="J3375" s="192"/>
      <c r="K3375" s="192"/>
      <c r="L3375" s="192"/>
      <c r="M3375" s="192"/>
      <c r="N3375" s="192"/>
      <c r="O3375" s="192"/>
      <c r="P3375" s="192"/>
    </row>
    <row r="3376" spans="1:16" x14ac:dyDescent="0.25">
      <c r="A3376" s="324">
        <f>A3371+1</f>
        <v>674</v>
      </c>
      <c r="B3376" s="336">
        <f>Hoja2!B683</f>
        <v>0</v>
      </c>
      <c r="C3376" s="342">
        <f>Hoja2!R683</f>
        <v>0</v>
      </c>
      <c r="D3376" s="191" t="str">
        <f>$D$11</f>
        <v>NORTE</v>
      </c>
      <c r="E3376" s="187"/>
      <c r="F3376" s="192"/>
      <c r="G3376" s="192"/>
      <c r="H3376" s="192"/>
      <c r="I3376" s="192"/>
      <c r="J3376" s="192"/>
      <c r="K3376" s="192"/>
      <c r="L3376" s="192"/>
      <c r="M3376" s="192"/>
      <c r="N3376" s="192"/>
      <c r="O3376" s="192"/>
      <c r="P3376" s="192"/>
    </row>
    <row r="3377" spans="1:16" x14ac:dyDescent="0.25">
      <c r="A3377" s="325"/>
      <c r="B3377" s="337"/>
      <c r="C3377" s="343"/>
      <c r="D3377" s="194" t="str">
        <f>$D$12</f>
        <v>ESTE</v>
      </c>
      <c r="E3377" s="189"/>
      <c r="F3377" s="192"/>
      <c r="G3377" s="192"/>
      <c r="H3377" s="192"/>
      <c r="I3377" s="192"/>
      <c r="J3377" s="192"/>
      <c r="K3377" s="192"/>
      <c r="L3377" s="192"/>
      <c r="M3377" s="192"/>
      <c r="N3377" s="192"/>
      <c r="O3377" s="192"/>
      <c r="P3377" s="192"/>
    </row>
    <row r="3378" spans="1:16" x14ac:dyDescent="0.25">
      <c r="A3378" s="325"/>
      <c r="B3378" s="337"/>
      <c r="C3378" s="343"/>
      <c r="D3378" s="191" t="str">
        <f>$D$13</f>
        <v>SUD</v>
      </c>
      <c r="E3378" s="188"/>
      <c r="F3378" s="192"/>
      <c r="G3378" s="192"/>
      <c r="H3378" s="192"/>
      <c r="I3378" s="192"/>
      <c r="J3378" s="192"/>
      <c r="K3378" s="192"/>
      <c r="L3378" s="192"/>
      <c r="M3378" s="192"/>
      <c r="N3378" s="192"/>
      <c r="O3378" s="192"/>
      <c r="P3378" s="192"/>
    </row>
    <row r="3379" spans="1:16" x14ac:dyDescent="0.25">
      <c r="A3379" s="326"/>
      <c r="B3379" s="338"/>
      <c r="C3379" s="344"/>
      <c r="D3379" s="195" t="str">
        <f>$D$14</f>
        <v>OESTE</v>
      </c>
      <c r="E3379" s="190"/>
      <c r="F3379" s="192"/>
      <c r="G3379" s="192"/>
      <c r="H3379" s="192"/>
      <c r="I3379" s="192"/>
      <c r="J3379" s="192"/>
      <c r="K3379" s="192"/>
      <c r="L3379" s="192"/>
      <c r="M3379" s="192"/>
      <c r="N3379" s="192"/>
      <c r="O3379" s="192"/>
      <c r="P3379" s="192"/>
    </row>
    <row r="3380" spans="1:16" x14ac:dyDescent="0.25">
      <c r="A3380" s="193"/>
      <c r="B3380" s="206"/>
      <c r="C3380" s="204"/>
      <c r="D3380" s="192"/>
      <c r="E3380" s="192"/>
      <c r="F3380" s="192"/>
      <c r="G3380" s="192"/>
      <c r="H3380" s="192"/>
      <c r="I3380" s="192"/>
      <c r="J3380" s="192"/>
      <c r="K3380" s="192"/>
      <c r="L3380" s="192"/>
      <c r="M3380" s="192"/>
      <c r="N3380" s="192"/>
      <c r="O3380" s="192"/>
      <c r="P3380" s="192"/>
    </row>
    <row r="3381" spans="1:16" x14ac:dyDescent="0.25">
      <c r="A3381" s="327">
        <f>A3376+1</f>
        <v>675</v>
      </c>
      <c r="B3381" s="333">
        <f>Hoja2!B684</f>
        <v>0</v>
      </c>
      <c r="C3381" s="339">
        <f>Hoja2!R684</f>
        <v>0</v>
      </c>
      <c r="D3381" s="191" t="str">
        <f>$D$11</f>
        <v>NORTE</v>
      </c>
      <c r="E3381" s="187"/>
      <c r="F3381" s="192"/>
      <c r="G3381" s="192"/>
      <c r="H3381" s="192"/>
      <c r="I3381" s="192"/>
      <c r="J3381" s="192"/>
      <c r="K3381" s="192"/>
      <c r="L3381" s="192"/>
      <c r="M3381" s="192"/>
      <c r="N3381" s="192"/>
      <c r="O3381" s="192"/>
      <c r="P3381" s="192"/>
    </row>
    <row r="3382" spans="1:16" x14ac:dyDescent="0.25">
      <c r="A3382" s="328"/>
      <c r="B3382" s="334"/>
      <c r="C3382" s="340"/>
      <c r="D3382" s="194" t="str">
        <f>$D$12</f>
        <v>ESTE</v>
      </c>
      <c r="E3382" s="189"/>
      <c r="F3382" s="192"/>
      <c r="G3382" s="192"/>
      <c r="H3382" s="192"/>
      <c r="I3382" s="192"/>
      <c r="J3382" s="192"/>
      <c r="K3382" s="192"/>
      <c r="L3382" s="192"/>
      <c r="M3382" s="192"/>
      <c r="N3382" s="192"/>
      <c r="O3382" s="192"/>
      <c r="P3382" s="192"/>
    </row>
    <row r="3383" spans="1:16" x14ac:dyDescent="0.25">
      <c r="A3383" s="328"/>
      <c r="B3383" s="334"/>
      <c r="C3383" s="340"/>
      <c r="D3383" s="191" t="str">
        <f>$D$13</f>
        <v>SUD</v>
      </c>
      <c r="E3383" s="188"/>
      <c r="F3383" s="192"/>
      <c r="G3383" s="192"/>
      <c r="H3383" s="192"/>
      <c r="I3383" s="192"/>
      <c r="J3383" s="192"/>
      <c r="K3383" s="192"/>
      <c r="L3383" s="192"/>
      <c r="M3383" s="192"/>
      <c r="N3383" s="192"/>
      <c r="O3383" s="192"/>
      <c r="P3383" s="192"/>
    </row>
    <row r="3384" spans="1:16" x14ac:dyDescent="0.25">
      <c r="A3384" s="329"/>
      <c r="B3384" s="335"/>
      <c r="C3384" s="341"/>
      <c r="D3384" s="195" t="str">
        <f>$D$14</f>
        <v>OESTE</v>
      </c>
      <c r="E3384" s="190"/>
      <c r="F3384" s="192"/>
      <c r="G3384" s="192"/>
      <c r="H3384" s="192"/>
      <c r="I3384" s="192"/>
      <c r="J3384" s="192"/>
      <c r="K3384" s="192"/>
      <c r="L3384" s="192"/>
      <c r="M3384" s="192"/>
      <c r="N3384" s="192"/>
      <c r="O3384" s="192"/>
      <c r="P3384" s="192"/>
    </row>
    <row r="3385" spans="1:16" x14ac:dyDescent="0.25">
      <c r="A3385" s="193"/>
      <c r="B3385" s="206"/>
      <c r="C3385" s="204"/>
      <c r="D3385" s="192"/>
      <c r="E3385" s="192"/>
      <c r="F3385" s="192"/>
      <c r="G3385" s="192"/>
      <c r="H3385" s="192"/>
      <c r="I3385" s="192"/>
      <c r="J3385" s="192"/>
      <c r="K3385" s="192"/>
      <c r="L3385" s="192"/>
      <c r="M3385" s="192"/>
      <c r="N3385" s="192"/>
      <c r="O3385" s="192"/>
      <c r="P3385" s="192"/>
    </row>
    <row r="3386" spans="1:16" x14ac:dyDescent="0.25">
      <c r="A3386" s="324">
        <f>A3381+1</f>
        <v>676</v>
      </c>
      <c r="B3386" s="336">
        <f>Hoja2!B685</f>
        <v>0</v>
      </c>
      <c r="C3386" s="342">
        <f>Hoja2!R685</f>
        <v>0</v>
      </c>
      <c r="D3386" s="191" t="str">
        <f>$D$11</f>
        <v>NORTE</v>
      </c>
      <c r="E3386" s="187"/>
      <c r="F3386" s="192"/>
      <c r="G3386" s="192"/>
      <c r="H3386" s="192"/>
      <c r="I3386" s="192"/>
      <c r="J3386" s="192"/>
      <c r="K3386" s="192"/>
      <c r="L3386" s="192"/>
      <c r="M3386" s="192"/>
      <c r="N3386" s="192"/>
      <c r="O3386" s="192"/>
      <c r="P3386" s="192"/>
    </row>
    <row r="3387" spans="1:16" x14ac:dyDescent="0.25">
      <c r="A3387" s="325"/>
      <c r="B3387" s="337"/>
      <c r="C3387" s="343"/>
      <c r="D3387" s="194" t="str">
        <f>$D$12</f>
        <v>ESTE</v>
      </c>
      <c r="E3387" s="189"/>
      <c r="F3387" s="192"/>
      <c r="G3387" s="192"/>
      <c r="H3387" s="192"/>
      <c r="I3387" s="192"/>
      <c r="J3387" s="192"/>
      <c r="K3387" s="192"/>
      <c r="L3387" s="192"/>
      <c r="M3387" s="192"/>
      <c r="N3387" s="192"/>
      <c r="O3387" s="192"/>
      <c r="P3387" s="192"/>
    </row>
    <row r="3388" spans="1:16" x14ac:dyDescent="0.25">
      <c r="A3388" s="325"/>
      <c r="B3388" s="337"/>
      <c r="C3388" s="343"/>
      <c r="D3388" s="191" t="str">
        <f>$D$13</f>
        <v>SUD</v>
      </c>
      <c r="E3388" s="188"/>
      <c r="F3388" s="192"/>
      <c r="G3388" s="192"/>
      <c r="H3388" s="192"/>
      <c r="I3388" s="192"/>
      <c r="J3388" s="192"/>
      <c r="K3388" s="192"/>
      <c r="L3388" s="192"/>
      <c r="M3388" s="192"/>
      <c r="N3388" s="192"/>
      <c r="O3388" s="192"/>
      <c r="P3388" s="192"/>
    </row>
    <row r="3389" spans="1:16" x14ac:dyDescent="0.25">
      <c r="A3389" s="326"/>
      <c r="B3389" s="338"/>
      <c r="C3389" s="344"/>
      <c r="D3389" s="195" t="str">
        <f>$D$14</f>
        <v>OESTE</v>
      </c>
      <c r="E3389" s="190"/>
      <c r="F3389" s="192"/>
      <c r="G3389" s="192"/>
      <c r="H3389" s="192"/>
      <c r="I3389" s="192"/>
      <c r="J3389" s="192"/>
      <c r="K3389" s="192"/>
      <c r="L3389" s="192"/>
      <c r="M3389" s="192"/>
      <c r="N3389" s="192"/>
      <c r="O3389" s="192"/>
      <c r="P3389" s="192"/>
    </row>
    <row r="3390" spans="1:16" x14ac:dyDescent="0.25">
      <c r="A3390" s="193"/>
      <c r="B3390" s="206"/>
      <c r="C3390" s="204"/>
      <c r="D3390" s="192"/>
      <c r="E3390" s="192"/>
      <c r="F3390" s="192"/>
      <c r="G3390" s="192"/>
      <c r="H3390" s="192"/>
      <c r="I3390" s="192"/>
      <c r="J3390" s="192"/>
      <c r="K3390" s="192"/>
      <c r="L3390" s="192"/>
      <c r="M3390" s="192"/>
      <c r="N3390" s="192"/>
      <c r="O3390" s="192"/>
      <c r="P3390" s="192"/>
    </row>
    <row r="3391" spans="1:16" x14ac:dyDescent="0.25">
      <c r="A3391" s="327">
        <f>A3386+1</f>
        <v>677</v>
      </c>
      <c r="B3391" s="333">
        <f>Hoja2!B686</f>
        <v>0</v>
      </c>
      <c r="C3391" s="339">
        <f>Hoja2!R686</f>
        <v>0</v>
      </c>
      <c r="D3391" s="191" t="str">
        <f>$D$11</f>
        <v>NORTE</v>
      </c>
      <c r="E3391" s="187"/>
      <c r="F3391" s="192"/>
      <c r="G3391" s="192"/>
      <c r="H3391" s="192"/>
      <c r="I3391" s="192"/>
      <c r="J3391" s="192"/>
      <c r="K3391" s="192"/>
      <c r="L3391" s="192"/>
      <c r="M3391" s="192"/>
      <c r="N3391" s="192"/>
      <c r="O3391" s="192"/>
      <c r="P3391" s="192"/>
    </row>
    <row r="3392" spans="1:16" x14ac:dyDescent="0.25">
      <c r="A3392" s="328"/>
      <c r="B3392" s="334"/>
      <c r="C3392" s="340"/>
      <c r="D3392" s="194" t="str">
        <f>$D$12</f>
        <v>ESTE</v>
      </c>
      <c r="E3392" s="189"/>
      <c r="F3392" s="192"/>
      <c r="G3392" s="192"/>
      <c r="H3392" s="192"/>
      <c r="I3392" s="192"/>
      <c r="J3392" s="192"/>
      <c r="K3392" s="192"/>
      <c r="L3392" s="192"/>
      <c r="M3392" s="192"/>
      <c r="N3392" s="192"/>
      <c r="O3392" s="192"/>
      <c r="P3392" s="192"/>
    </row>
    <row r="3393" spans="1:16" x14ac:dyDescent="0.25">
      <c r="A3393" s="328"/>
      <c r="B3393" s="334"/>
      <c r="C3393" s="340"/>
      <c r="D3393" s="191" t="str">
        <f>$D$13</f>
        <v>SUD</v>
      </c>
      <c r="E3393" s="188"/>
      <c r="F3393" s="192"/>
      <c r="G3393" s="192"/>
      <c r="H3393" s="192"/>
      <c r="I3393" s="192"/>
      <c r="J3393" s="192"/>
      <c r="K3393" s="192"/>
      <c r="L3393" s="192"/>
      <c r="M3393" s="192"/>
      <c r="N3393" s="192"/>
      <c r="O3393" s="192"/>
      <c r="P3393" s="192"/>
    </row>
    <row r="3394" spans="1:16" x14ac:dyDescent="0.25">
      <c r="A3394" s="329"/>
      <c r="B3394" s="335"/>
      <c r="C3394" s="341"/>
      <c r="D3394" s="195" t="str">
        <f>$D$14</f>
        <v>OESTE</v>
      </c>
      <c r="E3394" s="190"/>
      <c r="F3394" s="192"/>
      <c r="G3394" s="192"/>
      <c r="H3394" s="192"/>
      <c r="I3394" s="192"/>
      <c r="J3394" s="192"/>
      <c r="K3394" s="192"/>
      <c r="L3394" s="192"/>
      <c r="M3394" s="192"/>
      <c r="N3394" s="192"/>
      <c r="O3394" s="192"/>
      <c r="P3394" s="192"/>
    </row>
    <row r="3395" spans="1:16" x14ac:dyDescent="0.25">
      <c r="A3395" s="193"/>
      <c r="B3395" s="206"/>
      <c r="C3395" s="204"/>
      <c r="D3395" s="192"/>
      <c r="E3395" s="192"/>
      <c r="F3395" s="192"/>
      <c r="G3395" s="192"/>
      <c r="H3395" s="192"/>
      <c r="I3395" s="192"/>
      <c r="J3395" s="192"/>
      <c r="K3395" s="192"/>
      <c r="L3395" s="192"/>
      <c r="M3395" s="192"/>
      <c r="N3395" s="192"/>
      <c r="O3395" s="192"/>
      <c r="P3395" s="192"/>
    </row>
    <row r="3396" spans="1:16" x14ac:dyDescent="0.25">
      <c r="A3396" s="324">
        <f>A3391+1</f>
        <v>678</v>
      </c>
      <c r="B3396" s="336">
        <f>Hoja2!B687</f>
        <v>0</v>
      </c>
      <c r="C3396" s="342">
        <f>Hoja2!R687</f>
        <v>0</v>
      </c>
      <c r="D3396" s="191" t="str">
        <f>$D$11</f>
        <v>NORTE</v>
      </c>
      <c r="E3396" s="187"/>
      <c r="F3396" s="192"/>
      <c r="G3396" s="192"/>
      <c r="H3396" s="192"/>
      <c r="I3396" s="192"/>
      <c r="J3396" s="192"/>
      <c r="K3396" s="192"/>
      <c r="L3396" s="192"/>
      <c r="M3396" s="192"/>
      <c r="N3396" s="192"/>
      <c r="O3396" s="192"/>
      <c r="P3396" s="192"/>
    </row>
    <row r="3397" spans="1:16" x14ac:dyDescent="0.25">
      <c r="A3397" s="325"/>
      <c r="B3397" s="337"/>
      <c r="C3397" s="343"/>
      <c r="D3397" s="194" t="str">
        <f>$D$12</f>
        <v>ESTE</v>
      </c>
      <c r="E3397" s="189"/>
      <c r="F3397" s="192"/>
      <c r="G3397" s="192"/>
      <c r="H3397" s="192"/>
      <c r="I3397" s="192"/>
      <c r="J3397" s="192"/>
      <c r="K3397" s="192"/>
      <c r="L3397" s="192"/>
      <c r="M3397" s="192"/>
      <c r="N3397" s="192"/>
      <c r="O3397" s="192"/>
      <c r="P3397" s="192"/>
    </row>
    <row r="3398" spans="1:16" x14ac:dyDescent="0.25">
      <c r="A3398" s="325"/>
      <c r="B3398" s="337"/>
      <c r="C3398" s="343"/>
      <c r="D3398" s="191" t="str">
        <f>$D$13</f>
        <v>SUD</v>
      </c>
      <c r="E3398" s="188"/>
      <c r="F3398" s="192"/>
      <c r="G3398" s="192"/>
      <c r="H3398" s="192"/>
      <c r="I3398" s="192"/>
      <c r="J3398" s="192"/>
      <c r="K3398" s="192"/>
      <c r="L3398" s="192"/>
      <c r="M3398" s="192"/>
      <c r="N3398" s="192"/>
      <c r="O3398" s="192"/>
      <c r="P3398" s="192"/>
    </row>
    <row r="3399" spans="1:16" x14ac:dyDescent="0.25">
      <c r="A3399" s="326"/>
      <c r="B3399" s="338"/>
      <c r="C3399" s="344"/>
      <c r="D3399" s="195" t="str">
        <f>$D$14</f>
        <v>OESTE</v>
      </c>
      <c r="E3399" s="190"/>
      <c r="F3399" s="192"/>
      <c r="G3399" s="192"/>
      <c r="H3399" s="192"/>
      <c r="I3399" s="192"/>
      <c r="J3399" s="192"/>
      <c r="K3399" s="192"/>
      <c r="L3399" s="192"/>
      <c r="M3399" s="192"/>
      <c r="N3399" s="192"/>
      <c r="O3399" s="192"/>
      <c r="P3399" s="192"/>
    </row>
    <row r="3400" spans="1:16" x14ac:dyDescent="0.25">
      <c r="A3400" s="193"/>
      <c r="B3400" s="206"/>
      <c r="C3400" s="204"/>
      <c r="D3400" s="192"/>
      <c r="E3400" s="192"/>
      <c r="F3400" s="192"/>
      <c r="G3400" s="192"/>
      <c r="H3400" s="192"/>
      <c r="I3400" s="192"/>
      <c r="J3400" s="192"/>
      <c r="K3400" s="192"/>
      <c r="L3400" s="192"/>
      <c r="M3400" s="192"/>
      <c r="N3400" s="192"/>
      <c r="O3400" s="192"/>
      <c r="P3400" s="192"/>
    </row>
    <row r="3401" spans="1:16" x14ac:dyDescent="0.25">
      <c r="A3401" s="327">
        <f>A3396+1</f>
        <v>679</v>
      </c>
      <c r="B3401" s="333">
        <f>Hoja2!B688</f>
        <v>0</v>
      </c>
      <c r="C3401" s="339">
        <f>Hoja2!R688</f>
        <v>0</v>
      </c>
      <c r="D3401" s="191" t="str">
        <f>$D$11</f>
        <v>NORTE</v>
      </c>
      <c r="E3401" s="187"/>
      <c r="F3401" s="192"/>
      <c r="G3401" s="192"/>
      <c r="H3401" s="192"/>
      <c r="I3401" s="192"/>
      <c r="J3401" s="192"/>
      <c r="K3401" s="192"/>
      <c r="L3401" s="192"/>
      <c r="M3401" s="192"/>
      <c r="N3401" s="192"/>
      <c r="O3401" s="192"/>
      <c r="P3401" s="192"/>
    </row>
    <row r="3402" spans="1:16" x14ac:dyDescent="0.25">
      <c r="A3402" s="328"/>
      <c r="B3402" s="334"/>
      <c r="C3402" s="340"/>
      <c r="D3402" s="194" t="str">
        <f>$D$12</f>
        <v>ESTE</v>
      </c>
      <c r="E3402" s="189"/>
      <c r="F3402" s="192"/>
      <c r="G3402" s="192"/>
      <c r="H3402" s="192"/>
      <c r="I3402" s="192"/>
      <c r="J3402" s="192"/>
      <c r="K3402" s="192"/>
      <c r="L3402" s="192"/>
      <c r="M3402" s="192"/>
      <c r="N3402" s="192"/>
      <c r="O3402" s="192"/>
      <c r="P3402" s="192"/>
    </row>
    <row r="3403" spans="1:16" x14ac:dyDescent="0.25">
      <c r="A3403" s="328"/>
      <c r="B3403" s="334"/>
      <c r="C3403" s="340"/>
      <c r="D3403" s="191" t="str">
        <f>$D$13</f>
        <v>SUD</v>
      </c>
      <c r="E3403" s="188"/>
      <c r="F3403" s="192"/>
      <c r="G3403" s="192"/>
      <c r="H3403" s="192"/>
      <c r="I3403" s="192"/>
      <c r="J3403" s="192"/>
      <c r="K3403" s="192"/>
      <c r="L3403" s="192"/>
      <c r="M3403" s="192"/>
      <c r="N3403" s="192"/>
      <c r="O3403" s="192"/>
      <c r="P3403" s="192"/>
    </row>
    <row r="3404" spans="1:16" x14ac:dyDescent="0.25">
      <c r="A3404" s="329"/>
      <c r="B3404" s="335"/>
      <c r="C3404" s="341"/>
      <c r="D3404" s="195" t="str">
        <f>$D$14</f>
        <v>OESTE</v>
      </c>
      <c r="E3404" s="190"/>
      <c r="F3404" s="192"/>
      <c r="G3404" s="192"/>
      <c r="H3404" s="192"/>
      <c r="I3404" s="192"/>
      <c r="J3404" s="192"/>
      <c r="K3404" s="192"/>
      <c r="L3404" s="192"/>
      <c r="M3404" s="192"/>
      <c r="N3404" s="192"/>
      <c r="O3404" s="192"/>
      <c r="P3404" s="192"/>
    </row>
    <row r="3405" spans="1:16" x14ac:dyDescent="0.25">
      <c r="A3405" s="193"/>
      <c r="B3405" s="206"/>
      <c r="C3405" s="204"/>
      <c r="D3405" s="192"/>
      <c r="E3405" s="192"/>
      <c r="F3405" s="192"/>
      <c r="G3405" s="192"/>
      <c r="H3405" s="192"/>
      <c r="I3405" s="192"/>
      <c r="J3405" s="192"/>
      <c r="K3405" s="192"/>
      <c r="L3405" s="192"/>
      <c r="M3405" s="192"/>
      <c r="N3405" s="192"/>
      <c r="O3405" s="192"/>
      <c r="P3405" s="192"/>
    </row>
    <row r="3406" spans="1:16" x14ac:dyDescent="0.25">
      <c r="A3406" s="324">
        <f>A3401+1</f>
        <v>680</v>
      </c>
      <c r="B3406" s="336">
        <f>Hoja2!B689</f>
        <v>0</v>
      </c>
      <c r="C3406" s="342">
        <f>Hoja2!R689</f>
        <v>0</v>
      </c>
      <c r="D3406" s="191" t="str">
        <f>$D$11</f>
        <v>NORTE</v>
      </c>
      <c r="E3406" s="187"/>
      <c r="F3406" s="192"/>
      <c r="G3406" s="192"/>
      <c r="H3406" s="192"/>
      <c r="I3406" s="192"/>
      <c r="J3406" s="192"/>
      <c r="K3406" s="192"/>
      <c r="L3406" s="192"/>
      <c r="M3406" s="192"/>
      <c r="N3406" s="192"/>
      <c r="O3406" s="192"/>
      <c r="P3406" s="192"/>
    </row>
    <row r="3407" spans="1:16" x14ac:dyDescent="0.25">
      <c r="A3407" s="325"/>
      <c r="B3407" s="337"/>
      <c r="C3407" s="343"/>
      <c r="D3407" s="194" t="str">
        <f>$D$12</f>
        <v>ESTE</v>
      </c>
      <c r="E3407" s="189"/>
      <c r="F3407" s="192"/>
      <c r="G3407" s="192"/>
      <c r="H3407" s="192"/>
      <c r="I3407" s="192"/>
      <c r="J3407" s="192"/>
      <c r="K3407" s="192"/>
      <c r="L3407" s="192"/>
      <c r="M3407" s="192"/>
      <c r="N3407" s="192"/>
      <c r="O3407" s="192"/>
      <c r="P3407" s="192"/>
    </row>
    <row r="3408" spans="1:16" x14ac:dyDescent="0.25">
      <c r="A3408" s="325"/>
      <c r="B3408" s="337"/>
      <c r="C3408" s="343"/>
      <c r="D3408" s="191" t="str">
        <f>$D$13</f>
        <v>SUD</v>
      </c>
      <c r="E3408" s="188"/>
      <c r="F3408" s="192"/>
      <c r="G3408" s="192"/>
      <c r="H3408" s="192"/>
      <c r="I3408" s="192"/>
      <c r="J3408" s="192"/>
      <c r="K3408" s="192"/>
      <c r="L3408" s="192"/>
      <c r="M3408" s="192"/>
      <c r="N3408" s="192"/>
      <c r="O3408" s="192"/>
      <c r="P3408" s="192"/>
    </row>
    <row r="3409" spans="1:16" x14ac:dyDescent="0.25">
      <c r="A3409" s="326"/>
      <c r="B3409" s="338"/>
      <c r="C3409" s="344"/>
      <c r="D3409" s="195" t="str">
        <f>$D$14</f>
        <v>OESTE</v>
      </c>
      <c r="E3409" s="190"/>
      <c r="F3409" s="192"/>
      <c r="G3409" s="192"/>
      <c r="H3409" s="192"/>
      <c r="I3409" s="192"/>
      <c r="J3409" s="192"/>
      <c r="K3409" s="192"/>
      <c r="L3409" s="192"/>
      <c r="M3409" s="192"/>
      <c r="N3409" s="192"/>
      <c r="O3409" s="192"/>
      <c r="P3409" s="192"/>
    </row>
    <row r="3410" spans="1:16" x14ac:dyDescent="0.25">
      <c r="A3410" s="193"/>
      <c r="B3410" s="206"/>
      <c r="C3410" s="204"/>
      <c r="D3410" s="192"/>
      <c r="E3410" s="192"/>
      <c r="F3410" s="192"/>
      <c r="G3410" s="192"/>
      <c r="H3410" s="192"/>
      <c r="I3410" s="192"/>
      <c r="J3410" s="192"/>
      <c r="K3410" s="192"/>
      <c r="L3410" s="192"/>
      <c r="M3410" s="192"/>
      <c r="N3410" s="192"/>
      <c r="O3410" s="192"/>
      <c r="P3410" s="192"/>
    </row>
    <row r="3411" spans="1:16" x14ac:dyDescent="0.25">
      <c r="A3411" s="327">
        <f>A3406+1</f>
        <v>681</v>
      </c>
      <c r="B3411" s="333">
        <f>Hoja2!B690</f>
        <v>0</v>
      </c>
      <c r="C3411" s="339">
        <f>Hoja2!R690</f>
        <v>0</v>
      </c>
      <c r="D3411" s="191" t="str">
        <f>$D$11</f>
        <v>NORTE</v>
      </c>
      <c r="E3411" s="187"/>
      <c r="F3411" s="192"/>
      <c r="G3411" s="192"/>
      <c r="H3411" s="192"/>
      <c r="I3411" s="192"/>
      <c r="J3411" s="192"/>
      <c r="K3411" s="192"/>
      <c r="L3411" s="192"/>
      <c r="M3411" s="192"/>
      <c r="N3411" s="192"/>
      <c r="O3411" s="192"/>
      <c r="P3411" s="192"/>
    </row>
    <row r="3412" spans="1:16" x14ac:dyDescent="0.25">
      <c r="A3412" s="328"/>
      <c r="B3412" s="334"/>
      <c r="C3412" s="340"/>
      <c r="D3412" s="194" t="str">
        <f>$D$12</f>
        <v>ESTE</v>
      </c>
      <c r="E3412" s="189"/>
      <c r="F3412" s="192"/>
      <c r="G3412" s="192"/>
      <c r="H3412" s="192"/>
      <c r="I3412" s="192"/>
      <c r="J3412" s="192"/>
      <c r="K3412" s="192"/>
      <c r="L3412" s="192"/>
      <c r="M3412" s="192"/>
      <c r="N3412" s="192"/>
      <c r="O3412" s="192"/>
      <c r="P3412" s="192"/>
    </row>
    <row r="3413" spans="1:16" x14ac:dyDescent="0.25">
      <c r="A3413" s="328"/>
      <c r="B3413" s="334"/>
      <c r="C3413" s="340"/>
      <c r="D3413" s="191" t="str">
        <f>$D$13</f>
        <v>SUD</v>
      </c>
      <c r="E3413" s="188"/>
      <c r="F3413" s="192"/>
      <c r="G3413" s="192"/>
      <c r="H3413" s="192"/>
      <c r="I3413" s="192"/>
      <c r="J3413" s="192"/>
      <c r="K3413" s="192"/>
      <c r="L3413" s="192"/>
      <c r="M3413" s="192"/>
      <c r="N3413" s="192"/>
      <c r="O3413" s="192"/>
      <c r="P3413" s="192"/>
    </row>
    <row r="3414" spans="1:16" x14ac:dyDescent="0.25">
      <c r="A3414" s="329"/>
      <c r="B3414" s="335"/>
      <c r="C3414" s="341"/>
      <c r="D3414" s="195" t="str">
        <f>$D$14</f>
        <v>OESTE</v>
      </c>
      <c r="E3414" s="190"/>
      <c r="F3414" s="192"/>
      <c r="G3414" s="192"/>
      <c r="H3414" s="192"/>
      <c r="I3414" s="192"/>
      <c r="J3414" s="192"/>
      <c r="K3414" s="192"/>
      <c r="L3414" s="192"/>
      <c r="M3414" s="192"/>
      <c r="N3414" s="192"/>
      <c r="O3414" s="192"/>
      <c r="P3414" s="192"/>
    </row>
    <row r="3415" spans="1:16" x14ac:dyDescent="0.25">
      <c r="A3415" s="193"/>
      <c r="B3415" s="206"/>
      <c r="C3415" s="204"/>
      <c r="D3415" s="192"/>
      <c r="E3415" s="192"/>
      <c r="F3415" s="192"/>
      <c r="G3415" s="192"/>
      <c r="H3415" s="192"/>
      <c r="I3415" s="192"/>
      <c r="J3415" s="192"/>
      <c r="K3415" s="192"/>
      <c r="L3415" s="192"/>
      <c r="M3415" s="192"/>
      <c r="N3415" s="192"/>
      <c r="O3415" s="192"/>
      <c r="P3415" s="192"/>
    </row>
    <row r="3416" spans="1:16" x14ac:dyDescent="0.25">
      <c r="A3416" s="324">
        <f>A3411+1</f>
        <v>682</v>
      </c>
      <c r="B3416" s="336">
        <f>Hoja2!B691</f>
        <v>0</v>
      </c>
      <c r="C3416" s="342">
        <f>Hoja2!R691</f>
        <v>0</v>
      </c>
      <c r="D3416" s="191" t="str">
        <f>$D$11</f>
        <v>NORTE</v>
      </c>
      <c r="E3416" s="187"/>
      <c r="F3416" s="192"/>
      <c r="G3416" s="192"/>
      <c r="H3416" s="192"/>
      <c r="I3416" s="192"/>
      <c r="J3416" s="192"/>
      <c r="K3416" s="192"/>
      <c r="L3416" s="192"/>
      <c r="M3416" s="192"/>
      <c r="N3416" s="192"/>
      <c r="O3416" s="192"/>
      <c r="P3416" s="192"/>
    </row>
    <row r="3417" spans="1:16" x14ac:dyDescent="0.25">
      <c r="A3417" s="325"/>
      <c r="B3417" s="337"/>
      <c r="C3417" s="343"/>
      <c r="D3417" s="194" t="str">
        <f>$D$12</f>
        <v>ESTE</v>
      </c>
      <c r="E3417" s="189"/>
      <c r="F3417" s="192"/>
      <c r="G3417" s="192"/>
      <c r="H3417" s="192"/>
      <c r="I3417" s="192"/>
      <c r="J3417" s="192"/>
      <c r="K3417" s="192"/>
      <c r="L3417" s="192"/>
      <c r="M3417" s="192"/>
      <c r="N3417" s="192"/>
      <c r="O3417" s="192"/>
      <c r="P3417" s="192"/>
    </row>
    <row r="3418" spans="1:16" x14ac:dyDescent="0.25">
      <c r="A3418" s="325"/>
      <c r="B3418" s="337"/>
      <c r="C3418" s="343"/>
      <c r="D3418" s="191" t="str">
        <f>$D$13</f>
        <v>SUD</v>
      </c>
      <c r="E3418" s="188"/>
      <c r="F3418" s="192"/>
      <c r="G3418" s="192"/>
      <c r="H3418" s="192"/>
      <c r="I3418" s="192"/>
      <c r="J3418" s="192"/>
      <c r="K3418" s="192"/>
      <c r="L3418" s="192"/>
      <c r="M3418" s="192"/>
      <c r="N3418" s="192"/>
      <c r="O3418" s="192"/>
      <c r="P3418" s="192"/>
    </row>
    <row r="3419" spans="1:16" x14ac:dyDescent="0.25">
      <c r="A3419" s="326"/>
      <c r="B3419" s="338"/>
      <c r="C3419" s="344"/>
      <c r="D3419" s="195" t="str">
        <f>$D$14</f>
        <v>OESTE</v>
      </c>
      <c r="E3419" s="190"/>
      <c r="F3419" s="192"/>
      <c r="G3419" s="192"/>
      <c r="H3419" s="192"/>
      <c r="I3419" s="192"/>
      <c r="J3419" s="192"/>
      <c r="K3419" s="192"/>
      <c r="L3419" s="192"/>
      <c r="M3419" s="192"/>
      <c r="N3419" s="192"/>
      <c r="O3419" s="192"/>
      <c r="P3419" s="192"/>
    </row>
    <row r="3420" spans="1:16" x14ac:dyDescent="0.25">
      <c r="A3420" s="193"/>
      <c r="B3420" s="206"/>
      <c r="C3420" s="204"/>
      <c r="D3420" s="192"/>
      <c r="E3420" s="192"/>
      <c r="F3420" s="192"/>
      <c r="G3420" s="192"/>
      <c r="H3420" s="192"/>
      <c r="I3420" s="192"/>
      <c r="J3420" s="192"/>
      <c r="K3420" s="192"/>
      <c r="L3420" s="192"/>
      <c r="M3420" s="192"/>
      <c r="N3420" s="192"/>
      <c r="O3420" s="192"/>
      <c r="P3420" s="192"/>
    </row>
    <row r="3421" spans="1:16" x14ac:dyDescent="0.25">
      <c r="A3421" s="327">
        <f>A3416+1</f>
        <v>683</v>
      </c>
      <c r="B3421" s="333">
        <f>Hoja2!B692</f>
        <v>0</v>
      </c>
      <c r="C3421" s="339">
        <f>Hoja2!R692</f>
        <v>0</v>
      </c>
      <c r="D3421" s="191" t="str">
        <f>$D$11</f>
        <v>NORTE</v>
      </c>
      <c r="E3421" s="187"/>
      <c r="F3421" s="192"/>
      <c r="G3421" s="192"/>
      <c r="H3421" s="192"/>
      <c r="I3421" s="192"/>
      <c r="J3421" s="192"/>
      <c r="K3421" s="192"/>
      <c r="L3421" s="192"/>
      <c r="M3421" s="192"/>
      <c r="N3421" s="192"/>
      <c r="O3421" s="192"/>
      <c r="P3421" s="192"/>
    </row>
    <row r="3422" spans="1:16" x14ac:dyDescent="0.25">
      <c r="A3422" s="328"/>
      <c r="B3422" s="334"/>
      <c r="C3422" s="340"/>
      <c r="D3422" s="194" t="str">
        <f>$D$12</f>
        <v>ESTE</v>
      </c>
      <c r="E3422" s="189"/>
      <c r="F3422" s="192"/>
      <c r="G3422" s="192"/>
      <c r="H3422" s="192"/>
      <c r="I3422" s="192"/>
      <c r="J3422" s="192"/>
      <c r="K3422" s="192"/>
      <c r="L3422" s="192"/>
      <c r="M3422" s="192"/>
      <c r="N3422" s="192"/>
      <c r="O3422" s="192"/>
      <c r="P3422" s="192"/>
    </row>
    <row r="3423" spans="1:16" x14ac:dyDescent="0.25">
      <c r="A3423" s="328"/>
      <c r="B3423" s="334"/>
      <c r="C3423" s="340"/>
      <c r="D3423" s="191" t="str">
        <f>$D$13</f>
        <v>SUD</v>
      </c>
      <c r="E3423" s="188"/>
      <c r="F3423" s="192"/>
      <c r="G3423" s="192"/>
      <c r="H3423" s="192"/>
      <c r="I3423" s="192"/>
      <c r="J3423" s="192"/>
      <c r="K3423" s="192"/>
      <c r="L3423" s="192"/>
      <c r="M3423" s="192"/>
      <c r="N3423" s="192"/>
      <c r="O3423" s="192"/>
      <c r="P3423" s="192"/>
    </row>
    <row r="3424" spans="1:16" x14ac:dyDescent="0.25">
      <c r="A3424" s="329"/>
      <c r="B3424" s="335"/>
      <c r="C3424" s="341"/>
      <c r="D3424" s="195" t="str">
        <f>$D$14</f>
        <v>OESTE</v>
      </c>
      <c r="E3424" s="190"/>
      <c r="F3424" s="192"/>
      <c r="G3424" s="192"/>
      <c r="H3424" s="192"/>
      <c r="I3424" s="192"/>
      <c r="J3424" s="192"/>
      <c r="K3424" s="192"/>
      <c r="L3424" s="192"/>
      <c r="M3424" s="192"/>
      <c r="N3424" s="192"/>
      <c r="O3424" s="192"/>
      <c r="P3424" s="192"/>
    </row>
    <row r="3425" spans="1:16" x14ac:dyDescent="0.25">
      <c r="A3425" s="193"/>
      <c r="B3425" s="206"/>
      <c r="C3425" s="204"/>
      <c r="D3425" s="192"/>
      <c r="E3425" s="192"/>
      <c r="F3425" s="192"/>
      <c r="G3425" s="192"/>
      <c r="H3425" s="192"/>
      <c r="I3425" s="192"/>
      <c r="J3425" s="192"/>
      <c r="K3425" s="192"/>
      <c r="L3425" s="192"/>
      <c r="M3425" s="192"/>
      <c r="N3425" s="192"/>
      <c r="O3425" s="192"/>
      <c r="P3425" s="192"/>
    </row>
    <row r="3426" spans="1:16" x14ac:dyDescent="0.25">
      <c r="A3426" s="324">
        <f>A3421+1</f>
        <v>684</v>
      </c>
      <c r="B3426" s="336">
        <f>Hoja2!B693</f>
        <v>0</v>
      </c>
      <c r="C3426" s="342">
        <f>Hoja2!R693</f>
        <v>0</v>
      </c>
      <c r="D3426" s="191" t="str">
        <f>$D$11</f>
        <v>NORTE</v>
      </c>
      <c r="E3426" s="187"/>
      <c r="F3426" s="192"/>
      <c r="G3426" s="192"/>
      <c r="H3426" s="192"/>
      <c r="I3426" s="192"/>
      <c r="J3426" s="192"/>
      <c r="K3426" s="192"/>
      <c r="L3426" s="192"/>
      <c r="M3426" s="192"/>
      <c r="N3426" s="192"/>
      <c r="O3426" s="192"/>
      <c r="P3426" s="192"/>
    </row>
    <row r="3427" spans="1:16" x14ac:dyDescent="0.25">
      <c r="A3427" s="325"/>
      <c r="B3427" s="337"/>
      <c r="C3427" s="343"/>
      <c r="D3427" s="194" t="str">
        <f>$D$12</f>
        <v>ESTE</v>
      </c>
      <c r="E3427" s="189"/>
      <c r="F3427" s="192"/>
      <c r="G3427" s="192"/>
      <c r="H3427" s="192"/>
      <c r="I3427" s="192"/>
      <c r="J3427" s="192"/>
      <c r="K3427" s="192"/>
      <c r="L3427" s="192"/>
      <c r="M3427" s="192"/>
      <c r="N3427" s="192"/>
      <c r="O3427" s="192"/>
      <c r="P3427" s="192"/>
    </row>
    <row r="3428" spans="1:16" x14ac:dyDescent="0.25">
      <c r="A3428" s="325"/>
      <c r="B3428" s="337"/>
      <c r="C3428" s="343"/>
      <c r="D3428" s="191" t="str">
        <f>$D$13</f>
        <v>SUD</v>
      </c>
      <c r="E3428" s="188"/>
      <c r="F3428" s="192"/>
      <c r="G3428" s="192"/>
      <c r="H3428" s="192"/>
      <c r="I3428" s="192"/>
      <c r="J3428" s="192"/>
      <c r="K3428" s="192"/>
      <c r="L3428" s="192"/>
      <c r="M3428" s="192"/>
      <c r="N3428" s="192"/>
      <c r="O3428" s="192"/>
      <c r="P3428" s="192"/>
    </row>
    <row r="3429" spans="1:16" x14ac:dyDescent="0.25">
      <c r="A3429" s="326"/>
      <c r="B3429" s="338"/>
      <c r="C3429" s="344"/>
      <c r="D3429" s="195" t="str">
        <f>$D$14</f>
        <v>OESTE</v>
      </c>
      <c r="E3429" s="190"/>
      <c r="F3429" s="192"/>
      <c r="G3429" s="192"/>
      <c r="H3429" s="192"/>
      <c r="I3429" s="192"/>
      <c r="J3429" s="192"/>
      <c r="K3429" s="192"/>
      <c r="L3429" s="192"/>
      <c r="M3429" s="192"/>
      <c r="N3429" s="192"/>
      <c r="O3429" s="192"/>
      <c r="P3429" s="192"/>
    </row>
    <row r="3430" spans="1:16" x14ac:dyDescent="0.25">
      <c r="A3430" s="193"/>
      <c r="B3430" s="206"/>
      <c r="C3430" s="204"/>
      <c r="D3430" s="192"/>
      <c r="E3430" s="192"/>
      <c r="F3430" s="192"/>
      <c r="G3430" s="192"/>
      <c r="H3430" s="192"/>
      <c r="I3430" s="192"/>
      <c r="J3430" s="192"/>
      <c r="K3430" s="192"/>
      <c r="L3430" s="192"/>
      <c r="M3430" s="192"/>
      <c r="N3430" s="192"/>
      <c r="O3430" s="192"/>
      <c r="P3430" s="192"/>
    </row>
    <row r="3431" spans="1:16" x14ac:dyDescent="0.25">
      <c r="A3431" s="327">
        <f>A3426+1</f>
        <v>685</v>
      </c>
      <c r="B3431" s="333">
        <f>Hoja2!B694</f>
        <v>0</v>
      </c>
      <c r="C3431" s="339">
        <f>Hoja2!R694</f>
        <v>0</v>
      </c>
      <c r="D3431" s="191" t="str">
        <f>$D$11</f>
        <v>NORTE</v>
      </c>
      <c r="E3431" s="187"/>
      <c r="F3431" s="192"/>
      <c r="G3431" s="192"/>
      <c r="H3431" s="192"/>
      <c r="I3431" s="192"/>
      <c r="J3431" s="192"/>
      <c r="K3431" s="192"/>
      <c r="L3431" s="192"/>
      <c r="M3431" s="192"/>
      <c r="N3431" s="192"/>
      <c r="O3431" s="192"/>
      <c r="P3431" s="192"/>
    </row>
    <row r="3432" spans="1:16" x14ac:dyDescent="0.25">
      <c r="A3432" s="328"/>
      <c r="B3432" s="334"/>
      <c r="C3432" s="340"/>
      <c r="D3432" s="194" t="str">
        <f>$D$12</f>
        <v>ESTE</v>
      </c>
      <c r="E3432" s="189"/>
      <c r="F3432" s="192"/>
      <c r="G3432" s="192"/>
      <c r="H3432" s="192"/>
      <c r="I3432" s="192"/>
      <c r="J3432" s="192"/>
      <c r="K3432" s="192"/>
      <c r="L3432" s="192"/>
      <c r="M3432" s="192"/>
      <c r="N3432" s="192"/>
      <c r="O3432" s="192"/>
      <c r="P3432" s="192"/>
    </row>
    <row r="3433" spans="1:16" x14ac:dyDescent="0.25">
      <c r="A3433" s="328"/>
      <c r="B3433" s="334"/>
      <c r="C3433" s="340"/>
      <c r="D3433" s="191" t="str">
        <f>$D$13</f>
        <v>SUD</v>
      </c>
      <c r="E3433" s="188"/>
      <c r="F3433" s="192"/>
      <c r="G3433" s="192"/>
      <c r="H3433" s="192"/>
      <c r="I3433" s="192"/>
      <c r="J3433" s="192"/>
      <c r="K3433" s="192"/>
      <c r="L3433" s="192"/>
      <c r="M3433" s="192"/>
      <c r="N3433" s="192"/>
      <c r="O3433" s="192"/>
      <c r="P3433" s="192"/>
    </row>
    <row r="3434" spans="1:16" x14ac:dyDescent="0.25">
      <c r="A3434" s="329"/>
      <c r="B3434" s="335"/>
      <c r="C3434" s="341"/>
      <c r="D3434" s="195" t="str">
        <f>$D$14</f>
        <v>OESTE</v>
      </c>
      <c r="E3434" s="190"/>
      <c r="F3434" s="192"/>
      <c r="G3434" s="192"/>
      <c r="H3434" s="192"/>
      <c r="I3434" s="192"/>
      <c r="J3434" s="192"/>
      <c r="K3434" s="192"/>
      <c r="L3434" s="192"/>
      <c r="M3434" s="192"/>
      <c r="N3434" s="192"/>
      <c r="O3434" s="192"/>
      <c r="P3434" s="192"/>
    </row>
    <row r="3435" spans="1:16" x14ac:dyDescent="0.25">
      <c r="A3435" s="193"/>
      <c r="B3435" s="206"/>
      <c r="C3435" s="204"/>
      <c r="D3435" s="192"/>
      <c r="E3435" s="192"/>
      <c r="F3435" s="192"/>
      <c r="G3435" s="192"/>
      <c r="H3435" s="192"/>
      <c r="I3435" s="192"/>
      <c r="J3435" s="192"/>
      <c r="K3435" s="192"/>
      <c r="L3435" s="192"/>
      <c r="M3435" s="192"/>
      <c r="N3435" s="192"/>
      <c r="O3435" s="192"/>
      <c r="P3435" s="192"/>
    </row>
    <row r="3436" spans="1:16" x14ac:dyDescent="0.25">
      <c r="A3436" s="324">
        <f>A3431+1</f>
        <v>686</v>
      </c>
      <c r="B3436" s="336">
        <f>Hoja2!B695</f>
        <v>0</v>
      </c>
      <c r="C3436" s="342">
        <f>Hoja2!R695</f>
        <v>0</v>
      </c>
      <c r="D3436" s="191" t="str">
        <f>$D$11</f>
        <v>NORTE</v>
      </c>
      <c r="E3436" s="187"/>
      <c r="F3436" s="192"/>
      <c r="G3436" s="192"/>
      <c r="H3436" s="192"/>
      <c r="I3436" s="192"/>
      <c r="J3436" s="192"/>
      <c r="K3436" s="192"/>
      <c r="L3436" s="192"/>
      <c r="M3436" s="192"/>
      <c r="N3436" s="192"/>
      <c r="O3436" s="192"/>
      <c r="P3436" s="192"/>
    </row>
    <row r="3437" spans="1:16" x14ac:dyDescent="0.25">
      <c r="A3437" s="325"/>
      <c r="B3437" s="337"/>
      <c r="C3437" s="343"/>
      <c r="D3437" s="194" t="str">
        <f>$D$12</f>
        <v>ESTE</v>
      </c>
      <c r="E3437" s="189"/>
      <c r="F3437" s="192"/>
      <c r="G3437" s="192"/>
      <c r="H3437" s="192"/>
      <c r="I3437" s="192"/>
      <c r="J3437" s="192"/>
      <c r="K3437" s="192"/>
      <c r="L3437" s="192"/>
      <c r="M3437" s="192"/>
      <c r="N3437" s="192"/>
      <c r="O3437" s="192"/>
      <c r="P3437" s="192"/>
    </row>
    <row r="3438" spans="1:16" x14ac:dyDescent="0.25">
      <c r="A3438" s="325"/>
      <c r="B3438" s="337"/>
      <c r="C3438" s="343"/>
      <c r="D3438" s="191" t="str">
        <f>$D$13</f>
        <v>SUD</v>
      </c>
      <c r="E3438" s="188"/>
      <c r="F3438" s="192"/>
      <c r="G3438" s="192"/>
      <c r="H3438" s="192"/>
      <c r="I3438" s="192"/>
      <c r="J3438" s="192"/>
      <c r="K3438" s="192"/>
      <c r="L3438" s="192"/>
      <c r="M3438" s="192"/>
      <c r="N3438" s="192"/>
      <c r="O3438" s="192"/>
      <c r="P3438" s="192"/>
    </row>
    <row r="3439" spans="1:16" x14ac:dyDescent="0.25">
      <c r="A3439" s="326"/>
      <c r="B3439" s="338"/>
      <c r="C3439" s="344"/>
      <c r="D3439" s="195" t="str">
        <f>$D$14</f>
        <v>OESTE</v>
      </c>
      <c r="E3439" s="190"/>
      <c r="F3439" s="192"/>
      <c r="G3439" s="192"/>
      <c r="H3439" s="192"/>
      <c r="I3439" s="192"/>
      <c r="J3439" s="192"/>
      <c r="K3439" s="192"/>
      <c r="L3439" s="192"/>
      <c r="M3439" s="192"/>
      <c r="N3439" s="192"/>
      <c r="O3439" s="192"/>
      <c r="P3439" s="192"/>
    </row>
    <row r="3440" spans="1:16" x14ac:dyDescent="0.25">
      <c r="A3440" s="193"/>
      <c r="B3440" s="206"/>
      <c r="C3440" s="204"/>
      <c r="D3440" s="192"/>
      <c r="E3440" s="192"/>
      <c r="F3440" s="192"/>
      <c r="G3440" s="192"/>
      <c r="H3440" s="192"/>
      <c r="I3440" s="192"/>
      <c r="J3440" s="192"/>
      <c r="K3440" s="192"/>
      <c r="L3440" s="192"/>
      <c r="M3440" s="192"/>
      <c r="N3440" s="192"/>
      <c r="O3440" s="192"/>
      <c r="P3440" s="192"/>
    </row>
    <row r="3441" spans="1:16" x14ac:dyDescent="0.25">
      <c r="A3441" s="327">
        <f>A3436+1</f>
        <v>687</v>
      </c>
      <c r="B3441" s="333">
        <f>Hoja2!B696</f>
        <v>0</v>
      </c>
      <c r="C3441" s="339">
        <f>Hoja2!R696</f>
        <v>0</v>
      </c>
      <c r="D3441" s="191" t="str">
        <f>$D$11</f>
        <v>NORTE</v>
      </c>
      <c r="E3441" s="187"/>
      <c r="F3441" s="192"/>
      <c r="G3441" s="192"/>
      <c r="H3441" s="192"/>
      <c r="I3441" s="192"/>
      <c r="J3441" s="192"/>
      <c r="K3441" s="192"/>
      <c r="L3441" s="192"/>
      <c r="M3441" s="192"/>
      <c r="N3441" s="192"/>
      <c r="O3441" s="192"/>
      <c r="P3441" s="192"/>
    </row>
    <row r="3442" spans="1:16" x14ac:dyDescent="0.25">
      <c r="A3442" s="328"/>
      <c r="B3442" s="334"/>
      <c r="C3442" s="340"/>
      <c r="D3442" s="194" t="str">
        <f>$D$12</f>
        <v>ESTE</v>
      </c>
      <c r="E3442" s="189"/>
      <c r="F3442" s="192"/>
      <c r="G3442" s="192"/>
      <c r="H3442" s="192"/>
      <c r="I3442" s="192"/>
      <c r="J3442" s="192"/>
      <c r="K3442" s="192"/>
      <c r="L3442" s="192"/>
      <c r="M3442" s="192"/>
      <c r="N3442" s="192"/>
      <c r="O3442" s="192"/>
      <c r="P3442" s="192"/>
    </row>
    <row r="3443" spans="1:16" x14ac:dyDescent="0.25">
      <c r="A3443" s="328"/>
      <c r="B3443" s="334"/>
      <c r="C3443" s="340"/>
      <c r="D3443" s="191" t="str">
        <f>$D$13</f>
        <v>SUD</v>
      </c>
      <c r="E3443" s="188"/>
      <c r="F3443" s="192"/>
      <c r="G3443" s="192"/>
      <c r="H3443" s="192"/>
      <c r="I3443" s="192"/>
      <c r="J3443" s="192"/>
      <c r="K3443" s="192"/>
      <c r="L3443" s="192"/>
      <c r="M3443" s="192"/>
      <c r="N3443" s="192"/>
      <c r="O3443" s="192"/>
      <c r="P3443" s="192"/>
    </row>
    <row r="3444" spans="1:16" x14ac:dyDescent="0.25">
      <c r="A3444" s="329"/>
      <c r="B3444" s="335"/>
      <c r="C3444" s="341"/>
      <c r="D3444" s="195" t="str">
        <f>$D$14</f>
        <v>OESTE</v>
      </c>
      <c r="E3444" s="190"/>
      <c r="F3444" s="192"/>
      <c r="G3444" s="192"/>
      <c r="H3444" s="192"/>
      <c r="I3444" s="192"/>
      <c r="J3444" s="192"/>
      <c r="K3444" s="192"/>
      <c r="L3444" s="192"/>
      <c r="M3444" s="192"/>
      <c r="N3444" s="192"/>
      <c r="O3444" s="192"/>
      <c r="P3444" s="192"/>
    </row>
    <row r="3445" spans="1:16" x14ac:dyDescent="0.25">
      <c r="A3445" s="193"/>
      <c r="B3445" s="206"/>
      <c r="C3445" s="204"/>
      <c r="D3445" s="192"/>
      <c r="E3445" s="192"/>
      <c r="F3445" s="192"/>
      <c r="G3445" s="192"/>
      <c r="H3445" s="192"/>
      <c r="I3445" s="192"/>
      <c r="J3445" s="192"/>
      <c r="K3445" s="192"/>
      <c r="L3445" s="192"/>
      <c r="M3445" s="192"/>
      <c r="N3445" s="192"/>
      <c r="O3445" s="192"/>
      <c r="P3445" s="192"/>
    </row>
    <row r="3446" spans="1:16" x14ac:dyDescent="0.25">
      <c r="A3446" s="324">
        <f>A3441+1</f>
        <v>688</v>
      </c>
      <c r="B3446" s="336">
        <f>Hoja2!B697</f>
        <v>0</v>
      </c>
      <c r="C3446" s="342">
        <f>Hoja2!R697</f>
        <v>0</v>
      </c>
      <c r="D3446" s="191" t="str">
        <f>$D$11</f>
        <v>NORTE</v>
      </c>
      <c r="E3446" s="187"/>
      <c r="F3446" s="192"/>
      <c r="G3446" s="192"/>
      <c r="H3446" s="192"/>
      <c r="I3446" s="192"/>
      <c r="J3446" s="192"/>
      <c r="K3446" s="192"/>
      <c r="L3446" s="192"/>
      <c r="M3446" s="192"/>
      <c r="N3446" s="192"/>
      <c r="O3446" s="192"/>
      <c r="P3446" s="192"/>
    </row>
    <row r="3447" spans="1:16" x14ac:dyDescent="0.25">
      <c r="A3447" s="325"/>
      <c r="B3447" s="337"/>
      <c r="C3447" s="343"/>
      <c r="D3447" s="194" t="str">
        <f>$D$12</f>
        <v>ESTE</v>
      </c>
      <c r="E3447" s="189"/>
      <c r="F3447" s="192"/>
      <c r="G3447" s="192"/>
      <c r="H3447" s="192"/>
      <c r="I3447" s="192"/>
      <c r="J3447" s="192"/>
      <c r="K3447" s="192"/>
      <c r="L3447" s="192"/>
      <c r="M3447" s="192"/>
      <c r="N3447" s="192"/>
      <c r="O3447" s="192"/>
      <c r="P3447" s="192"/>
    </row>
    <row r="3448" spans="1:16" x14ac:dyDescent="0.25">
      <c r="A3448" s="325"/>
      <c r="B3448" s="337"/>
      <c r="C3448" s="343"/>
      <c r="D3448" s="191" t="str">
        <f>$D$13</f>
        <v>SUD</v>
      </c>
      <c r="E3448" s="188"/>
      <c r="F3448" s="192"/>
      <c r="G3448" s="192"/>
      <c r="H3448" s="192"/>
      <c r="I3448" s="192"/>
      <c r="J3448" s="192"/>
      <c r="K3448" s="192"/>
      <c r="L3448" s="192"/>
      <c r="M3448" s="192"/>
      <c r="N3448" s="192"/>
      <c r="O3448" s="192"/>
      <c r="P3448" s="192"/>
    </row>
    <row r="3449" spans="1:16" x14ac:dyDescent="0.25">
      <c r="A3449" s="326"/>
      <c r="B3449" s="338"/>
      <c r="C3449" s="344"/>
      <c r="D3449" s="195" t="str">
        <f>$D$14</f>
        <v>OESTE</v>
      </c>
      <c r="E3449" s="190"/>
      <c r="F3449" s="192"/>
      <c r="G3449" s="192"/>
      <c r="H3449" s="192"/>
      <c r="I3449" s="192"/>
      <c r="J3449" s="192"/>
      <c r="K3449" s="192"/>
      <c r="L3449" s="192"/>
      <c r="M3449" s="192"/>
      <c r="N3449" s="192"/>
      <c r="O3449" s="192"/>
      <c r="P3449" s="192"/>
    </row>
    <row r="3450" spans="1:16" x14ac:dyDescent="0.25">
      <c r="A3450" s="193"/>
      <c r="B3450" s="206"/>
      <c r="C3450" s="204"/>
      <c r="D3450" s="192"/>
      <c r="E3450" s="192"/>
      <c r="F3450" s="192"/>
      <c r="G3450" s="192"/>
      <c r="H3450" s="192"/>
      <c r="I3450" s="192"/>
      <c r="J3450" s="192"/>
      <c r="K3450" s="192"/>
      <c r="L3450" s="192"/>
      <c r="M3450" s="192"/>
      <c r="N3450" s="192"/>
      <c r="O3450" s="192"/>
      <c r="P3450" s="192"/>
    </row>
    <row r="3451" spans="1:16" x14ac:dyDescent="0.25">
      <c r="A3451" s="327">
        <f>A3446+1</f>
        <v>689</v>
      </c>
      <c r="B3451" s="333">
        <f>Hoja2!B698</f>
        <v>0</v>
      </c>
      <c r="C3451" s="339">
        <f>Hoja2!R698</f>
        <v>0</v>
      </c>
      <c r="D3451" s="191" t="str">
        <f>$D$11</f>
        <v>NORTE</v>
      </c>
      <c r="E3451" s="187"/>
      <c r="F3451" s="192"/>
      <c r="G3451" s="192"/>
      <c r="H3451" s="192"/>
      <c r="I3451" s="192"/>
      <c r="J3451" s="192"/>
      <c r="K3451" s="192"/>
      <c r="L3451" s="192"/>
      <c r="M3451" s="192"/>
      <c r="N3451" s="192"/>
      <c r="O3451" s="192"/>
      <c r="P3451" s="192"/>
    </row>
    <row r="3452" spans="1:16" x14ac:dyDescent="0.25">
      <c r="A3452" s="328"/>
      <c r="B3452" s="334"/>
      <c r="C3452" s="340"/>
      <c r="D3452" s="194" t="str">
        <f>$D$12</f>
        <v>ESTE</v>
      </c>
      <c r="E3452" s="189"/>
      <c r="F3452" s="192"/>
      <c r="G3452" s="192"/>
      <c r="H3452" s="192"/>
      <c r="I3452" s="192"/>
      <c r="J3452" s="192"/>
      <c r="K3452" s="192"/>
      <c r="L3452" s="192"/>
      <c r="M3452" s="192"/>
      <c r="N3452" s="192"/>
      <c r="O3452" s="192"/>
      <c r="P3452" s="192"/>
    </row>
    <row r="3453" spans="1:16" x14ac:dyDescent="0.25">
      <c r="A3453" s="328"/>
      <c r="B3453" s="334"/>
      <c r="C3453" s="340"/>
      <c r="D3453" s="191" t="str">
        <f>$D$13</f>
        <v>SUD</v>
      </c>
      <c r="E3453" s="188"/>
      <c r="F3453" s="192"/>
      <c r="G3453" s="192"/>
      <c r="H3453" s="192"/>
      <c r="I3453" s="192"/>
      <c r="J3453" s="192"/>
      <c r="K3453" s="192"/>
      <c r="L3453" s="192"/>
      <c r="M3453" s="192"/>
      <c r="N3453" s="192"/>
      <c r="O3453" s="192"/>
      <c r="P3453" s="192"/>
    </row>
    <row r="3454" spans="1:16" x14ac:dyDescent="0.25">
      <c r="A3454" s="329"/>
      <c r="B3454" s="335"/>
      <c r="C3454" s="341"/>
      <c r="D3454" s="195" t="str">
        <f>$D$14</f>
        <v>OESTE</v>
      </c>
      <c r="E3454" s="190"/>
      <c r="F3454" s="192"/>
      <c r="G3454" s="192"/>
      <c r="H3454" s="192"/>
      <c r="I3454" s="192"/>
      <c r="J3454" s="192"/>
      <c r="K3454" s="192"/>
      <c r="L3454" s="192"/>
      <c r="M3454" s="192"/>
      <c r="N3454" s="192"/>
      <c r="O3454" s="192"/>
      <c r="P3454" s="192"/>
    </row>
    <row r="3455" spans="1:16" x14ac:dyDescent="0.25">
      <c r="A3455" s="193"/>
      <c r="B3455" s="206"/>
      <c r="C3455" s="204"/>
      <c r="D3455" s="192"/>
      <c r="E3455" s="192"/>
      <c r="F3455" s="192"/>
      <c r="G3455" s="192"/>
      <c r="H3455" s="192"/>
      <c r="I3455" s="192"/>
      <c r="J3455" s="192"/>
      <c r="K3455" s="192"/>
      <c r="L3455" s="192"/>
      <c r="M3455" s="192"/>
      <c r="N3455" s="192"/>
      <c r="O3455" s="192"/>
      <c r="P3455" s="192"/>
    </row>
    <row r="3456" spans="1:16" x14ac:dyDescent="0.25">
      <c r="A3456" s="324">
        <f>A3451+1</f>
        <v>690</v>
      </c>
      <c r="B3456" s="336">
        <f>Hoja2!B699</f>
        <v>0</v>
      </c>
      <c r="C3456" s="342">
        <f>Hoja2!R699</f>
        <v>0</v>
      </c>
      <c r="D3456" s="191" t="str">
        <f>$D$11</f>
        <v>NORTE</v>
      </c>
      <c r="E3456" s="187"/>
      <c r="F3456" s="192"/>
      <c r="G3456" s="192"/>
      <c r="H3456" s="192"/>
      <c r="I3456" s="192"/>
      <c r="J3456" s="192"/>
      <c r="K3456" s="192"/>
      <c r="L3456" s="192"/>
      <c r="M3456" s="192"/>
      <c r="N3456" s="192"/>
      <c r="O3456" s="192"/>
      <c r="P3456" s="192"/>
    </row>
    <row r="3457" spans="1:16" x14ac:dyDescent="0.25">
      <c r="A3457" s="325"/>
      <c r="B3457" s="337"/>
      <c r="C3457" s="343"/>
      <c r="D3457" s="194" t="str">
        <f>$D$12</f>
        <v>ESTE</v>
      </c>
      <c r="E3457" s="189"/>
      <c r="F3457" s="192"/>
      <c r="G3457" s="192"/>
      <c r="H3457" s="192"/>
      <c r="I3457" s="192"/>
      <c r="J3457" s="192"/>
      <c r="K3457" s="192"/>
      <c r="L3457" s="192"/>
      <c r="M3457" s="192"/>
      <c r="N3457" s="192"/>
      <c r="O3457" s="192"/>
      <c r="P3457" s="192"/>
    </row>
    <row r="3458" spans="1:16" x14ac:dyDescent="0.25">
      <c r="A3458" s="325"/>
      <c r="B3458" s="337"/>
      <c r="C3458" s="343"/>
      <c r="D3458" s="191" t="str">
        <f>$D$13</f>
        <v>SUD</v>
      </c>
      <c r="E3458" s="188"/>
      <c r="F3458" s="192"/>
      <c r="G3458" s="192"/>
      <c r="H3458" s="192"/>
      <c r="I3458" s="192"/>
      <c r="J3458" s="192"/>
      <c r="K3458" s="192"/>
      <c r="L3458" s="192"/>
      <c r="M3458" s="192"/>
      <c r="N3458" s="192"/>
      <c r="O3458" s="192"/>
      <c r="P3458" s="192"/>
    </row>
    <row r="3459" spans="1:16" x14ac:dyDescent="0.25">
      <c r="A3459" s="326"/>
      <c r="B3459" s="338"/>
      <c r="C3459" s="344"/>
      <c r="D3459" s="195" t="str">
        <f>$D$14</f>
        <v>OESTE</v>
      </c>
      <c r="E3459" s="190"/>
      <c r="F3459" s="192"/>
      <c r="G3459" s="192"/>
      <c r="H3459" s="192"/>
      <c r="I3459" s="192"/>
      <c r="J3459" s="192"/>
      <c r="K3459" s="192"/>
      <c r="L3459" s="192"/>
      <c r="M3459" s="192"/>
      <c r="N3459" s="192"/>
      <c r="O3459" s="192"/>
      <c r="P3459" s="192"/>
    </row>
    <row r="3460" spans="1:16" x14ac:dyDescent="0.25">
      <c r="A3460" s="193"/>
      <c r="B3460" s="206"/>
      <c r="C3460" s="204"/>
      <c r="D3460" s="192"/>
      <c r="E3460" s="192"/>
      <c r="F3460" s="192"/>
      <c r="G3460" s="192"/>
      <c r="H3460" s="192"/>
      <c r="I3460" s="192"/>
      <c r="J3460" s="192"/>
      <c r="K3460" s="192"/>
      <c r="L3460" s="192"/>
      <c r="M3460" s="192"/>
      <c r="N3460" s="192"/>
      <c r="O3460" s="192"/>
      <c r="P3460" s="192"/>
    </row>
    <row r="3461" spans="1:16" x14ac:dyDescent="0.25">
      <c r="A3461" s="327">
        <f>A3456+1</f>
        <v>691</v>
      </c>
      <c r="B3461" s="333">
        <f>Hoja2!B700</f>
        <v>0</v>
      </c>
      <c r="C3461" s="339">
        <f>Hoja2!R700</f>
        <v>0</v>
      </c>
      <c r="D3461" s="191" t="str">
        <f>$D$11</f>
        <v>NORTE</v>
      </c>
      <c r="E3461" s="187"/>
      <c r="F3461" s="192"/>
      <c r="G3461" s="192"/>
      <c r="H3461" s="192"/>
      <c r="I3461" s="192"/>
      <c r="J3461" s="192"/>
      <c r="K3461" s="192"/>
      <c r="L3461" s="192"/>
      <c r="M3461" s="192"/>
      <c r="N3461" s="192"/>
      <c r="O3461" s="192"/>
      <c r="P3461" s="192"/>
    </row>
    <row r="3462" spans="1:16" x14ac:dyDescent="0.25">
      <c r="A3462" s="328"/>
      <c r="B3462" s="334"/>
      <c r="C3462" s="340"/>
      <c r="D3462" s="194" t="str">
        <f>$D$12</f>
        <v>ESTE</v>
      </c>
      <c r="E3462" s="189"/>
      <c r="F3462" s="192"/>
      <c r="G3462" s="192"/>
      <c r="H3462" s="192"/>
      <c r="I3462" s="192"/>
      <c r="J3462" s="192"/>
      <c r="K3462" s="192"/>
      <c r="L3462" s="192"/>
      <c r="M3462" s="192"/>
      <c r="N3462" s="192"/>
      <c r="O3462" s="192"/>
      <c r="P3462" s="192"/>
    </row>
    <row r="3463" spans="1:16" x14ac:dyDescent="0.25">
      <c r="A3463" s="328"/>
      <c r="B3463" s="334"/>
      <c r="C3463" s="340"/>
      <c r="D3463" s="191" t="str">
        <f>$D$13</f>
        <v>SUD</v>
      </c>
      <c r="E3463" s="188"/>
      <c r="F3463" s="192"/>
      <c r="G3463" s="192"/>
      <c r="H3463" s="192"/>
      <c r="I3463" s="192"/>
      <c r="J3463" s="192"/>
      <c r="K3463" s="192"/>
      <c r="L3463" s="192"/>
      <c r="M3463" s="192"/>
      <c r="N3463" s="192"/>
      <c r="O3463" s="192"/>
      <c r="P3463" s="192"/>
    </row>
    <row r="3464" spans="1:16" x14ac:dyDescent="0.25">
      <c r="A3464" s="329"/>
      <c r="B3464" s="335"/>
      <c r="C3464" s="341"/>
      <c r="D3464" s="195" t="str">
        <f>$D$14</f>
        <v>OESTE</v>
      </c>
      <c r="E3464" s="190"/>
      <c r="F3464" s="192"/>
      <c r="G3464" s="192"/>
      <c r="H3464" s="192"/>
      <c r="I3464" s="192"/>
      <c r="J3464" s="192"/>
      <c r="K3464" s="192"/>
      <c r="L3464" s="192"/>
      <c r="M3464" s="192"/>
      <c r="N3464" s="192"/>
      <c r="O3464" s="192"/>
      <c r="P3464" s="192"/>
    </row>
    <row r="3465" spans="1:16" x14ac:dyDescent="0.25">
      <c r="A3465" s="193"/>
      <c r="B3465" s="206"/>
      <c r="C3465" s="204"/>
      <c r="D3465" s="192"/>
      <c r="E3465" s="192"/>
      <c r="F3465" s="192"/>
      <c r="G3465" s="192"/>
      <c r="H3465" s="192"/>
      <c r="I3465" s="192"/>
      <c r="J3465" s="192"/>
      <c r="K3465" s="192"/>
      <c r="L3465" s="192"/>
      <c r="M3465" s="192"/>
      <c r="N3465" s="192"/>
      <c r="O3465" s="192"/>
      <c r="P3465" s="192"/>
    </row>
    <row r="3466" spans="1:16" x14ac:dyDescent="0.25">
      <c r="A3466" s="324">
        <f>A3461+1</f>
        <v>692</v>
      </c>
      <c r="B3466" s="336">
        <f>Hoja2!B701</f>
        <v>0</v>
      </c>
      <c r="C3466" s="342">
        <f>Hoja2!R701</f>
        <v>0</v>
      </c>
      <c r="D3466" s="191" t="str">
        <f>$D$11</f>
        <v>NORTE</v>
      </c>
      <c r="E3466" s="187"/>
      <c r="F3466" s="192"/>
      <c r="G3466" s="192"/>
      <c r="H3466" s="192"/>
      <c r="I3466" s="192"/>
      <c r="J3466" s="192"/>
      <c r="K3466" s="192"/>
      <c r="L3466" s="192"/>
      <c r="M3466" s="192"/>
      <c r="N3466" s="192"/>
      <c r="O3466" s="192"/>
      <c r="P3466" s="192"/>
    </row>
    <row r="3467" spans="1:16" x14ac:dyDescent="0.25">
      <c r="A3467" s="325"/>
      <c r="B3467" s="337"/>
      <c r="C3467" s="343"/>
      <c r="D3467" s="194" t="str">
        <f>$D$12</f>
        <v>ESTE</v>
      </c>
      <c r="E3467" s="189"/>
      <c r="F3467" s="192"/>
      <c r="G3467" s="192"/>
      <c r="H3467" s="192"/>
      <c r="I3467" s="192"/>
      <c r="J3467" s="192"/>
      <c r="K3467" s="192"/>
      <c r="L3467" s="192"/>
      <c r="M3467" s="192"/>
      <c r="N3467" s="192"/>
      <c r="O3467" s="192"/>
      <c r="P3467" s="192"/>
    </row>
    <row r="3468" spans="1:16" x14ac:dyDescent="0.25">
      <c r="A3468" s="325"/>
      <c r="B3468" s="337"/>
      <c r="C3468" s="343"/>
      <c r="D3468" s="191" t="str">
        <f>$D$13</f>
        <v>SUD</v>
      </c>
      <c r="E3468" s="188"/>
      <c r="F3468" s="192"/>
      <c r="G3468" s="192"/>
      <c r="H3468" s="192"/>
      <c r="I3468" s="192"/>
      <c r="J3468" s="192"/>
      <c r="K3468" s="192"/>
      <c r="L3468" s="192"/>
      <c r="M3468" s="192"/>
      <c r="N3468" s="192"/>
      <c r="O3468" s="192"/>
      <c r="P3468" s="192"/>
    </row>
    <row r="3469" spans="1:16" x14ac:dyDescent="0.25">
      <c r="A3469" s="326"/>
      <c r="B3469" s="338"/>
      <c r="C3469" s="344"/>
      <c r="D3469" s="195" t="str">
        <f>$D$14</f>
        <v>OESTE</v>
      </c>
      <c r="E3469" s="190"/>
      <c r="F3469" s="192"/>
      <c r="G3469" s="192"/>
      <c r="H3469" s="192"/>
      <c r="I3469" s="192"/>
      <c r="J3469" s="192"/>
      <c r="K3469" s="192"/>
      <c r="L3469" s="192"/>
      <c r="M3469" s="192"/>
      <c r="N3469" s="192"/>
      <c r="O3469" s="192"/>
      <c r="P3469" s="192"/>
    </row>
    <row r="3470" spans="1:16" x14ac:dyDescent="0.25">
      <c r="A3470" s="193"/>
      <c r="B3470" s="206"/>
      <c r="C3470" s="204"/>
      <c r="D3470" s="192"/>
      <c r="E3470" s="192"/>
      <c r="F3470" s="192"/>
      <c r="G3470" s="192"/>
      <c r="H3470" s="192"/>
      <c r="I3470" s="192"/>
      <c r="J3470" s="192"/>
      <c r="K3470" s="192"/>
      <c r="L3470" s="192"/>
      <c r="M3470" s="192"/>
      <c r="N3470" s="192"/>
      <c r="O3470" s="192"/>
      <c r="P3470" s="192"/>
    </row>
    <row r="3471" spans="1:16" x14ac:dyDescent="0.25">
      <c r="A3471" s="327">
        <f>A3466+1</f>
        <v>693</v>
      </c>
      <c r="B3471" s="333">
        <f>Hoja2!B702</f>
        <v>0</v>
      </c>
      <c r="C3471" s="339">
        <f>Hoja2!R702</f>
        <v>0</v>
      </c>
      <c r="D3471" s="191" t="str">
        <f>$D$11</f>
        <v>NORTE</v>
      </c>
      <c r="E3471" s="187"/>
      <c r="F3471" s="192"/>
      <c r="G3471" s="192"/>
      <c r="H3471" s="192"/>
      <c r="I3471" s="192"/>
      <c r="J3471" s="192"/>
      <c r="K3471" s="192"/>
      <c r="L3471" s="192"/>
      <c r="M3471" s="192"/>
      <c r="N3471" s="192"/>
      <c r="O3471" s="192"/>
      <c r="P3471" s="192"/>
    </row>
    <row r="3472" spans="1:16" x14ac:dyDescent="0.25">
      <c r="A3472" s="328"/>
      <c r="B3472" s="334"/>
      <c r="C3472" s="340"/>
      <c r="D3472" s="194" t="str">
        <f>$D$12</f>
        <v>ESTE</v>
      </c>
      <c r="E3472" s="189"/>
      <c r="F3472" s="192"/>
      <c r="G3472" s="192"/>
      <c r="H3472" s="192"/>
      <c r="I3472" s="192"/>
      <c r="J3472" s="192"/>
      <c r="K3472" s="192"/>
      <c r="L3472" s="192"/>
      <c r="M3472" s="192"/>
      <c r="N3472" s="192"/>
      <c r="O3472" s="192"/>
      <c r="P3472" s="192"/>
    </row>
    <row r="3473" spans="1:16" x14ac:dyDescent="0.25">
      <c r="A3473" s="328"/>
      <c r="B3473" s="334"/>
      <c r="C3473" s="340"/>
      <c r="D3473" s="191" t="str">
        <f>$D$13</f>
        <v>SUD</v>
      </c>
      <c r="E3473" s="188"/>
      <c r="F3473" s="192"/>
      <c r="G3473" s="192"/>
      <c r="H3473" s="192"/>
      <c r="I3473" s="192"/>
      <c r="J3473" s="192"/>
      <c r="K3473" s="192"/>
      <c r="L3473" s="192"/>
      <c r="M3473" s="192"/>
      <c r="N3473" s="192"/>
      <c r="O3473" s="192"/>
      <c r="P3473" s="192"/>
    </row>
    <row r="3474" spans="1:16" x14ac:dyDescent="0.25">
      <c r="A3474" s="329"/>
      <c r="B3474" s="335"/>
      <c r="C3474" s="341"/>
      <c r="D3474" s="195" t="str">
        <f>$D$14</f>
        <v>OESTE</v>
      </c>
      <c r="E3474" s="190"/>
      <c r="F3474" s="192"/>
      <c r="G3474" s="192"/>
      <c r="H3474" s="192"/>
      <c r="I3474" s="192"/>
      <c r="J3474" s="192"/>
      <c r="K3474" s="192"/>
      <c r="L3474" s="192"/>
      <c r="M3474" s="192"/>
      <c r="N3474" s="192"/>
      <c r="O3474" s="192"/>
      <c r="P3474" s="192"/>
    </row>
    <row r="3475" spans="1:16" x14ac:dyDescent="0.25">
      <c r="A3475" s="193"/>
      <c r="B3475" s="206"/>
      <c r="C3475" s="204"/>
      <c r="D3475" s="192"/>
      <c r="E3475" s="192"/>
      <c r="F3475" s="192"/>
      <c r="G3475" s="192"/>
      <c r="H3475" s="192"/>
      <c r="I3475" s="192"/>
      <c r="J3475" s="192"/>
      <c r="K3475" s="192"/>
      <c r="L3475" s="192"/>
      <c r="M3475" s="192"/>
      <c r="N3475" s="192"/>
      <c r="O3475" s="192"/>
      <c r="P3475" s="192"/>
    </row>
    <row r="3476" spans="1:16" x14ac:dyDescent="0.25">
      <c r="A3476" s="324">
        <f>A3471+1</f>
        <v>694</v>
      </c>
      <c r="B3476" s="336">
        <f>Hoja2!B703</f>
        <v>0</v>
      </c>
      <c r="C3476" s="342">
        <f>Hoja2!R703</f>
        <v>0</v>
      </c>
      <c r="D3476" s="191" t="str">
        <f>$D$11</f>
        <v>NORTE</v>
      </c>
      <c r="E3476" s="187"/>
      <c r="F3476" s="192"/>
      <c r="G3476" s="192"/>
      <c r="H3476" s="192"/>
      <c r="I3476" s="192"/>
      <c r="J3476" s="192"/>
      <c r="K3476" s="192"/>
      <c r="L3476" s="192"/>
      <c r="M3476" s="192"/>
      <c r="N3476" s="192"/>
      <c r="O3476" s="192"/>
      <c r="P3476" s="192"/>
    </row>
    <row r="3477" spans="1:16" x14ac:dyDescent="0.25">
      <c r="A3477" s="325"/>
      <c r="B3477" s="337"/>
      <c r="C3477" s="343"/>
      <c r="D3477" s="194" t="str">
        <f>$D$12</f>
        <v>ESTE</v>
      </c>
      <c r="E3477" s="189"/>
      <c r="F3477" s="192"/>
      <c r="G3477" s="192"/>
      <c r="H3477" s="192"/>
      <c r="I3477" s="192"/>
      <c r="J3477" s="192"/>
      <c r="K3477" s="192"/>
      <c r="L3477" s="192"/>
      <c r="M3477" s="192"/>
      <c r="N3477" s="192"/>
      <c r="O3477" s="192"/>
      <c r="P3477" s="192"/>
    </row>
    <row r="3478" spans="1:16" x14ac:dyDescent="0.25">
      <c r="A3478" s="325"/>
      <c r="B3478" s="337"/>
      <c r="C3478" s="343"/>
      <c r="D3478" s="191" t="str">
        <f>$D$13</f>
        <v>SUD</v>
      </c>
      <c r="E3478" s="188"/>
      <c r="F3478" s="192"/>
      <c r="G3478" s="192"/>
      <c r="H3478" s="192"/>
      <c r="I3478" s="192"/>
      <c r="J3478" s="192"/>
      <c r="K3478" s="192"/>
      <c r="L3478" s="192"/>
      <c r="M3478" s="192"/>
      <c r="N3478" s="192"/>
      <c r="O3478" s="192"/>
      <c r="P3478" s="192"/>
    </row>
    <row r="3479" spans="1:16" x14ac:dyDescent="0.25">
      <c r="A3479" s="326"/>
      <c r="B3479" s="338"/>
      <c r="C3479" s="344"/>
      <c r="D3479" s="195" t="str">
        <f>$D$14</f>
        <v>OESTE</v>
      </c>
      <c r="E3479" s="190"/>
      <c r="F3479" s="192"/>
      <c r="G3479" s="192"/>
      <c r="H3479" s="192"/>
      <c r="I3479" s="192"/>
      <c r="J3479" s="192"/>
      <c r="K3479" s="192"/>
      <c r="L3479" s="192"/>
      <c r="M3479" s="192"/>
      <c r="N3479" s="192"/>
      <c r="O3479" s="192"/>
      <c r="P3479" s="192"/>
    </row>
    <row r="3480" spans="1:16" x14ac:dyDescent="0.25">
      <c r="A3480" s="193"/>
      <c r="B3480" s="206"/>
      <c r="C3480" s="204"/>
      <c r="D3480" s="192"/>
      <c r="E3480" s="192"/>
      <c r="F3480" s="192"/>
      <c r="G3480" s="192"/>
      <c r="H3480" s="192"/>
      <c r="I3480" s="192"/>
      <c r="J3480" s="192"/>
      <c r="K3480" s="192"/>
      <c r="L3480" s="192"/>
      <c r="M3480" s="192"/>
      <c r="N3480" s="192"/>
      <c r="O3480" s="192"/>
      <c r="P3480" s="192"/>
    </row>
    <row r="3481" spans="1:16" x14ac:dyDescent="0.25">
      <c r="A3481" s="327">
        <f>A3476+1</f>
        <v>695</v>
      </c>
      <c r="B3481" s="333">
        <f>Hoja2!B704</f>
        <v>0</v>
      </c>
      <c r="C3481" s="339">
        <f>Hoja2!R704</f>
        <v>0</v>
      </c>
      <c r="D3481" s="191" t="str">
        <f>$D$11</f>
        <v>NORTE</v>
      </c>
      <c r="E3481" s="187"/>
      <c r="F3481" s="192"/>
      <c r="G3481" s="192"/>
      <c r="H3481" s="192"/>
      <c r="I3481" s="192"/>
      <c r="J3481" s="192"/>
      <c r="K3481" s="192"/>
      <c r="L3481" s="192"/>
      <c r="M3481" s="192"/>
      <c r="N3481" s="192"/>
      <c r="O3481" s="192"/>
      <c r="P3481" s="192"/>
    </row>
    <row r="3482" spans="1:16" x14ac:dyDescent="0.25">
      <c r="A3482" s="328"/>
      <c r="B3482" s="334"/>
      <c r="C3482" s="340"/>
      <c r="D3482" s="194" t="str">
        <f>$D$12</f>
        <v>ESTE</v>
      </c>
      <c r="E3482" s="189"/>
      <c r="F3482" s="192"/>
      <c r="G3482" s="192"/>
      <c r="H3482" s="192"/>
      <c r="I3482" s="192"/>
      <c r="J3482" s="192"/>
      <c r="K3482" s="192"/>
      <c r="L3482" s="192"/>
      <c r="M3482" s="192"/>
      <c r="N3482" s="192"/>
      <c r="O3482" s="192"/>
      <c r="P3482" s="192"/>
    </row>
    <row r="3483" spans="1:16" x14ac:dyDescent="0.25">
      <c r="A3483" s="328"/>
      <c r="B3483" s="334"/>
      <c r="C3483" s="340"/>
      <c r="D3483" s="191" t="str">
        <f>$D$13</f>
        <v>SUD</v>
      </c>
      <c r="E3483" s="188"/>
      <c r="F3483" s="192"/>
      <c r="G3483" s="192"/>
      <c r="H3483" s="192"/>
      <c r="I3483" s="192"/>
      <c r="J3483" s="192"/>
      <c r="K3483" s="192"/>
      <c r="L3483" s="192"/>
      <c r="M3483" s="192"/>
      <c r="N3483" s="192"/>
      <c r="O3483" s="192"/>
      <c r="P3483" s="192"/>
    </row>
    <row r="3484" spans="1:16" x14ac:dyDescent="0.25">
      <c r="A3484" s="329"/>
      <c r="B3484" s="335"/>
      <c r="C3484" s="341"/>
      <c r="D3484" s="195" t="str">
        <f>$D$14</f>
        <v>OESTE</v>
      </c>
      <c r="E3484" s="190"/>
      <c r="F3484" s="192"/>
      <c r="G3484" s="192"/>
      <c r="H3484" s="192"/>
      <c r="I3484" s="192"/>
      <c r="J3484" s="192"/>
      <c r="K3484" s="192"/>
      <c r="L3484" s="192"/>
      <c r="M3484" s="192"/>
      <c r="N3484" s="192"/>
      <c r="O3484" s="192"/>
      <c r="P3484" s="192"/>
    </row>
    <row r="3485" spans="1:16" x14ac:dyDescent="0.25">
      <c r="A3485" s="193"/>
      <c r="B3485" s="206"/>
      <c r="C3485" s="204"/>
      <c r="D3485" s="192"/>
      <c r="E3485" s="192"/>
      <c r="F3485" s="192"/>
      <c r="G3485" s="192"/>
      <c r="H3485" s="192"/>
      <c r="I3485" s="192"/>
      <c r="J3485" s="192"/>
      <c r="K3485" s="192"/>
      <c r="L3485" s="192"/>
      <c r="M3485" s="192"/>
      <c r="N3485" s="192"/>
      <c r="O3485" s="192"/>
      <c r="P3485" s="192"/>
    </row>
    <row r="3486" spans="1:16" x14ac:dyDescent="0.25">
      <c r="A3486" s="324">
        <f>A3481+1</f>
        <v>696</v>
      </c>
      <c r="B3486" s="336">
        <f>Hoja2!B705</f>
        <v>0</v>
      </c>
      <c r="C3486" s="342">
        <f>Hoja2!R705</f>
        <v>0</v>
      </c>
      <c r="D3486" s="191" t="str">
        <f>$D$11</f>
        <v>NORTE</v>
      </c>
      <c r="E3486" s="187"/>
      <c r="F3486" s="192"/>
      <c r="G3486" s="192"/>
      <c r="H3486" s="192"/>
      <c r="I3486" s="192"/>
      <c r="J3486" s="192"/>
      <c r="K3486" s="192"/>
      <c r="L3486" s="192"/>
      <c r="M3486" s="192"/>
      <c r="N3486" s="192"/>
      <c r="O3486" s="192"/>
      <c r="P3486" s="192"/>
    </row>
    <row r="3487" spans="1:16" x14ac:dyDescent="0.25">
      <c r="A3487" s="325"/>
      <c r="B3487" s="337"/>
      <c r="C3487" s="343"/>
      <c r="D3487" s="194" t="str">
        <f>$D$12</f>
        <v>ESTE</v>
      </c>
      <c r="E3487" s="189"/>
      <c r="F3487" s="192"/>
      <c r="G3487" s="192"/>
      <c r="H3487" s="192"/>
      <c r="I3487" s="192"/>
      <c r="J3487" s="192"/>
      <c r="K3487" s="192"/>
      <c r="L3487" s="192"/>
      <c r="M3487" s="192"/>
      <c r="N3487" s="192"/>
      <c r="O3487" s="192"/>
      <c r="P3487" s="192"/>
    </row>
    <row r="3488" spans="1:16" x14ac:dyDescent="0.25">
      <c r="A3488" s="325"/>
      <c r="B3488" s="337"/>
      <c r="C3488" s="343"/>
      <c r="D3488" s="191" t="str">
        <f>$D$13</f>
        <v>SUD</v>
      </c>
      <c r="E3488" s="188"/>
      <c r="F3488" s="192"/>
      <c r="G3488" s="192"/>
      <c r="H3488" s="192"/>
      <c r="I3488" s="192"/>
      <c r="J3488" s="192"/>
      <c r="K3488" s="192"/>
      <c r="L3488" s="192"/>
      <c r="M3488" s="192"/>
      <c r="N3488" s="192"/>
      <c r="O3488" s="192"/>
      <c r="P3488" s="192"/>
    </row>
    <row r="3489" spans="1:16" x14ac:dyDescent="0.25">
      <c r="A3489" s="326"/>
      <c r="B3489" s="338"/>
      <c r="C3489" s="344"/>
      <c r="D3489" s="195" t="str">
        <f>$D$14</f>
        <v>OESTE</v>
      </c>
      <c r="E3489" s="190"/>
      <c r="F3489" s="192"/>
      <c r="G3489" s="192"/>
      <c r="H3489" s="192"/>
      <c r="I3489" s="192"/>
      <c r="J3489" s="192"/>
      <c r="K3489" s="192"/>
      <c r="L3489" s="192"/>
      <c r="M3489" s="192"/>
      <c r="N3489" s="192"/>
      <c r="O3489" s="192"/>
      <c r="P3489" s="192"/>
    </row>
    <row r="3490" spans="1:16" x14ac:dyDescent="0.25">
      <c r="A3490" s="193"/>
      <c r="B3490" s="206"/>
      <c r="C3490" s="204"/>
      <c r="D3490" s="192"/>
      <c r="E3490" s="192"/>
      <c r="F3490" s="192"/>
      <c r="G3490" s="192"/>
      <c r="H3490" s="192"/>
      <c r="I3490" s="192"/>
      <c r="J3490" s="192"/>
      <c r="K3490" s="192"/>
      <c r="L3490" s="192"/>
      <c r="M3490" s="192"/>
      <c r="N3490" s="192"/>
      <c r="O3490" s="192"/>
      <c r="P3490" s="192"/>
    </row>
    <row r="3491" spans="1:16" x14ac:dyDescent="0.25">
      <c r="A3491" s="327">
        <f>A3486+1</f>
        <v>697</v>
      </c>
      <c r="B3491" s="333">
        <f>Hoja2!B706</f>
        <v>0</v>
      </c>
      <c r="C3491" s="339">
        <f>Hoja2!R706</f>
        <v>0</v>
      </c>
      <c r="D3491" s="191" t="str">
        <f>$D$11</f>
        <v>NORTE</v>
      </c>
      <c r="E3491" s="187"/>
      <c r="F3491" s="192"/>
      <c r="G3491" s="192"/>
      <c r="H3491" s="192"/>
      <c r="I3491" s="192"/>
      <c r="J3491" s="192"/>
      <c r="K3491" s="192"/>
      <c r="L3491" s="192"/>
      <c r="M3491" s="192"/>
      <c r="N3491" s="192"/>
      <c r="O3491" s="192"/>
      <c r="P3491" s="192"/>
    </row>
    <row r="3492" spans="1:16" x14ac:dyDescent="0.25">
      <c r="A3492" s="328"/>
      <c r="B3492" s="334"/>
      <c r="C3492" s="340"/>
      <c r="D3492" s="194" t="str">
        <f>$D$12</f>
        <v>ESTE</v>
      </c>
      <c r="E3492" s="189"/>
      <c r="F3492" s="192"/>
      <c r="G3492" s="192"/>
      <c r="H3492" s="192"/>
      <c r="I3492" s="192"/>
      <c r="J3492" s="192"/>
      <c r="K3492" s="192"/>
      <c r="L3492" s="192"/>
      <c r="M3492" s="192"/>
      <c r="N3492" s="192"/>
      <c r="O3492" s="192"/>
      <c r="P3492" s="192"/>
    </row>
    <row r="3493" spans="1:16" x14ac:dyDescent="0.25">
      <c r="A3493" s="328"/>
      <c r="B3493" s="334"/>
      <c r="C3493" s="340"/>
      <c r="D3493" s="191" t="str">
        <f>$D$13</f>
        <v>SUD</v>
      </c>
      <c r="E3493" s="188"/>
      <c r="F3493" s="192"/>
      <c r="G3493" s="192"/>
      <c r="H3493" s="192"/>
      <c r="I3493" s="192"/>
      <c r="J3493" s="192"/>
      <c r="K3493" s="192"/>
      <c r="L3493" s="192"/>
      <c r="M3493" s="192"/>
      <c r="N3493" s="192"/>
      <c r="O3493" s="192"/>
      <c r="P3493" s="192"/>
    </row>
    <row r="3494" spans="1:16" x14ac:dyDescent="0.25">
      <c r="A3494" s="329"/>
      <c r="B3494" s="335"/>
      <c r="C3494" s="341"/>
      <c r="D3494" s="195" t="str">
        <f>$D$14</f>
        <v>OESTE</v>
      </c>
      <c r="E3494" s="190"/>
      <c r="F3494" s="192"/>
      <c r="G3494" s="192"/>
      <c r="H3494" s="192"/>
      <c r="I3494" s="192"/>
      <c r="J3494" s="192"/>
      <c r="K3494" s="192"/>
      <c r="L3494" s="192"/>
      <c r="M3494" s="192"/>
      <c r="N3494" s="192"/>
      <c r="O3494" s="192"/>
      <c r="P3494" s="192"/>
    </row>
    <row r="3495" spans="1:16" x14ac:dyDescent="0.25">
      <c r="A3495" s="193"/>
      <c r="B3495" s="206"/>
      <c r="C3495" s="204"/>
      <c r="D3495" s="192"/>
      <c r="E3495" s="192"/>
      <c r="F3495" s="192"/>
      <c r="G3495" s="192"/>
      <c r="H3495" s="192"/>
      <c r="I3495" s="192"/>
      <c r="J3495" s="192"/>
      <c r="K3495" s="192"/>
      <c r="L3495" s="192"/>
      <c r="M3495" s="192"/>
      <c r="N3495" s="192"/>
      <c r="O3495" s="192"/>
      <c r="P3495" s="192"/>
    </row>
    <row r="3496" spans="1:16" x14ac:dyDescent="0.25">
      <c r="A3496" s="324">
        <f>A3491+1</f>
        <v>698</v>
      </c>
      <c r="B3496" s="336">
        <f>Hoja2!B707</f>
        <v>0</v>
      </c>
      <c r="C3496" s="342">
        <f>Hoja2!R707</f>
        <v>0</v>
      </c>
      <c r="D3496" s="191" t="str">
        <f>$D$11</f>
        <v>NORTE</v>
      </c>
      <c r="E3496" s="187"/>
      <c r="F3496" s="192"/>
      <c r="G3496" s="192"/>
      <c r="H3496" s="192"/>
      <c r="I3496" s="192"/>
      <c r="J3496" s="192"/>
      <c r="K3496" s="192"/>
      <c r="L3496" s="192"/>
      <c r="M3496" s="192"/>
      <c r="N3496" s="192"/>
      <c r="O3496" s="192"/>
      <c r="P3496" s="192"/>
    </row>
    <row r="3497" spans="1:16" x14ac:dyDescent="0.25">
      <c r="A3497" s="325"/>
      <c r="B3497" s="337"/>
      <c r="C3497" s="343"/>
      <c r="D3497" s="194" t="str">
        <f>$D$12</f>
        <v>ESTE</v>
      </c>
      <c r="E3497" s="189"/>
      <c r="F3497" s="192"/>
      <c r="G3497" s="192"/>
      <c r="H3497" s="192"/>
      <c r="I3497" s="192"/>
      <c r="J3497" s="192"/>
      <c r="K3497" s="192"/>
      <c r="L3497" s="192"/>
      <c r="M3497" s="192"/>
      <c r="N3497" s="192"/>
      <c r="O3497" s="192"/>
      <c r="P3497" s="192"/>
    </row>
    <row r="3498" spans="1:16" x14ac:dyDescent="0.25">
      <c r="A3498" s="325"/>
      <c r="B3498" s="337"/>
      <c r="C3498" s="343"/>
      <c r="D3498" s="191" t="str">
        <f>$D$13</f>
        <v>SUD</v>
      </c>
      <c r="E3498" s="188"/>
      <c r="F3498" s="192"/>
      <c r="G3498" s="192"/>
      <c r="H3498" s="192"/>
      <c r="I3498" s="192"/>
      <c r="J3498" s="192"/>
      <c r="K3498" s="192"/>
      <c r="L3498" s="192"/>
      <c r="M3498" s="192"/>
      <c r="N3498" s="192"/>
      <c r="O3498" s="192"/>
      <c r="P3498" s="192"/>
    </row>
    <row r="3499" spans="1:16" x14ac:dyDescent="0.25">
      <c r="A3499" s="326"/>
      <c r="B3499" s="338"/>
      <c r="C3499" s="344"/>
      <c r="D3499" s="195" t="str">
        <f>$D$14</f>
        <v>OESTE</v>
      </c>
      <c r="E3499" s="190"/>
      <c r="F3499" s="192"/>
      <c r="G3499" s="192"/>
      <c r="H3499" s="192"/>
      <c r="I3499" s="192"/>
      <c r="J3499" s="192"/>
      <c r="K3499" s="192"/>
      <c r="L3499" s="192"/>
      <c r="M3499" s="192"/>
      <c r="N3499" s="192"/>
      <c r="O3499" s="192"/>
      <c r="P3499" s="192"/>
    </row>
    <row r="3500" spans="1:16" x14ac:dyDescent="0.25">
      <c r="A3500" s="193"/>
      <c r="B3500" s="206"/>
      <c r="C3500" s="204"/>
      <c r="D3500" s="192"/>
      <c r="E3500" s="192"/>
      <c r="F3500" s="192"/>
      <c r="G3500" s="192"/>
      <c r="H3500" s="192"/>
      <c r="I3500" s="192"/>
      <c r="J3500" s="192"/>
      <c r="K3500" s="192"/>
      <c r="L3500" s="192"/>
      <c r="M3500" s="192"/>
      <c r="N3500" s="192"/>
      <c r="O3500" s="192"/>
      <c r="P3500" s="192"/>
    </row>
    <row r="3501" spans="1:16" x14ac:dyDescent="0.25">
      <c r="A3501" s="327">
        <f>A3496+1</f>
        <v>699</v>
      </c>
      <c r="B3501" s="333">
        <f>Hoja2!B708</f>
        <v>0</v>
      </c>
      <c r="C3501" s="339">
        <f>Hoja2!R708</f>
        <v>0</v>
      </c>
      <c r="D3501" s="191" t="str">
        <f>$D$11</f>
        <v>NORTE</v>
      </c>
      <c r="E3501" s="187"/>
      <c r="F3501" s="192"/>
      <c r="G3501" s="192"/>
      <c r="H3501" s="192"/>
      <c r="I3501" s="192"/>
      <c r="J3501" s="192"/>
      <c r="K3501" s="192"/>
      <c r="L3501" s="192"/>
      <c r="M3501" s="192"/>
      <c r="N3501" s="192"/>
      <c r="O3501" s="192"/>
      <c r="P3501" s="192"/>
    </row>
    <row r="3502" spans="1:16" x14ac:dyDescent="0.25">
      <c r="A3502" s="328"/>
      <c r="B3502" s="334"/>
      <c r="C3502" s="340"/>
      <c r="D3502" s="194" t="str">
        <f>$D$12</f>
        <v>ESTE</v>
      </c>
      <c r="E3502" s="189"/>
      <c r="F3502" s="192"/>
      <c r="G3502" s="192"/>
      <c r="H3502" s="192"/>
      <c r="I3502" s="192"/>
      <c r="J3502" s="192"/>
      <c r="K3502" s="192"/>
      <c r="L3502" s="192"/>
      <c r="M3502" s="192"/>
      <c r="N3502" s="192"/>
      <c r="O3502" s="192"/>
      <c r="P3502" s="192"/>
    </row>
    <row r="3503" spans="1:16" x14ac:dyDescent="0.25">
      <c r="A3503" s="328"/>
      <c r="B3503" s="334"/>
      <c r="C3503" s="340"/>
      <c r="D3503" s="191" t="str">
        <f>$D$13</f>
        <v>SUD</v>
      </c>
      <c r="E3503" s="188"/>
      <c r="F3503" s="192"/>
      <c r="G3503" s="192"/>
      <c r="H3503" s="192"/>
      <c r="I3503" s="192"/>
      <c r="J3503" s="192"/>
      <c r="K3503" s="192"/>
      <c r="L3503" s="192"/>
      <c r="M3503" s="192"/>
      <c r="N3503" s="192"/>
      <c r="O3503" s="192"/>
      <c r="P3503" s="192"/>
    </row>
    <row r="3504" spans="1:16" x14ac:dyDescent="0.25">
      <c r="A3504" s="329"/>
      <c r="B3504" s="335"/>
      <c r="C3504" s="341"/>
      <c r="D3504" s="195" t="str">
        <f>$D$14</f>
        <v>OESTE</v>
      </c>
      <c r="E3504" s="190"/>
      <c r="F3504" s="192"/>
      <c r="G3504" s="192"/>
      <c r="H3504" s="192"/>
      <c r="I3504" s="192"/>
      <c r="J3504" s="192"/>
      <c r="K3504" s="192"/>
      <c r="L3504" s="192"/>
      <c r="M3504" s="192"/>
      <c r="N3504" s="192"/>
      <c r="O3504" s="192"/>
      <c r="P3504" s="192"/>
    </row>
    <row r="3505" spans="1:16" x14ac:dyDescent="0.25">
      <c r="A3505" s="193"/>
      <c r="B3505" s="206"/>
      <c r="C3505" s="204"/>
      <c r="D3505" s="192"/>
      <c r="E3505" s="192"/>
      <c r="F3505" s="192"/>
      <c r="G3505" s="192"/>
      <c r="H3505" s="192"/>
      <c r="I3505" s="192"/>
      <c r="J3505" s="192"/>
      <c r="K3505" s="192"/>
      <c r="L3505" s="192"/>
      <c r="M3505" s="192"/>
      <c r="N3505" s="192"/>
      <c r="O3505" s="192"/>
      <c r="P3505" s="192"/>
    </row>
    <row r="3506" spans="1:16" x14ac:dyDescent="0.25">
      <c r="A3506" s="324">
        <f>A3501+1</f>
        <v>700</v>
      </c>
      <c r="B3506" s="336">
        <f>Hoja2!B709</f>
        <v>0</v>
      </c>
      <c r="C3506" s="342">
        <f>Hoja2!R709</f>
        <v>0</v>
      </c>
      <c r="D3506" s="191" t="str">
        <f>$D$11</f>
        <v>NORTE</v>
      </c>
      <c r="E3506" s="187"/>
      <c r="F3506" s="192"/>
      <c r="G3506" s="192"/>
      <c r="H3506" s="192"/>
      <c r="I3506" s="192"/>
      <c r="J3506" s="192"/>
      <c r="K3506" s="192"/>
      <c r="L3506" s="192"/>
      <c r="M3506" s="192"/>
      <c r="N3506" s="192"/>
      <c r="O3506" s="192"/>
      <c r="P3506" s="192"/>
    </row>
    <row r="3507" spans="1:16" x14ac:dyDescent="0.25">
      <c r="A3507" s="325"/>
      <c r="B3507" s="337"/>
      <c r="C3507" s="343"/>
      <c r="D3507" s="194" t="str">
        <f>$D$12</f>
        <v>ESTE</v>
      </c>
      <c r="E3507" s="189"/>
      <c r="F3507" s="192"/>
      <c r="G3507" s="192"/>
      <c r="H3507" s="192"/>
      <c r="I3507" s="192"/>
      <c r="J3507" s="192"/>
      <c r="K3507" s="192"/>
      <c r="L3507" s="192"/>
      <c r="M3507" s="192"/>
      <c r="N3507" s="192"/>
      <c r="O3507" s="192"/>
      <c r="P3507" s="192"/>
    </row>
    <row r="3508" spans="1:16" x14ac:dyDescent="0.25">
      <c r="A3508" s="325"/>
      <c r="B3508" s="337"/>
      <c r="C3508" s="343"/>
      <c r="D3508" s="191" t="str">
        <f>$D$13</f>
        <v>SUD</v>
      </c>
      <c r="E3508" s="188"/>
      <c r="F3508" s="192"/>
      <c r="G3508" s="192"/>
      <c r="H3508" s="192"/>
      <c r="I3508" s="192"/>
      <c r="J3508" s="192"/>
      <c r="K3508" s="192"/>
      <c r="L3508" s="192"/>
      <c r="M3508" s="192"/>
      <c r="N3508" s="192"/>
      <c r="O3508" s="192"/>
      <c r="P3508" s="192"/>
    </row>
    <row r="3509" spans="1:16" x14ac:dyDescent="0.25">
      <c r="A3509" s="326"/>
      <c r="B3509" s="338"/>
      <c r="C3509" s="344"/>
      <c r="D3509" s="195" t="str">
        <f>$D$14</f>
        <v>OESTE</v>
      </c>
      <c r="E3509" s="190"/>
      <c r="F3509" s="192"/>
      <c r="G3509" s="192"/>
      <c r="H3509" s="192"/>
      <c r="I3509" s="192"/>
      <c r="J3509" s="192"/>
      <c r="K3509" s="192"/>
      <c r="L3509" s="192"/>
      <c r="M3509" s="192"/>
      <c r="N3509" s="192"/>
      <c r="O3509" s="192"/>
      <c r="P3509" s="192"/>
    </row>
    <row r="3510" spans="1:16" x14ac:dyDescent="0.25">
      <c r="A3510" s="193"/>
      <c r="B3510" s="206"/>
      <c r="C3510" s="204"/>
      <c r="D3510" s="192"/>
      <c r="E3510" s="192"/>
      <c r="F3510" s="192"/>
      <c r="G3510" s="192"/>
      <c r="H3510" s="192"/>
      <c r="I3510" s="192"/>
      <c r="J3510" s="192"/>
      <c r="K3510" s="192"/>
      <c r="L3510" s="192"/>
      <c r="M3510" s="192"/>
      <c r="N3510" s="192"/>
      <c r="O3510" s="192"/>
      <c r="P3510" s="192"/>
    </row>
    <row r="3511" spans="1:16" x14ac:dyDescent="0.25">
      <c r="A3511" s="327">
        <f>A3506+1</f>
        <v>701</v>
      </c>
      <c r="B3511" s="333">
        <f>Hoja2!B710</f>
        <v>0</v>
      </c>
      <c r="C3511" s="339">
        <f>Hoja2!R710</f>
        <v>0</v>
      </c>
      <c r="D3511" s="191" t="str">
        <f>$D$11</f>
        <v>NORTE</v>
      </c>
      <c r="E3511" s="187"/>
      <c r="F3511" s="192"/>
      <c r="G3511" s="192"/>
      <c r="H3511" s="192"/>
      <c r="I3511" s="192"/>
      <c r="J3511" s="192"/>
      <c r="K3511" s="192"/>
      <c r="L3511" s="192"/>
      <c r="M3511" s="192"/>
      <c r="N3511" s="192"/>
      <c r="O3511" s="192"/>
      <c r="P3511" s="192"/>
    </row>
    <row r="3512" spans="1:16" x14ac:dyDescent="0.25">
      <c r="A3512" s="328"/>
      <c r="B3512" s="334"/>
      <c r="C3512" s="340"/>
      <c r="D3512" s="194" t="str">
        <f>$D$12</f>
        <v>ESTE</v>
      </c>
      <c r="E3512" s="189"/>
      <c r="F3512" s="192"/>
      <c r="G3512" s="192"/>
      <c r="H3512" s="192"/>
      <c r="I3512" s="192"/>
      <c r="J3512" s="192"/>
      <c r="K3512" s="192"/>
      <c r="L3512" s="192"/>
      <c r="M3512" s="192"/>
      <c r="N3512" s="192"/>
      <c r="O3512" s="192"/>
      <c r="P3512" s="192"/>
    </row>
    <row r="3513" spans="1:16" x14ac:dyDescent="0.25">
      <c r="A3513" s="328"/>
      <c r="B3513" s="334"/>
      <c r="C3513" s="340"/>
      <c r="D3513" s="191" t="str">
        <f>$D$13</f>
        <v>SUD</v>
      </c>
      <c r="E3513" s="188"/>
      <c r="F3513" s="192"/>
      <c r="G3513" s="192"/>
      <c r="H3513" s="192"/>
      <c r="I3513" s="192"/>
      <c r="J3513" s="192"/>
      <c r="K3513" s="192"/>
      <c r="L3513" s="192"/>
      <c r="M3513" s="192"/>
      <c r="N3513" s="192"/>
      <c r="O3513" s="192"/>
      <c r="P3513" s="192"/>
    </row>
    <row r="3514" spans="1:16" x14ac:dyDescent="0.25">
      <c r="A3514" s="329"/>
      <c r="B3514" s="335"/>
      <c r="C3514" s="341"/>
      <c r="D3514" s="195" t="str">
        <f>$D$14</f>
        <v>OESTE</v>
      </c>
      <c r="E3514" s="190"/>
      <c r="F3514" s="192"/>
      <c r="G3514" s="192"/>
      <c r="H3514" s="192"/>
      <c r="I3514" s="192"/>
      <c r="J3514" s="192"/>
      <c r="K3514" s="192"/>
      <c r="L3514" s="192"/>
      <c r="M3514" s="192"/>
      <c r="N3514" s="192"/>
      <c r="O3514" s="192"/>
      <c r="P3514" s="192"/>
    </row>
    <row r="3515" spans="1:16" x14ac:dyDescent="0.25">
      <c r="A3515" s="192"/>
      <c r="B3515" s="205"/>
      <c r="C3515" s="203"/>
      <c r="D3515" s="192"/>
      <c r="E3515" s="192"/>
      <c r="F3515" s="192"/>
      <c r="G3515" s="192"/>
      <c r="H3515" s="192"/>
      <c r="I3515" s="192"/>
      <c r="J3515" s="192"/>
      <c r="K3515" s="192"/>
      <c r="L3515" s="192"/>
      <c r="M3515" s="192"/>
      <c r="N3515" s="192"/>
      <c r="O3515" s="192"/>
      <c r="P3515" s="192"/>
    </row>
    <row r="3516" spans="1:16" x14ac:dyDescent="0.25">
      <c r="A3516" s="192"/>
      <c r="B3516" s="200"/>
      <c r="C3516" s="203"/>
      <c r="D3516" s="192"/>
      <c r="E3516" s="192"/>
      <c r="F3516" s="192"/>
      <c r="G3516" s="192"/>
      <c r="H3516" s="192"/>
      <c r="I3516" s="192"/>
      <c r="J3516" s="192"/>
      <c r="K3516" s="192"/>
      <c r="L3516" s="192"/>
      <c r="M3516" s="192"/>
      <c r="N3516" s="192"/>
      <c r="O3516" s="192"/>
      <c r="P3516" s="192"/>
    </row>
    <row r="3517" spans="1:16" x14ac:dyDescent="0.25">
      <c r="A3517" s="192"/>
      <c r="B3517" s="200"/>
      <c r="C3517" s="192"/>
      <c r="D3517" s="192"/>
      <c r="E3517" s="192"/>
      <c r="F3517" s="192"/>
      <c r="G3517" s="192"/>
      <c r="H3517" s="192"/>
      <c r="I3517" s="192"/>
      <c r="J3517" s="192"/>
      <c r="K3517" s="192"/>
      <c r="L3517" s="192"/>
      <c r="M3517" s="192"/>
      <c r="N3517" s="192"/>
      <c r="O3517" s="192"/>
      <c r="P3517" s="192"/>
    </row>
    <row r="3518" spans="1:16" x14ac:dyDescent="0.25">
      <c r="A3518" s="192"/>
      <c r="B3518" s="200"/>
      <c r="C3518" s="192"/>
      <c r="D3518" s="192"/>
      <c r="E3518" s="192"/>
      <c r="F3518" s="192"/>
      <c r="G3518" s="192"/>
      <c r="H3518" s="192"/>
      <c r="I3518" s="192"/>
      <c r="J3518" s="192"/>
      <c r="K3518" s="192"/>
      <c r="L3518" s="192"/>
      <c r="M3518" s="192"/>
      <c r="N3518" s="192"/>
      <c r="O3518" s="192"/>
      <c r="P3518" s="192"/>
    </row>
    <row r="3519" spans="1:16" x14ac:dyDescent="0.25">
      <c r="A3519" s="192"/>
      <c r="B3519" s="200"/>
      <c r="C3519" s="192"/>
      <c r="D3519" s="192"/>
      <c r="E3519" s="192"/>
      <c r="F3519" s="192"/>
      <c r="G3519" s="192"/>
      <c r="H3519" s="192"/>
      <c r="I3519" s="192"/>
      <c r="J3519" s="192"/>
      <c r="K3519" s="192"/>
      <c r="L3519" s="192"/>
      <c r="M3519" s="192"/>
      <c r="N3519" s="192"/>
      <c r="O3519" s="192"/>
      <c r="P3519" s="192"/>
    </row>
    <row r="3520" spans="1:16" x14ac:dyDescent="0.25">
      <c r="A3520" s="192"/>
      <c r="B3520" s="200"/>
      <c r="C3520" s="192"/>
      <c r="D3520" s="192"/>
      <c r="E3520" s="192"/>
      <c r="F3520" s="192"/>
      <c r="G3520" s="192"/>
      <c r="H3520" s="192"/>
      <c r="I3520" s="192"/>
      <c r="J3520" s="192"/>
      <c r="K3520" s="192"/>
      <c r="L3520" s="192"/>
      <c r="M3520" s="192"/>
      <c r="N3520" s="192"/>
      <c r="O3520" s="192"/>
      <c r="P3520" s="192"/>
    </row>
    <row r="3521" spans="1:16" x14ac:dyDescent="0.25">
      <c r="A3521" s="192"/>
      <c r="B3521" s="200"/>
      <c r="C3521" s="192"/>
      <c r="D3521" s="192"/>
      <c r="E3521" s="192"/>
      <c r="F3521" s="192"/>
      <c r="G3521" s="192"/>
      <c r="H3521" s="192"/>
      <c r="I3521" s="192"/>
      <c r="J3521" s="192"/>
      <c r="K3521" s="192"/>
      <c r="L3521" s="192"/>
      <c r="M3521" s="192"/>
      <c r="N3521" s="192"/>
      <c r="O3521" s="192"/>
      <c r="P3521" s="192"/>
    </row>
    <row r="3522" spans="1:16" x14ac:dyDescent="0.25">
      <c r="A3522" s="192"/>
      <c r="B3522" s="200"/>
      <c r="C3522" s="192"/>
      <c r="D3522" s="192"/>
      <c r="E3522" s="192"/>
      <c r="F3522" s="192"/>
      <c r="G3522" s="192"/>
      <c r="H3522" s="192"/>
      <c r="I3522" s="192"/>
      <c r="J3522" s="192"/>
      <c r="K3522" s="192"/>
      <c r="L3522" s="192"/>
      <c r="M3522" s="192"/>
      <c r="N3522" s="192"/>
      <c r="O3522" s="192"/>
      <c r="P3522" s="192"/>
    </row>
    <row r="3523" spans="1:16" x14ac:dyDescent="0.25">
      <c r="A3523" s="192"/>
      <c r="B3523" s="200"/>
      <c r="C3523" s="192"/>
      <c r="D3523" s="192"/>
      <c r="E3523" s="192"/>
      <c r="F3523" s="192"/>
      <c r="G3523" s="192"/>
      <c r="H3523" s="192"/>
      <c r="I3523" s="192"/>
      <c r="J3523" s="192"/>
      <c r="K3523" s="192"/>
      <c r="L3523" s="192"/>
      <c r="M3523" s="192"/>
      <c r="N3523" s="192"/>
      <c r="O3523" s="192"/>
      <c r="P3523" s="192"/>
    </row>
    <row r="3524" spans="1:16" x14ac:dyDescent="0.25">
      <c r="A3524" s="192"/>
      <c r="B3524" s="200"/>
      <c r="C3524" s="192"/>
      <c r="D3524" s="192"/>
      <c r="E3524" s="192"/>
      <c r="F3524" s="192"/>
      <c r="G3524" s="192"/>
      <c r="H3524" s="192"/>
      <c r="I3524" s="192"/>
      <c r="J3524" s="192"/>
      <c r="K3524" s="192"/>
      <c r="L3524" s="192"/>
      <c r="M3524" s="192"/>
      <c r="N3524" s="192"/>
      <c r="O3524" s="192"/>
      <c r="P3524" s="192"/>
    </row>
    <row r="3525" spans="1:16" x14ac:dyDescent="0.25">
      <c r="A3525" s="192"/>
      <c r="B3525" s="200"/>
      <c r="C3525" s="192"/>
      <c r="D3525" s="192"/>
      <c r="E3525" s="192"/>
      <c r="F3525" s="192"/>
      <c r="G3525" s="192"/>
      <c r="H3525" s="192"/>
      <c r="I3525" s="192"/>
      <c r="J3525" s="192"/>
      <c r="K3525" s="192"/>
      <c r="L3525" s="192"/>
      <c r="M3525" s="192"/>
      <c r="N3525" s="192"/>
      <c r="O3525" s="192"/>
      <c r="P3525" s="192"/>
    </row>
    <row r="3526" spans="1:16" x14ac:dyDescent="0.25">
      <c r="A3526" s="192"/>
      <c r="B3526" s="200"/>
      <c r="C3526" s="192"/>
      <c r="D3526" s="192"/>
      <c r="E3526" s="192"/>
      <c r="F3526" s="192"/>
      <c r="G3526" s="192"/>
      <c r="H3526" s="192"/>
      <c r="I3526" s="192"/>
      <c r="J3526" s="192"/>
      <c r="K3526" s="192"/>
      <c r="L3526" s="192"/>
      <c r="M3526" s="192"/>
      <c r="N3526" s="192"/>
      <c r="O3526" s="192"/>
      <c r="P3526" s="192"/>
    </row>
    <row r="3527" spans="1:16" x14ac:dyDescent="0.25">
      <c r="A3527" s="192"/>
      <c r="B3527" s="200"/>
      <c r="C3527" s="192"/>
      <c r="D3527" s="192"/>
      <c r="E3527" s="192"/>
      <c r="F3527" s="192"/>
      <c r="G3527" s="192"/>
      <c r="H3527" s="192"/>
      <c r="I3527" s="192"/>
      <c r="J3527" s="192"/>
      <c r="K3527" s="192"/>
      <c r="L3527" s="192"/>
      <c r="M3527" s="192"/>
      <c r="N3527" s="192"/>
      <c r="O3527" s="192"/>
      <c r="P3527" s="192"/>
    </row>
    <row r="3528" spans="1:16" x14ac:dyDescent="0.25">
      <c r="A3528" s="192"/>
      <c r="B3528" s="200"/>
      <c r="C3528" s="192"/>
      <c r="D3528" s="192"/>
      <c r="E3528" s="192"/>
      <c r="F3528" s="192"/>
      <c r="G3528" s="192"/>
      <c r="H3528" s="192"/>
      <c r="I3528" s="192"/>
      <c r="J3528" s="192"/>
      <c r="K3528" s="192"/>
      <c r="L3528" s="192"/>
      <c r="M3528" s="192"/>
      <c r="N3528" s="192"/>
      <c r="O3528" s="192"/>
      <c r="P3528" s="192"/>
    </row>
    <row r="3529" spans="1:16" x14ac:dyDescent="0.25">
      <c r="A3529" s="192"/>
      <c r="B3529" s="200"/>
      <c r="C3529" s="192"/>
      <c r="D3529" s="192"/>
      <c r="E3529" s="192"/>
      <c r="F3529" s="192"/>
      <c r="G3529" s="192"/>
      <c r="H3529" s="192"/>
      <c r="I3529" s="192"/>
      <c r="J3529" s="192"/>
      <c r="K3529" s="192"/>
      <c r="L3529" s="192"/>
      <c r="M3529" s="192"/>
      <c r="N3529" s="192"/>
      <c r="O3529" s="192"/>
      <c r="P3529" s="192"/>
    </row>
    <row r="3530" spans="1:16" x14ac:dyDescent="0.25">
      <c r="A3530" s="192"/>
      <c r="B3530" s="200"/>
      <c r="C3530" s="192"/>
      <c r="D3530" s="192"/>
      <c r="E3530" s="192"/>
      <c r="F3530" s="192"/>
      <c r="G3530" s="192"/>
      <c r="H3530" s="192"/>
      <c r="I3530" s="192"/>
      <c r="J3530" s="192"/>
      <c r="K3530" s="192"/>
      <c r="L3530" s="192"/>
      <c r="M3530" s="192"/>
      <c r="N3530" s="192"/>
      <c r="O3530" s="192"/>
      <c r="P3530" s="192"/>
    </row>
    <row r="3531" spans="1:16" x14ac:dyDescent="0.25">
      <c r="A3531" s="192"/>
      <c r="B3531" s="200"/>
      <c r="C3531" s="192"/>
      <c r="D3531" s="192"/>
      <c r="E3531" s="192"/>
      <c r="F3531" s="192"/>
      <c r="G3531" s="192"/>
      <c r="H3531" s="192"/>
      <c r="I3531" s="192"/>
      <c r="J3531" s="192"/>
      <c r="K3531" s="192"/>
      <c r="L3531" s="192"/>
      <c r="M3531" s="192"/>
      <c r="N3531" s="192"/>
      <c r="O3531" s="192"/>
      <c r="P3531" s="192"/>
    </row>
    <row r="3532" spans="1:16" x14ac:dyDescent="0.25">
      <c r="A3532" s="192"/>
      <c r="B3532" s="200"/>
      <c r="C3532" s="192"/>
      <c r="D3532" s="192"/>
      <c r="E3532" s="192"/>
      <c r="F3532" s="192"/>
      <c r="G3532" s="192"/>
      <c r="H3532" s="192"/>
      <c r="I3532" s="192"/>
      <c r="J3532" s="192"/>
      <c r="K3532" s="192"/>
      <c r="L3532" s="192"/>
      <c r="M3532" s="192"/>
      <c r="N3532" s="192"/>
      <c r="O3532" s="192"/>
      <c r="P3532" s="192"/>
    </row>
    <row r="3533" spans="1:16" x14ac:dyDescent="0.25">
      <c r="A3533" s="192"/>
      <c r="B3533" s="200"/>
      <c r="C3533" s="192"/>
      <c r="D3533" s="192"/>
      <c r="E3533" s="192"/>
      <c r="F3533" s="192"/>
      <c r="G3533" s="192"/>
      <c r="H3533" s="192"/>
      <c r="I3533" s="192"/>
      <c r="J3533" s="192"/>
      <c r="K3533" s="192"/>
      <c r="L3533" s="192"/>
      <c r="M3533" s="192"/>
      <c r="N3533" s="192"/>
      <c r="O3533" s="192"/>
      <c r="P3533" s="192"/>
    </row>
    <row r="3534" spans="1:16" x14ac:dyDescent="0.25">
      <c r="A3534" s="192"/>
      <c r="B3534" s="200"/>
      <c r="C3534" s="192"/>
      <c r="D3534" s="192"/>
      <c r="E3534" s="192"/>
      <c r="F3534" s="192"/>
      <c r="G3534" s="192"/>
      <c r="H3534" s="192"/>
      <c r="I3534" s="192"/>
      <c r="J3534" s="192"/>
      <c r="K3534" s="192"/>
      <c r="L3534" s="192"/>
      <c r="M3534" s="192"/>
      <c r="N3534" s="192"/>
      <c r="O3534" s="192"/>
      <c r="P3534" s="192"/>
    </row>
    <row r="3535" spans="1:16" x14ac:dyDescent="0.25">
      <c r="A3535" s="192"/>
      <c r="B3535" s="200"/>
      <c r="C3535" s="192"/>
      <c r="D3535" s="192"/>
      <c r="E3535" s="192"/>
      <c r="F3535" s="192"/>
      <c r="G3535" s="192"/>
      <c r="H3535" s="192"/>
      <c r="I3535" s="192"/>
      <c r="J3535" s="192"/>
      <c r="K3535" s="192"/>
      <c r="L3535" s="192"/>
      <c r="M3535" s="192"/>
      <c r="N3535" s="192"/>
      <c r="O3535" s="192"/>
      <c r="P3535" s="192"/>
    </row>
    <row r="3536" spans="1:16" x14ac:dyDescent="0.25">
      <c r="A3536" s="192"/>
      <c r="B3536" s="200"/>
      <c r="C3536" s="192"/>
      <c r="D3536" s="192"/>
      <c r="E3536" s="192"/>
      <c r="F3536" s="192"/>
      <c r="G3536" s="192"/>
      <c r="H3536" s="192"/>
      <c r="I3536" s="192"/>
      <c r="J3536" s="192"/>
      <c r="K3536" s="192"/>
      <c r="L3536" s="192"/>
      <c r="M3536" s="192"/>
      <c r="N3536" s="192"/>
      <c r="O3536" s="192"/>
      <c r="P3536" s="192"/>
    </row>
    <row r="3537" spans="1:16" x14ac:dyDescent="0.25">
      <c r="A3537" s="192"/>
      <c r="B3537" s="200"/>
      <c r="C3537" s="192"/>
      <c r="D3537" s="192"/>
      <c r="E3537" s="192"/>
      <c r="F3537" s="192"/>
      <c r="G3537" s="192"/>
      <c r="H3537" s="192"/>
      <c r="I3537" s="192"/>
      <c r="J3537" s="192"/>
      <c r="K3537" s="192"/>
      <c r="L3537" s="192"/>
      <c r="M3537" s="192"/>
      <c r="N3537" s="192"/>
      <c r="O3537" s="192"/>
      <c r="P3537" s="192"/>
    </row>
    <row r="3538" spans="1:16" x14ac:dyDescent="0.25">
      <c r="A3538" s="192"/>
      <c r="B3538" s="200"/>
      <c r="C3538" s="192"/>
      <c r="D3538" s="192"/>
      <c r="E3538" s="192"/>
      <c r="F3538" s="192"/>
      <c r="G3538" s="192"/>
      <c r="H3538" s="192"/>
      <c r="I3538" s="192"/>
      <c r="J3538" s="192"/>
      <c r="K3538" s="192"/>
      <c r="L3538" s="192"/>
      <c r="M3538" s="192"/>
      <c r="N3538" s="192"/>
      <c r="O3538" s="192"/>
      <c r="P3538" s="192"/>
    </row>
    <row r="3539" spans="1:16" x14ac:dyDescent="0.25">
      <c r="A3539" s="192"/>
      <c r="B3539" s="200"/>
      <c r="C3539" s="192"/>
      <c r="D3539" s="192"/>
      <c r="E3539" s="192"/>
      <c r="F3539" s="192"/>
      <c r="G3539" s="192"/>
      <c r="H3539" s="192"/>
      <c r="I3539" s="192"/>
      <c r="J3539" s="192"/>
      <c r="K3539" s="192"/>
      <c r="L3539" s="192"/>
      <c r="M3539" s="192"/>
      <c r="N3539" s="192"/>
      <c r="O3539" s="192"/>
      <c r="P3539" s="192"/>
    </row>
    <row r="3540" spans="1:16" x14ac:dyDescent="0.25">
      <c r="A3540" s="192"/>
      <c r="B3540" s="200"/>
      <c r="C3540" s="192"/>
      <c r="D3540" s="192"/>
      <c r="E3540" s="192"/>
      <c r="F3540" s="192"/>
      <c r="G3540" s="192"/>
      <c r="H3540" s="192"/>
      <c r="I3540" s="192"/>
      <c r="J3540" s="192"/>
      <c r="K3540" s="192"/>
      <c r="L3540" s="192"/>
      <c r="M3540" s="192"/>
      <c r="N3540" s="192"/>
      <c r="O3540" s="192"/>
      <c r="P3540" s="192"/>
    </row>
    <row r="3541" spans="1:16" x14ac:dyDescent="0.25">
      <c r="A3541" s="192"/>
      <c r="B3541" s="200"/>
      <c r="C3541" s="192"/>
      <c r="D3541" s="192"/>
      <c r="E3541" s="192"/>
      <c r="F3541" s="192"/>
      <c r="G3541" s="192"/>
      <c r="H3541" s="192"/>
      <c r="I3541" s="192"/>
      <c r="J3541" s="192"/>
      <c r="K3541" s="192"/>
      <c r="L3541" s="192"/>
      <c r="M3541" s="192"/>
      <c r="N3541" s="192"/>
      <c r="O3541" s="192"/>
      <c r="P3541" s="192"/>
    </row>
    <row r="3542" spans="1:16" x14ac:dyDescent="0.25">
      <c r="A3542" s="192"/>
      <c r="B3542" s="200"/>
      <c r="C3542" s="192"/>
      <c r="D3542" s="192"/>
      <c r="E3542" s="192"/>
      <c r="F3542" s="192"/>
      <c r="G3542" s="192"/>
      <c r="H3542" s="192"/>
      <c r="I3542" s="192"/>
      <c r="J3542" s="192"/>
      <c r="K3542" s="192"/>
      <c r="L3542" s="192"/>
      <c r="M3542" s="192"/>
      <c r="N3542" s="192"/>
      <c r="O3542" s="192"/>
      <c r="P3542" s="192"/>
    </row>
    <row r="3543" spans="1:16" x14ac:dyDescent="0.25">
      <c r="A3543" s="192"/>
      <c r="B3543" s="200"/>
      <c r="C3543" s="192"/>
      <c r="D3543" s="192"/>
      <c r="E3543" s="192"/>
      <c r="F3543" s="192"/>
      <c r="G3543" s="192"/>
      <c r="H3543" s="192"/>
      <c r="I3543" s="192"/>
      <c r="J3543" s="192"/>
      <c r="K3543" s="192"/>
      <c r="L3543" s="192"/>
      <c r="M3543" s="192"/>
      <c r="N3543" s="192"/>
      <c r="O3543" s="192"/>
      <c r="P3543" s="192"/>
    </row>
    <row r="3544" spans="1:16" x14ac:dyDescent="0.25">
      <c r="A3544" s="192"/>
      <c r="B3544" s="200"/>
      <c r="C3544" s="192"/>
      <c r="D3544" s="192"/>
      <c r="E3544" s="192"/>
      <c r="F3544" s="192"/>
      <c r="G3544" s="192"/>
      <c r="H3544" s="192"/>
      <c r="I3544" s="192"/>
      <c r="J3544" s="192"/>
      <c r="K3544" s="192"/>
      <c r="L3544" s="192"/>
      <c r="M3544" s="192"/>
      <c r="N3544" s="192"/>
      <c r="O3544" s="192"/>
      <c r="P3544" s="192"/>
    </row>
    <row r="3545" spans="1:16" x14ac:dyDescent="0.25">
      <c r="A3545" s="192"/>
      <c r="B3545" s="200"/>
      <c r="C3545" s="192"/>
      <c r="D3545" s="192"/>
      <c r="E3545" s="192"/>
      <c r="F3545" s="192"/>
      <c r="G3545" s="192"/>
      <c r="H3545" s="192"/>
      <c r="I3545" s="192"/>
      <c r="J3545" s="192"/>
      <c r="K3545" s="192"/>
      <c r="L3545" s="192"/>
      <c r="M3545" s="192"/>
      <c r="N3545" s="192"/>
      <c r="O3545" s="192"/>
      <c r="P3545" s="192"/>
    </row>
    <row r="3546" spans="1:16" x14ac:dyDescent="0.25">
      <c r="A3546" s="192"/>
      <c r="B3546" s="200"/>
      <c r="C3546" s="192"/>
      <c r="D3546" s="192"/>
      <c r="E3546" s="192"/>
      <c r="F3546" s="192"/>
      <c r="G3546" s="192"/>
      <c r="H3546" s="192"/>
      <c r="I3546" s="192"/>
      <c r="J3546" s="192"/>
      <c r="K3546" s="192"/>
      <c r="L3546" s="192"/>
      <c r="M3546" s="192"/>
      <c r="N3546" s="192"/>
      <c r="O3546" s="192"/>
      <c r="P3546" s="192"/>
    </row>
    <row r="3547" spans="1:16" x14ac:dyDescent="0.25">
      <c r="A3547" s="192"/>
      <c r="B3547" s="200"/>
      <c r="C3547" s="192"/>
      <c r="D3547" s="192"/>
      <c r="E3547" s="192"/>
      <c r="F3547" s="192"/>
      <c r="G3547" s="192"/>
      <c r="H3547" s="192"/>
      <c r="I3547" s="192"/>
      <c r="J3547" s="192"/>
      <c r="K3547" s="192"/>
      <c r="L3547" s="192"/>
      <c r="M3547" s="192"/>
      <c r="N3547" s="192"/>
      <c r="O3547" s="192"/>
      <c r="P3547" s="192"/>
    </row>
    <row r="3548" spans="1:16" x14ac:dyDescent="0.25">
      <c r="A3548" s="192"/>
      <c r="B3548" s="200"/>
      <c r="C3548" s="192"/>
      <c r="D3548" s="192"/>
      <c r="E3548" s="192"/>
      <c r="F3548" s="192"/>
      <c r="G3548" s="192"/>
      <c r="H3548" s="192"/>
      <c r="I3548" s="192"/>
      <c r="J3548" s="192"/>
      <c r="K3548" s="192"/>
      <c r="L3548" s="192"/>
      <c r="M3548" s="192"/>
      <c r="N3548" s="192"/>
      <c r="O3548" s="192"/>
      <c r="P3548" s="192"/>
    </row>
    <row r="3549" spans="1:16" x14ac:dyDescent="0.25">
      <c r="A3549" s="192"/>
      <c r="B3549" s="200"/>
      <c r="C3549" s="192"/>
      <c r="D3549" s="192"/>
      <c r="E3549" s="192"/>
      <c r="F3549" s="192"/>
      <c r="G3549" s="192"/>
      <c r="H3549" s="192"/>
      <c r="I3549" s="192"/>
      <c r="J3549" s="192"/>
      <c r="K3549" s="192"/>
      <c r="L3549" s="192"/>
      <c r="M3549" s="192"/>
      <c r="N3549" s="192"/>
      <c r="O3549" s="192"/>
      <c r="P3549" s="192"/>
    </row>
    <row r="3550" spans="1:16" x14ac:dyDescent="0.25">
      <c r="A3550" s="192"/>
      <c r="B3550" s="200"/>
      <c r="C3550" s="192"/>
      <c r="D3550" s="192"/>
      <c r="E3550" s="192"/>
      <c r="F3550" s="192"/>
      <c r="G3550" s="192"/>
      <c r="H3550" s="192"/>
      <c r="I3550" s="192"/>
      <c r="J3550" s="192"/>
      <c r="K3550" s="192"/>
      <c r="L3550" s="192"/>
      <c r="M3550" s="192"/>
      <c r="N3550" s="192"/>
      <c r="O3550" s="192"/>
      <c r="P3550" s="192"/>
    </row>
    <row r="3551" spans="1:16" x14ac:dyDescent="0.25">
      <c r="A3551" s="192"/>
      <c r="B3551" s="200"/>
      <c r="C3551" s="192"/>
      <c r="D3551" s="192"/>
      <c r="E3551" s="192"/>
      <c r="F3551" s="192"/>
      <c r="G3551" s="192"/>
      <c r="H3551" s="192"/>
      <c r="I3551" s="192"/>
      <c r="J3551" s="192"/>
      <c r="K3551" s="192"/>
      <c r="L3551" s="192"/>
      <c r="M3551" s="192"/>
      <c r="N3551" s="192"/>
      <c r="O3551" s="192"/>
      <c r="P3551" s="192"/>
    </row>
    <row r="3552" spans="1:16" x14ac:dyDescent="0.25">
      <c r="A3552" s="192"/>
      <c r="B3552" s="200"/>
      <c r="C3552" s="192"/>
      <c r="D3552" s="192"/>
      <c r="E3552" s="192"/>
      <c r="F3552" s="192"/>
      <c r="G3552" s="192"/>
      <c r="H3552" s="192"/>
      <c r="I3552" s="192"/>
      <c r="J3552" s="192"/>
      <c r="K3552" s="192"/>
      <c r="L3552" s="192"/>
      <c r="M3552" s="192"/>
      <c r="N3552" s="192"/>
      <c r="O3552" s="192"/>
      <c r="P3552" s="192"/>
    </row>
    <row r="3553" spans="1:16" x14ac:dyDescent="0.25">
      <c r="A3553" s="192"/>
      <c r="B3553" s="200"/>
      <c r="C3553" s="192"/>
      <c r="D3553" s="192"/>
      <c r="E3553" s="192"/>
      <c r="F3553" s="192"/>
      <c r="G3553" s="192"/>
      <c r="H3553" s="192"/>
      <c r="I3553" s="192"/>
      <c r="J3553" s="192"/>
      <c r="K3553" s="192"/>
      <c r="L3553" s="192"/>
      <c r="M3553" s="192"/>
      <c r="N3553" s="192"/>
      <c r="O3553" s="192"/>
      <c r="P3553" s="192"/>
    </row>
    <row r="3554" spans="1:16" x14ac:dyDescent="0.25">
      <c r="A3554" s="192"/>
      <c r="B3554" s="200"/>
      <c r="C3554" s="192"/>
      <c r="D3554" s="192"/>
      <c r="E3554" s="192"/>
      <c r="F3554" s="192"/>
      <c r="G3554" s="192"/>
      <c r="H3554" s="192"/>
      <c r="I3554" s="192"/>
      <c r="J3554" s="192"/>
      <c r="K3554" s="192"/>
      <c r="L3554" s="192"/>
      <c r="M3554" s="192"/>
      <c r="N3554" s="192"/>
      <c r="O3554" s="192"/>
      <c r="P3554" s="192"/>
    </row>
    <row r="3555" spans="1:16" x14ac:dyDescent="0.25">
      <c r="A3555" s="192"/>
      <c r="B3555" s="200"/>
      <c r="C3555" s="192"/>
      <c r="D3555" s="192"/>
      <c r="E3555" s="192"/>
      <c r="F3555" s="192"/>
      <c r="G3555" s="192"/>
      <c r="H3555" s="192"/>
      <c r="I3555" s="192"/>
      <c r="J3555" s="192"/>
      <c r="K3555" s="192"/>
      <c r="L3555" s="192"/>
      <c r="M3555" s="192"/>
      <c r="N3555" s="192"/>
      <c r="O3555" s="192"/>
      <c r="P3555" s="192"/>
    </row>
    <row r="3556" spans="1:16" x14ac:dyDescent="0.25">
      <c r="A3556" s="192"/>
      <c r="B3556" s="200"/>
      <c r="C3556" s="192"/>
      <c r="D3556" s="192"/>
      <c r="E3556" s="192"/>
      <c r="F3556" s="192"/>
      <c r="G3556" s="192"/>
      <c r="H3556" s="192"/>
      <c r="I3556" s="192"/>
      <c r="J3556" s="192"/>
      <c r="K3556" s="192"/>
      <c r="L3556" s="192"/>
      <c r="M3556" s="192"/>
      <c r="N3556" s="192"/>
      <c r="O3556" s="192"/>
      <c r="P3556" s="192"/>
    </row>
    <row r="3557" spans="1:16" x14ac:dyDescent="0.25">
      <c r="A3557" s="192"/>
      <c r="B3557" s="200"/>
      <c r="C3557" s="192"/>
      <c r="D3557" s="192"/>
      <c r="E3557" s="192"/>
      <c r="F3557" s="192"/>
      <c r="G3557" s="192"/>
      <c r="H3557" s="192"/>
      <c r="I3557" s="192"/>
      <c r="J3557" s="192"/>
      <c r="K3557" s="192"/>
      <c r="L3557" s="192"/>
      <c r="M3557" s="192"/>
      <c r="N3557" s="192"/>
      <c r="O3557" s="192"/>
      <c r="P3557" s="192"/>
    </row>
    <row r="3558" spans="1:16" x14ac:dyDescent="0.25">
      <c r="A3558" s="192"/>
      <c r="B3558" s="200"/>
      <c r="C3558" s="192"/>
      <c r="D3558" s="192"/>
      <c r="E3558" s="192"/>
      <c r="F3558" s="192"/>
      <c r="G3558" s="192"/>
      <c r="H3558" s="192"/>
      <c r="I3558" s="192"/>
      <c r="J3558" s="192"/>
      <c r="K3558" s="192"/>
      <c r="L3558" s="192"/>
      <c r="M3558" s="192"/>
      <c r="N3558" s="192"/>
      <c r="O3558" s="192"/>
      <c r="P3558" s="192"/>
    </row>
    <row r="3559" spans="1:16" x14ac:dyDescent="0.25">
      <c r="A3559" s="192"/>
      <c r="B3559" s="200"/>
      <c r="C3559" s="192"/>
      <c r="D3559" s="192"/>
      <c r="E3559" s="192"/>
      <c r="F3559" s="192"/>
      <c r="G3559" s="192"/>
      <c r="H3559" s="192"/>
      <c r="I3559" s="192"/>
      <c r="J3559" s="192"/>
      <c r="K3559" s="192"/>
      <c r="L3559" s="192"/>
      <c r="M3559" s="192"/>
      <c r="N3559" s="192"/>
      <c r="O3559" s="192"/>
      <c r="P3559" s="192"/>
    </row>
    <row r="3560" spans="1:16" x14ac:dyDescent="0.25">
      <c r="A3560" s="192"/>
      <c r="B3560" s="200"/>
      <c r="C3560" s="192"/>
      <c r="D3560" s="192"/>
      <c r="E3560" s="192"/>
      <c r="F3560" s="192"/>
      <c r="G3560" s="192"/>
      <c r="H3560" s="192"/>
      <c r="I3560" s="192"/>
      <c r="J3560" s="192"/>
      <c r="K3560" s="192"/>
      <c r="L3560" s="192"/>
      <c r="M3560" s="192"/>
      <c r="N3560" s="192"/>
      <c r="O3560" s="192"/>
      <c r="P3560" s="192"/>
    </row>
    <row r="3561" spans="1:16" x14ac:dyDescent="0.25">
      <c r="A3561" s="192"/>
      <c r="B3561" s="200"/>
      <c r="C3561" s="192"/>
      <c r="D3561" s="192"/>
      <c r="E3561" s="192"/>
      <c r="F3561" s="192"/>
      <c r="G3561" s="192"/>
      <c r="H3561" s="192"/>
      <c r="I3561" s="192"/>
      <c r="J3561" s="192"/>
      <c r="K3561" s="192"/>
      <c r="L3561" s="192"/>
      <c r="M3561" s="192"/>
      <c r="N3561" s="192"/>
      <c r="O3561" s="192"/>
      <c r="P3561" s="192"/>
    </row>
    <row r="3562" spans="1:16" x14ac:dyDescent="0.25">
      <c r="A3562" s="192"/>
      <c r="B3562" s="200"/>
      <c r="C3562" s="192"/>
      <c r="D3562" s="192"/>
      <c r="E3562" s="192"/>
      <c r="F3562" s="192"/>
      <c r="G3562" s="192"/>
      <c r="H3562" s="192"/>
      <c r="I3562" s="192"/>
      <c r="J3562" s="192"/>
      <c r="K3562" s="192"/>
      <c r="L3562" s="192"/>
      <c r="M3562" s="192"/>
      <c r="N3562" s="192"/>
      <c r="O3562" s="192"/>
      <c r="P3562" s="192"/>
    </row>
    <row r="3563" spans="1:16" x14ac:dyDescent="0.25">
      <c r="A3563" s="192"/>
      <c r="B3563" s="200"/>
      <c r="C3563" s="192"/>
      <c r="D3563" s="192"/>
      <c r="E3563" s="192"/>
      <c r="F3563" s="192"/>
      <c r="G3563" s="192"/>
      <c r="H3563" s="192"/>
      <c r="I3563" s="192"/>
      <c r="J3563" s="192"/>
      <c r="K3563" s="192"/>
      <c r="L3563" s="192"/>
      <c r="M3563" s="192"/>
      <c r="N3563" s="192"/>
      <c r="O3563" s="192"/>
      <c r="P3563" s="192"/>
    </row>
    <row r="3564" spans="1:16" x14ac:dyDescent="0.25">
      <c r="A3564" s="192"/>
      <c r="B3564" s="200"/>
      <c r="C3564" s="192"/>
      <c r="D3564" s="192"/>
      <c r="E3564" s="192"/>
      <c r="F3564" s="192"/>
      <c r="G3564" s="192"/>
      <c r="H3564" s="192"/>
      <c r="I3564" s="192"/>
      <c r="J3564" s="192"/>
      <c r="K3564" s="192"/>
      <c r="L3564" s="192"/>
      <c r="M3564" s="192"/>
      <c r="N3564" s="192"/>
      <c r="O3564" s="192"/>
      <c r="P3564" s="192"/>
    </row>
    <row r="3565" spans="1:16" x14ac:dyDescent="0.25">
      <c r="A3565" s="192"/>
      <c r="B3565" s="200"/>
      <c r="C3565" s="192"/>
      <c r="D3565" s="192"/>
      <c r="E3565" s="192"/>
      <c r="F3565" s="192"/>
      <c r="G3565" s="192"/>
      <c r="H3565" s="192"/>
      <c r="I3565" s="192"/>
      <c r="J3565" s="192"/>
      <c r="K3565" s="192"/>
      <c r="L3565" s="192"/>
      <c r="M3565" s="192"/>
      <c r="N3565" s="192"/>
      <c r="O3565" s="192"/>
      <c r="P3565" s="192"/>
    </row>
    <row r="3566" spans="1:16" x14ac:dyDescent="0.25">
      <c r="A3566" s="192"/>
      <c r="B3566" s="200"/>
      <c r="C3566" s="192"/>
      <c r="D3566" s="192"/>
      <c r="E3566" s="192"/>
      <c r="F3566" s="192"/>
      <c r="G3566" s="192"/>
      <c r="H3566" s="192"/>
      <c r="I3566" s="192"/>
      <c r="J3566" s="192"/>
      <c r="K3566" s="192"/>
      <c r="L3566" s="192"/>
      <c r="M3566" s="192"/>
      <c r="N3566" s="192"/>
      <c r="O3566" s="192"/>
      <c r="P3566" s="192"/>
    </row>
    <row r="3567" spans="1:16" x14ac:dyDescent="0.25">
      <c r="A3567" s="192"/>
      <c r="B3567" s="200"/>
      <c r="C3567" s="192"/>
      <c r="D3567" s="192"/>
      <c r="E3567" s="192"/>
      <c r="F3567" s="192"/>
      <c r="G3567" s="192"/>
      <c r="H3567" s="192"/>
      <c r="I3567" s="192"/>
      <c r="J3567" s="192"/>
      <c r="K3567" s="192"/>
      <c r="L3567" s="192"/>
      <c r="M3567" s="192"/>
      <c r="N3567" s="192"/>
      <c r="O3567" s="192"/>
      <c r="P3567" s="192"/>
    </row>
    <row r="3568" spans="1:16" x14ac:dyDescent="0.25">
      <c r="A3568" s="192"/>
      <c r="B3568" s="200"/>
      <c r="C3568" s="192"/>
      <c r="D3568" s="192"/>
      <c r="E3568" s="192"/>
      <c r="F3568" s="192"/>
      <c r="G3568" s="192"/>
      <c r="H3568" s="192"/>
      <c r="I3568" s="192"/>
      <c r="J3568" s="192"/>
      <c r="K3568" s="192"/>
      <c r="L3568" s="192"/>
      <c r="M3568" s="192"/>
      <c r="N3568" s="192"/>
      <c r="O3568" s="192"/>
      <c r="P3568" s="192"/>
    </row>
    <row r="3569" spans="1:16" x14ac:dyDescent="0.25">
      <c r="A3569" s="192"/>
      <c r="B3569" s="200"/>
      <c r="C3569" s="192"/>
      <c r="D3569" s="192"/>
      <c r="E3569" s="192"/>
      <c r="F3569" s="192"/>
      <c r="G3569" s="192"/>
      <c r="H3569" s="192"/>
      <c r="I3569" s="192"/>
      <c r="J3569" s="192"/>
      <c r="K3569" s="192"/>
      <c r="L3569" s="192"/>
      <c r="M3569" s="192"/>
      <c r="N3569" s="192"/>
      <c r="O3569" s="192"/>
      <c r="P3569" s="192"/>
    </row>
    <row r="3570" spans="1:16" x14ac:dyDescent="0.25">
      <c r="A3570" s="192"/>
      <c r="B3570" s="200"/>
      <c r="C3570" s="192"/>
      <c r="D3570" s="192"/>
      <c r="E3570" s="192"/>
      <c r="F3570" s="192"/>
      <c r="G3570" s="192"/>
      <c r="H3570" s="192"/>
      <c r="I3570" s="192"/>
      <c r="J3570" s="192"/>
      <c r="K3570" s="192"/>
      <c r="L3570" s="192"/>
      <c r="M3570" s="192"/>
      <c r="N3570" s="192"/>
      <c r="O3570" s="192"/>
      <c r="P3570" s="192"/>
    </row>
    <row r="3571" spans="1:16" x14ac:dyDescent="0.25">
      <c r="A3571" s="192"/>
      <c r="B3571" s="200"/>
      <c r="C3571" s="192"/>
      <c r="D3571" s="192"/>
      <c r="E3571" s="192"/>
      <c r="F3571" s="192"/>
      <c r="G3571" s="192"/>
      <c r="H3571" s="192"/>
      <c r="I3571" s="192"/>
      <c r="J3571" s="192"/>
      <c r="K3571" s="192"/>
      <c r="L3571" s="192"/>
      <c r="M3571" s="192"/>
      <c r="N3571" s="192"/>
      <c r="O3571" s="192"/>
      <c r="P3571" s="192"/>
    </row>
    <row r="3572" spans="1:16" x14ac:dyDescent="0.25">
      <c r="A3572" s="192"/>
      <c r="B3572" s="200"/>
      <c r="C3572" s="192"/>
      <c r="D3572" s="192"/>
      <c r="E3572" s="192"/>
      <c r="F3572" s="192"/>
      <c r="G3572" s="192"/>
      <c r="H3572" s="192"/>
      <c r="I3572" s="192"/>
      <c r="J3572" s="192"/>
      <c r="K3572" s="192"/>
      <c r="L3572" s="192"/>
      <c r="M3572" s="192"/>
      <c r="N3572" s="192"/>
      <c r="O3572" s="192"/>
      <c r="P3572" s="192"/>
    </row>
    <row r="3573" spans="1:16" x14ac:dyDescent="0.25">
      <c r="A3573" s="192"/>
      <c r="B3573" s="200"/>
      <c r="C3573" s="192"/>
      <c r="D3573" s="192"/>
      <c r="E3573" s="192"/>
      <c r="F3573" s="192"/>
      <c r="G3573" s="192"/>
      <c r="H3573" s="192"/>
      <c r="I3573" s="192"/>
      <c r="J3573" s="192"/>
      <c r="K3573" s="192"/>
      <c r="L3573" s="192"/>
      <c r="M3573" s="192"/>
      <c r="N3573" s="192"/>
      <c r="O3573" s="192"/>
      <c r="P3573" s="192"/>
    </row>
    <row r="3574" spans="1:16" x14ac:dyDescent="0.25">
      <c r="A3574" s="192"/>
      <c r="B3574" s="200"/>
      <c r="C3574" s="192"/>
      <c r="D3574" s="192"/>
      <c r="E3574" s="192"/>
      <c r="F3574" s="192"/>
      <c r="G3574" s="192"/>
      <c r="H3574" s="192"/>
      <c r="I3574" s="192"/>
      <c r="J3574" s="192"/>
      <c r="K3574" s="192"/>
      <c r="L3574" s="192"/>
      <c r="M3574" s="192"/>
      <c r="N3574" s="192"/>
      <c r="O3574" s="192"/>
      <c r="P3574" s="192"/>
    </row>
    <row r="3575" spans="1:16" x14ac:dyDescent="0.25">
      <c r="A3575" s="192"/>
      <c r="B3575" s="200"/>
      <c r="C3575" s="192"/>
      <c r="D3575" s="192"/>
      <c r="E3575" s="192"/>
      <c r="F3575" s="192"/>
      <c r="G3575" s="192"/>
      <c r="H3575" s="192"/>
      <c r="I3575" s="192"/>
      <c r="J3575" s="192"/>
      <c r="K3575" s="192"/>
      <c r="L3575" s="192"/>
      <c r="M3575" s="192"/>
      <c r="N3575" s="192"/>
      <c r="O3575" s="192"/>
      <c r="P3575" s="192"/>
    </row>
    <row r="3576" spans="1:16" x14ac:dyDescent="0.25">
      <c r="A3576" s="192"/>
      <c r="B3576" s="200"/>
      <c r="C3576" s="192"/>
      <c r="D3576" s="192"/>
      <c r="E3576" s="192"/>
      <c r="F3576" s="192"/>
      <c r="G3576" s="192"/>
      <c r="H3576" s="192"/>
      <c r="I3576" s="192"/>
      <c r="J3576" s="192"/>
      <c r="K3576" s="192"/>
      <c r="L3576" s="192"/>
      <c r="M3576" s="192"/>
      <c r="N3576" s="192"/>
      <c r="O3576" s="192"/>
      <c r="P3576" s="192"/>
    </row>
    <row r="3577" spans="1:16" x14ac:dyDescent="0.25">
      <c r="A3577" s="192"/>
      <c r="B3577" s="200"/>
      <c r="C3577" s="192"/>
      <c r="D3577" s="192"/>
      <c r="E3577" s="192"/>
      <c r="F3577" s="192"/>
      <c r="G3577" s="192"/>
      <c r="H3577" s="192"/>
      <c r="I3577" s="192"/>
      <c r="J3577" s="192"/>
      <c r="K3577" s="192"/>
      <c r="L3577" s="192"/>
      <c r="M3577" s="192"/>
      <c r="N3577" s="192"/>
      <c r="O3577" s="192"/>
      <c r="P3577" s="192"/>
    </row>
    <row r="3578" spans="1:16" x14ac:dyDescent="0.25">
      <c r="A3578" s="192"/>
      <c r="B3578" s="200"/>
      <c r="C3578" s="192"/>
      <c r="D3578" s="192"/>
      <c r="E3578" s="192"/>
      <c r="F3578" s="192"/>
      <c r="G3578" s="192"/>
      <c r="H3578" s="192"/>
      <c r="I3578" s="192"/>
      <c r="J3578" s="192"/>
      <c r="K3578" s="192"/>
      <c r="L3578" s="192"/>
      <c r="M3578" s="192"/>
      <c r="N3578" s="192"/>
      <c r="O3578" s="192"/>
      <c r="P3578" s="192"/>
    </row>
    <row r="3579" spans="1:16" x14ac:dyDescent="0.25">
      <c r="A3579" s="192"/>
      <c r="B3579" s="200"/>
      <c r="C3579" s="192"/>
      <c r="D3579" s="192"/>
      <c r="E3579" s="192"/>
      <c r="F3579" s="192"/>
      <c r="G3579" s="192"/>
      <c r="H3579" s="192"/>
      <c r="I3579" s="192"/>
      <c r="J3579" s="192"/>
      <c r="K3579" s="192"/>
      <c r="L3579" s="192"/>
      <c r="M3579" s="192"/>
      <c r="N3579" s="192"/>
      <c r="O3579" s="192"/>
      <c r="P3579" s="192"/>
    </row>
    <row r="3580" spans="1:16" x14ac:dyDescent="0.25">
      <c r="A3580" s="192"/>
      <c r="B3580" s="200"/>
      <c r="C3580" s="192"/>
      <c r="D3580" s="192"/>
      <c r="E3580" s="192"/>
      <c r="F3580" s="192"/>
      <c r="G3580" s="192"/>
      <c r="H3580" s="192"/>
      <c r="I3580" s="192"/>
      <c r="J3580" s="192"/>
      <c r="K3580" s="192"/>
      <c r="L3580" s="192"/>
      <c r="M3580" s="192"/>
      <c r="N3580" s="192"/>
      <c r="O3580" s="192"/>
      <c r="P3580" s="192"/>
    </row>
    <row r="3581" spans="1:16" x14ac:dyDescent="0.25">
      <c r="A3581" s="192"/>
      <c r="B3581" s="200"/>
      <c r="C3581" s="192"/>
      <c r="D3581" s="192"/>
      <c r="E3581" s="192"/>
      <c r="F3581" s="192"/>
      <c r="G3581" s="192"/>
      <c r="H3581" s="192"/>
      <c r="I3581" s="192"/>
      <c r="J3581" s="192"/>
      <c r="K3581" s="192"/>
      <c r="L3581" s="192"/>
      <c r="M3581" s="192"/>
      <c r="N3581" s="192"/>
      <c r="O3581" s="192"/>
      <c r="P3581" s="192"/>
    </row>
    <row r="3582" spans="1:16" x14ac:dyDescent="0.25">
      <c r="A3582" s="192"/>
      <c r="B3582" s="200"/>
      <c r="C3582" s="192"/>
      <c r="D3582" s="192"/>
      <c r="E3582" s="192"/>
      <c r="F3582" s="192"/>
      <c r="G3582" s="192"/>
      <c r="H3582" s="192"/>
      <c r="I3582" s="192"/>
      <c r="J3582" s="192"/>
      <c r="K3582" s="192"/>
      <c r="L3582" s="192"/>
      <c r="M3582" s="192"/>
      <c r="N3582" s="192"/>
      <c r="O3582" s="192"/>
      <c r="P3582" s="192"/>
    </row>
    <row r="3583" spans="1:16" x14ac:dyDescent="0.25">
      <c r="A3583" s="192"/>
      <c r="B3583" s="200"/>
      <c r="C3583" s="192"/>
      <c r="D3583" s="192"/>
      <c r="E3583" s="192"/>
      <c r="F3583" s="192"/>
      <c r="G3583" s="192"/>
      <c r="H3583" s="192"/>
      <c r="I3583" s="192"/>
      <c r="J3583" s="192"/>
      <c r="K3583" s="192"/>
      <c r="L3583" s="192"/>
      <c r="M3583" s="192"/>
      <c r="N3583" s="192"/>
      <c r="O3583" s="192"/>
      <c r="P3583" s="192"/>
    </row>
    <row r="3584" spans="1:16" x14ac:dyDescent="0.25">
      <c r="A3584" s="192"/>
      <c r="B3584" s="200"/>
      <c r="C3584" s="192"/>
      <c r="D3584" s="192"/>
      <c r="E3584" s="192"/>
      <c r="F3584" s="192"/>
      <c r="G3584" s="192"/>
      <c r="H3584" s="192"/>
      <c r="I3584" s="192"/>
      <c r="J3584" s="192"/>
      <c r="K3584" s="192"/>
      <c r="L3584" s="192"/>
      <c r="M3584" s="192"/>
      <c r="N3584" s="192"/>
      <c r="O3584" s="192"/>
      <c r="P3584" s="192"/>
    </row>
    <row r="3585" spans="1:16" x14ac:dyDescent="0.25">
      <c r="A3585" s="192"/>
      <c r="B3585" s="200"/>
      <c r="C3585" s="192"/>
      <c r="D3585" s="192"/>
      <c r="E3585" s="192"/>
      <c r="F3585" s="192"/>
      <c r="G3585" s="192"/>
      <c r="H3585" s="192"/>
      <c r="I3585" s="192"/>
      <c r="J3585" s="192"/>
      <c r="K3585" s="192"/>
      <c r="L3585" s="192"/>
      <c r="M3585" s="192"/>
      <c r="N3585" s="192"/>
      <c r="O3585" s="192"/>
      <c r="P3585" s="192"/>
    </row>
    <row r="3586" spans="1:16" x14ac:dyDescent="0.25">
      <c r="A3586" s="192"/>
      <c r="B3586" s="200"/>
      <c r="C3586" s="192"/>
      <c r="D3586" s="192"/>
      <c r="E3586" s="192"/>
      <c r="F3586" s="192"/>
      <c r="G3586" s="192"/>
      <c r="H3586" s="192"/>
      <c r="I3586" s="192"/>
      <c r="J3586" s="192"/>
      <c r="K3586" s="192"/>
      <c r="L3586" s="192"/>
      <c r="M3586" s="192"/>
      <c r="N3586" s="192"/>
      <c r="O3586" s="192"/>
      <c r="P3586" s="192"/>
    </row>
    <row r="3587" spans="1:16" x14ac:dyDescent="0.25">
      <c r="A3587" s="192"/>
      <c r="B3587" s="200"/>
      <c r="C3587" s="192"/>
      <c r="D3587" s="192"/>
      <c r="E3587" s="192"/>
      <c r="F3587" s="192"/>
      <c r="G3587" s="192"/>
      <c r="H3587" s="192"/>
      <c r="I3587" s="192"/>
      <c r="J3587" s="192"/>
      <c r="K3587" s="192"/>
      <c r="L3587" s="192"/>
      <c r="M3587" s="192"/>
      <c r="N3587" s="192"/>
      <c r="O3587" s="192"/>
      <c r="P3587" s="192"/>
    </row>
    <row r="3588" spans="1:16" x14ac:dyDescent="0.25">
      <c r="A3588" s="192"/>
      <c r="B3588" s="200"/>
      <c r="C3588" s="192"/>
      <c r="D3588" s="192"/>
      <c r="E3588" s="192"/>
      <c r="F3588" s="192"/>
      <c r="G3588" s="192"/>
      <c r="H3588" s="192"/>
      <c r="I3588" s="192"/>
      <c r="J3588" s="192"/>
      <c r="K3588" s="192"/>
      <c r="L3588" s="192"/>
      <c r="M3588" s="192"/>
      <c r="N3588" s="192"/>
      <c r="O3588" s="192"/>
      <c r="P3588" s="192"/>
    </row>
    <row r="3589" spans="1:16" x14ac:dyDescent="0.25">
      <c r="A3589" s="192"/>
      <c r="B3589" s="200"/>
      <c r="C3589" s="192"/>
      <c r="D3589" s="192"/>
      <c r="E3589" s="192"/>
      <c r="F3589" s="192"/>
      <c r="G3589" s="192"/>
      <c r="H3589" s="192"/>
      <c r="I3589" s="192"/>
      <c r="J3589" s="192"/>
      <c r="K3589" s="192"/>
      <c r="L3589" s="192"/>
      <c r="M3589" s="192"/>
      <c r="N3589" s="192"/>
      <c r="O3589" s="192"/>
      <c r="P3589" s="192"/>
    </row>
    <row r="3590" spans="1:16" x14ac:dyDescent="0.25">
      <c r="A3590" s="192"/>
      <c r="B3590" s="200"/>
      <c r="C3590" s="192"/>
      <c r="D3590" s="192"/>
      <c r="E3590" s="192"/>
      <c r="F3590" s="192"/>
      <c r="G3590" s="192"/>
      <c r="H3590" s="192"/>
      <c r="I3590" s="192"/>
      <c r="J3590" s="192"/>
      <c r="K3590" s="192"/>
      <c r="L3590" s="192"/>
      <c r="M3590" s="192"/>
      <c r="N3590" s="192"/>
      <c r="O3590" s="192"/>
      <c r="P3590" s="192"/>
    </row>
    <row r="3591" spans="1:16" x14ac:dyDescent="0.25">
      <c r="A3591" s="192"/>
      <c r="B3591" s="200"/>
      <c r="C3591" s="192"/>
      <c r="D3591" s="192"/>
      <c r="E3591" s="192"/>
      <c r="F3591" s="192"/>
      <c r="G3591" s="192"/>
      <c r="H3591" s="192"/>
      <c r="I3591" s="192"/>
      <c r="J3591" s="192"/>
      <c r="K3591" s="192"/>
      <c r="L3591" s="192"/>
      <c r="M3591" s="192"/>
      <c r="N3591" s="192"/>
      <c r="O3591" s="192"/>
      <c r="P3591" s="192"/>
    </row>
    <row r="3592" spans="1:16" x14ac:dyDescent="0.25">
      <c r="A3592" s="192"/>
      <c r="B3592" s="200"/>
      <c r="C3592" s="192"/>
      <c r="D3592" s="192"/>
      <c r="E3592" s="192"/>
      <c r="F3592" s="192"/>
      <c r="G3592" s="192"/>
      <c r="H3592" s="192"/>
      <c r="I3592" s="192"/>
      <c r="J3592" s="192"/>
      <c r="K3592" s="192"/>
      <c r="L3592" s="192"/>
      <c r="M3592" s="192"/>
      <c r="N3592" s="192"/>
      <c r="O3592" s="192"/>
      <c r="P3592" s="192"/>
    </row>
    <row r="3593" spans="1:16" x14ac:dyDescent="0.25">
      <c r="A3593" s="192"/>
      <c r="B3593" s="200"/>
      <c r="C3593" s="192"/>
      <c r="D3593" s="192"/>
      <c r="E3593" s="192"/>
      <c r="F3593" s="192"/>
      <c r="G3593" s="192"/>
      <c r="H3593" s="192"/>
      <c r="I3593" s="192"/>
      <c r="J3593" s="192"/>
      <c r="K3593" s="192"/>
      <c r="L3593" s="192"/>
      <c r="M3593" s="192"/>
      <c r="N3593" s="192"/>
      <c r="O3593" s="192"/>
      <c r="P3593" s="192"/>
    </row>
    <row r="3594" spans="1:16" x14ac:dyDescent="0.25">
      <c r="A3594" s="192"/>
      <c r="B3594" s="200"/>
      <c r="C3594" s="192"/>
      <c r="D3594" s="192"/>
      <c r="E3594" s="192"/>
      <c r="F3594" s="192"/>
      <c r="G3594" s="192"/>
      <c r="H3594" s="192"/>
      <c r="I3594" s="192"/>
      <c r="J3594" s="192"/>
      <c r="K3594" s="192"/>
      <c r="L3594" s="192"/>
      <c r="M3594" s="192"/>
      <c r="N3594" s="192"/>
      <c r="O3594" s="192"/>
      <c r="P3594" s="192"/>
    </row>
    <row r="3595" spans="1:16" x14ac:dyDescent="0.25">
      <c r="A3595" s="192"/>
      <c r="B3595" s="200"/>
      <c r="C3595" s="192"/>
      <c r="D3595" s="192"/>
      <c r="E3595" s="192"/>
      <c r="F3595" s="192"/>
      <c r="G3595" s="192"/>
      <c r="H3595" s="192"/>
      <c r="I3595" s="192"/>
      <c r="J3595" s="192"/>
      <c r="K3595" s="192"/>
      <c r="L3595" s="192"/>
      <c r="M3595" s="192"/>
      <c r="N3595" s="192"/>
      <c r="O3595" s="192"/>
      <c r="P3595" s="192"/>
    </row>
    <row r="3596" spans="1:16" x14ac:dyDescent="0.25">
      <c r="A3596" s="192"/>
      <c r="B3596" s="200"/>
      <c r="C3596" s="192"/>
      <c r="D3596" s="192"/>
      <c r="E3596" s="192"/>
      <c r="F3596" s="192"/>
      <c r="G3596" s="192"/>
      <c r="H3596" s="192"/>
      <c r="I3596" s="192"/>
      <c r="J3596" s="192"/>
      <c r="K3596" s="192"/>
      <c r="L3596" s="192"/>
      <c r="M3596" s="192"/>
      <c r="N3596" s="192"/>
      <c r="O3596" s="192"/>
      <c r="P3596" s="192"/>
    </row>
    <row r="3597" spans="1:16" x14ac:dyDescent="0.25">
      <c r="A3597" s="192"/>
      <c r="B3597" s="200"/>
      <c r="C3597" s="192"/>
      <c r="D3597" s="192"/>
      <c r="E3597" s="192"/>
      <c r="F3597" s="192"/>
      <c r="G3597" s="192"/>
      <c r="H3597" s="192"/>
      <c r="I3597" s="192"/>
      <c r="J3597" s="192"/>
      <c r="K3597" s="192"/>
      <c r="L3597" s="192"/>
      <c r="M3597" s="192"/>
      <c r="N3597" s="192"/>
      <c r="O3597" s="192"/>
      <c r="P3597" s="192"/>
    </row>
    <row r="3598" spans="1:16" x14ac:dyDescent="0.25">
      <c r="A3598" s="192"/>
      <c r="B3598" s="200"/>
      <c r="C3598" s="192"/>
      <c r="D3598" s="192"/>
      <c r="E3598" s="192"/>
      <c r="F3598" s="192"/>
      <c r="G3598" s="192"/>
      <c r="H3598" s="192"/>
      <c r="I3598" s="192"/>
      <c r="J3598" s="192"/>
      <c r="K3598" s="192"/>
      <c r="L3598" s="192"/>
      <c r="M3598" s="192"/>
      <c r="N3598" s="192"/>
      <c r="O3598" s="192"/>
      <c r="P3598" s="192"/>
    </row>
    <row r="3599" spans="1:16" x14ac:dyDescent="0.25">
      <c r="A3599" s="192"/>
      <c r="B3599" s="200"/>
      <c r="C3599" s="192"/>
      <c r="D3599" s="192"/>
      <c r="E3599" s="192"/>
      <c r="F3599" s="192"/>
      <c r="G3599" s="192"/>
      <c r="H3599" s="192"/>
      <c r="I3599" s="192"/>
      <c r="J3599" s="192"/>
      <c r="K3599" s="192"/>
      <c r="L3599" s="192"/>
      <c r="M3599" s="192"/>
      <c r="N3599" s="192"/>
      <c r="O3599" s="192"/>
      <c r="P3599" s="192"/>
    </row>
    <row r="3600" spans="1:16" x14ac:dyDescent="0.25">
      <c r="A3600" s="192"/>
      <c r="B3600" s="200"/>
      <c r="C3600" s="192"/>
      <c r="D3600" s="192"/>
      <c r="E3600" s="192"/>
      <c r="F3600" s="192"/>
      <c r="G3600" s="192"/>
      <c r="H3600" s="192"/>
      <c r="I3600" s="192"/>
      <c r="J3600" s="192"/>
      <c r="K3600" s="192"/>
      <c r="L3600" s="192"/>
      <c r="M3600" s="192"/>
      <c r="N3600" s="192"/>
      <c r="O3600" s="192"/>
      <c r="P3600" s="192"/>
    </row>
    <row r="3601" spans="1:16" x14ac:dyDescent="0.25">
      <c r="A3601" s="192"/>
      <c r="B3601" s="200"/>
      <c r="C3601" s="192"/>
      <c r="D3601" s="192"/>
      <c r="E3601" s="192"/>
      <c r="F3601" s="192"/>
      <c r="G3601" s="192"/>
      <c r="H3601" s="192"/>
      <c r="I3601" s="192"/>
      <c r="J3601" s="192"/>
      <c r="K3601" s="192"/>
      <c r="L3601" s="192"/>
      <c r="M3601" s="192"/>
      <c r="N3601" s="192"/>
      <c r="O3601" s="192"/>
      <c r="P3601" s="192"/>
    </row>
    <row r="3602" spans="1:16" x14ac:dyDescent="0.25">
      <c r="A3602" s="192"/>
      <c r="B3602" s="200"/>
      <c r="C3602" s="192"/>
      <c r="D3602" s="192"/>
      <c r="E3602" s="192"/>
      <c r="F3602" s="192"/>
      <c r="G3602" s="192"/>
      <c r="H3602" s="192"/>
      <c r="I3602" s="192"/>
      <c r="J3602" s="192"/>
      <c r="K3602" s="192"/>
      <c r="L3602" s="192"/>
      <c r="M3602" s="192"/>
      <c r="N3602" s="192"/>
      <c r="O3602" s="192"/>
      <c r="P3602" s="192"/>
    </row>
    <row r="3603" spans="1:16" x14ac:dyDescent="0.25">
      <c r="A3603" s="192"/>
      <c r="B3603" s="200"/>
      <c r="C3603" s="192"/>
      <c r="D3603" s="192"/>
      <c r="E3603" s="192"/>
      <c r="F3603" s="192"/>
      <c r="G3603" s="192"/>
      <c r="H3603" s="192"/>
      <c r="I3603" s="192"/>
      <c r="J3603" s="192"/>
      <c r="K3603" s="192"/>
      <c r="L3603" s="192"/>
      <c r="M3603" s="192"/>
      <c r="N3603" s="192"/>
      <c r="O3603" s="192"/>
      <c r="P3603" s="192"/>
    </row>
    <row r="3604" spans="1:16" x14ac:dyDescent="0.25">
      <c r="A3604" s="192"/>
      <c r="B3604" s="200"/>
      <c r="C3604" s="192"/>
      <c r="D3604" s="192"/>
      <c r="E3604" s="192"/>
      <c r="F3604" s="192"/>
      <c r="G3604" s="192"/>
      <c r="H3604" s="192"/>
      <c r="I3604" s="192"/>
      <c r="J3604" s="192"/>
      <c r="K3604" s="192"/>
      <c r="L3604" s="192"/>
      <c r="M3604" s="192"/>
      <c r="N3604" s="192"/>
      <c r="O3604" s="192"/>
      <c r="P3604" s="192"/>
    </row>
    <row r="3605" spans="1:16" x14ac:dyDescent="0.25">
      <c r="A3605" s="192"/>
      <c r="B3605" s="200"/>
      <c r="C3605" s="192"/>
      <c r="D3605" s="192"/>
      <c r="E3605" s="192"/>
      <c r="F3605" s="192"/>
      <c r="G3605" s="192"/>
      <c r="H3605" s="192"/>
      <c r="I3605" s="192"/>
      <c r="J3605" s="192"/>
      <c r="K3605" s="192"/>
      <c r="L3605" s="192"/>
      <c r="M3605" s="192"/>
      <c r="N3605" s="192"/>
      <c r="O3605" s="192"/>
      <c r="P3605" s="192"/>
    </row>
    <row r="3606" spans="1:16" x14ac:dyDescent="0.25">
      <c r="A3606" s="192"/>
      <c r="B3606" s="200"/>
      <c r="C3606" s="192"/>
      <c r="D3606" s="192"/>
      <c r="E3606" s="192"/>
      <c r="F3606" s="192"/>
      <c r="G3606" s="192"/>
      <c r="H3606" s="192"/>
      <c r="I3606" s="192"/>
      <c r="J3606" s="192"/>
      <c r="K3606" s="192"/>
      <c r="L3606" s="192"/>
      <c r="M3606" s="192"/>
      <c r="N3606" s="192"/>
      <c r="O3606" s="192"/>
      <c r="P3606" s="192"/>
    </row>
    <row r="3607" spans="1:16" x14ac:dyDescent="0.25">
      <c r="A3607" s="192"/>
      <c r="B3607" s="200"/>
      <c r="C3607" s="192"/>
      <c r="D3607" s="192"/>
      <c r="E3607" s="192"/>
      <c r="F3607" s="192"/>
      <c r="G3607" s="192"/>
      <c r="H3607" s="192"/>
      <c r="I3607" s="192"/>
      <c r="J3607" s="192"/>
      <c r="K3607" s="192"/>
      <c r="L3607" s="192"/>
      <c r="M3607" s="192"/>
      <c r="N3607" s="192"/>
      <c r="O3607" s="192"/>
      <c r="P3607" s="192"/>
    </row>
    <row r="3608" spans="1:16" x14ac:dyDescent="0.25">
      <c r="A3608" s="192"/>
      <c r="B3608" s="200"/>
      <c r="C3608" s="192"/>
      <c r="D3608" s="192"/>
      <c r="E3608" s="192"/>
      <c r="F3608" s="192"/>
      <c r="G3608" s="192"/>
      <c r="H3608" s="192"/>
      <c r="I3608" s="192"/>
      <c r="J3608" s="192"/>
      <c r="K3608" s="192"/>
      <c r="L3608" s="192"/>
      <c r="M3608" s="192"/>
      <c r="N3608" s="192"/>
      <c r="O3608" s="192"/>
      <c r="P3608" s="192"/>
    </row>
    <row r="3609" spans="1:16" x14ac:dyDescent="0.25">
      <c r="A3609" s="192"/>
      <c r="B3609" s="200"/>
      <c r="C3609" s="192"/>
      <c r="D3609" s="192"/>
      <c r="E3609" s="192"/>
      <c r="F3609" s="192"/>
      <c r="G3609" s="192"/>
      <c r="H3609" s="192"/>
      <c r="I3609" s="192"/>
      <c r="J3609" s="192"/>
      <c r="K3609" s="192"/>
      <c r="L3609" s="192"/>
      <c r="M3609" s="192"/>
      <c r="N3609" s="192"/>
      <c r="O3609" s="192"/>
      <c r="P3609" s="192"/>
    </row>
    <row r="3610" spans="1:16" x14ac:dyDescent="0.25">
      <c r="A3610" s="192"/>
      <c r="B3610" s="200"/>
      <c r="C3610" s="192"/>
      <c r="D3610" s="192"/>
      <c r="E3610" s="192"/>
      <c r="F3610" s="192"/>
      <c r="G3610" s="192"/>
      <c r="H3610" s="192"/>
      <c r="I3610" s="192"/>
      <c r="J3610" s="192"/>
      <c r="K3610" s="192"/>
      <c r="L3610" s="192"/>
      <c r="M3610" s="192"/>
      <c r="N3610" s="192"/>
      <c r="O3610" s="192"/>
      <c r="P3610" s="192"/>
    </row>
    <row r="3611" spans="1:16" x14ac:dyDescent="0.25">
      <c r="A3611" s="192"/>
      <c r="B3611" s="200"/>
      <c r="C3611" s="192"/>
      <c r="D3611" s="192"/>
      <c r="E3611" s="192"/>
      <c r="F3611" s="192"/>
      <c r="G3611" s="192"/>
      <c r="H3611" s="192"/>
      <c r="I3611" s="192"/>
      <c r="J3611" s="192"/>
      <c r="K3611" s="192"/>
      <c r="L3611" s="192"/>
      <c r="M3611" s="192"/>
      <c r="N3611" s="192"/>
      <c r="O3611" s="192"/>
      <c r="P3611" s="192"/>
    </row>
    <row r="3612" spans="1:16" x14ac:dyDescent="0.25">
      <c r="A3612" s="192"/>
      <c r="B3612" s="200"/>
      <c r="C3612" s="192"/>
      <c r="D3612" s="192"/>
      <c r="E3612" s="192"/>
      <c r="F3612" s="192"/>
      <c r="G3612" s="192"/>
      <c r="H3612" s="192"/>
      <c r="I3612" s="192"/>
      <c r="J3612" s="192"/>
      <c r="K3612" s="192"/>
      <c r="L3612" s="192"/>
      <c r="M3612" s="192"/>
      <c r="N3612" s="192"/>
      <c r="O3612" s="192"/>
      <c r="P3612" s="192"/>
    </row>
    <row r="3613" spans="1:16" x14ac:dyDescent="0.25">
      <c r="A3613" s="192"/>
      <c r="B3613" s="200"/>
      <c r="C3613" s="192"/>
      <c r="D3613" s="192"/>
      <c r="E3613" s="192"/>
      <c r="F3613" s="192"/>
      <c r="G3613" s="192"/>
      <c r="H3613" s="192"/>
      <c r="I3613" s="192"/>
      <c r="J3613" s="192"/>
      <c r="K3613" s="192"/>
      <c r="L3613" s="192"/>
      <c r="M3613" s="192"/>
      <c r="N3613" s="192"/>
      <c r="O3613" s="192"/>
      <c r="P3613" s="192"/>
    </row>
    <row r="3614" spans="1:16" x14ac:dyDescent="0.25">
      <c r="A3614" s="192"/>
      <c r="B3614" s="200"/>
      <c r="C3614" s="192"/>
      <c r="D3614" s="192"/>
      <c r="E3614" s="192"/>
      <c r="F3614" s="192"/>
      <c r="G3614" s="192"/>
      <c r="H3614" s="192"/>
      <c r="I3614" s="192"/>
      <c r="J3614" s="192"/>
      <c r="K3614" s="192"/>
      <c r="L3614" s="192"/>
      <c r="M3614" s="192"/>
      <c r="N3614" s="192"/>
      <c r="O3614" s="192"/>
      <c r="P3614" s="192"/>
    </row>
    <row r="3615" spans="1:16" x14ac:dyDescent="0.25">
      <c r="A3615" s="192"/>
      <c r="B3615" s="200"/>
      <c r="C3615" s="192"/>
      <c r="D3615" s="192"/>
      <c r="E3615" s="192"/>
      <c r="F3615" s="192"/>
      <c r="G3615" s="192"/>
      <c r="H3615" s="192"/>
      <c r="I3615" s="192"/>
      <c r="J3615" s="192"/>
      <c r="K3615" s="192"/>
      <c r="L3615" s="192"/>
      <c r="M3615" s="192"/>
      <c r="N3615" s="192"/>
      <c r="O3615" s="192"/>
      <c r="P3615" s="192"/>
    </row>
    <row r="3616" spans="1:16" x14ac:dyDescent="0.25">
      <c r="A3616" s="192"/>
      <c r="B3616" s="200"/>
      <c r="C3616" s="192"/>
      <c r="D3616" s="192"/>
      <c r="E3616" s="192"/>
      <c r="F3616" s="192"/>
      <c r="G3616" s="192"/>
      <c r="H3616" s="192"/>
      <c r="I3616" s="192"/>
      <c r="J3616" s="192"/>
      <c r="K3616" s="192"/>
      <c r="L3616" s="192"/>
      <c r="M3616" s="192"/>
      <c r="N3616" s="192"/>
      <c r="O3616" s="192"/>
      <c r="P3616" s="192"/>
    </row>
    <row r="3617" spans="1:16" x14ac:dyDescent="0.25">
      <c r="A3617" s="192"/>
      <c r="B3617" s="200"/>
      <c r="C3617" s="192"/>
      <c r="D3617" s="192"/>
      <c r="E3617" s="192"/>
      <c r="F3617" s="192"/>
      <c r="G3617" s="192"/>
      <c r="H3617" s="192"/>
      <c r="I3617" s="192"/>
      <c r="J3617" s="192"/>
      <c r="K3617" s="192"/>
      <c r="L3617" s="192"/>
      <c r="M3617" s="192"/>
      <c r="N3617" s="192"/>
      <c r="O3617" s="192"/>
      <c r="P3617" s="192"/>
    </row>
    <row r="3618" spans="1:16" x14ac:dyDescent="0.25">
      <c r="A3618" s="192"/>
      <c r="B3618" s="200"/>
      <c r="C3618" s="192"/>
      <c r="D3618" s="192"/>
      <c r="E3618" s="192"/>
      <c r="F3618" s="192"/>
      <c r="G3618" s="192"/>
      <c r="H3618" s="192"/>
      <c r="I3618" s="192"/>
      <c r="J3618" s="192"/>
      <c r="K3618" s="192"/>
      <c r="L3618" s="192"/>
      <c r="M3618" s="192"/>
      <c r="N3618" s="192"/>
      <c r="O3618" s="192"/>
      <c r="P3618" s="192"/>
    </row>
    <row r="3619" spans="1:16" x14ac:dyDescent="0.25">
      <c r="A3619" s="192"/>
      <c r="B3619" s="200"/>
      <c r="C3619" s="192"/>
      <c r="D3619" s="192"/>
      <c r="E3619" s="192"/>
      <c r="F3619" s="192"/>
      <c r="G3619" s="192"/>
      <c r="H3619" s="192"/>
      <c r="I3619" s="192"/>
      <c r="J3619" s="192"/>
      <c r="K3619" s="192"/>
      <c r="L3619" s="192"/>
      <c r="M3619" s="192"/>
      <c r="N3619" s="192"/>
      <c r="O3619" s="192"/>
      <c r="P3619" s="192"/>
    </row>
    <row r="3620" spans="1:16" x14ac:dyDescent="0.25">
      <c r="A3620" s="192"/>
      <c r="B3620" s="200"/>
      <c r="C3620" s="192"/>
      <c r="D3620" s="192"/>
      <c r="E3620" s="192"/>
      <c r="F3620" s="192"/>
      <c r="G3620" s="192"/>
      <c r="H3620" s="192"/>
      <c r="I3620" s="192"/>
      <c r="J3620" s="192"/>
      <c r="K3620" s="192"/>
      <c r="L3620" s="192"/>
      <c r="M3620" s="192"/>
      <c r="N3620" s="192"/>
      <c r="O3620" s="192"/>
      <c r="P3620" s="192"/>
    </row>
    <row r="3621" spans="1:16" x14ac:dyDescent="0.25">
      <c r="A3621" s="192"/>
      <c r="B3621" s="200"/>
      <c r="C3621" s="192"/>
      <c r="D3621" s="192"/>
      <c r="E3621" s="192"/>
      <c r="F3621" s="192"/>
      <c r="G3621" s="192"/>
      <c r="H3621" s="192"/>
      <c r="I3621" s="192"/>
      <c r="J3621" s="192"/>
      <c r="K3621" s="192"/>
      <c r="L3621" s="192"/>
      <c r="M3621" s="192"/>
      <c r="N3621" s="192"/>
      <c r="O3621" s="192"/>
      <c r="P3621" s="192"/>
    </row>
    <row r="3622" spans="1:16" x14ac:dyDescent="0.25">
      <c r="A3622" s="192"/>
      <c r="B3622" s="200"/>
      <c r="C3622" s="192"/>
      <c r="D3622" s="192"/>
      <c r="E3622" s="192"/>
      <c r="F3622" s="192"/>
      <c r="G3622" s="192"/>
      <c r="H3622" s="192"/>
      <c r="I3622" s="192"/>
      <c r="J3622" s="192"/>
      <c r="K3622" s="192"/>
      <c r="L3622" s="192"/>
      <c r="M3622" s="192"/>
      <c r="N3622" s="192"/>
      <c r="O3622" s="192"/>
      <c r="P3622" s="192"/>
    </row>
    <row r="3623" spans="1:16" x14ac:dyDescent="0.25">
      <c r="A3623" s="192"/>
      <c r="B3623" s="200"/>
      <c r="C3623" s="192"/>
      <c r="D3623" s="192"/>
      <c r="E3623" s="192"/>
      <c r="F3623" s="192"/>
      <c r="G3623" s="192"/>
      <c r="H3623" s="192"/>
      <c r="I3623" s="192"/>
      <c r="J3623" s="192"/>
      <c r="K3623" s="192"/>
      <c r="L3623" s="192"/>
      <c r="M3623" s="192"/>
      <c r="N3623" s="192"/>
      <c r="O3623" s="192"/>
      <c r="P3623" s="192"/>
    </row>
    <row r="3624" spans="1:16" x14ac:dyDescent="0.25">
      <c r="A3624" s="192"/>
      <c r="B3624" s="200"/>
      <c r="C3624" s="192"/>
      <c r="D3624" s="192"/>
      <c r="E3624" s="192"/>
      <c r="F3624" s="192"/>
      <c r="G3624" s="192"/>
      <c r="H3624" s="192"/>
      <c r="I3624" s="192"/>
      <c r="J3624" s="192"/>
      <c r="K3624" s="192"/>
      <c r="L3624" s="192"/>
      <c r="M3624" s="192"/>
      <c r="N3624" s="192"/>
      <c r="O3624" s="192"/>
      <c r="P3624" s="192"/>
    </row>
    <row r="3625" spans="1:16" x14ac:dyDescent="0.25">
      <c r="A3625" s="192"/>
      <c r="B3625" s="200"/>
      <c r="C3625" s="192"/>
      <c r="D3625" s="192"/>
      <c r="E3625" s="192"/>
      <c r="F3625" s="192"/>
      <c r="G3625" s="192"/>
      <c r="H3625" s="192"/>
      <c r="I3625" s="192"/>
      <c r="J3625" s="192"/>
      <c r="K3625" s="192"/>
      <c r="L3625" s="192"/>
      <c r="M3625" s="192"/>
      <c r="N3625" s="192"/>
      <c r="O3625" s="192"/>
      <c r="P3625" s="192"/>
    </row>
    <row r="3626" spans="1:16" x14ac:dyDescent="0.25">
      <c r="A3626" s="192"/>
      <c r="B3626" s="200"/>
      <c r="C3626" s="192"/>
      <c r="D3626" s="192"/>
      <c r="E3626" s="192"/>
      <c r="F3626" s="192"/>
      <c r="G3626" s="192"/>
      <c r="H3626" s="192"/>
      <c r="I3626" s="192"/>
      <c r="J3626" s="192"/>
      <c r="K3626" s="192"/>
      <c r="L3626" s="192"/>
      <c r="M3626" s="192"/>
      <c r="N3626" s="192"/>
      <c r="O3626" s="192"/>
      <c r="P3626" s="192"/>
    </row>
    <row r="3627" spans="1:16" x14ac:dyDescent="0.25">
      <c r="A3627" s="192"/>
      <c r="B3627" s="200"/>
      <c r="C3627" s="192"/>
      <c r="D3627" s="192"/>
      <c r="E3627" s="192"/>
      <c r="F3627" s="192"/>
      <c r="G3627" s="192"/>
      <c r="H3627" s="192"/>
      <c r="I3627" s="192"/>
      <c r="J3627" s="192"/>
      <c r="K3627" s="192"/>
      <c r="L3627" s="192"/>
      <c r="M3627" s="192"/>
      <c r="N3627" s="192"/>
      <c r="O3627" s="192"/>
      <c r="P3627" s="192"/>
    </row>
    <row r="3628" spans="1:16" x14ac:dyDescent="0.25">
      <c r="A3628" s="192"/>
      <c r="B3628" s="200"/>
      <c r="C3628" s="192"/>
      <c r="D3628" s="192"/>
      <c r="E3628" s="192"/>
      <c r="F3628" s="192"/>
      <c r="G3628" s="192"/>
      <c r="H3628" s="192"/>
      <c r="I3628" s="192"/>
      <c r="J3628" s="192"/>
      <c r="K3628" s="192"/>
      <c r="L3628" s="192"/>
      <c r="M3628" s="192"/>
      <c r="N3628" s="192"/>
      <c r="O3628" s="192"/>
      <c r="P3628" s="192"/>
    </row>
    <row r="3629" spans="1:16" x14ac:dyDescent="0.25">
      <c r="A3629" s="192"/>
      <c r="B3629" s="200"/>
      <c r="C3629" s="192"/>
      <c r="D3629" s="192"/>
      <c r="E3629" s="192"/>
      <c r="F3629" s="192"/>
      <c r="G3629" s="192"/>
      <c r="H3629" s="192"/>
      <c r="I3629" s="192"/>
      <c r="J3629" s="192"/>
      <c r="K3629" s="192"/>
      <c r="L3629" s="192"/>
      <c r="M3629" s="192"/>
      <c r="N3629" s="192"/>
      <c r="O3629" s="192"/>
      <c r="P3629" s="192"/>
    </row>
    <row r="3630" spans="1:16" x14ac:dyDescent="0.25">
      <c r="A3630" s="192"/>
      <c r="B3630" s="200"/>
      <c r="C3630" s="192"/>
      <c r="D3630" s="192"/>
      <c r="E3630" s="192"/>
      <c r="F3630" s="192"/>
      <c r="G3630" s="192"/>
      <c r="H3630" s="192"/>
      <c r="I3630" s="192"/>
      <c r="J3630" s="192"/>
      <c r="K3630" s="192"/>
      <c r="L3630" s="192"/>
      <c r="M3630" s="192"/>
      <c r="N3630" s="192"/>
      <c r="O3630" s="192"/>
      <c r="P3630" s="192"/>
    </row>
    <row r="3631" spans="1:16" x14ac:dyDescent="0.25">
      <c r="A3631" s="192"/>
      <c r="B3631" s="200"/>
      <c r="C3631" s="192"/>
      <c r="D3631" s="192"/>
      <c r="E3631" s="192"/>
      <c r="F3631" s="192"/>
      <c r="G3631" s="192"/>
      <c r="H3631" s="192"/>
      <c r="I3631" s="192"/>
      <c r="J3631" s="192"/>
      <c r="K3631" s="192"/>
      <c r="L3631" s="192"/>
      <c r="M3631" s="192"/>
      <c r="N3631" s="192"/>
      <c r="O3631" s="192"/>
      <c r="P3631" s="192"/>
    </row>
    <row r="3632" spans="1:16" x14ac:dyDescent="0.25">
      <c r="A3632" s="192"/>
      <c r="B3632" s="200"/>
      <c r="C3632" s="192"/>
      <c r="D3632" s="192"/>
      <c r="E3632" s="192"/>
      <c r="F3632" s="192"/>
      <c r="G3632" s="192"/>
      <c r="H3632" s="192"/>
      <c r="I3632" s="192"/>
      <c r="J3632" s="192"/>
      <c r="K3632" s="192"/>
      <c r="L3632" s="192"/>
      <c r="M3632" s="192"/>
      <c r="N3632" s="192"/>
      <c r="O3632" s="192"/>
      <c r="P3632" s="192"/>
    </row>
    <row r="3633" spans="1:16" x14ac:dyDescent="0.25">
      <c r="A3633" s="192"/>
      <c r="B3633" s="200"/>
      <c r="C3633" s="192"/>
      <c r="D3633" s="192"/>
      <c r="E3633" s="192"/>
      <c r="F3633" s="192"/>
      <c r="G3633" s="192"/>
      <c r="H3633" s="192"/>
      <c r="I3633" s="192"/>
      <c r="J3633" s="192"/>
      <c r="K3633" s="192"/>
      <c r="L3633" s="192"/>
      <c r="M3633" s="192"/>
      <c r="N3633" s="192"/>
      <c r="O3633" s="192"/>
      <c r="P3633" s="192"/>
    </row>
    <row r="3634" spans="1:16" x14ac:dyDescent="0.25">
      <c r="A3634" s="192"/>
      <c r="B3634" s="200"/>
      <c r="C3634" s="192"/>
      <c r="D3634" s="192"/>
      <c r="E3634" s="192"/>
      <c r="F3634" s="192"/>
      <c r="G3634" s="192"/>
      <c r="H3634" s="192"/>
      <c r="I3634" s="192"/>
      <c r="J3634" s="192"/>
      <c r="K3634" s="192"/>
      <c r="L3634" s="192"/>
      <c r="M3634" s="192"/>
      <c r="N3634" s="192"/>
      <c r="O3634" s="192"/>
      <c r="P3634" s="192"/>
    </row>
    <row r="3635" spans="1:16" x14ac:dyDescent="0.25">
      <c r="A3635" s="192"/>
      <c r="B3635" s="200"/>
      <c r="C3635" s="192"/>
      <c r="D3635" s="192"/>
      <c r="E3635" s="192"/>
      <c r="F3635" s="192"/>
      <c r="G3635" s="192"/>
      <c r="H3635" s="192"/>
      <c r="I3635" s="192"/>
      <c r="J3635" s="192"/>
      <c r="K3635" s="192"/>
      <c r="L3635" s="192"/>
      <c r="M3635" s="192"/>
      <c r="N3635" s="192"/>
      <c r="O3635" s="192"/>
      <c r="P3635" s="192"/>
    </row>
    <row r="3636" spans="1:16" x14ac:dyDescent="0.25">
      <c r="A3636" s="192"/>
      <c r="B3636" s="200"/>
      <c r="C3636" s="192"/>
      <c r="D3636" s="192"/>
      <c r="E3636" s="192"/>
      <c r="F3636" s="192"/>
      <c r="G3636" s="192"/>
      <c r="H3636" s="192"/>
      <c r="I3636" s="192"/>
      <c r="J3636" s="192"/>
      <c r="K3636" s="192"/>
      <c r="L3636" s="192"/>
      <c r="M3636" s="192"/>
      <c r="N3636" s="192"/>
      <c r="O3636" s="192"/>
      <c r="P3636" s="192"/>
    </row>
    <row r="3637" spans="1:16" x14ac:dyDescent="0.25">
      <c r="A3637" s="192"/>
      <c r="B3637" s="200"/>
      <c r="C3637" s="192"/>
      <c r="D3637" s="192"/>
      <c r="E3637" s="192"/>
      <c r="F3637" s="192"/>
      <c r="G3637" s="192"/>
      <c r="H3637" s="192"/>
      <c r="I3637" s="192"/>
      <c r="J3637" s="192"/>
      <c r="K3637" s="192"/>
      <c r="L3637" s="192"/>
      <c r="M3637" s="192"/>
      <c r="N3637" s="192"/>
      <c r="O3637" s="192"/>
      <c r="P3637" s="192"/>
    </row>
    <row r="3638" spans="1:16" x14ac:dyDescent="0.25">
      <c r="A3638" s="192"/>
      <c r="B3638" s="200"/>
      <c r="C3638" s="192"/>
      <c r="D3638" s="192"/>
      <c r="E3638" s="192"/>
      <c r="F3638" s="192"/>
      <c r="G3638" s="192"/>
      <c r="H3638" s="192"/>
      <c r="I3638" s="192"/>
      <c r="J3638" s="192"/>
      <c r="K3638" s="192"/>
      <c r="L3638" s="192"/>
      <c r="M3638" s="192"/>
      <c r="N3638" s="192"/>
      <c r="O3638" s="192"/>
      <c r="P3638" s="192"/>
    </row>
    <row r="3639" spans="1:16" x14ac:dyDescent="0.25">
      <c r="A3639" s="192"/>
      <c r="B3639" s="200"/>
      <c r="C3639" s="192"/>
      <c r="D3639" s="192"/>
      <c r="E3639" s="192"/>
      <c r="F3639" s="192"/>
      <c r="G3639" s="192"/>
      <c r="H3639" s="192"/>
      <c r="I3639" s="192"/>
      <c r="J3639" s="192"/>
      <c r="K3639" s="192"/>
      <c r="L3639" s="192"/>
      <c r="M3639" s="192"/>
      <c r="N3639" s="192"/>
      <c r="O3639" s="192"/>
      <c r="P3639" s="192"/>
    </row>
    <row r="3640" spans="1:16" x14ac:dyDescent="0.25">
      <c r="A3640" s="192"/>
      <c r="B3640" s="200"/>
      <c r="C3640" s="192"/>
      <c r="D3640" s="192"/>
      <c r="E3640" s="192"/>
      <c r="F3640" s="192"/>
      <c r="G3640" s="192"/>
      <c r="H3640" s="192"/>
      <c r="I3640" s="192"/>
      <c r="J3640" s="192"/>
      <c r="K3640" s="192"/>
      <c r="L3640" s="192"/>
      <c r="M3640" s="192"/>
      <c r="N3640" s="192"/>
      <c r="O3640" s="192"/>
      <c r="P3640" s="192"/>
    </row>
    <row r="3641" spans="1:16" x14ac:dyDescent="0.25">
      <c r="A3641" s="192"/>
      <c r="B3641" s="200"/>
      <c r="C3641" s="192"/>
      <c r="D3641" s="192"/>
      <c r="E3641" s="192"/>
      <c r="F3641" s="192"/>
      <c r="G3641" s="192"/>
      <c r="H3641" s="192"/>
      <c r="I3641" s="192"/>
      <c r="J3641" s="192"/>
      <c r="K3641" s="192"/>
      <c r="L3641" s="192"/>
      <c r="M3641" s="192"/>
      <c r="N3641" s="192"/>
      <c r="O3641" s="192"/>
      <c r="P3641" s="192"/>
    </row>
    <row r="3642" spans="1:16" x14ac:dyDescent="0.25">
      <c r="A3642" s="192"/>
      <c r="B3642" s="200"/>
      <c r="C3642" s="192"/>
      <c r="D3642" s="192"/>
      <c r="E3642" s="192"/>
      <c r="F3642" s="192"/>
      <c r="G3642" s="192"/>
      <c r="H3642" s="192"/>
      <c r="I3642" s="192"/>
      <c r="J3642" s="192"/>
      <c r="K3642" s="192"/>
      <c r="L3642" s="192"/>
      <c r="M3642" s="192"/>
      <c r="N3642" s="192"/>
      <c r="O3642" s="192"/>
      <c r="P3642" s="192"/>
    </row>
    <row r="3643" spans="1:16" x14ac:dyDescent="0.25">
      <c r="A3643" s="192"/>
      <c r="B3643" s="200"/>
      <c r="C3643" s="192"/>
      <c r="D3643" s="192"/>
      <c r="E3643" s="192"/>
      <c r="F3643" s="192"/>
      <c r="G3643" s="192"/>
      <c r="H3643" s="192"/>
      <c r="I3643" s="192"/>
      <c r="J3643" s="192"/>
      <c r="K3643" s="192"/>
      <c r="L3643" s="192"/>
      <c r="M3643" s="192"/>
      <c r="N3643" s="192"/>
      <c r="O3643" s="192"/>
      <c r="P3643" s="192"/>
    </row>
    <row r="3644" spans="1:16" x14ac:dyDescent="0.25">
      <c r="A3644" s="192"/>
      <c r="B3644" s="200"/>
      <c r="C3644" s="192"/>
      <c r="D3644" s="192"/>
      <c r="E3644" s="192"/>
      <c r="F3644" s="192"/>
      <c r="G3644" s="192"/>
      <c r="H3644" s="192"/>
      <c r="I3644" s="192"/>
      <c r="J3644" s="192"/>
      <c r="K3644" s="192"/>
      <c r="L3644" s="192"/>
      <c r="M3644" s="192"/>
      <c r="N3644" s="192"/>
      <c r="O3644" s="192"/>
      <c r="P3644" s="192"/>
    </row>
    <row r="3645" spans="1:16" x14ac:dyDescent="0.25">
      <c r="A3645" s="192"/>
      <c r="B3645" s="200"/>
      <c r="C3645" s="192"/>
      <c r="D3645" s="192"/>
      <c r="E3645" s="192"/>
      <c r="F3645" s="192"/>
      <c r="G3645" s="192"/>
      <c r="H3645" s="192"/>
      <c r="I3645" s="192"/>
      <c r="J3645" s="192"/>
      <c r="K3645" s="192"/>
      <c r="L3645" s="192"/>
      <c r="M3645" s="192"/>
      <c r="N3645" s="192"/>
      <c r="O3645" s="192"/>
      <c r="P3645" s="192"/>
    </row>
    <row r="3646" spans="1:16" x14ac:dyDescent="0.25">
      <c r="A3646" s="192"/>
      <c r="B3646" s="200"/>
      <c r="C3646" s="192"/>
      <c r="D3646" s="192"/>
      <c r="E3646" s="192"/>
      <c r="F3646" s="192"/>
      <c r="G3646" s="192"/>
      <c r="H3646" s="192"/>
      <c r="I3646" s="192"/>
      <c r="J3646" s="192"/>
      <c r="K3646" s="192"/>
      <c r="L3646" s="192"/>
      <c r="M3646" s="192"/>
      <c r="N3646" s="192"/>
      <c r="O3646" s="192"/>
      <c r="P3646" s="192"/>
    </row>
    <row r="3647" spans="1:16" x14ac:dyDescent="0.25">
      <c r="A3647" s="192"/>
      <c r="B3647" s="200"/>
      <c r="C3647" s="192"/>
      <c r="D3647" s="192"/>
      <c r="E3647" s="192"/>
      <c r="F3647" s="192"/>
      <c r="G3647" s="192"/>
      <c r="H3647" s="192"/>
      <c r="I3647" s="192"/>
      <c r="J3647" s="192"/>
      <c r="K3647" s="192"/>
      <c r="L3647" s="192"/>
      <c r="M3647" s="192"/>
      <c r="N3647" s="192"/>
      <c r="O3647" s="192"/>
      <c r="P3647" s="192"/>
    </row>
    <row r="3648" spans="1:16" x14ac:dyDescent="0.25">
      <c r="A3648" s="192"/>
      <c r="B3648" s="200"/>
      <c r="C3648" s="192"/>
      <c r="D3648" s="192"/>
      <c r="E3648" s="192"/>
      <c r="F3648" s="192"/>
      <c r="G3648" s="192"/>
      <c r="H3648" s="192"/>
      <c r="I3648" s="192"/>
      <c r="J3648" s="192"/>
      <c r="K3648" s="192"/>
      <c r="L3648" s="192"/>
      <c r="M3648" s="192"/>
      <c r="N3648" s="192"/>
      <c r="O3648" s="192"/>
      <c r="P3648" s="192"/>
    </row>
    <row r="3649" spans="1:16" x14ac:dyDescent="0.25">
      <c r="A3649" s="192"/>
      <c r="B3649" s="200"/>
      <c r="C3649" s="192"/>
      <c r="D3649" s="192"/>
      <c r="E3649" s="192"/>
      <c r="F3649" s="192"/>
      <c r="G3649" s="192"/>
      <c r="H3649" s="192"/>
      <c r="I3649" s="192"/>
      <c r="J3649" s="192"/>
      <c r="K3649" s="192"/>
      <c r="L3649" s="192"/>
      <c r="M3649" s="192"/>
      <c r="N3649" s="192"/>
      <c r="O3649" s="192"/>
      <c r="P3649" s="192"/>
    </row>
    <row r="3650" spans="1:16" x14ac:dyDescent="0.25">
      <c r="A3650" s="192"/>
      <c r="B3650" s="200"/>
      <c r="C3650" s="192"/>
      <c r="D3650" s="192"/>
      <c r="E3650" s="192"/>
      <c r="F3650" s="192"/>
      <c r="G3650" s="192"/>
      <c r="H3650" s="192"/>
      <c r="I3650" s="192"/>
      <c r="J3650" s="192"/>
      <c r="K3650" s="192"/>
      <c r="L3650" s="192"/>
      <c r="M3650" s="192"/>
      <c r="N3650" s="192"/>
      <c r="O3650" s="192"/>
      <c r="P3650" s="192"/>
    </row>
    <row r="3651" spans="1:16" x14ac:dyDescent="0.25">
      <c r="A3651" s="192"/>
      <c r="B3651" s="200"/>
      <c r="C3651" s="192"/>
      <c r="D3651" s="192"/>
      <c r="E3651" s="192"/>
      <c r="F3651" s="192"/>
      <c r="G3651" s="192"/>
      <c r="H3651" s="192"/>
      <c r="I3651" s="192"/>
      <c r="J3651" s="192"/>
      <c r="K3651" s="192"/>
      <c r="L3651" s="192"/>
      <c r="M3651" s="192"/>
      <c r="N3651" s="192"/>
      <c r="O3651" s="192"/>
      <c r="P3651" s="192"/>
    </row>
    <row r="3652" spans="1:16" x14ac:dyDescent="0.25">
      <c r="A3652" s="192"/>
      <c r="B3652" s="200"/>
      <c r="C3652" s="192"/>
      <c r="D3652" s="192"/>
      <c r="E3652" s="192"/>
      <c r="F3652" s="192"/>
      <c r="G3652" s="192"/>
      <c r="H3652" s="192"/>
      <c r="I3652" s="192"/>
      <c r="J3652" s="192"/>
      <c r="K3652" s="192"/>
      <c r="L3652" s="192"/>
      <c r="M3652" s="192"/>
      <c r="N3652" s="192"/>
      <c r="O3652" s="192"/>
      <c r="P3652" s="192"/>
    </row>
    <row r="3653" spans="1:16" x14ac:dyDescent="0.25">
      <c r="A3653" s="192"/>
      <c r="B3653" s="200"/>
      <c r="C3653" s="192"/>
      <c r="D3653" s="192"/>
      <c r="E3653" s="192"/>
      <c r="F3653" s="192"/>
      <c r="G3653" s="192"/>
      <c r="H3653" s="192"/>
      <c r="I3653" s="192"/>
      <c r="J3653" s="192"/>
      <c r="K3653" s="192"/>
      <c r="L3653" s="192"/>
      <c r="M3653" s="192"/>
      <c r="N3653" s="192"/>
      <c r="O3653" s="192"/>
      <c r="P3653" s="192"/>
    </row>
    <row r="3654" spans="1:16" x14ac:dyDescent="0.25">
      <c r="A3654" s="192"/>
      <c r="B3654" s="200"/>
      <c r="C3654" s="192"/>
      <c r="D3654" s="192"/>
      <c r="E3654" s="192"/>
      <c r="F3654" s="192"/>
      <c r="G3654" s="192"/>
      <c r="H3654" s="192"/>
      <c r="I3654" s="192"/>
      <c r="J3654" s="192"/>
      <c r="K3654" s="192"/>
      <c r="L3654" s="192"/>
      <c r="M3654" s="192"/>
      <c r="N3654" s="192"/>
      <c r="O3654" s="192"/>
      <c r="P3654" s="192"/>
    </row>
    <row r="3655" spans="1:16" x14ac:dyDescent="0.25">
      <c r="A3655" s="192"/>
      <c r="B3655" s="200"/>
      <c r="C3655" s="192"/>
      <c r="D3655" s="192"/>
      <c r="E3655" s="192"/>
      <c r="F3655" s="192"/>
      <c r="G3655" s="192"/>
      <c r="H3655" s="192"/>
      <c r="I3655" s="192"/>
      <c r="J3655" s="192"/>
      <c r="K3655" s="192"/>
      <c r="L3655" s="192"/>
      <c r="M3655" s="192"/>
      <c r="N3655" s="192"/>
      <c r="O3655" s="192"/>
      <c r="P3655" s="192"/>
    </row>
    <row r="3656" spans="1:16" x14ac:dyDescent="0.25">
      <c r="A3656" s="192"/>
      <c r="B3656" s="200"/>
      <c r="C3656" s="192"/>
      <c r="D3656" s="192"/>
      <c r="E3656" s="192"/>
      <c r="F3656" s="192"/>
      <c r="G3656" s="192"/>
      <c r="H3656" s="192"/>
      <c r="I3656" s="192"/>
      <c r="J3656" s="192"/>
      <c r="K3656" s="192"/>
      <c r="L3656" s="192"/>
      <c r="M3656" s="192"/>
      <c r="N3656" s="192"/>
      <c r="O3656" s="192"/>
      <c r="P3656" s="192"/>
    </row>
    <row r="3657" spans="1:16" x14ac:dyDescent="0.25">
      <c r="A3657" s="192"/>
      <c r="B3657" s="200"/>
      <c r="C3657" s="192"/>
      <c r="D3657" s="192"/>
      <c r="E3657" s="192"/>
      <c r="F3657" s="192"/>
      <c r="G3657" s="192"/>
      <c r="H3657" s="192"/>
      <c r="I3657" s="192"/>
      <c r="J3657" s="192"/>
      <c r="K3657" s="192"/>
      <c r="L3657" s="192"/>
      <c r="M3657" s="192"/>
      <c r="N3657" s="192"/>
      <c r="O3657" s="192"/>
      <c r="P3657" s="192"/>
    </row>
    <row r="3658" spans="1:16" x14ac:dyDescent="0.25">
      <c r="A3658" s="192"/>
      <c r="B3658" s="200"/>
      <c r="C3658" s="192"/>
      <c r="D3658" s="192"/>
      <c r="E3658" s="192"/>
      <c r="F3658" s="192"/>
      <c r="G3658" s="192"/>
      <c r="H3658" s="192"/>
      <c r="I3658" s="192"/>
      <c r="J3658" s="192"/>
      <c r="K3658" s="192"/>
      <c r="L3658" s="192"/>
      <c r="M3658" s="192"/>
      <c r="N3658" s="192"/>
      <c r="O3658" s="192"/>
      <c r="P3658" s="192"/>
    </row>
    <row r="3659" spans="1:16" x14ac:dyDescent="0.25">
      <c r="A3659" s="192"/>
      <c r="B3659" s="200"/>
      <c r="C3659" s="192"/>
      <c r="D3659" s="192"/>
      <c r="E3659" s="192"/>
      <c r="F3659" s="192"/>
      <c r="G3659" s="192"/>
      <c r="H3659" s="192"/>
      <c r="I3659" s="192"/>
      <c r="J3659" s="192"/>
      <c r="K3659" s="192"/>
      <c r="L3659" s="192"/>
      <c r="M3659" s="192"/>
      <c r="N3659" s="192"/>
      <c r="O3659" s="192"/>
      <c r="P3659" s="192"/>
    </row>
    <row r="3660" spans="1:16" x14ac:dyDescent="0.25">
      <c r="A3660" s="192"/>
      <c r="B3660" s="200"/>
      <c r="C3660" s="192"/>
      <c r="D3660" s="192"/>
      <c r="E3660" s="192"/>
      <c r="F3660" s="192"/>
      <c r="G3660" s="192"/>
      <c r="H3660" s="192"/>
      <c r="I3660" s="192"/>
      <c r="J3660" s="192"/>
      <c r="K3660" s="192"/>
      <c r="L3660" s="192"/>
      <c r="M3660" s="192"/>
      <c r="N3660" s="192"/>
      <c r="O3660" s="192"/>
      <c r="P3660" s="192"/>
    </row>
    <row r="3661" spans="1:16" x14ac:dyDescent="0.25">
      <c r="A3661" s="192"/>
      <c r="B3661" s="200"/>
      <c r="C3661" s="192"/>
      <c r="D3661" s="192"/>
      <c r="E3661" s="192"/>
      <c r="F3661" s="192"/>
      <c r="G3661" s="192"/>
      <c r="H3661" s="192"/>
      <c r="I3661" s="192"/>
      <c r="J3661" s="192"/>
      <c r="K3661" s="192"/>
      <c r="L3661" s="192"/>
      <c r="M3661" s="192"/>
      <c r="N3661" s="192"/>
      <c r="O3661" s="192"/>
      <c r="P3661" s="192"/>
    </row>
    <row r="3662" spans="1:16" x14ac:dyDescent="0.25">
      <c r="A3662" s="192"/>
      <c r="B3662" s="200"/>
      <c r="C3662" s="192"/>
      <c r="D3662" s="192"/>
      <c r="E3662" s="192"/>
      <c r="F3662" s="192"/>
      <c r="G3662" s="192"/>
      <c r="H3662" s="192"/>
      <c r="I3662" s="192"/>
      <c r="J3662" s="192"/>
      <c r="K3662" s="192"/>
      <c r="L3662" s="192"/>
      <c r="M3662" s="192"/>
      <c r="N3662" s="192"/>
      <c r="O3662" s="192"/>
      <c r="P3662" s="192"/>
    </row>
    <row r="3663" spans="1:16" x14ac:dyDescent="0.25">
      <c r="A3663" s="192"/>
      <c r="B3663" s="200"/>
      <c r="C3663" s="192"/>
      <c r="D3663" s="192"/>
      <c r="E3663" s="192"/>
      <c r="F3663" s="192"/>
      <c r="G3663" s="192"/>
      <c r="H3663" s="192"/>
      <c r="I3663" s="192"/>
      <c r="J3663" s="192"/>
      <c r="K3663" s="192"/>
      <c r="L3663" s="192"/>
      <c r="M3663" s="192"/>
      <c r="N3663" s="192"/>
      <c r="O3663" s="192"/>
      <c r="P3663" s="192"/>
    </row>
    <row r="3664" spans="1:16" x14ac:dyDescent="0.25">
      <c r="A3664" s="192"/>
      <c r="B3664" s="200"/>
      <c r="C3664" s="192"/>
      <c r="D3664" s="192"/>
      <c r="E3664" s="192"/>
      <c r="F3664" s="192"/>
      <c r="G3664" s="192"/>
      <c r="H3664" s="192"/>
      <c r="I3664" s="192"/>
      <c r="J3664" s="192"/>
      <c r="K3664" s="192"/>
      <c r="L3664" s="192"/>
      <c r="M3664" s="192"/>
      <c r="N3664" s="192"/>
      <c r="O3664" s="192"/>
      <c r="P3664" s="192"/>
    </row>
    <row r="3665" spans="1:16" x14ac:dyDescent="0.25">
      <c r="A3665" s="192"/>
      <c r="B3665" s="200"/>
      <c r="C3665" s="192"/>
      <c r="D3665" s="192"/>
      <c r="E3665" s="192"/>
      <c r="F3665" s="192"/>
      <c r="G3665" s="192"/>
      <c r="H3665" s="192"/>
      <c r="I3665" s="192"/>
      <c r="J3665" s="192"/>
      <c r="K3665" s="192"/>
      <c r="L3665" s="192"/>
      <c r="M3665" s="192"/>
      <c r="N3665" s="192"/>
      <c r="O3665" s="192"/>
      <c r="P3665" s="192"/>
    </row>
    <row r="3666" spans="1:16" x14ac:dyDescent="0.25">
      <c r="A3666" s="192"/>
      <c r="B3666" s="200"/>
      <c r="C3666" s="192"/>
      <c r="D3666" s="192"/>
      <c r="E3666" s="192"/>
      <c r="F3666" s="192"/>
      <c r="G3666" s="192"/>
      <c r="H3666" s="192"/>
      <c r="I3666" s="192"/>
      <c r="J3666" s="192"/>
      <c r="K3666" s="192"/>
      <c r="L3666" s="192"/>
      <c r="M3666" s="192"/>
      <c r="N3666" s="192"/>
      <c r="O3666" s="192"/>
      <c r="P3666" s="192"/>
    </row>
    <row r="3667" spans="1:16" x14ac:dyDescent="0.25">
      <c r="A3667" s="192"/>
      <c r="B3667" s="200"/>
      <c r="C3667" s="192"/>
      <c r="D3667" s="192"/>
      <c r="E3667" s="192"/>
      <c r="F3667" s="192"/>
      <c r="G3667" s="192"/>
      <c r="H3667" s="192"/>
      <c r="I3667" s="192"/>
      <c r="J3667" s="192"/>
      <c r="K3667" s="192"/>
      <c r="L3667" s="192"/>
      <c r="M3667" s="192"/>
      <c r="N3667" s="192"/>
      <c r="O3667" s="192"/>
      <c r="P3667" s="192"/>
    </row>
    <row r="3668" spans="1:16" x14ac:dyDescent="0.25">
      <c r="A3668" s="192"/>
      <c r="B3668" s="200"/>
      <c r="C3668" s="192"/>
      <c r="D3668" s="192"/>
      <c r="E3668" s="192"/>
      <c r="F3668" s="192"/>
      <c r="G3668" s="192"/>
      <c r="H3668" s="192"/>
      <c r="I3668" s="192"/>
      <c r="J3668" s="192"/>
      <c r="K3668" s="192"/>
      <c r="L3668" s="192"/>
      <c r="M3668" s="192"/>
      <c r="N3668" s="192"/>
      <c r="O3668" s="192"/>
      <c r="P3668" s="192"/>
    </row>
    <row r="3669" spans="1:16" x14ac:dyDescent="0.25">
      <c r="A3669" s="192"/>
      <c r="B3669" s="200"/>
      <c r="C3669" s="192"/>
      <c r="D3669" s="192"/>
      <c r="E3669" s="192"/>
      <c r="F3669" s="192"/>
      <c r="G3669" s="192"/>
      <c r="H3669" s="192"/>
      <c r="I3669" s="192"/>
      <c r="J3669" s="192"/>
      <c r="K3669" s="192"/>
      <c r="L3669" s="192"/>
      <c r="M3669" s="192"/>
      <c r="N3669" s="192"/>
      <c r="O3669" s="192"/>
      <c r="P3669" s="192"/>
    </row>
    <row r="3670" spans="1:16" x14ac:dyDescent="0.25">
      <c r="A3670" s="192"/>
      <c r="B3670" s="200"/>
      <c r="C3670" s="192"/>
      <c r="D3670" s="192"/>
      <c r="E3670" s="192"/>
      <c r="F3670" s="192"/>
      <c r="G3670" s="192"/>
      <c r="H3670" s="192"/>
      <c r="I3670" s="192"/>
      <c r="J3670" s="192"/>
      <c r="K3670" s="192"/>
      <c r="L3670" s="192"/>
      <c r="M3670" s="192"/>
      <c r="N3670" s="192"/>
      <c r="O3670" s="192"/>
      <c r="P3670" s="192"/>
    </row>
    <row r="3671" spans="1:16" x14ac:dyDescent="0.25">
      <c r="A3671" s="192"/>
      <c r="B3671" s="200"/>
      <c r="C3671" s="192"/>
      <c r="D3671" s="192"/>
      <c r="E3671" s="192"/>
      <c r="F3671" s="192"/>
      <c r="G3671" s="192"/>
      <c r="H3671" s="192"/>
      <c r="I3671" s="192"/>
      <c r="J3671" s="192"/>
      <c r="K3671" s="192"/>
      <c r="L3671" s="192"/>
      <c r="M3671" s="192"/>
      <c r="N3671" s="192"/>
      <c r="O3671" s="192"/>
      <c r="P3671" s="192"/>
    </row>
    <row r="3672" spans="1:16" x14ac:dyDescent="0.25">
      <c r="A3672" s="192"/>
      <c r="B3672" s="200"/>
      <c r="C3672" s="192"/>
      <c r="D3672" s="192"/>
      <c r="E3672" s="192"/>
      <c r="F3672" s="192"/>
      <c r="G3672" s="192"/>
      <c r="H3672" s="192"/>
      <c r="I3672" s="192"/>
      <c r="J3672" s="192"/>
      <c r="K3672" s="192"/>
      <c r="L3672" s="192"/>
      <c r="M3672" s="192"/>
      <c r="N3672" s="192"/>
      <c r="O3672" s="192"/>
      <c r="P3672" s="192"/>
    </row>
    <row r="3673" spans="1:16" x14ac:dyDescent="0.25">
      <c r="A3673" s="192"/>
      <c r="B3673" s="200"/>
      <c r="C3673" s="192"/>
      <c r="D3673" s="192"/>
      <c r="E3673" s="192"/>
      <c r="F3673" s="192"/>
      <c r="G3673" s="192"/>
      <c r="H3673" s="192"/>
      <c r="I3673" s="192"/>
      <c r="J3673" s="192"/>
      <c r="K3673" s="192"/>
      <c r="L3673" s="192"/>
      <c r="M3673" s="192"/>
      <c r="N3673" s="192"/>
      <c r="O3673" s="192"/>
      <c r="P3673" s="192"/>
    </row>
    <row r="3674" spans="1:16" x14ac:dyDescent="0.25">
      <c r="A3674" s="192"/>
      <c r="B3674" s="200"/>
      <c r="C3674" s="192"/>
      <c r="D3674" s="192"/>
      <c r="E3674" s="192"/>
      <c r="F3674" s="192"/>
      <c r="G3674" s="192"/>
      <c r="H3674" s="192"/>
      <c r="I3674" s="192"/>
      <c r="J3674" s="192"/>
      <c r="K3674" s="192"/>
      <c r="L3674" s="192"/>
      <c r="M3674" s="192"/>
      <c r="N3674" s="192"/>
      <c r="O3674" s="192"/>
      <c r="P3674" s="192"/>
    </row>
    <row r="3675" spans="1:16" x14ac:dyDescent="0.25">
      <c r="A3675" s="192"/>
      <c r="B3675" s="200"/>
      <c r="C3675" s="192"/>
      <c r="D3675" s="192"/>
      <c r="E3675" s="192"/>
      <c r="F3675" s="192"/>
      <c r="G3675" s="192"/>
      <c r="H3675" s="192"/>
      <c r="I3675" s="192"/>
      <c r="J3675" s="192"/>
      <c r="K3675" s="192"/>
      <c r="L3675" s="192"/>
      <c r="M3675" s="192"/>
      <c r="N3675" s="192"/>
      <c r="O3675" s="192"/>
      <c r="P3675" s="192"/>
    </row>
    <row r="3676" spans="1:16" x14ac:dyDescent="0.25">
      <c r="A3676" s="192"/>
      <c r="B3676" s="200"/>
      <c r="C3676" s="192"/>
      <c r="D3676" s="192"/>
      <c r="E3676" s="192"/>
      <c r="F3676" s="192"/>
      <c r="G3676" s="192"/>
      <c r="H3676" s="192"/>
      <c r="I3676" s="192"/>
      <c r="J3676" s="192"/>
      <c r="K3676" s="192"/>
      <c r="L3676" s="192"/>
      <c r="M3676" s="192"/>
      <c r="N3676" s="192"/>
      <c r="O3676" s="192"/>
      <c r="P3676" s="192"/>
    </row>
    <row r="3677" spans="1:16" x14ac:dyDescent="0.25">
      <c r="A3677" s="192"/>
      <c r="B3677" s="200"/>
      <c r="C3677" s="192"/>
      <c r="D3677" s="192"/>
      <c r="E3677" s="192"/>
      <c r="F3677" s="192"/>
      <c r="G3677" s="192"/>
      <c r="H3677" s="192"/>
      <c r="I3677" s="192"/>
      <c r="J3677" s="192"/>
      <c r="K3677" s="192"/>
      <c r="L3677" s="192"/>
      <c r="M3677" s="192"/>
      <c r="N3677" s="192"/>
      <c r="O3677" s="192"/>
      <c r="P3677" s="192"/>
    </row>
    <row r="3678" spans="1:16" x14ac:dyDescent="0.25">
      <c r="A3678" s="192"/>
      <c r="B3678" s="200"/>
      <c r="C3678" s="192"/>
      <c r="D3678" s="192"/>
      <c r="E3678" s="192"/>
      <c r="F3678" s="192"/>
      <c r="G3678" s="192"/>
      <c r="H3678" s="192"/>
      <c r="I3678" s="192"/>
      <c r="J3678" s="192"/>
      <c r="K3678" s="192"/>
      <c r="L3678" s="192"/>
      <c r="M3678" s="192"/>
      <c r="N3678" s="192"/>
      <c r="O3678" s="192"/>
      <c r="P3678" s="192"/>
    </row>
    <row r="3679" spans="1:16" x14ac:dyDescent="0.25">
      <c r="A3679" s="192"/>
      <c r="B3679" s="200"/>
      <c r="C3679" s="192"/>
      <c r="D3679" s="192"/>
      <c r="E3679" s="192"/>
      <c r="F3679" s="192"/>
      <c r="G3679" s="192"/>
      <c r="H3679" s="192"/>
      <c r="I3679" s="192"/>
      <c r="J3679" s="192"/>
      <c r="K3679" s="192"/>
      <c r="L3679" s="192"/>
      <c r="M3679" s="192"/>
      <c r="N3679" s="192"/>
      <c r="O3679" s="192"/>
      <c r="P3679" s="192"/>
    </row>
    <row r="3680" spans="1:16" x14ac:dyDescent="0.25">
      <c r="A3680" s="192"/>
      <c r="B3680" s="200"/>
      <c r="C3680" s="192"/>
      <c r="D3680" s="192"/>
      <c r="E3680" s="192"/>
      <c r="F3680" s="192"/>
      <c r="G3680" s="192"/>
      <c r="H3680" s="192"/>
      <c r="I3680" s="192"/>
      <c r="J3680" s="192"/>
      <c r="K3680" s="192"/>
      <c r="L3680" s="192"/>
      <c r="M3680" s="192"/>
      <c r="N3680" s="192"/>
      <c r="O3680" s="192"/>
      <c r="P3680" s="192"/>
    </row>
    <row r="3681" spans="1:16" x14ac:dyDescent="0.25">
      <c r="A3681" s="192"/>
      <c r="B3681" s="200"/>
      <c r="C3681" s="192"/>
      <c r="D3681" s="192"/>
      <c r="E3681" s="192"/>
      <c r="F3681" s="192"/>
      <c r="G3681" s="192"/>
      <c r="H3681" s="192"/>
      <c r="I3681" s="192"/>
      <c r="J3681" s="192"/>
      <c r="K3681" s="192"/>
      <c r="L3681" s="192"/>
      <c r="M3681" s="192"/>
      <c r="N3681" s="192"/>
      <c r="O3681" s="192"/>
      <c r="P3681" s="192"/>
    </row>
    <row r="3682" spans="1:16" x14ac:dyDescent="0.25">
      <c r="A3682" s="192"/>
      <c r="B3682" s="200"/>
      <c r="C3682" s="192"/>
      <c r="D3682" s="192"/>
      <c r="E3682" s="192"/>
      <c r="F3682" s="192"/>
      <c r="G3682" s="192"/>
      <c r="H3682" s="192"/>
      <c r="I3682" s="192"/>
      <c r="J3682" s="192"/>
      <c r="K3682" s="192"/>
      <c r="L3682" s="192"/>
      <c r="M3682" s="192"/>
      <c r="N3682" s="192"/>
      <c r="O3682" s="192"/>
      <c r="P3682" s="192"/>
    </row>
    <row r="3683" spans="1:16" x14ac:dyDescent="0.25">
      <c r="A3683" s="192"/>
      <c r="B3683" s="200"/>
      <c r="C3683" s="192"/>
      <c r="D3683" s="192"/>
      <c r="E3683" s="192"/>
      <c r="F3683" s="192"/>
      <c r="G3683" s="192"/>
      <c r="H3683" s="192"/>
      <c r="I3683" s="192"/>
      <c r="J3683" s="192"/>
      <c r="K3683" s="192"/>
      <c r="L3683" s="192"/>
      <c r="M3683" s="192"/>
      <c r="N3683" s="192"/>
      <c r="O3683" s="192"/>
      <c r="P3683" s="192"/>
    </row>
    <row r="3684" spans="1:16" x14ac:dyDescent="0.25">
      <c r="A3684" s="192"/>
      <c r="B3684" s="200"/>
      <c r="C3684" s="192"/>
      <c r="D3684" s="192"/>
      <c r="E3684" s="192"/>
      <c r="F3684" s="192"/>
      <c r="G3684" s="192"/>
      <c r="H3684" s="192"/>
      <c r="I3684" s="192"/>
      <c r="J3684" s="192"/>
      <c r="K3684" s="192"/>
      <c r="L3684" s="192"/>
      <c r="M3684" s="192"/>
      <c r="N3684" s="192"/>
      <c r="O3684" s="192"/>
      <c r="P3684" s="192"/>
    </row>
    <row r="3685" spans="1:16" x14ac:dyDescent="0.25">
      <c r="A3685" s="192"/>
      <c r="B3685" s="200"/>
      <c r="C3685" s="192"/>
      <c r="D3685" s="192"/>
      <c r="E3685" s="192"/>
      <c r="F3685" s="192"/>
      <c r="G3685" s="192"/>
      <c r="H3685" s="192"/>
      <c r="I3685" s="192"/>
      <c r="J3685" s="192"/>
      <c r="K3685" s="192"/>
      <c r="L3685" s="192"/>
      <c r="M3685" s="192"/>
      <c r="N3685" s="192"/>
      <c r="O3685" s="192"/>
      <c r="P3685" s="192"/>
    </row>
    <row r="3686" spans="1:16" x14ac:dyDescent="0.25">
      <c r="A3686" s="192"/>
      <c r="B3686" s="200"/>
      <c r="C3686" s="192"/>
      <c r="D3686" s="192"/>
      <c r="E3686" s="192"/>
      <c r="F3686" s="192"/>
      <c r="G3686" s="192"/>
      <c r="H3686" s="192"/>
      <c r="I3686" s="192"/>
      <c r="J3686" s="192"/>
      <c r="K3686" s="192"/>
      <c r="L3686" s="192"/>
      <c r="M3686" s="192"/>
      <c r="N3686" s="192"/>
      <c r="O3686" s="192"/>
      <c r="P3686" s="192"/>
    </row>
    <row r="3687" spans="1:16" x14ac:dyDescent="0.25">
      <c r="A3687" s="192"/>
      <c r="B3687" s="200"/>
      <c r="C3687" s="192"/>
      <c r="D3687" s="192"/>
      <c r="E3687" s="192"/>
      <c r="F3687" s="192"/>
      <c r="G3687" s="192"/>
      <c r="H3687" s="192"/>
      <c r="I3687" s="192"/>
      <c r="J3687" s="192"/>
      <c r="K3687" s="192"/>
      <c r="L3687" s="192"/>
      <c r="M3687" s="192"/>
      <c r="N3687" s="192"/>
      <c r="O3687" s="192"/>
      <c r="P3687" s="192"/>
    </row>
    <row r="3688" spans="1:16" x14ac:dyDescent="0.25">
      <c r="A3688" s="192"/>
      <c r="B3688" s="200"/>
      <c r="C3688" s="192"/>
      <c r="D3688" s="192"/>
      <c r="E3688" s="192"/>
      <c r="F3688" s="192"/>
      <c r="G3688" s="192"/>
      <c r="H3688" s="192"/>
      <c r="I3688" s="192"/>
      <c r="J3688" s="192"/>
      <c r="K3688" s="192"/>
      <c r="L3688" s="192"/>
      <c r="M3688" s="192"/>
      <c r="N3688" s="192"/>
      <c r="O3688" s="192"/>
      <c r="P3688" s="192"/>
    </row>
    <row r="3689" spans="1:16" x14ac:dyDescent="0.25">
      <c r="A3689" s="192"/>
      <c r="B3689" s="200"/>
      <c r="C3689" s="192"/>
      <c r="D3689" s="192"/>
      <c r="E3689" s="192"/>
      <c r="F3689" s="192"/>
      <c r="G3689" s="192"/>
      <c r="H3689" s="192"/>
      <c r="I3689" s="192"/>
      <c r="J3689" s="192"/>
      <c r="K3689" s="192"/>
      <c r="L3689" s="192"/>
      <c r="M3689" s="192"/>
      <c r="N3689" s="192"/>
      <c r="O3689" s="192"/>
      <c r="P3689" s="192"/>
    </row>
    <row r="3690" spans="1:16" x14ac:dyDescent="0.25">
      <c r="A3690" s="192"/>
      <c r="B3690" s="200"/>
      <c r="C3690" s="192"/>
      <c r="D3690" s="192"/>
      <c r="E3690" s="192"/>
      <c r="F3690" s="192"/>
      <c r="G3690" s="192"/>
      <c r="H3690" s="192"/>
      <c r="I3690" s="192"/>
      <c r="J3690" s="192"/>
      <c r="K3690" s="192"/>
      <c r="L3690" s="192"/>
      <c r="M3690" s="192"/>
      <c r="N3690" s="192"/>
      <c r="O3690" s="192"/>
      <c r="P3690" s="192"/>
    </row>
    <row r="3691" spans="1:16" x14ac:dyDescent="0.25">
      <c r="A3691" s="192"/>
      <c r="B3691" s="200"/>
      <c r="C3691" s="192"/>
      <c r="D3691" s="192"/>
      <c r="E3691" s="192"/>
      <c r="F3691" s="192"/>
      <c r="G3691" s="192"/>
      <c r="H3691" s="192"/>
      <c r="I3691" s="192"/>
      <c r="J3691" s="192"/>
      <c r="K3691" s="192"/>
      <c r="L3691" s="192"/>
      <c r="M3691" s="192"/>
      <c r="N3691" s="192"/>
      <c r="O3691" s="192"/>
      <c r="P3691" s="192"/>
    </row>
    <row r="3692" spans="1:16" x14ac:dyDescent="0.25">
      <c r="A3692" s="192"/>
      <c r="B3692" s="200"/>
      <c r="C3692" s="192"/>
      <c r="D3692" s="192"/>
      <c r="E3692" s="192"/>
      <c r="F3692" s="192"/>
      <c r="G3692" s="192"/>
      <c r="H3692" s="192"/>
      <c r="I3692" s="192"/>
      <c r="J3692" s="192"/>
      <c r="K3692" s="192"/>
      <c r="L3692" s="192"/>
      <c r="M3692" s="192"/>
      <c r="N3692" s="192"/>
      <c r="O3692" s="192"/>
      <c r="P3692" s="192"/>
    </row>
    <row r="3693" spans="1:16" x14ac:dyDescent="0.25">
      <c r="A3693" s="192"/>
      <c r="B3693" s="200"/>
      <c r="C3693" s="192"/>
      <c r="D3693" s="192"/>
      <c r="E3693" s="192"/>
      <c r="F3693" s="192"/>
      <c r="G3693" s="192"/>
      <c r="H3693" s="192"/>
      <c r="I3693" s="192"/>
      <c r="J3693" s="192"/>
      <c r="K3693" s="192"/>
      <c r="L3693" s="192"/>
      <c r="M3693" s="192"/>
      <c r="N3693" s="192"/>
      <c r="O3693" s="192"/>
      <c r="P3693" s="192"/>
    </row>
    <row r="3694" spans="1:16" x14ac:dyDescent="0.25">
      <c r="A3694" s="192"/>
      <c r="B3694" s="200"/>
      <c r="C3694" s="192"/>
      <c r="D3694" s="192"/>
      <c r="E3694" s="192"/>
      <c r="F3694" s="192"/>
      <c r="G3694" s="192"/>
      <c r="H3694" s="192"/>
      <c r="I3694" s="192"/>
      <c r="J3694" s="192"/>
      <c r="K3694" s="192"/>
      <c r="L3694" s="192"/>
      <c r="M3694" s="192"/>
      <c r="N3694" s="192"/>
      <c r="O3694" s="192"/>
      <c r="P3694" s="192"/>
    </row>
    <row r="3695" spans="1:16" x14ac:dyDescent="0.25">
      <c r="A3695" s="192"/>
      <c r="B3695" s="200"/>
      <c r="C3695" s="192"/>
      <c r="D3695" s="192"/>
      <c r="E3695" s="192"/>
      <c r="F3695" s="192"/>
      <c r="G3695" s="192"/>
      <c r="H3695" s="192"/>
      <c r="I3695" s="192"/>
      <c r="J3695" s="192"/>
      <c r="K3695" s="192"/>
      <c r="L3695" s="192"/>
      <c r="M3695" s="192"/>
      <c r="N3695" s="192"/>
      <c r="O3695" s="192"/>
      <c r="P3695" s="192"/>
    </row>
    <row r="3696" spans="1:16" x14ac:dyDescent="0.25">
      <c r="A3696" s="192"/>
      <c r="B3696" s="200"/>
      <c r="C3696" s="192"/>
      <c r="D3696" s="192"/>
      <c r="E3696" s="192"/>
      <c r="F3696" s="192"/>
      <c r="G3696" s="192"/>
      <c r="H3696" s="192"/>
      <c r="I3696" s="192"/>
      <c r="J3696" s="192"/>
      <c r="K3696" s="192"/>
      <c r="L3696" s="192"/>
      <c r="M3696" s="192"/>
      <c r="N3696" s="192"/>
      <c r="O3696" s="192"/>
      <c r="P3696" s="192"/>
    </row>
    <row r="3697" spans="1:16" x14ac:dyDescent="0.25">
      <c r="A3697" s="192"/>
      <c r="B3697" s="200"/>
      <c r="C3697" s="192"/>
      <c r="D3697" s="192"/>
      <c r="E3697" s="192"/>
      <c r="F3697" s="192"/>
      <c r="G3697" s="192"/>
      <c r="H3697" s="192"/>
      <c r="I3697" s="192"/>
      <c r="J3697" s="192"/>
      <c r="K3697" s="192"/>
      <c r="L3697" s="192"/>
      <c r="M3697" s="192"/>
      <c r="N3697" s="192"/>
      <c r="O3697" s="192"/>
      <c r="P3697" s="192"/>
    </row>
    <row r="3698" spans="1:16" x14ac:dyDescent="0.25">
      <c r="A3698" s="192"/>
      <c r="B3698" s="200"/>
      <c r="C3698" s="192"/>
      <c r="D3698" s="192"/>
      <c r="E3698" s="192"/>
      <c r="F3698" s="192"/>
      <c r="G3698" s="192"/>
      <c r="H3698" s="192"/>
      <c r="I3698" s="192"/>
      <c r="J3698" s="192"/>
      <c r="K3698" s="192"/>
      <c r="L3698" s="192"/>
      <c r="M3698" s="192"/>
      <c r="N3698" s="192"/>
      <c r="O3698" s="192"/>
      <c r="P3698" s="192"/>
    </row>
    <row r="3699" spans="1:16" x14ac:dyDescent="0.25">
      <c r="A3699" s="192"/>
      <c r="B3699" s="200"/>
      <c r="C3699" s="192"/>
      <c r="D3699" s="192"/>
      <c r="E3699" s="192"/>
      <c r="F3699" s="192"/>
      <c r="G3699" s="192"/>
      <c r="H3699" s="192"/>
      <c r="I3699" s="192"/>
      <c r="J3699" s="192"/>
      <c r="K3699" s="192"/>
      <c r="L3699" s="192"/>
      <c r="M3699" s="192"/>
      <c r="N3699" s="192"/>
      <c r="O3699" s="192"/>
      <c r="P3699" s="192"/>
    </row>
    <row r="3700" spans="1:16" x14ac:dyDescent="0.25">
      <c r="A3700" s="192"/>
      <c r="B3700" s="200"/>
      <c r="C3700" s="192"/>
      <c r="D3700" s="192"/>
      <c r="E3700" s="192"/>
      <c r="F3700" s="192"/>
      <c r="G3700" s="192"/>
      <c r="H3700" s="192"/>
      <c r="I3700" s="192"/>
      <c r="J3700" s="192"/>
      <c r="K3700" s="192"/>
      <c r="L3700" s="192"/>
      <c r="M3700" s="192"/>
      <c r="N3700" s="192"/>
      <c r="O3700" s="192"/>
      <c r="P3700" s="192"/>
    </row>
    <row r="3701" spans="1:16" x14ac:dyDescent="0.25">
      <c r="A3701" s="192"/>
      <c r="B3701" s="200"/>
      <c r="C3701" s="192"/>
      <c r="D3701" s="192"/>
      <c r="E3701" s="192"/>
      <c r="F3701" s="192"/>
      <c r="G3701" s="192"/>
      <c r="H3701" s="192"/>
      <c r="I3701" s="192"/>
      <c r="J3701" s="192"/>
      <c r="K3701" s="192"/>
      <c r="L3701" s="192"/>
      <c r="M3701" s="192"/>
      <c r="N3701" s="192"/>
      <c r="O3701" s="192"/>
      <c r="P3701" s="192"/>
    </row>
    <row r="3702" spans="1:16" x14ac:dyDescent="0.25">
      <c r="A3702" s="192"/>
      <c r="B3702" s="200"/>
      <c r="C3702" s="192"/>
      <c r="D3702" s="192"/>
      <c r="E3702" s="192"/>
      <c r="F3702" s="192"/>
      <c r="G3702" s="192"/>
      <c r="H3702" s="192"/>
      <c r="I3702" s="192"/>
      <c r="J3702" s="192"/>
      <c r="K3702" s="192"/>
      <c r="L3702" s="192"/>
      <c r="M3702" s="192"/>
      <c r="N3702" s="192"/>
      <c r="O3702" s="192"/>
      <c r="P3702" s="192"/>
    </row>
    <row r="3703" spans="1:16" x14ac:dyDescent="0.25">
      <c r="A3703" s="192"/>
      <c r="B3703" s="200"/>
      <c r="C3703" s="192"/>
      <c r="D3703" s="192"/>
      <c r="E3703" s="192"/>
      <c r="F3703" s="192"/>
      <c r="G3703" s="192"/>
      <c r="H3703" s="192"/>
      <c r="I3703" s="192"/>
      <c r="J3703" s="192"/>
      <c r="K3703" s="192"/>
      <c r="L3703" s="192"/>
      <c r="M3703" s="192"/>
      <c r="N3703" s="192"/>
      <c r="O3703" s="192"/>
      <c r="P3703" s="192"/>
    </row>
    <row r="3704" spans="1:16" x14ac:dyDescent="0.25">
      <c r="A3704" s="192"/>
      <c r="B3704" s="200"/>
      <c r="C3704" s="192"/>
      <c r="D3704" s="192"/>
      <c r="E3704" s="192"/>
      <c r="F3704" s="192"/>
      <c r="G3704" s="192"/>
      <c r="H3704" s="192"/>
      <c r="I3704" s="192"/>
      <c r="J3704" s="192"/>
      <c r="K3704" s="192"/>
      <c r="L3704" s="192"/>
      <c r="M3704" s="192"/>
      <c r="N3704" s="192"/>
      <c r="O3704" s="192"/>
      <c r="P3704" s="192"/>
    </row>
    <row r="3705" spans="1:16" x14ac:dyDescent="0.25">
      <c r="A3705" s="192"/>
      <c r="B3705" s="200"/>
      <c r="C3705" s="192"/>
      <c r="D3705" s="192"/>
      <c r="E3705" s="192"/>
      <c r="F3705" s="192"/>
      <c r="G3705" s="192"/>
      <c r="H3705" s="192"/>
      <c r="I3705" s="192"/>
      <c r="J3705" s="192"/>
      <c r="K3705" s="192"/>
      <c r="L3705" s="192"/>
      <c r="M3705" s="192"/>
      <c r="N3705" s="192"/>
      <c r="O3705" s="192"/>
      <c r="P3705" s="192"/>
    </row>
    <row r="3706" spans="1:16" x14ac:dyDescent="0.25">
      <c r="A3706" s="192"/>
      <c r="B3706" s="200"/>
      <c r="C3706" s="192"/>
      <c r="D3706" s="192"/>
      <c r="E3706" s="192"/>
      <c r="F3706" s="192"/>
      <c r="G3706" s="192"/>
      <c r="H3706" s="192"/>
      <c r="I3706" s="192"/>
      <c r="J3706" s="192"/>
      <c r="K3706" s="192"/>
      <c r="L3706" s="192"/>
      <c r="M3706" s="192"/>
      <c r="N3706" s="192"/>
      <c r="O3706" s="192"/>
      <c r="P3706" s="192"/>
    </row>
    <row r="3707" spans="1:16" x14ac:dyDescent="0.25">
      <c r="A3707" s="192"/>
      <c r="B3707" s="200"/>
      <c r="C3707" s="192"/>
      <c r="D3707" s="192"/>
      <c r="E3707" s="192"/>
      <c r="F3707" s="192"/>
      <c r="G3707" s="192"/>
      <c r="H3707" s="192"/>
      <c r="I3707" s="192"/>
      <c r="J3707" s="192"/>
      <c r="K3707" s="192"/>
      <c r="L3707" s="192"/>
      <c r="M3707" s="192"/>
      <c r="N3707" s="192"/>
      <c r="O3707" s="192"/>
      <c r="P3707" s="192"/>
    </row>
    <row r="3708" spans="1:16" x14ac:dyDescent="0.25">
      <c r="A3708" s="192"/>
      <c r="B3708" s="200"/>
      <c r="C3708" s="192"/>
      <c r="D3708" s="192"/>
      <c r="E3708" s="192"/>
      <c r="F3708" s="192"/>
      <c r="G3708" s="192"/>
      <c r="H3708" s="192"/>
      <c r="I3708" s="192"/>
      <c r="J3708" s="192"/>
      <c r="K3708" s="192"/>
      <c r="L3708" s="192"/>
      <c r="M3708" s="192"/>
      <c r="N3708" s="192"/>
      <c r="O3708" s="192"/>
      <c r="P3708" s="192"/>
    </row>
    <row r="3709" spans="1:16" x14ac:dyDescent="0.25">
      <c r="A3709" s="192"/>
      <c r="B3709" s="200"/>
      <c r="C3709" s="192"/>
      <c r="D3709" s="192"/>
      <c r="E3709" s="192"/>
      <c r="F3709" s="192"/>
      <c r="G3709" s="192"/>
      <c r="H3709" s="192"/>
      <c r="I3709" s="192"/>
      <c r="J3709" s="192"/>
      <c r="K3709" s="192"/>
      <c r="L3709" s="192"/>
      <c r="M3709" s="192"/>
      <c r="N3709" s="192"/>
      <c r="O3709" s="192"/>
      <c r="P3709" s="192"/>
    </row>
    <row r="3710" spans="1:16" x14ac:dyDescent="0.25">
      <c r="A3710" s="192"/>
      <c r="B3710" s="200"/>
      <c r="C3710" s="192"/>
      <c r="D3710" s="192"/>
      <c r="E3710" s="192"/>
      <c r="F3710" s="192"/>
      <c r="G3710" s="192"/>
      <c r="H3710" s="192"/>
      <c r="I3710" s="192"/>
      <c r="J3710" s="192"/>
      <c r="K3710" s="192"/>
      <c r="L3710" s="192"/>
      <c r="M3710" s="192"/>
      <c r="N3710" s="192"/>
      <c r="O3710" s="192"/>
      <c r="P3710" s="192"/>
    </row>
    <row r="3711" spans="1:16" x14ac:dyDescent="0.25">
      <c r="A3711" s="192"/>
      <c r="B3711" s="200"/>
      <c r="C3711" s="192"/>
      <c r="D3711" s="192"/>
      <c r="E3711" s="192"/>
      <c r="F3711" s="192"/>
      <c r="G3711" s="192"/>
      <c r="H3711" s="192"/>
      <c r="I3711" s="192"/>
      <c r="J3711" s="192"/>
      <c r="K3711" s="192"/>
      <c r="L3711" s="192"/>
      <c r="M3711" s="192"/>
      <c r="N3711" s="192"/>
      <c r="O3711" s="192"/>
      <c r="P3711" s="192"/>
    </row>
    <row r="3712" spans="1:16" x14ac:dyDescent="0.25">
      <c r="A3712" s="192"/>
      <c r="B3712" s="200"/>
      <c r="C3712" s="192"/>
      <c r="D3712" s="192"/>
      <c r="E3712" s="192"/>
      <c r="F3712" s="192"/>
      <c r="G3712" s="192"/>
      <c r="H3712" s="192"/>
      <c r="I3712" s="192"/>
      <c r="J3712" s="192"/>
      <c r="K3712" s="192"/>
      <c r="L3712" s="192"/>
      <c r="M3712" s="192"/>
      <c r="N3712" s="192"/>
      <c r="O3712" s="192"/>
      <c r="P3712" s="192"/>
    </row>
    <row r="3713" spans="1:16" x14ac:dyDescent="0.25">
      <c r="A3713" s="192"/>
      <c r="B3713" s="200"/>
      <c r="C3713" s="192"/>
      <c r="D3713" s="192"/>
      <c r="E3713" s="192"/>
      <c r="F3713" s="192"/>
      <c r="G3713" s="192"/>
      <c r="H3713" s="192"/>
      <c r="I3713" s="192"/>
      <c r="J3713" s="192"/>
      <c r="K3713" s="192"/>
      <c r="L3713" s="192"/>
      <c r="M3713" s="192"/>
      <c r="N3713" s="192"/>
      <c r="O3713" s="192"/>
      <c r="P3713" s="192"/>
    </row>
    <row r="3714" spans="1:16" x14ac:dyDescent="0.25">
      <c r="A3714" s="192"/>
      <c r="B3714" s="200"/>
      <c r="C3714" s="192"/>
      <c r="D3714" s="192"/>
      <c r="E3714" s="192"/>
      <c r="F3714" s="192"/>
      <c r="G3714" s="192"/>
      <c r="H3714" s="192"/>
      <c r="I3714" s="192"/>
      <c r="J3714" s="192"/>
      <c r="K3714" s="192"/>
      <c r="L3714" s="192"/>
      <c r="M3714" s="192"/>
      <c r="N3714" s="192"/>
      <c r="O3714" s="192"/>
      <c r="P3714" s="192"/>
    </row>
    <row r="3715" spans="1:16" x14ac:dyDescent="0.25">
      <c r="A3715" s="192"/>
      <c r="B3715" s="200"/>
      <c r="C3715" s="192"/>
      <c r="D3715" s="192"/>
      <c r="E3715" s="192"/>
      <c r="F3715" s="192"/>
      <c r="G3715" s="192"/>
      <c r="H3715" s="192"/>
      <c r="I3715" s="192"/>
      <c r="J3715" s="192"/>
      <c r="K3715" s="192"/>
      <c r="L3715" s="192"/>
      <c r="M3715" s="192"/>
      <c r="N3715" s="192"/>
      <c r="O3715" s="192"/>
      <c r="P3715" s="192"/>
    </row>
    <row r="3716" spans="1:16" x14ac:dyDescent="0.25">
      <c r="A3716" s="192"/>
      <c r="B3716" s="200"/>
      <c r="C3716" s="192"/>
      <c r="D3716" s="192"/>
      <c r="E3716" s="192"/>
      <c r="F3716" s="192"/>
      <c r="G3716" s="192"/>
      <c r="H3716" s="192"/>
      <c r="I3716" s="192"/>
      <c r="J3716" s="192"/>
      <c r="K3716" s="192"/>
      <c r="L3716" s="192"/>
      <c r="M3716" s="192"/>
      <c r="N3716" s="192"/>
      <c r="O3716" s="192"/>
      <c r="P3716" s="192"/>
    </row>
    <row r="3717" spans="1:16" x14ac:dyDescent="0.25">
      <c r="A3717" s="192"/>
      <c r="B3717" s="200"/>
      <c r="C3717" s="192"/>
      <c r="D3717" s="192"/>
      <c r="E3717" s="192"/>
      <c r="F3717" s="192"/>
      <c r="G3717" s="192"/>
      <c r="H3717" s="192"/>
      <c r="I3717" s="192"/>
      <c r="J3717" s="192"/>
      <c r="K3717" s="192"/>
      <c r="L3717" s="192"/>
      <c r="M3717" s="192"/>
      <c r="N3717" s="192"/>
      <c r="O3717" s="192"/>
      <c r="P3717" s="192"/>
    </row>
    <row r="3718" spans="1:16" x14ac:dyDescent="0.25">
      <c r="A3718" s="192"/>
      <c r="B3718" s="200"/>
      <c r="C3718" s="192"/>
      <c r="D3718" s="192"/>
      <c r="E3718" s="192"/>
      <c r="F3718" s="192"/>
      <c r="G3718" s="192"/>
      <c r="H3718" s="192"/>
      <c r="I3718" s="192"/>
      <c r="J3718" s="192"/>
      <c r="K3718" s="192"/>
      <c r="L3718" s="192"/>
      <c r="M3718" s="192"/>
      <c r="N3718" s="192"/>
      <c r="O3718" s="192"/>
      <c r="P3718" s="192"/>
    </row>
    <row r="3719" spans="1:16" x14ac:dyDescent="0.25">
      <c r="A3719" s="192"/>
      <c r="B3719" s="200"/>
      <c r="C3719" s="192"/>
      <c r="D3719" s="192"/>
      <c r="E3719" s="192"/>
      <c r="F3719" s="192"/>
      <c r="G3719" s="192"/>
      <c r="H3719" s="192"/>
      <c r="I3719" s="192"/>
      <c r="J3719" s="192"/>
      <c r="K3719" s="192"/>
      <c r="L3719" s="192"/>
      <c r="M3719" s="192"/>
      <c r="N3719" s="192"/>
      <c r="O3719" s="192"/>
      <c r="P3719" s="192"/>
    </row>
    <row r="3720" spans="1:16" x14ac:dyDescent="0.25">
      <c r="A3720" s="192"/>
      <c r="B3720" s="200"/>
      <c r="C3720" s="192"/>
      <c r="D3720" s="192"/>
      <c r="E3720" s="192"/>
      <c r="F3720" s="192"/>
      <c r="G3720" s="192"/>
      <c r="H3720" s="192"/>
      <c r="I3720" s="192"/>
      <c r="J3720" s="192"/>
      <c r="K3720" s="192"/>
      <c r="L3720" s="192"/>
      <c r="M3720" s="192"/>
      <c r="N3720" s="192"/>
      <c r="O3720" s="192"/>
      <c r="P3720" s="192"/>
    </row>
    <row r="3721" spans="1:16" x14ac:dyDescent="0.25">
      <c r="A3721" s="192"/>
      <c r="B3721" s="200"/>
      <c r="C3721" s="192"/>
      <c r="D3721" s="192"/>
      <c r="E3721" s="192"/>
      <c r="F3721" s="192"/>
      <c r="G3721" s="192"/>
      <c r="H3721" s="192"/>
      <c r="I3721" s="192"/>
      <c r="J3721" s="192"/>
      <c r="K3721" s="192"/>
      <c r="L3721" s="192"/>
      <c r="M3721" s="192"/>
      <c r="N3721" s="192"/>
      <c r="O3721" s="192"/>
      <c r="P3721" s="192"/>
    </row>
    <row r="3722" spans="1:16" x14ac:dyDescent="0.25">
      <c r="A3722" s="192"/>
      <c r="B3722" s="200"/>
      <c r="C3722" s="192"/>
      <c r="D3722" s="192"/>
      <c r="E3722" s="192"/>
      <c r="F3722" s="192"/>
      <c r="G3722" s="192"/>
      <c r="H3722" s="192"/>
      <c r="I3722" s="192"/>
      <c r="J3722" s="192"/>
      <c r="K3722" s="192"/>
      <c r="L3722" s="192"/>
      <c r="M3722" s="192"/>
      <c r="N3722" s="192"/>
      <c r="O3722" s="192"/>
      <c r="P3722" s="192"/>
    </row>
    <row r="3723" spans="1:16" x14ac:dyDescent="0.25">
      <c r="A3723" s="192"/>
      <c r="B3723" s="200"/>
      <c r="C3723" s="192"/>
      <c r="D3723" s="192"/>
      <c r="E3723" s="192"/>
      <c r="F3723" s="192"/>
      <c r="G3723" s="192"/>
      <c r="H3723" s="192"/>
      <c r="I3723" s="192"/>
      <c r="J3723" s="192"/>
      <c r="K3723" s="192"/>
      <c r="L3723" s="192"/>
      <c r="M3723" s="192"/>
      <c r="N3723" s="192"/>
      <c r="O3723" s="192"/>
      <c r="P3723" s="192"/>
    </row>
    <row r="3724" spans="1:16" x14ac:dyDescent="0.25">
      <c r="A3724" s="192"/>
      <c r="B3724" s="200"/>
      <c r="C3724" s="192"/>
      <c r="D3724" s="192"/>
      <c r="E3724" s="192"/>
      <c r="F3724" s="192"/>
      <c r="G3724" s="192"/>
      <c r="H3724" s="192"/>
      <c r="I3724" s="192"/>
      <c r="J3724" s="192"/>
      <c r="K3724" s="192"/>
      <c r="L3724" s="192"/>
      <c r="M3724" s="192"/>
      <c r="N3724" s="192"/>
      <c r="O3724" s="192"/>
      <c r="P3724" s="192"/>
    </row>
    <row r="3725" spans="1:16" x14ac:dyDescent="0.25">
      <c r="A3725" s="192"/>
      <c r="B3725" s="200"/>
      <c r="C3725" s="192"/>
      <c r="D3725" s="192"/>
      <c r="E3725" s="192"/>
      <c r="F3725" s="192"/>
      <c r="G3725" s="192"/>
      <c r="H3725" s="192"/>
      <c r="I3725" s="192"/>
      <c r="J3725" s="192"/>
      <c r="K3725" s="192"/>
      <c r="L3725" s="192"/>
      <c r="M3725" s="192"/>
      <c r="N3725" s="192"/>
      <c r="O3725" s="192"/>
      <c r="P3725" s="192"/>
    </row>
    <row r="3726" spans="1:16" x14ac:dyDescent="0.25">
      <c r="A3726" s="192"/>
      <c r="B3726" s="200"/>
      <c r="C3726" s="192"/>
      <c r="D3726" s="192"/>
      <c r="E3726" s="192"/>
      <c r="F3726" s="192"/>
      <c r="G3726" s="192"/>
      <c r="H3726" s="192"/>
      <c r="I3726" s="192"/>
      <c r="J3726" s="192"/>
      <c r="K3726" s="192"/>
      <c r="L3726" s="192"/>
      <c r="M3726" s="192"/>
      <c r="N3726" s="192"/>
      <c r="O3726" s="192"/>
      <c r="P3726" s="192"/>
    </row>
    <row r="3727" spans="1:16" x14ac:dyDescent="0.25">
      <c r="A3727" s="192"/>
      <c r="B3727" s="200"/>
      <c r="C3727" s="192"/>
      <c r="D3727" s="192"/>
      <c r="E3727" s="192"/>
      <c r="F3727" s="192"/>
      <c r="G3727" s="192"/>
      <c r="H3727" s="192"/>
      <c r="I3727" s="192"/>
      <c r="J3727" s="192"/>
      <c r="K3727" s="192"/>
      <c r="L3727" s="192"/>
      <c r="M3727" s="192"/>
      <c r="N3727" s="192"/>
      <c r="O3727" s="192"/>
      <c r="P3727" s="192"/>
    </row>
    <row r="3728" spans="1:16" x14ac:dyDescent="0.25">
      <c r="A3728" s="192"/>
      <c r="B3728" s="200"/>
      <c r="C3728" s="192"/>
      <c r="D3728" s="192"/>
      <c r="E3728" s="192"/>
      <c r="F3728" s="192"/>
      <c r="G3728" s="192"/>
      <c r="H3728" s="192"/>
      <c r="I3728" s="192"/>
      <c r="J3728" s="192"/>
      <c r="K3728" s="192"/>
      <c r="L3728" s="192"/>
      <c r="M3728" s="192"/>
      <c r="N3728" s="192"/>
      <c r="O3728" s="192"/>
      <c r="P3728" s="192"/>
    </row>
    <row r="3729" spans="1:16" x14ac:dyDescent="0.25">
      <c r="A3729" s="192"/>
      <c r="B3729" s="200"/>
      <c r="C3729" s="192"/>
      <c r="D3729" s="192"/>
      <c r="E3729" s="192"/>
      <c r="F3729" s="192"/>
      <c r="G3729" s="192"/>
      <c r="H3729" s="192"/>
      <c r="I3729" s="192"/>
      <c r="J3729" s="192"/>
      <c r="K3729" s="192"/>
      <c r="L3729" s="192"/>
      <c r="M3729" s="192"/>
      <c r="N3729" s="192"/>
      <c r="O3729" s="192"/>
      <c r="P3729" s="192"/>
    </row>
    <row r="3730" spans="1:16" x14ac:dyDescent="0.25">
      <c r="A3730" s="192"/>
      <c r="B3730" s="200"/>
      <c r="C3730" s="192"/>
      <c r="D3730" s="192"/>
      <c r="E3730" s="192"/>
      <c r="F3730" s="192"/>
      <c r="G3730" s="192"/>
      <c r="H3730" s="192"/>
      <c r="I3730" s="192"/>
      <c r="J3730" s="192"/>
      <c r="K3730" s="192"/>
      <c r="L3730" s="192"/>
      <c r="M3730" s="192"/>
      <c r="N3730" s="192"/>
      <c r="O3730" s="192"/>
      <c r="P3730" s="192"/>
    </row>
    <row r="3731" spans="1:16" x14ac:dyDescent="0.25">
      <c r="A3731" s="192"/>
      <c r="B3731" s="200"/>
      <c r="C3731" s="192"/>
      <c r="D3731" s="192"/>
      <c r="E3731" s="192"/>
      <c r="F3731" s="192"/>
      <c r="G3731" s="192"/>
      <c r="H3731" s="192"/>
      <c r="I3731" s="192"/>
      <c r="J3731" s="192"/>
      <c r="K3731" s="192"/>
      <c r="L3731" s="192"/>
      <c r="M3731" s="192"/>
      <c r="N3731" s="192"/>
      <c r="O3731" s="192"/>
      <c r="P3731" s="192"/>
    </row>
    <row r="3732" spans="1:16" x14ac:dyDescent="0.25">
      <c r="A3732" s="192"/>
      <c r="B3732" s="200"/>
      <c r="C3732" s="192"/>
      <c r="D3732" s="192"/>
      <c r="E3732" s="192"/>
      <c r="F3732" s="192"/>
      <c r="G3732" s="192"/>
      <c r="H3732" s="192"/>
      <c r="I3732" s="192"/>
      <c r="J3732" s="192"/>
      <c r="K3732" s="192"/>
      <c r="L3732" s="192"/>
      <c r="M3732" s="192"/>
      <c r="N3732" s="192"/>
      <c r="O3732" s="192"/>
      <c r="P3732" s="192"/>
    </row>
    <row r="3733" spans="1:16" x14ac:dyDescent="0.25">
      <c r="A3733" s="192"/>
      <c r="B3733" s="200"/>
      <c r="C3733" s="192"/>
      <c r="D3733" s="192"/>
      <c r="E3733" s="192"/>
      <c r="F3733" s="192"/>
      <c r="G3733" s="192"/>
      <c r="H3733" s="192"/>
      <c r="I3733" s="192"/>
      <c r="J3733" s="192"/>
      <c r="K3733" s="192"/>
      <c r="L3733" s="192"/>
      <c r="M3733" s="192"/>
      <c r="N3733" s="192"/>
      <c r="O3733" s="192"/>
      <c r="P3733" s="192"/>
    </row>
    <row r="3734" spans="1:16" x14ac:dyDescent="0.25">
      <c r="A3734" s="192"/>
      <c r="B3734" s="200"/>
      <c r="C3734" s="192"/>
      <c r="D3734" s="192"/>
      <c r="E3734" s="192"/>
      <c r="F3734" s="192"/>
      <c r="G3734" s="192"/>
      <c r="H3734" s="192"/>
      <c r="I3734" s="192"/>
      <c r="J3734" s="192"/>
      <c r="K3734" s="192"/>
      <c r="L3734" s="192"/>
      <c r="M3734" s="192"/>
      <c r="N3734" s="192"/>
      <c r="O3734" s="192"/>
      <c r="P3734" s="192"/>
    </row>
    <row r="3735" spans="1:16" x14ac:dyDescent="0.25">
      <c r="A3735" s="192"/>
      <c r="B3735" s="200"/>
      <c r="C3735" s="192"/>
      <c r="D3735" s="192"/>
      <c r="E3735" s="192"/>
      <c r="F3735" s="192"/>
      <c r="G3735" s="192"/>
      <c r="H3735" s="192"/>
      <c r="I3735" s="192"/>
      <c r="J3735" s="192"/>
      <c r="K3735" s="192"/>
      <c r="L3735" s="192"/>
      <c r="M3735" s="192"/>
      <c r="N3735" s="192"/>
      <c r="O3735" s="192"/>
      <c r="P3735" s="192"/>
    </row>
    <row r="3736" spans="1:16" x14ac:dyDescent="0.25">
      <c r="A3736" s="192"/>
      <c r="B3736" s="200"/>
      <c r="C3736" s="192"/>
      <c r="D3736" s="192"/>
      <c r="E3736" s="192"/>
      <c r="F3736" s="192"/>
      <c r="G3736" s="192"/>
      <c r="H3736" s="192"/>
      <c r="I3736" s="192"/>
      <c r="J3736" s="192"/>
      <c r="K3736" s="192"/>
      <c r="L3736" s="192"/>
      <c r="M3736" s="192"/>
      <c r="N3736" s="192"/>
      <c r="O3736" s="192"/>
      <c r="P3736" s="192"/>
    </row>
    <row r="3737" spans="1:16" x14ac:dyDescent="0.25">
      <c r="A3737" s="192"/>
      <c r="B3737" s="200"/>
      <c r="C3737" s="192"/>
      <c r="D3737" s="192"/>
      <c r="E3737" s="192"/>
      <c r="F3737" s="192"/>
      <c r="G3737" s="192"/>
      <c r="H3737" s="192"/>
      <c r="I3737" s="192"/>
      <c r="J3737" s="192"/>
      <c r="K3737" s="192"/>
      <c r="L3737" s="192"/>
      <c r="M3737" s="192"/>
      <c r="N3737" s="192"/>
      <c r="O3737" s="192"/>
      <c r="P3737" s="192"/>
    </row>
    <row r="3738" spans="1:16" x14ac:dyDescent="0.25">
      <c r="A3738" s="192"/>
      <c r="B3738" s="200"/>
      <c r="C3738" s="192"/>
      <c r="D3738" s="192"/>
      <c r="E3738" s="192"/>
      <c r="F3738" s="192"/>
      <c r="G3738" s="192"/>
      <c r="H3738" s="192"/>
      <c r="I3738" s="192"/>
      <c r="J3738" s="192"/>
      <c r="K3738" s="192"/>
      <c r="L3738" s="192"/>
      <c r="M3738" s="192"/>
      <c r="N3738" s="192"/>
      <c r="O3738" s="192"/>
      <c r="P3738" s="192"/>
    </row>
    <row r="3739" spans="1:16" x14ac:dyDescent="0.25">
      <c r="A3739" s="192"/>
      <c r="B3739" s="200"/>
      <c r="C3739" s="192"/>
      <c r="D3739" s="192"/>
      <c r="E3739" s="192"/>
      <c r="F3739" s="192"/>
      <c r="G3739" s="192"/>
      <c r="H3739" s="192"/>
      <c r="I3739" s="192"/>
      <c r="J3739" s="192"/>
      <c r="K3739" s="192"/>
      <c r="L3739" s="192"/>
      <c r="M3739" s="192"/>
      <c r="N3739" s="192"/>
      <c r="O3739" s="192"/>
      <c r="P3739" s="192"/>
    </row>
    <row r="3740" spans="1:16" x14ac:dyDescent="0.25">
      <c r="A3740" s="192"/>
      <c r="B3740" s="200"/>
      <c r="C3740" s="192"/>
      <c r="D3740" s="192"/>
      <c r="E3740" s="192"/>
      <c r="F3740" s="192"/>
      <c r="G3740" s="192"/>
      <c r="H3740" s="192"/>
      <c r="I3740" s="192"/>
      <c r="J3740" s="192"/>
      <c r="K3740" s="192"/>
      <c r="L3740" s="192"/>
      <c r="M3740" s="192"/>
      <c r="N3740" s="192"/>
      <c r="O3740" s="192"/>
      <c r="P3740" s="192"/>
    </row>
    <row r="3741" spans="1:16" x14ac:dyDescent="0.25">
      <c r="A3741" s="192"/>
      <c r="B3741" s="200"/>
      <c r="C3741" s="192"/>
      <c r="D3741" s="192"/>
      <c r="E3741" s="192"/>
      <c r="F3741" s="192"/>
      <c r="G3741" s="192"/>
      <c r="H3741" s="192"/>
      <c r="I3741" s="192"/>
      <c r="J3741" s="192"/>
      <c r="K3741" s="192"/>
      <c r="L3741" s="192"/>
      <c r="M3741" s="192"/>
      <c r="N3741" s="192"/>
      <c r="O3741" s="192"/>
      <c r="P3741" s="192"/>
    </row>
    <row r="3742" spans="1:16" x14ac:dyDescent="0.25">
      <c r="A3742" s="192"/>
      <c r="B3742" s="200"/>
      <c r="C3742" s="192"/>
      <c r="D3742" s="192"/>
      <c r="E3742" s="192"/>
      <c r="F3742" s="192"/>
      <c r="G3742" s="192"/>
      <c r="H3742" s="192"/>
      <c r="I3742" s="192"/>
      <c r="J3742" s="192"/>
      <c r="K3742" s="192"/>
      <c r="L3742" s="192"/>
      <c r="M3742" s="192"/>
      <c r="N3742" s="192"/>
      <c r="O3742" s="192"/>
      <c r="P3742" s="192"/>
    </row>
    <row r="3743" spans="1:16" x14ac:dyDescent="0.25">
      <c r="A3743" s="192"/>
      <c r="B3743" s="200"/>
      <c r="C3743" s="192"/>
      <c r="D3743" s="192"/>
      <c r="E3743" s="192"/>
      <c r="F3743" s="192"/>
      <c r="G3743" s="192"/>
      <c r="H3743" s="192"/>
      <c r="I3743" s="192"/>
      <c r="J3743" s="192"/>
      <c r="K3743" s="192"/>
      <c r="L3743" s="192"/>
      <c r="M3743" s="192"/>
      <c r="N3743" s="192"/>
      <c r="O3743" s="192"/>
      <c r="P3743" s="192"/>
    </row>
    <row r="3744" spans="1:16" x14ac:dyDescent="0.25">
      <c r="A3744" s="192"/>
      <c r="B3744" s="200"/>
      <c r="C3744" s="192"/>
      <c r="D3744" s="192"/>
      <c r="E3744" s="192"/>
      <c r="F3744" s="192"/>
      <c r="G3744" s="192"/>
      <c r="H3744" s="192"/>
      <c r="I3744" s="192"/>
      <c r="J3744" s="192"/>
      <c r="K3744" s="192"/>
      <c r="L3744" s="192"/>
      <c r="M3744" s="192"/>
      <c r="N3744" s="192"/>
      <c r="O3744" s="192"/>
      <c r="P3744" s="192"/>
    </row>
    <row r="3745" spans="1:16" x14ac:dyDescent="0.25">
      <c r="A3745" s="192"/>
      <c r="B3745" s="200"/>
      <c r="C3745" s="192"/>
      <c r="D3745" s="192"/>
      <c r="E3745" s="192"/>
      <c r="F3745" s="192"/>
      <c r="G3745" s="192"/>
      <c r="H3745" s="192"/>
      <c r="I3745" s="192"/>
      <c r="J3745" s="192"/>
      <c r="K3745" s="192"/>
      <c r="L3745" s="192"/>
      <c r="M3745" s="192"/>
      <c r="N3745" s="192"/>
      <c r="O3745" s="192"/>
      <c r="P3745" s="192"/>
    </row>
    <row r="3746" spans="1:16" x14ac:dyDescent="0.25">
      <c r="A3746" s="192"/>
      <c r="B3746" s="200"/>
      <c r="C3746" s="192"/>
      <c r="D3746" s="192"/>
      <c r="E3746" s="192"/>
      <c r="F3746" s="192"/>
      <c r="G3746" s="192"/>
      <c r="H3746" s="192"/>
      <c r="I3746" s="192"/>
      <c r="J3746" s="192"/>
      <c r="K3746" s="192"/>
      <c r="L3746" s="192"/>
      <c r="M3746" s="192"/>
      <c r="N3746" s="192"/>
      <c r="O3746" s="192"/>
      <c r="P3746" s="192"/>
    </row>
    <row r="3747" spans="1:16" x14ac:dyDescent="0.25">
      <c r="A3747" s="192"/>
      <c r="B3747" s="200"/>
      <c r="C3747" s="192"/>
      <c r="D3747" s="192"/>
      <c r="E3747" s="192"/>
      <c r="F3747" s="192"/>
      <c r="G3747" s="192"/>
      <c r="H3747" s="192"/>
      <c r="I3747" s="192"/>
      <c r="J3747" s="192"/>
      <c r="K3747" s="192"/>
      <c r="L3747" s="192"/>
      <c r="M3747" s="192"/>
      <c r="N3747" s="192"/>
      <c r="O3747" s="192"/>
      <c r="P3747" s="192"/>
    </row>
    <row r="3748" spans="1:16" x14ac:dyDescent="0.25">
      <c r="A3748" s="192"/>
      <c r="B3748" s="200"/>
      <c r="C3748" s="192"/>
      <c r="D3748" s="192"/>
      <c r="E3748" s="192"/>
      <c r="F3748" s="192"/>
      <c r="G3748" s="192"/>
      <c r="H3748" s="192"/>
      <c r="I3748" s="192"/>
      <c r="J3748" s="192"/>
      <c r="K3748" s="192"/>
      <c r="L3748" s="192"/>
      <c r="M3748" s="192"/>
      <c r="N3748" s="192"/>
      <c r="O3748" s="192"/>
      <c r="P3748" s="192"/>
    </row>
    <row r="3749" spans="1:16" x14ac:dyDescent="0.25">
      <c r="A3749" s="192"/>
      <c r="B3749" s="200"/>
      <c r="C3749" s="192"/>
      <c r="D3749" s="192"/>
      <c r="E3749" s="192"/>
      <c r="F3749" s="192"/>
      <c r="G3749" s="192"/>
      <c r="H3749" s="192"/>
      <c r="I3749" s="192"/>
      <c r="J3749" s="192"/>
      <c r="K3749" s="192"/>
      <c r="L3749" s="192"/>
      <c r="M3749" s="192"/>
      <c r="N3749" s="192"/>
      <c r="O3749" s="192"/>
      <c r="P3749" s="192"/>
    </row>
    <row r="3750" spans="1:16" x14ac:dyDescent="0.25">
      <c r="A3750" s="192"/>
      <c r="B3750" s="200"/>
      <c r="C3750" s="192"/>
      <c r="D3750" s="192"/>
      <c r="E3750" s="192"/>
      <c r="F3750" s="192"/>
      <c r="G3750" s="192"/>
      <c r="H3750" s="192"/>
      <c r="I3750" s="192"/>
      <c r="J3750" s="192"/>
      <c r="K3750" s="192"/>
      <c r="L3750" s="192"/>
      <c r="M3750" s="192"/>
      <c r="N3750" s="192"/>
      <c r="O3750" s="192"/>
      <c r="P3750" s="192"/>
    </row>
    <row r="3751" spans="1:16" x14ac:dyDescent="0.25">
      <c r="A3751" s="192"/>
      <c r="B3751" s="200"/>
      <c r="C3751" s="192"/>
      <c r="D3751" s="192"/>
      <c r="E3751" s="192"/>
      <c r="F3751" s="192"/>
      <c r="G3751" s="192"/>
      <c r="H3751" s="192"/>
      <c r="I3751" s="192"/>
      <c r="J3751" s="192"/>
      <c r="K3751" s="192"/>
      <c r="L3751" s="192"/>
      <c r="M3751" s="192"/>
      <c r="N3751" s="192"/>
      <c r="O3751" s="192"/>
      <c r="P3751" s="192"/>
    </row>
    <row r="3752" spans="1:16" x14ac:dyDescent="0.25">
      <c r="A3752" s="192"/>
      <c r="B3752" s="200"/>
      <c r="C3752" s="192"/>
      <c r="D3752" s="192"/>
      <c r="E3752" s="192"/>
      <c r="F3752" s="192"/>
      <c r="G3752" s="192"/>
      <c r="H3752" s="192"/>
      <c r="I3752" s="192"/>
      <c r="J3752" s="192"/>
      <c r="K3752" s="192"/>
      <c r="L3752" s="192"/>
      <c r="M3752" s="192"/>
      <c r="N3752" s="192"/>
      <c r="O3752" s="192"/>
      <c r="P3752" s="192"/>
    </row>
    <row r="3753" spans="1:16" x14ac:dyDescent="0.25">
      <c r="A3753" s="192"/>
      <c r="B3753" s="200"/>
      <c r="C3753" s="192"/>
      <c r="D3753" s="192"/>
      <c r="E3753" s="192"/>
      <c r="F3753" s="192"/>
      <c r="G3753" s="192"/>
      <c r="H3753" s="192"/>
      <c r="I3753" s="192"/>
      <c r="J3753" s="192"/>
      <c r="K3753" s="192"/>
      <c r="L3753" s="192"/>
      <c r="M3753" s="192"/>
      <c r="N3753" s="192"/>
      <c r="O3753" s="192"/>
      <c r="P3753" s="192"/>
    </row>
    <row r="3754" spans="1:16" x14ac:dyDescent="0.25">
      <c r="A3754" s="192"/>
      <c r="B3754" s="200"/>
      <c r="C3754" s="192"/>
      <c r="D3754" s="192"/>
      <c r="E3754" s="192"/>
      <c r="F3754" s="192"/>
      <c r="G3754" s="192"/>
      <c r="H3754" s="192"/>
      <c r="I3754" s="192"/>
      <c r="J3754" s="192"/>
      <c r="K3754" s="192"/>
      <c r="L3754" s="192"/>
      <c r="M3754" s="192"/>
      <c r="N3754" s="192"/>
      <c r="O3754" s="192"/>
      <c r="P3754" s="192"/>
    </row>
    <row r="3755" spans="1:16" x14ac:dyDescent="0.25">
      <c r="A3755" s="192"/>
      <c r="B3755" s="200"/>
      <c r="C3755" s="192"/>
      <c r="D3755" s="192"/>
      <c r="E3755" s="192"/>
      <c r="F3755" s="192"/>
      <c r="G3755" s="192"/>
      <c r="H3755" s="192"/>
      <c r="I3755" s="192"/>
      <c r="J3755" s="192"/>
      <c r="K3755" s="192"/>
      <c r="L3755" s="192"/>
      <c r="M3755" s="192"/>
      <c r="N3755" s="192"/>
      <c r="O3755" s="192"/>
      <c r="P3755" s="192"/>
    </row>
    <row r="3756" spans="1:16" x14ac:dyDescent="0.25">
      <c r="A3756" s="192"/>
      <c r="B3756" s="200"/>
      <c r="C3756" s="192"/>
      <c r="D3756" s="192"/>
      <c r="E3756" s="192"/>
      <c r="F3756" s="192"/>
      <c r="G3756" s="192"/>
      <c r="H3756" s="192"/>
      <c r="I3756" s="192"/>
      <c r="J3756" s="192"/>
      <c r="K3756" s="192"/>
      <c r="L3756" s="192"/>
      <c r="M3756" s="192"/>
      <c r="N3756" s="192"/>
      <c r="O3756" s="192"/>
      <c r="P3756" s="192"/>
    </row>
    <row r="3757" spans="1:16" x14ac:dyDescent="0.25">
      <c r="A3757" s="192"/>
      <c r="B3757" s="200"/>
      <c r="C3757" s="192"/>
      <c r="D3757" s="192"/>
      <c r="E3757" s="192"/>
      <c r="F3757" s="192"/>
      <c r="G3757" s="192"/>
      <c r="H3757" s="192"/>
      <c r="I3757" s="192"/>
      <c r="J3757" s="192"/>
      <c r="K3757" s="192"/>
      <c r="L3757" s="192"/>
      <c r="M3757" s="192"/>
      <c r="N3757" s="192"/>
      <c r="O3757" s="192"/>
      <c r="P3757" s="192"/>
    </row>
    <row r="3758" spans="1:16" x14ac:dyDescent="0.25">
      <c r="A3758" s="192"/>
      <c r="B3758" s="200"/>
      <c r="C3758" s="192"/>
      <c r="D3758" s="192"/>
      <c r="E3758" s="192"/>
      <c r="F3758" s="192"/>
      <c r="G3758" s="192"/>
      <c r="H3758" s="192"/>
      <c r="I3758" s="192"/>
      <c r="J3758" s="192"/>
      <c r="K3758" s="192"/>
      <c r="L3758" s="192"/>
      <c r="M3758" s="192"/>
      <c r="N3758" s="192"/>
      <c r="O3758" s="192"/>
      <c r="P3758" s="192"/>
    </row>
    <row r="3759" spans="1:16" x14ac:dyDescent="0.25">
      <c r="A3759" s="192"/>
      <c r="B3759" s="200"/>
      <c r="C3759" s="192"/>
      <c r="D3759" s="192"/>
      <c r="E3759" s="192"/>
      <c r="F3759" s="192"/>
      <c r="G3759" s="192"/>
      <c r="H3759" s="192"/>
      <c r="I3759" s="192"/>
      <c r="J3759" s="192"/>
      <c r="K3759" s="192"/>
      <c r="L3759" s="192"/>
      <c r="M3759" s="192"/>
      <c r="N3759" s="192"/>
      <c r="O3759" s="192"/>
      <c r="P3759" s="192"/>
    </row>
    <row r="3760" spans="1:16" x14ac:dyDescent="0.25">
      <c r="A3760" s="192"/>
      <c r="B3760" s="200"/>
      <c r="C3760" s="192"/>
      <c r="D3760" s="192"/>
      <c r="E3760" s="192"/>
      <c r="F3760" s="192"/>
      <c r="G3760" s="192"/>
      <c r="H3760" s="192"/>
      <c r="I3760" s="192"/>
      <c r="J3760" s="192"/>
      <c r="K3760" s="192"/>
      <c r="L3760" s="192"/>
      <c r="M3760" s="192"/>
      <c r="N3760" s="192"/>
      <c r="O3760" s="192"/>
      <c r="P3760" s="192"/>
    </row>
    <row r="3761" spans="1:16" x14ac:dyDescent="0.25">
      <c r="A3761" s="192"/>
      <c r="B3761" s="200"/>
      <c r="C3761" s="192"/>
      <c r="D3761" s="192"/>
      <c r="E3761" s="192"/>
      <c r="F3761" s="192"/>
      <c r="G3761" s="192"/>
      <c r="H3761" s="192"/>
      <c r="I3761" s="192"/>
      <c r="J3761" s="192"/>
      <c r="K3761" s="192"/>
      <c r="L3761" s="192"/>
      <c r="M3761" s="192"/>
      <c r="N3761" s="192"/>
      <c r="O3761" s="192"/>
      <c r="P3761" s="192"/>
    </row>
    <row r="3762" spans="1:16" x14ac:dyDescent="0.25">
      <c r="A3762" s="192"/>
      <c r="B3762" s="200"/>
      <c r="C3762" s="192"/>
      <c r="D3762" s="192"/>
      <c r="E3762" s="192"/>
      <c r="F3762" s="192"/>
      <c r="G3762" s="192"/>
      <c r="H3762" s="192"/>
      <c r="I3762" s="192"/>
      <c r="J3762" s="192"/>
      <c r="K3762" s="192"/>
      <c r="L3762" s="192"/>
      <c r="M3762" s="192"/>
      <c r="N3762" s="192"/>
      <c r="O3762" s="192"/>
      <c r="P3762" s="192"/>
    </row>
    <row r="3763" spans="1:16" x14ac:dyDescent="0.25">
      <c r="A3763" s="192"/>
      <c r="B3763" s="200"/>
      <c r="C3763" s="192"/>
      <c r="D3763" s="192"/>
      <c r="E3763" s="192"/>
      <c r="F3763" s="192"/>
      <c r="G3763" s="192"/>
      <c r="H3763" s="192"/>
      <c r="I3763" s="192"/>
      <c r="J3763" s="192"/>
      <c r="K3763" s="192"/>
      <c r="L3763" s="192"/>
      <c r="M3763" s="192"/>
      <c r="N3763" s="192"/>
      <c r="O3763" s="192"/>
      <c r="P3763" s="192"/>
    </row>
    <row r="3764" spans="1:16" x14ac:dyDescent="0.25">
      <c r="A3764" s="192"/>
      <c r="B3764" s="200"/>
      <c r="C3764" s="192"/>
      <c r="D3764" s="192"/>
      <c r="E3764" s="192"/>
      <c r="F3764" s="192"/>
      <c r="G3764" s="192"/>
      <c r="H3764" s="192"/>
      <c r="I3764" s="192"/>
      <c r="J3764" s="192"/>
      <c r="K3764" s="192"/>
      <c r="L3764" s="192"/>
      <c r="M3764" s="192"/>
      <c r="N3764" s="192"/>
      <c r="O3764" s="192"/>
      <c r="P3764" s="192"/>
    </row>
    <row r="3765" spans="1:16" x14ac:dyDescent="0.25">
      <c r="A3765" s="192"/>
      <c r="B3765" s="200"/>
      <c r="C3765" s="192"/>
      <c r="D3765" s="192"/>
      <c r="E3765" s="192"/>
      <c r="F3765" s="192"/>
      <c r="G3765" s="192"/>
      <c r="H3765" s="192"/>
      <c r="I3765" s="192"/>
      <c r="J3765" s="192"/>
      <c r="K3765" s="192"/>
      <c r="L3765" s="192"/>
      <c r="M3765" s="192"/>
      <c r="N3765" s="192"/>
      <c r="O3765" s="192"/>
      <c r="P3765" s="192"/>
    </row>
    <row r="3766" spans="1:16" x14ac:dyDescent="0.25">
      <c r="A3766" s="192"/>
      <c r="B3766" s="200"/>
      <c r="C3766" s="192"/>
      <c r="D3766" s="192"/>
      <c r="E3766" s="192"/>
      <c r="F3766" s="192"/>
      <c r="G3766" s="192"/>
      <c r="H3766" s="192"/>
      <c r="I3766" s="192"/>
      <c r="J3766" s="192"/>
      <c r="K3766" s="192"/>
      <c r="L3766" s="192"/>
      <c r="M3766" s="192"/>
      <c r="N3766" s="192"/>
      <c r="O3766" s="192"/>
      <c r="P3766" s="192"/>
    </row>
    <row r="3767" spans="1:16" x14ac:dyDescent="0.25">
      <c r="A3767" s="192"/>
      <c r="B3767" s="200"/>
      <c r="C3767" s="192"/>
      <c r="D3767" s="192"/>
      <c r="E3767" s="192"/>
      <c r="F3767" s="192"/>
      <c r="G3767" s="192"/>
      <c r="H3767" s="192"/>
      <c r="I3767" s="192"/>
      <c r="J3767" s="192"/>
      <c r="K3767" s="192"/>
      <c r="L3767" s="192"/>
      <c r="M3767" s="192"/>
      <c r="N3767" s="192"/>
      <c r="O3767" s="192"/>
      <c r="P3767" s="192"/>
    </row>
    <row r="3768" spans="1:16" x14ac:dyDescent="0.25">
      <c r="A3768" s="192"/>
      <c r="B3768" s="200"/>
      <c r="C3768" s="192"/>
      <c r="D3768" s="192"/>
      <c r="E3768" s="192"/>
      <c r="F3768" s="192"/>
      <c r="G3768" s="192"/>
      <c r="H3768" s="192"/>
      <c r="I3768" s="192"/>
      <c r="J3768" s="192"/>
      <c r="K3768" s="192"/>
      <c r="L3768" s="192"/>
      <c r="M3768" s="192"/>
      <c r="N3768" s="192"/>
      <c r="O3768" s="192"/>
      <c r="P3768" s="192"/>
    </row>
    <row r="3769" spans="1:16" x14ac:dyDescent="0.25">
      <c r="A3769" s="192"/>
      <c r="B3769" s="200"/>
      <c r="C3769" s="192"/>
      <c r="D3769" s="192"/>
      <c r="E3769" s="192"/>
      <c r="F3769" s="192"/>
      <c r="G3769" s="192"/>
      <c r="H3769" s="192"/>
      <c r="I3769" s="192"/>
      <c r="J3769" s="192"/>
      <c r="K3769" s="192"/>
      <c r="L3769" s="192"/>
      <c r="M3769" s="192"/>
      <c r="N3769" s="192"/>
      <c r="O3769" s="192"/>
      <c r="P3769" s="192"/>
    </row>
    <row r="3770" spans="1:16" x14ac:dyDescent="0.25">
      <c r="A3770" s="192"/>
      <c r="B3770" s="200"/>
      <c r="C3770" s="192"/>
      <c r="D3770" s="192"/>
      <c r="E3770" s="192"/>
      <c r="F3770" s="192"/>
      <c r="G3770" s="192"/>
      <c r="H3770" s="192"/>
      <c r="I3770" s="192"/>
      <c r="J3770" s="192"/>
      <c r="K3770" s="192"/>
      <c r="L3770" s="192"/>
      <c r="M3770" s="192"/>
      <c r="N3770" s="192"/>
      <c r="O3770" s="192"/>
      <c r="P3770" s="192"/>
    </row>
    <row r="3771" spans="1:16" x14ac:dyDescent="0.25">
      <c r="A3771" s="192"/>
      <c r="B3771" s="200"/>
      <c r="C3771" s="192"/>
      <c r="D3771" s="192"/>
      <c r="E3771" s="192"/>
      <c r="F3771" s="192"/>
      <c r="G3771" s="192"/>
      <c r="H3771" s="192"/>
      <c r="I3771" s="192"/>
      <c r="J3771" s="192"/>
      <c r="K3771" s="192"/>
      <c r="L3771" s="192"/>
      <c r="M3771" s="192"/>
      <c r="N3771" s="192"/>
      <c r="O3771" s="192"/>
      <c r="P3771" s="192"/>
    </row>
    <row r="3772" spans="1:16" x14ac:dyDescent="0.25">
      <c r="A3772" s="192"/>
      <c r="B3772" s="200"/>
      <c r="C3772" s="192"/>
      <c r="D3772" s="192"/>
      <c r="E3772" s="192"/>
      <c r="F3772" s="192"/>
      <c r="G3772" s="192"/>
      <c r="H3772" s="192"/>
      <c r="I3772" s="192"/>
      <c r="J3772" s="192"/>
      <c r="K3772" s="192"/>
      <c r="L3772" s="192"/>
      <c r="M3772" s="192"/>
      <c r="N3772" s="192"/>
      <c r="O3772" s="192"/>
      <c r="P3772" s="192"/>
    </row>
    <row r="3773" spans="1:16" x14ac:dyDescent="0.25">
      <c r="A3773" s="192"/>
      <c r="B3773" s="200"/>
      <c r="C3773" s="192"/>
      <c r="D3773" s="192"/>
      <c r="E3773" s="192"/>
      <c r="F3773" s="192"/>
      <c r="G3773" s="192"/>
      <c r="H3773" s="192"/>
      <c r="I3773" s="192"/>
      <c r="J3773" s="192"/>
      <c r="K3773" s="192"/>
      <c r="L3773" s="192"/>
      <c r="M3773" s="192"/>
      <c r="N3773" s="192"/>
      <c r="O3773" s="192"/>
      <c r="P3773" s="192"/>
    </row>
    <row r="3774" spans="1:16" x14ac:dyDescent="0.25">
      <c r="A3774" s="192"/>
      <c r="B3774" s="200"/>
      <c r="C3774" s="192"/>
      <c r="D3774" s="192"/>
      <c r="E3774" s="192"/>
      <c r="F3774" s="192"/>
      <c r="G3774" s="192"/>
      <c r="H3774" s="192"/>
      <c r="I3774" s="192"/>
      <c r="J3774" s="192"/>
      <c r="K3774" s="192"/>
      <c r="L3774" s="192"/>
      <c r="M3774" s="192"/>
      <c r="N3774" s="192"/>
      <c r="O3774" s="192"/>
      <c r="P3774" s="192"/>
    </row>
    <row r="3775" spans="1:16" x14ac:dyDescent="0.25">
      <c r="A3775" s="192"/>
      <c r="B3775" s="200"/>
      <c r="C3775" s="192"/>
      <c r="D3775" s="192"/>
      <c r="E3775" s="192"/>
      <c r="F3775" s="192"/>
      <c r="G3775" s="192"/>
      <c r="H3775" s="192"/>
      <c r="I3775" s="192"/>
      <c r="J3775" s="192"/>
      <c r="K3775" s="192"/>
      <c r="L3775" s="192"/>
      <c r="M3775" s="192"/>
      <c r="N3775" s="192"/>
      <c r="O3775" s="192"/>
      <c r="P3775" s="192"/>
    </row>
  </sheetData>
  <mergeCells count="2103">
    <mergeCell ref="A3511:A3514"/>
    <mergeCell ref="B3511:B3514"/>
    <mergeCell ref="C3511:C3514"/>
    <mergeCell ref="C3491:C3494"/>
    <mergeCell ref="C3496:C3499"/>
    <mergeCell ref="C3501:C3504"/>
    <mergeCell ref="C3506:C3509"/>
    <mergeCell ref="C3461:C3464"/>
    <mergeCell ref="C3466:C3469"/>
    <mergeCell ref="C3471:C3474"/>
    <mergeCell ref="C3476:C3479"/>
    <mergeCell ref="C3481:C3484"/>
    <mergeCell ref="C3486:C3489"/>
    <mergeCell ref="C3431:C3434"/>
    <mergeCell ref="C3436:C3439"/>
    <mergeCell ref="C3441:C3444"/>
    <mergeCell ref="C3446:C3449"/>
    <mergeCell ref="C3451:C3454"/>
    <mergeCell ref="C3456:C3459"/>
    <mergeCell ref="A3461:A3464"/>
    <mergeCell ref="C3401:C3404"/>
    <mergeCell ref="C3406:C3409"/>
    <mergeCell ref="C3411:C3414"/>
    <mergeCell ref="C3416:C3419"/>
    <mergeCell ref="C3421:C3424"/>
    <mergeCell ref="C3426:C3429"/>
    <mergeCell ref="C3371:C3374"/>
    <mergeCell ref="C3376:C3379"/>
    <mergeCell ref="C3381:C3384"/>
    <mergeCell ref="C3386:C3389"/>
    <mergeCell ref="C3391:C3394"/>
    <mergeCell ref="C3396:C3399"/>
    <mergeCell ref="C3341:C3344"/>
    <mergeCell ref="C3346:C3349"/>
    <mergeCell ref="C3351:C3354"/>
    <mergeCell ref="C3356:C3359"/>
    <mergeCell ref="C3361:C3364"/>
    <mergeCell ref="C3366:C3369"/>
    <mergeCell ref="C3311:C3314"/>
    <mergeCell ref="C3316:C3319"/>
    <mergeCell ref="C3321:C3324"/>
    <mergeCell ref="C3326:C3329"/>
    <mergeCell ref="C3331:C3334"/>
    <mergeCell ref="C3336:C3339"/>
    <mergeCell ref="C3281:C3284"/>
    <mergeCell ref="C3286:C3289"/>
    <mergeCell ref="C3291:C3294"/>
    <mergeCell ref="C3296:C3299"/>
    <mergeCell ref="C3301:C3304"/>
    <mergeCell ref="C3306:C3309"/>
    <mergeCell ref="C3251:C3254"/>
    <mergeCell ref="C3256:C3259"/>
    <mergeCell ref="C3261:C3264"/>
    <mergeCell ref="C3266:C3269"/>
    <mergeCell ref="C3271:C3274"/>
    <mergeCell ref="C3276:C3279"/>
    <mergeCell ref="C3221:C3224"/>
    <mergeCell ref="C3226:C3229"/>
    <mergeCell ref="C3231:C3234"/>
    <mergeCell ref="C3236:C3239"/>
    <mergeCell ref="C3241:C3244"/>
    <mergeCell ref="C3246:C3249"/>
    <mergeCell ref="C3191:C3194"/>
    <mergeCell ref="C3196:C3199"/>
    <mergeCell ref="C3201:C3204"/>
    <mergeCell ref="C3206:C3209"/>
    <mergeCell ref="C3211:C3214"/>
    <mergeCell ref="C3216:C3219"/>
    <mergeCell ref="C3161:C3164"/>
    <mergeCell ref="C3166:C3169"/>
    <mergeCell ref="C3171:C3174"/>
    <mergeCell ref="C3176:C3179"/>
    <mergeCell ref="C3181:C3184"/>
    <mergeCell ref="C3186:C3189"/>
    <mergeCell ref="C3131:C3134"/>
    <mergeCell ref="C3136:C3139"/>
    <mergeCell ref="C3141:C3144"/>
    <mergeCell ref="C3146:C3149"/>
    <mergeCell ref="C3151:C3154"/>
    <mergeCell ref="C3156:C3159"/>
    <mergeCell ref="C3101:C3104"/>
    <mergeCell ref="C3106:C3109"/>
    <mergeCell ref="C3111:C3114"/>
    <mergeCell ref="C3116:C3119"/>
    <mergeCell ref="C3121:C3124"/>
    <mergeCell ref="C3126:C3129"/>
    <mergeCell ref="C3071:C3074"/>
    <mergeCell ref="C3076:C3079"/>
    <mergeCell ref="C3081:C3084"/>
    <mergeCell ref="C3086:C3089"/>
    <mergeCell ref="C3091:C3094"/>
    <mergeCell ref="C3096:C3099"/>
    <mergeCell ref="C3041:C3044"/>
    <mergeCell ref="C3046:C3049"/>
    <mergeCell ref="C3051:C3054"/>
    <mergeCell ref="C3056:C3059"/>
    <mergeCell ref="C3061:C3064"/>
    <mergeCell ref="C3066:C3069"/>
    <mergeCell ref="C3011:C3014"/>
    <mergeCell ref="C3016:C3019"/>
    <mergeCell ref="C3021:C3024"/>
    <mergeCell ref="C3026:C3029"/>
    <mergeCell ref="C3031:C3034"/>
    <mergeCell ref="C3036:C3039"/>
    <mergeCell ref="C2981:C2984"/>
    <mergeCell ref="C2986:C2989"/>
    <mergeCell ref="C2991:C2994"/>
    <mergeCell ref="C2996:C2999"/>
    <mergeCell ref="C3001:C3004"/>
    <mergeCell ref="C3006:C3009"/>
    <mergeCell ref="C2951:C2954"/>
    <mergeCell ref="C2956:C2959"/>
    <mergeCell ref="C2961:C2964"/>
    <mergeCell ref="C2966:C2969"/>
    <mergeCell ref="C2971:C2974"/>
    <mergeCell ref="C2976:C2979"/>
    <mergeCell ref="C2921:C2924"/>
    <mergeCell ref="C2926:C2929"/>
    <mergeCell ref="C2931:C2934"/>
    <mergeCell ref="C2936:C2939"/>
    <mergeCell ref="C2941:C2944"/>
    <mergeCell ref="C2946:C2949"/>
    <mergeCell ref="C2891:C2894"/>
    <mergeCell ref="C2896:C2899"/>
    <mergeCell ref="C2901:C2904"/>
    <mergeCell ref="C2906:C2909"/>
    <mergeCell ref="C2911:C2914"/>
    <mergeCell ref="C2916:C2919"/>
    <mergeCell ref="C2861:C2864"/>
    <mergeCell ref="C2866:C2869"/>
    <mergeCell ref="C2871:C2874"/>
    <mergeCell ref="C2876:C2879"/>
    <mergeCell ref="C2881:C2884"/>
    <mergeCell ref="C2886:C2889"/>
    <mergeCell ref="C2831:C2834"/>
    <mergeCell ref="C2836:C2839"/>
    <mergeCell ref="C2841:C2844"/>
    <mergeCell ref="C2846:C2849"/>
    <mergeCell ref="C2851:C2854"/>
    <mergeCell ref="C2856:C2859"/>
    <mergeCell ref="C2801:C2804"/>
    <mergeCell ref="C2806:C2809"/>
    <mergeCell ref="C2811:C2814"/>
    <mergeCell ref="C2816:C2819"/>
    <mergeCell ref="C2821:C2824"/>
    <mergeCell ref="C2826:C2829"/>
    <mergeCell ref="C2771:C2774"/>
    <mergeCell ref="C2776:C2779"/>
    <mergeCell ref="C2781:C2784"/>
    <mergeCell ref="C2786:C2789"/>
    <mergeCell ref="C2791:C2794"/>
    <mergeCell ref="C2796:C2799"/>
    <mergeCell ref="C2741:C2744"/>
    <mergeCell ref="C2746:C2749"/>
    <mergeCell ref="C2751:C2754"/>
    <mergeCell ref="C2756:C2759"/>
    <mergeCell ref="C2761:C2764"/>
    <mergeCell ref="C2766:C2769"/>
    <mergeCell ref="C2711:C2714"/>
    <mergeCell ref="C2716:C2719"/>
    <mergeCell ref="C2721:C2724"/>
    <mergeCell ref="C2726:C2729"/>
    <mergeCell ref="C2731:C2734"/>
    <mergeCell ref="C2736:C2739"/>
    <mergeCell ref="C2681:C2684"/>
    <mergeCell ref="C2686:C2689"/>
    <mergeCell ref="C2691:C2694"/>
    <mergeCell ref="C2696:C2699"/>
    <mergeCell ref="C2701:C2704"/>
    <mergeCell ref="C2706:C2709"/>
    <mergeCell ref="C2651:C2654"/>
    <mergeCell ref="C2656:C2659"/>
    <mergeCell ref="C2661:C2664"/>
    <mergeCell ref="C2666:C2669"/>
    <mergeCell ref="C2671:C2674"/>
    <mergeCell ref="C2676:C2679"/>
    <mergeCell ref="C2621:C2624"/>
    <mergeCell ref="C2626:C2629"/>
    <mergeCell ref="C2631:C2634"/>
    <mergeCell ref="C2636:C2639"/>
    <mergeCell ref="C2641:C2644"/>
    <mergeCell ref="C2646:C2649"/>
    <mergeCell ref="C2591:C2594"/>
    <mergeCell ref="C2596:C2599"/>
    <mergeCell ref="C2601:C2604"/>
    <mergeCell ref="C2606:C2609"/>
    <mergeCell ref="C2611:C2614"/>
    <mergeCell ref="C2616:C2619"/>
    <mergeCell ref="C2561:C2564"/>
    <mergeCell ref="C2566:C2569"/>
    <mergeCell ref="C2571:C2574"/>
    <mergeCell ref="C2576:C2579"/>
    <mergeCell ref="C2581:C2584"/>
    <mergeCell ref="C2586:C2589"/>
    <mergeCell ref="C2531:C2534"/>
    <mergeCell ref="C2536:C2539"/>
    <mergeCell ref="C2541:C2544"/>
    <mergeCell ref="C2546:C2549"/>
    <mergeCell ref="C2551:C2554"/>
    <mergeCell ref="C2556:C2559"/>
    <mergeCell ref="C2501:C2504"/>
    <mergeCell ref="C2506:C2509"/>
    <mergeCell ref="C2511:C2514"/>
    <mergeCell ref="C2516:C2519"/>
    <mergeCell ref="C2521:C2524"/>
    <mergeCell ref="C2526:C2529"/>
    <mergeCell ref="C2471:C2474"/>
    <mergeCell ref="C2476:C2479"/>
    <mergeCell ref="C2481:C2484"/>
    <mergeCell ref="C2486:C2489"/>
    <mergeCell ref="C2491:C2494"/>
    <mergeCell ref="C2496:C2499"/>
    <mergeCell ref="C2441:C2444"/>
    <mergeCell ref="C2446:C2449"/>
    <mergeCell ref="C2451:C2454"/>
    <mergeCell ref="C2456:C2459"/>
    <mergeCell ref="C2461:C2464"/>
    <mergeCell ref="C2466:C2469"/>
    <mergeCell ref="C2411:C2414"/>
    <mergeCell ref="C2416:C2419"/>
    <mergeCell ref="C2421:C2424"/>
    <mergeCell ref="C2426:C2429"/>
    <mergeCell ref="C2431:C2434"/>
    <mergeCell ref="C2436:C2439"/>
    <mergeCell ref="C2381:C2384"/>
    <mergeCell ref="C2386:C2389"/>
    <mergeCell ref="C2391:C2394"/>
    <mergeCell ref="C2396:C2399"/>
    <mergeCell ref="C2401:C2404"/>
    <mergeCell ref="C2406:C2409"/>
    <mergeCell ref="C2351:C2354"/>
    <mergeCell ref="C2356:C2359"/>
    <mergeCell ref="C2361:C2364"/>
    <mergeCell ref="C2366:C2369"/>
    <mergeCell ref="C2371:C2374"/>
    <mergeCell ref="C2376:C2379"/>
    <mergeCell ref="C2321:C2324"/>
    <mergeCell ref="C2326:C2329"/>
    <mergeCell ref="C2331:C2334"/>
    <mergeCell ref="C2336:C2339"/>
    <mergeCell ref="C2341:C2344"/>
    <mergeCell ref="C2346:C2349"/>
    <mergeCell ref="C2291:C2294"/>
    <mergeCell ref="C2296:C2299"/>
    <mergeCell ref="C2301:C2304"/>
    <mergeCell ref="C2306:C2309"/>
    <mergeCell ref="C2311:C2314"/>
    <mergeCell ref="C2316:C2319"/>
    <mergeCell ref="C2261:C2264"/>
    <mergeCell ref="C2266:C2269"/>
    <mergeCell ref="C2271:C2274"/>
    <mergeCell ref="C2276:C2279"/>
    <mergeCell ref="C2281:C2284"/>
    <mergeCell ref="C2286:C2289"/>
    <mergeCell ref="C2231:C2234"/>
    <mergeCell ref="C2236:C2239"/>
    <mergeCell ref="C2241:C2244"/>
    <mergeCell ref="C2246:C2249"/>
    <mergeCell ref="C2251:C2254"/>
    <mergeCell ref="C2256:C2259"/>
    <mergeCell ref="C2201:C2204"/>
    <mergeCell ref="C2206:C2209"/>
    <mergeCell ref="C2211:C2214"/>
    <mergeCell ref="C2216:C2219"/>
    <mergeCell ref="C2221:C2224"/>
    <mergeCell ref="C2226:C2229"/>
    <mergeCell ref="C2171:C2174"/>
    <mergeCell ref="C2176:C2179"/>
    <mergeCell ref="C2181:C2184"/>
    <mergeCell ref="C2186:C2189"/>
    <mergeCell ref="C2191:C2194"/>
    <mergeCell ref="C2196:C2199"/>
    <mergeCell ref="C2141:C2144"/>
    <mergeCell ref="C2146:C2149"/>
    <mergeCell ref="C2151:C2154"/>
    <mergeCell ref="C2156:C2159"/>
    <mergeCell ref="C2161:C2164"/>
    <mergeCell ref="C2166:C2169"/>
    <mergeCell ref="C2111:C2114"/>
    <mergeCell ref="C2116:C2119"/>
    <mergeCell ref="C2121:C2124"/>
    <mergeCell ref="C2126:C2129"/>
    <mergeCell ref="C2131:C2134"/>
    <mergeCell ref="C2136:C2139"/>
    <mergeCell ref="C2081:C2084"/>
    <mergeCell ref="C2086:C2089"/>
    <mergeCell ref="C2091:C2094"/>
    <mergeCell ref="C2096:C2099"/>
    <mergeCell ref="C2101:C2104"/>
    <mergeCell ref="C2106:C2109"/>
    <mergeCell ref="C2051:C2054"/>
    <mergeCell ref="C2056:C2059"/>
    <mergeCell ref="C2061:C2064"/>
    <mergeCell ref="C2066:C2069"/>
    <mergeCell ref="C2071:C2074"/>
    <mergeCell ref="C2076:C2079"/>
    <mergeCell ref="C2021:C2024"/>
    <mergeCell ref="C2026:C2029"/>
    <mergeCell ref="C2031:C2034"/>
    <mergeCell ref="C2036:C2039"/>
    <mergeCell ref="C2041:C2044"/>
    <mergeCell ref="C2046:C2049"/>
    <mergeCell ref="C1991:C1994"/>
    <mergeCell ref="C1996:C1999"/>
    <mergeCell ref="C2001:C2004"/>
    <mergeCell ref="C2006:C2009"/>
    <mergeCell ref="C2011:C2014"/>
    <mergeCell ref="C2016:C2019"/>
    <mergeCell ref="C1961:C1964"/>
    <mergeCell ref="C1966:C1969"/>
    <mergeCell ref="C1971:C1974"/>
    <mergeCell ref="C1976:C1979"/>
    <mergeCell ref="C1981:C1984"/>
    <mergeCell ref="C1986:C1989"/>
    <mergeCell ref="C1931:C1934"/>
    <mergeCell ref="C1936:C1939"/>
    <mergeCell ref="C1941:C1944"/>
    <mergeCell ref="C1946:C1949"/>
    <mergeCell ref="C1951:C1954"/>
    <mergeCell ref="C1956:C1959"/>
    <mergeCell ref="C1901:C1904"/>
    <mergeCell ref="C1906:C1909"/>
    <mergeCell ref="C1911:C1914"/>
    <mergeCell ref="C1916:C1919"/>
    <mergeCell ref="C1921:C1924"/>
    <mergeCell ref="C1926:C1929"/>
    <mergeCell ref="C1871:C1874"/>
    <mergeCell ref="C1876:C1879"/>
    <mergeCell ref="C1881:C1884"/>
    <mergeCell ref="C1886:C1889"/>
    <mergeCell ref="C1891:C1894"/>
    <mergeCell ref="C1896:C1899"/>
    <mergeCell ref="C1841:C1844"/>
    <mergeCell ref="C1846:C1849"/>
    <mergeCell ref="C1851:C1854"/>
    <mergeCell ref="C1856:C1859"/>
    <mergeCell ref="C1861:C1864"/>
    <mergeCell ref="C1866:C1869"/>
    <mergeCell ref="C1811:C1814"/>
    <mergeCell ref="C1816:C1819"/>
    <mergeCell ref="C1821:C1824"/>
    <mergeCell ref="C1826:C1829"/>
    <mergeCell ref="C1831:C1834"/>
    <mergeCell ref="C1836:C1839"/>
    <mergeCell ref="C1781:C1784"/>
    <mergeCell ref="C1786:C1789"/>
    <mergeCell ref="C1791:C1794"/>
    <mergeCell ref="C1796:C1799"/>
    <mergeCell ref="C1801:C1804"/>
    <mergeCell ref="C1806:C1809"/>
    <mergeCell ref="C1751:C1754"/>
    <mergeCell ref="C1756:C1759"/>
    <mergeCell ref="C1761:C1764"/>
    <mergeCell ref="C1766:C1769"/>
    <mergeCell ref="C1771:C1774"/>
    <mergeCell ref="C1776:C1779"/>
    <mergeCell ref="C1721:C1724"/>
    <mergeCell ref="C1726:C1729"/>
    <mergeCell ref="C1731:C1734"/>
    <mergeCell ref="C1736:C1739"/>
    <mergeCell ref="C1741:C1744"/>
    <mergeCell ref="C1746:C1749"/>
    <mergeCell ref="C1691:C1694"/>
    <mergeCell ref="C1696:C1699"/>
    <mergeCell ref="C1701:C1704"/>
    <mergeCell ref="C1706:C1709"/>
    <mergeCell ref="C1711:C1714"/>
    <mergeCell ref="C1716:C1719"/>
    <mergeCell ref="C1661:C1664"/>
    <mergeCell ref="C1666:C1669"/>
    <mergeCell ref="C1671:C1674"/>
    <mergeCell ref="C1676:C1679"/>
    <mergeCell ref="C1681:C1684"/>
    <mergeCell ref="C1686:C1689"/>
    <mergeCell ref="C1631:C1634"/>
    <mergeCell ref="C1636:C1639"/>
    <mergeCell ref="C1641:C1644"/>
    <mergeCell ref="C1646:C1649"/>
    <mergeCell ref="C1651:C1654"/>
    <mergeCell ref="C1656:C1659"/>
    <mergeCell ref="C1601:C1604"/>
    <mergeCell ref="C1606:C1609"/>
    <mergeCell ref="C1611:C1614"/>
    <mergeCell ref="C1616:C1619"/>
    <mergeCell ref="C1621:C1624"/>
    <mergeCell ref="C1626:C1629"/>
    <mergeCell ref="C1571:C1574"/>
    <mergeCell ref="C1576:C1579"/>
    <mergeCell ref="C1581:C1584"/>
    <mergeCell ref="C1586:C1589"/>
    <mergeCell ref="C1591:C1594"/>
    <mergeCell ref="C1596:C1599"/>
    <mergeCell ref="C1541:C1544"/>
    <mergeCell ref="C1546:C1549"/>
    <mergeCell ref="C1551:C1554"/>
    <mergeCell ref="C1556:C1559"/>
    <mergeCell ref="C1561:C1564"/>
    <mergeCell ref="C1566:C1569"/>
    <mergeCell ref="C1511:C1514"/>
    <mergeCell ref="C1516:C1519"/>
    <mergeCell ref="C1521:C1524"/>
    <mergeCell ref="C1526:C1529"/>
    <mergeCell ref="C1531:C1534"/>
    <mergeCell ref="C1536:C1539"/>
    <mergeCell ref="C1481:C1484"/>
    <mergeCell ref="C1486:C1489"/>
    <mergeCell ref="C1491:C1494"/>
    <mergeCell ref="C1496:C1499"/>
    <mergeCell ref="C1501:C1504"/>
    <mergeCell ref="C1506:C1509"/>
    <mergeCell ref="C1451:C1454"/>
    <mergeCell ref="C1456:C1459"/>
    <mergeCell ref="C1461:C1464"/>
    <mergeCell ref="C1466:C1469"/>
    <mergeCell ref="C1471:C1474"/>
    <mergeCell ref="C1476:C1479"/>
    <mergeCell ref="C1421:C1424"/>
    <mergeCell ref="C1426:C1429"/>
    <mergeCell ref="C1431:C1434"/>
    <mergeCell ref="C1436:C1439"/>
    <mergeCell ref="C1441:C1444"/>
    <mergeCell ref="C1446:C1449"/>
    <mergeCell ref="C1391:C1394"/>
    <mergeCell ref="C1396:C1399"/>
    <mergeCell ref="C1401:C1404"/>
    <mergeCell ref="C1406:C1409"/>
    <mergeCell ref="C1411:C1414"/>
    <mergeCell ref="C1416:C1419"/>
    <mergeCell ref="C1361:C1364"/>
    <mergeCell ref="C1366:C1369"/>
    <mergeCell ref="C1371:C1374"/>
    <mergeCell ref="C1376:C1379"/>
    <mergeCell ref="C1381:C1384"/>
    <mergeCell ref="C1386:C1389"/>
    <mergeCell ref="C1331:C1334"/>
    <mergeCell ref="C1336:C1339"/>
    <mergeCell ref="C1341:C1344"/>
    <mergeCell ref="C1346:C1349"/>
    <mergeCell ref="C1351:C1354"/>
    <mergeCell ref="C1356:C1359"/>
    <mergeCell ref="C1301:C1304"/>
    <mergeCell ref="C1306:C1309"/>
    <mergeCell ref="C1311:C1314"/>
    <mergeCell ref="C1316:C1319"/>
    <mergeCell ref="C1321:C1324"/>
    <mergeCell ref="C1326:C1329"/>
    <mergeCell ref="C1271:C1274"/>
    <mergeCell ref="C1276:C1279"/>
    <mergeCell ref="C1281:C1284"/>
    <mergeCell ref="C1286:C1289"/>
    <mergeCell ref="C1291:C1294"/>
    <mergeCell ref="C1296:C1299"/>
    <mergeCell ref="C1241:C1244"/>
    <mergeCell ref="C1246:C1249"/>
    <mergeCell ref="C1251:C1254"/>
    <mergeCell ref="C1256:C1259"/>
    <mergeCell ref="C1261:C1264"/>
    <mergeCell ref="C1266:C1269"/>
    <mergeCell ref="C1211:C1214"/>
    <mergeCell ref="C1216:C1219"/>
    <mergeCell ref="C1221:C1224"/>
    <mergeCell ref="C1226:C1229"/>
    <mergeCell ref="C1231:C1234"/>
    <mergeCell ref="C1236:C1239"/>
    <mergeCell ref="C1181:C1184"/>
    <mergeCell ref="C1186:C1189"/>
    <mergeCell ref="C1191:C1194"/>
    <mergeCell ref="C1196:C1199"/>
    <mergeCell ref="C1201:C1204"/>
    <mergeCell ref="C1206:C1209"/>
    <mergeCell ref="C1151:C1154"/>
    <mergeCell ref="C1156:C1159"/>
    <mergeCell ref="C1161:C1164"/>
    <mergeCell ref="C1166:C1169"/>
    <mergeCell ref="C1171:C1174"/>
    <mergeCell ref="C1176:C1179"/>
    <mergeCell ref="C1121:C1124"/>
    <mergeCell ref="C1126:C1129"/>
    <mergeCell ref="C1131:C1134"/>
    <mergeCell ref="C1136:C1139"/>
    <mergeCell ref="C1141:C1144"/>
    <mergeCell ref="C1146:C1149"/>
    <mergeCell ref="C1091:C1094"/>
    <mergeCell ref="C1096:C1099"/>
    <mergeCell ref="C1101:C1104"/>
    <mergeCell ref="C1106:C1109"/>
    <mergeCell ref="C1111:C1114"/>
    <mergeCell ref="C1116:C1119"/>
    <mergeCell ref="C1061:C1064"/>
    <mergeCell ref="C1066:C1069"/>
    <mergeCell ref="C1071:C1074"/>
    <mergeCell ref="C1076:C1079"/>
    <mergeCell ref="C1081:C1084"/>
    <mergeCell ref="C1086:C1089"/>
    <mergeCell ref="C1031:C1034"/>
    <mergeCell ref="C1036:C1039"/>
    <mergeCell ref="C1041:C1044"/>
    <mergeCell ref="C1046:C1049"/>
    <mergeCell ref="C1051:C1054"/>
    <mergeCell ref="C1056:C1059"/>
    <mergeCell ref="C1001:C1004"/>
    <mergeCell ref="C1006:C1009"/>
    <mergeCell ref="C1011:C1014"/>
    <mergeCell ref="C1016:C1019"/>
    <mergeCell ref="C1021:C1024"/>
    <mergeCell ref="C1026:C1029"/>
    <mergeCell ref="C971:C974"/>
    <mergeCell ref="C976:C979"/>
    <mergeCell ref="C981:C984"/>
    <mergeCell ref="C986:C989"/>
    <mergeCell ref="C991:C994"/>
    <mergeCell ref="C996:C999"/>
    <mergeCell ref="C941:C944"/>
    <mergeCell ref="C946:C949"/>
    <mergeCell ref="C951:C954"/>
    <mergeCell ref="C956:C959"/>
    <mergeCell ref="C961:C964"/>
    <mergeCell ref="C966:C969"/>
    <mergeCell ref="C911:C914"/>
    <mergeCell ref="C916:C919"/>
    <mergeCell ref="C921:C924"/>
    <mergeCell ref="C926:C929"/>
    <mergeCell ref="C931:C934"/>
    <mergeCell ref="C936:C939"/>
    <mergeCell ref="C881:C884"/>
    <mergeCell ref="C886:C889"/>
    <mergeCell ref="C891:C894"/>
    <mergeCell ref="C896:C899"/>
    <mergeCell ref="C901:C904"/>
    <mergeCell ref="C906:C909"/>
    <mergeCell ref="C851:C854"/>
    <mergeCell ref="C856:C859"/>
    <mergeCell ref="C861:C864"/>
    <mergeCell ref="C866:C869"/>
    <mergeCell ref="C871:C874"/>
    <mergeCell ref="C876:C879"/>
    <mergeCell ref="C821:C824"/>
    <mergeCell ref="C826:C829"/>
    <mergeCell ref="C831:C834"/>
    <mergeCell ref="C836:C839"/>
    <mergeCell ref="C841:C844"/>
    <mergeCell ref="C846:C849"/>
    <mergeCell ref="C791:C794"/>
    <mergeCell ref="C796:C799"/>
    <mergeCell ref="C801:C804"/>
    <mergeCell ref="C806:C809"/>
    <mergeCell ref="C811:C814"/>
    <mergeCell ref="C816:C819"/>
    <mergeCell ref="C761:C764"/>
    <mergeCell ref="C766:C769"/>
    <mergeCell ref="C771:C774"/>
    <mergeCell ref="C776:C779"/>
    <mergeCell ref="C781:C784"/>
    <mergeCell ref="C786:C789"/>
    <mergeCell ref="C731:C734"/>
    <mergeCell ref="C736:C739"/>
    <mergeCell ref="C741:C744"/>
    <mergeCell ref="C746:C749"/>
    <mergeCell ref="C751:C754"/>
    <mergeCell ref="C756:C759"/>
    <mergeCell ref="C701:C704"/>
    <mergeCell ref="C706:C709"/>
    <mergeCell ref="C711:C714"/>
    <mergeCell ref="C716:C719"/>
    <mergeCell ref="C721:C724"/>
    <mergeCell ref="C726:C729"/>
    <mergeCell ref="C671:C674"/>
    <mergeCell ref="C676:C679"/>
    <mergeCell ref="C681:C684"/>
    <mergeCell ref="C686:C689"/>
    <mergeCell ref="C691:C694"/>
    <mergeCell ref="C696:C699"/>
    <mergeCell ref="C641:C644"/>
    <mergeCell ref="C646:C649"/>
    <mergeCell ref="C651:C654"/>
    <mergeCell ref="C656:C659"/>
    <mergeCell ref="C661:C664"/>
    <mergeCell ref="C666:C669"/>
    <mergeCell ref="C611:C614"/>
    <mergeCell ref="C616:C619"/>
    <mergeCell ref="C621:C624"/>
    <mergeCell ref="C626:C629"/>
    <mergeCell ref="C631:C634"/>
    <mergeCell ref="C636:C639"/>
    <mergeCell ref="C581:C584"/>
    <mergeCell ref="C586:C589"/>
    <mergeCell ref="C591:C594"/>
    <mergeCell ref="C596:C599"/>
    <mergeCell ref="C601:C604"/>
    <mergeCell ref="C606:C609"/>
    <mergeCell ref="C551:C554"/>
    <mergeCell ref="C556:C559"/>
    <mergeCell ref="C561:C564"/>
    <mergeCell ref="C566:C569"/>
    <mergeCell ref="C571:C574"/>
    <mergeCell ref="C576:C579"/>
    <mergeCell ref="C521:C524"/>
    <mergeCell ref="C526:C529"/>
    <mergeCell ref="C531:C534"/>
    <mergeCell ref="C536:C539"/>
    <mergeCell ref="C541:C544"/>
    <mergeCell ref="C546:C549"/>
    <mergeCell ref="C491:C494"/>
    <mergeCell ref="C496:C499"/>
    <mergeCell ref="C501:C504"/>
    <mergeCell ref="C506:C509"/>
    <mergeCell ref="C511:C514"/>
    <mergeCell ref="C516:C519"/>
    <mergeCell ref="C461:C464"/>
    <mergeCell ref="C466:C469"/>
    <mergeCell ref="C471:C474"/>
    <mergeCell ref="C476:C479"/>
    <mergeCell ref="C481:C484"/>
    <mergeCell ref="C486:C489"/>
    <mergeCell ref="C431:C434"/>
    <mergeCell ref="C436:C439"/>
    <mergeCell ref="C441:C444"/>
    <mergeCell ref="C446:C449"/>
    <mergeCell ref="C451:C454"/>
    <mergeCell ref="C456:C459"/>
    <mergeCell ref="C401:C404"/>
    <mergeCell ref="C406:C409"/>
    <mergeCell ref="C411:C414"/>
    <mergeCell ref="C416:C419"/>
    <mergeCell ref="C421:C424"/>
    <mergeCell ref="C426:C429"/>
    <mergeCell ref="C371:C374"/>
    <mergeCell ref="C376:C379"/>
    <mergeCell ref="C381:C384"/>
    <mergeCell ref="C386:C389"/>
    <mergeCell ref="C391:C394"/>
    <mergeCell ref="C396:C399"/>
    <mergeCell ref="C341:C344"/>
    <mergeCell ref="C346:C349"/>
    <mergeCell ref="C351:C354"/>
    <mergeCell ref="C356:C359"/>
    <mergeCell ref="C361:C364"/>
    <mergeCell ref="C366:C369"/>
    <mergeCell ref="C311:C314"/>
    <mergeCell ref="C316:C319"/>
    <mergeCell ref="C321:C324"/>
    <mergeCell ref="C326:C329"/>
    <mergeCell ref="C331:C334"/>
    <mergeCell ref="C336:C339"/>
    <mergeCell ref="C281:C284"/>
    <mergeCell ref="C286:C289"/>
    <mergeCell ref="C291:C294"/>
    <mergeCell ref="C296:C299"/>
    <mergeCell ref="C301:C304"/>
    <mergeCell ref="C306:C309"/>
    <mergeCell ref="C251:C254"/>
    <mergeCell ref="C256:C259"/>
    <mergeCell ref="C261:C264"/>
    <mergeCell ref="C266:C269"/>
    <mergeCell ref="C271:C274"/>
    <mergeCell ref="C276:C279"/>
    <mergeCell ref="C221:C224"/>
    <mergeCell ref="C226:C229"/>
    <mergeCell ref="C231:C234"/>
    <mergeCell ref="C236:C239"/>
    <mergeCell ref="C241:C244"/>
    <mergeCell ref="C246:C249"/>
    <mergeCell ref="C191:C194"/>
    <mergeCell ref="C196:C199"/>
    <mergeCell ref="C201:C204"/>
    <mergeCell ref="C206:C209"/>
    <mergeCell ref="C211:C214"/>
    <mergeCell ref="C216:C219"/>
    <mergeCell ref="C161:C164"/>
    <mergeCell ref="C166:C169"/>
    <mergeCell ref="C171:C174"/>
    <mergeCell ref="C176:C179"/>
    <mergeCell ref="C181:C184"/>
    <mergeCell ref="C186:C189"/>
    <mergeCell ref="C131:C134"/>
    <mergeCell ref="C136:C139"/>
    <mergeCell ref="C141:C144"/>
    <mergeCell ref="C146:C149"/>
    <mergeCell ref="C151:C154"/>
    <mergeCell ref="C156:C159"/>
    <mergeCell ref="C101:C104"/>
    <mergeCell ref="C106:C109"/>
    <mergeCell ref="C111:C114"/>
    <mergeCell ref="C116:C119"/>
    <mergeCell ref="C121:C124"/>
    <mergeCell ref="C126:C129"/>
    <mergeCell ref="C71:C74"/>
    <mergeCell ref="C76:C79"/>
    <mergeCell ref="C81:C84"/>
    <mergeCell ref="C86:C89"/>
    <mergeCell ref="C91:C94"/>
    <mergeCell ref="C96:C99"/>
    <mergeCell ref="B3491:B3494"/>
    <mergeCell ref="B3496:B3499"/>
    <mergeCell ref="B3501:B3504"/>
    <mergeCell ref="B3506:B3509"/>
    <mergeCell ref="C41:C44"/>
    <mergeCell ref="C46:C49"/>
    <mergeCell ref="C51:C54"/>
    <mergeCell ref="C56:C59"/>
    <mergeCell ref="C61:C64"/>
    <mergeCell ref="C66:C69"/>
    <mergeCell ref="B3461:B3464"/>
    <mergeCell ref="B3466:B3469"/>
    <mergeCell ref="B3471:B3474"/>
    <mergeCell ref="B3476:B3479"/>
    <mergeCell ref="B3481:B3484"/>
    <mergeCell ref="B3486:B3489"/>
    <mergeCell ref="B3431:B3434"/>
    <mergeCell ref="B3436:B3439"/>
    <mergeCell ref="B3441:B3444"/>
    <mergeCell ref="B3446:B3449"/>
    <mergeCell ref="B3451:B3454"/>
    <mergeCell ref="B3456:B3459"/>
    <mergeCell ref="B3401:B3404"/>
    <mergeCell ref="B3406:B3409"/>
    <mergeCell ref="B3411:B3414"/>
    <mergeCell ref="B3416:B3419"/>
    <mergeCell ref="B3421:B3424"/>
    <mergeCell ref="B3426:B3429"/>
    <mergeCell ref="B3371:B3374"/>
    <mergeCell ref="B3376:B3379"/>
    <mergeCell ref="B3381:B3384"/>
    <mergeCell ref="B3386:B3389"/>
    <mergeCell ref="B3391:B3394"/>
    <mergeCell ref="B3396:B3399"/>
    <mergeCell ref="B3341:B3344"/>
    <mergeCell ref="B3346:B3349"/>
    <mergeCell ref="B3351:B3354"/>
    <mergeCell ref="B3356:B3359"/>
    <mergeCell ref="B3361:B3364"/>
    <mergeCell ref="B3366:B3369"/>
    <mergeCell ref="B3311:B3314"/>
    <mergeCell ref="B3316:B3319"/>
    <mergeCell ref="B3321:B3324"/>
    <mergeCell ref="B3326:B3329"/>
    <mergeCell ref="B3331:B3334"/>
    <mergeCell ref="B3336:B3339"/>
    <mergeCell ref="B3281:B3284"/>
    <mergeCell ref="B3286:B3289"/>
    <mergeCell ref="B3291:B3294"/>
    <mergeCell ref="B3296:B3299"/>
    <mergeCell ref="B3301:B3304"/>
    <mergeCell ref="B3306:B3309"/>
    <mergeCell ref="B3251:B3254"/>
    <mergeCell ref="B3256:B3259"/>
    <mergeCell ref="B3261:B3264"/>
    <mergeCell ref="B3266:B3269"/>
    <mergeCell ref="B3271:B3274"/>
    <mergeCell ref="B3276:B3279"/>
    <mergeCell ref="B3221:B3224"/>
    <mergeCell ref="B3226:B3229"/>
    <mergeCell ref="B3231:B3234"/>
    <mergeCell ref="B3236:B3239"/>
    <mergeCell ref="B3241:B3244"/>
    <mergeCell ref="B3246:B3249"/>
    <mergeCell ref="B3191:B3194"/>
    <mergeCell ref="B3196:B3199"/>
    <mergeCell ref="B3201:B3204"/>
    <mergeCell ref="B3206:B3209"/>
    <mergeCell ref="B3211:B3214"/>
    <mergeCell ref="B3216:B3219"/>
    <mergeCell ref="B3161:B3164"/>
    <mergeCell ref="B3166:B3169"/>
    <mergeCell ref="B3171:B3174"/>
    <mergeCell ref="B3176:B3179"/>
    <mergeCell ref="B3181:B3184"/>
    <mergeCell ref="B3186:B3189"/>
    <mergeCell ref="B3131:B3134"/>
    <mergeCell ref="B3136:B3139"/>
    <mergeCell ref="B3141:B3144"/>
    <mergeCell ref="B3146:B3149"/>
    <mergeCell ref="B3151:B3154"/>
    <mergeCell ref="B3156:B3159"/>
    <mergeCell ref="B3101:B3104"/>
    <mergeCell ref="B3106:B3109"/>
    <mergeCell ref="B3111:B3114"/>
    <mergeCell ref="B3116:B3119"/>
    <mergeCell ref="B3121:B3124"/>
    <mergeCell ref="B3126:B3129"/>
    <mergeCell ref="B3071:B3074"/>
    <mergeCell ref="B3076:B3079"/>
    <mergeCell ref="B3081:B3084"/>
    <mergeCell ref="B3086:B3089"/>
    <mergeCell ref="B3091:B3094"/>
    <mergeCell ref="B3096:B3099"/>
    <mergeCell ref="B3041:B3044"/>
    <mergeCell ref="B3046:B3049"/>
    <mergeCell ref="B3051:B3054"/>
    <mergeCell ref="B3056:B3059"/>
    <mergeCell ref="B3061:B3064"/>
    <mergeCell ref="B3066:B3069"/>
    <mergeCell ref="B3011:B3014"/>
    <mergeCell ref="B3016:B3019"/>
    <mergeCell ref="B3021:B3024"/>
    <mergeCell ref="B3026:B3029"/>
    <mergeCell ref="B3031:B3034"/>
    <mergeCell ref="B3036:B3039"/>
    <mergeCell ref="B2981:B2984"/>
    <mergeCell ref="B2986:B2989"/>
    <mergeCell ref="B2991:B2994"/>
    <mergeCell ref="B2996:B2999"/>
    <mergeCell ref="B3001:B3004"/>
    <mergeCell ref="B3006:B3009"/>
    <mergeCell ref="B2951:B2954"/>
    <mergeCell ref="B2956:B2959"/>
    <mergeCell ref="B2961:B2964"/>
    <mergeCell ref="B2966:B2969"/>
    <mergeCell ref="B2971:B2974"/>
    <mergeCell ref="B2976:B2979"/>
    <mergeCell ref="B2921:B2924"/>
    <mergeCell ref="B2926:B2929"/>
    <mergeCell ref="B2931:B2934"/>
    <mergeCell ref="B2936:B2939"/>
    <mergeCell ref="B2941:B2944"/>
    <mergeCell ref="B2946:B2949"/>
    <mergeCell ref="B2891:B2894"/>
    <mergeCell ref="B2896:B2899"/>
    <mergeCell ref="B2901:B2904"/>
    <mergeCell ref="B2906:B2909"/>
    <mergeCell ref="B2911:B2914"/>
    <mergeCell ref="B2916:B2919"/>
    <mergeCell ref="B2861:B2864"/>
    <mergeCell ref="B2866:B2869"/>
    <mergeCell ref="B2871:B2874"/>
    <mergeCell ref="B2876:B2879"/>
    <mergeCell ref="B2881:B2884"/>
    <mergeCell ref="B2886:B2889"/>
    <mergeCell ref="B2831:B2834"/>
    <mergeCell ref="B2836:B2839"/>
    <mergeCell ref="B2841:B2844"/>
    <mergeCell ref="B2846:B2849"/>
    <mergeCell ref="B2851:B2854"/>
    <mergeCell ref="B2856:B2859"/>
    <mergeCell ref="B2801:B2804"/>
    <mergeCell ref="B2806:B2809"/>
    <mergeCell ref="B2811:B2814"/>
    <mergeCell ref="B2816:B2819"/>
    <mergeCell ref="B2821:B2824"/>
    <mergeCell ref="B2826:B2829"/>
    <mergeCell ref="B2771:B2774"/>
    <mergeCell ref="B2776:B2779"/>
    <mergeCell ref="B2781:B2784"/>
    <mergeCell ref="B2786:B2789"/>
    <mergeCell ref="B2791:B2794"/>
    <mergeCell ref="B2796:B2799"/>
    <mergeCell ref="B2741:B2744"/>
    <mergeCell ref="B2746:B2749"/>
    <mergeCell ref="B2751:B2754"/>
    <mergeCell ref="B2756:B2759"/>
    <mergeCell ref="B2761:B2764"/>
    <mergeCell ref="B2766:B2769"/>
    <mergeCell ref="B2711:B2714"/>
    <mergeCell ref="B2716:B2719"/>
    <mergeCell ref="B2721:B2724"/>
    <mergeCell ref="B2726:B2729"/>
    <mergeCell ref="B2731:B2734"/>
    <mergeCell ref="B2736:B2739"/>
    <mergeCell ref="B2681:B2684"/>
    <mergeCell ref="B2686:B2689"/>
    <mergeCell ref="B2691:B2694"/>
    <mergeCell ref="B2696:B2699"/>
    <mergeCell ref="B2701:B2704"/>
    <mergeCell ref="B2706:B2709"/>
    <mergeCell ref="B2651:B2654"/>
    <mergeCell ref="B2656:B2659"/>
    <mergeCell ref="B2661:B2664"/>
    <mergeCell ref="B2666:B2669"/>
    <mergeCell ref="B2671:B2674"/>
    <mergeCell ref="B2676:B2679"/>
    <mergeCell ref="B2621:B2624"/>
    <mergeCell ref="B2626:B2629"/>
    <mergeCell ref="B2631:B2634"/>
    <mergeCell ref="B2636:B2639"/>
    <mergeCell ref="B2641:B2644"/>
    <mergeCell ref="B2646:B2649"/>
    <mergeCell ref="B2591:B2594"/>
    <mergeCell ref="B2596:B2599"/>
    <mergeCell ref="B2601:B2604"/>
    <mergeCell ref="B2606:B2609"/>
    <mergeCell ref="B2611:B2614"/>
    <mergeCell ref="B2616:B2619"/>
    <mergeCell ref="B2561:B2564"/>
    <mergeCell ref="B2566:B2569"/>
    <mergeCell ref="B2571:B2574"/>
    <mergeCell ref="B2576:B2579"/>
    <mergeCell ref="B2581:B2584"/>
    <mergeCell ref="B2586:B2589"/>
    <mergeCell ref="B2531:B2534"/>
    <mergeCell ref="B2536:B2539"/>
    <mergeCell ref="B2541:B2544"/>
    <mergeCell ref="B2546:B2549"/>
    <mergeCell ref="B2551:B2554"/>
    <mergeCell ref="B2556:B2559"/>
    <mergeCell ref="B2501:B2504"/>
    <mergeCell ref="B2506:B2509"/>
    <mergeCell ref="B2511:B2514"/>
    <mergeCell ref="B2516:B2519"/>
    <mergeCell ref="B2521:B2524"/>
    <mergeCell ref="B2526:B2529"/>
    <mergeCell ref="B2471:B2474"/>
    <mergeCell ref="B2476:B2479"/>
    <mergeCell ref="B2481:B2484"/>
    <mergeCell ref="B2486:B2489"/>
    <mergeCell ref="B2491:B2494"/>
    <mergeCell ref="B2496:B2499"/>
    <mergeCell ref="B2441:B2444"/>
    <mergeCell ref="B2446:B2449"/>
    <mergeCell ref="B2451:B2454"/>
    <mergeCell ref="B2456:B2459"/>
    <mergeCell ref="B2461:B2464"/>
    <mergeCell ref="B2466:B2469"/>
    <mergeCell ref="B2411:B2414"/>
    <mergeCell ref="B2416:B2419"/>
    <mergeCell ref="B2421:B2424"/>
    <mergeCell ref="B2426:B2429"/>
    <mergeCell ref="B2431:B2434"/>
    <mergeCell ref="B2436:B2439"/>
    <mergeCell ref="B2381:B2384"/>
    <mergeCell ref="B2386:B2389"/>
    <mergeCell ref="B2391:B2394"/>
    <mergeCell ref="B2396:B2399"/>
    <mergeCell ref="B2401:B2404"/>
    <mergeCell ref="B2406:B2409"/>
    <mergeCell ref="B2351:B2354"/>
    <mergeCell ref="B2356:B2359"/>
    <mergeCell ref="B2361:B2364"/>
    <mergeCell ref="B2366:B2369"/>
    <mergeCell ref="B2371:B2374"/>
    <mergeCell ref="B2376:B2379"/>
    <mergeCell ref="B2321:B2324"/>
    <mergeCell ref="B2326:B2329"/>
    <mergeCell ref="B2331:B2334"/>
    <mergeCell ref="B2336:B2339"/>
    <mergeCell ref="B2341:B2344"/>
    <mergeCell ref="B2346:B2349"/>
    <mergeCell ref="B2291:B2294"/>
    <mergeCell ref="B2296:B2299"/>
    <mergeCell ref="B2301:B2304"/>
    <mergeCell ref="B2306:B2309"/>
    <mergeCell ref="B2311:B2314"/>
    <mergeCell ref="B2316:B2319"/>
    <mergeCell ref="B2261:B2264"/>
    <mergeCell ref="B2266:B2269"/>
    <mergeCell ref="B2271:B2274"/>
    <mergeCell ref="B2276:B2279"/>
    <mergeCell ref="B2281:B2284"/>
    <mergeCell ref="B2286:B2289"/>
    <mergeCell ref="B2231:B2234"/>
    <mergeCell ref="B2236:B2239"/>
    <mergeCell ref="B2241:B2244"/>
    <mergeCell ref="B2246:B2249"/>
    <mergeCell ref="B2251:B2254"/>
    <mergeCell ref="B2256:B2259"/>
    <mergeCell ref="B2201:B2204"/>
    <mergeCell ref="B2206:B2209"/>
    <mergeCell ref="B2211:B2214"/>
    <mergeCell ref="B2216:B2219"/>
    <mergeCell ref="B2221:B2224"/>
    <mergeCell ref="B2226:B2229"/>
    <mergeCell ref="B2171:B2174"/>
    <mergeCell ref="B2176:B2179"/>
    <mergeCell ref="B2181:B2184"/>
    <mergeCell ref="B2186:B2189"/>
    <mergeCell ref="B2191:B2194"/>
    <mergeCell ref="B2196:B2199"/>
    <mergeCell ref="B2141:B2144"/>
    <mergeCell ref="B2146:B2149"/>
    <mergeCell ref="B2151:B2154"/>
    <mergeCell ref="B2156:B2159"/>
    <mergeCell ref="B2161:B2164"/>
    <mergeCell ref="B2166:B2169"/>
    <mergeCell ref="B2111:B2114"/>
    <mergeCell ref="B2116:B2119"/>
    <mergeCell ref="B2121:B2124"/>
    <mergeCell ref="B2126:B2129"/>
    <mergeCell ref="B2131:B2134"/>
    <mergeCell ref="B2136:B2139"/>
    <mergeCell ref="B2081:B2084"/>
    <mergeCell ref="B2086:B2089"/>
    <mergeCell ref="B2091:B2094"/>
    <mergeCell ref="B2096:B2099"/>
    <mergeCell ref="B2101:B2104"/>
    <mergeCell ref="B2106:B2109"/>
    <mergeCell ref="B2051:B2054"/>
    <mergeCell ref="B2056:B2059"/>
    <mergeCell ref="B2061:B2064"/>
    <mergeCell ref="B2066:B2069"/>
    <mergeCell ref="B2071:B2074"/>
    <mergeCell ref="B2076:B2079"/>
    <mergeCell ref="B2021:B2024"/>
    <mergeCell ref="B2026:B2029"/>
    <mergeCell ref="B2031:B2034"/>
    <mergeCell ref="B2036:B2039"/>
    <mergeCell ref="B2041:B2044"/>
    <mergeCell ref="B2046:B2049"/>
    <mergeCell ref="B1991:B1994"/>
    <mergeCell ref="B1996:B1999"/>
    <mergeCell ref="B2001:B2004"/>
    <mergeCell ref="B2006:B2009"/>
    <mergeCell ref="B2011:B2014"/>
    <mergeCell ref="B2016:B2019"/>
    <mergeCell ref="B1961:B1964"/>
    <mergeCell ref="B1966:B1969"/>
    <mergeCell ref="B1971:B1974"/>
    <mergeCell ref="B1976:B1979"/>
    <mergeCell ref="B1981:B1984"/>
    <mergeCell ref="B1986:B1989"/>
    <mergeCell ref="B1931:B1934"/>
    <mergeCell ref="B1936:B1939"/>
    <mergeCell ref="B1941:B1944"/>
    <mergeCell ref="B1946:B1949"/>
    <mergeCell ref="B1951:B1954"/>
    <mergeCell ref="B1956:B1959"/>
    <mergeCell ref="B1901:B1904"/>
    <mergeCell ref="B1906:B1909"/>
    <mergeCell ref="B1911:B1914"/>
    <mergeCell ref="B1916:B1919"/>
    <mergeCell ref="B1921:B1924"/>
    <mergeCell ref="B1926:B1929"/>
    <mergeCell ref="B1871:B1874"/>
    <mergeCell ref="B1876:B1879"/>
    <mergeCell ref="B1881:B1884"/>
    <mergeCell ref="B1886:B1889"/>
    <mergeCell ref="B1891:B1894"/>
    <mergeCell ref="B1896:B1899"/>
    <mergeCell ref="B1841:B1844"/>
    <mergeCell ref="B1846:B1849"/>
    <mergeCell ref="B1851:B1854"/>
    <mergeCell ref="B1856:B1859"/>
    <mergeCell ref="B1861:B1864"/>
    <mergeCell ref="B1866:B1869"/>
    <mergeCell ref="B1811:B1814"/>
    <mergeCell ref="B1816:B1819"/>
    <mergeCell ref="B1821:B1824"/>
    <mergeCell ref="B1826:B1829"/>
    <mergeCell ref="B1831:B1834"/>
    <mergeCell ref="B1836:B1839"/>
    <mergeCell ref="B1781:B1784"/>
    <mergeCell ref="B1786:B1789"/>
    <mergeCell ref="B1791:B1794"/>
    <mergeCell ref="B1796:B1799"/>
    <mergeCell ref="B1801:B1804"/>
    <mergeCell ref="B1806:B1809"/>
    <mergeCell ref="B1751:B1754"/>
    <mergeCell ref="B1756:B1759"/>
    <mergeCell ref="B1761:B1764"/>
    <mergeCell ref="B1766:B1769"/>
    <mergeCell ref="B1771:B1774"/>
    <mergeCell ref="B1776:B1779"/>
    <mergeCell ref="B1721:B1724"/>
    <mergeCell ref="B1726:B1729"/>
    <mergeCell ref="B1731:B1734"/>
    <mergeCell ref="B1736:B1739"/>
    <mergeCell ref="B1741:B1744"/>
    <mergeCell ref="B1746:B1749"/>
    <mergeCell ref="B1691:B1694"/>
    <mergeCell ref="B1696:B1699"/>
    <mergeCell ref="B1701:B1704"/>
    <mergeCell ref="B1706:B1709"/>
    <mergeCell ref="B1711:B1714"/>
    <mergeCell ref="B1716:B1719"/>
    <mergeCell ref="B1661:B1664"/>
    <mergeCell ref="B1666:B1669"/>
    <mergeCell ref="B1671:B1674"/>
    <mergeCell ref="B1676:B1679"/>
    <mergeCell ref="B1681:B1684"/>
    <mergeCell ref="B1686:B1689"/>
    <mergeCell ref="B1631:B1634"/>
    <mergeCell ref="B1636:B1639"/>
    <mergeCell ref="B1641:B1644"/>
    <mergeCell ref="B1646:B1649"/>
    <mergeCell ref="B1651:B1654"/>
    <mergeCell ref="B1656:B1659"/>
    <mergeCell ref="B1601:B1604"/>
    <mergeCell ref="B1606:B1609"/>
    <mergeCell ref="B1611:B1614"/>
    <mergeCell ref="B1616:B1619"/>
    <mergeCell ref="B1621:B1624"/>
    <mergeCell ref="B1626:B1629"/>
    <mergeCell ref="B1571:B1574"/>
    <mergeCell ref="B1576:B1579"/>
    <mergeCell ref="B1581:B1584"/>
    <mergeCell ref="B1586:B1589"/>
    <mergeCell ref="B1591:B1594"/>
    <mergeCell ref="B1596:B1599"/>
    <mergeCell ref="B1541:B1544"/>
    <mergeCell ref="B1546:B1549"/>
    <mergeCell ref="B1551:B1554"/>
    <mergeCell ref="B1556:B1559"/>
    <mergeCell ref="B1561:B1564"/>
    <mergeCell ref="B1566:B1569"/>
    <mergeCell ref="B1511:B1514"/>
    <mergeCell ref="B1516:B1519"/>
    <mergeCell ref="B1521:B1524"/>
    <mergeCell ref="B1526:B1529"/>
    <mergeCell ref="B1531:B1534"/>
    <mergeCell ref="B1536:B1539"/>
    <mergeCell ref="B1481:B1484"/>
    <mergeCell ref="B1486:B1489"/>
    <mergeCell ref="B1491:B1494"/>
    <mergeCell ref="B1496:B1499"/>
    <mergeCell ref="B1501:B1504"/>
    <mergeCell ref="B1506:B1509"/>
    <mergeCell ref="B1451:B1454"/>
    <mergeCell ref="B1456:B1459"/>
    <mergeCell ref="B1461:B1464"/>
    <mergeCell ref="B1466:B1469"/>
    <mergeCell ref="B1471:B1474"/>
    <mergeCell ref="B1476:B1479"/>
    <mergeCell ref="B1421:B1424"/>
    <mergeCell ref="B1426:B1429"/>
    <mergeCell ref="B1431:B1434"/>
    <mergeCell ref="B1436:B1439"/>
    <mergeCell ref="B1441:B1444"/>
    <mergeCell ref="B1446:B1449"/>
    <mergeCell ref="B1391:B1394"/>
    <mergeCell ref="B1396:B1399"/>
    <mergeCell ref="B1401:B1404"/>
    <mergeCell ref="B1406:B1409"/>
    <mergeCell ref="B1411:B1414"/>
    <mergeCell ref="B1416:B1419"/>
    <mergeCell ref="B1361:B1364"/>
    <mergeCell ref="B1366:B1369"/>
    <mergeCell ref="B1371:B1374"/>
    <mergeCell ref="B1376:B1379"/>
    <mergeCell ref="B1381:B1384"/>
    <mergeCell ref="B1386:B1389"/>
    <mergeCell ref="B1331:B1334"/>
    <mergeCell ref="B1336:B1339"/>
    <mergeCell ref="B1341:B1344"/>
    <mergeCell ref="B1346:B1349"/>
    <mergeCell ref="B1351:B1354"/>
    <mergeCell ref="B1356:B1359"/>
    <mergeCell ref="B1301:B1304"/>
    <mergeCell ref="B1306:B1309"/>
    <mergeCell ref="B1311:B1314"/>
    <mergeCell ref="B1316:B1319"/>
    <mergeCell ref="B1321:B1324"/>
    <mergeCell ref="B1326:B1329"/>
    <mergeCell ref="B1271:B1274"/>
    <mergeCell ref="B1276:B1279"/>
    <mergeCell ref="B1281:B1284"/>
    <mergeCell ref="B1286:B1289"/>
    <mergeCell ref="B1291:B1294"/>
    <mergeCell ref="B1296:B1299"/>
    <mergeCell ref="B1241:B1244"/>
    <mergeCell ref="B1246:B1249"/>
    <mergeCell ref="B1251:B1254"/>
    <mergeCell ref="B1256:B1259"/>
    <mergeCell ref="B1261:B1264"/>
    <mergeCell ref="B1266:B1269"/>
    <mergeCell ref="B1211:B1214"/>
    <mergeCell ref="B1216:B1219"/>
    <mergeCell ref="B1221:B1224"/>
    <mergeCell ref="B1226:B1229"/>
    <mergeCell ref="B1231:B1234"/>
    <mergeCell ref="B1236:B1239"/>
    <mergeCell ref="B1181:B1184"/>
    <mergeCell ref="B1186:B1189"/>
    <mergeCell ref="B1191:B1194"/>
    <mergeCell ref="B1196:B1199"/>
    <mergeCell ref="B1201:B1204"/>
    <mergeCell ref="B1206:B1209"/>
    <mergeCell ref="B1151:B1154"/>
    <mergeCell ref="B1156:B1159"/>
    <mergeCell ref="B1161:B1164"/>
    <mergeCell ref="B1166:B1169"/>
    <mergeCell ref="B1171:B1174"/>
    <mergeCell ref="B1176:B1179"/>
    <mergeCell ref="B1121:B1124"/>
    <mergeCell ref="B1126:B1129"/>
    <mergeCell ref="B1131:B1134"/>
    <mergeCell ref="B1136:B1139"/>
    <mergeCell ref="B1141:B1144"/>
    <mergeCell ref="B1146:B1149"/>
    <mergeCell ref="B1091:B1094"/>
    <mergeCell ref="B1096:B1099"/>
    <mergeCell ref="B1101:B1104"/>
    <mergeCell ref="B1106:B1109"/>
    <mergeCell ref="B1111:B1114"/>
    <mergeCell ref="B1116:B1119"/>
    <mergeCell ref="B1061:B1064"/>
    <mergeCell ref="B1066:B1069"/>
    <mergeCell ref="B1071:B1074"/>
    <mergeCell ref="B1076:B1079"/>
    <mergeCell ref="B1081:B1084"/>
    <mergeCell ref="B1086:B1089"/>
    <mergeCell ref="B1031:B1034"/>
    <mergeCell ref="B1036:B1039"/>
    <mergeCell ref="B1041:B1044"/>
    <mergeCell ref="B1046:B1049"/>
    <mergeCell ref="B1051:B1054"/>
    <mergeCell ref="B1056:B1059"/>
    <mergeCell ref="B1001:B1004"/>
    <mergeCell ref="B1006:B1009"/>
    <mergeCell ref="B1011:B1014"/>
    <mergeCell ref="B1016:B1019"/>
    <mergeCell ref="B1021:B1024"/>
    <mergeCell ref="B1026:B1029"/>
    <mergeCell ref="B971:B974"/>
    <mergeCell ref="B976:B979"/>
    <mergeCell ref="B981:B984"/>
    <mergeCell ref="B986:B989"/>
    <mergeCell ref="B991:B994"/>
    <mergeCell ref="B996:B999"/>
    <mergeCell ref="B941:B944"/>
    <mergeCell ref="B946:B949"/>
    <mergeCell ref="B951:B954"/>
    <mergeCell ref="B956:B959"/>
    <mergeCell ref="B961:B964"/>
    <mergeCell ref="B966:B969"/>
    <mergeCell ref="B911:B914"/>
    <mergeCell ref="B916:B919"/>
    <mergeCell ref="B921:B924"/>
    <mergeCell ref="B926:B929"/>
    <mergeCell ref="B931:B934"/>
    <mergeCell ref="B936:B939"/>
    <mergeCell ref="B881:B884"/>
    <mergeCell ref="B886:B889"/>
    <mergeCell ref="B891:B894"/>
    <mergeCell ref="B896:B899"/>
    <mergeCell ref="B901:B904"/>
    <mergeCell ref="B906:B909"/>
    <mergeCell ref="B851:B854"/>
    <mergeCell ref="B856:B859"/>
    <mergeCell ref="B861:B864"/>
    <mergeCell ref="B866:B869"/>
    <mergeCell ref="B871:B874"/>
    <mergeCell ref="B876:B879"/>
    <mergeCell ref="B821:B824"/>
    <mergeCell ref="B826:B829"/>
    <mergeCell ref="B831:B834"/>
    <mergeCell ref="B836:B839"/>
    <mergeCell ref="B841:B844"/>
    <mergeCell ref="B846:B849"/>
    <mergeCell ref="B791:B794"/>
    <mergeCell ref="B796:B799"/>
    <mergeCell ref="B801:B804"/>
    <mergeCell ref="B806:B809"/>
    <mergeCell ref="B811:B814"/>
    <mergeCell ref="B816:B819"/>
    <mergeCell ref="B761:B764"/>
    <mergeCell ref="B766:B769"/>
    <mergeCell ref="B771:B774"/>
    <mergeCell ref="B776:B779"/>
    <mergeCell ref="B781:B784"/>
    <mergeCell ref="B786:B789"/>
    <mergeCell ref="B731:B734"/>
    <mergeCell ref="B736:B739"/>
    <mergeCell ref="B741:B744"/>
    <mergeCell ref="B746:B749"/>
    <mergeCell ref="B751:B754"/>
    <mergeCell ref="B756:B759"/>
    <mergeCell ref="B701:B704"/>
    <mergeCell ref="B706:B709"/>
    <mergeCell ref="B711:B714"/>
    <mergeCell ref="B716:B719"/>
    <mergeCell ref="B721:B724"/>
    <mergeCell ref="B726:B729"/>
    <mergeCell ref="B671:B674"/>
    <mergeCell ref="B676:B679"/>
    <mergeCell ref="B681:B684"/>
    <mergeCell ref="B686:B689"/>
    <mergeCell ref="B691:B694"/>
    <mergeCell ref="B696:B699"/>
    <mergeCell ref="B641:B644"/>
    <mergeCell ref="B646:B649"/>
    <mergeCell ref="B651:B654"/>
    <mergeCell ref="B656:B659"/>
    <mergeCell ref="B661:B664"/>
    <mergeCell ref="B666:B669"/>
    <mergeCell ref="B611:B614"/>
    <mergeCell ref="B616:B619"/>
    <mergeCell ref="B621:B624"/>
    <mergeCell ref="B626:B629"/>
    <mergeCell ref="B631:B634"/>
    <mergeCell ref="B636:B639"/>
    <mergeCell ref="B581:B584"/>
    <mergeCell ref="B586:B589"/>
    <mergeCell ref="B591:B594"/>
    <mergeCell ref="B596:B599"/>
    <mergeCell ref="B601:B604"/>
    <mergeCell ref="B606:B609"/>
    <mergeCell ref="B551:B554"/>
    <mergeCell ref="B556:B559"/>
    <mergeCell ref="B561:B564"/>
    <mergeCell ref="B566:B569"/>
    <mergeCell ref="B571:B574"/>
    <mergeCell ref="B576:B579"/>
    <mergeCell ref="B521:B524"/>
    <mergeCell ref="B526:B529"/>
    <mergeCell ref="B531:B534"/>
    <mergeCell ref="B536:B539"/>
    <mergeCell ref="B541:B544"/>
    <mergeCell ref="B546:B549"/>
    <mergeCell ref="B491:B494"/>
    <mergeCell ref="B496:B499"/>
    <mergeCell ref="B501:B504"/>
    <mergeCell ref="B506:B509"/>
    <mergeCell ref="B511:B514"/>
    <mergeCell ref="B516:B519"/>
    <mergeCell ref="B461:B464"/>
    <mergeCell ref="B466:B469"/>
    <mergeCell ref="B471:B474"/>
    <mergeCell ref="B476:B479"/>
    <mergeCell ref="B481:B484"/>
    <mergeCell ref="B486:B489"/>
    <mergeCell ref="B431:B434"/>
    <mergeCell ref="B436:B439"/>
    <mergeCell ref="B441:B444"/>
    <mergeCell ref="B446:B449"/>
    <mergeCell ref="B451:B454"/>
    <mergeCell ref="B456:B459"/>
    <mergeCell ref="B401:B404"/>
    <mergeCell ref="B406:B409"/>
    <mergeCell ref="B411:B414"/>
    <mergeCell ref="B416:B419"/>
    <mergeCell ref="B421:B424"/>
    <mergeCell ref="B426:B429"/>
    <mergeCell ref="B371:B374"/>
    <mergeCell ref="B376:B379"/>
    <mergeCell ref="B381:B384"/>
    <mergeCell ref="B386:B389"/>
    <mergeCell ref="B391:B394"/>
    <mergeCell ref="B396:B399"/>
    <mergeCell ref="B341:B344"/>
    <mergeCell ref="B346:B349"/>
    <mergeCell ref="B351:B354"/>
    <mergeCell ref="B356:B359"/>
    <mergeCell ref="B361:B364"/>
    <mergeCell ref="B366:B369"/>
    <mergeCell ref="B311:B314"/>
    <mergeCell ref="B316:B319"/>
    <mergeCell ref="B321:B324"/>
    <mergeCell ref="B326:B329"/>
    <mergeCell ref="B331:B334"/>
    <mergeCell ref="B336:B339"/>
    <mergeCell ref="B281:B284"/>
    <mergeCell ref="B286:B289"/>
    <mergeCell ref="B291:B294"/>
    <mergeCell ref="B296:B299"/>
    <mergeCell ref="B301:B304"/>
    <mergeCell ref="B306:B309"/>
    <mergeCell ref="B251:B254"/>
    <mergeCell ref="B256:B259"/>
    <mergeCell ref="B261:B264"/>
    <mergeCell ref="B266:B269"/>
    <mergeCell ref="B271:B274"/>
    <mergeCell ref="B276:B279"/>
    <mergeCell ref="B221:B224"/>
    <mergeCell ref="B226:B229"/>
    <mergeCell ref="B231:B234"/>
    <mergeCell ref="B236:B239"/>
    <mergeCell ref="B241:B244"/>
    <mergeCell ref="B246:B249"/>
    <mergeCell ref="B191:B194"/>
    <mergeCell ref="B196:B199"/>
    <mergeCell ref="B201:B204"/>
    <mergeCell ref="B206:B209"/>
    <mergeCell ref="B211:B214"/>
    <mergeCell ref="B216:B219"/>
    <mergeCell ref="B161:B164"/>
    <mergeCell ref="B166:B169"/>
    <mergeCell ref="B171:B174"/>
    <mergeCell ref="B176:B179"/>
    <mergeCell ref="B181:B184"/>
    <mergeCell ref="B186:B189"/>
    <mergeCell ref="B131:B134"/>
    <mergeCell ref="B136:B139"/>
    <mergeCell ref="B141:B144"/>
    <mergeCell ref="B146:B149"/>
    <mergeCell ref="B151:B154"/>
    <mergeCell ref="B156:B159"/>
    <mergeCell ref="B101:B104"/>
    <mergeCell ref="B106:B109"/>
    <mergeCell ref="B111:B114"/>
    <mergeCell ref="B116:B119"/>
    <mergeCell ref="B121:B124"/>
    <mergeCell ref="B126:B129"/>
    <mergeCell ref="B71:B74"/>
    <mergeCell ref="B76:B79"/>
    <mergeCell ref="B81:B84"/>
    <mergeCell ref="B86:B89"/>
    <mergeCell ref="B91:B94"/>
    <mergeCell ref="B96:B99"/>
    <mergeCell ref="B41:B44"/>
    <mergeCell ref="B46:B49"/>
    <mergeCell ref="B51:B54"/>
    <mergeCell ref="B56:B59"/>
    <mergeCell ref="B61:B64"/>
    <mergeCell ref="B66:B69"/>
    <mergeCell ref="B36:B39"/>
    <mergeCell ref="C31:C34"/>
    <mergeCell ref="B31:B34"/>
    <mergeCell ref="C26:C29"/>
    <mergeCell ref="B26:B29"/>
    <mergeCell ref="A3496:A3499"/>
    <mergeCell ref="A3501:A3504"/>
    <mergeCell ref="A3506:A3509"/>
    <mergeCell ref="C11:C14"/>
    <mergeCell ref="B11:B14"/>
    <mergeCell ref="C21:C24"/>
    <mergeCell ref="B21:B24"/>
    <mergeCell ref="C16:C19"/>
    <mergeCell ref="B16:B19"/>
    <mergeCell ref="C36:C39"/>
    <mergeCell ref="A3466:A3469"/>
    <mergeCell ref="A3471:A3474"/>
    <mergeCell ref="A3476:A3479"/>
    <mergeCell ref="A3481:A3484"/>
    <mergeCell ref="A3486:A3489"/>
    <mergeCell ref="A3491:A3494"/>
    <mergeCell ref="A3436:A3439"/>
    <mergeCell ref="A3441:A3444"/>
    <mergeCell ref="A3446:A3449"/>
    <mergeCell ref="A3451:A3454"/>
    <mergeCell ref="A3456:A3459"/>
    <mergeCell ref="A3406:A3409"/>
    <mergeCell ref="A3411:A3414"/>
    <mergeCell ref="A3416:A3419"/>
    <mergeCell ref="A3421:A3424"/>
    <mergeCell ref="A3426:A3429"/>
    <mergeCell ref="A3431:A3434"/>
    <mergeCell ref="A3376:A3379"/>
    <mergeCell ref="A3381:A3384"/>
    <mergeCell ref="A3386:A3389"/>
    <mergeCell ref="A3391:A3394"/>
    <mergeCell ref="A3396:A3399"/>
    <mergeCell ref="A3401:A3404"/>
    <mergeCell ref="A3346:A3349"/>
    <mergeCell ref="A3351:A3354"/>
    <mergeCell ref="A3356:A3359"/>
    <mergeCell ref="A3361:A3364"/>
    <mergeCell ref="A3366:A3369"/>
    <mergeCell ref="A3371:A3374"/>
    <mergeCell ref="A3316:A3319"/>
    <mergeCell ref="A3321:A3324"/>
    <mergeCell ref="A3326:A3329"/>
    <mergeCell ref="A3331:A3334"/>
    <mergeCell ref="A3336:A3339"/>
    <mergeCell ref="A3341:A3344"/>
    <mergeCell ref="A3286:A3289"/>
    <mergeCell ref="A3291:A3294"/>
    <mergeCell ref="A3296:A3299"/>
    <mergeCell ref="A3301:A3304"/>
    <mergeCell ref="A3306:A3309"/>
    <mergeCell ref="A3311:A3314"/>
    <mergeCell ref="A3256:A3259"/>
    <mergeCell ref="A3261:A3264"/>
    <mergeCell ref="A3266:A3269"/>
    <mergeCell ref="A3271:A3274"/>
    <mergeCell ref="A3276:A3279"/>
    <mergeCell ref="A3281:A3284"/>
    <mergeCell ref="A3226:A3229"/>
    <mergeCell ref="A3231:A3234"/>
    <mergeCell ref="A3236:A3239"/>
    <mergeCell ref="A3241:A3244"/>
    <mergeCell ref="A3246:A3249"/>
    <mergeCell ref="A3251:A3254"/>
    <mergeCell ref="A3196:A3199"/>
    <mergeCell ref="A3201:A3204"/>
    <mergeCell ref="A3206:A3209"/>
    <mergeCell ref="A3211:A3214"/>
    <mergeCell ref="A3216:A3219"/>
    <mergeCell ref="A3221:A3224"/>
    <mergeCell ref="A3166:A3169"/>
    <mergeCell ref="A3171:A3174"/>
    <mergeCell ref="A3176:A3179"/>
    <mergeCell ref="A3181:A3184"/>
    <mergeCell ref="A3186:A3189"/>
    <mergeCell ref="A3191:A3194"/>
    <mergeCell ref="A3136:A3139"/>
    <mergeCell ref="A3141:A3144"/>
    <mergeCell ref="A3146:A3149"/>
    <mergeCell ref="A3151:A3154"/>
    <mergeCell ref="A3156:A3159"/>
    <mergeCell ref="A3161:A3164"/>
    <mergeCell ref="A3106:A3109"/>
    <mergeCell ref="A3111:A3114"/>
    <mergeCell ref="A3116:A3119"/>
    <mergeCell ref="A3121:A3124"/>
    <mergeCell ref="A3126:A3129"/>
    <mergeCell ref="A3131:A3134"/>
    <mergeCell ref="A3076:A3079"/>
    <mergeCell ref="A3081:A3084"/>
    <mergeCell ref="A3086:A3089"/>
    <mergeCell ref="A3091:A3094"/>
    <mergeCell ref="A3096:A3099"/>
    <mergeCell ref="A3101:A3104"/>
    <mergeCell ref="A3046:A3049"/>
    <mergeCell ref="A3051:A3054"/>
    <mergeCell ref="A3056:A3059"/>
    <mergeCell ref="A3061:A3064"/>
    <mergeCell ref="A3066:A3069"/>
    <mergeCell ref="A3071:A3074"/>
    <mergeCell ref="A3016:A3019"/>
    <mergeCell ref="A3021:A3024"/>
    <mergeCell ref="A3026:A3029"/>
    <mergeCell ref="A3031:A3034"/>
    <mergeCell ref="A3036:A3039"/>
    <mergeCell ref="A3041:A3044"/>
    <mergeCell ref="A2986:A2989"/>
    <mergeCell ref="A2991:A2994"/>
    <mergeCell ref="A2996:A2999"/>
    <mergeCell ref="A3001:A3004"/>
    <mergeCell ref="A3006:A3009"/>
    <mergeCell ref="A3011:A3014"/>
    <mergeCell ref="A2956:A2959"/>
    <mergeCell ref="A2961:A2964"/>
    <mergeCell ref="A2966:A2969"/>
    <mergeCell ref="A2971:A2974"/>
    <mergeCell ref="A2976:A2979"/>
    <mergeCell ref="A2981:A2984"/>
    <mergeCell ref="A2926:A2929"/>
    <mergeCell ref="A2931:A2934"/>
    <mergeCell ref="A2936:A2939"/>
    <mergeCell ref="A2941:A2944"/>
    <mergeCell ref="A2946:A2949"/>
    <mergeCell ref="A2951:A2954"/>
    <mergeCell ref="A2896:A2899"/>
    <mergeCell ref="A2901:A2904"/>
    <mergeCell ref="A2906:A2909"/>
    <mergeCell ref="A2911:A2914"/>
    <mergeCell ref="A2916:A2919"/>
    <mergeCell ref="A2921:A2924"/>
    <mergeCell ref="A2866:A2869"/>
    <mergeCell ref="A2871:A2874"/>
    <mergeCell ref="A2876:A2879"/>
    <mergeCell ref="A2881:A2884"/>
    <mergeCell ref="A2886:A2889"/>
    <mergeCell ref="A2891:A2894"/>
    <mergeCell ref="A2836:A2839"/>
    <mergeCell ref="A2841:A2844"/>
    <mergeCell ref="A2846:A2849"/>
    <mergeCell ref="A2851:A2854"/>
    <mergeCell ref="A2856:A2859"/>
    <mergeCell ref="A2861:A2864"/>
    <mergeCell ref="A2806:A2809"/>
    <mergeCell ref="A2811:A2814"/>
    <mergeCell ref="A2816:A2819"/>
    <mergeCell ref="A2821:A2824"/>
    <mergeCell ref="A2826:A2829"/>
    <mergeCell ref="A2831:A2834"/>
    <mergeCell ref="A2776:A2779"/>
    <mergeCell ref="A2781:A2784"/>
    <mergeCell ref="A2786:A2789"/>
    <mergeCell ref="A2791:A2794"/>
    <mergeCell ref="A2796:A2799"/>
    <mergeCell ref="A2801:A2804"/>
    <mergeCell ref="A2746:A2749"/>
    <mergeCell ref="A2751:A2754"/>
    <mergeCell ref="A2756:A2759"/>
    <mergeCell ref="A2761:A2764"/>
    <mergeCell ref="A2766:A2769"/>
    <mergeCell ref="A2771:A2774"/>
    <mergeCell ref="A2716:A2719"/>
    <mergeCell ref="A2721:A2724"/>
    <mergeCell ref="A2726:A2729"/>
    <mergeCell ref="A2731:A2734"/>
    <mergeCell ref="A2736:A2739"/>
    <mergeCell ref="A2741:A2744"/>
    <mergeCell ref="A2686:A2689"/>
    <mergeCell ref="A2691:A2694"/>
    <mergeCell ref="A2696:A2699"/>
    <mergeCell ref="A2701:A2704"/>
    <mergeCell ref="A2706:A2709"/>
    <mergeCell ref="A2711:A2714"/>
    <mergeCell ref="A2656:A2659"/>
    <mergeCell ref="A2661:A2664"/>
    <mergeCell ref="A2666:A2669"/>
    <mergeCell ref="A2671:A2674"/>
    <mergeCell ref="A2676:A2679"/>
    <mergeCell ref="A2681:A2684"/>
    <mergeCell ref="A2626:A2629"/>
    <mergeCell ref="A2631:A2634"/>
    <mergeCell ref="A2636:A2639"/>
    <mergeCell ref="A2641:A2644"/>
    <mergeCell ref="A2646:A2649"/>
    <mergeCell ref="A2651:A2654"/>
    <mergeCell ref="A2596:A2599"/>
    <mergeCell ref="A2601:A2604"/>
    <mergeCell ref="A2606:A2609"/>
    <mergeCell ref="A2611:A2614"/>
    <mergeCell ref="A2616:A2619"/>
    <mergeCell ref="A2621:A2624"/>
    <mergeCell ref="A2566:A2569"/>
    <mergeCell ref="A2571:A2574"/>
    <mergeCell ref="A2576:A2579"/>
    <mergeCell ref="A2581:A2584"/>
    <mergeCell ref="A2586:A2589"/>
    <mergeCell ref="A2591:A2594"/>
    <mergeCell ref="A2536:A2539"/>
    <mergeCell ref="A2541:A2544"/>
    <mergeCell ref="A2546:A2549"/>
    <mergeCell ref="A2551:A2554"/>
    <mergeCell ref="A2556:A2559"/>
    <mergeCell ref="A2561:A2564"/>
    <mergeCell ref="A2506:A2509"/>
    <mergeCell ref="A2511:A2514"/>
    <mergeCell ref="A2516:A2519"/>
    <mergeCell ref="A2521:A2524"/>
    <mergeCell ref="A2526:A2529"/>
    <mergeCell ref="A2531:A2534"/>
    <mergeCell ref="A2476:A2479"/>
    <mergeCell ref="A2481:A2484"/>
    <mergeCell ref="A2486:A2489"/>
    <mergeCell ref="A2491:A2494"/>
    <mergeCell ref="A2496:A2499"/>
    <mergeCell ref="A2501:A2504"/>
    <mergeCell ref="A2446:A2449"/>
    <mergeCell ref="A2451:A2454"/>
    <mergeCell ref="A2456:A2459"/>
    <mergeCell ref="A2461:A2464"/>
    <mergeCell ref="A2466:A2469"/>
    <mergeCell ref="A2471:A2474"/>
    <mergeCell ref="A2416:A2419"/>
    <mergeCell ref="A2421:A2424"/>
    <mergeCell ref="A2426:A2429"/>
    <mergeCell ref="A2431:A2434"/>
    <mergeCell ref="A2436:A2439"/>
    <mergeCell ref="A2441:A2444"/>
    <mergeCell ref="A2386:A2389"/>
    <mergeCell ref="A2391:A2394"/>
    <mergeCell ref="A2396:A2399"/>
    <mergeCell ref="A2401:A2404"/>
    <mergeCell ref="A2406:A2409"/>
    <mergeCell ref="A2411:A2414"/>
    <mergeCell ref="A2356:A2359"/>
    <mergeCell ref="A2361:A2364"/>
    <mergeCell ref="A2366:A2369"/>
    <mergeCell ref="A2371:A2374"/>
    <mergeCell ref="A2376:A2379"/>
    <mergeCell ref="A2381:A2384"/>
    <mergeCell ref="A2326:A2329"/>
    <mergeCell ref="A2331:A2334"/>
    <mergeCell ref="A2336:A2339"/>
    <mergeCell ref="A2341:A2344"/>
    <mergeCell ref="A2346:A2349"/>
    <mergeCell ref="A2351:A2354"/>
    <mergeCell ref="A2296:A2299"/>
    <mergeCell ref="A2301:A2304"/>
    <mergeCell ref="A2306:A2309"/>
    <mergeCell ref="A2311:A2314"/>
    <mergeCell ref="A2316:A2319"/>
    <mergeCell ref="A2321:A2324"/>
    <mergeCell ref="A2266:A2269"/>
    <mergeCell ref="A2271:A2274"/>
    <mergeCell ref="A2276:A2279"/>
    <mergeCell ref="A2281:A2284"/>
    <mergeCell ref="A2286:A2289"/>
    <mergeCell ref="A2291:A2294"/>
    <mergeCell ref="A2236:A2239"/>
    <mergeCell ref="A2241:A2244"/>
    <mergeCell ref="A2246:A2249"/>
    <mergeCell ref="A2251:A2254"/>
    <mergeCell ref="A2256:A2259"/>
    <mergeCell ref="A2261:A2264"/>
    <mergeCell ref="A2206:A2209"/>
    <mergeCell ref="A2211:A2214"/>
    <mergeCell ref="A2216:A2219"/>
    <mergeCell ref="A2221:A2224"/>
    <mergeCell ref="A2226:A2229"/>
    <mergeCell ref="A2231:A2234"/>
    <mergeCell ref="A2176:A2179"/>
    <mergeCell ref="A2181:A2184"/>
    <mergeCell ref="A2186:A2189"/>
    <mergeCell ref="A2191:A2194"/>
    <mergeCell ref="A2196:A2199"/>
    <mergeCell ref="A2201:A2204"/>
    <mergeCell ref="A2146:A2149"/>
    <mergeCell ref="A2151:A2154"/>
    <mergeCell ref="A2156:A2159"/>
    <mergeCell ref="A2161:A2164"/>
    <mergeCell ref="A2166:A2169"/>
    <mergeCell ref="A2171:A2174"/>
    <mergeCell ref="A2116:A2119"/>
    <mergeCell ref="A2121:A2124"/>
    <mergeCell ref="A2126:A2129"/>
    <mergeCell ref="A2131:A2134"/>
    <mergeCell ref="A2136:A2139"/>
    <mergeCell ref="A2141:A2144"/>
    <mergeCell ref="A2086:A2089"/>
    <mergeCell ref="A2091:A2094"/>
    <mergeCell ref="A2096:A2099"/>
    <mergeCell ref="A2101:A2104"/>
    <mergeCell ref="A2106:A2109"/>
    <mergeCell ref="A2111:A2114"/>
    <mergeCell ref="A2056:A2059"/>
    <mergeCell ref="A2061:A2064"/>
    <mergeCell ref="A2066:A2069"/>
    <mergeCell ref="A2071:A2074"/>
    <mergeCell ref="A2076:A2079"/>
    <mergeCell ref="A2081:A2084"/>
    <mergeCell ref="A2026:A2029"/>
    <mergeCell ref="A2031:A2034"/>
    <mergeCell ref="A2036:A2039"/>
    <mergeCell ref="A2041:A2044"/>
    <mergeCell ref="A2046:A2049"/>
    <mergeCell ref="A2051:A2054"/>
    <mergeCell ref="A1996:A1999"/>
    <mergeCell ref="A2001:A2004"/>
    <mergeCell ref="A2006:A2009"/>
    <mergeCell ref="A2011:A2014"/>
    <mergeCell ref="A2016:A2019"/>
    <mergeCell ref="A2021:A2024"/>
    <mergeCell ref="A1966:A1969"/>
    <mergeCell ref="A1971:A1974"/>
    <mergeCell ref="A1976:A1979"/>
    <mergeCell ref="A1981:A1984"/>
    <mergeCell ref="A1986:A1989"/>
    <mergeCell ref="A1991:A1994"/>
    <mergeCell ref="A1936:A1939"/>
    <mergeCell ref="A1941:A1944"/>
    <mergeCell ref="A1946:A1949"/>
    <mergeCell ref="A1951:A1954"/>
    <mergeCell ref="A1956:A1959"/>
    <mergeCell ref="A1961:A1964"/>
    <mergeCell ref="A1906:A1909"/>
    <mergeCell ref="A1911:A1914"/>
    <mergeCell ref="A1916:A1919"/>
    <mergeCell ref="A1921:A1924"/>
    <mergeCell ref="A1926:A1929"/>
    <mergeCell ref="A1931:A1934"/>
    <mergeCell ref="A1876:A1879"/>
    <mergeCell ref="A1881:A1884"/>
    <mergeCell ref="A1886:A1889"/>
    <mergeCell ref="A1891:A1894"/>
    <mergeCell ref="A1896:A1899"/>
    <mergeCell ref="A1901:A1904"/>
    <mergeCell ref="A1846:A1849"/>
    <mergeCell ref="A1851:A1854"/>
    <mergeCell ref="A1856:A1859"/>
    <mergeCell ref="A1861:A1864"/>
    <mergeCell ref="A1866:A1869"/>
    <mergeCell ref="A1871:A1874"/>
    <mergeCell ref="A1816:A1819"/>
    <mergeCell ref="A1821:A1824"/>
    <mergeCell ref="A1826:A1829"/>
    <mergeCell ref="A1831:A1834"/>
    <mergeCell ref="A1836:A1839"/>
    <mergeCell ref="A1841:A1844"/>
    <mergeCell ref="A1786:A1789"/>
    <mergeCell ref="A1791:A1794"/>
    <mergeCell ref="A1796:A1799"/>
    <mergeCell ref="A1801:A1804"/>
    <mergeCell ref="A1806:A1809"/>
    <mergeCell ref="A1811:A1814"/>
    <mergeCell ref="A1756:A1759"/>
    <mergeCell ref="A1761:A1764"/>
    <mergeCell ref="A1766:A1769"/>
    <mergeCell ref="A1771:A1774"/>
    <mergeCell ref="A1776:A1779"/>
    <mergeCell ref="A1781:A1784"/>
    <mergeCell ref="A1726:A1729"/>
    <mergeCell ref="A1731:A1734"/>
    <mergeCell ref="A1736:A1739"/>
    <mergeCell ref="A1741:A1744"/>
    <mergeCell ref="A1746:A1749"/>
    <mergeCell ref="A1751:A1754"/>
    <mergeCell ref="A1696:A1699"/>
    <mergeCell ref="A1701:A1704"/>
    <mergeCell ref="A1706:A1709"/>
    <mergeCell ref="A1711:A1714"/>
    <mergeCell ref="A1716:A1719"/>
    <mergeCell ref="A1721:A1724"/>
    <mergeCell ref="A1666:A1669"/>
    <mergeCell ref="A1671:A1674"/>
    <mergeCell ref="A1676:A1679"/>
    <mergeCell ref="A1681:A1684"/>
    <mergeCell ref="A1686:A1689"/>
    <mergeCell ref="A1691:A1694"/>
    <mergeCell ref="A1636:A1639"/>
    <mergeCell ref="A1641:A1644"/>
    <mergeCell ref="A1646:A1649"/>
    <mergeCell ref="A1651:A1654"/>
    <mergeCell ref="A1656:A1659"/>
    <mergeCell ref="A1661:A1664"/>
    <mergeCell ref="A1606:A1609"/>
    <mergeCell ref="A1611:A1614"/>
    <mergeCell ref="A1616:A1619"/>
    <mergeCell ref="A1621:A1624"/>
    <mergeCell ref="A1626:A1629"/>
    <mergeCell ref="A1631:A1634"/>
    <mergeCell ref="A1576:A1579"/>
    <mergeCell ref="A1581:A1584"/>
    <mergeCell ref="A1586:A1589"/>
    <mergeCell ref="A1591:A1594"/>
    <mergeCell ref="A1596:A1599"/>
    <mergeCell ref="A1601:A1604"/>
    <mergeCell ref="A1546:A1549"/>
    <mergeCell ref="A1551:A1554"/>
    <mergeCell ref="A1556:A1559"/>
    <mergeCell ref="A1561:A1564"/>
    <mergeCell ref="A1566:A1569"/>
    <mergeCell ref="A1571:A1574"/>
    <mergeCell ref="A1516:A1519"/>
    <mergeCell ref="A1521:A1524"/>
    <mergeCell ref="A1526:A1529"/>
    <mergeCell ref="A1531:A1534"/>
    <mergeCell ref="A1536:A1539"/>
    <mergeCell ref="A1541:A1544"/>
    <mergeCell ref="A1486:A1489"/>
    <mergeCell ref="A1491:A1494"/>
    <mergeCell ref="A1496:A1499"/>
    <mergeCell ref="A1501:A1504"/>
    <mergeCell ref="A1506:A1509"/>
    <mergeCell ref="A1511:A1514"/>
    <mergeCell ref="A1456:A1459"/>
    <mergeCell ref="A1461:A1464"/>
    <mergeCell ref="A1466:A1469"/>
    <mergeCell ref="A1471:A1474"/>
    <mergeCell ref="A1476:A1479"/>
    <mergeCell ref="A1481:A1484"/>
    <mergeCell ref="A1426:A1429"/>
    <mergeCell ref="A1431:A1434"/>
    <mergeCell ref="A1436:A1439"/>
    <mergeCell ref="A1441:A1444"/>
    <mergeCell ref="A1446:A1449"/>
    <mergeCell ref="A1451:A1454"/>
    <mergeCell ref="A1396:A1399"/>
    <mergeCell ref="A1401:A1404"/>
    <mergeCell ref="A1406:A1409"/>
    <mergeCell ref="A1411:A1414"/>
    <mergeCell ref="A1416:A1419"/>
    <mergeCell ref="A1421:A1424"/>
    <mergeCell ref="A1366:A1369"/>
    <mergeCell ref="A1371:A1374"/>
    <mergeCell ref="A1376:A1379"/>
    <mergeCell ref="A1381:A1384"/>
    <mergeCell ref="A1386:A1389"/>
    <mergeCell ref="A1391:A1394"/>
    <mergeCell ref="A1336:A1339"/>
    <mergeCell ref="A1341:A1344"/>
    <mergeCell ref="A1346:A1349"/>
    <mergeCell ref="A1351:A1354"/>
    <mergeCell ref="A1356:A1359"/>
    <mergeCell ref="A1361:A1364"/>
    <mergeCell ref="A1306:A1309"/>
    <mergeCell ref="A1311:A1314"/>
    <mergeCell ref="A1316:A1319"/>
    <mergeCell ref="A1321:A1324"/>
    <mergeCell ref="A1326:A1329"/>
    <mergeCell ref="A1331:A1334"/>
    <mergeCell ref="A1276:A1279"/>
    <mergeCell ref="A1281:A1284"/>
    <mergeCell ref="A1286:A1289"/>
    <mergeCell ref="A1291:A1294"/>
    <mergeCell ref="A1296:A1299"/>
    <mergeCell ref="A1301:A1304"/>
    <mergeCell ref="A1246:A1249"/>
    <mergeCell ref="A1251:A1254"/>
    <mergeCell ref="A1256:A1259"/>
    <mergeCell ref="A1261:A1264"/>
    <mergeCell ref="A1266:A1269"/>
    <mergeCell ref="A1271:A1274"/>
    <mergeCell ref="A1216:A1219"/>
    <mergeCell ref="A1221:A1224"/>
    <mergeCell ref="A1226:A1229"/>
    <mergeCell ref="A1231:A1234"/>
    <mergeCell ref="A1236:A1239"/>
    <mergeCell ref="A1241:A1244"/>
    <mergeCell ref="A1186:A1189"/>
    <mergeCell ref="A1191:A1194"/>
    <mergeCell ref="A1196:A1199"/>
    <mergeCell ref="A1201:A1204"/>
    <mergeCell ref="A1206:A1209"/>
    <mergeCell ref="A1211:A1214"/>
    <mergeCell ref="A1156:A1159"/>
    <mergeCell ref="A1161:A1164"/>
    <mergeCell ref="A1166:A1169"/>
    <mergeCell ref="A1171:A1174"/>
    <mergeCell ref="A1176:A1179"/>
    <mergeCell ref="A1181:A1184"/>
    <mergeCell ref="A1126:A1129"/>
    <mergeCell ref="A1131:A1134"/>
    <mergeCell ref="A1136:A1139"/>
    <mergeCell ref="A1141:A1144"/>
    <mergeCell ref="A1146:A1149"/>
    <mergeCell ref="A1151:A1154"/>
    <mergeCell ref="A1096:A1099"/>
    <mergeCell ref="A1101:A1104"/>
    <mergeCell ref="A1106:A1109"/>
    <mergeCell ref="A1111:A1114"/>
    <mergeCell ref="A1116:A1119"/>
    <mergeCell ref="A1121:A1124"/>
    <mergeCell ref="A1066:A1069"/>
    <mergeCell ref="A1071:A1074"/>
    <mergeCell ref="A1076:A1079"/>
    <mergeCell ref="A1081:A1084"/>
    <mergeCell ref="A1086:A1089"/>
    <mergeCell ref="A1091:A1094"/>
    <mergeCell ref="A1036:A1039"/>
    <mergeCell ref="A1041:A1044"/>
    <mergeCell ref="A1046:A1049"/>
    <mergeCell ref="A1051:A1054"/>
    <mergeCell ref="A1056:A1059"/>
    <mergeCell ref="A1061:A1064"/>
    <mergeCell ref="A1006:A1009"/>
    <mergeCell ref="A1011:A1014"/>
    <mergeCell ref="A1016:A1019"/>
    <mergeCell ref="A1021:A1024"/>
    <mergeCell ref="A1026:A1029"/>
    <mergeCell ref="A1031:A1034"/>
    <mergeCell ref="A976:A979"/>
    <mergeCell ref="A981:A984"/>
    <mergeCell ref="A986:A989"/>
    <mergeCell ref="A991:A994"/>
    <mergeCell ref="A996:A999"/>
    <mergeCell ref="A1001:A1004"/>
    <mergeCell ref="A946:A949"/>
    <mergeCell ref="A951:A954"/>
    <mergeCell ref="A956:A959"/>
    <mergeCell ref="A961:A964"/>
    <mergeCell ref="A966:A969"/>
    <mergeCell ref="A971:A974"/>
    <mergeCell ref="A916:A919"/>
    <mergeCell ref="A921:A924"/>
    <mergeCell ref="A926:A929"/>
    <mergeCell ref="A931:A934"/>
    <mergeCell ref="A936:A939"/>
    <mergeCell ref="A941:A944"/>
    <mergeCell ref="A886:A889"/>
    <mergeCell ref="A891:A894"/>
    <mergeCell ref="A896:A899"/>
    <mergeCell ref="A901:A904"/>
    <mergeCell ref="A906:A909"/>
    <mergeCell ref="A911:A914"/>
    <mergeCell ref="A856:A859"/>
    <mergeCell ref="A861:A864"/>
    <mergeCell ref="A866:A869"/>
    <mergeCell ref="A871:A874"/>
    <mergeCell ref="A876:A879"/>
    <mergeCell ref="A881:A884"/>
    <mergeCell ref="A826:A829"/>
    <mergeCell ref="A831:A834"/>
    <mergeCell ref="A836:A839"/>
    <mergeCell ref="A841:A844"/>
    <mergeCell ref="A846:A849"/>
    <mergeCell ref="A851:A854"/>
    <mergeCell ref="A796:A799"/>
    <mergeCell ref="A801:A804"/>
    <mergeCell ref="A806:A809"/>
    <mergeCell ref="A811:A814"/>
    <mergeCell ref="A816:A819"/>
    <mergeCell ref="A821:A824"/>
    <mergeCell ref="A766:A769"/>
    <mergeCell ref="A771:A774"/>
    <mergeCell ref="A776:A779"/>
    <mergeCell ref="A781:A784"/>
    <mergeCell ref="A786:A789"/>
    <mergeCell ref="A791:A794"/>
    <mergeCell ref="A736:A739"/>
    <mergeCell ref="A741:A744"/>
    <mergeCell ref="A746:A749"/>
    <mergeCell ref="A751:A754"/>
    <mergeCell ref="A756:A759"/>
    <mergeCell ref="A761:A764"/>
    <mergeCell ref="A706:A709"/>
    <mergeCell ref="A711:A714"/>
    <mergeCell ref="A716:A719"/>
    <mergeCell ref="A721:A724"/>
    <mergeCell ref="A726:A729"/>
    <mergeCell ref="A731:A734"/>
    <mergeCell ref="A676:A679"/>
    <mergeCell ref="A681:A684"/>
    <mergeCell ref="A686:A689"/>
    <mergeCell ref="A691:A694"/>
    <mergeCell ref="A696:A699"/>
    <mergeCell ref="A701:A704"/>
    <mergeCell ref="A646:A649"/>
    <mergeCell ref="A651:A654"/>
    <mergeCell ref="A656:A659"/>
    <mergeCell ref="A661:A664"/>
    <mergeCell ref="A666:A669"/>
    <mergeCell ref="A671:A674"/>
    <mergeCell ref="A616:A619"/>
    <mergeCell ref="A621:A624"/>
    <mergeCell ref="A626:A629"/>
    <mergeCell ref="A631:A634"/>
    <mergeCell ref="A636:A639"/>
    <mergeCell ref="A641:A644"/>
    <mergeCell ref="A586:A589"/>
    <mergeCell ref="A591:A594"/>
    <mergeCell ref="A596:A599"/>
    <mergeCell ref="A601:A604"/>
    <mergeCell ref="A606:A609"/>
    <mergeCell ref="A611:A614"/>
    <mergeCell ref="A556:A559"/>
    <mergeCell ref="A561:A564"/>
    <mergeCell ref="A566:A569"/>
    <mergeCell ref="A571:A574"/>
    <mergeCell ref="A576:A579"/>
    <mergeCell ref="A581:A584"/>
    <mergeCell ref="A526:A529"/>
    <mergeCell ref="A531:A534"/>
    <mergeCell ref="A536:A539"/>
    <mergeCell ref="A541:A544"/>
    <mergeCell ref="A546:A549"/>
    <mergeCell ref="A551:A554"/>
    <mergeCell ref="A496:A499"/>
    <mergeCell ref="A501:A504"/>
    <mergeCell ref="A506:A509"/>
    <mergeCell ref="A511:A514"/>
    <mergeCell ref="A516:A519"/>
    <mergeCell ref="A521:A524"/>
    <mergeCell ref="A466:A469"/>
    <mergeCell ref="A471:A474"/>
    <mergeCell ref="A476:A479"/>
    <mergeCell ref="A481:A484"/>
    <mergeCell ref="A486:A489"/>
    <mergeCell ref="A491:A494"/>
    <mergeCell ref="A436:A439"/>
    <mergeCell ref="A441:A444"/>
    <mergeCell ref="A446:A449"/>
    <mergeCell ref="A451:A454"/>
    <mergeCell ref="A456:A459"/>
    <mergeCell ref="A461:A464"/>
    <mergeCell ref="A406:A409"/>
    <mergeCell ref="A411:A414"/>
    <mergeCell ref="A416:A419"/>
    <mergeCell ref="A421:A424"/>
    <mergeCell ref="A426:A429"/>
    <mergeCell ref="A431:A434"/>
    <mergeCell ref="A376:A379"/>
    <mergeCell ref="A381:A384"/>
    <mergeCell ref="A386:A389"/>
    <mergeCell ref="A391:A394"/>
    <mergeCell ref="A396:A399"/>
    <mergeCell ref="A401:A404"/>
    <mergeCell ref="A346:A349"/>
    <mergeCell ref="A351:A354"/>
    <mergeCell ref="A356:A359"/>
    <mergeCell ref="A361:A364"/>
    <mergeCell ref="A366:A369"/>
    <mergeCell ref="A371:A374"/>
    <mergeCell ref="A316:A319"/>
    <mergeCell ref="A321:A324"/>
    <mergeCell ref="A326:A329"/>
    <mergeCell ref="A331:A334"/>
    <mergeCell ref="A336:A339"/>
    <mergeCell ref="A341:A344"/>
    <mergeCell ref="A286:A289"/>
    <mergeCell ref="A291:A294"/>
    <mergeCell ref="A296:A299"/>
    <mergeCell ref="A301:A304"/>
    <mergeCell ref="A306:A309"/>
    <mergeCell ref="A311:A314"/>
    <mergeCell ref="A256:A259"/>
    <mergeCell ref="A261:A264"/>
    <mergeCell ref="A266:A269"/>
    <mergeCell ref="A271:A274"/>
    <mergeCell ref="A276:A279"/>
    <mergeCell ref="A281:A284"/>
    <mergeCell ref="A226:A229"/>
    <mergeCell ref="A231:A234"/>
    <mergeCell ref="A236:A239"/>
    <mergeCell ref="A241:A244"/>
    <mergeCell ref="A246:A249"/>
    <mergeCell ref="A251:A254"/>
    <mergeCell ref="A196:A199"/>
    <mergeCell ref="A201:A204"/>
    <mergeCell ref="A206:A209"/>
    <mergeCell ref="A211:A214"/>
    <mergeCell ref="A216:A219"/>
    <mergeCell ref="A221:A224"/>
    <mergeCell ref="A166:A169"/>
    <mergeCell ref="A171:A174"/>
    <mergeCell ref="A176:A179"/>
    <mergeCell ref="A181:A184"/>
    <mergeCell ref="A186:A189"/>
    <mergeCell ref="A191:A194"/>
    <mergeCell ref="A136:A139"/>
    <mergeCell ref="A141:A144"/>
    <mergeCell ref="A146:A149"/>
    <mergeCell ref="A151:A154"/>
    <mergeCell ref="A156:A159"/>
    <mergeCell ref="A161:A164"/>
    <mergeCell ref="A106:A109"/>
    <mergeCell ref="A111:A114"/>
    <mergeCell ref="A116:A119"/>
    <mergeCell ref="A121:A124"/>
    <mergeCell ref="A126:A129"/>
    <mergeCell ref="A131:A134"/>
    <mergeCell ref="A76:A79"/>
    <mergeCell ref="A81:A84"/>
    <mergeCell ref="A86:A89"/>
    <mergeCell ref="A91:A94"/>
    <mergeCell ref="A96:A99"/>
    <mergeCell ref="A101:A104"/>
    <mergeCell ref="A46:A49"/>
    <mergeCell ref="A51:A54"/>
    <mergeCell ref="A56:A59"/>
    <mergeCell ref="A61:A64"/>
    <mergeCell ref="A66:A69"/>
    <mergeCell ref="A71:A74"/>
    <mergeCell ref="A11:A14"/>
    <mergeCell ref="A16:A19"/>
    <mergeCell ref="A21:A24"/>
    <mergeCell ref="A26:A29"/>
    <mergeCell ref="A31:A34"/>
    <mergeCell ref="A36:A39"/>
    <mergeCell ref="A41:A44"/>
  </mergeCells>
  <conditionalFormatting sqref="B11:C1004 B1006:C3514">
    <cfRule type="cellIs" dxfId="73" priority="14" operator="equal">
      <formula>0</formula>
    </cfRule>
  </conditionalFormatting>
  <conditionalFormatting sqref="B3506:C3509">
    <cfRule type="cellIs" dxfId="72" priority="13" operator="equal">
      <formula>0</formula>
    </cfRule>
  </conditionalFormatting>
  <conditionalFormatting sqref="B3496:C3499">
    <cfRule type="cellIs" dxfId="71" priority="12" operator="equal">
      <formula>0</formula>
    </cfRule>
  </conditionalFormatting>
  <conditionalFormatting sqref="B3486:C3489 B3476:C3479 B3466:C3469 B3456:C3459 B3446:C3449 B3436:C3439 B3426:C3429 B3416:C3419 B3406:C3409 B3396:C3399 B3386:C3389 B3376:C3379">
    <cfRule type="cellIs" dxfId="70" priority="11" operator="equal">
      <formula>0</formula>
    </cfRule>
  </conditionalFormatting>
  <conditionalFormatting sqref="B3366:C3369 B3356:C3359 B3346:C3349 B3336:C3339 B3326:C3329 B3316:C3319 B3306:C3309 B3296:C3299 B3286:C3289 B3276:C3279 B3266:C3269 B3256:C3259 B3246:C3249 B3236:C3239 B3226:C3229 B3216:C3219 B3206:C3209 B3196:C3199 B3186:C3189 B3176:C3179 B3166:C3169 B3156:C3159 B3146:C3149 B3136:C3139 B3126:C3129 B3116:C3119 B3106:C3109 B3096:C3099 B3086:C3089 B3076:C3079 B3066:C3069 B3056:C3059 B3046:C3049 B3036:C3039 B3026:C3029 B3016:C3019 B3006:C3009">
    <cfRule type="cellIs" dxfId="69" priority="10" operator="equal">
      <formula>0</formula>
    </cfRule>
  </conditionalFormatting>
  <conditionalFormatting sqref="B16:C19 B26:C29 B36:C39 B46:C49 B56:C59 B66:C69 B76:C79 B86:C89 B96:C99 B106:C109 B116:C119 B126:C129 B136:C139 B146:C149 B156:C159 B166:C169 B176:C179 B186:C189 B196:C199 B206:C209 B216:C219 B226:C229 B236:C239 B246:C249 B256:C259 B266:C269 B276:C279 B286:C289 B296:C299 B306:C309 B316:C319 B326:C329 B336:C339 B346:C349 B356:C359 B366:C369 B376:C379 B386:C389 B396:C399 B406:C409 B416:C419 B426:C429 B436:C439 B446:C449 B456:C459 B466:C469 B476:C479 B486:C489 B496:C499 B506:C509">
    <cfRule type="cellIs" dxfId="68" priority="9" operator="equal">
      <formula>0</formula>
    </cfRule>
  </conditionalFormatting>
  <conditionalFormatting sqref="B516:C519 B526:C529 B536:C539 B546:C549 B556:C559 B566:C569 B576:C579 B586:C589 B596:C599 B606:C609 B616:C619 B626:C629 B636:C639 B646:C649 B656:C659 B666:C669 B676:C679 B686:C689 B696:C699 B706:C709 B716:C719 B726:C729 B736:C739 B746:C749 B756:C759 B766:C769 B776:C779 B786:C789 B796:C799 B806:C809 B816:C819 B826:C829 B836:C839 B846:C849 B856:C859 B866:C869 B876:C879 B886:C889 B896:C899 B906:C909 B916:C919 B926:C929 B936:C939 B946:C949 B956:C959 B966:C969 B976:C979 B986:C989 B996:C999 B1006:C1009">
    <cfRule type="cellIs" dxfId="67" priority="8" operator="equal">
      <formula>0</formula>
    </cfRule>
  </conditionalFormatting>
  <conditionalFormatting sqref="B1005:C1005">
    <cfRule type="cellIs" dxfId="66" priority="7" operator="equal">
      <formula>0</formula>
    </cfRule>
  </conditionalFormatting>
  <conditionalFormatting sqref="B1016:C1019 B1026:C1029 B1036:C1039 B1046:C1049 B1056:C1059 B1066:C1069 B1076:C1079 B1086:C1089 B1096:C1099 B1106:C1109 B1116:C1119 B1126:C1129 B1136:C1139 B1146:C1149 B1156:C1159 B1166:C1169 B1176:C1179 B1186:C1189 B1196:C1199 B1206:C1209 B1216:C1219 B1226:C1229 B1236:C1239 B1246:C1249 B1256:C1259 B1266:C1269 B1276:C1279 B1286:C1289 B1296:C1299 B1306:C1309 B1316:C1319 B1326:C1329 B1336:C1339 B1346:C1349 B1356:C1359 B1366:C1369 B1376:C1379 B1386:C1389 B1396:C1399 B1406:C1409 B1416:C1419 B1426:C1429 B1436:C1439 B1446:C1449 B1456:C1459 B1466:C1469 B1476:C1479 B1486:C1489 B1496:C1499 B1506:C1509">
    <cfRule type="cellIs" dxfId="65" priority="6" operator="equal">
      <formula>0</formula>
    </cfRule>
  </conditionalFormatting>
  <conditionalFormatting sqref="B1516:C1519 B1526:C1529 B1536:C1539 B1546:C1549 B1556:C1559 B1566:C1569 B1576:C1579 B1586:C1589 B1596:C1599 B1606:C1609 B1616:C1619 B1626:C1629 B1636:C1639 B1646:C1649 B1656:C1659 B1666:C1669 B1676:C1679 B1686:C1689 B1696:C1699 B1706:C1709 B1716:C1719 B1726:C1729 B1736:C1739 B1746:C1749 B1756:C1759 B1766:C1769 B1776:C1779 B1786:C1789 B1796:C1799 B1806:C1809 B1816:C1819 B1826:C1829 B1836:C1839 B1846:C1849 B1856:C1859 B1866:C1869 B1876:C1879 B1886:C1889 B1896:C1899 B1906:C1909 B1916:C1919 B1926:C1929 B1936:C1939 B1946:C1949 B1956:C1959 B1966:C1969 B1976:C1979 B1986:C1989 B1996:C1999 B2006:C2009">
    <cfRule type="cellIs" dxfId="64" priority="5" operator="equal">
      <formula>0</formula>
    </cfRule>
  </conditionalFormatting>
  <conditionalFormatting sqref="T2021 B2016:C2019 B2026:C2029 B2036:C2039 B2046:C2049 B2056:C2059 B2066:C2069 B2076:C2079 B2086:C2089 B2096:C2099 B2106:C2109 B2116:C2119 B2126:C2129 B2136:C2139 B2146:C2149 B2156:C2159 B2166:C2169 B2176:C2179 B2186:C2189 B2196:C2199 B2206:C2209 B2216:C2219 B2226:C2229 B2236:C2239 B2246:C2249 B2256:C2259 B2266:C2269 B2276:C2279 B2286:C2289 B2296:C2299 B2306:C2309 B2316:C2319 B2326:C2329 B2336:C2339 B2346:C2349 B2356:C2359 B2366:C2369 B2376:C2379 B2386:C2389 B2396:C2399 B2406:C2409 B2416:C2419 B2426:C2429 B2436:C2439 B2446:C2449 B2456:C2459 B2466:C2469 B2476:C2479 B2486:C2489 B2496:C2499 B2506:C2509">
    <cfRule type="cellIs" dxfId="63" priority="4" operator="equal">
      <formula>0</formula>
    </cfRule>
  </conditionalFormatting>
  <conditionalFormatting sqref="T2488 B2516:C2519 B2526:C2529 B2536:C2539 B2546:C2549 B2556:C2559 B2566:C2569 B2576:C2579 B2586:C2589 B2596:C2599 B2606:C2609 B2616:C2619 B2626:C2629 B2636:C2639 B2646:C2649 B2656:C2659 B2666:C2669 B2676:C2679 B2686:C2689 B2696:C2699 B2706:C2709 B2716:C2719 B2726:C2729 B2736:C2739 B2746:C2749 B2756:C2759">
    <cfRule type="cellIs" dxfId="62" priority="3" operator="equal">
      <formula>0</formula>
    </cfRule>
  </conditionalFormatting>
  <conditionalFormatting sqref="J2744 B2766:C2769 B2776:C2779 B2786:C2789 B2796:C2799 B2806:C2809 B2816:C2819 B2826:C2829 B2836:C2839 B2846:C2849 B2856:C2859 B2866:C2869 B2876:C2879 B2886:C2889 B2896:C2899 B2906:C2909 B2916:C2919 B2926:C2929 B2936:C2939 B2946:C2949 B2956:C2959 B2966:C2969 B2976:C2979">
    <cfRule type="cellIs" dxfId="61" priority="2" operator="equal">
      <formula>0</formula>
    </cfRule>
  </conditionalFormatting>
  <conditionalFormatting sqref="B2986:C2989 B2996:C2999">
    <cfRule type="cellIs" dxfId="60" priority="1" operator="equal">
      <formula>0</formula>
    </cfRule>
  </conditionalFormatting>
  <dataValidations disablePrompts="1" count="1">
    <dataValidation type="list" allowBlank="1" showInputMessage="1" showErrorMessage="1" sqref="D11:D14 D16:D19 D421:D424 D21:D24 D26:D29 D31:D34 D36:D39 D41:D44 D46:D49 D51:D54 D56:D59 D61:D64 D366:D369 D426:D429 D431:D434 D436:D439 D441:D444 D446:D449 D451:D454 D456:D459 D461:D464 D66:D69 D71:D74 D76:D79 D81:D84 D86:D89 D91:D94 D96:D99 D101:D104 D106:D109 D111:D114 D116:D119 D121:D124 D126:D129 D131:D134 D136:D139 D141:D144 D146:D149 D151:D154 D156:D159 D161:D164 D166:D169 D171:D174 D176:D179 D181:D184 D186:D189 D191:D194 D196:D199 D201:D204 D206:D209 D211:D214 D216:D219 D221:D224 D226:D229 D231:D234 D236:D239 D241:D244 D246:D249 D251:D254 D256:D259 D261:D264 D266:D269 D271:D274 D276:D279 D281:D284 D286:D289 D291:D294 D296:D299 D301:D304 D306:D309 D311:D314 D316:D319 D321:D324 D326:D329 D331:D334 D336:D339 D341:D344 D346:D349 D351:D354 D356:D359 D361:D364 D371:D374 D376:D379 D381:D384 D386:D389 D391:D394 D396:D399 D401:D404 D406:D409 D411:D414 D416:D419 D466:D469 D471:D474 D476:D479 D481:D484 D486:D489 D491:D494 D496:D499 D501:D504 D506:D509 D986:D989 D991:D994 D511:D514 D996:D999 D1001:D1004 D1006:D1009 D1011:D1014 D1016:D1019 D516:D519 D521:D524 D926:D929 D526:D529 D531:D534 D536:D539 D541:D544 D546:D549 D551:D554 D556:D559 D561:D564 D566:D569 D871:D874 D931:D934 D936:D939 D941:D944 D946:D949 D951:D954 D956:D959 D961:D964 D966:D969 D571:D574 D576:D579 D581:D584 D586:D589 D591:D594 D596:D599 D601:D604 D606:D609 D611:D614 D616:D619 D621:D624 D626:D629 D631:D634 D636:D639 D641:D644 D646:D649 D651:D654 D656:D659 D661:D664 D666:D669 D671:D674 D676:D679 D681:D684 D686:D689 D691:D694 D696:D699 D701:D704 D706:D709 D711:D714 D716:D719 D721:D724 D726:D729 D731:D734 D736:D739 D741:D744 D746:D749 D751:D754 D756:D759 D761:D764 D766:D769 D771:D774 D776:D779 D781:D784 D786:D789 D791:D794 D796:D799 D801:D804 D806:D809 D811:D814 D816:D819 D821:D824 D826:D829 D831:D834 D836:D839 D841:D844 D846:D849 D851:D854 D856:D859 D861:D864 D866:D869 D876:D879 D881:D884 D886:D889 D891:D894 D896:D899 D901:D904 D906:D909 D911:D914 D916:D919 D921:D924 D971:D974 D976:D979 D981:D984 D1021:D1024 D1026:D1029 D1431:D1434 D1031:D1034 D1036:D1039 D1041:D1044 D1046:D1049 D1051:D1054 D1056:D1059 D1061:D1064 D1066:D1069 D1071:D1074 D1376:D1379 D1436:D1439 D1441:D1444 D1446:D1449 D1451:D1454 D1456:D1459 D1461:D1464 D1466:D1469 D1471:D1474 D1076:D1079 D1081:D1084 D1086:D1089 D1091:D1094 D1096:D1099 D1101:D1104 D1106:D1109 D1111:D1114 D1116:D1119 D1121:D1124 D1126:D1129 D1131:D1134 D1136:D1139 D1141:D1144 D1146:D1149 D1151:D1154 D1156:D1159 D1161:D1164 D1166:D1169 D1171:D1174 D1176:D1179 D1181:D1184 D1186:D1189 D1191:D1194 D1196:D1199 D1201:D1204 D1206:D1209 D1211:D1214 D1216:D1219 D1221:D1224 D1226:D1229 D1231:D1234 D1236:D1239 D1241:D1244 D1246:D1249 D1251:D1254 D1256:D1259 D1261:D1264 D1266:D1269 D1271:D1274 D1276:D1279 D1281:D1284 D1286:D1289 D1291:D1294 D1296:D1299 D1301:D1304 D1306:D1309 D1311:D1314 D1316:D1319 D1321:D1324 D1326:D1329 D1331:D1334 D1336:D1339 D1341:D1344 D1346:D1349 D1351:D1354 D1356:D1359 D1361:D1364 D1366:D1369 D1371:D1374 D1381:D1384 D1386:D1389 D1391:D1394 D1396:D1399 D1401:D1404 D1406:D1409 D1411:D1414 D1416:D1419 D1421:D1424 D1426:D1429 D1476:D1479 D1481:D1484 D1486:D1489 D1491:D1494 D1496:D1499 D1501:D1504 D1506:D1509 D1511:D1514 D1516:D1519 D1521:D1524 D1526:D1529 D1531:D1534 D1936:D1939 D1536:D1539 D1541:D1544 D1546:D1549 D1551:D1554 D1556:D1559 D1561:D1564 D1566:D1569 D1571:D1574 D1576:D1579 D1881:D1884 D1941:D1944 D1946:D1949 D1951:D1954 D1956:D1959 D1961:D1964 D1966:D1969 D1971:D1974 D1976:D1979 D1581:D1584 D1586:D1589 D1591:D1594 D1596:D1599 D1601:D1604 D1606:D1609 D1611:D1614 D1616:D1619 D1621:D1624 D1626:D1629 D1631:D1634 D1636:D1639 D1641:D1644 D1646:D1649 D1651:D1654 D1656:D1659 D1661:D1664 D1666:D1669 D1671:D1674 D1676:D1679 D1681:D1684 D1686:D1689 D1691:D1694 D1696:D1699 D1701:D1704 D1706:D1709 D1711:D1714 D1716:D1719 D1721:D1724 D1726:D1729 D1731:D1734 D1736:D1739 D1741:D1744 D1746:D1749 D1751:D1754 D1756:D1759 D1761:D1764 D1766:D1769 D1771:D1774 D1776:D1779 D1781:D1784 D1786:D1789 D1791:D1794 D1796:D1799 D1801:D1804 D1806:D1809 D1811:D1814 D1816:D1819 D1821:D1824 D1826:D1829 D1831:D1834 D1836:D1839 D1841:D1844 D1846:D1849 D1851:D1854 D1856:D1859 D1861:D1864 D1866:D1869 D1871:D1874 D1876:D1879 D1886:D1889 D1891:D1894 D1896:D1899 D1901:D1904 D1906:D1909 D1911:D1914 D1916:D1919 D1921:D1924 D1926:D1929 D1931:D1934 D1981:D1984 D1986:D1989 D1991:D1994 D1996:D1999 D2001:D2004 D2006:D2009 D2486:D2489 D2491:D2494 D2011:D2014 D2496:D2499 D2501:D2504 D2506:D2509 D2016:D2019 D2021:D2024 D2426:D2429 D2026:D2029 D2031:D2034 D2036:D2039 D2041:D2044 D2046:D2049 D2051:D2054 D2056:D2059 D2061:D2064 D2066:D2069 D2371:D2374 D2431:D2434 D2436:D2439 D2441:D2444 D2446:D2449 D2451:D2454 D2456:D2459 D2461:D2464 D2466:D2469 D2071:D2074 D2076:D2079 D2081:D2084 D2086:D2089 D2091:D2094 D2096:D2099 D2101:D2104 D2106:D2109 D2111:D2114 D2116:D2119 D2121:D2124 D2126:D2129 D2131:D2134 D2136:D2139 D2141:D2144 D2146:D2149 D2151:D2154 D2156:D2159 D2161:D2164 D2166:D2169 D2171:D2174 D2176:D2179 D2181:D2184 D2186:D2189 D2191:D2194 D2196:D2199 D2201:D2204 D2206:D2209 D2211:D2214 D2216:D2219 D2221:D2224 D2226:D2229 D2231:D2234 D2236:D2239 D2241:D2244 D2246:D2249 D2251:D2254 D2256:D2259 D2261:D2264 D2266:D2269 D2271:D2274 D2276:D2279 D2281:D2284 D2286:D2289 D2291:D2294 D2296:D2299 D2301:D2304 D2306:D2309 D2311:D2314 D2316:D2319 D2321:D2324 D2326:D2329 D2331:D2334 D2336:D2339 D2341:D2344 D2346:D2349 D2351:D2354 D2356:D2359 D2361:D2364 D2366:D2369 D2376:D2379 D2381:D2384 D2386:D2389 D2391:D2394 D2396:D2399 D2401:D2404 D2406:D2409 D2411:D2414 D2416:D2419 D2421:D2424 D2471:D2474 D2476:D2479 D2481:D2484 D2986:D2989 D2991:D2994 D2511:D2514 D2996:D2999 D3001:D3004 D3006:D3009 D2516:D2519 D2521:D2524 D2926:D2929 D2526:D2529 D2531:D2534 D2536:D2539 D2541:D2544 D2546:D2549 D2551:D2554 D2556:D2559 D2561:D2564 D2566:D2569 D2871:D2874 D2931:D2934 D2936:D2939 D2941:D2944 D2946:D2949 D2951:D2954 D2956:D2959 D2961:D2964 D2966:D2969 D2571:D2574 D2576:D2579 D2581:D2584 D2586:D2589 D2591:D2594 D2596:D2599 D2601:D2604 D2606:D2609 D2611:D2614 D2616:D2619 D2621:D2624 D2626:D2629 D2631:D2634 D2636:D2639 D2641:D2644 D2646:D2649 D2651:D2654 D2656:D2659 D2661:D2664 D2666:D2669 D2671:D2674 D2676:D2679 D2681:D2684 D2686:D2689 D2691:D2694 D2696:D2699 D2701:D2704 D2706:D2709 D2711:D2714 D2716:D2719 D2721:D2724 D2726:D2729 D2731:D2734 D2736:D2739 D2741:D2744 D2746:D2749 D2751:D2754 D2756:D2759 D2761:D2764 D2766:D2769 D2771:D2774 D2776:D2779 D2781:D2784 D2786:D2789 D2791:D2794 D2796:D2799 D2801:D2804 D2806:D2809 D2811:D2814 D2816:D2819 D2821:D2824 D2826:D2829 D2831:D2834 D2836:D2839 D2841:D2844 D2846:D2849 D2851:D2854 D2856:D2859 D2861:D2864 D2866:D2869 D2876:D2879 D2881:D2884 D2886:D2889 D2891:D2894 D2896:D2899 D2901:D2904 D2906:D2909 D2911:D2914 D2916:D2919 D2921:D2924 D2971:D2974 D2976:D2979 D2981:D2984 D3486:D3489 D3491:D3494 D3011:D3014 D3496:D3499 D3501:D3504 D3506:D3509 D3016:D3019 D3021:D3024 D3426:D3429 D3026:D3029 D3031:D3034 D3036:D3039 D3041:D3044 D3046:D3049 D3051:D3054 D3056:D3059 D3061:D3064 D3066:D3069 D3371:D3374 D3431:D3434 D3436:D3439 D3441:D3444 D3446:D3449 D3451:D3454 D3456:D3459 D3461:D3464 D3466:D3469 D3071:D3074 D3076:D3079 D3081:D3084 D3086:D3089 D3091:D3094 D3096:D3099 D3101:D3104 D3106:D3109 D3111:D3114 D3116:D3119 D3121:D3124 D3126:D3129 D3131:D3134 D3136:D3139 D3141:D3144 D3146:D3149 D3151:D3154 D3156:D3159 D3161:D3164 D3166:D3169 D3171:D3174 D3176:D3179 D3181:D3184 D3186:D3189 D3191:D3194 D3196:D3199 D3201:D3204 D3206:D3209 D3211:D3214 D3216:D3219 D3221:D3224 D3226:D3229 D3231:D3234 D3236:D3239 D3241:D3244 D3246:D3249 D3251:D3254 D3256:D3259 D3261:D3264 D3266:D3269 D3271:D3274 D3276:D3279 D3281:D3284 D3286:D3289 D3291:D3294 D3296:D3299 D3301:D3304 D3306:D3309 D3311:D3314 D3316:D3319 D3321:D3324 D3326:D3329 D3331:D3334 D3336:D3339 D3341:D3344 D3346:D3349 D3351:D3354 D3356:D3359 D3361:D3364 D3366:D3369 D3376:D3379 D3381:D3384 D3386:D3389 D3391:D3394 D3396:D3399 D3401:D3404 D3406:D3409 D3411:D3414 D3416:D3419 D3421:D3424 D3471:D3474 D3476:D3479 D3481:D3484 D3511:D3514" xr:uid="{00000000-0002-0000-0400-000000000000}">
      <formula1>$U$11:$U$18</formula1>
    </dataValidation>
  </dataValidations>
  <pageMargins left="0.7" right="0.7" top="0.75" bottom="0.75" header="0.3" footer="0.3"/>
  <pageSetup paperSize="9"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68"/>
  <sheetViews>
    <sheetView topLeftCell="A4" zoomScale="150" zoomScaleNormal="150" workbookViewId="0">
      <pane xSplit="2" ySplit="7" topLeftCell="C11" activePane="bottomRight" state="frozen"/>
      <selection activeCell="A4" sqref="A4"/>
      <selection pane="topRight" activeCell="C4" sqref="C4"/>
      <selection pane="bottomLeft" activeCell="A11" sqref="A11"/>
      <selection pane="bottomRight" activeCell="A12" sqref="A12"/>
    </sheetView>
  </sheetViews>
  <sheetFormatPr baseColWidth="10" defaultRowHeight="15" x14ac:dyDescent="0.25"/>
  <cols>
    <col min="2" max="2" width="22" customWidth="1"/>
  </cols>
  <sheetData>
    <row r="1" spans="1:18" x14ac:dyDescent="0.25">
      <c r="A1" s="57"/>
      <c r="B1" s="57"/>
      <c r="C1" s="57"/>
      <c r="D1" s="57"/>
      <c r="E1" s="57"/>
      <c r="F1" s="57"/>
      <c r="G1" s="57"/>
      <c r="H1" s="57"/>
      <c r="I1" s="57"/>
      <c r="J1" s="57"/>
      <c r="K1" s="57"/>
      <c r="L1" s="57"/>
      <c r="M1" s="57"/>
      <c r="N1" s="57"/>
      <c r="O1" s="57"/>
      <c r="P1" s="57"/>
      <c r="Q1" s="57"/>
      <c r="R1" s="57"/>
    </row>
    <row r="2" spans="1:18" x14ac:dyDescent="0.25">
      <c r="A2" s="57"/>
      <c r="B2" s="57"/>
      <c r="C2" s="57"/>
      <c r="D2" s="57"/>
      <c r="E2" s="57"/>
      <c r="F2" s="57"/>
      <c r="G2" s="57"/>
      <c r="H2" s="57"/>
      <c r="I2" s="57"/>
      <c r="J2" s="57"/>
      <c r="K2" s="57"/>
      <c r="L2" s="57"/>
      <c r="M2" s="57"/>
      <c r="N2" s="57"/>
      <c r="O2" s="57"/>
      <c r="P2" s="57"/>
      <c r="Q2" s="57"/>
      <c r="R2" s="57"/>
    </row>
    <row r="3" spans="1:18" x14ac:dyDescent="0.25">
      <c r="A3" s="57"/>
      <c r="B3" s="345" t="s">
        <v>34</v>
      </c>
      <c r="C3" s="348" t="s">
        <v>35</v>
      </c>
      <c r="D3" s="349"/>
      <c r="E3" s="354" t="s">
        <v>36</v>
      </c>
      <c r="F3" s="355" t="s">
        <v>37</v>
      </c>
      <c r="G3" s="348" t="s">
        <v>38</v>
      </c>
      <c r="H3" s="349"/>
      <c r="I3" s="354" t="s">
        <v>41</v>
      </c>
      <c r="J3" s="57"/>
      <c r="K3" s="57"/>
      <c r="L3" s="57"/>
      <c r="M3" s="57"/>
      <c r="N3" s="57"/>
      <c r="O3" s="57"/>
      <c r="P3" s="57"/>
      <c r="Q3" s="57"/>
      <c r="R3" s="57"/>
    </row>
    <row r="4" spans="1:18" ht="15" customHeight="1" x14ac:dyDescent="0.25">
      <c r="A4" s="57"/>
      <c r="B4" s="346"/>
      <c r="C4" s="350"/>
      <c r="D4" s="351"/>
      <c r="E4" s="354"/>
      <c r="F4" s="355"/>
      <c r="G4" s="350"/>
      <c r="H4" s="351"/>
      <c r="I4" s="354"/>
      <c r="J4" s="57"/>
      <c r="K4" s="57"/>
      <c r="L4" s="57"/>
      <c r="M4" s="57"/>
      <c r="N4" s="57"/>
      <c r="O4" s="57"/>
      <c r="P4" s="57"/>
      <c r="Q4" s="57"/>
      <c r="R4" s="57"/>
    </row>
    <row r="5" spans="1:18" x14ac:dyDescent="0.25">
      <c r="A5" s="57"/>
      <c r="B5" s="346"/>
      <c r="C5" s="352"/>
      <c r="D5" s="353"/>
      <c r="E5" s="354"/>
      <c r="F5" s="355"/>
      <c r="G5" s="352"/>
      <c r="H5" s="353"/>
      <c r="I5" s="354"/>
      <c r="J5" s="57"/>
      <c r="K5" s="57"/>
      <c r="L5" s="57"/>
      <c r="M5" s="57"/>
      <c r="N5" s="57"/>
      <c r="O5" s="57"/>
      <c r="P5" s="57"/>
      <c r="Q5" s="57"/>
      <c r="R5" s="57"/>
    </row>
    <row r="6" spans="1:18" x14ac:dyDescent="0.25">
      <c r="A6" s="57"/>
      <c r="B6" s="346"/>
      <c r="C6" s="345" t="s">
        <v>39</v>
      </c>
      <c r="D6" s="345" t="s">
        <v>40</v>
      </c>
      <c r="E6" s="354"/>
      <c r="F6" s="355"/>
      <c r="G6" s="345" t="s">
        <v>39</v>
      </c>
      <c r="H6" s="345" t="s">
        <v>40</v>
      </c>
      <c r="I6" s="354"/>
      <c r="J6" s="57"/>
      <c r="K6" s="57"/>
      <c r="L6" s="57"/>
      <c r="M6" s="57"/>
      <c r="N6" s="57"/>
      <c r="O6" s="57"/>
      <c r="P6" s="57"/>
      <c r="Q6" s="57"/>
      <c r="R6" s="57"/>
    </row>
    <row r="7" spans="1:18" x14ac:dyDescent="0.25">
      <c r="A7" s="57"/>
      <c r="B7" s="346"/>
      <c r="C7" s="346"/>
      <c r="D7" s="346"/>
      <c r="E7" s="354"/>
      <c r="F7" s="355"/>
      <c r="G7" s="346"/>
      <c r="H7" s="346"/>
      <c r="I7" s="354"/>
      <c r="J7" s="57"/>
      <c r="K7" s="57"/>
      <c r="L7" s="57"/>
      <c r="M7" s="57"/>
      <c r="N7" s="57"/>
      <c r="O7" s="57"/>
      <c r="P7" s="57"/>
      <c r="Q7" s="57"/>
      <c r="R7" s="57"/>
    </row>
    <row r="8" spans="1:18" x14ac:dyDescent="0.25">
      <c r="A8" s="57"/>
      <c r="B8" s="346"/>
      <c r="C8" s="346"/>
      <c r="D8" s="346"/>
      <c r="E8" s="354"/>
      <c r="F8" s="355"/>
      <c r="G8" s="346"/>
      <c r="H8" s="346"/>
      <c r="I8" s="354"/>
      <c r="J8" s="57"/>
      <c r="K8" s="57"/>
      <c r="L8" s="57"/>
      <c r="M8" s="57"/>
      <c r="N8" s="57"/>
      <c r="O8" s="57"/>
      <c r="P8" s="57"/>
      <c r="Q8" s="57"/>
      <c r="R8" s="57"/>
    </row>
    <row r="9" spans="1:18" x14ac:dyDescent="0.25">
      <c r="A9" s="57"/>
      <c r="B9" s="347"/>
      <c r="C9" s="347"/>
      <c r="D9" s="347"/>
      <c r="E9" s="354"/>
      <c r="F9" s="355"/>
      <c r="G9" s="347"/>
      <c r="H9" s="347"/>
      <c r="I9" s="354"/>
      <c r="J9" s="57"/>
      <c r="K9" s="57"/>
      <c r="L9" s="57"/>
      <c r="M9" s="57"/>
      <c r="N9" s="57"/>
      <c r="O9" s="57"/>
      <c r="P9" s="57"/>
      <c r="Q9" s="57"/>
      <c r="R9" s="57"/>
    </row>
    <row r="10" spans="1:18" x14ac:dyDescent="0.25">
      <c r="A10" s="57"/>
      <c r="B10" s="74"/>
      <c r="C10" s="75">
        <f>SUM(C12:C100)</f>
        <v>902.75</v>
      </c>
      <c r="D10" s="75">
        <f t="shared" ref="D10:I10" si="0">SUM(D12:D100)</f>
        <v>23.24</v>
      </c>
      <c r="E10" s="75">
        <f t="shared" si="0"/>
        <v>925.99</v>
      </c>
      <c r="F10" s="75">
        <f t="shared" si="0"/>
        <v>412.50000000000006</v>
      </c>
      <c r="G10" s="75">
        <f t="shared" si="0"/>
        <v>268.06999999999994</v>
      </c>
      <c r="H10" s="75">
        <f t="shared" si="0"/>
        <v>216.98000000000002</v>
      </c>
      <c r="I10" s="76">
        <f t="shared" si="0"/>
        <v>1170.82</v>
      </c>
      <c r="J10" s="57"/>
      <c r="K10" s="57"/>
      <c r="L10" s="57"/>
      <c r="M10" s="57"/>
      <c r="N10" s="57"/>
      <c r="O10" s="57"/>
      <c r="P10" s="57"/>
      <c r="Q10" s="57"/>
      <c r="R10" s="57"/>
    </row>
    <row r="11" spans="1:18" x14ac:dyDescent="0.25">
      <c r="A11" s="86">
        <v>1</v>
      </c>
      <c r="B11" s="84">
        <v>2</v>
      </c>
      <c r="C11" s="84">
        <v>3</v>
      </c>
      <c r="D11" s="84">
        <v>4</v>
      </c>
      <c r="E11" s="85">
        <v>5</v>
      </c>
      <c r="F11" s="85">
        <v>6</v>
      </c>
      <c r="G11" s="84">
        <v>7</v>
      </c>
      <c r="H11" s="84">
        <v>8</v>
      </c>
      <c r="I11" s="85">
        <v>9</v>
      </c>
      <c r="J11" s="57"/>
      <c r="K11" s="57"/>
      <c r="L11" s="57"/>
      <c r="M11" s="57"/>
      <c r="N11" s="57"/>
      <c r="O11" s="57"/>
      <c r="P11" s="57"/>
      <c r="Q11" s="57"/>
      <c r="R11" s="57"/>
    </row>
    <row r="12" spans="1:18" x14ac:dyDescent="0.25">
      <c r="A12" s="57"/>
      <c r="B12" s="90" t="s">
        <v>105</v>
      </c>
      <c r="C12" s="68" t="str">
        <f>IFERROR(VLOOKUP(B12,Hoja2!$C$10:$J$705,2,FALSE),"")</f>
        <v/>
      </c>
      <c r="D12" s="70" t="str">
        <f>IFERROR(VLOOKUP(B12,Hoja2!$C$10:$J$705,3,FALSE),"")</f>
        <v/>
      </c>
      <c r="E12" s="68" t="str">
        <f>IFERROR(VLOOKUP(B12,Hoja2!$C$10:$J$705,4,FALSE),"")</f>
        <v/>
      </c>
      <c r="F12" s="70" t="str">
        <f>IFERROR(VLOOKUP(B12,Hoja2!$C$10:$J$705,5,FALSE),"")</f>
        <v/>
      </c>
      <c r="G12" s="68" t="str">
        <f>IFERROR(VLOOKUP(B12,Hoja2!$C$10:$J$705,6,FALSE),"")</f>
        <v/>
      </c>
      <c r="H12" s="68" t="str">
        <f>IFERROR(VLOOKUP(B12,Hoja2!$C$10:$J$705,7,FALSE),"")</f>
        <v/>
      </c>
      <c r="I12" s="71" t="str">
        <f>IFERROR(VLOOKUP(B12,Hoja2!$C$10:$J$705,8,FALSE),"")</f>
        <v/>
      </c>
      <c r="J12" s="57"/>
      <c r="K12" s="57"/>
      <c r="L12" s="57"/>
      <c r="M12" s="57"/>
      <c r="N12" s="57"/>
      <c r="O12" s="57"/>
      <c r="P12" s="57"/>
      <c r="Q12" s="57"/>
      <c r="R12" s="57"/>
    </row>
    <row r="13" spans="1:18" x14ac:dyDescent="0.25">
      <c r="A13" s="57">
        <f>A12+1</f>
        <v>1</v>
      </c>
      <c r="B13" s="91" t="s">
        <v>106</v>
      </c>
      <c r="C13" s="69">
        <f>IFERROR(VLOOKUP(B13,Hoja2!$C$10:$J$705,2,FALSE),"")</f>
        <v>37.5</v>
      </c>
      <c r="D13" s="72">
        <f>IFERROR(VLOOKUP(B13,Hoja2!$C$10:$J$705,3,FALSE),"")</f>
        <v>0</v>
      </c>
      <c r="E13" s="69">
        <f>IFERROR(VLOOKUP(B13,Hoja2!$C$10:$J$705,4,FALSE),"")</f>
        <v>37.5</v>
      </c>
      <c r="F13" s="72">
        <f>IFERROR(VLOOKUP(B13,Hoja2!$C$10:$J$705,5,FALSE),"")</f>
        <v>16.71</v>
      </c>
      <c r="G13" s="69">
        <f>IFERROR(VLOOKUP(B13,Hoja2!$C$10:$J$705,6,FALSE),"")</f>
        <v>160.69999999999999</v>
      </c>
      <c r="H13" s="69">
        <f>IFERROR(VLOOKUP(B13,Hoja2!$C$10:$J$705,7,FALSE),"")</f>
        <v>0</v>
      </c>
      <c r="I13" s="73">
        <f>IFERROR(VLOOKUP(B13,Hoja2!$C$10:$J$705,8,FALSE),"")</f>
        <v>198.2</v>
      </c>
      <c r="J13" s="57"/>
      <c r="K13" s="57"/>
      <c r="L13" s="57"/>
      <c r="M13" s="57"/>
      <c r="N13" s="57"/>
      <c r="O13" s="57"/>
      <c r="P13" s="57"/>
      <c r="Q13" s="57"/>
      <c r="R13" s="57"/>
    </row>
    <row r="14" spans="1:18" x14ac:dyDescent="0.25">
      <c r="A14" s="57">
        <f t="shared" ref="A14:A46" si="1">A13+1</f>
        <v>2</v>
      </c>
      <c r="B14" s="91" t="s">
        <v>117</v>
      </c>
      <c r="C14" s="69">
        <f>IFERROR(VLOOKUP(B14,Hoja2!$C$10:$J$705,2,FALSE),"")</f>
        <v>238.84</v>
      </c>
      <c r="D14" s="72">
        <f>IFERROR(VLOOKUP(B14,Hoja2!$C$10:$J$705,3,FALSE),"")</f>
        <v>0</v>
      </c>
      <c r="E14" s="69">
        <f>IFERROR(VLOOKUP(B14,Hoja2!$C$10:$J$705,4,FALSE),"")</f>
        <v>238.84</v>
      </c>
      <c r="F14" s="72">
        <f>IFERROR(VLOOKUP(B14,Hoja2!$C$10:$J$705,5,FALSE),"")</f>
        <v>106.38</v>
      </c>
      <c r="G14" s="69">
        <f>IFERROR(VLOOKUP(B14,Hoja2!$C$10:$J$705,6,FALSE),"")</f>
        <v>13.92</v>
      </c>
      <c r="H14" s="69">
        <f>IFERROR(VLOOKUP(B14,Hoja2!$C$10:$J$705,7,FALSE),"")</f>
        <v>159.74</v>
      </c>
      <c r="I14" s="73">
        <f>IFERROR(VLOOKUP(B14,Hoja2!$C$10:$J$705,8,FALSE),"")</f>
        <v>252.76</v>
      </c>
      <c r="J14" s="57"/>
      <c r="K14" s="57"/>
      <c r="L14" s="57"/>
      <c r="M14" s="57"/>
      <c r="N14" s="57"/>
      <c r="O14" s="57"/>
      <c r="P14" s="57"/>
      <c r="Q14" s="57"/>
      <c r="R14" s="57"/>
    </row>
    <row r="15" spans="1:18" x14ac:dyDescent="0.25">
      <c r="A15" s="57">
        <f t="shared" si="1"/>
        <v>3</v>
      </c>
      <c r="B15" s="91" t="s">
        <v>118</v>
      </c>
      <c r="C15" s="69">
        <f>IFERROR(VLOOKUP(B15,Hoja2!$C$10:$J$705,2,FALSE),"")</f>
        <v>193.74</v>
      </c>
      <c r="D15" s="72">
        <f>IFERROR(VLOOKUP(B15,Hoja2!$C$10:$J$705,3,FALSE),"")</f>
        <v>0</v>
      </c>
      <c r="E15" s="69">
        <f>IFERROR(VLOOKUP(B15,Hoja2!$C$10:$J$705,4,FALSE),"")</f>
        <v>193.74</v>
      </c>
      <c r="F15" s="72">
        <f>IFERROR(VLOOKUP(B15,Hoja2!$C$10:$J$705,5,FALSE),"")</f>
        <v>86.31</v>
      </c>
      <c r="G15" s="69">
        <f>IFERROR(VLOOKUP(B15,Hoja2!$C$10:$J$705,6,FALSE),"")</f>
        <v>13.64</v>
      </c>
      <c r="H15" s="69">
        <f>IFERROR(VLOOKUP(B15,Hoja2!$C$10:$J$705,7,FALSE),"")</f>
        <v>0</v>
      </c>
      <c r="I15" s="73">
        <f>IFERROR(VLOOKUP(B15,Hoja2!$C$10:$J$705,8,FALSE),"")</f>
        <v>207.38</v>
      </c>
      <c r="J15" s="57"/>
      <c r="K15" s="57"/>
      <c r="L15" s="57"/>
      <c r="M15" s="57"/>
      <c r="N15" s="57"/>
      <c r="O15" s="57"/>
      <c r="P15" s="57"/>
      <c r="Q15" s="57"/>
      <c r="R15" s="57"/>
    </row>
    <row r="16" spans="1:18" x14ac:dyDescent="0.25">
      <c r="A16" s="57">
        <f t="shared" si="1"/>
        <v>4</v>
      </c>
      <c r="B16" s="91" t="s">
        <v>119</v>
      </c>
      <c r="C16" s="69">
        <f>IFERROR(VLOOKUP(B16,Hoja2!$C$10:$J$705,2,FALSE),"")</f>
        <v>193.74</v>
      </c>
      <c r="D16" s="72">
        <f>IFERROR(VLOOKUP(B16,Hoja2!$C$10:$J$705,3,FALSE),"")</f>
        <v>0</v>
      </c>
      <c r="E16" s="69">
        <f>IFERROR(VLOOKUP(B16,Hoja2!$C$10:$J$705,4,FALSE),"")</f>
        <v>193.74</v>
      </c>
      <c r="F16" s="72">
        <f>IFERROR(VLOOKUP(B16,Hoja2!$C$10:$J$705,5,FALSE),"")</f>
        <v>86.31</v>
      </c>
      <c r="G16" s="69">
        <f>IFERROR(VLOOKUP(B16,Hoja2!$C$10:$J$705,6,FALSE),"")</f>
        <v>13.64</v>
      </c>
      <c r="H16" s="69">
        <f>IFERROR(VLOOKUP(B16,Hoja2!$C$10:$J$705,7,FALSE),"")</f>
        <v>0</v>
      </c>
      <c r="I16" s="73">
        <f>IFERROR(VLOOKUP(B16,Hoja2!$C$10:$J$705,8,FALSE),"")</f>
        <v>207.38</v>
      </c>
      <c r="J16" s="57"/>
      <c r="K16" s="57"/>
      <c r="L16" s="57"/>
      <c r="M16" s="57"/>
      <c r="N16" s="57"/>
      <c r="O16" s="57"/>
      <c r="P16" s="57"/>
      <c r="Q16" s="57"/>
      <c r="R16" s="57"/>
    </row>
    <row r="17" spans="1:18" x14ac:dyDescent="0.25">
      <c r="A17" s="57">
        <f t="shared" si="1"/>
        <v>5</v>
      </c>
      <c r="B17" s="91" t="s">
        <v>120</v>
      </c>
      <c r="C17" s="69">
        <f>IFERROR(VLOOKUP(B17,Hoja2!$C$10:$J$705,2,FALSE),"")</f>
        <v>170.5</v>
      </c>
      <c r="D17" s="72">
        <f>IFERROR(VLOOKUP(B17,Hoja2!$C$10:$J$705,3,FALSE),"")</f>
        <v>23.24</v>
      </c>
      <c r="E17" s="69">
        <f>IFERROR(VLOOKUP(B17,Hoja2!$C$10:$J$705,4,FALSE),"")</f>
        <v>193.74</v>
      </c>
      <c r="F17" s="72">
        <f>IFERROR(VLOOKUP(B17,Hoja2!$C$10:$J$705,5,FALSE),"")</f>
        <v>86.31</v>
      </c>
      <c r="G17" s="69">
        <f>IFERROR(VLOOKUP(B17,Hoja2!$C$10:$J$705,6,FALSE),"")</f>
        <v>13.64</v>
      </c>
      <c r="H17" s="69">
        <f>IFERROR(VLOOKUP(B17,Hoja2!$C$10:$J$705,7,FALSE),"")</f>
        <v>0</v>
      </c>
      <c r="I17" s="73">
        <f>IFERROR(VLOOKUP(B17,Hoja2!$C$10:$J$705,8,FALSE),"")</f>
        <v>184.14</v>
      </c>
      <c r="J17" s="57"/>
      <c r="K17" s="57"/>
      <c r="L17" s="57"/>
      <c r="M17" s="57"/>
      <c r="N17" s="57"/>
      <c r="O17" s="57"/>
      <c r="P17" s="57"/>
      <c r="Q17" s="57"/>
      <c r="R17" s="57"/>
    </row>
    <row r="18" spans="1:18" x14ac:dyDescent="0.25">
      <c r="A18" s="57">
        <f t="shared" si="1"/>
        <v>6</v>
      </c>
      <c r="B18" s="91" t="s">
        <v>121</v>
      </c>
      <c r="C18" s="69">
        <f>IFERROR(VLOOKUP(B18,Hoja2!$C$10:$J$705,2,FALSE),"")</f>
        <v>68.430000000000007</v>
      </c>
      <c r="D18" s="72">
        <f>IFERROR(VLOOKUP(B18,Hoja2!$C$10:$J$705,3,FALSE),"")</f>
        <v>0</v>
      </c>
      <c r="E18" s="69">
        <f>IFERROR(VLOOKUP(B18,Hoja2!$C$10:$J$705,4,FALSE),"")</f>
        <v>68.430000000000007</v>
      </c>
      <c r="F18" s="72">
        <f>IFERROR(VLOOKUP(B18,Hoja2!$C$10:$J$705,5,FALSE),"")</f>
        <v>30.48</v>
      </c>
      <c r="G18" s="69">
        <f>IFERROR(VLOOKUP(B18,Hoja2!$C$10:$J$705,6,FALSE),"")</f>
        <v>52.53</v>
      </c>
      <c r="H18" s="69">
        <f>IFERROR(VLOOKUP(B18,Hoja2!$C$10:$J$705,7,FALSE),"")</f>
        <v>57.24</v>
      </c>
      <c r="I18" s="73">
        <f>IFERROR(VLOOKUP(B18,Hoja2!$C$10:$J$705,8,FALSE),"")</f>
        <v>120.96000000000001</v>
      </c>
      <c r="J18" s="57"/>
      <c r="K18" s="57"/>
      <c r="L18" s="57"/>
      <c r="M18" s="57"/>
      <c r="N18" s="57"/>
      <c r="O18" s="57"/>
      <c r="P18" s="57"/>
      <c r="Q18" s="57"/>
      <c r="R18" s="57"/>
    </row>
    <row r="19" spans="1:18" x14ac:dyDescent="0.25">
      <c r="A19" s="57">
        <f t="shared" si="1"/>
        <v>7</v>
      </c>
      <c r="B19" s="91" t="s">
        <v>122</v>
      </c>
      <c r="C19" s="69" t="str">
        <f>IFERROR(VLOOKUP(B19,Hoja2!$C$10:$J$705,2,FALSE),"")</f>
        <v/>
      </c>
      <c r="D19" s="72" t="str">
        <f>IFERROR(VLOOKUP(B19,Hoja2!$C$10:$J$705,3,FALSE),"")</f>
        <v/>
      </c>
      <c r="E19" s="69" t="str">
        <f>IFERROR(VLOOKUP(B19,Hoja2!$C$10:$J$705,4,FALSE),"")</f>
        <v/>
      </c>
      <c r="F19" s="72" t="str">
        <f>IFERROR(VLOOKUP(B19,Hoja2!$C$10:$J$705,5,FALSE),"")</f>
        <v/>
      </c>
      <c r="G19" s="69" t="str">
        <f>IFERROR(VLOOKUP(B19,Hoja2!$C$10:$J$705,6,FALSE),"")</f>
        <v/>
      </c>
      <c r="H19" s="69" t="str">
        <f>IFERROR(VLOOKUP(B19,Hoja2!$C$10:$J$705,7,FALSE),"")</f>
        <v/>
      </c>
      <c r="I19" s="73" t="str">
        <f>IFERROR(VLOOKUP(B19,Hoja2!$C$10:$J$705,8,FALSE),"")</f>
        <v/>
      </c>
      <c r="J19" s="57"/>
      <c r="K19" s="57"/>
      <c r="L19" s="57"/>
      <c r="M19" s="57"/>
      <c r="N19" s="57"/>
      <c r="O19" s="57"/>
      <c r="P19" s="57"/>
      <c r="Q19" s="57"/>
      <c r="R19" s="57"/>
    </row>
    <row r="20" spans="1:18" x14ac:dyDescent="0.25">
      <c r="A20" s="57">
        <f t="shared" si="1"/>
        <v>8</v>
      </c>
      <c r="B20" s="91" t="s">
        <v>123</v>
      </c>
      <c r="C20" s="69" t="str">
        <f>IFERROR(VLOOKUP(B20,Hoja2!$C$10:$J$705,2,FALSE),"")</f>
        <v/>
      </c>
      <c r="D20" s="72" t="str">
        <f>IFERROR(VLOOKUP(B20,Hoja2!$C$10:$J$705,3,FALSE),"")</f>
        <v/>
      </c>
      <c r="E20" s="69" t="str">
        <f>IFERROR(VLOOKUP(B20,Hoja2!$C$10:$J$705,4,FALSE),"")</f>
        <v/>
      </c>
      <c r="F20" s="72" t="str">
        <f>IFERROR(VLOOKUP(B20,Hoja2!$C$10:$J$705,5,FALSE),"")</f>
        <v/>
      </c>
      <c r="G20" s="69" t="str">
        <f>IFERROR(VLOOKUP(B20,Hoja2!$C$10:$J$705,6,FALSE),"")</f>
        <v/>
      </c>
      <c r="H20" s="69" t="str">
        <f>IFERROR(VLOOKUP(B20,Hoja2!$C$10:$J$705,7,FALSE),"")</f>
        <v/>
      </c>
      <c r="I20" s="73" t="str">
        <f>IFERROR(VLOOKUP(B20,Hoja2!$C$10:$J$705,8,FALSE),"")</f>
        <v/>
      </c>
      <c r="J20" s="57"/>
      <c r="K20" s="57"/>
      <c r="L20" s="57"/>
      <c r="M20" s="57"/>
      <c r="N20" s="57"/>
      <c r="O20" s="57"/>
      <c r="P20" s="57"/>
      <c r="Q20" s="57"/>
      <c r="R20" s="57"/>
    </row>
    <row r="21" spans="1:18" x14ac:dyDescent="0.25">
      <c r="A21" s="57">
        <f t="shared" si="1"/>
        <v>9</v>
      </c>
      <c r="B21" s="91" t="s">
        <v>124</v>
      </c>
      <c r="C21" s="69" t="str">
        <f>IFERROR(VLOOKUP(B21,Hoja2!$C$10:$J$705,2,FALSE),"")</f>
        <v/>
      </c>
      <c r="D21" s="72" t="str">
        <f>IFERROR(VLOOKUP(B21,Hoja2!$C$10:$J$705,3,FALSE),"")</f>
        <v/>
      </c>
      <c r="E21" s="69" t="str">
        <f>IFERROR(VLOOKUP(B21,Hoja2!$C$10:$J$705,4,FALSE),"")</f>
        <v/>
      </c>
      <c r="F21" s="72" t="str">
        <f>IFERROR(VLOOKUP(B21,Hoja2!$C$10:$J$705,5,FALSE),"")</f>
        <v/>
      </c>
      <c r="G21" s="69" t="str">
        <f>IFERROR(VLOOKUP(B21,Hoja2!$C$10:$J$705,6,FALSE),"")</f>
        <v/>
      </c>
      <c r="H21" s="69" t="str">
        <f>IFERROR(VLOOKUP(B21,Hoja2!$C$10:$J$705,7,FALSE),"")</f>
        <v/>
      </c>
      <c r="I21" s="73" t="str">
        <f>IFERROR(VLOOKUP(B21,Hoja2!$C$10:$J$705,8,FALSE),"")</f>
        <v/>
      </c>
      <c r="J21" s="57"/>
      <c r="K21" s="57"/>
      <c r="L21" s="57"/>
      <c r="M21" s="57"/>
      <c r="N21" s="57"/>
      <c r="O21" s="57"/>
      <c r="P21" s="57"/>
      <c r="Q21" s="57"/>
      <c r="R21" s="57"/>
    </row>
    <row r="22" spans="1:18" x14ac:dyDescent="0.25">
      <c r="A22" s="57">
        <f t="shared" si="1"/>
        <v>10</v>
      </c>
      <c r="B22" s="91" t="s">
        <v>125</v>
      </c>
      <c r="C22" s="69" t="str">
        <f>IFERROR(VLOOKUP(B22,Hoja2!$C$10:$J$705,2,FALSE),"")</f>
        <v/>
      </c>
      <c r="D22" s="72" t="str">
        <f>IFERROR(VLOOKUP(B22,Hoja2!$C$10:$J$705,3,FALSE),"")</f>
        <v/>
      </c>
      <c r="E22" s="69" t="str">
        <f>IFERROR(VLOOKUP(B22,Hoja2!$C$10:$J$705,4,FALSE),"")</f>
        <v/>
      </c>
      <c r="F22" s="72" t="str">
        <f>IFERROR(VLOOKUP(B22,Hoja2!$C$10:$J$705,5,FALSE),"")</f>
        <v/>
      </c>
      <c r="G22" s="69" t="str">
        <f>IFERROR(VLOOKUP(B22,Hoja2!$C$10:$J$705,6,FALSE),"")</f>
        <v/>
      </c>
      <c r="H22" s="69" t="str">
        <f>IFERROR(VLOOKUP(B22,Hoja2!$C$10:$J$705,7,FALSE),"")</f>
        <v/>
      </c>
      <c r="I22" s="73" t="str">
        <f>IFERROR(VLOOKUP(B22,Hoja2!$C$10:$J$705,8,FALSE),"")</f>
        <v/>
      </c>
      <c r="J22" s="57"/>
      <c r="K22" s="57"/>
      <c r="L22" s="57"/>
      <c r="M22" s="57"/>
      <c r="N22" s="57"/>
      <c r="O22" s="57"/>
      <c r="P22" s="57"/>
      <c r="Q22" s="57"/>
      <c r="R22" s="57"/>
    </row>
    <row r="23" spans="1:18" x14ac:dyDescent="0.25">
      <c r="A23" s="57">
        <f t="shared" si="1"/>
        <v>11</v>
      </c>
      <c r="B23" s="91" t="s">
        <v>126</v>
      </c>
      <c r="C23" s="69" t="str">
        <f>IFERROR(VLOOKUP(B23,Hoja2!$C$10:$J$705,2,FALSE),"")</f>
        <v/>
      </c>
      <c r="D23" s="72" t="str">
        <f>IFERROR(VLOOKUP(B23,Hoja2!$C$10:$J$705,3,FALSE),"")</f>
        <v/>
      </c>
      <c r="E23" s="69" t="str">
        <f>IFERROR(VLOOKUP(B23,Hoja2!$C$10:$J$705,4,FALSE),"")</f>
        <v/>
      </c>
      <c r="F23" s="72" t="str">
        <f>IFERROR(VLOOKUP(B23,Hoja2!$C$10:$J$705,5,FALSE),"")</f>
        <v/>
      </c>
      <c r="G23" s="69" t="str">
        <f>IFERROR(VLOOKUP(B23,Hoja2!$C$10:$J$705,6,FALSE),"")</f>
        <v/>
      </c>
      <c r="H23" s="69" t="str">
        <f>IFERROR(VLOOKUP(B23,Hoja2!$C$10:$J$705,7,FALSE),"")</f>
        <v/>
      </c>
      <c r="I23" s="73" t="str">
        <f>IFERROR(VLOOKUP(B23,Hoja2!$C$10:$J$705,8,FALSE),"")</f>
        <v/>
      </c>
      <c r="J23" s="57"/>
      <c r="K23" s="57"/>
      <c r="L23" s="57"/>
      <c r="M23" s="57"/>
      <c r="N23" s="57"/>
      <c r="O23" s="57"/>
      <c r="P23" s="57"/>
      <c r="Q23" s="57"/>
      <c r="R23" s="57"/>
    </row>
    <row r="24" spans="1:18" x14ac:dyDescent="0.25">
      <c r="A24" s="57">
        <f t="shared" si="1"/>
        <v>12</v>
      </c>
      <c r="B24" s="91" t="s">
        <v>127</v>
      </c>
      <c r="C24" s="69" t="str">
        <f>IFERROR(VLOOKUP(B24,Hoja2!$C$10:$J$705,2,FALSE),"")</f>
        <v/>
      </c>
      <c r="D24" s="72" t="str">
        <f>IFERROR(VLOOKUP(B24,Hoja2!$C$10:$J$705,3,FALSE),"")</f>
        <v/>
      </c>
      <c r="E24" s="69" t="str">
        <f>IFERROR(VLOOKUP(B24,Hoja2!$C$10:$J$705,4,FALSE),"")</f>
        <v/>
      </c>
      <c r="F24" s="72" t="str">
        <f>IFERROR(VLOOKUP(B24,Hoja2!$C$10:$J$705,5,FALSE),"")</f>
        <v/>
      </c>
      <c r="G24" s="69" t="str">
        <f>IFERROR(VLOOKUP(B24,Hoja2!$C$10:$J$705,6,FALSE),"")</f>
        <v/>
      </c>
      <c r="H24" s="69" t="str">
        <f>IFERROR(VLOOKUP(B24,Hoja2!$C$10:$J$705,7,FALSE),"")</f>
        <v/>
      </c>
      <c r="I24" s="73" t="str">
        <f>IFERROR(VLOOKUP(B24,Hoja2!$C$10:$J$705,8,FALSE),"")</f>
        <v/>
      </c>
      <c r="J24" s="57"/>
      <c r="K24" s="57"/>
      <c r="L24" s="57"/>
      <c r="M24" s="57"/>
      <c r="N24" s="57"/>
      <c r="O24" s="57"/>
      <c r="P24" s="57"/>
      <c r="Q24" s="57"/>
      <c r="R24" s="57"/>
    </row>
    <row r="25" spans="1:18" x14ac:dyDescent="0.25">
      <c r="A25" s="57">
        <f t="shared" si="1"/>
        <v>13</v>
      </c>
      <c r="B25" s="91" t="s">
        <v>128</v>
      </c>
      <c r="C25" s="69" t="str">
        <f>IFERROR(VLOOKUP(B25,Hoja2!$C$10:$J$705,2,FALSE),"")</f>
        <v/>
      </c>
      <c r="D25" s="72" t="str">
        <f>IFERROR(VLOOKUP(B25,Hoja2!$C$10:$J$705,3,FALSE),"")</f>
        <v/>
      </c>
      <c r="E25" s="69" t="str">
        <f>IFERROR(VLOOKUP(B25,Hoja2!$C$10:$J$705,4,FALSE),"")</f>
        <v/>
      </c>
      <c r="F25" s="72" t="str">
        <f>IFERROR(VLOOKUP(B25,Hoja2!$C$10:$J$705,5,FALSE),"")</f>
        <v/>
      </c>
      <c r="G25" s="69" t="str">
        <f>IFERROR(VLOOKUP(B25,Hoja2!$C$10:$J$705,6,FALSE),"")</f>
        <v/>
      </c>
      <c r="H25" s="69" t="str">
        <f>IFERROR(VLOOKUP(B25,Hoja2!$C$10:$J$705,7,FALSE),"")</f>
        <v/>
      </c>
      <c r="I25" s="73" t="str">
        <f>IFERROR(VLOOKUP(B25,Hoja2!$C$10:$J$705,8,FALSE),"")</f>
        <v/>
      </c>
      <c r="J25" s="57"/>
      <c r="K25" s="57"/>
      <c r="L25" s="57"/>
      <c r="M25" s="57"/>
      <c r="N25" s="57"/>
      <c r="O25" s="57"/>
      <c r="P25" s="57"/>
      <c r="Q25" s="57"/>
      <c r="R25" s="57"/>
    </row>
    <row r="26" spans="1:18" x14ac:dyDescent="0.25">
      <c r="A26" s="57">
        <f t="shared" si="1"/>
        <v>14</v>
      </c>
      <c r="B26" s="91" t="s">
        <v>129</v>
      </c>
      <c r="C26" s="69" t="str">
        <f>IFERROR(VLOOKUP(B26,Hoja2!$C$10:$J$705,2,FALSE),"")</f>
        <v/>
      </c>
      <c r="D26" s="72" t="str">
        <f>IFERROR(VLOOKUP(B26,Hoja2!$C$10:$J$705,3,FALSE),"")</f>
        <v/>
      </c>
      <c r="E26" s="69" t="str">
        <f>IFERROR(VLOOKUP(B26,Hoja2!$C$10:$J$705,4,FALSE),"")</f>
        <v/>
      </c>
      <c r="F26" s="72" t="str">
        <f>IFERROR(VLOOKUP(B26,Hoja2!$C$10:$J$705,5,FALSE),"")</f>
        <v/>
      </c>
      <c r="G26" s="69" t="str">
        <f>IFERROR(VLOOKUP(B26,Hoja2!$C$10:$J$705,6,FALSE),"")</f>
        <v/>
      </c>
      <c r="H26" s="69" t="str">
        <f>IFERROR(VLOOKUP(B26,Hoja2!$C$10:$J$705,7,FALSE),"")</f>
        <v/>
      </c>
      <c r="I26" s="73" t="str">
        <f>IFERROR(VLOOKUP(B26,Hoja2!$C$10:$J$705,8,FALSE),"")</f>
        <v/>
      </c>
      <c r="J26" s="57"/>
      <c r="K26" s="57"/>
      <c r="L26" s="57"/>
      <c r="M26" s="57"/>
      <c r="N26" s="57"/>
      <c r="O26" s="57"/>
      <c r="P26" s="57"/>
      <c r="Q26" s="57"/>
      <c r="R26" s="57"/>
    </row>
    <row r="27" spans="1:18" x14ac:dyDescent="0.25">
      <c r="A27" s="57">
        <f t="shared" si="1"/>
        <v>15</v>
      </c>
      <c r="B27" s="91" t="s">
        <v>130</v>
      </c>
      <c r="C27" s="69" t="str">
        <f>IFERROR(VLOOKUP(B27,Hoja2!$C$10:$J$705,2,FALSE),"")</f>
        <v/>
      </c>
      <c r="D27" s="72" t="str">
        <f>IFERROR(VLOOKUP(B27,Hoja2!$C$10:$J$705,3,FALSE),"")</f>
        <v/>
      </c>
      <c r="E27" s="69" t="str">
        <f>IFERROR(VLOOKUP(B27,Hoja2!$C$10:$J$705,4,FALSE),"")</f>
        <v/>
      </c>
      <c r="F27" s="72" t="str">
        <f>IFERROR(VLOOKUP(B27,Hoja2!$C$10:$J$705,5,FALSE),"")</f>
        <v/>
      </c>
      <c r="G27" s="69" t="str">
        <f>IFERROR(VLOOKUP(B27,Hoja2!$C$10:$J$705,6,FALSE),"")</f>
        <v/>
      </c>
      <c r="H27" s="69" t="str">
        <f>IFERROR(VLOOKUP(B27,Hoja2!$C$10:$J$705,7,FALSE),"")</f>
        <v/>
      </c>
      <c r="I27" s="73" t="str">
        <f>IFERROR(VLOOKUP(B27,Hoja2!$C$10:$J$705,8,FALSE),"")</f>
        <v/>
      </c>
      <c r="J27" s="57"/>
      <c r="K27" s="57"/>
      <c r="L27" s="57"/>
      <c r="M27" s="57"/>
      <c r="N27" s="57"/>
      <c r="O27" s="57"/>
      <c r="P27" s="57"/>
      <c r="Q27" s="57"/>
      <c r="R27" s="57"/>
    </row>
    <row r="28" spans="1:18" x14ac:dyDescent="0.25">
      <c r="A28" s="57">
        <f t="shared" si="1"/>
        <v>16</v>
      </c>
      <c r="B28" s="91" t="s">
        <v>131</v>
      </c>
      <c r="C28" s="69" t="str">
        <f>IFERROR(VLOOKUP(B28,Hoja2!$C$10:$J$705,2,FALSE),"")</f>
        <v/>
      </c>
      <c r="D28" s="72" t="str">
        <f>IFERROR(VLOOKUP(B28,Hoja2!$C$10:$J$705,3,FALSE),"")</f>
        <v/>
      </c>
      <c r="E28" s="69" t="str">
        <f>IFERROR(VLOOKUP(B28,Hoja2!$C$10:$J$705,4,FALSE),"")</f>
        <v/>
      </c>
      <c r="F28" s="72" t="str">
        <f>IFERROR(VLOOKUP(B28,Hoja2!$C$10:$J$705,5,FALSE),"")</f>
        <v/>
      </c>
      <c r="G28" s="69" t="str">
        <f>IFERROR(VLOOKUP(B28,Hoja2!$C$10:$J$705,6,FALSE),"")</f>
        <v/>
      </c>
      <c r="H28" s="69" t="str">
        <f>IFERROR(VLOOKUP(B28,Hoja2!$C$10:$J$705,7,FALSE),"")</f>
        <v/>
      </c>
      <c r="I28" s="73" t="str">
        <f>IFERROR(VLOOKUP(B28,Hoja2!$C$10:$J$705,8,FALSE),"")</f>
        <v/>
      </c>
      <c r="J28" s="57"/>
      <c r="K28" s="57"/>
      <c r="L28" s="57"/>
      <c r="M28" s="57"/>
      <c r="N28" s="57"/>
      <c r="O28" s="57"/>
      <c r="P28" s="57"/>
      <c r="Q28" s="57"/>
      <c r="R28" s="57"/>
    </row>
    <row r="29" spans="1:18" x14ac:dyDescent="0.25">
      <c r="A29" s="57">
        <f t="shared" si="1"/>
        <v>17</v>
      </c>
      <c r="B29" s="91" t="s">
        <v>132</v>
      </c>
      <c r="C29" s="69" t="str">
        <f>IFERROR(VLOOKUP(B29,Hoja2!$C$10:$J$705,2,FALSE),"")</f>
        <v/>
      </c>
      <c r="D29" s="72" t="str">
        <f>IFERROR(VLOOKUP(B29,Hoja2!$C$10:$J$705,3,FALSE),"")</f>
        <v/>
      </c>
      <c r="E29" s="69" t="str">
        <f>IFERROR(VLOOKUP(B29,Hoja2!$C$10:$J$705,4,FALSE),"")</f>
        <v/>
      </c>
      <c r="F29" s="72" t="str">
        <f>IFERROR(VLOOKUP(B29,Hoja2!$C$10:$J$705,5,FALSE),"")</f>
        <v/>
      </c>
      <c r="G29" s="69" t="str">
        <f>IFERROR(VLOOKUP(B29,Hoja2!$C$10:$J$705,6,FALSE),"")</f>
        <v/>
      </c>
      <c r="H29" s="69" t="str">
        <f>IFERROR(VLOOKUP(B29,Hoja2!$C$10:$J$705,7,FALSE),"")</f>
        <v/>
      </c>
      <c r="I29" s="73" t="str">
        <f>IFERROR(VLOOKUP(B29,Hoja2!$C$10:$J$705,8,FALSE),"")</f>
        <v/>
      </c>
      <c r="J29" s="57"/>
      <c r="K29" s="57"/>
      <c r="L29" s="57"/>
      <c r="M29" s="57"/>
      <c r="N29" s="57"/>
      <c r="O29" s="57"/>
      <c r="P29" s="57"/>
      <c r="Q29" s="57"/>
      <c r="R29" s="57"/>
    </row>
    <row r="30" spans="1:18" x14ac:dyDescent="0.25">
      <c r="A30" s="57">
        <f t="shared" si="1"/>
        <v>18</v>
      </c>
      <c r="B30" s="91" t="s">
        <v>133</v>
      </c>
      <c r="C30" s="69" t="str">
        <f>IFERROR(VLOOKUP(B30,Hoja2!$C$10:$J$705,2,FALSE),"")</f>
        <v/>
      </c>
      <c r="D30" s="72" t="str">
        <f>IFERROR(VLOOKUP(B30,Hoja2!$C$10:$J$705,3,FALSE),"")</f>
        <v/>
      </c>
      <c r="E30" s="69" t="str">
        <f>IFERROR(VLOOKUP(B30,Hoja2!$C$10:$J$705,4,FALSE),"")</f>
        <v/>
      </c>
      <c r="F30" s="72" t="str">
        <f>IFERROR(VLOOKUP(B30,Hoja2!$C$10:$J$705,5,FALSE),"")</f>
        <v/>
      </c>
      <c r="G30" s="69" t="str">
        <f>IFERROR(VLOOKUP(B30,Hoja2!$C$10:$J$705,6,FALSE),"")</f>
        <v/>
      </c>
      <c r="H30" s="69" t="str">
        <f>IFERROR(VLOOKUP(B30,Hoja2!$C$10:$J$705,7,FALSE),"")</f>
        <v/>
      </c>
      <c r="I30" s="73" t="str">
        <f>IFERROR(VLOOKUP(B30,Hoja2!$C$10:$J$705,8,FALSE),"")</f>
        <v/>
      </c>
      <c r="J30" s="57"/>
      <c r="K30" s="57"/>
      <c r="L30" s="57"/>
      <c r="M30" s="57"/>
      <c r="N30" s="57"/>
      <c r="O30" s="57"/>
      <c r="P30" s="57"/>
      <c r="Q30" s="57"/>
      <c r="R30" s="57"/>
    </row>
    <row r="31" spans="1:18" x14ac:dyDescent="0.25">
      <c r="A31" s="57">
        <f t="shared" si="1"/>
        <v>19</v>
      </c>
      <c r="B31" s="91" t="s">
        <v>134</v>
      </c>
      <c r="C31" s="69" t="str">
        <f>IFERROR(VLOOKUP(B31,Hoja2!$C$10:$J$705,2,FALSE),"")</f>
        <v/>
      </c>
      <c r="D31" s="72" t="str">
        <f>IFERROR(VLOOKUP(B31,Hoja2!$C$10:$J$705,3,FALSE),"")</f>
        <v/>
      </c>
      <c r="E31" s="69" t="str">
        <f>IFERROR(VLOOKUP(B31,Hoja2!$C$10:$J$705,4,FALSE),"")</f>
        <v/>
      </c>
      <c r="F31" s="72" t="str">
        <f>IFERROR(VLOOKUP(B31,Hoja2!$C$10:$J$705,5,FALSE),"")</f>
        <v/>
      </c>
      <c r="G31" s="69" t="str">
        <f>IFERROR(VLOOKUP(B31,Hoja2!$C$10:$J$705,6,FALSE),"")</f>
        <v/>
      </c>
      <c r="H31" s="69" t="str">
        <f>IFERROR(VLOOKUP(B31,Hoja2!$C$10:$J$705,7,FALSE),"")</f>
        <v/>
      </c>
      <c r="I31" s="73" t="str">
        <f>IFERROR(VLOOKUP(B31,Hoja2!$C$10:$J$705,8,FALSE),"")</f>
        <v/>
      </c>
      <c r="J31" s="57"/>
      <c r="K31" s="57"/>
      <c r="L31" s="57"/>
      <c r="M31" s="57"/>
      <c r="N31" s="57"/>
      <c r="O31" s="57"/>
      <c r="P31" s="57"/>
      <c r="Q31" s="57"/>
      <c r="R31" s="57"/>
    </row>
    <row r="32" spans="1:18" x14ac:dyDescent="0.25">
      <c r="A32" s="57">
        <f t="shared" si="1"/>
        <v>20</v>
      </c>
      <c r="B32" s="91" t="s">
        <v>135</v>
      </c>
      <c r="C32" s="69" t="str">
        <f>IFERROR(VLOOKUP(B32,Hoja2!$C$10:$J$705,2,FALSE),"")</f>
        <v/>
      </c>
      <c r="D32" s="72" t="str">
        <f>IFERROR(VLOOKUP(B32,Hoja2!$C$10:$J$705,3,FALSE),"")</f>
        <v/>
      </c>
      <c r="E32" s="69" t="str">
        <f>IFERROR(VLOOKUP(B32,Hoja2!$C$10:$J$705,4,FALSE),"")</f>
        <v/>
      </c>
      <c r="F32" s="72" t="str">
        <f>IFERROR(VLOOKUP(B32,Hoja2!$C$10:$J$705,5,FALSE),"")</f>
        <v/>
      </c>
      <c r="G32" s="69" t="str">
        <f>IFERROR(VLOOKUP(B32,Hoja2!$C$10:$J$705,6,FALSE),"")</f>
        <v/>
      </c>
      <c r="H32" s="69" t="str">
        <f>IFERROR(VLOOKUP(B32,Hoja2!$C$10:$J$705,7,FALSE),"")</f>
        <v/>
      </c>
      <c r="I32" s="73" t="str">
        <f>IFERROR(VLOOKUP(B32,Hoja2!$C$10:$J$705,8,FALSE),"")</f>
        <v/>
      </c>
      <c r="J32" s="57"/>
      <c r="K32" s="57"/>
      <c r="L32" s="57"/>
      <c r="M32" s="57"/>
      <c r="N32" s="57"/>
      <c r="O32" s="57"/>
      <c r="P32" s="57"/>
      <c r="Q32" s="57"/>
      <c r="R32" s="57"/>
    </row>
    <row r="33" spans="1:18" x14ac:dyDescent="0.25">
      <c r="A33" s="57">
        <f t="shared" si="1"/>
        <v>21</v>
      </c>
      <c r="B33" s="91" t="s">
        <v>136</v>
      </c>
      <c r="C33" s="69" t="str">
        <f>IFERROR(VLOOKUP(B33,Hoja2!$C$10:$J$705,2,FALSE),"")</f>
        <v/>
      </c>
      <c r="D33" s="72" t="str">
        <f>IFERROR(VLOOKUP(B33,Hoja2!$C$10:$J$705,3,FALSE),"")</f>
        <v/>
      </c>
      <c r="E33" s="69" t="str">
        <f>IFERROR(VLOOKUP(B33,Hoja2!$C$10:$J$705,4,FALSE),"")</f>
        <v/>
      </c>
      <c r="F33" s="72" t="str">
        <f>IFERROR(VLOOKUP(B33,Hoja2!$C$10:$J$705,5,FALSE),"")</f>
        <v/>
      </c>
      <c r="G33" s="69" t="str">
        <f>IFERROR(VLOOKUP(B33,Hoja2!$C$10:$J$705,6,FALSE),"")</f>
        <v/>
      </c>
      <c r="H33" s="69" t="str">
        <f>IFERROR(VLOOKUP(B33,Hoja2!$C$10:$J$705,7,FALSE),"")</f>
        <v/>
      </c>
      <c r="I33" s="73" t="str">
        <f>IFERROR(VLOOKUP(B33,Hoja2!$C$10:$J$705,8,FALSE),"")</f>
        <v/>
      </c>
      <c r="J33" s="57"/>
      <c r="K33" s="57"/>
      <c r="L33" s="57"/>
      <c r="M33" s="57"/>
      <c r="N33" s="57"/>
      <c r="O33" s="57"/>
      <c r="P33" s="57"/>
      <c r="Q33" s="57"/>
      <c r="R33" s="57"/>
    </row>
    <row r="34" spans="1:18" x14ac:dyDescent="0.25">
      <c r="A34" s="57">
        <f t="shared" si="1"/>
        <v>22</v>
      </c>
      <c r="B34" s="91" t="s">
        <v>137</v>
      </c>
      <c r="C34" s="69" t="str">
        <f>IFERROR(VLOOKUP(B34,Hoja2!$C$10:$J$705,2,FALSE),"")</f>
        <v/>
      </c>
      <c r="D34" s="72" t="str">
        <f>IFERROR(VLOOKUP(B34,Hoja2!$C$10:$J$705,3,FALSE),"")</f>
        <v/>
      </c>
      <c r="E34" s="69" t="str">
        <f>IFERROR(VLOOKUP(B34,Hoja2!$C$10:$J$705,4,FALSE),"")</f>
        <v/>
      </c>
      <c r="F34" s="72" t="str">
        <f>IFERROR(VLOOKUP(B34,Hoja2!$C$10:$J$705,5,FALSE),"")</f>
        <v/>
      </c>
      <c r="G34" s="69" t="str">
        <f>IFERROR(VLOOKUP(B34,Hoja2!$C$10:$J$705,6,FALSE),"")</f>
        <v/>
      </c>
      <c r="H34" s="69" t="str">
        <f>IFERROR(VLOOKUP(B34,Hoja2!$C$10:$J$705,7,FALSE),"")</f>
        <v/>
      </c>
      <c r="I34" s="73" t="str">
        <f>IFERROR(VLOOKUP(B34,Hoja2!$C$10:$J$705,8,FALSE),"")</f>
        <v/>
      </c>
      <c r="J34" s="57"/>
      <c r="K34" s="57"/>
      <c r="L34" s="57"/>
      <c r="M34" s="57"/>
      <c r="N34" s="57"/>
      <c r="O34" s="57"/>
      <c r="P34" s="57"/>
      <c r="Q34" s="57"/>
      <c r="R34" s="57"/>
    </row>
    <row r="35" spans="1:18" x14ac:dyDescent="0.25">
      <c r="A35" s="57">
        <f t="shared" si="1"/>
        <v>23</v>
      </c>
      <c r="B35" s="91" t="s">
        <v>138</v>
      </c>
      <c r="C35" s="69" t="str">
        <f>IFERROR(VLOOKUP(B35,Hoja2!$C$10:$J$705,2,FALSE),"")</f>
        <v/>
      </c>
      <c r="D35" s="72" t="str">
        <f>IFERROR(VLOOKUP(B35,Hoja2!$C$10:$J$705,3,FALSE),"")</f>
        <v/>
      </c>
      <c r="E35" s="69" t="str">
        <f>IFERROR(VLOOKUP(B35,Hoja2!$C$10:$J$705,4,FALSE),"")</f>
        <v/>
      </c>
      <c r="F35" s="72" t="str">
        <f>IFERROR(VLOOKUP(B35,Hoja2!$C$10:$J$705,5,FALSE),"")</f>
        <v/>
      </c>
      <c r="G35" s="69" t="str">
        <f>IFERROR(VLOOKUP(B35,Hoja2!$C$10:$J$705,6,FALSE),"")</f>
        <v/>
      </c>
      <c r="H35" s="69" t="str">
        <f>IFERROR(VLOOKUP(B35,Hoja2!$C$10:$J$705,7,FALSE),"")</f>
        <v/>
      </c>
      <c r="I35" s="73" t="str">
        <f>IFERROR(VLOOKUP(B35,Hoja2!$C$10:$J$705,8,FALSE),"")</f>
        <v/>
      </c>
      <c r="J35" s="57"/>
      <c r="K35" s="57"/>
      <c r="L35" s="57"/>
      <c r="M35" s="57"/>
      <c r="N35" s="57"/>
      <c r="O35" s="57"/>
      <c r="P35" s="57"/>
      <c r="Q35" s="57"/>
      <c r="R35" s="57"/>
    </row>
    <row r="36" spans="1:18" x14ac:dyDescent="0.25">
      <c r="A36" s="57">
        <f t="shared" si="1"/>
        <v>24</v>
      </c>
      <c r="B36" s="91" t="s">
        <v>139</v>
      </c>
      <c r="C36" s="69" t="str">
        <f>IFERROR(VLOOKUP(B36,Hoja2!$C$10:$J$705,2,FALSE),"")</f>
        <v/>
      </c>
      <c r="D36" s="72" t="str">
        <f>IFERROR(VLOOKUP(B36,Hoja2!$C$10:$J$705,3,FALSE),"")</f>
        <v/>
      </c>
      <c r="E36" s="69" t="str">
        <f>IFERROR(VLOOKUP(B36,Hoja2!$C$10:$J$705,4,FALSE),"")</f>
        <v/>
      </c>
      <c r="F36" s="72" t="str">
        <f>IFERROR(VLOOKUP(B36,Hoja2!$C$10:$J$705,5,FALSE),"")</f>
        <v/>
      </c>
      <c r="G36" s="69" t="str">
        <f>IFERROR(VLOOKUP(B36,Hoja2!$C$10:$J$705,6,FALSE),"")</f>
        <v/>
      </c>
      <c r="H36" s="69" t="str">
        <f>IFERROR(VLOOKUP(B36,Hoja2!$C$10:$J$705,7,FALSE),"")</f>
        <v/>
      </c>
      <c r="I36" s="73" t="str">
        <f>IFERROR(VLOOKUP(B36,Hoja2!$C$10:$J$705,8,FALSE),"")</f>
        <v/>
      </c>
      <c r="J36" s="57"/>
      <c r="K36" s="57"/>
      <c r="L36" s="57"/>
      <c r="M36" s="57"/>
      <c r="N36" s="57"/>
      <c r="O36" s="57"/>
      <c r="P36" s="57"/>
      <c r="Q36" s="57"/>
      <c r="R36" s="57"/>
    </row>
    <row r="37" spans="1:18" x14ac:dyDescent="0.25">
      <c r="A37" s="57">
        <f t="shared" si="1"/>
        <v>25</v>
      </c>
      <c r="B37" s="91" t="s">
        <v>140</v>
      </c>
      <c r="C37" s="69" t="str">
        <f>IFERROR(VLOOKUP(B37,Hoja2!$C$10:$J$705,2,FALSE),"")</f>
        <v/>
      </c>
      <c r="D37" s="72" t="str">
        <f>IFERROR(VLOOKUP(B37,Hoja2!$C$10:$J$705,3,FALSE),"")</f>
        <v/>
      </c>
      <c r="E37" s="69" t="str">
        <f>IFERROR(VLOOKUP(B37,Hoja2!$C$10:$J$705,4,FALSE),"")</f>
        <v/>
      </c>
      <c r="F37" s="72" t="str">
        <f>IFERROR(VLOOKUP(B37,Hoja2!$C$10:$J$705,5,FALSE),"")</f>
        <v/>
      </c>
      <c r="G37" s="69" t="str">
        <f>IFERROR(VLOOKUP(B37,Hoja2!$C$10:$J$705,6,FALSE),"")</f>
        <v/>
      </c>
      <c r="H37" s="69" t="str">
        <f>IFERROR(VLOOKUP(B37,Hoja2!$C$10:$J$705,7,FALSE),"")</f>
        <v/>
      </c>
      <c r="I37" s="73" t="str">
        <f>IFERROR(VLOOKUP(B37,Hoja2!$C$10:$J$705,8,FALSE),"")</f>
        <v/>
      </c>
      <c r="J37" s="57"/>
      <c r="K37" s="57"/>
      <c r="L37" s="57"/>
      <c r="M37" s="57"/>
      <c r="N37" s="57"/>
      <c r="O37" s="57"/>
      <c r="P37" s="57"/>
      <c r="Q37" s="57"/>
      <c r="R37" s="57"/>
    </row>
    <row r="38" spans="1:18" x14ac:dyDescent="0.25">
      <c r="A38" s="57">
        <f t="shared" si="1"/>
        <v>26</v>
      </c>
      <c r="B38" s="91" t="s">
        <v>141</v>
      </c>
      <c r="C38" s="69" t="str">
        <f>IFERROR(VLOOKUP(B38,Hoja2!$C$10:$J$705,2,FALSE),"")</f>
        <v/>
      </c>
      <c r="D38" s="72" t="str">
        <f>IFERROR(VLOOKUP(B38,Hoja2!$C$10:$J$705,3,FALSE),"")</f>
        <v/>
      </c>
      <c r="E38" s="69" t="str">
        <f>IFERROR(VLOOKUP(B38,Hoja2!$C$10:$J$705,4,FALSE),"")</f>
        <v/>
      </c>
      <c r="F38" s="72" t="str">
        <f>IFERROR(VLOOKUP(B38,Hoja2!$C$10:$J$705,5,FALSE),"")</f>
        <v/>
      </c>
      <c r="G38" s="69" t="str">
        <f>IFERROR(VLOOKUP(B38,Hoja2!$C$10:$J$705,6,FALSE),"")</f>
        <v/>
      </c>
      <c r="H38" s="69" t="str">
        <f>IFERROR(VLOOKUP(B38,Hoja2!$C$10:$J$705,7,FALSE),"")</f>
        <v/>
      </c>
      <c r="I38" s="73" t="str">
        <f>IFERROR(VLOOKUP(B38,Hoja2!$C$10:$J$705,8,FALSE),"")</f>
        <v/>
      </c>
      <c r="J38" s="57"/>
      <c r="K38" s="57"/>
      <c r="L38" s="57"/>
      <c r="M38" s="57"/>
      <c r="N38" s="57"/>
      <c r="O38" s="57"/>
      <c r="P38" s="57"/>
      <c r="Q38" s="57"/>
      <c r="R38" s="57"/>
    </row>
    <row r="39" spans="1:18" x14ac:dyDescent="0.25">
      <c r="A39" s="57">
        <f t="shared" si="1"/>
        <v>27</v>
      </c>
      <c r="B39" s="91" t="s">
        <v>142</v>
      </c>
      <c r="C39" s="69" t="str">
        <f>IFERROR(VLOOKUP(B39,Hoja2!$C$10:$J$705,2,FALSE),"")</f>
        <v/>
      </c>
      <c r="D39" s="72" t="str">
        <f>IFERROR(VLOOKUP(B39,Hoja2!$C$10:$J$705,3,FALSE),"")</f>
        <v/>
      </c>
      <c r="E39" s="69" t="str">
        <f>IFERROR(VLOOKUP(B39,Hoja2!$C$10:$J$705,4,FALSE),"")</f>
        <v/>
      </c>
      <c r="F39" s="72" t="str">
        <f>IFERROR(VLOOKUP(B39,Hoja2!$C$10:$J$705,5,FALSE),"")</f>
        <v/>
      </c>
      <c r="G39" s="69" t="str">
        <f>IFERROR(VLOOKUP(B39,Hoja2!$C$10:$J$705,6,FALSE),"")</f>
        <v/>
      </c>
      <c r="H39" s="69" t="str">
        <f>IFERROR(VLOOKUP(B39,Hoja2!$C$10:$J$705,7,FALSE),"")</f>
        <v/>
      </c>
      <c r="I39" s="73" t="str">
        <f>IFERROR(VLOOKUP(B39,Hoja2!$C$10:$J$705,8,FALSE),"")</f>
        <v/>
      </c>
      <c r="J39" s="57"/>
      <c r="K39" s="57"/>
      <c r="L39" s="57"/>
      <c r="M39" s="57"/>
      <c r="N39" s="57"/>
      <c r="O39" s="57"/>
      <c r="P39" s="57"/>
      <c r="Q39" s="57"/>
      <c r="R39" s="57"/>
    </row>
    <row r="40" spans="1:18" x14ac:dyDescent="0.25">
      <c r="A40" s="57">
        <f t="shared" si="1"/>
        <v>28</v>
      </c>
      <c r="B40" s="91" t="s">
        <v>143</v>
      </c>
      <c r="C40" s="69" t="str">
        <f>IFERROR(VLOOKUP(B40,Hoja2!$C$10:$J$705,2,FALSE),"")</f>
        <v/>
      </c>
      <c r="D40" s="72" t="str">
        <f>IFERROR(VLOOKUP(B40,Hoja2!$C$10:$J$705,3,FALSE),"")</f>
        <v/>
      </c>
      <c r="E40" s="69" t="str">
        <f>IFERROR(VLOOKUP(B40,Hoja2!$C$10:$J$705,4,FALSE),"")</f>
        <v/>
      </c>
      <c r="F40" s="72" t="str">
        <f>IFERROR(VLOOKUP(B40,Hoja2!$C$10:$J$705,5,FALSE),"")</f>
        <v/>
      </c>
      <c r="G40" s="69" t="str">
        <f>IFERROR(VLOOKUP(B40,Hoja2!$C$10:$J$705,6,FALSE),"")</f>
        <v/>
      </c>
      <c r="H40" s="69" t="str">
        <f>IFERROR(VLOOKUP(B40,Hoja2!$C$10:$J$705,7,FALSE),"")</f>
        <v/>
      </c>
      <c r="I40" s="73" t="str">
        <f>IFERROR(VLOOKUP(B40,Hoja2!$C$10:$J$705,8,FALSE),"")</f>
        <v/>
      </c>
      <c r="J40" s="57"/>
      <c r="K40" s="57"/>
      <c r="L40" s="57"/>
      <c r="M40" s="57"/>
      <c r="N40" s="57"/>
      <c r="O40" s="57"/>
      <c r="P40" s="57"/>
      <c r="Q40" s="57"/>
      <c r="R40" s="57"/>
    </row>
    <row r="41" spans="1:18" x14ac:dyDescent="0.25">
      <c r="A41" s="57">
        <f t="shared" si="1"/>
        <v>29</v>
      </c>
      <c r="B41" s="91" t="s">
        <v>144</v>
      </c>
      <c r="C41" s="69" t="str">
        <f>IFERROR(VLOOKUP(B41,Hoja2!$C$10:$J$705,2,FALSE),"")</f>
        <v/>
      </c>
      <c r="D41" s="72" t="str">
        <f>IFERROR(VLOOKUP(B41,Hoja2!$C$10:$J$705,3,FALSE),"")</f>
        <v/>
      </c>
      <c r="E41" s="69" t="str">
        <f>IFERROR(VLOOKUP(B41,Hoja2!$C$10:$J$705,4,FALSE),"")</f>
        <v/>
      </c>
      <c r="F41" s="72" t="str">
        <f>IFERROR(VLOOKUP(B41,Hoja2!$C$10:$J$705,5,FALSE),"")</f>
        <v/>
      </c>
      <c r="G41" s="69" t="str">
        <f>IFERROR(VLOOKUP(B41,Hoja2!$C$10:$J$705,6,FALSE),"")</f>
        <v/>
      </c>
      <c r="H41" s="69" t="str">
        <f>IFERROR(VLOOKUP(B41,Hoja2!$C$10:$J$705,7,FALSE),"")</f>
        <v/>
      </c>
      <c r="I41" s="73" t="str">
        <f>IFERROR(VLOOKUP(B41,Hoja2!$C$10:$J$705,8,FALSE),"")</f>
        <v/>
      </c>
      <c r="J41" s="57"/>
      <c r="K41" s="57"/>
      <c r="L41" s="57"/>
      <c r="M41" s="57"/>
      <c r="N41" s="57"/>
      <c r="O41" s="57"/>
      <c r="P41" s="57"/>
      <c r="Q41" s="57"/>
      <c r="R41" s="57"/>
    </row>
    <row r="42" spans="1:18" x14ac:dyDescent="0.25">
      <c r="A42" s="57">
        <f t="shared" si="1"/>
        <v>30</v>
      </c>
      <c r="B42" s="91" t="s">
        <v>145</v>
      </c>
      <c r="C42" s="69" t="str">
        <f>IFERROR(VLOOKUP(B42,Hoja2!$C$10:$J$705,2,FALSE),"")</f>
        <v/>
      </c>
      <c r="D42" s="72" t="str">
        <f>IFERROR(VLOOKUP(B42,Hoja2!$C$10:$J$705,3,FALSE),"")</f>
        <v/>
      </c>
      <c r="E42" s="69" t="str">
        <f>IFERROR(VLOOKUP(B42,Hoja2!$C$10:$J$705,4,FALSE),"")</f>
        <v/>
      </c>
      <c r="F42" s="72" t="str">
        <f>IFERROR(VLOOKUP(B42,Hoja2!$C$10:$J$705,5,FALSE),"")</f>
        <v/>
      </c>
      <c r="G42" s="69" t="str">
        <f>IFERROR(VLOOKUP(B42,Hoja2!$C$10:$J$705,6,FALSE),"")</f>
        <v/>
      </c>
      <c r="H42" s="69" t="str">
        <f>IFERROR(VLOOKUP(B42,Hoja2!$C$10:$J$705,7,FALSE),"")</f>
        <v/>
      </c>
      <c r="I42" s="73" t="str">
        <f>IFERROR(VLOOKUP(B42,Hoja2!$C$10:$J$705,8,FALSE),"")</f>
        <v/>
      </c>
      <c r="J42" s="57"/>
      <c r="K42" s="57"/>
      <c r="L42" s="57"/>
      <c r="M42" s="57"/>
      <c r="N42" s="57"/>
      <c r="O42" s="57"/>
      <c r="P42" s="57"/>
      <c r="Q42" s="57"/>
      <c r="R42" s="57"/>
    </row>
    <row r="43" spans="1:18" x14ac:dyDescent="0.25">
      <c r="A43" s="57">
        <f t="shared" si="1"/>
        <v>31</v>
      </c>
      <c r="B43" s="91" t="s">
        <v>146</v>
      </c>
      <c r="C43" s="69" t="str">
        <f>IFERROR(VLOOKUP(B43,Hoja2!$C$10:$J$705,2,FALSE),"")</f>
        <v/>
      </c>
      <c r="D43" s="72" t="str">
        <f>IFERROR(VLOOKUP(B43,Hoja2!$C$10:$J$705,3,FALSE),"")</f>
        <v/>
      </c>
      <c r="E43" s="69" t="str">
        <f>IFERROR(VLOOKUP(B43,Hoja2!$C$10:$J$705,4,FALSE),"")</f>
        <v/>
      </c>
      <c r="F43" s="72" t="str">
        <f>IFERROR(VLOOKUP(B43,Hoja2!$C$10:$J$705,5,FALSE),"")</f>
        <v/>
      </c>
      <c r="G43" s="69" t="str">
        <f>IFERROR(VLOOKUP(B43,Hoja2!$C$10:$J$705,6,FALSE),"")</f>
        <v/>
      </c>
      <c r="H43" s="69" t="str">
        <f>IFERROR(VLOOKUP(B43,Hoja2!$C$10:$J$705,7,FALSE),"")</f>
        <v/>
      </c>
      <c r="I43" s="73" t="str">
        <f>IFERROR(VLOOKUP(B43,Hoja2!$C$10:$J$705,8,FALSE),"")</f>
        <v/>
      </c>
      <c r="J43" s="57"/>
      <c r="K43" s="57"/>
      <c r="L43" s="57"/>
      <c r="M43" s="57"/>
      <c r="N43" s="57"/>
      <c r="O43" s="57"/>
      <c r="P43" s="57"/>
      <c r="Q43" s="57"/>
      <c r="R43" s="57"/>
    </row>
    <row r="44" spans="1:18" x14ac:dyDescent="0.25">
      <c r="A44" s="57">
        <f t="shared" si="1"/>
        <v>32</v>
      </c>
      <c r="B44" s="91" t="s">
        <v>147</v>
      </c>
      <c r="C44" s="69" t="str">
        <f>IFERROR(VLOOKUP(B44,Hoja2!$C$10:$J$705,2,FALSE),"")</f>
        <v/>
      </c>
      <c r="D44" s="72" t="str">
        <f>IFERROR(VLOOKUP(B44,Hoja2!$C$10:$J$705,3,FALSE),"")</f>
        <v/>
      </c>
      <c r="E44" s="69" t="str">
        <f>IFERROR(VLOOKUP(B44,Hoja2!$C$10:$J$705,4,FALSE),"")</f>
        <v/>
      </c>
      <c r="F44" s="72" t="str">
        <f>IFERROR(VLOOKUP(B44,Hoja2!$C$10:$J$705,5,FALSE),"")</f>
        <v/>
      </c>
      <c r="G44" s="69" t="str">
        <f>IFERROR(VLOOKUP(B44,Hoja2!$C$10:$J$705,6,FALSE),"")</f>
        <v/>
      </c>
      <c r="H44" s="69" t="str">
        <f>IFERROR(VLOOKUP(B44,Hoja2!$C$10:$J$705,7,FALSE),"")</f>
        <v/>
      </c>
      <c r="I44" s="73" t="str">
        <f>IFERROR(VLOOKUP(B44,Hoja2!$C$10:$J$705,8,FALSE),"")</f>
        <v/>
      </c>
      <c r="J44" s="57"/>
      <c r="K44" s="57"/>
      <c r="L44" s="57"/>
      <c r="M44" s="57"/>
      <c r="N44" s="57"/>
      <c r="O44" s="57"/>
      <c r="P44" s="57"/>
      <c r="Q44" s="57"/>
      <c r="R44" s="57"/>
    </row>
    <row r="45" spans="1:18" x14ac:dyDescent="0.25">
      <c r="A45" s="57">
        <f t="shared" si="1"/>
        <v>33</v>
      </c>
      <c r="B45" s="91" t="s">
        <v>148</v>
      </c>
      <c r="C45" s="69" t="str">
        <f>IFERROR(VLOOKUP(B45,Hoja2!$C$10:$J$705,2,FALSE),"")</f>
        <v/>
      </c>
      <c r="D45" s="72" t="str">
        <f>IFERROR(VLOOKUP(B45,Hoja2!$C$10:$J$705,3,FALSE),"")</f>
        <v/>
      </c>
      <c r="E45" s="69" t="str">
        <f>IFERROR(VLOOKUP(B45,Hoja2!$C$10:$J$705,4,FALSE),"")</f>
        <v/>
      </c>
      <c r="F45" s="72" t="str">
        <f>IFERROR(VLOOKUP(B45,Hoja2!$C$10:$J$705,5,FALSE),"")</f>
        <v/>
      </c>
      <c r="G45" s="69" t="str">
        <f>IFERROR(VLOOKUP(B45,Hoja2!$C$10:$J$705,6,FALSE),"")</f>
        <v/>
      </c>
      <c r="H45" s="69" t="str">
        <f>IFERROR(VLOOKUP(B45,Hoja2!$C$10:$J$705,7,FALSE),"")</f>
        <v/>
      </c>
      <c r="I45" s="73" t="str">
        <f>IFERROR(VLOOKUP(B45,Hoja2!$C$10:$J$705,8,FALSE),"")</f>
        <v/>
      </c>
      <c r="J45" s="57"/>
      <c r="K45" s="57"/>
      <c r="L45" s="57"/>
      <c r="M45" s="57"/>
      <c r="N45" s="57"/>
      <c r="O45" s="57"/>
      <c r="P45" s="57"/>
      <c r="Q45" s="57"/>
      <c r="R45" s="57"/>
    </row>
    <row r="46" spans="1:18" x14ac:dyDescent="0.25">
      <c r="A46" s="57">
        <f t="shared" si="1"/>
        <v>34</v>
      </c>
      <c r="B46" s="92" t="s">
        <v>149</v>
      </c>
      <c r="C46" s="93" t="str">
        <f>IFERROR(VLOOKUP(B46,Hoja2!$C$10:$J$705,2,FALSE),"")</f>
        <v/>
      </c>
      <c r="D46" s="94" t="str">
        <f>IFERROR(VLOOKUP(B46,Hoja2!$C$10:$J$705,3,FALSE),"")</f>
        <v/>
      </c>
      <c r="E46" s="93" t="str">
        <f>IFERROR(VLOOKUP(B46,Hoja2!$C$10:$J$705,4,FALSE),"")</f>
        <v/>
      </c>
      <c r="F46" s="94" t="str">
        <f>IFERROR(VLOOKUP(B46,Hoja2!$C$10:$J$705,5,FALSE),"")</f>
        <v/>
      </c>
      <c r="G46" s="93" t="str">
        <f>IFERROR(VLOOKUP(B46,Hoja2!$C$10:$J$705,6,FALSE),"")</f>
        <v/>
      </c>
      <c r="H46" s="93" t="str">
        <f>IFERROR(VLOOKUP(B46,Hoja2!$C$10:$J$705,7,FALSE),"")</f>
        <v/>
      </c>
      <c r="I46" s="95" t="str">
        <f>IFERROR(VLOOKUP(B46,Hoja2!$C$10:$J$705,8,FALSE),"")</f>
        <v/>
      </c>
      <c r="J46" s="57"/>
      <c r="K46" s="57"/>
      <c r="L46" s="57"/>
      <c r="M46" s="57"/>
      <c r="N46" s="57"/>
      <c r="O46" s="57"/>
      <c r="P46" s="57"/>
      <c r="Q46" s="57"/>
      <c r="R46" s="57"/>
    </row>
    <row r="47" spans="1:18" x14ac:dyDescent="0.25">
      <c r="A47" s="57"/>
      <c r="B47" s="57"/>
      <c r="C47" s="57"/>
      <c r="D47" s="57"/>
      <c r="E47" s="57"/>
      <c r="F47" s="57"/>
      <c r="G47" s="57"/>
      <c r="H47" s="57"/>
      <c r="I47" s="57"/>
      <c r="J47" s="57"/>
      <c r="K47" s="57"/>
      <c r="L47" s="57"/>
      <c r="M47" s="57"/>
      <c r="N47" s="57"/>
      <c r="O47" s="57"/>
      <c r="P47" s="57"/>
      <c r="Q47" s="57"/>
      <c r="R47" s="57"/>
    </row>
    <row r="48" spans="1:18" x14ac:dyDescent="0.25">
      <c r="A48" s="57"/>
      <c r="B48" s="57"/>
      <c r="C48" s="57"/>
      <c r="D48" s="57"/>
      <c r="E48" s="57"/>
      <c r="F48" s="57"/>
      <c r="G48" s="57"/>
      <c r="H48" s="57"/>
      <c r="I48" s="57"/>
      <c r="J48" s="57"/>
      <c r="K48" s="57"/>
      <c r="L48" s="57"/>
      <c r="M48" s="57"/>
      <c r="N48" s="57"/>
      <c r="O48" s="57"/>
      <c r="P48" s="57"/>
      <c r="Q48" s="57"/>
      <c r="R48" s="57"/>
    </row>
    <row r="49" spans="1:18" x14ac:dyDescent="0.25">
      <c r="A49" s="57"/>
      <c r="B49" s="57"/>
      <c r="C49" s="57"/>
      <c r="D49" s="57"/>
      <c r="E49" s="57"/>
      <c r="F49" s="57"/>
      <c r="G49" s="57"/>
      <c r="H49" s="57"/>
      <c r="I49" s="57"/>
      <c r="J49" s="57"/>
      <c r="K49" s="57"/>
      <c r="L49" s="57"/>
      <c r="M49" s="57"/>
      <c r="N49" s="57"/>
      <c r="O49" s="57"/>
      <c r="P49" s="57"/>
      <c r="Q49" s="57"/>
      <c r="R49" s="57"/>
    </row>
    <row r="50" spans="1:18" x14ac:dyDescent="0.25">
      <c r="A50" s="57"/>
      <c r="B50" s="57"/>
      <c r="C50" s="57"/>
      <c r="D50" s="57"/>
      <c r="E50" s="57"/>
      <c r="F50" s="57"/>
      <c r="G50" s="57"/>
      <c r="H50" s="57"/>
      <c r="I50" s="57"/>
      <c r="J50" s="57"/>
      <c r="K50" s="57"/>
      <c r="L50" s="57"/>
      <c r="M50" s="57"/>
      <c r="N50" s="57"/>
      <c r="O50" s="57"/>
      <c r="P50" s="57"/>
      <c r="Q50" s="57"/>
      <c r="R50" s="57"/>
    </row>
    <row r="51" spans="1:18" x14ac:dyDescent="0.25">
      <c r="A51" s="57"/>
      <c r="B51" s="57"/>
      <c r="C51" s="57"/>
      <c r="D51" s="57"/>
      <c r="E51" s="57"/>
      <c r="F51" s="57"/>
      <c r="G51" s="57"/>
      <c r="H51" s="57"/>
      <c r="I51" s="57"/>
      <c r="J51" s="57"/>
      <c r="K51" s="57"/>
      <c r="L51" s="57"/>
      <c r="M51" s="57"/>
      <c r="N51" s="57"/>
      <c r="O51" s="57"/>
      <c r="P51" s="57"/>
      <c r="Q51" s="57"/>
      <c r="R51" s="57"/>
    </row>
    <row r="52" spans="1:18" x14ac:dyDescent="0.25">
      <c r="A52" s="57"/>
      <c r="B52" s="57"/>
      <c r="C52" s="57"/>
      <c r="D52" s="57"/>
      <c r="E52" s="57"/>
      <c r="F52" s="57"/>
      <c r="G52" s="57"/>
      <c r="H52" s="57"/>
      <c r="I52" s="57"/>
      <c r="J52" s="57"/>
      <c r="K52" s="57"/>
      <c r="L52" s="57"/>
      <c r="M52" s="57"/>
      <c r="N52" s="57"/>
      <c r="O52" s="57"/>
      <c r="P52" s="57"/>
      <c r="Q52" s="57"/>
      <c r="R52" s="57"/>
    </row>
    <row r="53" spans="1:18" x14ac:dyDescent="0.25">
      <c r="A53" s="57"/>
      <c r="B53" s="57"/>
      <c r="C53" s="57"/>
      <c r="D53" s="57"/>
      <c r="E53" s="57"/>
      <c r="F53" s="57"/>
      <c r="G53" s="57"/>
      <c r="H53" s="57"/>
      <c r="I53" s="57"/>
      <c r="J53" s="57"/>
      <c r="K53" s="57"/>
      <c r="L53" s="57"/>
      <c r="M53" s="57"/>
      <c r="N53" s="57"/>
      <c r="O53" s="57"/>
      <c r="P53" s="57"/>
      <c r="Q53" s="57"/>
      <c r="R53" s="57"/>
    </row>
    <row r="54" spans="1:18" x14ac:dyDescent="0.25">
      <c r="A54" s="57"/>
      <c r="B54" s="57"/>
      <c r="C54" s="57"/>
      <c r="D54" s="57"/>
      <c r="E54" s="57"/>
      <c r="F54" s="57"/>
      <c r="G54" s="57"/>
      <c r="H54" s="57"/>
      <c r="I54" s="57"/>
      <c r="J54" s="57"/>
      <c r="K54" s="57"/>
      <c r="L54" s="57"/>
      <c r="M54" s="57"/>
      <c r="N54" s="57"/>
      <c r="O54" s="57"/>
      <c r="P54" s="57"/>
      <c r="Q54" s="57"/>
      <c r="R54" s="57"/>
    </row>
    <row r="55" spans="1:18" x14ac:dyDescent="0.25">
      <c r="A55" s="57"/>
      <c r="B55" s="57"/>
      <c r="C55" s="57"/>
      <c r="D55" s="57"/>
      <c r="E55" s="57"/>
      <c r="F55" s="57"/>
      <c r="G55" s="57"/>
      <c r="H55" s="57"/>
      <c r="I55" s="57"/>
      <c r="J55" s="57"/>
      <c r="K55" s="57"/>
      <c r="L55" s="57"/>
      <c r="M55" s="57"/>
      <c r="N55" s="57"/>
      <c r="O55" s="57"/>
      <c r="P55" s="57"/>
      <c r="Q55" s="57"/>
      <c r="R55" s="57"/>
    </row>
    <row r="56" spans="1:18" x14ac:dyDescent="0.25">
      <c r="A56" s="57"/>
      <c r="B56" s="57"/>
      <c r="C56" s="57"/>
      <c r="D56" s="57"/>
      <c r="E56" s="57"/>
      <c r="F56" s="57"/>
      <c r="G56" s="57"/>
      <c r="H56" s="57"/>
      <c r="I56" s="57"/>
      <c r="J56" s="57"/>
      <c r="K56" s="57"/>
      <c r="L56" s="57"/>
      <c r="M56" s="57"/>
      <c r="N56" s="57"/>
      <c r="O56" s="57"/>
      <c r="P56" s="57"/>
      <c r="Q56" s="57"/>
      <c r="R56" s="57"/>
    </row>
    <row r="57" spans="1:18" x14ac:dyDescent="0.25">
      <c r="A57" s="57"/>
      <c r="B57" s="57"/>
      <c r="C57" s="57"/>
      <c r="D57" s="57"/>
      <c r="E57" s="57"/>
      <c r="F57" s="57"/>
      <c r="G57" s="57"/>
      <c r="H57" s="57"/>
      <c r="I57" s="57"/>
      <c r="J57" s="57"/>
      <c r="K57" s="57"/>
      <c r="L57" s="57"/>
      <c r="M57" s="57"/>
      <c r="N57" s="57"/>
      <c r="O57" s="57"/>
      <c r="P57" s="57"/>
      <c r="Q57" s="57"/>
      <c r="R57" s="57"/>
    </row>
    <row r="58" spans="1:18" x14ac:dyDescent="0.25">
      <c r="A58" s="57"/>
      <c r="B58" s="57"/>
      <c r="C58" s="57"/>
      <c r="D58" s="57"/>
      <c r="E58" s="57"/>
      <c r="F58" s="57"/>
      <c r="G58" s="57"/>
      <c r="H58" s="57"/>
      <c r="I58" s="57"/>
      <c r="J58" s="57"/>
      <c r="K58" s="57"/>
      <c r="L58" s="57"/>
      <c r="M58" s="57"/>
      <c r="N58" s="57"/>
      <c r="O58" s="57"/>
      <c r="P58" s="57"/>
      <c r="Q58" s="57"/>
      <c r="R58" s="57"/>
    </row>
    <row r="59" spans="1:18" x14ac:dyDescent="0.25">
      <c r="A59" s="57"/>
      <c r="B59" s="57"/>
      <c r="C59" s="57"/>
      <c r="D59" s="57"/>
      <c r="E59" s="57"/>
      <c r="F59" s="57"/>
      <c r="G59" s="57"/>
      <c r="H59" s="57"/>
      <c r="I59" s="57"/>
      <c r="J59" s="57"/>
      <c r="K59" s="57"/>
      <c r="L59" s="57"/>
      <c r="M59" s="57"/>
      <c r="N59" s="57"/>
      <c r="O59" s="57"/>
      <c r="P59" s="57"/>
      <c r="Q59" s="57"/>
      <c r="R59" s="57"/>
    </row>
    <row r="60" spans="1:18" x14ac:dyDescent="0.25">
      <c r="A60" s="57"/>
      <c r="B60" s="57"/>
      <c r="C60" s="57"/>
      <c r="D60" s="57"/>
      <c r="E60" s="57"/>
      <c r="F60" s="57"/>
      <c r="G60" s="57"/>
      <c r="H60" s="57"/>
      <c r="I60" s="57"/>
      <c r="J60" s="57"/>
      <c r="K60" s="57"/>
      <c r="L60" s="57"/>
      <c r="M60" s="57"/>
      <c r="N60" s="57"/>
      <c r="O60" s="57"/>
      <c r="P60" s="57"/>
      <c r="Q60" s="57"/>
      <c r="R60" s="57"/>
    </row>
    <row r="61" spans="1:18" x14ac:dyDescent="0.25">
      <c r="A61" s="57"/>
      <c r="B61" s="57"/>
      <c r="C61" s="57"/>
      <c r="D61" s="57"/>
      <c r="E61" s="57"/>
      <c r="F61" s="57"/>
      <c r="G61" s="57"/>
      <c r="H61" s="57"/>
      <c r="I61" s="57"/>
      <c r="J61" s="57"/>
      <c r="K61" s="57"/>
      <c r="L61" s="57"/>
      <c r="M61" s="57"/>
      <c r="N61" s="57"/>
      <c r="O61" s="57"/>
      <c r="P61" s="57"/>
      <c r="Q61" s="57"/>
      <c r="R61" s="57"/>
    </row>
    <row r="62" spans="1:18" x14ac:dyDescent="0.25">
      <c r="A62" s="57">
        <v>26</v>
      </c>
      <c r="B62" s="57"/>
      <c r="C62" s="57"/>
      <c r="D62" s="57"/>
      <c r="E62" s="57"/>
      <c r="F62" s="57"/>
      <c r="G62" s="57"/>
      <c r="H62" s="57"/>
      <c r="I62" s="57"/>
      <c r="J62" s="57"/>
      <c r="K62" s="57"/>
      <c r="L62" s="57"/>
      <c r="M62" s="57"/>
      <c r="N62" s="57"/>
      <c r="O62" s="57"/>
      <c r="P62" s="57"/>
      <c r="Q62" s="57"/>
      <c r="R62" s="57"/>
    </row>
    <row r="63" spans="1:18" x14ac:dyDescent="0.25">
      <c r="A63" s="57"/>
      <c r="B63" s="57"/>
      <c r="C63" s="57"/>
      <c r="D63" s="57"/>
      <c r="E63" s="57"/>
      <c r="F63" s="57"/>
      <c r="G63" s="57"/>
      <c r="H63" s="57"/>
      <c r="I63" s="57"/>
      <c r="J63" s="57"/>
      <c r="K63" s="57"/>
      <c r="L63" s="57"/>
      <c r="M63" s="57"/>
      <c r="N63" s="57"/>
      <c r="O63" s="57"/>
      <c r="P63" s="57"/>
      <c r="Q63" s="57"/>
      <c r="R63" s="57"/>
    </row>
    <row r="64" spans="1:18" x14ac:dyDescent="0.25">
      <c r="A64" s="57">
        <v>27</v>
      </c>
      <c r="B64" s="57"/>
      <c r="C64" s="57"/>
      <c r="D64" s="57"/>
      <c r="E64" s="57"/>
      <c r="F64" s="57"/>
      <c r="G64" s="57"/>
      <c r="H64" s="57"/>
      <c r="I64" s="57"/>
      <c r="J64" s="57"/>
      <c r="K64" s="57"/>
      <c r="L64" s="57"/>
      <c r="M64" s="57"/>
      <c r="N64" s="57"/>
      <c r="O64" s="57"/>
      <c r="P64" s="57"/>
      <c r="Q64" s="57"/>
      <c r="R64" s="57"/>
    </row>
    <row r="65" spans="1:18" x14ac:dyDescent="0.25">
      <c r="A65" s="57"/>
      <c r="B65" s="57"/>
      <c r="C65" s="57"/>
      <c r="D65" s="57"/>
      <c r="E65" s="57"/>
      <c r="F65" s="57"/>
      <c r="G65" s="57"/>
      <c r="H65" s="57"/>
      <c r="I65" s="57"/>
      <c r="J65" s="57"/>
      <c r="K65" s="57"/>
      <c r="L65" s="57"/>
      <c r="M65" s="57"/>
      <c r="N65" s="57"/>
      <c r="O65" s="57"/>
      <c r="P65" s="57"/>
      <c r="Q65" s="57"/>
      <c r="R65" s="57"/>
    </row>
    <row r="66" spans="1:18" x14ac:dyDescent="0.25">
      <c r="A66" s="57">
        <v>28</v>
      </c>
      <c r="B66" s="57"/>
      <c r="C66" s="57"/>
      <c r="D66" s="57"/>
      <c r="E66" s="57"/>
      <c r="F66" s="57"/>
      <c r="G66" s="57"/>
      <c r="H66" s="57"/>
      <c r="I66" s="57"/>
      <c r="J66" s="57"/>
      <c r="K66" s="57"/>
      <c r="L66" s="57"/>
      <c r="M66" s="57"/>
      <c r="N66" s="57"/>
      <c r="O66" s="57"/>
      <c r="P66" s="57"/>
      <c r="Q66" s="57"/>
      <c r="R66" s="57"/>
    </row>
    <row r="67" spans="1:18" x14ac:dyDescent="0.25">
      <c r="A67" s="57"/>
      <c r="B67" s="57"/>
      <c r="C67" s="57"/>
      <c r="D67" s="57"/>
      <c r="E67" s="57"/>
      <c r="F67" s="57"/>
      <c r="G67" s="57"/>
      <c r="H67" s="57"/>
      <c r="I67" s="57"/>
      <c r="J67" s="57"/>
      <c r="K67" s="57"/>
      <c r="L67" s="57"/>
      <c r="M67" s="57"/>
      <c r="N67" s="57"/>
      <c r="O67" s="57"/>
      <c r="P67" s="57"/>
      <c r="Q67" s="57"/>
      <c r="R67" s="57"/>
    </row>
    <row r="68" spans="1:18" x14ac:dyDescent="0.25">
      <c r="A68" s="57">
        <v>29</v>
      </c>
      <c r="B68" s="57"/>
      <c r="C68" s="57"/>
      <c r="D68" s="57"/>
      <c r="E68" s="57"/>
      <c r="F68" s="57"/>
      <c r="G68" s="57"/>
      <c r="H68" s="57"/>
      <c r="I68" s="57"/>
      <c r="J68" s="57"/>
      <c r="K68" s="57"/>
      <c r="L68" s="57"/>
      <c r="M68" s="57"/>
      <c r="N68" s="57"/>
      <c r="O68" s="57"/>
      <c r="P68" s="57"/>
      <c r="Q68" s="57"/>
      <c r="R68" s="57"/>
    </row>
    <row r="69" spans="1:18" x14ac:dyDescent="0.25">
      <c r="A69" s="57"/>
      <c r="B69" s="57"/>
      <c r="C69" s="57"/>
      <c r="D69" s="57"/>
      <c r="E69" s="57"/>
      <c r="F69" s="57"/>
      <c r="G69" s="57"/>
      <c r="H69" s="57"/>
      <c r="I69" s="57"/>
      <c r="J69" s="57"/>
      <c r="K69" s="57"/>
      <c r="L69" s="57"/>
      <c r="M69" s="57"/>
      <c r="N69" s="57"/>
      <c r="O69" s="57"/>
      <c r="P69" s="57"/>
      <c r="Q69" s="57"/>
      <c r="R69" s="57"/>
    </row>
    <row r="70" spans="1:18" x14ac:dyDescent="0.25">
      <c r="A70" s="57">
        <v>30</v>
      </c>
      <c r="B70" s="57"/>
      <c r="C70" s="57"/>
      <c r="D70" s="57"/>
      <c r="E70" s="57"/>
      <c r="F70" s="57"/>
      <c r="G70" s="57"/>
      <c r="H70" s="57"/>
      <c r="I70" s="57"/>
      <c r="J70" s="57"/>
      <c r="K70" s="57"/>
      <c r="L70" s="57"/>
      <c r="M70" s="57"/>
      <c r="N70" s="57"/>
      <c r="O70" s="57"/>
      <c r="P70" s="57"/>
      <c r="Q70" s="57"/>
      <c r="R70" s="57"/>
    </row>
    <row r="71" spans="1:18" x14ac:dyDescent="0.25">
      <c r="A71" s="57"/>
      <c r="B71" s="57"/>
      <c r="C71" s="57"/>
      <c r="D71" s="57"/>
      <c r="E71" s="57"/>
      <c r="F71" s="57"/>
      <c r="G71" s="57"/>
      <c r="H71" s="57"/>
      <c r="I71" s="57"/>
      <c r="J71" s="57"/>
      <c r="K71" s="57"/>
      <c r="L71" s="57"/>
      <c r="M71" s="57"/>
      <c r="N71" s="57"/>
      <c r="O71" s="57"/>
      <c r="P71" s="57"/>
      <c r="Q71" s="57"/>
      <c r="R71" s="57"/>
    </row>
    <row r="72" spans="1:18" x14ac:dyDescent="0.25">
      <c r="A72" s="57">
        <v>31</v>
      </c>
      <c r="B72" s="57"/>
      <c r="C72" s="57"/>
      <c r="D72" s="57"/>
      <c r="E72" s="57"/>
      <c r="F72" s="57"/>
      <c r="G72" s="57"/>
      <c r="H72" s="57"/>
      <c r="I72" s="57"/>
      <c r="J72" s="57"/>
      <c r="K72" s="57"/>
      <c r="L72" s="57"/>
      <c r="M72" s="57"/>
      <c r="N72" s="57"/>
      <c r="O72" s="57"/>
      <c r="P72" s="57"/>
      <c r="Q72" s="57"/>
      <c r="R72" s="57"/>
    </row>
    <row r="73" spans="1:18" x14ac:dyDescent="0.25">
      <c r="A73" s="57"/>
      <c r="B73" s="57"/>
      <c r="C73" s="57"/>
      <c r="D73" s="57"/>
      <c r="E73" s="57"/>
      <c r="F73" s="57"/>
      <c r="G73" s="57"/>
      <c r="H73" s="57"/>
      <c r="I73" s="57"/>
      <c r="J73" s="57"/>
      <c r="K73" s="57"/>
      <c r="L73" s="57"/>
      <c r="M73" s="57"/>
      <c r="N73" s="57"/>
      <c r="O73" s="57"/>
      <c r="P73" s="57"/>
      <c r="Q73" s="57"/>
      <c r="R73" s="57"/>
    </row>
    <row r="74" spans="1:18" x14ac:dyDescent="0.25">
      <c r="A74" s="57">
        <v>32</v>
      </c>
      <c r="B74" s="57"/>
      <c r="C74" s="57"/>
      <c r="D74" s="57"/>
      <c r="E74" s="57"/>
      <c r="F74" s="57"/>
      <c r="G74" s="57"/>
      <c r="H74" s="57"/>
      <c r="I74" s="57"/>
      <c r="J74" s="57"/>
      <c r="K74" s="57"/>
      <c r="L74" s="57"/>
      <c r="M74" s="57"/>
      <c r="N74" s="57"/>
      <c r="O74" s="57"/>
      <c r="P74" s="57"/>
      <c r="Q74" s="57"/>
      <c r="R74" s="57"/>
    </row>
    <row r="75" spans="1:18" x14ac:dyDescent="0.25">
      <c r="A75" s="57"/>
      <c r="B75" s="57"/>
      <c r="C75" s="57"/>
      <c r="D75" s="57"/>
      <c r="E75" s="57"/>
      <c r="F75" s="57"/>
      <c r="G75" s="57"/>
      <c r="H75" s="57"/>
      <c r="I75" s="57"/>
      <c r="J75" s="57"/>
      <c r="K75" s="57"/>
      <c r="L75" s="57"/>
      <c r="M75" s="57"/>
      <c r="N75" s="57"/>
      <c r="O75" s="57"/>
      <c r="P75" s="57"/>
      <c r="Q75" s="57"/>
      <c r="R75" s="57"/>
    </row>
    <row r="76" spans="1:18" x14ac:dyDescent="0.25">
      <c r="A76" s="57">
        <v>33</v>
      </c>
      <c r="B76" s="57"/>
      <c r="C76" s="57"/>
      <c r="D76" s="57"/>
      <c r="E76" s="57"/>
      <c r="F76" s="57"/>
      <c r="G76" s="57"/>
      <c r="H76" s="57"/>
      <c r="I76" s="57"/>
      <c r="J76" s="57"/>
      <c r="K76" s="57"/>
      <c r="L76" s="57"/>
      <c r="M76" s="57"/>
      <c r="N76" s="57"/>
      <c r="O76" s="57"/>
      <c r="P76" s="57"/>
      <c r="Q76" s="57"/>
      <c r="R76" s="57"/>
    </row>
    <row r="77" spans="1:18" x14ac:dyDescent="0.25">
      <c r="A77" s="57"/>
      <c r="B77" s="57"/>
      <c r="C77" s="57"/>
      <c r="D77" s="57"/>
      <c r="E77" s="57"/>
      <c r="F77" s="57"/>
      <c r="G77" s="57"/>
      <c r="H77" s="57"/>
      <c r="I77" s="57"/>
      <c r="J77" s="57"/>
      <c r="K77" s="57"/>
      <c r="L77" s="57"/>
      <c r="M77" s="57"/>
      <c r="N77" s="57"/>
      <c r="O77" s="57"/>
      <c r="P77" s="57"/>
      <c r="Q77" s="57"/>
      <c r="R77" s="57"/>
    </row>
    <row r="78" spans="1:18" x14ac:dyDescent="0.25">
      <c r="A78" s="57">
        <v>34</v>
      </c>
      <c r="B78" s="57"/>
      <c r="C78" s="57"/>
      <c r="D78" s="57"/>
      <c r="E78" s="57"/>
      <c r="F78" s="57"/>
      <c r="G78" s="57"/>
      <c r="H78" s="57"/>
      <c r="I78" s="57"/>
      <c r="J78" s="57"/>
      <c r="K78" s="57"/>
      <c r="L78" s="57"/>
      <c r="M78" s="57"/>
      <c r="N78" s="57"/>
      <c r="O78" s="57"/>
      <c r="P78" s="57"/>
      <c r="Q78" s="57"/>
      <c r="R78" s="57"/>
    </row>
    <row r="79" spans="1:18" x14ac:dyDescent="0.25">
      <c r="A79" s="57"/>
      <c r="B79" s="57"/>
      <c r="C79" s="57"/>
      <c r="D79" s="57"/>
      <c r="E79" s="57"/>
      <c r="F79" s="57"/>
      <c r="G79" s="57"/>
      <c r="H79" s="57"/>
      <c r="I79" s="57"/>
      <c r="J79" s="57"/>
      <c r="K79" s="57"/>
      <c r="L79" s="57"/>
      <c r="M79" s="57"/>
      <c r="N79" s="57"/>
      <c r="O79" s="57"/>
      <c r="P79" s="57"/>
      <c r="Q79" s="57"/>
      <c r="R79" s="57"/>
    </row>
    <row r="80" spans="1:18" x14ac:dyDescent="0.25">
      <c r="A80" s="57">
        <v>35</v>
      </c>
      <c r="B80" s="57"/>
      <c r="C80" s="57"/>
      <c r="D80" s="57"/>
      <c r="E80" s="57"/>
      <c r="F80" s="57"/>
      <c r="G80" s="57"/>
      <c r="H80" s="57"/>
      <c r="I80" s="57"/>
      <c r="J80" s="57"/>
      <c r="K80" s="57"/>
      <c r="L80" s="57"/>
      <c r="M80" s="57"/>
      <c r="N80" s="57"/>
      <c r="O80" s="57"/>
      <c r="P80" s="57"/>
      <c r="Q80" s="57"/>
      <c r="R80" s="57"/>
    </row>
    <row r="81" spans="1:18" x14ac:dyDescent="0.25">
      <c r="A81" s="57"/>
      <c r="B81" s="57"/>
      <c r="C81" s="57"/>
      <c r="D81" s="57"/>
      <c r="E81" s="57"/>
      <c r="F81" s="57"/>
      <c r="G81" s="57"/>
      <c r="H81" s="57"/>
      <c r="I81" s="57"/>
      <c r="J81" s="57"/>
      <c r="K81" s="57"/>
      <c r="L81" s="57"/>
      <c r="M81" s="57"/>
      <c r="N81" s="57"/>
      <c r="O81" s="57"/>
      <c r="P81" s="57"/>
      <c r="Q81" s="57"/>
      <c r="R81" s="57"/>
    </row>
    <row r="82" spans="1:18" x14ac:dyDescent="0.25">
      <c r="A82" s="57">
        <v>36</v>
      </c>
      <c r="B82" s="57"/>
      <c r="C82" s="57"/>
      <c r="D82" s="57"/>
      <c r="E82" s="57"/>
      <c r="F82" s="57"/>
      <c r="G82" s="57"/>
      <c r="H82" s="57"/>
      <c r="I82" s="57"/>
      <c r="J82" s="57"/>
      <c r="K82" s="57"/>
      <c r="L82" s="57"/>
      <c r="M82" s="57"/>
      <c r="N82" s="57"/>
      <c r="O82" s="57"/>
      <c r="P82" s="57"/>
      <c r="Q82" s="57"/>
      <c r="R82" s="57"/>
    </row>
    <row r="83" spans="1:18" x14ac:dyDescent="0.25">
      <c r="A83" s="57"/>
      <c r="B83" s="57"/>
      <c r="C83" s="57"/>
      <c r="D83" s="57"/>
      <c r="E83" s="57"/>
      <c r="F83" s="57"/>
      <c r="G83" s="57"/>
      <c r="H83" s="57"/>
      <c r="I83" s="57"/>
      <c r="J83" s="57"/>
      <c r="K83" s="57"/>
      <c r="L83" s="57"/>
      <c r="M83" s="57"/>
      <c r="N83" s="57"/>
      <c r="O83" s="57"/>
      <c r="P83" s="57"/>
      <c r="Q83" s="57"/>
      <c r="R83" s="57"/>
    </row>
    <row r="84" spans="1:18" x14ac:dyDescent="0.25">
      <c r="A84" s="57">
        <v>37</v>
      </c>
      <c r="B84" s="57"/>
      <c r="C84" s="57"/>
      <c r="D84" s="57"/>
      <c r="E84" s="57"/>
      <c r="F84" s="57"/>
      <c r="G84" s="57"/>
      <c r="H84" s="57"/>
      <c r="I84" s="57"/>
      <c r="J84" s="57"/>
      <c r="K84" s="57"/>
      <c r="L84" s="57"/>
      <c r="M84" s="57"/>
      <c r="N84" s="57"/>
      <c r="O84" s="57"/>
      <c r="P84" s="57"/>
      <c r="Q84" s="57"/>
      <c r="R84" s="57"/>
    </row>
    <row r="85" spans="1:18" x14ac:dyDescent="0.25">
      <c r="A85" s="57"/>
      <c r="B85" s="57"/>
      <c r="C85" s="57"/>
      <c r="D85" s="57"/>
      <c r="E85" s="57"/>
      <c r="F85" s="57"/>
      <c r="G85" s="57"/>
      <c r="H85" s="57"/>
      <c r="I85" s="57"/>
      <c r="J85" s="57"/>
      <c r="K85" s="57"/>
      <c r="L85" s="57"/>
      <c r="M85" s="57"/>
      <c r="N85" s="57"/>
      <c r="O85" s="57"/>
      <c r="P85" s="57"/>
      <c r="Q85" s="57"/>
      <c r="R85" s="57"/>
    </row>
    <row r="86" spans="1:18" x14ac:dyDescent="0.25">
      <c r="A86" s="57">
        <v>38</v>
      </c>
      <c r="B86" s="57"/>
      <c r="C86" s="57"/>
      <c r="D86" s="57"/>
      <c r="E86" s="57"/>
      <c r="F86" s="57"/>
      <c r="G86" s="57"/>
      <c r="H86" s="57"/>
      <c r="I86" s="57"/>
      <c r="J86" s="57"/>
      <c r="K86" s="57"/>
      <c r="L86" s="57"/>
      <c r="M86" s="57"/>
      <c r="N86" s="57"/>
      <c r="O86" s="57"/>
      <c r="P86" s="57"/>
      <c r="Q86" s="57"/>
      <c r="R86" s="57"/>
    </row>
    <row r="87" spans="1:18" x14ac:dyDescent="0.25">
      <c r="A87" s="57"/>
      <c r="B87" s="57"/>
      <c r="C87" s="57"/>
      <c r="D87" s="57"/>
      <c r="E87" s="57"/>
      <c r="F87" s="57"/>
      <c r="G87" s="57"/>
      <c r="H87" s="57"/>
      <c r="I87" s="57"/>
      <c r="J87" s="57"/>
      <c r="K87" s="57"/>
      <c r="L87" s="57"/>
      <c r="M87" s="57"/>
      <c r="N87" s="57"/>
      <c r="O87" s="57"/>
      <c r="P87" s="57"/>
      <c r="Q87" s="57"/>
      <c r="R87" s="57"/>
    </row>
    <row r="88" spans="1:18" x14ac:dyDescent="0.25">
      <c r="A88" s="57">
        <v>39</v>
      </c>
      <c r="B88" s="57"/>
      <c r="C88" s="57"/>
      <c r="D88" s="57"/>
      <c r="E88" s="57"/>
      <c r="F88" s="57"/>
      <c r="G88" s="57"/>
      <c r="H88" s="57"/>
      <c r="I88" s="57"/>
      <c r="J88" s="57"/>
      <c r="K88" s="57"/>
      <c r="L88" s="57"/>
      <c r="M88" s="57"/>
      <c r="N88" s="57"/>
      <c r="O88" s="57"/>
      <c r="P88" s="57"/>
      <c r="Q88" s="57"/>
      <c r="R88" s="57"/>
    </row>
    <row r="89" spans="1:18" x14ac:dyDescent="0.25">
      <c r="A89" s="57"/>
      <c r="B89" s="57"/>
      <c r="C89" s="57"/>
      <c r="D89" s="57"/>
      <c r="E89" s="57"/>
      <c r="F89" s="57"/>
      <c r="G89" s="57"/>
      <c r="H89" s="57"/>
      <c r="I89" s="57"/>
      <c r="J89" s="57"/>
      <c r="K89" s="57"/>
      <c r="L89" s="57"/>
      <c r="M89" s="57"/>
      <c r="N89" s="57"/>
      <c r="O89" s="57"/>
      <c r="P89" s="57"/>
      <c r="Q89" s="57"/>
      <c r="R89" s="57"/>
    </row>
    <row r="90" spans="1:18" x14ac:dyDescent="0.25">
      <c r="A90" s="57">
        <v>40</v>
      </c>
      <c r="B90" s="57"/>
      <c r="C90" s="57"/>
      <c r="D90" s="57"/>
      <c r="E90" s="57"/>
      <c r="F90" s="57"/>
      <c r="G90" s="57"/>
      <c r="H90" s="57"/>
      <c r="I90" s="57"/>
      <c r="J90" s="57"/>
      <c r="K90" s="57"/>
      <c r="L90" s="57"/>
      <c r="M90" s="57"/>
      <c r="N90" s="57"/>
      <c r="O90" s="57"/>
      <c r="P90" s="57"/>
      <c r="Q90" s="57"/>
      <c r="R90" s="57"/>
    </row>
    <row r="91" spans="1:18" x14ac:dyDescent="0.25">
      <c r="A91" s="57"/>
      <c r="B91" s="57"/>
      <c r="C91" s="57"/>
      <c r="D91" s="57"/>
      <c r="E91" s="57"/>
      <c r="F91" s="57"/>
      <c r="G91" s="57"/>
      <c r="H91" s="57"/>
      <c r="I91" s="57"/>
      <c r="J91" s="57"/>
      <c r="K91" s="57"/>
      <c r="L91" s="57"/>
      <c r="M91" s="57"/>
      <c r="N91" s="57"/>
      <c r="O91" s="57"/>
      <c r="P91" s="57"/>
      <c r="Q91" s="57"/>
      <c r="R91" s="57"/>
    </row>
    <row r="92" spans="1:18" x14ac:dyDescent="0.25">
      <c r="A92" s="57">
        <v>41</v>
      </c>
      <c r="B92" s="57"/>
      <c r="C92" s="57"/>
      <c r="D92" s="57"/>
      <c r="E92" s="57"/>
      <c r="F92" s="57"/>
      <c r="G92" s="57"/>
      <c r="H92" s="57"/>
      <c r="I92" s="57"/>
      <c r="J92" s="57"/>
      <c r="K92" s="57"/>
      <c r="L92" s="57"/>
      <c r="M92" s="57"/>
      <c r="N92" s="57"/>
      <c r="O92" s="57"/>
      <c r="P92" s="57"/>
      <c r="Q92" s="57"/>
      <c r="R92" s="57"/>
    </row>
    <row r="93" spans="1:18" x14ac:dyDescent="0.25">
      <c r="A93" s="57"/>
      <c r="B93" s="57"/>
      <c r="C93" s="57"/>
      <c r="D93" s="57"/>
      <c r="E93" s="57"/>
      <c r="F93" s="57"/>
      <c r="G93" s="57"/>
      <c r="H93" s="57"/>
      <c r="I93" s="57"/>
      <c r="J93" s="57"/>
      <c r="K93" s="57"/>
      <c r="L93" s="57"/>
      <c r="M93" s="57"/>
      <c r="N93" s="57"/>
      <c r="O93" s="57"/>
      <c r="P93" s="57"/>
      <c r="Q93" s="57"/>
      <c r="R93" s="57"/>
    </row>
    <row r="94" spans="1:18" x14ac:dyDescent="0.25">
      <c r="A94" s="57">
        <v>42</v>
      </c>
      <c r="B94" s="57"/>
      <c r="C94" s="57"/>
      <c r="D94" s="57"/>
      <c r="E94" s="57"/>
      <c r="F94" s="57"/>
      <c r="G94" s="57"/>
      <c r="H94" s="57"/>
      <c r="I94" s="57"/>
      <c r="J94" s="57"/>
      <c r="K94" s="57"/>
      <c r="L94" s="57"/>
      <c r="M94" s="57"/>
      <c r="N94" s="57"/>
      <c r="O94" s="57"/>
      <c r="P94" s="57"/>
      <c r="Q94" s="57"/>
      <c r="R94" s="57"/>
    </row>
    <row r="95" spans="1:18" x14ac:dyDescent="0.25">
      <c r="A95" s="57"/>
      <c r="B95" s="57"/>
      <c r="C95" s="57"/>
      <c r="D95" s="57"/>
      <c r="E95" s="57"/>
      <c r="F95" s="57"/>
      <c r="G95" s="57"/>
      <c r="H95" s="57"/>
      <c r="I95" s="57"/>
      <c r="J95" s="57"/>
      <c r="K95" s="57"/>
      <c r="L95" s="57"/>
      <c r="M95" s="57"/>
      <c r="N95" s="57"/>
      <c r="O95" s="57"/>
      <c r="P95" s="57"/>
      <c r="Q95" s="57"/>
      <c r="R95" s="57"/>
    </row>
    <row r="96" spans="1:18" x14ac:dyDescent="0.25">
      <c r="A96" s="57">
        <v>43</v>
      </c>
      <c r="B96" s="57"/>
      <c r="C96" s="57"/>
      <c r="D96" s="57"/>
      <c r="E96" s="57"/>
      <c r="F96" s="57"/>
      <c r="G96" s="57"/>
      <c r="H96" s="57"/>
      <c r="I96" s="57"/>
      <c r="J96" s="57"/>
      <c r="K96" s="57"/>
      <c r="L96" s="57"/>
      <c r="M96" s="57"/>
      <c r="N96" s="57"/>
      <c r="O96" s="57"/>
      <c r="P96" s="57"/>
      <c r="Q96" s="57"/>
      <c r="R96" s="57"/>
    </row>
    <row r="97" spans="1:18" x14ac:dyDescent="0.25">
      <c r="A97" s="57"/>
      <c r="B97" s="57"/>
      <c r="C97" s="57"/>
      <c r="D97" s="57"/>
      <c r="E97" s="57"/>
      <c r="F97" s="57"/>
      <c r="G97" s="57"/>
      <c r="H97" s="57"/>
      <c r="I97" s="57"/>
      <c r="J97" s="57"/>
      <c r="K97" s="57"/>
      <c r="L97" s="57"/>
      <c r="M97" s="57"/>
      <c r="N97" s="57"/>
      <c r="O97" s="57"/>
      <c r="P97" s="57"/>
      <c r="Q97" s="57"/>
      <c r="R97" s="57"/>
    </row>
    <row r="98" spans="1:18" x14ac:dyDescent="0.25">
      <c r="A98" s="57">
        <v>44</v>
      </c>
      <c r="B98" s="57"/>
      <c r="C98" s="57"/>
      <c r="D98" s="57"/>
      <c r="E98" s="57"/>
      <c r="F98" s="57"/>
      <c r="G98" s="57"/>
      <c r="H98" s="57"/>
      <c r="I98" s="57"/>
      <c r="J98" s="57"/>
      <c r="K98" s="57"/>
      <c r="L98" s="57"/>
      <c r="M98" s="57"/>
      <c r="N98" s="57"/>
      <c r="O98" s="57"/>
      <c r="P98" s="57"/>
      <c r="Q98" s="57"/>
      <c r="R98" s="57"/>
    </row>
    <row r="99" spans="1:18" x14ac:dyDescent="0.25">
      <c r="A99" s="57"/>
      <c r="B99" s="57"/>
      <c r="C99" s="57"/>
      <c r="D99" s="57"/>
      <c r="E99" s="57"/>
      <c r="F99" s="57"/>
      <c r="G99" s="57"/>
      <c r="H99" s="57"/>
      <c r="I99" s="57"/>
      <c r="J99" s="57"/>
      <c r="K99" s="57"/>
      <c r="L99" s="57"/>
      <c r="M99" s="57"/>
      <c r="N99" s="57"/>
      <c r="O99" s="57"/>
      <c r="P99" s="57"/>
      <c r="Q99" s="57"/>
      <c r="R99" s="57"/>
    </row>
    <row r="100" spans="1:18" x14ac:dyDescent="0.25">
      <c r="A100" s="57">
        <v>45</v>
      </c>
      <c r="B100" s="57"/>
      <c r="C100" s="57"/>
      <c r="D100" s="57"/>
      <c r="E100" s="57"/>
      <c r="F100" s="57"/>
      <c r="G100" s="57"/>
      <c r="H100" s="57"/>
      <c r="I100" s="57"/>
      <c r="J100" s="57"/>
      <c r="K100" s="57"/>
      <c r="L100" s="57"/>
      <c r="M100" s="57"/>
      <c r="N100" s="57"/>
      <c r="O100" s="57"/>
      <c r="P100" s="57"/>
      <c r="Q100" s="57"/>
      <c r="R100" s="57"/>
    </row>
    <row r="101" spans="1:18" x14ac:dyDescent="0.25">
      <c r="A101" s="57"/>
      <c r="B101" s="57"/>
      <c r="C101" s="57"/>
      <c r="D101" s="57"/>
      <c r="E101" s="57"/>
      <c r="F101" s="57"/>
      <c r="G101" s="57"/>
      <c r="H101" s="57"/>
      <c r="I101" s="57"/>
      <c r="J101" s="57"/>
      <c r="K101" s="57"/>
      <c r="L101" s="57"/>
      <c r="M101" s="57"/>
      <c r="N101" s="57"/>
      <c r="O101" s="57"/>
      <c r="P101" s="57"/>
      <c r="Q101" s="57"/>
      <c r="R101" s="57"/>
    </row>
    <row r="102" spans="1:18" x14ac:dyDescent="0.25">
      <c r="A102" s="57">
        <v>46</v>
      </c>
      <c r="B102" s="57"/>
      <c r="C102" s="57"/>
      <c r="D102" s="57"/>
      <c r="E102" s="57"/>
      <c r="F102" s="57"/>
      <c r="G102" s="57"/>
      <c r="H102" s="57"/>
      <c r="I102" s="57"/>
      <c r="J102" s="57"/>
      <c r="K102" s="57"/>
      <c r="L102" s="57"/>
      <c r="M102" s="57"/>
      <c r="N102" s="57"/>
      <c r="O102" s="57"/>
      <c r="P102" s="57"/>
      <c r="Q102" s="57"/>
      <c r="R102" s="57"/>
    </row>
    <row r="103" spans="1:18" x14ac:dyDescent="0.25">
      <c r="A103" s="57"/>
      <c r="B103" s="57"/>
      <c r="C103" s="57"/>
      <c r="D103" s="57"/>
      <c r="E103" s="57"/>
      <c r="F103" s="57"/>
      <c r="G103" s="57"/>
      <c r="H103" s="57"/>
      <c r="I103" s="57"/>
      <c r="J103" s="57"/>
      <c r="K103" s="57"/>
      <c r="L103" s="57"/>
      <c r="M103" s="57"/>
      <c r="N103" s="57"/>
      <c r="O103" s="57"/>
      <c r="P103" s="57"/>
      <c r="Q103" s="57"/>
      <c r="R103" s="57"/>
    </row>
    <row r="104" spans="1:18" x14ac:dyDescent="0.25">
      <c r="A104" s="57">
        <v>47</v>
      </c>
      <c r="B104" s="57"/>
      <c r="C104" s="57"/>
      <c r="D104" s="57"/>
      <c r="E104" s="57"/>
      <c r="F104" s="57"/>
      <c r="G104" s="57"/>
      <c r="H104" s="57"/>
      <c r="I104" s="57"/>
      <c r="J104" s="57"/>
      <c r="K104" s="57"/>
      <c r="L104" s="57"/>
      <c r="M104" s="57"/>
      <c r="N104" s="57"/>
      <c r="O104" s="57"/>
      <c r="P104" s="57"/>
      <c r="Q104" s="57"/>
      <c r="R104" s="57"/>
    </row>
    <row r="105" spans="1:18" x14ac:dyDescent="0.25">
      <c r="A105" s="57"/>
      <c r="B105" s="57"/>
      <c r="C105" s="57"/>
      <c r="D105" s="57"/>
      <c r="E105" s="57"/>
      <c r="F105" s="57"/>
      <c r="G105" s="57"/>
      <c r="H105" s="57"/>
      <c r="I105" s="57"/>
      <c r="J105" s="57"/>
      <c r="K105" s="57"/>
      <c r="L105" s="57"/>
      <c r="M105" s="57"/>
      <c r="N105" s="57"/>
      <c r="O105" s="57"/>
      <c r="P105" s="57"/>
      <c r="Q105" s="57"/>
      <c r="R105" s="57"/>
    </row>
    <row r="106" spans="1:18" x14ac:dyDescent="0.25">
      <c r="A106" s="57">
        <v>48</v>
      </c>
      <c r="B106" s="57"/>
      <c r="C106" s="57"/>
      <c r="D106" s="57"/>
      <c r="E106" s="57"/>
      <c r="F106" s="57"/>
      <c r="G106" s="57"/>
      <c r="H106" s="57"/>
      <c r="I106" s="57"/>
      <c r="J106" s="57"/>
      <c r="K106" s="57"/>
      <c r="L106" s="57"/>
      <c r="M106" s="57"/>
      <c r="N106" s="57"/>
      <c r="O106" s="57"/>
      <c r="P106" s="57"/>
      <c r="Q106" s="57"/>
      <c r="R106" s="57"/>
    </row>
    <row r="107" spans="1:18" x14ac:dyDescent="0.25">
      <c r="A107" s="57"/>
      <c r="B107" s="57"/>
      <c r="C107" s="57"/>
      <c r="D107" s="57"/>
      <c r="E107" s="57"/>
      <c r="F107" s="57"/>
      <c r="G107" s="57"/>
      <c r="H107" s="57"/>
      <c r="I107" s="57"/>
      <c r="J107" s="57"/>
      <c r="K107" s="57"/>
      <c r="L107" s="57"/>
      <c r="M107" s="57"/>
      <c r="N107" s="57"/>
      <c r="O107" s="57"/>
      <c r="P107" s="57"/>
      <c r="Q107" s="57"/>
      <c r="R107" s="57"/>
    </row>
    <row r="108" spans="1:18" x14ac:dyDescent="0.25">
      <c r="A108" s="57">
        <v>49</v>
      </c>
      <c r="B108" s="57"/>
      <c r="C108" s="57"/>
      <c r="D108" s="57"/>
      <c r="E108" s="57"/>
      <c r="F108" s="57"/>
      <c r="G108" s="57"/>
      <c r="H108" s="57"/>
      <c r="I108" s="57"/>
      <c r="J108" s="57"/>
      <c r="K108" s="57"/>
      <c r="L108" s="57"/>
      <c r="M108" s="57"/>
      <c r="N108" s="57"/>
      <c r="O108" s="57"/>
      <c r="P108" s="57"/>
      <c r="Q108" s="57"/>
      <c r="R108" s="57"/>
    </row>
    <row r="109" spans="1:18" x14ac:dyDescent="0.25">
      <c r="A109" s="57"/>
      <c r="B109" s="57"/>
      <c r="C109" s="57"/>
      <c r="D109" s="57"/>
      <c r="E109" s="57"/>
      <c r="F109" s="57"/>
      <c r="G109" s="57"/>
      <c r="H109" s="57"/>
      <c r="I109" s="57"/>
      <c r="J109" s="57"/>
      <c r="K109" s="57"/>
      <c r="L109" s="57"/>
      <c r="M109" s="57"/>
      <c r="N109" s="57"/>
      <c r="O109" s="57"/>
      <c r="P109" s="57"/>
      <c r="Q109" s="57"/>
      <c r="R109" s="57"/>
    </row>
    <row r="110" spans="1:18" x14ac:dyDescent="0.25">
      <c r="A110" s="57">
        <v>50</v>
      </c>
      <c r="B110" s="57"/>
      <c r="C110" s="57"/>
      <c r="D110" s="57"/>
      <c r="E110" s="57"/>
      <c r="F110" s="57"/>
      <c r="G110" s="57"/>
      <c r="H110" s="57"/>
      <c r="I110" s="57"/>
      <c r="J110" s="57"/>
      <c r="K110" s="57"/>
      <c r="L110" s="57"/>
      <c r="M110" s="57"/>
      <c r="N110" s="57"/>
      <c r="O110" s="57"/>
      <c r="P110" s="57"/>
      <c r="Q110" s="57"/>
      <c r="R110" s="57"/>
    </row>
    <row r="111" spans="1:18" x14ac:dyDescent="0.25">
      <c r="A111" s="57"/>
      <c r="B111" s="57"/>
      <c r="C111" s="57"/>
      <c r="D111" s="57"/>
      <c r="E111" s="57"/>
      <c r="F111" s="57"/>
      <c r="G111" s="57"/>
      <c r="H111" s="57"/>
      <c r="I111" s="57"/>
      <c r="J111" s="57"/>
      <c r="K111" s="57"/>
      <c r="L111" s="57"/>
      <c r="M111" s="57"/>
      <c r="N111" s="57"/>
      <c r="O111" s="57"/>
      <c r="P111" s="57"/>
      <c r="Q111" s="57"/>
      <c r="R111" s="57"/>
    </row>
    <row r="112" spans="1:18" x14ac:dyDescent="0.25">
      <c r="A112" s="57">
        <v>51</v>
      </c>
      <c r="B112" s="57"/>
      <c r="C112" s="57"/>
      <c r="D112" s="57"/>
      <c r="E112" s="57"/>
      <c r="F112" s="57"/>
      <c r="G112" s="57"/>
      <c r="H112" s="57"/>
      <c r="I112" s="57"/>
      <c r="J112" s="57"/>
      <c r="K112" s="57"/>
      <c r="L112" s="57"/>
      <c r="M112" s="57"/>
      <c r="N112" s="57"/>
      <c r="O112" s="57"/>
      <c r="P112" s="57"/>
      <c r="Q112" s="57"/>
      <c r="R112" s="57"/>
    </row>
    <row r="113" spans="1:18" x14ac:dyDescent="0.25">
      <c r="A113" s="57"/>
      <c r="B113" s="57"/>
      <c r="C113" s="57"/>
      <c r="D113" s="57"/>
      <c r="E113" s="57"/>
      <c r="F113" s="57"/>
      <c r="G113" s="57"/>
      <c r="H113" s="57"/>
      <c r="I113" s="57"/>
      <c r="J113" s="57"/>
      <c r="K113" s="57"/>
      <c r="L113" s="57"/>
      <c r="M113" s="57"/>
      <c r="N113" s="57"/>
      <c r="O113" s="57"/>
      <c r="P113" s="57"/>
      <c r="Q113" s="57"/>
      <c r="R113" s="57"/>
    </row>
    <row r="114" spans="1:18" x14ac:dyDescent="0.25">
      <c r="A114" s="57">
        <v>52</v>
      </c>
      <c r="B114" s="57"/>
      <c r="C114" s="57"/>
      <c r="D114" s="57"/>
      <c r="E114" s="57"/>
      <c r="F114" s="57"/>
      <c r="G114" s="57"/>
      <c r="H114" s="57"/>
      <c r="I114" s="57"/>
      <c r="J114" s="57"/>
      <c r="K114" s="57"/>
      <c r="L114" s="57"/>
      <c r="M114" s="57"/>
      <c r="N114" s="57"/>
      <c r="O114" s="57"/>
      <c r="P114" s="57"/>
      <c r="Q114" s="57"/>
      <c r="R114" s="57"/>
    </row>
    <row r="115" spans="1:18" x14ac:dyDescent="0.25">
      <c r="A115" s="57"/>
      <c r="B115" s="57"/>
      <c r="C115" s="57"/>
      <c r="D115" s="57"/>
      <c r="E115" s="57"/>
      <c r="F115" s="57"/>
      <c r="G115" s="57"/>
      <c r="H115" s="57"/>
      <c r="I115" s="57"/>
      <c r="J115" s="57"/>
      <c r="K115" s="57"/>
      <c r="L115" s="57"/>
      <c r="M115" s="57"/>
      <c r="N115" s="57"/>
      <c r="O115" s="57"/>
      <c r="P115" s="57"/>
      <c r="Q115" s="57"/>
      <c r="R115" s="57"/>
    </row>
    <row r="116" spans="1:18" x14ac:dyDescent="0.25">
      <c r="A116" s="57">
        <v>53</v>
      </c>
      <c r="B116" s="57"/>
      <c r="C116" s="57"/>
      <c r="D116" s="57"/>
      <c r="E116" s="57"/>
      <c r="F116" s="57"/>
      <c r="G116" s="57"/>
      <c r="H116" s="57"/>
      <c r="I116" s="57"/>
      <c r="J116" s="57"/>
      <c r="K116" s="57"/>
      <c r="L116" s="57"/>
      <c r="M116" s="57"/>
      <c r="N116" s="57"/>
      <c r="O116" s="57"/>
      <c r="P116" s="57"/>
      <c r="Q116" s="57"/>
      <c r="R116" s="57"/>
    </row>
    <row r="117" spans="1:18" x14ac:dyDescent="0.25">
      <c r="A117" s="57"/>
      <c r="B117" s="57"/>
      <c r="C117" s="57"/>
      <c r="D117" s="57"/>
      <c r="E117" s="57"/>
      <c r="F117" s="57"/>
      <c r="G117" s="57"/>
      <c r="H117" s="57"/>
      <c r="I117" s="57"/>
      <c r="J117" s="57"/>
      <c r="K117" s="57"/>
      <c r="L117" s="57"/>
      <c r="M117" s="57"/>
      <c r="N117" s="57"/>
      <c r="O117" s="57"/>
      <c r="P117" s="57"/>
      <c r="Q117" s="57"/>
      <c r="R117" s="57"/>
    </row>
    <row r="118" spans="1:18" x14ac:dyDescent="0.25">
      <c r="A118" s="57">
        <v>54</v>
      </c>
      <c r="B118" s="57"/>
      <c r="C118" s="57"/>
      <c r="D118" s="57"/>
      <c r="E118" s="57"/>
      <c r="F118" s="57"/>
      <c r="G118" s="57"/>
      <c r="H118" s="57"/>
      <c r="I118" s="57"/>
      <c r="J118" s="57"/>
      <c r="K118" s="57"/>
      <c r="L118" s="57"/>
      <c r="M118" s="57"/>
      <c r="N118" s="57"/>
      <c r="O118" s="57"/>
      <c r="P118" s="57"/>
      <c r="Q118" s="57"/>
      <c r="R118" s="57"/>
    </row>
    <row r="119" spans="1:18" x14ac:dyDescent="0.25">
      <c r="A119" s="57"/>
      <c r="B119" s="57"/>
      <c r="C119" s="57"/>
      <c r="D119" s="57"/>
      <c r="E119" s="57"/>
      <c r="F119" s="57"/>
      <c r="G119" s="57"/>
      <c r="H119" s="57"/>
      <c r="I119" s="57"/>
      <c r="J119" s="57"/>
      <c r="K119" s="57"/>
      <c r="L119" s="57"/>
      <c r="M119" s="57"/>
      <c r="N119" s="57"/>
      <c r="O119" s="57"/>
      <c r="P119" s="57"/>
      <c r="Q119" s="57"/>
      <c r="R119" s="57"/>
    </row>
    <row r="120" spans="1:18" x14ac:dyDescent="0.25">
      <c r="A120" s="57">
        <v>55</v>
      </c>
      <c r="B120" s="57"/>
      <c r="C120" s="57"/>
      <c r="D120" s="57"/>
      <c r="E120" s="57"/>
      <c r="F120" s="57"/>
      <c r="G120" s="57"/>
      <c r="H120" s="57"/>
      <c r="I120" s="57"/>
      <c r="J120" s="57"/>
      <c r="K120" s="57"/>
      <c r="L120" s="57"/>
      <c r="M120" s="57"/>
      <c r="N120" s="57"/>
      <c r="O120" s="57"/>
      <c r="P120" s="57"/>
      <c r="Q120" s="57"/>
      <c r="R120" s="57"/>
    </row>
    <row r="121" spans="1:18" x14ac:dyDescent="0.25">
      <c r="A121" s="57"/>
      <c r="B121" s="57"/>
      <c r="C121" s="57"/>
      <c r="D121" s="57"/>
      <c r="E121" s="57"/>
      <c r="F121" s="57"/>
      <c r="G121" s="57"/>
      <c r="H121" s="57"/>
      <c r="I121" s="57"/>
      <c r="J121" s="57"/>
      <c r="K121" s="57"/>
      <c r="L121" s="57"/>
      <c r="M121" s="57"/>
      <c r="N121" s="57"/>
      <c r="O121" s="57"/>
      <c r="P121" s="57"/>
      <c r="Q121" s="57"/>
      <c r="R121" s="57"/>
    </row>
    <row r="122" spans="1:18" x14ac:dyDescent="0.25">
      <c r="A122" s="57">
        <v>56</v>
      </c>
      <c r="B122" s="57"/>
      <c r="C122" s="57"/>
      <c r="D122" s="57"/>
      <c r="E122" s="57"/>
      <c r="F122" s="57"/>
      <c r="G122" s="57"/>
      <c r="H122" s="57"/>
      <c r="I122" s="57"/>
      <c r="J122" s="57"/>
      <c r="K122" s="57"/>
      <c r="L122" s="57"/>
      <c r="M122" s="57"/>
      <c r="N122" s="57"/>
      <c r="O122" s="57"/>
      <c r="P122" s="57"/>
      <c r="Q122" s="57"/>
      <c r="R122" s="57"/>
    </row>
    <row r="123" spans="1:18" x14ac:dyDescent="0.25">
      <c r="A123" s="57"/>
      <c r="B123" s="57"/>
      <c r="C123" s="57"/>
      <c r="D123" s="57"/>
      <c r="E123" s="57"/>
      <c r="F123" s="57"/>
      <c r="G123" s="57"/>
      <c r="H123" s="57"/>
      <c r="I123" s="57"/>
      <c r="J123" s="57"/>
      <c r="K123" s="57"/>
      <c r="L123" s="57"/>
      <c r="M123" s="57"/>
      <c r="N123" s="57"/>
      <c r="O123" s="57"/>
      <c r="P123" s="57"/>
      <c r="Q123" s="57"/>
      <c r="R123" s="57"/>
    </row>
    <row r="124" spans="1:18" x14ac:dyDescent="0.25">
      <c r="A124" s="57">
        <v>57</v>
      </c>
      <c r="B124" s="57"/>
      <c r="C124" s="57"/>
      <c r="D124" s="57"/>
      <c r="E124" s="57"/>
      <c r="F124" s="57"/>
      <c r="G124" s="57"/>
      <c r="H124" s="57"/>
      <c r="I124" s="57"/>
      <c r="J124" s="57"/>
      <c r="K124" s="57"/>
      <c r="L124" s="57"/>
      <c r="M124" s="57"/>
      <c r="N124" s="57"/>
      <c r="O124" s="57"/>
      <c r="P124" s="57"/>
      <c r="Q124" s="57"/>
      <c r="R124" s="57"/>
    </row>
    <row r="125" spans="1:18" x14ac:dyDescent="0.25">
      <c r="A125" s="57"/>
      <c r="B125" s="57"/>
      <c r="C125" s="57"/>
      <c r="D125" s="57"/>
      <c r="E125" s="57"/>
      <c r="F125" s="57"/>
      <c r="G125" s="57"/>
      <c r="H125" s="57"/>
      <c r="I125" s="57"/>
      <c r="J125" s="57"/>
      <c r="K125" s="57"/>
      <c r="L125" s="57"/>
      <c r="M125" s="57"/>
      <c r="N125" s="57"/>
      <c r="O125" s="57"/>
      <c r="P125" s="57"/>
      <c r="Q125" s="57"/>
      <c r="R125" s="57"/>
    </row>
    <row r="126" spans="1:18" x14ac:dyDescent="0.25">
      <c r="A126" s="57">
        <v>58</v>
      </c>
      <c r="B126" s="57"/>
      <c r="C126" s="57"/>
      <c r="D126" s="57"/>
      <c r="E126" s="57"/>
      <c r="F126" s="57"/>
      <c r="G126" s="57"/>
      <c r="H126" s="57"/>
      <c r="I126" s="57"/>
      <c r="J126" s="57"/>
      <c r="K126" s="57"/>
      <c r="L126" s="57"/>
      <c r="M126" s="57"/>
      <c r="N126" s="57"/>
      <c r="O126" s="57"/>
      <c r="P126" s="57"/>
      <c r="Q126" s="57"/>
      <c r="R126" s="57"/>
    </row>
    <row r="127" spans="1:18" x14ac:dyDescent="0.25">
      <c r="A127" s="57"/>
      <c r="B127" s="57"/>
      <c r="C127" s="57"/>
      <c r="D127" s="57"/>
      <c r="E127" s="57"/>
      <c r="F127" s="57"/>
      <c r="G127" s="57"/>
      <c r="H127" s="57"/>
      <c r="I127" s="57"/>
      <c r="J127" s="57"/>
      <c r="K127" s="57"/>
      <c r="L127" s="57"/>
      <c r="M127" s="57"/>
      <c r="N127" s="57"/>
      <c r="O127" s="57"/>
      <c r="P127" s="57"/>
      <c r="Q127" s="57"/>
      <c r="R127" s="57"/>
    </row>
    <row r="128" spans="1:18" x14ac:dyDescent="0.25">
      <c r="A128" s="57">
        <v>59</v>
      </c>
      <c r="B128" s="57"/>
      <c r="C128" s="57"/>
      <c r="D128" s="57"/>
      <c r="E128" s="57"/>
      <c r="F128" s="57"/>
      <c r="G128" s="57"/>
      <c r="H128" s="57"/>
      <c r="I128" s="57"/>
      <c r="J128" s="57"/>
      <c r="K128" s="57"/>
      <c r="L128" s="57"/>
      <c r="M128" s="57"/>
      <c r="N128" s="57"/>
      <c r="O128" s="57"/>
      <c r="P128" s="57"/>
      <c r="Q128" s="57"/>
      <c r="R128" s="57"/>
    </row>
    <row r="129" spans="1:18" x14ac:dyDescent="0.25">
      <c r="A129" s="57"/>
      <c r="B129" s="57"/>
      <c r="C129" s="57"/>
      <c r="D129" s="57"/>
      <c r="E129" s="57"/>
      <c r="F129" s="57"/>
      <c r="G129" s="57"/>
      <c r="H129" s="57"/>
      <c r="I129" s="57"/>
      <c r="J129" s="57"/>
      <c r="K129" s="57"/>
      <c r="L129" s="57"/>
      <c r="M129" s="57"/>
      <c r="N129" s="57"/>
      <c r="O129" s="57"/>
      <c r="P129" s="57"/>
      <c r="Q129" s="57"/>
      <c r="R129" s="57"/>
    </row>
    <row r="130" spans="1:18" x14ac:dyDescent="0.25">
      <c r="A130" s="57">
        <v>60</v>
      </c>
      <c r="B130" s="57"/>
      <c r="C130" s="57"/>
      <c r="D130" s="57"/>
      <c r="E130" s="57"/>
      <c r="F130" s="57"/>
      <c r="G130" s="57"/>
      <c r="H130" s="57"/>
      <c r="I130" s="57"/>
      <c r="J130" s="57"/>
      <c r="K130" s="57"/>
      <c r="L130" s="57"/>
      <c r="M130" s="57"/>
      <c r="N130" s="57"/>
      <c r="O130" s="57"/>
      <c r="P130" s="57"/>
      <c r="Q130" s="57"/>
      <c r="R130" s="57"/>
    </row>
    <row r="131" spans="1:18" x14ac:dyDescent="0.25">
      <c r="A131" s="57"/>
      <c r="B131" s="57"/>
      <c r="C131" s="57"/>
      <c r="D131" s="57"/>
      <c r="E131" s="57"/>
      <c r="F131" s="57"/>
      <c r="G131" s="57"/>
      <c r="H131" s="57"/>
      <c r="I131" s="57"/>
      <c r="J131" s="57"/>
      <c r="K131" s="57"/>
      <c r="L131" s="57"/>
      <c r="M131" s="57"/>
      <c r="N131" s="57"/>
      <c r="O131" s="57"/>
      <c r="P131" s="57"/>
      <c r="Q131" s="57"/>
      <c r="R131" s="57"/>
    </row>
    <row r="132" spans="1:18" x14ac:dyDescent="0.25">
      <c r="A132" s="57">
        <v>61</v>
      </c>
      <c r="B132" s="57"/>
      <c r="C132" s="57"/>
      <c r="D132" s="57"/>
      <c r="E132" s="57"/>
      <c r="F132" s="57"/>
      <c r="G132" s="57"/>
      <c r="H132" s="57"/>
      <c r="I132" s="57"/>
      <c r="J132" s="57"/>
      <c r="K132" s="57"/>
      <c r="L132" s="57"/>
      <c r="M132" s="57"/>
      <c r="N132" s="57"/>
      <c r="O132" s="57"/>
      <c r="P132" s="57"/>
      <c r="Q132" s="57"/>
      <c r="R132" s="57"/>
    </row>
    <row r="133" spans="1:18" x14ac:dyDescent="0.25">
      <c r="A133" s="57"/>
      <c r="B133" s="57"/>
      <c r="C133" s="57"/>
      <c r="D133" s="57"/>
      <c r="E133" s="57"/>
      <c r="F133" s="57"/>
      <c r="G133" s="57"/>
      <c r="H133" s="57"/>
      <c r="I133" s="57"/>
      <c r="J133" s="57"/>
      <c r="K133" s="57"/>
      <c r="L133" s="57"/>
      <c r="M133" s="57"/>
      <c r="N133" s="57"/>
      <c r="O133" s="57"/>
      <c r="P133" s="57"/>
      <c r="Q133" s="57"/>
      <c r="R133" s="57"/>
    </row>
    <row r="134" spans="1:18" x14ac:dyDescent="0.25">
      <c r="A134" s="57">
        <v>62</v>
      </c>
      <c r="B134" s="57"/>
      <c r="C134" s="57"/>
      <c r="D134" s="57"/>
      <c r="E134" s="57"/>
      <c r="F134" s="57"/>
      <c r="G134" s="57"/>
      <c r="H134" s="57"/>
      <c r="I134" s="57"/>
      <c r="J134" s="57"/>
      <c r="K134" s="57"/>
      <c r="L134" s="57"/>
      <c r="M134" s="57"/>
      <c r="N134" s="57"/>
      <c r="O134" s="57"/>
      <c r="P134" s="57"/>
      <c r="Q134" s="57"/>
      <c r="R134" s="57"/>
    </row>
    <row r="135" spans="1:18" x14ac:dyDescent="0.25">
      <c r="A135" s="57"/>
      <c r="B135" s="57"/>
      <c r="C135" s="57"/>
      <c r="D135" s="57"/>
      <c r="E135" s="57"/>
      <c r="F135" s="57"/>
      <c r="G135" s="57"/>
      <c r="H135" s="57"/>
      <c r="I135" s="57"/>
      <c r="J135" s="57"/>
      <c r="K135" s="57"/>
      <c r="L135" s="57"/>
      <c r="M135" s="57"/>
      <c r="N135" s="57"/>
      <c r="O135" s="57"/>
      <c r="P135" s="57"/>
      <c r="Q135" s="57"/>
      <c r="R135" s="57"/>
    </row>
    <row r="136" spans="1:18" x14ac:dyDescent="0.25">
      <c r="A136" s="57">
        <v>63</v>
      </c>
      <c r="B136" s="57"/>
      <c r="C136" s="57"/>
      <c r="D136" s="57"/>
      <c r="E136" s="57"/>
      <c r="F136" s="57"/>
      <c r="G136" s="57"/>
      <c r="H136" s="57"/>
      <c r="I136" s="57"/>
      <c r="J136" s="57"/>
      <c r="K136" s="57"/>
      <c r="L136" s="57"/>
      <c r="M136" s="57"/>
      <c r="N136" s="57"/>
      <c r="O136" s="57"/>
      <c r="P136" s="57"/>
      <c r="Q136" s="57"/>
      <c r="R136" s="57"/>
    </row>
    <row r="137" spans="1:18" x14ac:dyDescent="0.25">
      <c r="A137" s="57"/>
      <c r="B137" s="57"/>
      <c r="C137" s="57"/>
      <c r="D137" s="57"/>
      <c r="E137" s="57"/>
      <c r="F137" s="57"/>
      <c r="G137" s="57"/>
      <c r="H137" s="57"/>
      <c r="I137" s="57"/>
      <c r="J137" s="57"/>
      <c r="K137" s="57"/>
      <c r="L137" s="57"/>
      <c r="M137" s="57"/>
      <c r="N137" s="57"/>
      <c r="O137" s="57"/>
      <c r="P137" s="57"/>
      <c r="Q137" s="57"/>
      <c r="R137" s="57"/>
    </row>
    <row r="138" spans="1:18" x14ac:dyDescent="0.25">
      <c r="A138" s="57">
        <v>64</v>
      </c>
      <c r="B138" s="57"/>
      <c r="C138" s="57"/>
      <c r="D138" s="57"/>
      <c r="E138" s="57"/>
      <c r="F138" s="57"/>
      <c r="G138" s="57"/>
      <c r="H138" s="57"/>
      <c r="I138" s="57"/>
      <c r="J138" s="57"/>
      <c r="K138" s="57"/>
      <c r="L138" s="57"/>
      <c r="M138" s="57"/>
      <c r="N138" s="57"/>
      <c r="O138" s="57"/>
      <c r="P138" s="57"/>
      <c r="Q138" s="57"/>
      <c r="R138" s="57"/>
    </row>
    <row r="139" spans="1:18" x14ac:dyDescent="0.25">
      <c r="A139" s="57"/>
      <c r="B139" s="57"/>
      <c r="C139" s="57"/>
      <c r="D139" s="57"/>
      <c r="E139" s="57"/>
      <c r="F139" s="57"/>
      <c r="G139" s="57"/>
      <c r="H139" s="57"/>
      <c r="I139" s="57"/>
      <c r="J139" s="57"/>
      <c r="K139" s="57"/>
      <c r="L139" s="57"/>
      <c r="M139" s="57"/>
      <c r="N139" s="57"/>
      <c r="O139" s="57"/>
      <c r="P139" s="57"/>
      <c r="Q139" s="57"/>
      <c r="R139" s="57"/>
    </row>
    <row r="140" spans="1:18" x14ac:dyDescent="0.25">
      <c r="A140" s="57">
        <v>65</v>
      </c>
      <c r="B140" s="57"/>
      <c r="C140" s="57"/>
      <c r="D140" s="57"/>
      <c r="E140" s="57"/>
      <c r="F140" s="57"/>
      <c r="G140" s="57"/>
      <c r="H140" s="57"/>
      <c r="I140" s="57"/>
      <c r="J140" s="57"/>
      <c r="K140" s="57"/>
      <c r="L140" s="57"/>
      <c r="M140" s="57"/>
      <c r="N140" s="57"/>
      <c r="O140" s="57"/>
      <c r="P140" s="57"/>
      <c r="Q140" s="57"/>
      <c r="R140" s="57"/>
    </row>
    <row r="141" spans="1:18" x14ac:dyDescent="0.25">
      <c r="A141" s="57"/>
      <c r="B141" s="57"/>
      <c r="C141" s="57"/>
      <c r="D141" s="57"/>
      <c r="E141" s="57"/>
      <c r="F141" s="57"/>
      <c r="G141" s="57"/>
      <c r="H141" s="57"/>
      <c r="I141" s="57"/>
      <c r="J141" s="57"/>
      <c r="K141" s="57"/>
      <c r="L141" s="57"/>
      <c r="M141" s="57"/>
      <c r="N141" s="57"/>
      <c r="O141" s="57"/>
      <c r="P141" s="57"/>
      <c r="Q141" s="57"/>
      <c r="R141" s="57"/>
    </row>
    <row r="142" spans="1:18" x14ac:dyDescent="0.25">
      <c r="A142" s="57">
        <v>66</v>
      </c>
      <c r="B142" s="57"/>
      <c r="C142" s="57"/>
      <c r="D142" s="57"/>
      <c r="E142" s="57"/>
      <c r="F142" s="57"/>
      <c r="G142" s="57"/>
      <c r="H142" s="57"/>
      <c r="I142" s="57"/>
      <c r="J142" s="57"/>
      <c r="K142" s="57"/>
      <c r="L142" s="57"/>
      <c r="M142" s="57"/>
      <c r="N142" s="57"/>
      <c r="O142" s="57"/>
      <c r="P142" s="57"/>
      <c r="Q142" s="57"/>
      <c r="R142" s="57"/>
    </row>
    <row r="143" spans="1:18" x14ac:dyDescent="0.25">
      <c r="A143" s="57"/>
      <c r="B143" s="57"/>
      <c r="C143" s="57"/>
      <c r="D143" s="57"/>
      <c r="E143" s="57"/>
      <c r="F143" s="57"/>
      <c r="G143" s="57"/>
      <c r="H143" s="57"/>
      <c r="I143" s="57"/>
      <c r="J143" s="57"/>
      <c r="K143" s="57"/>
      <c r="L143" s="57"/>
      <c r="M143" s="57"/>
      <c r="N143" s="57"/>
      <c r="O143" s="57"/>
      <c r="P143" s="57"/>
      <c r="Q143" s="57"/>
      <c r="R143" s="57"/>
    </row>
    <row r="144" spans="1:18" x14ac:dyDescent="0.25">
      <c r="A144" s="57">
        <v>67</v>
      </c>
      <c r="B144" s="57"/>
      <c r="C144" s="57"/>
      <c r="D144" s="57"/>
      <c r="E144" s="57"/>
      <c r="F144" s="57"/>
      <c r="G144" s="57"/>
      <c r="H144" s="57"/>
      <c r="I144" s="57"/>
      <c r="J144" s="57"/>
      <c r="K144" s="57"/>
      <c r="L144" s="57"/>
      <c r="M144" s="57"/>
      <c r="N144" s="57"/>
      <c r="O144" s="57"/>
      <c r="P144" s="57"/>
      <c r="Q144" s="57"/>
      <c r="R144" s="57"/>
    </row>
    <row r="145" spans="1:18" x14ac:dyDescent="0.25">
      <c r="A145" s="57"/>
      <c r="B145" s="57"/>
      <c r="C145" s="57"/>
      <c r="D145" s="57"/>
      <c r="E145" s="57"/>
      <c r="F145" s="57"/>
      <c r="G145" s="57"/>
      <c r="H145" s="57"/>
      <c r="I145" s="57"/>
      <c r="J145" s="57"/>
      <c r="K145" s="57"/>
      <c r="L145" s="57"/>
      <c r="M145" s="57"/>
      <c r="N145" s="57"/>
      <c r="O145" s="57"/>
      <c r="P145" s="57"/>
      <c r="Q145" s="57"/>
      <c r="R145" s="57"/>
    </row>
    <row r="146" spans="1:18" x14ac:dyDescent="0.25">
      <c r="A146" s="57">
        <v>68</v>
      </c>
      <c r="B146" s="57"/>
      <c r="C146" s="57"/>
      <c r="D146" s="57"/>
      <c r="E146" s="57"/>
      <c r="F146" s="57"/>
      <c r="G146" s="57"/>
      <c r="H146" s="57"/>
      <c r="I146" s="57"/>
      <c r="J146" s="57"/>
      <c r="K146" s="57"/>
      <c r="L146" s="57"/>
      <c r="M146" s="57"/>
      <c r="N146" s="57"/>
      <c r="O146" s="57"/>
      <c r="P146" s="57"/>
      <c r="Q146" s="57"/>
      <c r="R146" s="57"/>
    </row>
    <row r="147" spans="1:18" x14ac:dyDescent="0.25">
      <c r="A147" s="57"/>
      <c r="B147" s="57"/>
      <c r="C147" s="57"/>
      <c r="D147" s="57"/>
      <c r="E147" s="57"/>
      <c r="F147" s="57"/>
      <c r="G147" s="57"/>
      <c r="H147" s="57"/>
      <c r="I147" s="57"/>
      <c r="J147" s="57"/>
      <c r="K147" s="57"/>
      <c r="L147" s="57"/>
      <c r="M147" s="57"/>
      <c r="N147" s="57"/>
      <c r="O147" s="57"/>
      <c r="P147" s="57"/>
      <c r="Q147" s="57"/>
      <c r="R147" s="57"/>
    </row>
    <row r="148" spans="1:18" x14ac:dyDescent="0.25">
      <c r="A148" s="57">
        <v>69</v>
      </c>
      <c r="B148" s="57"/>
      <c r="C148" s="57"/>
      <c r="D148" s="57"/>
      <c r="E148" s="57"/>
      <c r="F148" s="57"/>
      <c r="G148" s="57"/>
      <c r="H148" s="57"/>
      <c r="I148" s="57"/>
      <c r="J148" s="57"/>
      <c r="K148" s="57"/>
      <c r="L148" s="57"/>
      <c r="M148" s="57"/>
      <c r="N148" s="57"/>
      <c r="O148" s="57"/>
      <c r="P148" s="57"/>
      <c r="Q148" s="57"/>
      <c r="R148" s="57"/>
    </row>
    <row r="149" spans="1:18" x14ac:dyDescent="0.25">
      <c r="A149" s="57"/>
      <c r="B149" s="57"/>
      <c r="C149" s="57"/>
      <c r="D149" s="57"/>
      <c r="E149" s="57"/>
      <c r="F149" s="57"/>
      <c r="G149" s="57"/>
      <c r="H149" s="57"/>
      <c r="I149" s="57"/>
      <c r="J149" s="57"/>
      <c r="K149" s="57"/>
      <c r="L149" s="57"/>
      <c r="M149" s="57"/>
      <c r="N149" s="57"/>
      <c r="O149" s="57"/>
      <c r="P149" s="57"/>
      <c r="Q149" s="57"/>
      <c r="R149" s="57"/>
    </row>
    <row r="150" spans="1:18" x14ac:dyDescent="0.25">
      <c r="A150" s="57">
        <v>70</v>
      </c>
      <c r="B150" s="57"/>
      <c r="C150" s="57"/>
      <c r="D150" s="57"/>
      <c r="E150" s="57"/>
      <c r="F150" s="57"/>
      <c r="G150" s="57"/>
      <c r="H150" s="57"/>
      <c r="I150" s="57"/>
      <c r="J150" s="57"/>
      <c r="K150" s="57"/>
      <c r="L150" s="57"/>
      <c r="M150" s="57"/>
      <c r="N150" s="57"/>
      <c r="O150" s="57"/>
      <c r="P150" s="57"/>
      <c r="Q150" s="57"/>
      <c r="R150" s="57"/>
    </row>
    <row r="151" spans="1:18" x14ac:dyDescent="0.25">
      <c r="A151" s="57"/>
      <c r="B151" s="57"/>
      <c r="C151" s="57"/>
      <c r="D151" s="57"/>
      <c r="E151" s="57"/>
      <c r="F151" s="57"/>
      <c r="G151" s="57"/>
      <c r="H151" s="57"/>
      <c r="I151" s="57"/>
      <c r="J151" s="57"/>
      <c r="K151" s="57"/>
      <c r="L151" s="57"/>
      <c r="M151" s="57"/>
      <c r="N151" s="57"/>
      <c r="O151" s="57"/>
      <c r="P151" s="57"/>
      <c r="Q151" s="57"/>
      <c r="R151" s="57"/>
    </row>
    <row r="152" spans="1:18" x14ac:dyDescent="0.25">
      <c r="A152" s="57">
        <v>71</v>
      </c>
      <c r="B152" s="57"/>
      <c r="C152" s="57"/>
      <c r="D152" s="57"/>
      <c r="E152" s="57"/>
      <c r="F152" s="57"/>
      <c r="G152" s="57"/>
      <c r="H152" s="57"/>
      <c r="I152" s="57"/>
      <c r="J152" s="57"/>
      <c r="K152" s="57"/>
      <c r="L152" s="57"/>
      <c r="M152" s="57"/>
      <c r="N152" s="57"/>
      <c r="O152" s="57"/>
      <c r="P152" s="57"/>
      <c r="Q152" s="57"/>
      <c r="R152" s="57"/>
    </row>
    <row r="153" spans="1:18" x14ac:dyDescent="0.25">
      <c r="A153" s="57"/>
      <c r="B153" s="57"/>
      <c r="C153" s="57"/>
      <c r="D153" s="57"/>
      <c r="E153" s="57"/>
      <c r="F153" s="57"/>
      <c r="G153" s="57"/>
      <c r="H153" s="57"/>
      <c r="I153" s="57"/>
      <c r="J153" s="57"/>
      <c r="K153" s="57"/>
      <c r="L153" s="57"/>
      <c r="M153" s="57"/>
      <c r="N153" s="57"/>
      <c r="O153" s="57"/>
      <c r="P153" s="57"/>
      <c r="Q153" s="57"/>
      <c r="R153" s="57"/>
    </row>
    <row r="154" spans="1:18" x14ac:dyDescent="0.25">
      <c r="A154" s="57">
        <v>72</v>
      </c>
      <c r="B154" s="57"/>
      <c r="C154" s="57"/>
      <c r="D154" s="57"/>
      <c r="E154" s="57"/>
      <c r="F154" s="57"/>
      <c r="G154" s="57"/>
      <c r="H154" s="57"/>
      <c r="I154" s="57"/>
      <c r="J154" s="57"/>
      <c r="K154" s="57"/>
      <c r="L154" s="57"/>
      <c r="M154" s="57"/>
      <c r="N154" s="57"/>
      <c r="O154" s="57"/>
      <c r="P154" s="57"/>
      <c r="Q154" s="57"/>
      <c r="R154" s="57"/>
    </row>
    <row r="155" spans="1:18" x14ac:dyDescent="0.25">
      <c r="A155" s="57"/>
      <c r="B155" s="57"/>
      <c r="C155" s="57"/>
      <c r="D155" s="57"/>
      <c r="E155" s="57"/>
      <c r="F155" s="57"/>
      <c r="G155" s="57"/>
      <c r="H155" s="57"/>
      <c r="I155" s="57"/>
      <c r="J155" s="57"/>
      <c r="K155" s="57"/>
      <c r="L155" s="57"/>
      <c r="M155" s="57"/>
      <c r="N155" s="57"/>
      <c r="O155" s="57"/>
      <c r="P155" s="57"/>
      <c r="Q155" s="57"/>
      <c r="R155" s="57"/>
    </row>
    <row r="156" spans="1:18" x14ac:dyDescent="0.25">
      <c r="A156" s="57">
        <v>73</v>
      </c>
      <c r="B156" s="57"/>
      <c r="C156" s="57"/>
      <c r="D156" s="57"/>
      <c r="E156" s="57"/>
      <c r="F156" s="57"/>
      <c r="G156" s="57"/>
      <c r="H156" s="57"/>
      <c r="I156" s="57"/>
      <c r="J156" s="57"/>
      <c r="K156" s="57"/>
      <c r="L156" s="57"/>
      <c r="M156" s="57"/>
      <c r="N156" s="57"/>
      <c r="O156" s="57"/>
      <c r="P156" s="57"/>
      <c r="Q156" s="57"/>
      <c r="R156" s="57"/>
    </row>
    <row r="157" spans="1:18" x14ac:dyDescent="0.25">
      <c r="A157" s="57"/>
      <c r="B157" s="57"/>
      <c r="C157" s="57"/>
      <c r="D157" s="57"/>
      <c r="E157" s="57"/>
      <c r="F157" s="57"/>
      <c r="G157" s="57"/>
      <c r="H157" s="57"/>
      <c r="I157" s="57"/>
      <c r="J157" s="57"/>
      <c r="K157" s="57"/>
      <c r="L157" s="57"/>
      <c r="M157" s="57"/>
      <c r="N157" s="57"/>
      <c r="O157" s="57"/>
      <c r="P157" s="57"/>
      <c r="Q157" s="57"/>
      <c r="R157" s="57"/>
    </row>
    <row r="158" spans="1:18" x14ac:dyDescent="0.25">
      <c r="A158" s="57">
        <v>74</v>
      </c>
      <c r="B158" s="57"/>
      <c r="C158" s="57"/>
      <c r="D158" s="57"/>
      <c r="E158" s="57"/>
      <c r="F158" s="57"/>
      <c r="G158" s="57"/>
      <c r="H158" s="57"/>
      <c r="I158" s="57"/>
      <c r="J158" s="57"/>
      <c r="K158" s="57"/>
      <c r="L158" s="57"/>
      <c r="M158" s="57"/>
      <c r="N158" s="57"/>
      <c r="O158" s="57"/>
      <c r="P158" s="57"/>
      <c r="Q158" s="57"/>
      <c r="R158" s="57"/>
    </row>
    <row r="159" spans="1:18" x14ac:dyDescent="0.25">
      <c r="A159" s="57"/>
      <c r="B159" s="57"/>
      <c r="C159" s="57"/>
      <c r="D159" s="57"/>
      <c r="E159" s="57"/>
      <c r="F159" s="57"/>
      <c r="G159" s="57"/>
      <c r="H159" s="57"/>
      <c r="I159" s="57"/>
      <c r="J159" s="57"/>
      <c r="K159" s="57"/>
      <c r="L159" s="57"/>
      <c r="M159" s="57"/>
      <c r="N159" s="57"/>
      <c r="O159" s="57"/>
      <c r="P159" s="57"/>
      <c r="Q159" s="57"/>
      <c r="R159" s="57"/>
    </row>
    <row r="160" spans="1:18" x14ac:dyDescent="0.25">
      <c r="A160" s="57">
        <v>75</v>
      </c>
      <c r="B160" s="57"/>
      <c r="C160" s="57"/>
      <c r="D160" s="57"/>
      <c r="E160" s="57"/>
      <c r="F160" s="57"/>
      <c r="G160" s="57"/>
      <c r="H160" s="57"/>
      <c r="I160" s="57"/>
      <c r="J160" s="57"/>
      <c r="K160" s="57"/>
      <c r="L160" s="57"/>
      <c r="M160" s="57"/>
      <c r="N160" s="57"/>
      <c r="O160" s="57"/>
      <c r="P160" s="57"/>
      <c r="Q160" s="57"/>
      <c r="R160" s="57"/>
    </row>
    <row r="161" spans="1:18" x14ac:dyDescent="0.25">
      <c r="A161" s="57"/>
      <c r="B161" s="57"/>
      <c r="C161" s="57"/>
      <c r="D161" s="57"/>
      <c r="E161" s="57"/>
      <c r="F161" s="57"/>
      <c r="G161" s="57"/>
      <c r="H161" s="57"/>
      <c r="I161" s="57"/>
      <c r="J161" s="57"/>
      <c r="K161" s="57"/>
      <c r="L161" s="57"/>
      <c r="M161" s="57"/>
      <c r="N161" s="57"/>
      <c r="O161" s="57"/>
      <c r="P161" s="57"/>
      <c r="Q161" s="57"/>
      <c r="R161" s="57"/>
    </row>
    <row r="162" spans="1:18" x14ac:dyDescent="0.25">
      <c r="A162" s="57">
        <v>76</v>
      </c>
      <c r="B162" s="57"/>
      <c r="C162" s="57"/>
      <c r="D162" s="57"/>
      <c r="E162" s="57"/>
      <c r="F162" s="57"/>
      <c r="G162" s="57"/>
      <c r="H162" s="57"/>
      <c r="I162" s="57"/>
      <c r="J162" s="57"/>
      <c r="K162" s="57"/>
      <c r="L162" s="57"/>
      <c r="M162" s="57"/>
      <c r="N162" s="57"/>
      <c r="O162" s="57"/>
      <c r="P162" s="57"/>
      <c r="Q162" s="57"/>
      <c r="R162" s="57"/>
    </row>
    <row r="164" spans="1:18" x14ac:dyDescent="0.25">
      <c r="A164">
        <v>77</v>
      </c>
    </row>
    <row r="166" spans="1:18" x14ac:dyDescent="0.25">
      <c r="A166">
        <v>78</v>
      </c>
    </row>
    <row r="168" spans="1:18" x14ac:dyDescent="0.25">
      <c r="A168">
        <v>79</v>
      </c>
    </row>
  </sheetData>
  <mergeCells count="10">
    <mergeCell ref="I3:I9"/>
    <mergeCell ref="C6:C9"/>
    <mergeCell ref="D6:D9"/>
    <mergeCell ref="G6:G9"/>
    <mergeCell ref="H6:H9"/>
    <mergeCell ref="B3:B9"/>
    <mergeCell ref="C3:D5"/>
    <mergeCell ref="E3:E9"/>
    <mergeCell ref="F3:F9"/>
    <mergeCell ref="G3:H5"/>
  </mergeCells>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O162"/>
  <sheetViews>
    <sheetView topLeftCell="B5" zoomScale="200" zoomScaleNormal="200" workbookViewId="0">
      <pane xSplit="2" ySplit="2" topLeftCell="O7" activePane="bottomRight" state="frozen"/>
      <selection activeCell="B5" sqref="B5"/>
      <selection pane="topRight" activeCell="D5" sqref="D5"/>
      <selection pane="bottomLeft" activeCell="B7" sqref="B7"/>
      <selection pane="bottomRight" activeCell="G17" sqref="G17"/>
    </sheetView>
  </sheetViews>
  <sheetFormatPr baseColWidth="10" defaultRowHeight="15" x14ac:dyDescent="0.25"/>
  <cols>
    <col min="1" max="1" width="0" hidden="1" customWidth="1"/>
    <col min="2" max="2" width="23.140625" bestFit="1" customWidth="1"/>
    <col min="3" max="3" width="2.7109375" style="89" customWidth="1"/>
    <col min="4" max="4" width="11.42578125" customWidth="1"/>
    <col min="5" max="5" width="2.7109375" customWidth="1"/>
    <col min="6" max="12" width="11.42578125" customWidth="1"/>
    <col min="13" max="13" width="2.7109375" customWidth="1"/>
    <col min="15" max="15" width="2.7109375" style="57" customWidth="1"/>
    <col min="17" max="17" width="2.7109375" style="57" customWidth="1"/>
    <col min="19" max="19" width="2.7109375" style="57" customWidth="1"/>
    <col min="21" max="21" width="2.7109375" style="57" customWidth="1"/>
    <col min="23" max="23" width="2.7109375" style="57" customWidth="1"/>
    <col min="25" max="25" width="2.7109375" style="57" customWidth="1"/>
    <col min="27" max="27" width="2.7109375" style="57" customWidth="1"/>
    <col min="29" max="29" width="2.7109375" style="57" customWidth="1"/>
    <col min="31" max="31" width="2.7109375" style="57" customWidth="1"/>
    <col min="33" max="33" width="2.7109375" style="57" customWidth="1"/>
    <col min="35" max="35" width="2.7109375" style="57" customWidth="1"/>
    <col min="37" max="37" width="2.7109375" style="57" customWidth="1"/>
    <col min="39" max="39" width="2.7109375" style="57" customWidth="1"/>
    <col min="41" max="41" width="2.7109375" style="57" customWidth="1"/>
    <col min="43" max="43" width="2.7109375" style="57" customWidth="1"/>
    <col min="45" max="45" width="2.7109375" style="57" customWidth="1"/>
    <col min="47" max="47" width="2.7109375" style="57" customWidth="1"/>
    <col min="49" max="49" width="2.7109375" style="57" customWidth="1"/>
    <col min="51" max="51" width="2.7109375" style="57" customWidth="1"/>
    <col min="53" max="53" width="2.7109375" style="57" customWidth="1"/>
    <col min="55" max="55" width="2.7109375" style="57" customWidth="1"/>
    <col min="57" max="57" width="2.7109375" style="57" customWidth="1"/>
    <col min="59" max="59" width="2.7109375" style="57" customWidth="1"/>
    <col min="61" max="61" width="2.7109375" style="57" customWidth="1"/>
    <col min="63" max="63" width="2.7109375" style="57" customWidth="1"/>
    <col min="65" max="65" width="2.7109375" style="57" customWidth="1"/>
    <col min="67" max="67" width="2.7109375" style="57" customWidth="1"/>
    <col min="69" max="69" width="2.7109375" style="57" customWidth="1"/>
    <col min="71" max="71" width="2.7109375" style="57" customWidth="1"/>
    <col min="73" max="73" width="2.7109375" style="57" customWidth="1"/>
    <col min="75" max="75" width="2.7109375" style="57" customWidth="1"/>
    <col min="77" max="77" width="2.7109375" style="57" customWidth="1"/>
    <col min="79" max="79" width="2.7109375" style="57" customWidth="1"/>
    <col min="81" max="81" width="2.7109375" style="57" customWidth="1"/>
  </cols>
  <sheetData>
    <row r="1" spans="1:93" x14ac:dyDescent="0.25">
      <c r="A1" s="57"/>
      <c r="B1" s="57"/>
      <c r="C1" s="88"/>
      <c r="D1" s="57"/>
      <c r="E1" s="57"/>
      <c r="F1" s="57"/>
      <c r="G1" s="57"/>
      <c r="H1" s="57"/>
      <c r="I1" s="57"/>
      <c r="J1" s="57"/>
      <c r="K1" s="57"/>
      <c r="L1" s="57"/>
      <c r="M1" s="57"/>
      <c r="N1" s="57"/>
      <c r="P1" s="57"/>
      <c r="R1" s="57"/>
      <c r="T1" s="57"/>
      <c r="V1" s="57"/>
      <c r="X1" s="57"/>
      <c r="Z1" s="57"/>
      <c r="AB1" s="57"/>
      <c r="AD1" s="57"/>
      <c r="AF1" s="57"/>
      <c r="AH1" s="57"/>
      <c r="AJ1" s="57"/>
      <c r="AL1" s="57"/>
      <c r="AN1" s="57"/>
      <c r="AP1" s="57"/>
      <c r="AR1" s="57"/>
      <c r="AT1" s="57"/>
      <c r="AV1" s="57"/>
      <c r="AX1" s="57"/>
      <c r="AZ1" s="57"/>
      <c r="BB1" s="57"/>
      <c r="BD1" s="57"/>
      <c r="BF1" s="57"/>
      <c r="BH1" s="57"/>
      <c r="BJ1" s="57"/>
      <c r="BL1" s="57"/>
      <c r="BN1" s="57"/>
      <c r="BP1" s="57"/>
      <c r="BR1" s="57"/>
      <c r="BT1" s="57"/>
      <c r="BV1" s="57"/>
      <c r="BX1" s="57"/>
      <c r="BZ1" s="57"/>
      <c r="CB1" s="57"/>
      <c r="CD1" s="57"/>
      <c r="CE1" s="57"/>
      <c r="CF1" s="57"/>
      <c r="CG1" s="57"/>
      <c r="CH1" s="57"/>
      <c r="CI1" s="57"/>
      <c r="CJ1" s="57"/>
      <c r="CK1" s="57"/>
      <c r="CL1" s="57"/>
      <c r="CM1" s="57"/>
      <c r="CN1" s="57"/>
      <c r="CO1" s="57"/>
    </row>
    <row r="2" spans="1:93" x14ac:dyDescent="0.25">
      <c r="A2" s="57"/>
      <c r="B2" s="57"/>
      <c r="C2" s="88"/>
      <c r="D2" s="57"/>
      <c r="E2" s="57"/>
      <c r="F2" s="57"/>
      <c r="G2" s="57"/>
      <c r="H2" s="57"/>
      <c r="I2" s="57"/>
      <c r="J2" s="57"/>
      <c r="K2" s="57"/>
      <c r="L2" s="57"/>
      <c r="M2" s="57"/>
      <c r="N2" s="57"/>
      <c r="P2" s="57"/>
      <c r="R2" s="57"/>
      <c r="T2" s="57"/>
      <c r="V2" s="57"/>
      <c r="X2" s="57"/>
      <c r="Z2" s="57"/>
      <c r="AB2" s="57"/>
      <c r="AD2" s="57"/>
      <c r="AF2" s="57"/>
      <c r="AH2" s="57"/>
      <c r="AJ2" s="57"/>
      <c r="AL2" s="57"/>
      <c r="AN2" s="57"/>
      <c r="AP2" s="57"/>
      <c r="AR2" s="57"/>
      <c r="AT2" s="57"/>
      <c r="AV2" s="57"/>
      <c r="AX2" s="57"/>
      <c r="AZ2" s="57"/>
      <c r="BB2" s="57"/>
      <c r="BD2" s="57"/>
      <c r="BF2" s="57"/>
      <c r="BH2" s="57"/>
      <c r="BJ2" s="57"/>
      <c r="BL2" s="57"/>
      <c r="BN2" s="57"/>
      <c r="BP2" s="57"/>
      <c r="BR2" s="57"/>
      <c r="BT2" s="57"/>
      <c r="BV2" s="57"/>
      <c r="BX2" s="57"/>
      <c r="BZ2" s="57"/>
      <c r="CB2" s="57"/>
      <c r="CD2" s="57"/>
      <c r="CE2" s="57"/>
      <c r="CF2" s="57"/>
      <c r="CG2" s="57"/>
      <c r="CH2" s="57"/>
      <c r="CI2" s="57"/>
      <c r="CJ2" s="57"/>
      <c r="CK2" s="57"/>
      <c r="CL2" s="57"/>
      <c r="CM2" s="57"/>
      <c r="CN2" s="57"/>
      <c r="CO2" s="57"/>
    </row>
    <row r="3" spans="1:93" x14ac:dyDescent="0.25">
      <c r="A3" s="57"/>
      <c r="B3" s="57"/>
      <c r="C3" s="88"/>
      <c r="D3" s="57"/>
      <c r="E3" s="57"/>
      <c r="F3" s="57"/>
      <c r="G3" s="57"/>
      <c r="H3" s="57"/>
      <c r="I3" s="57"/>
      <c r="J3" s="57"/>
      <c r="K3" s="57"/>
      <c r="L3" s="57"/>
      <c r="M3" s="57"/>
      <c r="N3" s="57">
        <v>12</v>
      </c>
      <c r="P3" s="57">
        <v>13</v>
      </c>
      <c r="R3" s="57">
        <v>14</v>
      </c>
      <c r="T3" s="57">
        <v>15</v>
      </c>
      <c r="V3" s="57">
        <v>16</v>
      </c>
      <c r="X3" s="57">
        <v>17</v>
      </c>
      <c r="Z3" s="57">
        <v>18</v>
      </c>
      <c r="AB3" s="57">
        <v>19</v>
      </c>
      <c r="AD3" s="57">
        <v>20</v>
      </c>
      <c r="AF3" s="57">
        <v>21</v>
      </c>
      <c r="AH3" s="57">
        <v>22</v>
      </c>
      <c r="AJ3" s="57">
        <v>23</v>
      </c>
      <c r="AL3" s="57">
        <v>24</v>
      </c>
      <c r="AN3" s="57">
        <v>25</v>
      </c>
      <c r="AP3" s="57">
        <v>26</v>
      </c>
      <c r="AR3" s="57">
        <v>27</v>
      </c>
      <c r="AT3" s="57">
        <v>28</v>
      </c>
      <c r="AV3" s="57">
        <v>29</v>
      </c>
      <c r="AX3" s="57">
        <v>30</v>
      </c>
      <c r="AZ3" s="57">
        <v>31</v>
      </c>
      <c r="BB3" s="57">
        <v>32</v>
      </c>
      <c r="BD3" s="57">
        <v>33</v>
      </c>
      <c r="BF3" s="57">
        <v>34</v>
      </c>
      <c r="BH3" s="57">
        <v>35</v>
      </c>
      <c r="BJ3" s="57">
        <v>36</v>
      </c>
      <c r="BL3" s="57">
        <v>37</v>
      </c>
      <c r="BN3" s="57">
        <v>38</v>
      </c>
      <c r="BP3" s="57">
        <v>39</v>
      </c>
      <c r="BR3" s="57">
        <v>40</v>
      </c>
      <c r="BT3" s="57">
        <v>41</v>
      </c>
      <c r="BV3" s="57">
        <v>42</v>
      </c>
      <c r="BX3" s="57">
        <v>43</v>
      </c>
      <c r="BZ3" s="57">
        <v>44</v>
      </c>
      <c r="CB3" s="57">
        <v>45</v>
      </c>
      <c r="CD3" s="57">
        <v>46</v>
      </c>
      <c r="CE3" s="57"/>
      <c r="CF3" s="57"/>
      <c r="CG3" s="57"/>
      <c r="CH3" s="57"/>
      <c r="CI3" s="57"/>
      <c r="CJ3" s="57"/>
      <c r="CK3" s="57"/>
      <c r="CL3" s="57"/>
      <c r="CM3" s="57"/>
      <c r="CN3" s="57"/>
      <c r="CO3" s="57"/>
    </row>
    <row r="4" spans="1:93" x14ac:dyDescent="0.25">
      <c r="A4" s="57"/>
      <c r="B4" s="57"/>
      <c r="C4" s="88"/>
      <c r="D4" s="57"/>
      <c r="E4" s="57"/>
      <c r="F4" s="57"/>
      <c r="G4" s="57"/>
      <c r="H4" s="57"/>
      <c r="I4" s="57"/>
      <c r="J4" s="57"/>
      <c r="K4" s="57"/>
      <c r="L4" s="57"/>
      <c r="M4" s="57"/>
      <c r="N4" s="57"/>
      <c r="P4" s="57"/>
      <c r="R4" s="57"/>
      <c r="T4" s="57"/>
      <c r="V4" s="57"/>
      <c r="X4" s="57"/>
      <c r="Z4" s="57"/>
      <c r="AB4" s="57"/>
      <c r="AD4" s="57"/>
      <c r="AF4" s="57"/>
      <c r="AH4" s="57"/>
      <c r="AJ4" s="57"/>
      <c r="AL4" s="57"/>
      <c r="AN4" s="57"/>
      <c r="AP4" s="57"/>
      <c r="AR4" s="57"/>
      <c r="AT4" s="57"/>
      <c r="AV4" s="57"/>
      <c r="AX4" s="57"/>
      <c r="AZ4" s="57"/>
      <c r="BB4" s="57"/>
      <c r="BD4" s="57"/>
      <c r="BF4" s="57"/>
      <c r="BH4" s="57"/>
      <c r="BJ4" s="57"/>
      <c r="BL4" s="57"/>
      <c r="BN4" s="57"/>
      <c r="BP4" s="57"/>
      <c r="BR4" s="57"/>
      <c r="BT4" s="57"/>
      <c r="BV4" s="57"/>
      <c r="BX4" s="57"/>
      <c r="BZ4" s="57"/>
      <c r="CB4" s="57"/>
      <c r="CD4" s="57"/>
      <c r="CE4" s="57"/>
      <c r="CF4" s="57"/>
      <c r="CG4" s="57"/>
      <c r="CH4" s="57"/>
      <c r="CI4" s="57"/>
      <c r="CJ4" s="57"/>
      <c r="CK4" s="57"/>
      <c r="CL4" s="57"/>
      <c r="CM4" s="57"/>
      <c r="CN4" s="57"/>
      <c r="CO4" s="57"/>
    </row>
    <row r="5" spans="1:93" hidden="1" x14ac:dyDescent="0.25">
      <c r="A5" s="57"/>
      <c r="B5" s="57"/>
      <c r="C5" s="88"/>
      <c r="D5" s="57"/>
      <c r="E5" s="57"/>
      <c r="F5" s="57"/>
      <c r="G5" s="57"/>
      <c r="H5" s="57"/>
      <c r="I5" s="57"/>
      <c r="J5" s="57"/>
      <c r="K5" s="57"/>
      <c r="L5" s="57"/>
      <c r="M5" s="57"/>
      <c r="N5" s="57"/>
      <c r="P5" s="57"/>
      <c r="R5" s="57"/>
      <c r="T5" s="57"/>
      <c r="V5" s="57"/>
      <c r="X5" s="57"/>
      <c r="Z5" s="57"/>
      <c r="AB5" s="57"/>
      <c r="AD5" s="57"/>
      <c r="AF5" s="57"/>
      <c r="AH5" s="57"/>
      <c r="AJ5" s="57"/>
      <c r="AL5" s="57"/>
      <c r="AN5" s="57"/>
      <c r="AP5" s="57"/>
      <c r="AR5" s="57"/>
      <c r="AT5" s="57"/>
      <c r="AV5" s="57"/>
      <c r="AX5" s="57"/>
      <c r="AZ5" s="57"/>
      <c r="BB5" s="57"/>
      <c r="BD5" s="57"/>
      <c r="BF5" s="57"/>
      <c r="BH5" s="57"/>
      <c r="BJ5" s="57"/>
      <c r="BL5" s="57"/>
      <c r="BN5" s="57"/>
      <c r="BP5" s="57"/>
      <c r="BR5" s="57"/>
      <c r="BT5" s="57"/>
      <c r="BV5" s="57"/>
      <c r="BX5" s="57"/>
      <c r="BZ5" s="57"/>
      <c r="CB5" s="57"/>
      <c r="CD5" s="57"/>
      <c r="CE5" s="57"/>
      <c r="CF5" s="57"/>
      <c r="CG5" s="57"/>
      <c r="CH5" s="57"/>
      <c r="CI5" s="57"/>
      <c r="CJ5" s="57"/>
      <c r="CK5" s="57"/>
      <c r="CL5" s="57"/>
      <c r="CM5" s="57"/>
      <c r="CN5" s="57"/>
      <c r="CO5" s="57"/>
    </row>
    <row r="6" spans="1:93" x14ac:dyDescent="0.25">
      <c r="A6" s="57"/>
      <c r="B6" s="60" t="s">
        <v>107</v>
      </c>
      <c r="C6" s="88"/>
      <c r="D6" s="57" t="str">
        <f>INICIO!C2</f>
        <v>06-119-014-1-00-000-000</v>
      </c>
      <c r="E6" s="57"/>
      <c r="F6" s="57"/>
      <c r="G6" s="57"/>
      <c r="H6" s="57"/>
      <c r="I6" s="57"/>
      <c r="J6" s="57"/>
      <c r="K6" s="57"/>
      <c r="L6" s="57"/>
      <c r="M6" s="57"/>
      <c r="N6" s="63" t="str">
        <f>INICIO!C2</f>
        <v>06-119-014-1-00-000-000</v>
      </c>
      <c r="O6" s="63"/>
      <c r="P6" s="63"/>
      <c r="Q6" s="63"/>
      <c r="R6" s="77"/>
      <c r="S6" s="63"/>
      <c r="T6" s="63"/>
      <c r="U6" s="63"/>
      <c r="V6" s="63"/>
      <c r="W6" s="63"/>
      <c r="X6" s="63"/>
      <c r="Y6" s="63"/>
      <c r="Z6" s="63"/>
      <c r="AA6" s="63"/>
      <c r="AB6" s="63"/>
      <c r="AC6" s="63"/>
      <c r="AD6" s="63"/>
      <c r="AE6" s="63"/>
      <c r="AF6" s="63"/>
      <c r="AG6" s="63"/>
      <c r="AH6" s="63"/>
      <c r="AI6" s="63"/>
      <c r="AJ6" s="63"/>
      <c r="AK6" s="63"/>
      <c r="AL6" s="63"/>
      <c r="AM6" s="63"/>
      <c r="AN6" s="63"/>
      <c r="AO6" s="63"/>
      <c r="AP6" s="63"/>
      <c r="AQ6" s="63"/>
      <c r="AR6" s="63"/>
      <c r="AS6" s="63"/>
      <c r="AT6" s="63"/>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63"/>
      <c r="BV6" s="63"/>
      <c r="BW6" s="63"/>
      <c r="BX6" s="63"/>
      <c r="BY6" s="63"/>
      <c r="BZ6" s="63"/>
      <c r="CA6" s="63"/>
      <c r="CB6" s="63"/>
      <c r="CC6" s="63"/>
      <c r="CD6" s="63"/>
      <c r="CE6" s="57"/>
      <c r="CF6" s="57"/>
      <c r="CG6" s="57"/>
      <c r="CH6" s="57"/>
      <c r="CI6" s="57"/>
      <c r="CJ6" s="57"/>
      <c r="CK6" s="57"/>
      <c r="CL6" s="57"/>
      <c r="CM6" s="57"/>
      <c r="CN6" s="57"/>
      <c r="CO6" s="57"/>
    </row>
    <row r="7" spans="1:93" ht="6.95" customHeight="1" x14ac:dyDescent="0.25">
      <c r="A7" s="57"/>
      <c r="B7" s="58"/>
      <c r="C7" s="88"/>
      <c r="D7" s="57"/>
      <c r="E7" s="57"/>
      <c r="F7" s="57"/>
      <c r="G7" s="57"/>
      <c r="H7" s="57"/>
      <c r="I7" s="57"/>
      <c r="J7" s="57"/>
      <c r="K7" s="57"/>
      <c r="L7" s="57"/>
      <c r="M7" s="57"/>
      <c r="N7" s="57"/>
      <c r="P7" s="57"/>
      <c r="R7" s="57"/>
      <c r="T7" s="57"/>
      <c r="V7" s="57"/>
      <c r="X7" s="57"/>
      <c r="Z7" s="57"/>
      <c r="AB7" s="57"/>
      <c r="AD7" s="57"/>
      <c r="AF7" s="57"/>
      <c r="AH7" s="57"/>
      <c r="AJ7" s="57"/>
      <c r="AL7" s="57"/>
      <c r="AN7" s="57"/>
      <c r="AP7" s="57"/>
      <c r="AR7" s="57"/>
      <c r="AT7" s="57"/>
      <c r="AV7" s="57"/>
      <c r="AX7" s="57"/>
      <c r="AZ7" s="57"/>
      <c r="BB7" s="57"/>
      <c r="BD7" s="57"/>
      <c r="BF7" s="57"/>
      <c r="BH7" s="57"/>
      <c r="BJ7" s="57"/>
      <c r="BL7" s="57"/>
      <c r="BN7" s="57"/>
      <c r="BP7" s="57"/>
      <c r="BR7" s="57"/>
      <c r="BT7" s="57"/>
      <c r="BV7" s="57"/>
      <c r="BX7" s="57"/>
      <c r="BZ7" s="57"/>
      <c r="CB7" s="57"/>
      <c r="CD7" s="57"/>
      <c r="CE7" s="57"/>
      <c r="CF7" s="57"/>
      <c r="CG7" s="57"/>
      <c r="CH7" s="57"/>
      <c r="CI7" s="57"/>
      <c r="CJ7" s="57"/>
      <c r="CK7" s="57"/>
      <c r="CL7" s="57"/>
      <c r="CM7" s="57"/>
      <c r="CN7" s="57"/>
      <c r="CO7" s="57"/>
    </row>
    <row r="8" spans="1:93" x14ac:dyDescent="0.25">
      <c r="A8" s="57"/>
      <c r="B8" s="60" t="s">
        <v>116</v>
      </c>
      <c r="C8" s="88"/>
      <c r="D8" s="82">
        <f>_xlfn.AGGREGATE(9,6,N16:CD16)</f>
        <v>1411.0400000000002</v>
      </c>
      <c r="E8" s="57"/>
      <c r="F8" s="57"/>
      <c r="G8" s="57"/>
      <c r="H8" s="57"/>
      <c r="I8" s="57"/>
      <c r="J8" s="57"/>
      <c r="K8" s="57"/>
      <c r="L8" s="57"/>
      <c r="M8" s="57"/>
      <c r="N8" s="78" t="e">
        <f>SUM(N16:CD16)</f>
        <v>#VALUE!</v>
      </c>
      <c r="P8" s="57"/>
      <c r="R8" s="57"/>
      <c r="T8" s="57"/>
      <c r="V8" s="57"/>
      <c r="X8" s="57"/>
      <c r="Z8" s="57"/>
      <c r="AB8" s="57"/>
      <c r="AD8" s="57"/>
      <c r="AF8" s="57"/>
      <c r="AH8" s="57"/>
      <c r="AJ8" s="57"/>
      <c r="AL8" s="57"/>
      <c r="AN8" s="57"/>
      <c r="AP8" s="57"/>
      <c r="AR8" s="57"/>
      <c r="AT8" s="57"/>
      <c r="AV8" s="57"/>
      <c r="AX8" s="57"/>
      <c r="AZ8" s="57"/>
      <c r="BB8" s="57"/>
      <c r="BD8" s="57"/>
      <c r="BF8" s="57"/>
      <c r="BH8" s="57"/>
      <c r="BJ8" s="57"/>
      <c r="BL8" s="57"/>
      <c r="BN8" s="57"/>
      <c r="BP8" s="57"/>
      <c r="BR8" s="57"/>
      <c r="BT8" s="57"/>
      <c r="BV8" s="57"/>
      <c r="BX8" s="57"/>
      <c r="BZ8" s="57"/>
      <c r="CB8" s="57"/>
      <c r="CD8" s="57"/>
      <c r="CE8" s="57"/>
      <c r="CF8" s="57"/>
      <c r="CG8" s="57"/>
      <c r="CH8" s="57"/>
      <c r="CI8" s="57"/>
      <c r="CJ8" s="57"/>
      <c r="CK8" s="57"/>
      <c r="CL8" s="57"/>
      <c r="CM8" s="57"/>
      <c r="CN8" s="57"/>
      <c r="CO8" s="57"/>
    </row>
    <row r="9" spans="1:93" ht="6.95" customHeight="1" x14ac:dyDescent="0.25">
      <c r="A9" s="57"/>
      <c r="B9" s="58"/>
      <c r="C9" s="88"/>
      <c r="D9" s="57"/>
      <c r="E9" s="57"/>
      <c r="F9" s="57"/>
      <c r="G9" s="57"/>
      <c r="H9" s="57"/>
      <c r="I9" s="57"/>
      <c r="J9" s="57"/>
      <c r="K9" s="57"/>
      <c r="L9" s="57"/>
      <c r="M9" s="57"/>
      <c r="N9" s="57"/>
      <c r="P9" s="57"/>
      <c r="R9" s="57"/>
      <c r="T9" s="57"/>
      <c r="V9" s="57"/>
      <c r="X9" s="57"/>
      <c r="Z9" s="57"/>
      <c r="AB9" s="57"/>
      <c r="AD9" s="57"/>
      <c r="AF9" s="57"/>
      <c r="AH9" s="57"/>
      <c r="AJ9" s="57"/>
      <c r="AL9" s="57"/>
      <c r="AN9" s="57"/>
      <c r="AP9" s="57"/>
      <c r="AR9" s="57"/>
      <c r="AT9" s="57"/>
      <c r="AV9" s="57"/>
      <c r="AX9" s="57"/>
      <c r="AZ9" s="57"/>
      <c r="BB9" s="57"/>
      <c r="BD9" s="57"/>
      <c r="BF9" s="57"/>
      <c r="BH9" s="57"/>
      <c r="BJ9" s="57"/>
      <c r="BL9" s="57"/>
      <c r="BN9" s="57"/>
      <c r="BP9" s="57"/>
      <c r="BR9" s="57"/>
      <c r="BT9" s="57"/>
      <c r="BV9" s="57"/>
      <c r="BX9" s="57"/>
      <c r="BZ9" s="57"/>
      <c r="CB9" s="57"/>
      <c r="CD9" s="57"/>
      <c r="CE9" s="57"/>
      <c r="CF9" s="57"/>
      <c r="CG9" s="57"/>
      <c r="CH9" s="57"/>
      <c r="CI9" s="57"/>
      <c r="CJ9" s="57"/>
      <c r="CK9" s="57"/>
      <c r="CL9" s="57"/>
      <c r="CM9" s="57"/>
      <c r="CN9" s="57"/>
      <c r="CO9" s="57"/>
    </row>
    <row r="10" spans="1:93" ht="30" customHeight="1" x14ac:dyDescent="0.25">
      <c r="A10" s="57"/>
      <c r="B10" s="64" t="s">
        <v>108</v>
      </c>
      <c r="C10" s="88"/>
      <c r="D10" s="65" t="str">
        <f>IFERROR(VLOOKUP(D12,RESUMEN!A12:I46,2,FALSE),"")</f>
        <v>PLANTA SEMISOTANO</v>
      </c>
      <c r="E10" s="57"/>
      <c r="F10" s="57"/>
      <c r="G10" s="57"/>
      <c r="H10" s="57"/>
      <c r="I10" s="57"/>
      <c r="J10" s="57"/>
      <c r="K10" s="57"/>
      <c r="L10" s="57"/>
      <c r="M10" s="57"/>
      <c r="N10" s="65" t="str">
        <f>RESUMEN!B12</f>
        <v>PLANTA SOTANO</v>
      </c>
      <c r="O10" s="66"/>
      <c r="P10" s="65" t="str">
        <f>RESUMEN!B13</f>
        <v>PLANTA SEMISOTANO</v>
      </c>
      <c r="Q10" s="66"/>
      <c r="R10" s="65" t="str">
        <f>RESUMEN!B14</f>
        <v>PLANTA BAJA</v>
      </c>
      <c r="S10" s="66"/>
      <c r="T10" s="65" t="str">
        <f>RESUMEN!B15</f>
        <v>PLANTA 1º PISO</v>
      </c>
      <c r="U10" s="66"/>
      <c r="V10" s="65" t="str">
        <f>RESUMEN!B16</f>
        <v>PLANTA 2º PISO</v>
      </c>
      <c r="W10" s="66"/>
      <c r="X10" s="65" t="str">
        <f>RESUMEN!B17</f>
        <v>PLANTA 3º PISO</v>
      </c>
      <c r="Y10" s="66"/>
      <c r="Z10" s="65" t="str">
        <f>RESUMEN!B18</f>
        <v>PLANTA 4º PISO</v>
      </c>
      <c r="AA10" s="66"/>
      <c r="AB10" s="65" t="str">
        <f>RESUMEN!B19</f>
        <v>PLANTA 5º PISO</v>
      </c>
      <c r="AC10" s="66"/>
      <c r="AD10" s="65" t="str">
        <f>RESUMEN!B20</f>
        <v>PLANTA 6º PISO</v>
      </c>
      <c r="AE10" s="66"/>
      <c r="AF10" s="65" t="str">
        <f>RESUMEN!B21</f>
        <v>PLANTA 7º PISO</v>
      </c>
      <c r="AG10" s="66"/>
      <c r="AH10" s="65" t="str">
        <f>RESUMEN!B22</f>
        <v>PLANTA 8º PISO</v>
      </c>
      <c r="AI10" s="66"/>
      <c r="AJ10" s="65" t="str">
        <f>RESUMEN!B23</f>
        <v>PLANTA 9º PISO</v>
      </c>
      <c r="AK10" s="66"/>
      <c r="AL10" s="65" t="str">
        <f>RESUMEN!B24</f>
        <v>PLANTA 10º PISO</v>
      </c>
      <c r="AM10" s="66"/>
      <c r="AN10" s="65" t="str">
        <f>RESUMEN!B25</f>
        <v>PLANTA 11º PISO</v>
      </c>
      <c r="AO10" s="66"/>
      <c r="AP10" s="65" t="str">
        <f>RESUMEN!B26</f>
        <v>PLANTA 12º PISO</v>
      </c>
      <c r="AQ10" s="66"/>
      <c r="AR10" s="65" t="str">
        <f>RESUMEN!B27</f>
        <v>PLANTA 13º PISO</v>
      </c>
      <c r="AS10" s="66"/>
      <c r="AT10" s="65" t="str">
        <f>RESUMEN!B28</f>
        <v>PLANTA 14º PISO</v>
      </c>
      <c r="AU10" s="66"/>
      <c r="AV10" s="65" t="str">
        <f>RESUMEN!B29</f>
        <v>PLANTA 15º PISO</v>
      </c>
      <c r="AW10" s="66"/>
      <c r="AX10" s="65" t="str">
        <f>RESUMEN!B30</f>
        <v>PLANTA 16º PISO</v>
      </c>
      <c r="AY10" s="66"/>
      <c r="AZ10" s="65" t="str">
        <f>RESUMEN!B31</f>
        <v>PLANTA 17º PISO</v>
      </c>
      <c r="BA10" s="66"/>
      <c r="BB10" s="65" t="str">
        <f>RESUMEN!B32</f>
        <v>PLANTA 18º PISO</v>
      </c>
      <c r="BC10" s="66"/>
      <c r="BD10" s="65" t="str">
        <f>RESUMEN!B33</f>
        <v>PLANTA 19º PISO</v>
      </c>
      <c r="BE10" s="66"/>
      <c r="BF10" s="65" t="str">
        <f>RESUMEN!B34</f>
        <v>PLANTA 20º PISO</v>
      </c>
      <c r="BG10" s="66"/>
      <c r="BH10" s="65" t="str">
        <f>RESUMEN!B35</f>
        <v>PLANTA 21º PISO</v>
      </c>
      <c r="BI10" s="66"/>
      <c r="BJ10" s="65" t="str">
        <f>RESUMEN!B36</f>
        <v>PLANTA 22º PISO</v>
      </c>
      <c r="BK10" s="66"/>
      <c r="BL10" s="65" t="str">
        <f>RESUMEN!B37</f>
        <v>PLANTA 23º PISO</v>
      </c>
      <c r="BM10" s="66"/>
      <c r="BN10" s="65" t="str">
        <f>RESUMEN!B38</f>
        <v>PLANTA 24º PISO</v>
      </c>
      <c r="BO10" s="66"/>
      <c r="BP10" s="65" t="str">
        <f>RESUMEN!B39</f>
        <v>PLANTA 25º PISO</v>
      </c>
      <c r="BQ10" s="66"/>
      <c r="BR10" s="65" t="str">
        <f>RESUMEN!B40</f>
        <v>PLANTA 26º PISO</v>
      </c>
      <c r="BS10" s="66"/>
      <c r="BT10" s="65" t="str">
        <f>RESUMEN!B41</f>
        <v>PLANTA 27º PISO</v>
      </c>
      <c r="BU10" s="66"/>
      <c r="BV10" s="65" t="str">
        <f>RESUMEN!B42</f>
        <v>PLANTA 28º PISO</v>
      </c>
      <c r="BW10" s="66"/>
      <c r="BX10" s="65" t="str">
        <f>RESUMEN!B43</f>
        <v>PLANTA 29º PISO</v>
      </c>
      <c r="BY10" s="66"/>
      <c r="BZ10" s="65" t="str">
        <f>RESUMEN!B44</f>
        <v>PLANTA 30º PISO</v>
      </c>
      <c r="CA10" s="66"/>
      <c r="CB10" s="65" t="str">
        <f>RESUMEN!B45</f>
        <v>PLANTA 31º PISO</v>
      </c>
      <c r="CC10" s="66"/>
      <c r="CD10" s="65" t="str">
        <f>RESUMEN!B46</f>
        <v>PLANTA 32º PISO</v>
      </c>
      <c r="CE10" s="57"/>
      <c r="CF10" s="57"/>
      <c r="CG10" s="57"/>
      <c r="CH10" s="57"/>
      <c r="CI10" s="57"/>
      <c r="CJ10" s="57"/>
      <c r="CK10" s="57"/>
      <c r="CL10" s="57"/>
      <c r="CM10" s="57"/>
      <c r="CN10" s="57"/>
      <c r="CO10" s="57"/>
    </row>
    <row r="11" spans="1:93" ht="6.95" customHeight="1" x14ac:dyDescent="0.25">
      <c r="A11" s="57"/>
      <c r="B11" s="58"/>
      <c r="C11" s="88"/>
      <c r="D11" s="62"/>
      <c r="E11" s="57"/>
      <c r="F11" s="57"/>
      <c r="G11" s="57"/>
      <c r="H11" s="57"/>
      <c r="I11" s="57"/>
      <c r="J11" s="57"/>
      <c r="K11" s="57"/>
      <c r="L11" s="57"/>
      <c r="M11" s="57"/>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57"/>
      <c r="CF11" s="57"/>
      <c r="CG11" s="57"/>
      <c r="CH11" s="57"/>
      <c r="CI11" s="57"/>
      <c r="CJ11" s="57"/>
      <c r="CK11" s="57"/>
      <c r="CL11" s="57"/>
      <c r="CM11" s="57"/>
      <c r="CN11" s="57"/>
      <c r="CO11" s="57"/>
    </row>
    <row r="12" spans="1:93" x14ac:dyDescent="0.25">
      <c r="A12" s="57"/>
      <c r="B12" s="64" t="s">
        <v>109</v>
      </c>
      <c r="C12" s="88"/>
      <c r="D12" s="83">
        <v>1</v>
      </c>
      <c r="E12" s="57"/>
      <c r="F12" s="57"/>
      <c r="G12" s="57"/>
      <c r="H12" s="57"/>
      <c r="I12" s="57"/>
      <c r="J12" s="57"/>
      <c r="K12" s="57"/>
      <c r="L12" s="57"/>
      <c r="M12" s="57"/>
      <c r="N12" s="67">
        <f>RESUMEN!$A$12</f>
        <v>0</v>
      </c>
      <c r="O12" s="62"/>
      <c r="P12" s="67">
        <f>RESUMEN!$A$13</f>
        <v>1</v>
      </c>
      <c r="Q12" s="62"/>
      <c r="R12" s="67">
        <f>RESUMEN!$A$14</f>
        <v>2</v>
      </c>
      <c r="S12" s="62"/>
      <c r="T12" s="67">
        <f>RESUMEN!$A$15</f>
        <v>3</v>
      </c>
      <c r="U12" s="62"/>
      <c r="V12" s="67">
        <f>RESUMEN!$A$16</f>
        <v>4</v>
      </c>
      <c r="W12" s="62"/>
      <c r="X12" s="67">
        <f>RESUMEN!$A$17</f>
        <v>5</v>
      </c>
      <c r="Y12" s="62"/>
      <c r="Z12" s="67">
        <f>RESUMEN!$A$18</f>
        <v>6</v>
      </c>
      <c r="AA12" s="62"/>
      <c r="AB12" s="67">
        <f>RESUMEN!$A$19</f>
        <v>7</v>
      </c>
      <c r="AC12" s="62"/>
      <c r="AD12" s="67">
        <f>RESUMEN!$A$20</f>
        <v>8</v>
      </c>
      <c r="AE12" s="62"/>
      <c r="AF12" s="67">
        <f>RESUMEN!$A$21</f>
        <v>9</v>
      </c>
      <c r="AG12" s="62"/>
      <c r="AH12" s="67">
        <f>RESUMEN!$A$22</f>
        <v>10</v>
      </c>
      <c r="AI12" s="62"/>
      <c r="AJ12" s="67">
        <f>RESUMEN!$A$23</f>
        <v>11</v>
      </c>
      <c r="AK12" s="62"/>
      <c r="AL12" s="67">
        <f>RESUMEN!$A$24</f>
        <v>12</v>
      </c>
      <c r="AM12" s="62"/>
      <c r="AN12" s="67">
        <f>RESUMEN!$A$25</f>
        <v>13</v>
      </c>
      <c r="AO12" s="62"/>
      <c r="AP12" s="67">
        <f>RESUMEN!$A$26</f>
        <v>14</v>
      </c>
      <c r="AQ12" s="62"/>
      <c r="AR12" s="67">
        <f>RESUMEN!$A$27</f>
        <v>15</v>
      </c>
      <c r="AS12" s="62"/>
      <c r="AT12" s="67">
        <f>RESUMEN!$A$28</f>
        <v>16</v>
      </c>
      <c r="AU12" s="62"/>
      <c r="AV12" s="67">
        <f>RESUMEN!$A$29</f>
        <v>17</v>
      </c>
      <c r="AW12" s="62"/>
      <c r="AX12" s="67">
        <f>RESUMEN!$A$30</f>
        <v>18</v>
      </c>
      <c r="AY12" s="62"/>
      <c r="AZ12" s="67">
        <f>RESUMEN!$A$31</f>
        <v>19</v>
      </c>
      <c r="BA12" s="62"/>
      <c r="BB12" s="67">
        <f>RESUMEN!$A$32</f>
        <v>20</v>
      </c>
      <c r="BC12" s="62"/>
      <c r="BD12" s="67">
        <f>RESUMEN!$A$33</f>
        <v>21</v>
      </c>
      <c r="BE12" s="62"/>
      <c r="BF12" s="67">
        <f>RESUMEN!$A$34</f>
        <v>22</v>
      </c>
      <c r="BG12" s="62"/>
      <c r="BH12" s="67">
        <f>RESUMEN!$A$35</f>
        <v>23</v>
      </c>
      <c r="BI12" s="62"/>
      <c r="BJ12" s="67">
        <f>RESUMEN!$A$36</f>
        <v>24</v>
      </c>
      <c r="BK12" s="62"/>
      <c r="BL12" s="67">
        <f>RESUMEN!$A$37</f>
        <v>25</v>
      </c>
      <c r="BM12" s="62"/>
      <c r="BN12" s="67">
        <f>RESUMEN!$A$38</f>
        <v>26</v>
      </c>
      <c r="BO12" s="62"/>
      <c r="BP12" s="67">
        <f>RESUMEN!$A$39</f>
        <v>27</v>
      </c>
      <c r="BQ12" s="62"/>
      <c r="BR12" s="67">
        <f>RESUMEN!$A$40</f>
        <v>28</v>
      </c>
      <c r="BS12" s="62"/>
      <c r="BT12" s="67">
        <f>RESUMEN!$A$41</f>
        <v>29</v>
      </c>
      <c r="BU12" s="62"/>
      <c r="BV12" s="67">
        <f>RESUMEN!$A$42</f>
        <v>30</v>
      </c>
      <c r="BW12" s="62"/>
      <c r="BX12" s="67">
        <f>RESUMEN!$A$43</f>
        <v>31</v>
      </c>
      <c r="BY12" s="62"/>
      <c r="BZ12" s="67">
        <f>RESUMEN!$A$44</f>
        <v>32</v>
      </c>
      <c r="CA12" s="62"/>
      <c r="CB12" s="67">
        <f>RESUMEN!$A$45</f>
        <v>33</v>
      </c>
      <c r="CC12" s="62"/>
      <c r="CD12" s="67">
        <f>RESUMEN!$A$46</f>
        <v>34</v>
      </c>
      <c r="CE12" s="57"/>
      <c r="CF12" s="57"/>
      <c r="CG12" s="57"/>
      <c r="CH12" s="57"/>
      <c r="CI12" s="57"/>
      <c r="CJ12" s="57"/>
      <c r="CK12" s="57"/>
      <c r="CL12" s="57"/>
      <c r="CM12" s="57"/>
      <c r="CN12" s="57"/>
      <c r="CO12" s="57"/>
    </row>
    <row r="13" spans="1:93" ht="6.95" customHeight="1" x14ac:dyDescent="0.25">
      <c r="A13" s="57"/>
      <c r="B13" s="58"/>
      <c r="C13" s="88"/>
      <c r="D13" s="57"/>
      <c r="E13" s="57"/>
      <c r="F13" s="57"/>
      <c r="G13" s="57"/>
      <c r="H13" s="57"/>
      <c r="I13" s="57"/>
      <c r="J13" s="57"/>
      <c r="K13" s="57"/>
      <c r="L13" s="57"/>
      <c r="M13" s="57"/>
      <c r="N13" s="57"/>
      <c r="P13" s="57"/>
      <c r="R13" s="57"/>
      <c r="T13" s="57"/>
      <c r="V13" s="57"/>
      <c r="X13" s="57"/>
      <c r="Z13" s="57"/>
      <c r="AB13" s="57"/>
      <c r="AD13" s="57"/>
      <c r="AF13" s="57"/>
      <c r="AH13" s="57"/>
      <c r="AJ13" s="57"/>
      <c r="AL13" s="57"/>
      <c r="AN13" s="57"/>
      <c r="AP13" s="57"/>
      <c r="AR13" s="57"/>
      <c r="AT13" s="57"/>
      <c r="AV13" s="57"/>
      <c r="AX13" s="57"/>
      <c r="AZ13" s="57"/>
      <c r="BB13" s="57"/>
      <c r="BD13" s="57"/>
      <c r="BF13" s="57"/>
      <c r="BH13" s="57"/>
      <c r="BJ13" s="57"/>
      <c r="BL13" s="57"/>
      <c r="BN13" s="57"/>
      <c r="BP13" s="57"/>
      <c r="BR13" s="57"/>
      <c r="BT13" s="57"/>
      <c r="BV13" s="57"/>
      <c r="BX13" s="57"/>
      <c r="BZ13" s="57"/>
      <c r="CB13" s="57"/>
      <c r="CD13" s="57"/>
      <c r="CE13" s="57"/>
      <c r="CF13" s="57"/>
      <c r="CG13" s="57"/>
      <c r="CH13" s="57"/>
      <c r="CI13" s="57"/>
      <c r="CJ13" s="57"/>
      <c r="CK13" s="57"/>
      <c r="CL13" s="57"/>
      <c r="CM13" s="57"/>
      <c r="CN13" s="57"/>
      <c r="CO13" s="57"/>
    </row>
    <row r="14" spans="1:93" x14ac:dyDescent="0.25">
      <c r="A14" s="57"/>
      <c r="B14" s="60" t="s">
        <v>110</v>
      </c>
      <c r="C14" s="88" t="s">
        <v>73</v>
      </c>
      <c r="D14" s="61">
        <f>IFERROR(VLOOKUP(D12,RESUMEN!A12:I46,6,FALSE),"")</f>
        <v>16.71</v>
      </c>
      <c r="E14" s="57"/>
      <c r="F14" s="57"/>
      <c r="G14" s="57"/>
      <c r="H14" s="57"/>
      <c r="I14" s="57"/>
      <c r="J14" s="57"/>
      <c r="K14" s="57"/>
      <c r="L14" s="57"/>
      <c r="M14" s="57"/>
      <c r="N14" s="61" t="str">
        <f>RESUMEN!F12</f>
        <v/>
      </c>
      <c r="O14" s="59"/>
      <c r="P14" s="61">
        <f>RESUMEN!F13</f>
        <v>16.71</v>
      </c>
      <c r="Q14" s="59"/>
      <c r="R14" s="61">
        <f>RESUMEN!F14</f>
        <v>106.38</v>
      </c>
      <c r="S14" s="59"/>
      <c r="T14" s="61">
        <f>RESUMEN!F15</f>
        <v>86.31</v>
      </c>
      <c r="U14" s="59"/>
      <c r="V14" s="61">
        <f>RESUMEN!F16</f>
        <v>86.31</v>
      </c>
      <c r="W14" s="59"/>
      <c r="X14" s="61">
        <f>RESUMEN!F17</f>
        <v>86.31</v>
      </c>
      <c r="Y14" s="59"/>
      <c r="Z14" s="61">
        <f>RESUMEN!F18</f>
        <v>30.48</v>
      </c>
      <c r="AA14" s="59"/>
      <c r="AB14" s="61" t="str">
        <f>RESUMEN!F19</f>
        <v/>
      </c>
      <c r="AC14" s="59"/>
      <c r="AD14" s="61" t="str">
        <f>RESUMEN!F20</f>
        <v/>
      </c>
      <c r="AE14" s="59"/>
      <c r="AF14" s="61" t="str">
        <f>RESUMEN!F21</f>
        <v/>
      </c>
      <c r="AG14" s="59"/>
      <c r="AH14" s="61" t="str">
        <f>RESUMEN!F22</f>
        <v/>
      </c>
      <c r="AI14" s="59"/>
      <c r="AJ14" s="61" t="str">
        <f>RESUMEN!F23</f>
        <v/>
      </c>
      <c r="AK14" s="59"/>
      <c r="AL14" s="61" t="str">
        <f>RESUMEN!F24</f>
        <v/>
      </c>
      <c r="AM14" s="59"/>
      <c r="AN14" s="61" t="str">
        <f>RESUMEN!F25</f>
        <v/>
      </c>
      <c r="AO14" s="59"/>
      <c r="AP14" s="61" t="str">
        <f>RESUMEN!F26</f>
        <v/>
      </c>
      <c r="AQ14" s="59"/>
      <c r="AR14" s="61" t="str">
        <f>RESUMEN!F27</f>
        <v/>
      </c>
      <c r="AS14" s="59"/>
      <c r="AT14" s="61" t="str">
        <f>RESUMEN!F28</f>
        <v/>
      </c>
      <c r="AU14" s="59"/>
      <c r="AV14" s="61" t="str">
        <f>RESUMEN!F29</f>
        <v/>
      </c>
      <c r="AW14" s="59"/>
      <c r="AX14" s="61" t="str">
        <f>RESUMEN!F30</f>
        <v/>
      </c>
      <c r="AY14" s="59"/>
      <c r="AZ14" s="61" t="str">
        <f>RESUMEN!F31</f>
        <v/>
      </c>
      <c r="BA14" s="59"/>
      <c r="BB14" s="61" t="str">
        <f>RESUMEN!F32</f>
        <v/>
      </c>
      <c r="BC14" s="59"/>
      <c r="BD14" s="61" t="str">
        <f>RESUMEN!F33</f>
        <v/>
      </c>
      <c r="BE14" s="59"/>
      <c r="BF14" s="61" t="str">
        <f>RESUMEN!F34</f>
        <v/>
      </c>
      <c r="BG14" s="59"/>
      <c r="BH14" s="61" t="str">
        <f>RESUMEN!F35</f>
        <v/>
      </c>
      <c r="BI14" s="59"/>
      <c r="BJ14" s="61" t="str">
        <f>RESUMEN!F36</f>
        <v/>
      </c>
      <c r="BK14" s="59"/>
      <c r="BL14" s="61" t="str">
        <f>RESUMEN!F37</f>
        <v/>
      </c>
      <c r="BM14" s="59"/>
      <c r="BN14" s="61" t="str">
        <f>RESUMEN!F38</f>
        <v/>
      </c>
      <c r="BO14" s="59"/>
      <c r="BP14" s="61" t="str">
        <f>RESUMEN!F39</f>
        <v/>
      </c>
      <c r="BQ14" s="59"/>
      <c r="BR14" s="61" t="str">
        <f>RESUMEN!F40</f>
        <v/>
      </c>
      <c r="BS14" s="59"/>
      <c r="BT14" s="61" t="str">
        <f>RESUMEN!F41</f>
        <v/>
      </c>
      <c r="BU14" s="59"/>
      <c r="BV14" s="61" t="str">
        <f>RESUMEN!F42</f>
        <v/>
      </c>
      <c r="BW14" s="59"/>
      <c r="BX14" s="61" t="str">
        <f>RESUMEN!F43</f>
        <v/>
      </c>
      <c r="BY14" s="59"/>
      <c r="BZ14" s="61" t="str">
        <f>RESUMEN!F44</f>
        <v/>
      </c>
      <c r="CA14" s="59"/>
      <c r="CB14" s="61" t="str">
        <f>RESUMEN!F45</f>
        <v/>
      </c>
      <c r="CC14" s="59"/>
      <c r="CD14" s="61" t="str">
        <f>RESUMEN!F46</f>
        <v/>
      </c>
      <c r="CE14" s="57"/>
      <c r="CF14" s="57"/>
      <c r="CG14" s="57"/>
      <c r="CH14" s="57"/>
      <c r="CI14" s="57"/>
      <c r="CJ14" s="57"/>
      <c r="CK14" s="57"/>
      <c r="CL14" s="57"/>
      <c r="CM14" s="57"/>
      <c r="CN14" s="57"/>
      <c r="CO14" s="57"/>
    </row>
    <row r="15" spans="1:93" s="57" customFormat="1" ht="6.95" customHeight="1" x14ac:dyDescent="0.25">
      <c r="B15" s="58"/>
      <c r="C15" s="88"/>
    </row>
    <row r="16" spans="1:93" x14ac:dyDescent="0.25">
      <c r="A16" s="57"/>
      <c r="B16" s="87" t="s">
        <v>111</v>
      </c>
      <c r="C16" s="88" t="s">
        <v>73</v>
      </c>
      <c r="D16" s="79">
        <f>D18+D24</f>
        <v>198.2</v>
      </c>
      <c r="E16" s="57"/>
      <c r="F16" s="57"/>
      <c r="G16" s="57"/>
      <c r="H16" s="57"/>
      <c r="I16" s="57"/>
      <c r="J16" s="57"/>
      <c r="K16" s="57"/>
      <c r="L16" s="57"/>
      <c r="M16" s="57"/>
      <c r="N16" s="79" t="e">
        <f>N24+N18</f>
        <v>#VALUE!</v>
      </c>
      <c r="O16" s="80"/>
      <c r="P16" s="79">
        <f t="shared" ref="P16:CD16" si="0">P24+P18</f>
        <v>198.2</v>
      </c>
      <c r="Q16" s="80"/>
      <c r="R16" s="79">
        <f t="shared" si="0"/>
        <v>412.5</v>
      </c>
      <c r="S16" s="80"/>
      <c r="T16" s="79">
        <f t="shared" si="0"/>
        <v>207.38</v>
      </c>
      <c r="U16" s="80"/>
      <c r="V16" s="79">
        <f t="shared" si="0"/>
        <v>207.38</v>
      </c>
      <c r="W16" s="80"/>
      <c r="X16" s="79">
        <f t="shared" si="0"/>
        <v>207.38</v>
      </c>
      <c r="Y16" s="80"/>
      <c r="Z16" s="79">
        <f t="shared" si="0"/>
        <v>178.20000000000002</v>
      </c>
      <c r="AA16" s="80"/>
      <c r="AB16" s="79" t="e">
        <f t="shared" si="0"/>
        <v>#VALUE!</v>
      </c>
      <c r="AC16" s="80"/>
      <c r="AD16" s="79" t="e">
        <f t="shared" si="0"/>
        <v>#VALUE!</v>
      </c>
      <c r="AE16" s="80"/>
      <c r="AF16" s="79" t="e">
        <f t="shared" si="0"/>
        <v>#VALUE!</v>
      </c>
      <c r="AG16" s="80"/>
      <c r="AH16" s="79" t="e">
        <f t="shared" si="0"/>
        <v>#VALUE!</v>
      </c>
      <c r="AI16" s="80"/>
      <c r="AJ16" s="79" t="e">
        <f t="shared" si="0"/>
        <v>#VALUE!</v>
      </c>
      <c r="AK16" s="80"/>
      <c r="AL16" s="79" t="e">
        <f t="shared" si="0"/>
        <v>#VALUE!</v>
      </c>
      <c r="AM16" s="80"/>
      <c r="AN16" s="79" t="e">
        <f t="shared" si="0"/>
        <v>#VALUE!</v>
      </c>
      <c r="AO16" s="80"/>
      <c r="AP16" s="79" t="e">
        <f t="shared" si="0"/>
        <v>#VALUE!</v>
      </c>
      <c r="AQ16" s="80"/>
      <c r="AR16" s="79" t="e">
        <f t="shared" si="0"/>
        <v>#VALUE!</v>
      </c>
      <c r="AS16" s="80"/>
      <c r="AT16" s="79" t="e">
        <f t="shared" si="0"/>
        <v>#VALUE!</v>
      </c>
      <c r="AU16" s="80"/>
      <c r="AV16" s="79" t="e">
        <f t="shared" si="0"/>
        <v>#VALUE!</v>
      </c>
      <c r="AW16" s="80"/>
      <c r="AX16" s="79" t="e">
        <f t="shared" si="0"/>
        <v>#VALUE!</v>
      </c>
      <c r="AY16" s="80"/>
      <c r="AZ16" s="79" t="e">
        <f t="shared" si="0"/>
        <v>#VALUE!</v>
      </c>
      <c r="BA16" s="80"/>
      <c r="BB16" s="79" t="e">
        <f t="shared" si="0"/>
        <v>#VALUE!</v>
      </c>
      <c r="BC16" s="80"/>
      <c r="BD16" s="79" t="e">
        <f t="shared" si="0"/>
        <v>#VALUE!</v>
      </c>
      <c r="BE16" s="80"/>
      <c r="BF16" s="79" t="e">
        <f t="shared" si="0"/>
        <v>#VALUE!</v>
      </c>
      <c r="BG16" s="80"/>
      <c r="BH16" s="79" t="e">
        <f t="shared" si="0"/>
        <v>#VALUE!</v>
      </c>
      <c r="BI16" s="80"/>
      <c r="BJ16" s="79" t="e">
        <f t="shared" si="0"/>
        <v>#VALUE!</v>
      </c>
      <c r="BK16" s="80"/>
      <c r="BL16" s="79" t="e">
        <f t="shared" si="0"/>
        <v>#VALUE!</v>
      </c>
      <c r="BM16" s="80"/>
      <c r="BN16" s="79" t="e">
        <f t="shared" si="0"/>
        <v>#VALUE!</v>
      </c>
      <c r="BO16" s="80"/>
      <c r="BP16" s="79" t="e">
        <f t="shared" si="0"/>
        <v>#VALUE!</v>
      </c>
      <c r="BQ16" s="80"/>
      <c r="BR16" s="79" t="e">
        <f t="shared" si="0"/>
        <v>#VALUE!</v>
      </c>
      <c r="BS16" s="80"/>
      <c r="BT16" s="79" t="e">
        <f t="shared" si="0"/>
        <v>#VALUE!</v>
      </c>
      <c r="BU16" s="80"/>
      <c r="BV16" s="79" t="e">
        <f t="shared" si="0"/>
        <v>#VALUE!</v>
      </c>
      <c r="BW16" s="80"/>
      <c r="BX16" s="79" t="e">
        <f t="shared" si="0"/>
        <v>#VALUE!</v>
      </c>
      <c r="BY16" s="80"/>
      <c r="BZ16" s="79" t="e">
        <f t="shared" si="0"/>
        <v>#VALUE!</v>
      </c>
      <c r="CA16" s="80"/>
      <c r="CB16" s="79" t="e">
        <f t="shared" si="0"/>
        <v>#VALUE!</v>
      </c>
      <c r="CC16" s="80"/>
      <c r="CD16" s="79" t="e">
        <f t="shared" si="0"/>
        <v>#VALUE!</v>
      </c>
      <c r="CE16" s="57"/>
      <c r="CF16" s="57"/>
      <c r="CG16" s="57"/>
      <c r="CH16" s="57"/>
      <c r="CI16" s="57"/>
      <c r="CJ16" s="57"/>
      <c r="CK16" s="57"/>
      <c r="CL16" s="57"/>
      <c r="CM16" s="57"/>
      <c r="CN16" s="57"/>
      <c r="CO16" s="57"/>
    </row>
    <row r="17" spans="1:93" s="57" customFormat="1" ht="6.95" customHeight="1" x14ac:dyDescent="0.25">
      <c r="B17" s="58"/>
      <c r="C17" s="88"/>
      <c r="D17" s="81"/>
      <c r="N17" s="81"/>
      <c r="O17" s="81"/>
      <c r="P17" s="81"/>
      <c r="Q17" s="81"/>
      <c r="R17" s="81"/>
      <c r="S17" s="81"/>
      <c r="T17" s="81"/>
      <c r="U17" s="81"/>
      <c r="V17" s="81"/>
      <c r="W17" s="81"/>
      <c r="X17" s="81"/>
      <c r="Y17" s="81"/>
      <c r="Z17" s="81"/>
      <c r="AA17" s="81"/>
      <c r="AB17" s="81"/>
      <c r="AC17" s="81"/>
      <c r="AD17" s="81"/>
      <c r="AE17" s="81"/>
      <c r="AF17" s="81"/>
      <c r="AG17" s="81"/>
      <c r="AH17" s="81"/>
      <c r="AI17" s="81"/>
      <c r="AJ17" s="81"/>
      <c r="AK17" s="81"/>
      <c r="AL17" s="81"/>
      <c r="AM17" s="81"/>
      <c r="AN17" s="81"/>
      <c r="AO17" s="81"/>
      <c r="AP17" s="81"/>
      <c r="AQ17" s="81"/>
      <c r="AR17" s="81"/>
      <c r="AS17" s="81"/>
      <c r="AT17" s="81"/>
      <c r="AU17" s="81"/>
      <c r="AV17" s="81"/>
      <c r="AW17" s="81"/>
      <c r="AX17" s="81"/>
      <c r="AY17" s="81"/>
      <c r="AZ17" s="81"/>
      <c r="BA17" s="81"/>
      <c r="BB17" s="81"/>
      <c r="BC17" s="81"/>
      <c r="BD17" s="81"/>
      <c r="BE17" s="81"/>
      <c r="BF17" s="81"/>
      <c r="BG17" s="81"/>
      <c r="BH17" s="81"/>
      <c r="BI17" s="81"/>
      <c r="BJ17" s="81"/>
      <c r="BK17" s="81"/>
      <c r="BL17" s="81"/>
      <c r="BM17" s="81"/>
      <c r="BN17" s="81"/>
      <c r="BO17" s="81"/>
      <c r="BP17" s="81"/>
      <c r="BQ17" s="81"/>
      <c r="BR17" s="81"/>
      <c r="BS17" s="81"/>
      <c r="BT17" s="81"/>
      <c r="BU17" s="81"/>
      <c r="BV17" s="81"/>
      <c r="BW17" s="81"/>
      <c r="BX17" s="81"/>
      <c r="BY17" s="81"/>
      <c r="BZ17" s="81"/>
      <c r="CA17" s="81"/>
      <c r="CB17" s="81"/>
      <c r="CC17" s="81"/>
      <c r="CD17" s="81"/>
    </row>
    <row r="18" spans="1:93" x14ac:dyDescent="0.25">
      <c r="A18" s="57"/>
      <c r="B18" s="87" t="s">
        <v>58</v>
      </c>
      <c r="C18" s="88" t="s">
        <v>73</v>
      </c>
      <c r="D18" s="79">
        <f>D20+D22</f>
        <v>160.69999999999999</v>
      </c>
      <c r="E18" s="57"/>
      <c r="F18" s="57"/>
      <c r="G18" s="57"/>
      <c r="H18" s="57"/>
      <c r="I18" s="57"/>
      <c r="J18" s="57"/>
      <c r="K18" s="57"/>
      <c r="L18" s="57"/>
      <c r="M18" s="57"/>
      <c r="N18" s="79" t="e">
        <f>N20+N22</f>
        <v>#VALUE!</v>
      </c>
      <c r="O18" s="80"/>
      <c r="P18" s="79">
        <f t="shared" ref="P18:CD18" si="1">P20+P22</f>
        <v>160.69999999999999</v>
      </c>
      <c r="Q18" s="80"/>
      <c r="R18" s="79">
        <f t="shared" si="1"/>
        <v>173.66</v>
      </c>
      <c r="S18" s="80"/>
      <c r="T18" s="79">
        <f t="shared" si="1"/>
        <v>13.64</v>
      </c>
      <c r="U18" s="80"/>
      <c r="V18" s="79">
        <f t="shared" si="1"/>
        <v>13.64</v>
      </c>
      <c r="W18" s="80"/>
      <c r="X18" s="79">
        <f t="shared" si="1"/>
        <v>13.64</v>
      </c>
      <c r="Y18" s="80"/>
      <c r="Z18" s="79">
        <f t="shared" si="1"/>
        <v>109.77000000000001</v>
      </c>
      <c r="AA18" s="80"/>
      <c r="AB18" s="79" t="e">
        <f t="shared" si="1"/>
        <v>#VALUE!</v>
      </c>
      <c r="AC18" s="80"/>
      <c r="AD18" s="79" t="e">
        <f t="shared" si="1"/>
        <v>#VALUE!</v>
      </c>
      <c r="AE18" s="80"/>
      <c r="AF18" s="79" t="e">
        <f t="shared" si="1"/>
        <v>#VALUE!</v>
      </c>
      <c r="AG18" s="80"/>
      <c r="AH18" s="79" t="e">
        <f t="shared" si="1"/>
        <v>#VALUE!</v>
      </c>
      <c r="AI18" s="80"/>
      <c r="AJ18" s="79" t="e">
        <f t="shared" si="1"/>
        <v>#VALUE!</v>
      </c>
      <c r="AK18" s="80"/>
      <c r="AL18" s="79" t="e">
        <f t="shared" si="1"/>
        <v>#VALUE!</v>
      </c>
      <c r="AM18" s="80"/>
      <c r="AN18" s="79" t="e">
        <f t="shared" si="1"/>
        <v>#VALUE!</v>
      </c>
      <c r="AO18" s="80"/>
      <c r="AP18" s="79" t="e">
        <f t="shared" si="1"/>
        <v>#VALUE!</v>
      </c>
      <c r="AQ18" s="80"/>
      <c r="AR18" s="79" t="e">
        <f t="shared" si="1"/>
        <v>#VALUE!</v>
      </c>
      <c r="AS18" s="80"/>
      <c r="AT18" s="79" t="e">
        <f t="shared" si="1"/>
        <v>#VALUE!</v>
      </c>
      <c r="AU18" s="80"/>
      <c r="AV18" s="79" t="e">
        <f t="shared" si="1"/>
        <v>#VALUE!</v>
      </c>
      <c r="AW18" s="80"/>
      <c r="AX18" s="79" t="e">
        <f t="shared" si="1"/>
        <v>#VALUE!</v>
      </c>
      <c r="AY18" s="80"/>
      <c r="AZ18" s="79" t="e">
        <f t="shared" si="1"/>
        <v>#VALUE!</v>
      </c>
      <c r="BA18" s="80"/>
      <c r="BB18" s="79" t="e">
        <f t="shared" si="1"/>
        <v>#VALUE!</v>
      </c>
      <c r="BC18" s="80"/>
      <c r="BD18" s="79" t="e">
        <f t="shared" si="1"/>
        <v>#VALUE!</v>
      </c>
      <c r="BE18" s="80"/>
      <c r="BF18" s="79" t="e">
        <f t="shared" si="1"/>
        <v>#VALUE!</v>
      </c>
      <c r="BG18" s="80"/>
      <c r="BH18" s="79" t="e">
        <f t="shared" si="1"/>
        <v>#VALUE!</v>
      </c>
      <c r="BI18" s="80"/>
      <c r="BJ18" s="79" t="e">
        <f t="shared" si="1"/>
        <v>#VALUE!</v>
      </c>
      <c r="BK18" s="80"/>
      <c r="BL18" s="79" t="e">
        <f t="shared" si="1"/>
        <v>#VALUE!</v>
      </c>
      <c r="BM18" s="80"/>
      <c r="BN18" s="79" t="e">
        <f t="shared" si="1"/>
        <v>#VALUE!</v>
      </c>
      <c r="BO18" s="80"/>
      <c r="BP18" s="79" t="e">
        <f t="shared" si="1"/>
        <v>#VALUE!</v>
      </c>
      <c r="BQ18" s="80"/>
      <c r="BR18" s="79" t="e">
        <f t="shared" si="1"/>
        <v>#VALUE!</v>
      </c>
      <c r="BS18" s="80"/>
      <c r="BT18" s="79" t="e">
        <f t="shared" si="1"/>
        <v>#VALUE!</v>
      </c>
      <c r="BU18" s="80"/>
      <c r="BV18" s="79" t="e">
        <f t="shared" si="1"/>
        <v>#VALUE!</v>
      </c>
      <c r="BW18" s="80"/>
      <c r="BX18" s="79" t="e">
        <f t="shared" si="1"/>
        <v>#VALUE!</v>
      </c>
      <c r="BY18" s="80"/>
      <c r="BZ18" s="79" t="e">
        <f t="shared" si="1"/>
        <v>#VALUE!</v>
      </c>
      <c r="CA18" s="80"/>
      <c r="CB18" s="79" t="e">
        <f t="shared" si="1"/>
        <v>#VALUE!</v>
      </c>
      <c r="CC18" s="80"/>
      <c r="CD18" s="79" t="e">
        <f t="shared" si="1"/>
        <v>#VALUE!</v>
      </c>
      <c r="CE18" s="57"/>
      <c r="CF18" s="57"/>
      <c r="CG18" s="57"/>
      <c r="CH18" s="57"/>
      <c r="CI18" s="57"/>
      <c r="CJ18" s="57"/>
      <c r="CK18" s="57"/>
      <c r="CL18" s="57"/>
      <c r="CM18" s="57"/>
      <c r="CN18" s="57"/>
      <c r="CO18" s="57"/>
    </row>
    <row r="19" spans="1:93" s="57" customFormat="1" ht="6.95" customHeight="1" x14ac:dyDescent="0.25">
      <c r="B19" s="58"/>
      <c r="C19" s="88"/>
    </row>
    <row r="20" spans="1:93" x14ac:dyDescent="0.25">
      <c r="A20" s="57"/>
      <c r="B20" s="60" t="s">
        <v>112</v>
      </c>
      <c r="C20" s="88" t="s">
        <v>73</v>
      </c>
      <c r="D20" s="61">
        <f>IFERROR(VLOOKUP(D12,RESUMEN!A12:I46,7,FALSE),"")</f>
        <v>160.69999999999999</v>
      </c>
      <c r="E20" s="57"/>
      <c r="F20" s="57"/>
      <c r="G20" s="57"/>
      <c r="H20" s="57"/>
      <c r="I20" s="57"/>
      <c r="J20" s="57"/>
      <c r="K20" s="57"/>
      <c r="L20" s="57"/>
      <c r="M20" s="57"/>
      <c r="N20" s="61" t="str">
        <f>RESUMEN!G12</f>
        <v/>
      </c>
      <c r="O20" s="59"/>
      <c r="P20" s="61">
        <f>RESUMEN!G13</f>
        <v>160.69999999999999</v>
      </c>
      <c r="Q20" s="59"/>
      <c r="R20" s="61">
        <f>RESUMEN!G14</f>
        <v>13.92</v>
      </c>
      <c r="S20" s="59"/>
      <c r="T20" s="61">
        <f>RESUMEN!G15</f>
        <v>13.64</v>
      </c>
      <c r="U20" s="59"/>
      <c r="V20" s="61">
        <f>RESUMEN!G16</f>
        <v>13.64</v>
      </c>
      <c r="W20" s="59"/>
      <c r="X20" s="61">
        <f>RESUMEN!G17</f>
        <v>13.64</v>
      </c>
      <c r="Y20" s="59"/>
      <c r="Z20" s="61">
        <f>RESUMEN!G18</f>
        <v>52.53</v>
      </c>
      <c r="AA20" s="59"/>
      <c r="AB20" s="61" t="str">
        <f>RESUMEN!G19</f>
        <v/>
      </c>
      <c r="AC20" s="59"/>
      <c r="AD20" s="61" t="str">
        <f>RESUMEN!G20</f>
        <v/>
      </c>
      <c r="AE20" s="59"/>
      <c r="AF20" s="61" t="str">
        <f>RESUMEN!G21</f>
        <v/>
      </c>
      <c r="AG20" s="59"/>
      <c r="AH20" s="61" t="str">
        <f>RESUMEN!G22</f>
        <v/>
      </c>
      <c r="AI20" s="59"/>
      <c r="AJ20" s="61" t="str">
        <f>RESUMEN!G23</f>
        <v/>
      </c>
      <c r="AK20" s="59"/>
      <c r="AL20" s="61" t="str">
        <f>RESUMEN!G24</f>
        <v/>
      </c>
      <c r="AM20" s="59"/>
      <c r="AN20" s="61" t="str">
        <f>RESUMEN!G25</f>
        <v/>
      </c>
      <c r="AO20" s="59"/>
      <c r="AP20" s="61" t="str">
        <f>RESUMEN!G26</f>
        <v/>
      </c>
      <c r="AQ20" s="59"/>
      <c r="AR20" s="61" t="str">
        <f>RESUMEN!G27</f>
        <v/>
      </c>
      <c r="AS20" s="59"/>
      <c r="AT20" s="61" t="str">
        <f>RESUMEN!G28</f>
        <v/>
      </c>
      <c r="AU20" s="59"/>
      <c r="AV20" s="61" t="str">
        <f>RESUMEN!G29</f>
        <v/>
      </c>
      <c r="AW20" s="59"/>
      <c r="AX20" s="61" t="str">
        <f>RESUMEN!G30</f>
        <v/>
      </c>
      <c r="AY20" s="59"/>
      <c r="AZ20" s="61" t="str">
        <f>RESUMEN!G31</f>
        <v/>
      </c>
      <c r="BA20" s="59"/>
      <c r="BB20" s="61" t="str">
        <f>RESUMEN!G32</f>
        <v/>
      </c>
      <c r="BC20" s="59"/>
      <c r="BD20" s="61" t="str">
        <f>RESUMEN!G33</f>
        <v/>
      </c>
      <c r="BE20" s="59"/>
      <c r="BF20" s="61" t="str">
        <f>RESUMEN!G34</f>
        <v/>
      </c>
      <c r="BG20" s="59"/>
      <c r="BH20" s="61" t="str">
        <f>RESUMEN!G35</f>
        <v/>
      </c>
      <c r="BI20" s="59"/>
      <c r="BJ20" s="61" t="str">
        <f>RESUMEN!G36</f>
        <v/>
      </c>
      <c r="BK20" s="59"/>
      <c r="BL20" s="61" t="str">
        <f>RESUMEN!G37</f>
        <v/>
      </c>
      <c r="BM20" s="59"/>
      <c r="BN20" s="61" t="str">
        <f>RESUMEN!G38</f>
        <v/>
      </c>
      <c r="BO20" s="59"/>
      <c r="BP20" s="61" t="str">
        <f>RESUMEN!G39</f>
        <v/>
      </c>
      <c r="BQ20" s="59"/>
      <c r="BR20" s="61" t="str">
        <f>RESUMEN!G40</f>
        <v/>
      </c>
      <c r="BS20" s="59"/>
      <c r="BT20" s="61" t="str">
        <f>RESUMEN!G41</f>
        <v/>
      </c>
      <c r="BU20" s="59"/>
      <c r="BV20" s="61" t="str">
        <f>RESUMEN!G42</f>
        <v/>
      </c>
      <c r="BW20" s="59"/>
      <c r="BX20" s="61" t="str">
        <f>RESUMEN!G43</f>
        <v/>
      </c>
      <c r="BY20" s="59"/>
      <c r="BZ20" s="61" t="str">
        <f>RESUMEN!G44</f>
        <v/>
      </c>
      <c r="CA20" s="59"/>
      <c r="CB20" s="61" t="str">
        <f>RESUMEN!G45</f>
        <v/>
      </c>
      <c r="CC20" s="59"/>
      <c r="CD20" s="61" t="str">
        <f>RESUMEN!G46</f>
        <v/>
      </c>
      <c r="CE20" s="57"/>
      <c r="CF20" s="57"/>
      <c r="CG20" s="57"/>
      <c r="CH20" s="57"/>
      <c r="CI20" s="57"/>
      <c r="CJ20" s="57"/>
      <c r="CK20" s="57"/>
      <c r="CL20" s="57"/>
      <c r="CM20" s="57"/>
      <c r="CN20" s="57"/>
      <c r="CO20" s="57"/>
    </row>
    <row r="21" spans="1:93" s="57" customFormat="1" ht="6.95" customHeight="1" x14ac:dyDescent="0.25">
      <c r="B21" s="58"/>
      <c r="C21" s="88"/>
    </row>
    <row r="22" spans="1:93" x14ac:dyDescent="0.25">
      <c r="A22" s="57"/>
      <c r="B22" s="60" t="s">
        <v>113</v>
      </c>
      <c r="C22" s="88" t="s">
        <v>73</v>
      </c>
      <c r="D22" s="61">
        <f>IFERROR(VLOOKUP(D12,RESUMEN!A12:I46,8,FALSE),"")</f>
        <v>0</v>
      </c>
      <c r="E22" s="57"/>
      <c r="F22" s="57"/>
      <c r="G22" s="57"/>
      <c r="H22" s="57"/>
      <c r="I22" s="57"/>
      <c r="J22" s="57"/>
      <c r="K22" s="57"/>
      <c r="L22" s="57"/>
      <c r="M22" s="57"/>
      <c r="N22" s="61" t="str">
        <f>RESUMEN!H12</f>
        <v/>
      </c>
      <c r="O22" s="59"/>
      <c r="P22" s="61">
        <f>RESUMEN!H13</f>
        <v>0</v>
      </c>
      <c r="Q22" s="59"/>
      <c r="R22" s="61">
        <f>RESUMEN!H14</f>
        <v>159.74</v>
      </c>
      <c r="S22" s="59"/>
      <c r="T22" s="61">
        <f>RESUMEN!H15</f>
        <v>0</v>
      </c>
      <c r="U22" s="59"/>
      <c r="V22" s="61">
        <f>RESUMEN!H16</f>
        <v>0</v>
      </c>
      <c r="W22" s="59"/>
      <c r="X22" s="61">
        <f>RESUMEN!H17</f>
        <v>0</v>
      </c>
      <c r="Y22" s="59"/>
      <c r="Z22" s="61">
        <f>RESUMEN!H18</f>
        <v>57.24</v>
      </c>
      <c r="AA22" s="59"/>
      <c r="AB22" s="61" t="str">
        <f>RESUMEN!H19</f>
        <v/>
      </c>
      <c r="AC22" s="59"/>
      <c r="AD22" s="61" t="str">
        <f>RESUMEN!H20</f>
        <v/>
      </c>
      <c r="AE22" s="59"/>
      <c r="AF22" s="61" t="str">
        <f>RESUMEN!H21</f>
        <v/>
      </c>
      <c r="AG22" s="59"/>
      <c r="AH22" s="61" t="str">
        <f>RESUMEN!H22</f>
        <v/>
      </c>
      <c r="AI22" s="59"/>
      <c r="AJ22" s="61" t="str">
        <f>RESUMEN!H23</f>
        <v/>
      </c>
      <c r="AK22" s="59"/>
      <c r="AL22" s="61" t="str">
        <f>RESUMEN!H24</f>
        <v/>
      </c>
      <c r="AM22" s="59"/>
      <c r="AN22" s="61" t="str">
        <f>RESUMEN!H25</f>
        <v/>
      </c>
      <c r="AO22" s="59"/>
      <c r="AP22" s="61" t="str">
        <f>RESUMEN!H26</f>
        <v/>
      </c>
      <c r="AQ22" s="59"/>
      <c r="AR22" s="61" t="str">
        <f>RESUMEN!H27</f>
        <v/>
      </c>
      <c r="AS22" s="59"/>
      <c r="AT22" s="61" t="str">
        <f>RESUMEN!H28</f>
        <v/>
      </c>
      <c r="AU22" s="59"/>
      <c r="AV22" s="61" t="str">
        <f>RESUMEN!H29</f>
        <v/>
      </c>
      <c r="AW22" s="59"/>
      <c r="AX22" s="61" t="str">
        <f>RESUMEN!H30</f>
        <v/>
      </c>
      <c r="AY22" s="59"/>
      <c r="AZ22" s="61" t="str">
        <f>RESUMEN!H31</f>
        <v/>
      </c>
      <c r="BA22" s="59"/>
      <c r="BB22" s="61" t="str">
        <f>RESUMEN!H32</f>
        <v/>
      </c>
      <c r="BC22" s="59"/>
      <c r="BD22" s="61" t="str">
        <f>RESUMEN!H33</f>
        <v/>
      </c>
      <c r="BE22" s="59"/>
      <c r="BF22" s="61" t="str">
        <f>RESUMEN!H34</f>
        <v/>
      </c>
      <c r="BG22" s="59"/>
      <c r="BH22" s="61" t="str">
        <f>RESUMEN!H35</f>
        <v/>
      </c>
      <c r="BI22" s="59"/>
      <c r="BJ22" s="61" t="str">
        <f>RESUMEN!H36</f>
        <v/>
      </c>
      <c r="BK22" s="59"/>
      <c r="BL22" s="61" t="str">
        <f>RESUMEN!H37</f>
        <v/>
      </c>
      <c r="BM22" s="59"/>
      <c r="BN22" s="61" t="str">
        <f>RESUMEN!H38</f>
        <v/>
      </c>
      <c r="BO22" s="59"/>
      <c r="BP22" s="61" t="str">
        <f>RESUMEN!H39</f>
        <v/>
      </c>
      <c r="BQ22" s="59"/>
      <c r="BR22" s="61" t="str">
        <f>RESUMEN!H40</f>
        <v/>
      </c>
      <c r="BS22" s="59"/>
      <c r="BT22" s="61" t="str">
        <f>RESUMEN!H41</f>
        <v/>
      </c>
      <c r="BU22" s="59"/>
      <c r="BV22" s="61" t="str">
        <f>RESUMEN!H42</f>
        <v/>
      </c>
      <c r="BW22" s="59"/>
      <c r="BX22" s="61" t="str">
        <f>RESUMEN!H43</f>
        <v/>
      </c>
      <c r="BY22" s="59"/>
      <c r="BZ22" s="61" t="str">
        <f>RESUMEN!H44</f>
        <v/>
      </c>
      <c r="CA22" s="59"/>
      <c r="CB22" s="61" t="str">
        <f>RESUMEN!H45</f>
        <v/>
      </c>
      <c r="CC22" s="59"/>
      <c r="CD22" s="61" t="str">
        <f>RESUMEN!H46</f>
        <v/>
      </c>
      <c r="CE22" s="57"/>
      <c r="CF22" s="57"/>
      <c r="CG22" s="57"/>
      <c r="CH22" s="57"/>
      <c r="CI22" s="57"/>
      <c r="CJ22" s="57"/>
      <c r="CK22" s="57"/>
      <c r="CL22" s="57"/>
      <c r="CM22" s="57"/>
      <c r="CN22" s="57"/>
      <c r="CO22" s="57"/>
    </row>
    <row r="23" spans="1:93" s="57" customFormat="1" ht="6.95" customHeight="1" x14ac:dyDescent="0.25">
      <c r="B23" s="58"/>
      <c r="C23" s="88"/>
    </row>
    <row r="24" spans="1:93" x14ac:dyDescent="0.25">
      <c r="A24" s="57"/>
      <c r="B24" s="87" t="s">
        <v>57</v>
      </c>
      <c r="C24" s="88" t="s">
        <v>73</v>
      </c>
      <c r="D24" s="79">
        <f>D26+D28</f>
        <v>37.5</v>
      </c>
      <c r="E24" s="57"/>
      <c r="F24" s="57"/>
      <c r="G24" s="57"/>
      <c r="H24" s="57"/>
      <c r="I24" s="57"/>
      <c r="J24" s="57"/>
      <c r="K24" s="57"/>
      <c r="L24" s="57"/>
      <c r="M24" s="57"/>
      <c r="N24" s="79" t="e">
        <f>N26+N28</f>
        <v>#VALUE!</v>
      </c>
      <c r="O24" s="80"/>
      <c r="P24" s="79">
        <f t="shared" ref="P24:CD24" si="2">P26+P28</f>
        <v>37.5</v>
      </c>
      <c r="Q24" s="80"/>
      <c r="R24" s="79">
        <f t="shared" si="2"/>
        <v>238.84</v>
      </c>
      <c r="S24" s="80"/>
      <c r="T24" s="79">
        <f t="shared" si="2"/>
        <v>193.74</v>
      </c>
      <c r="U24" s="80"/>
      <c r="V24" s="79">
        <f t="shared" si="2"/>
        <v>193.74</v>
      </c>
      <c r="W24" s="80"/>
      <c r="X24" s="79">
        <f t="shared" si="2"/>
        <v>193.74</v>
      </c>
      <c r="Y24" s="80"/>
      <c r="Z24" s="79">
        <f t="shared" si="2"/>
        <v>68.430000000000007</v>
      </c>
      <c r="AA24" s="80"/>
      <c r="AB24" s="79" t="e">
        <f t="shared" si="2"/>
        <v>#VALUE!</v>
      </c>
      <c r="AC24" s="80"/>
      <c r="AD24" s="79" t="e">
        <f t="shared" si="2"/>
        <v>#VALUE!</v>
      </c>
      <c r="AE24" s="80"/>
      <c r="AF24" s="79" t="e">
        <f t="shared" si="2"/>
        <v>#VALUE!</v>
      </c>
      <c r="AG24" s="80"/>
      <c r="AH24" s="79" t="e">
        <f t="shared" si="2"/>
        <v>#VALUE!</v>
      </c>
      <c r="AI24" s="80"/>
      <c r="AJ24" s="79" t="e">
        <f t="shared" si="2"/>
        <v>#VALUE!</v>
      </c>
      <c r="AK24" s="80"/>
      <c r="AL24" s="79" t="e">
        <f t="shared" si="2"/>
        <v>#VALUE!</v>
      </c>
      <c r="AM24" s="80"/>
      <c r="AN24" s="79" t="e">
        <f t="shared" si="2"/>
        <v>#VALUE!</v>
      </c>
      <c r="AO24" s="80"/>
      <c r="AP24" s="79" t="e">
        <f t="shared" si="2"/>
        <v>#VALUE!</v>
      </c>
      <c r="AQ24" s="80"/>
      <c r="AR24" s="79" t="e">
        <f t="shared" si="2"/>
        <v>#VALUE!</v>
      </c>
      <c r="AS24" s="80"/>
      <c r="AT24" s="79" t="e">
        <f t="shared" si="2"/>
        <v>#VALUE!</v>
      </c>
      <c r="AU24" s="80"/>
      <c r="AV24" s="79" t="e">
        <f t="shared" si="2"/>
        <v>#VALUE!</v>
      </c>
      <c r="AW24" s="80"/>
      <c r="AX24" s="79" t="e">
        <f t="shared" si="2"/>
        <v>#VALUE!</v>
      </c>
      <c r="AY24" s="80"/>
      <c r="AZ24" s="79" t="e">
        <f t="shared" si="2"/>
        <v>#VALUE!</v>
      </c>
      <c r="BA24" s="80"/>
      <c r="BB24" s="79" t="e">
        <f t="shared" si="2"/>
        <v>#VALUE!</v>
      </c>
      <c r="BC24" s="80"/>
      <c r="BD24" s="79" t="e">
        <f t="shared" si="2"/>
        <v>#VALUE!</v>
      </c>
      <c r="BE24" s="80"/>
      <c r="BF24" s="79" t="e">
        <f t="shared" si="2"/>
        <v>#VALUE!</v>
      </c>
      <c r="BG24" s="80"/>
      <c r="BH24" s="79" t="e">
        <f t="shared" si="2"/>
        <v>#VALUE!</v>
      </c>
      <c r="BI24" s="80"/>
      <c r="BJ24" s="79" t="e">
        <f t="shared" si="2"/>
        <v>#VALUE!</v>
      </c>
      <c r="BK24" s="80"/>
      <c r="BL24" s="79" t="e">
        <f t="shared" si="2"/>
        <v>#VALUE!</v>
      </c>
      <c r="BM24" s="80"/>
      <c r="BN24" s="79" t="e">
        <f t="shared" si="2"/>
        <v>#VALUE!</v>
      </c>
      <c r="BO24" s="80"/>
      <c r="BP24" s="79" t="e">
        <f t="shared" si="2"/>
        <v>#VALUE!</v>
      </c>
      <c r="BQ24" s="80"/>
      <c r="BR24" s="79" t="e">
        <f t="shared" si="2"/>
        <v>#VALUE!</v>
      </c>
      <c r="BS24" s="80"/>
      <c r="BT24" s="79" t="e">
        <f t="shared" si="2"/>
        <v>#VALUE!</v>
      </c>
      <c r="BU24" s="80"/>
      <c r="BV24" s="79" t="e">
        <f t="shared" si="2"/>
        <v>#VALUE!</v>
      </c>
      <c r="BW24" s="80"/>
      <c r="BX24" s="79" t="e">
        <f t="shared" si="2"/>
        <v>#VALUE!</v>
      </c>
      <c r="BY24" s="80"/>
      <c r="BZ24" s="79" t="e">
        <f t="shared" si="2"/>
        <v>#VALUE!</v>
      </c>
      <c r="CA24" s="80"/>
      <c r="CB24" s="79" t="e">
        <f t="shared" si="2"/>
        <v>#VALUE!</v>
      </c>
      <c r="CC24" s="80"/>
      <c r="CD24" s="79" t="e">
        <f t="shared" si="2"/>
        <v>#VALUE!</v>
      </c>
      <c r="CE24" s="57"/>
      <c r="CF24" s="57"/>
      <c r="CG24" s="57"/>
      <c r="CH24" s="57"/>
      <c r="CI24" s="57"/>
      <c r="CJ24" s="57"/>
      <c r="CK24" s="57"/>
      <c r="CL24" s="57"/>
      <c r="CM24" s="57"/>
      <c r="CN24" s="57"/>
      <c r="CO24" s="57"/>
    </row>
    <row r="25" spans="1:93" s="57" customFormat="1" ht="6.95" customHeight="1" x14ac:dyDescent="0.25">
      <c r="B25" s="58"/>
      <c r="C25" s="88"/>
    </row>
    <row r="26" spans="1:93" x14ac:dyDescent="0.25">
      <c r="A26" s="57"/>
      <c r="B26" s="60" t="s">
        <v>114</v>
      </c>
      <c r="C26" s="88" t="s">
        <v>73</v>
      </c>
      <c r="D26" s="61">
        <f>IFERROR(VLOOKUP(D12,RESUMEN!A12:I46,3,FALSE),"")</f>
        <v>37.5</v>
      </c>
      <c r="E26" s="57"/>
      <c r="F26" s="57"/>
      <c r="G26" s="57"/>
      <c r="H26" s="57"/>
      <c r="I26" s="57"/>
      <c r="J26" s="57"/>
      <c r="K26" s="57"/>
      <c r="L26" s="57"/>
      <c r="M26" s="57"/>
      <c r="N26" s="61" t="str">
        <f>RESUMEN!C12</f>
        <v/>
      </c>
      <c r="O26" s="59"/>
      <c r="P26" s="61">
        <f>RESUMEN!C13</f>
        <v>37.5</v>
      </c>
      <c r="Q26" s="59"/>
      <c r="R26" s="61">
        <f>RESUMEN!C14</f>
        <v>238.84</v>
      </c>
      <c r="S26" s="59"/>
      <c r="T26" s="61">
        <f>RESUMEN!C15</f>
        <v>193.74</v>
      </c>
      <c r="U26" s="59"/>
      <c r="V26" s="61">
        <f>RESUMEN!C16</f>
        <v>193.74</v>
      </c>
      <c r="W26" s="59"/>
      <c r="X26" s="61">
        <f>RESUMEN!C17</f>
        <v>170.5</v>
      </c>
      <c r="Y26" s="59"/>
      <c r="Z26" s="61">
        <f>RESUMEN!C18</f>
        <v>68.430000000000007</v>
      </c>
      <c r="AA26" s="59"/>
      <c r="AB26" s="61" t="str">
        <f>RESUMEN!C19</f>
        <v/>
      </c>
      <c r="AC26" s="59"/>
      <c r="AD26" s="61" t="str">
        <f>RESUMEN!C20</f>
        <v/>
      </c>
      <c r="AE26" s="59"/>
      <c r="AF26" s="61" t="str">
        <f>RESUMEN!C21</f>
        <v/>
      </c>
      <c r="AG26" s="59"/>
      <c r="AH26" s="61" t="str">
        <f>RESUMEN!C22</f>
        <v/>
      </c>
      <c r="AI26" s="59"/>
      <c r="AJ26" s="61" t="str">
        <f>RESUMEN!C23</f>
        <v/>
      </c>
      <c r="AK26" s="59"/>
      <c r="AL26" s="61" t="str">
        <f>RESUMEN!C24</f>
        <v/>
      </c>
      <c r="AM26" s="59"/>
      <c r="AN26" s="61" t="str">
        <f>RESUMEN!C25</f>
        <v/>
      </c>
      <c r="AO26" s="59"/>
      <c r="AP26" s="61" t="str">
        <f>RESUMEN!C26</f>
        <v/>
      </c>
      <c r="AQ26" s="59"/>
      <c r="AR26" s="61" t="str">
        <f>RESUMEN!C27</f>
        <v/>
      </c>
      <c r="AS26" s="59"/>
      <c r="AT26" s="61" t="str">
        <f>RESUMEN!C28</f>
        <v/>
      </c>
      <c r="AU26" s="59"/>
      <c r="AV26" s="61" t="str">
        <f>RESUMEN!C29</f>
        <v/>
      </c>
      <c r="AW26" s="59"/>
      <c r="AX26" s="61" t="str">
        <f>RESUMEN!C30</f>
        <v/>
      </c>
      <c r="AY26" s="59"/>
      <c r="AZ26" s="61" t="str">
        <f>RESUMEN!C31</f>
        <v/>
      </c>
      <c r="BA26" s="59"/>
      <c r="BB26" s="61" t="str">
        <f>RESUMEN!C32</f>
        <v/>
      </c>
      <c r="BC26" s="59"/>
      <c r="BD26" s="61" t="str">
        <f>RESUMEN!C33</f>
        <v/>
      </c>
      <c r="BE26" s="59"/>
      <c r="BF26" s="61" t="str">
        <f>RESUMEN!C34</f>
        <v/>
      </c>
      <c r="BG26" s="59"/>
      <c r="BH26" s="61" t="str">
        <f>RESUMEN!C35</f>
        <v/>
      </c>
      <c r="BI26" s="59"/>
      <c r="BJ26" s="61" t="str">
        <f>RESUMEN!C36</f>
        <v/>
      </c>
      <c r="BK26" s="59"/>
      <c r="BL26" s="61" t="str">
        <f>RESUMEN!C37</f>
        <v/>
      </c>
      <c r="BM26" s="59"/>
      <c r="BN26" s="61" t="str">
        <f>RESUMEN!C38</f>
        <v/>
      </c>
      <c r="BO26" s="59"/>
      <c r="BP26" s="61" t="str">
        <f>RESUMEN!C39</f>
        <v/>
      </c>
      <c r="BQ26" s="59"/>
      <c r="BR26" s="61" t="str">
        <f>RESUMEN!C40</f>
        <v/>
      </c>
      <c r="BS26" s="59"/>
      <c r="BT26" s="61" t="str">
        <f>RESUMEN!C41</f>
        <v/>
      </c>
      <c r="BU26" s="59"/>
      <c r="BV26" s="61" t="str">
        <f>RESUMEN!C42</f>
        <v/>
      </c>
      <c r="BW26" s="59"/>
      <c r="BX26" s="61" t="str">
        <f>RESUMEN!C43</f>
        <v/>
      </c>
      <c r="BY26" s="59"/>
      <c r="BZ26" s="61" t="str">
        <f>RESUMEN!C44</f>
        <v/>
      </c>
      <c r="CA26" s="59"/>
      <c r="CB26" s="61" t="str">
        <f>RESUMEN!C45</f>
        <v/>
      </c>
      <c r="CC26" s="59"/>
      <c r="CD26" s="61" t="str">
        <f>RESUMEN!C46</f>
        <v/>
      </c>
      <c r="CE26" s="57"/>
      <c r="CF26" s="57"/>
      <c r="CG26" s="57"/>
      <c r="CH26" s="57"/>
      <c r="CI26" s="57"/>
      <c r="CJ26" s="57"/>
      <c r="CK26" s="57"/>
      <c r="CL26" s="57"/>
      <c r="CM26" s="57"/>
      <c r="CN26" s="57"/>
      <c r="CO26" s="57"/>
    </row>
    <row r="27" spans="1:93" s="57" customFormat="1" ht="6.95" customHeight="1" x14ac:dyDescent="0.25">
      <c r="B27" s="58"/>
      <c r="C27" s="88"/>
    </row>
    <row r="28" spans="1:93" x14ac:dyDescent="0.25">
      <c r="A28" s="57"/>
      <c r="B28" s="60" t="s">
        <v>115</v>
      </c>
      <c r="C28" s="88" t="s">
        <v>73</v>
      </c>
      <c r="D28" s="61">
        <f>IFERROR(VLOOKUP(D12,RESUMEN!A12:I46,4,FALSE),"")</f>
        <v>0</v>
      </c>
      <c r="E28" s="57"/>
      <c r="F28" s="57"/>
      <c r="G28" s="57"/>
      <c r="H28" s="57"/>
      <c r="I28" s="57"/>
      <c r="J28" s="57"/>
      <c r="K28" s="57"/>
      <c r="L28" s="57"/>
      <c r="M28" s="57"/>
      <c r="N28" s="61" t="str">
        <f>RESUMEN!D12</f>
        <v/>
      </c>
      <c r="O28" s="59"/>
      <c r="P28" s="61">
        <f>RESUMEN!D13</f>
        <v>0</v>
      </c>
      <c r="Q28" s="59"/>
      <c r="R28" s="61">
        <f>RESUMEN!D14</f>
        <v>0</v>
      </c>
      <c r="S28" s="59"/>
      <c r="T28" s="61">
        <f>RESUMEN!D15</f>
        <v>0</v>
      </c>
      <c r="U28" s="59"/>
      <c r="V28" s="61">
        <f>RESUMEN!D16</f>
        <v>0</v>
      </c>
      <c r="W28" s="59"/>
      <c r="X28" s="61">
        <f>RESUMEN!D17</f>
        <v>23.24</v>
      </c>
      <c r="Y28" s="59"/>
      <c r="Z28" s="61">
        <f>RESUMEN!D18</f>
        <v>0</v>
      </c>
      <c r="AA28" s="59"/>
      <c r="AB28" s="61" t="str">
        <f>RESUMEN!D19</f>
        <v/>
      </c>
      <c r="AC28" s="59"/>
      <c r="AD28" s="61" t="str">
        <f>RESUMEN!D20</f>
        <v/>
      </c>
      <c r="AE28" s="59"/>
      <c r="AF28" s="61" t="str">
        <f>RESUMEN!D21</f>
        <v/>
      </c>
      <c r="AG28" s="59"/>
      <c r="AH28" s="61" t="str">
        <f>RESUMEN!D22</f>
        <v/>
      </c>
      <c r="AI28" s="59"/>
      <c r="AJ28" s="61" t="str">
        <f>RESUMEN!D23</f>
        <v/>
      </c>
      <c r="AK28" s="59"/>
      <c r="AL28" s="61" t="str">
        <f>RESUMEN!D24</f>
        <v/>
      </c>
      <c r="AM28" s="59"/>
      <c r="AN28" s="61" t="str">
        <f>RESUMEN!D25</f>
        <v/>
      </c>
      <c r="AO28" s="59"/>
      <c r="AP28" s="61" t="str">
        <f>RESUMEN!D26</f>
        <v/>
      </c>
      <c r="AQ28" s="59"/>
      <c r="AR28" s="61" t="str">
        <f>RESUMEN!D27</f>
        <v/>
      </c>
      <c r="AS28" s="59"/>
      <c r="AT28" s="61" t="str">
        <f>RESUMEN!D28</f>
        <v/>
      </c>
      <c r="AU28" s="59"/>
      <c r="AV28" s="61" t="str">
        <f>RESUMEN!D29</f>
        <v/>
      </c>
      <c r="AW28" s="59"/>
      <c r="AX28" s="61" t="str">
        <f>RESUMEN!D30</f>
        <v/>
      </c>
      <c r="AY28" s="59"/>
      <c r="AZ28" s="61" t="str">
        <f>RESUMEN!D31</f>
        <v/>
      </c>
      <c r="BA28" s="59"/>
      <c r="BB28" s="61" t="str">
        <f>RESUMEN!D32</f>
        <v/>
      </c>
      <c r="BC28" s="59"/>
      <c r="BD28" s="61" t="str">
        <f>RESUMEN!D33</f>
        <v/>
      </c>
      <c r="BE28" s="59"/>
      <c r="BF28" s="61" t="str">
        <f>RESUMEN!D34</f>
        <v/>
      </c>
      <c r="BG28" s="59"/>
      <c r="BH28" s="61" t="str">
        <f>RESUMEN!D35</f>
        <v/>
      </c>
      <c r="BI28" s="59"/>
      <c r="BJ28" s="61" t="str">
        <f>RESUMEN!D36</f>
        <v/>
      </c>
      <c r="BK28" s="59"/>
      <c r="BL28" s="61" t="str">
        <f>RESUMEN!D37</f>
        <v/>
      </c>
      <c r="BM28" s="59"/>
      <c r="BN28" s="61" t="str">
        <f>RESUMEN!D38</f>
        <v/>
      </c>
      <c r="BO28" s="59"/>
      <c r="BP28" s="61" t="str">
        <f>RESUMEN!D39</f>
        <v/>
      </c>
      <c r="BQ28" s="59"/>
      <c r="BR28" s="61" t="str">
        <f>RESUMEN!D40</f>
        <v/>
      </c>
      <c r="BS28" s="59"/>
      <c r="BT28" s="61" t="str">
        <f>RESUMEN!D41</f>
        <v/>
      </c>
      <c r="BU28" s="59"/>
      <c r="BV28" s="61" t="str">
        <f>RESUMEN!D42</f>
        <v/>
      </c>
      <c r="BW28" s="59"/>
      <c r="BX28" s="61" t="str">
        <f>RESUMEN!D43</f>
        <v/>
      </c>
      <c r="BY28" s="59"/>
      <c r="BZ28" s="61" t="str">
        <f>RESUMEN!D44</f>
        <v/>
      </c>
      <c r="CA28" s="59"/>
      <c r="CB28" s="61" t="str">
        <f>RESUMEN!D45</f>
        <v/>
      </c>
      <c r="CC28" s="59"/>
      <c r="CD28" s="61" t="str">
        <f>RESUMEN!D46</f>
        <v/>
      </c>
      <c r="CE28" s="57"/>
      <c r="CF28" s="57"/>
      <c r="CG28" s="57"/>
      <c r="CH28" s="57"/>
      <c r="CI28" s="57"/>
      <c r="CJ28" s="57"/>
      <c r="CK28" s="57"/>
      <c r="CL28" s="57"/>
      <c r="CM28" s="57"/>
      <c r="CN28" s="57"/>
      <c r="CO28" s="57"/>
    </row>
    <row r="29" spans="1:93" s="57" customFormat="1" x14ac:dyDescent="0.25">
      <c r="C29" s="88"/>
    </row>
    <row r="30" spans="1:93" x14ac:dyDescent="0.25">
      <c r="A30" s="57"/>
      <c r="B30" s="57"/>
      <c r="C30" s="88"/>
      <c r="D30" s="57"/>
      <c r="E30" s="57"/>
      <c r="F30" s="57"/>
      <c r="G30" s="57"/>
      <c r="H30" s="57"/>
      <c r="I30" s="57"/>
      <c r="J30" s="57"/>
      <c r="K30" s="57"/>
      <c r="L30" s="57"/>
      <c r="M30" s="57"/>
      <c r="N30" s="57"/>
      <c r="P30" s="57"/>
      <c r="R30" s="57"/>
      <c r="T30" s="57"/>
      <c r="V30" s="57"/>
      <c r="X30" s="57"/>
      <c r="Z30" s="57"/>
      <c r="AB30" s="57"/>
      <c r="AD30" s="57"/>
      <c r="AF30" s="57"/>
      <c r="AH30" s="57"/>
      <c r="AJ30" s="57"/>
      <c r="AL30" s="57"/>
      <c r="AN30" s="57"/>
      <c r="AP30" s="57"/>
      <c r="AR30" s="57"/>
      <c r="AT30" s="57"/>
      <c r="AV30" s="57"/>
      <c r="AX30" s="57"/>
      <c r="AZ30" s="57"/>
      <c r="BB30" s="57"/>
      <c r="BD30" s="57"/>
      <c r="BF30" s="57"/>
      <c r="BH30" s="57"/>
      <c r="BJ30" s="57"/>
      <c r="BL30" s="57"/>
      <c r="BN30" s="57"/>
      <c r="BP30" s="57"/>
      <c r="BR30" s="57"/>
      <c r="BT30" s="57"/>
      <c r="BV30" s="57"/>
      <c r="BX30" s="57"/>
      <c r="BZ30" s="57"/>
      <c r="CB30" s="57"/>
      <c r="CD30" s="57"/>
      <c r="CE30" s="57"/>
      <c r="CF30" s="57"/>
      <c r="CG30" s="57"/>
      <c r="CH30" s="57"/>
      <c r="CI30" s="57"/>
      <c r="CJ30" s="57"/>
      <c r="CK30" s="57"/>
      <c r="CL30" s="57"/>
      <c r="CM30" s="57"/>
      <c r="CN30" s="57"/>
      <c r="CO30" s="57"/>
    </row>
    <row r="31" spans="1:93" x14ac:dyDescent="0.25">
      <c r="A31" s="57"/>
      <c r="B31" s="57"/>
      <c r="C31" s="88"/>
      <c r="D31" s="57"/>
      <c r="E31" s="57"/>
      <c r="F31" s="57"/>
      <c r="G31" s="57"/>
      <c r="H31" s="57"/>
      <c r="I31" s="57"/>
      <c r="J31" s="57"/>
      <c r="K31" s="57"/>
      <c r="L31" s="57"/>
      <c r="M31" s="57"/>
      <c r="N31" s="57"/>
      <c r="P31" s="57"/>
      <c r="R31" s="57"/>
      <c r="T31" s="57"/>
      <c r="V31" s="57"/>
      <c r="X31" s="57"/>
      <c r="Z31" s="57"/>
      <c r="AB31" s="57"/>
      <c r="AD31" s="57"/>
      <c r="AF31" s="57"/>
      <c r="AH31" s="57"/>
      <c r="AJ31" s="57"/>
      <c r="AL31" s="57"/>
      <c r="AN31" s="57"/>
      <c r="AP31" s="57"/>
      <c r="AR31" s="57"/>
      <c r="AT31" s="57"/>
      <c r="AV31" s="57"/>
      <c r="AX31" s="57"/>
      <c r="AZ31" s="57"/>
      <c r="BB31" s="57"/>
      <c r="BD31" s="57"/>
      <c r="BF31" s="57"/>
      <c r="BH31" s="57"/>
      <c r="BJ31" s="57"/>
      <c r="BL31" s="57"/>
      <c r="BN31" s="57"/>
      <c r="BP31" s="57"/>
      <c r="BR31" s="57"/>
      <c r="BT31" s="57"/>
      <c r="BV31" s="57"/>
      <c r="BX31" s="57"/>
      <c r="BZ31" s="57"/>
      <c r="CB31" s="57"/>
      <c r="CD31" s="57"/>
      <c r="CE31" s="57"/>
      <c r="CF31" s="57"/>
      <c r="CG31" s="57"/>
      <c r="CH31" s="57"/>
      <c r="CI31" s="57"/>
      <c r="CJ31" s="57"/>
      <c r="CK31" s="57"/>
      <c r="CL31" s="57"/>
      <c r="CM31" s="57"/>
      <c r="CN31" s="57"/>
      <c r="CO31" s="57"/>
    </row>
    <row r="32" spans="1:93" x14ac:dyDescent="0.25">
      <c r="A32" s="57"/>
      <c r="B32" s="57"/>
      <c r="C32" s="88"/>
      <c r="D32" s="57"/>
      <c r="E32" s="57"/>
      <c r="F32" s="57"/>
      <c r="G32" s="57"/>
      <c r="H32" s="57"/>
      <c r="I32" s="57"/>
      <c r="J32" s="57"/>
      <c r="K32" s="57"/>
      <c r="L32" s="57"/>
      <c r="M32" s="57"/>
      <c r="N32" s="57"/>
      <c r="P32" s="57"/>
      <c r="R32" s="57"/>
      <c r="T32" s="57"/>
      <c r="V32" s="57"/>
      <c r="X32" s="57"/>
      <c r="Z32" s="57"/>
      <c r="AB32" s="57"/>
      <c r="AD32" s="57"/>
      <c r="AF32" s="57"/>
      <c r="AH32" s="57"/>
      <c r="AJ32" s="57"/>
      <c r="AL32" s="57"/>
      <c r="AN32" s="57"/>
      <c r="AP32" s="57"/>
      <c r="AR32" s="57"/>
      <c r="AT32" s="57"/>
      <c r="AV32" s="57"/>
      <c r="AX32" s="57"/>
      <c r="AZ32" s="57"/>
      <c r="BB32" s="57"/>
      <c r="BD32" s="57"/>
      <c r="BF32" s="57"/>
      <c r="BH32" s="57"/>
      <c r="BJ32" s="57"/>
      <c r="BL32" s="57"/>
      <c r="BN32" s="57"/>
      <c r="BP32" s="57"/>
      <c r="BR32" s="57"/>
      <c r="BT32" s="57"/>
      <c r="BV32" s="57"/>
      <c r="BX32" s="57"/>
      <c r="BZ32" s="57"/>
      <c r="CB32" s="57"/>
      <c r="CD32" s="57"/>
      <c r="CE32" s="57"/>
      <c r="CF32" s="57"/>
      <c r="CG32" s="57"/>
      <c r="CH32" s="57"/>
      <c r="CI32" s="57"/>
      <c r="CJ32" s="57"/>
      <c r="CK32" s="57"/>
      <c r="CL32" s="57"/>
      <c r="CM32" s="57"/>
      <c r="CN32" s="57"/>
      <c r="CO32" s="57"/>
    </row>
    <row r="33" spans="1:93" x14ac:dyDescent="0.25">
      <c r="A33" s="57"/>
      <c r="B33" s="57"/>
      <c r="C33" s="88"/>
      <c r="D33" s="57"/>
      <c r="E33" s="57"/>
      <c r="F33" s="57"/>
      <c r="G33" s="57"/>
      <c r="H33" s="57"/>
      <c r="I33" s="57"/>
      <c r="J33" s="57"/>
      <c r="K33" s="57"/>
      <c r="L33" s="57"/>
      <c r="M33" s="57"/>
      <c r="N33" s="57"/>
      <c r="P33" s="57"/>
      <c r="R33" s="57"/>
      <c r="T33" s="57"/>
      <c r="V33" s="57"/>
      <c r="X33" s="57"/>
      <c r="Z33" s="57"/>
      <c r="AB33" s="57"/>
      <c r="AD33" s="57"/>
      <c r="AF33" s="57"/>
      <c r="AH33" s="57"/>
      <c r="AJ33" s="57"/>
      <c r="AL33" s="57"/>
      <c r="AN33" s="57"/>
      <c r="AP33" s="57"/>
      <c r="AR33" s="57"/>
      <c r="AT33" s="57"/>
      <c r="AV33" s="57"/>
      <c r="AX33" s="57"/>
      <c r="AZ33" s="57"/>
      <c r="BB33" s="57"/>
      <c r="BD33" s="57"/>
      <c r="BF33" s="57"/>
      <c r="BH33" s="57"/>
      <c r="BJ33" s="57"/>
      <c r="BL33" s="57"/>
      <c r="BN33" s="57"/>
      <c r="BP33" s="57"/>
      <c r="BR33" s="57"/>
      <c r="BT33" s="57"/>
      <c r="BV33" s="57"/>
      <c r="BX33" s="57"/>
      <c r="BZ33" s="57"/>
      <c r="CB33" s="57"/>
      <c r="CD33" s="57"/>
      <c r="CE33" s="57"/>
      <c r="CF33" s="57"/>
      <c r="CG33" s="57"/>
      <c r="CH33" s="57"/>
      <c r="CI33" s="57"/>
      <c r="CJ33" s="57"/>
      <c r="CK33" s="57"/>
      <c r="CL33" s="57"/>
      <c r="CM33" s="57"/>
      <c r="CN33" s="57"/>
      <c r="CO33" s="57"/>
    </row>
    <row r="34" spans="1:93" x14ac:dyDescent="0.25">
      <c r="A34" s="57"/>
      <c r="B34" s="57"/>
      <c r="C34" s="88"/>
      <c r="D34" s="57"/>
      <c r="E34" s="57"/>
      <c r="F34" s="57"/>
      <c r="G34" s="57"/>
      <c r="H34" s="57"/>
      <c r="I34" s="57"/>
      <c r="J34" s="57"/>
      <c r="K34" s="57"/>
      <c r="L34" s="57"/>
      <c r="M34" s="57"/>
      <c r="N34" s="57"/>
      <c r="P34" s="57"/>
      <c r="R34" s="57"/>
      <c r="T34" s="57"/>
      <c r="V34" s="57"/>
      <c r="X34" s="57"/>
      <c r="Z34" s="57"/>
      <c r="AB34" s="57"/>
      <c r="AD34" s="57"/>
      <c r="AF34" s="57"/>
      <c r="AH34" s="57"/>
      <c r="AJ34" s="57"/>
      <c r="AL34" s="57"/>
      <c r="AN34" s="57"/>
      <c r="AP34" s="57"/>
      <c r="AR34" s="57"/>
      <c r="AT34" s="57"/>
      <c r="AV34" s="57"/>
      <c r="AX34" s="57"/>
      <c r="AZ34" s="57"/>
      <c r="BB34" s="57"/>
      <c r="BD34" s="57"/>
      <c r="BF34" s="57"/>
      <c r="BH34" s="57"/>
      <c r="BJ34" s="57"/>
      <c r="BL34" s="57"/>
      <c r="BN34" s="57"/>
      <c r="BP34" s="57"/>
      <c r="BR34" s="57"/>
      <c r="BT34" s="57"/>
      <c r="BV34" s="57"/>
      <c r="BX34" s="57"/>
      <c r="BZ34" s="57"/>
      <c r="CB34" s="57"/>
      <c r="CD34" s="57"/>
      <c r="CE34" s="57"/>
      <c r="CF34" s="57"/>
      <c r="CG34" s="57"/>
      <c r="CH34" s="57"/>
      <c r="CI34" s="57"/>
      <c r="CJ34" s="57"/>
      <c r="CK34" s="57"/>
      <c r="CL34" s="57"/>
      <c r="CM34" s="57"/>
      <c r="CN34" s="57"/>
      <c r="CO34" s="57"/>
    </row>
    <row r="35" spans="1:93" x14ac:dyDescent="0.25">
      <c r="A35" s="57"/>
      <c r="B35" s="57"/>
      <c r="C35" s="88"/>
      <c r="D35" s="57"/>
      <c r="E35" s="57"/>
      <c r="F35" s="57"/>
      <c r="G35" s="57"/>
      <c r="H35" s="57"/>
      <c r="I35" s="57"/>
      <c r="J35" s="57"/>
      <c r="K35" s="57"/>
      <c r="L35" s="57"/>
      <c r="M35" s="57"/>
      <c r="N35" s="57"/>
      <c r="P35" s="57"/>
      <c r="R35" s="57"/>
      <c r="T35" s="57"/>
      <c r="V35" s="57"/>
      <c r="X35" s="57"/>
      <c r="Z35" s="57"/>
      <c r="AB35" s="57"/>
      <c r="AD35" s="57"/>
      <c r="AF35" s="57"/>
      <c r="AH35" s="57"/>
      <c r="AJ35" s="57"/>
      <c r="AL35" s="57"/>
      <c r="AN35" s="57"/>
      <c r="AP35" s="57"/>
      <c r="AR35" s="57"/>
      <c r="AT35" s="57"/>
      <c r="AV35" s="57"/>
      <c r="AX35" s="57"/>
      <c r="AZ35" s="57"/>
      <c r="BB35" s="57"/>
      <c r="BD35" s="57"/>
      <c r="BF35" s="57"/>
      <c r="BH35" s="57"/>
      <c r="BJ35" s="57"/>
      <c r="BL35" s="57"/>
      <c r="BN35" s="57"/>
      <c r="BP35" s="57"/>
      <c r="BR35" s="57"/>
      <c r="BT35" s="57"/>
      <c r="BV35" s="57"/>
      <c r="BX35" s="57"/>
      <c r="BZ35" s="57"/>
      <c r="CB35" s="57"/>
      <c r="CD35" s="57"/>
      <c r="CE35" s="57"/>
      <c r="CF35" s="57"/>
      <c r="CG35" s="57"/>
      <c r="CH35" s="57"/>
      <c r="CI35" s="57"/>
      <c r="CJ35" s="57"/>
      <c r="CK35" s="57"/>
      <c r="CL35" s="57"/>
      <c r="CM35" s="57"/>
      <c r="CN35" s="57"/>
      <c r="CO35" s="57"/>
    </row>
    <row r="36" spans="1:93" x14ac:dyDescent="0.25">
      <c r="A36" s="57"/>
      <c r="B36" s="57"/>
      <c r="C36" s="88"/>
      <c r="D36" s="57"/>
      <c r="E36" s="57"/>
      <c r="F36" s="57"/>
      <c r="G36" s="57"/>
      <c r="H36" s="57"/>
      <c r="I36" s="57"/>
      <c r="J36" s="57"/>
      <c r="K36" s="57"/>
      <c r="L36" s="57"/>
      <c r="M36" s="57"/>
      <c r="N36" s="57"/>
      <c r="P36" s="57"/>
      <c r="R36" s="57"/>
      <c r="T36" s="57"/>
      <c r="V36" s="57"/>
      <c r="X36" s="57"/>
      <c r="Z36" s="57"/>
      <c r="AB36" s="57"/>
      <c r="AD36" s="57"/>
      <c r="AF36" s="57"/>
      <c r="AH36" s="57"/>
      <c r="AJ36" s="57"/>
      <c r="AL36" s="57"/>
      <c r="AN36" s="57"/>
      <c r="AP36" s="57"/>
      <c r="AR36" s="57"/>
      <c r="AT36" s="57"/>
      <c r="AV36" s="57"/>
      <c r="AX36" s="57"/>
      <c r="AZ36" s="57"/>
      <c r="BB36" s="57"/>
      <c r="BD36" s="57"/>
      <c r="BF36" s="57"/>
      <c r="BH36" s="57"/>
      <c r="BJ36" s="57"/>
      <c r="BL36" s="57"/>
      <c r="BN36" s="57"/>
      <c r="BP36" s="57"/>
      <c r="BR36" s="57"/>
      <c r="BT36" s="57"/>
      <c r="BV36" s="57"/>
      <c r="BX36" s="57"/>
      <c r="BZ36" s="57"/>
      <c r="CB36" s="57"/>
      <c r="CD36" s="57"/>
      <c r="CE36" s="57"/>
      <c r="CF36" s="57"/>
      <c r="CG36" s="57"/>
      <c r="CH36" s="57"/>
      <c r="CI36" s="57"/>
      <c r="CJ36" s="57"/>
      <c r="CK36" s="57"/>
      <c r="CL36" s="57"/>
      <c r="CM36" s="57"/>
      <c r="CN36" s="57"/>
      <c r="CO36" s="57"/>
    </row>
    <row r="37" spans="1:93" x14ac:dyDescent="0.25">
      <c r="A37" s="57"/>
      <c r="B37" s="57"/>
      <c r="C37" s="88"/>
      <c r="D37" s="57"/>
      <c r="E37" s="57"/>
      <c r="F37" s="57"/>
      <c r="G37" s="57"/>
      <c r="H37" s="57"/>
      <c r="I37" s="57"/>
      <c r="J37" s="57"/>
      <c r="K37" s="57"/>
      <c r="L37" s="57"/>
      <c r="M37" s="57"/>
      <c r="N37" s="57"/>
      <c r="P37" s="57"/>
      <c r="R37" s="57"/>
      <c r="T37" s="57"/>
      <c r="V37" s="57"/>
      <c r="X37" s="57"/>
      <c r="Z37" s="57"/>
      <c r="AB37" s="57"/>
      <c r="AD37" s="57"/>
      <c r="AF37" s="57"/>
      <c r="AH37" s="57"/>
      <c r="AJ37" s="57"/>
      <c r="AL37" s="57"/>
      <c r="AN37" s="57"/>
      <c r="AP37" s="57"/>
      <c r="AR37" s="57"/>
      <c r="AT37" s="57"/>
      <c r="AV37" s="57"/>
      <c r="AX37" s="57"/>
      <c r="AZ37" s="57"/>
      <c r="BB37" s="57"/>
      <c r="BD37" s="57"/>
      <c r="BF37" s="57"/>
      <c r="BH37" s="57"/>
      <c r="BJ37" s="57"/>
      <c r="BL37" s="57"/>
      <c r="BN37" s="57"/>
      <c r="BP37" s="57"/>
      <c r="BR37" s="57"/>
      <c r="BT37" s="57"/>
      <c r="BV37" s="57"/>
      <c r="BX37" s="57"/>
      <c r="BZ37" s="57"/>
      <c r="CB37" s="57"/>
      <c r="CD37" s="57"/>
      <c r="CE37" s="57"/>
      <c r="CF37" s="57"/>
      <c r="CG37" s="57"/>
      <c r="CH37" s="57"/>
      <c r="CI37" s="57"/>
      <c r="CJ37" s="57"/>
      <c r="CK37" s="57"/>
      <c r="CL37" s="57"/>
      <c r="CM37" s="57"/>
      <c r="CN37" s="57"/>
      <c r="CO37" s="57"/>
    </row>
    <row r="38" spans="1:93" x14ac:dyDescent="0.25">
      <c r="A38" s="57"/>
      <c r="B38" s="57"/>
      <c r="C38" s="88"/>
      <c r="D38" s="57"/>
      <c r="E38" s="57"/>
      <c r="F38" s="57"/>
      <c r="G38" s="57"/>
      <c r="H38" s="57"/>
      <c r="I38" s="57"/>
      <c r="J38" s="57"/>
      <c r="K38" s="57"/>
      <c r="L38" s="57"/>
      <c r="M38" s="57"/>
      <c r="N38" s="57"/>
      <c r="P38" s="57"/>
      <c r="R38" s="57"/>
      <c r="T38" s="57"/>
      <c r="V38" s="57"/>
      <c r="X38" s="57"/>
      <c r="Z38" s="57"/>
      <c r="AB38" s="57"/>
      <c r="AD38" s="57"/>
      <c r="AF38" s="57"/>
      <c r="AH38" s="57"/>
      <c r="AJ38" s="57"/>
      <c r="AL38" s="57"/>
      <c r="AN38" s="57"/>
      <c r="AP38" s="57"/>
      <c r="AR38" s="57"/>
      <c r="AT38" s="57"/>
      <c r="AV38" s="57"/>
      <c r="AX38" s="57"/>
      <c r="AZ38" s="57"/>
      <c r="BB38" s="57"/>
      <c r="BD38" s="57"/>
      <c r="BF38" s="57"/>
      <c r="BH38" s="57"/>
      <c r="BJ38" s="57"/>
      <c r="BL38" s="57"/>
      <c r="BN38" s="57"/>
      <c r="BP38" s="57"/>
      <c r="BR38" s="57"/>
      <c r="BT38" s="57"/>
      <c r="BV38" s="57"/>
      <c r="BX38" s="57"/>
      <c r="BZ38" s="57"/>
      <c r="CB38" s="57"/>
      <c r="CD38" s="57"/>
      <c r="CE38" s="57"/>
      <c r="CF38" s="57"/>
      <c r="CG38" s="57"/>
      <c r="CH38" s="57"/>
      <c r="CI38" s="57"/>
      <c r="CJ38" s="57"/>
      <c r="CK38" s="57"/>
      <c r="CL38" s="57"/>
      <c r="CM38" s="57"/>
      <c r="CN38" s="57"/>
      <c r="CO38" s="57"/>
    </row>
    <row r="39" spans="1:93" x14ac:dyDescent="0.25">
      <c r="A39" s="57"/>
      <c r="B39" s="57"/>
      <c r="C39" s="88"/>
      <c r="D39" s="57"/>
      <c r="E39" s="57"/>
      <c r="F39" s="57"/>
      <c r="G39" s="57"/>
      <c r="H39" s="57"/>
      <c r="I39" s="57"/>
      <c r="J39" s="57"/>
      <c r="K39" s="57"/>
      <c r="L39" s="57"/>
      <c r="M39" s="57"/>
      <c r="N39" s="57"/>
      <c r="P39" s="57"/>
      <c r="R39" s="57"/>
      <c r="T39" s="57"/>
      <c r="V39" s="57"/>
      <c r="X39" s="57"/>
      <c r="Z39" s="57"/>
      <c r="AB39" s="57"/>
      <c r="AD39" s="57"/>
      <c r="AF39" s="57"/>
      <c r="AH39" s="57"/>
      <c r="AJ39" s="57"/>
      <c r="AL39" s="57"/>
      <c r="AN39" s="57"/>
      <c r="AP39" s="57"/>
      <c r="AR39" s="57"/>
      <c r="AT39" s="57"/>
      <c r="AV39" s="57"/>
      <c r="AX39" s="57"/>
      <c r="AZ39" s="57"/>
      <c r="BB39" s="57"/>
      <c r="BD39" s="57"/>
      <c r="BF39" s="57"/>
      <c r="BH39" s="57"/>
      <c r="BJ39" s="57"/>
      <c r="BL39" s="57"/>
      <c r="BN39" s="57"/>
      <c r="BP39" s="57"/>
      <c r="BR39" s="57"/>
      <c r="BT39" s="57"/>
      <c r="BV39" s="57"/>
      <c r="BX39" s="57"/>
      <c r="BZ39" s="57"/>
      <c r="CB39" s="57"/>
      <c r="CD39" s="57"/>
      <c r="CE39" s="57"/>
      <c r="CF39" s="57"/>
      <c r="CG39" s="57"/>
      <c r="CH39" s="57"/>
      <c r="CI39" s="57"/>
      <c r="CJ39" s="57"/>
      <c r="CK39" s="57"/>
      <c r="CL39" s="57"/>
      <c r="CM39" s="57"/>
      <c r="CN39" s="57"/>
      <c r="CO39" s="57"/>
    </row>
    <row r="40" spans="1:93" x14ac:dyDescent="0.25">
      <c r="A40" s="57"/>
      <c r="B40" s="57"/>
      <c r="C40" s="88"/>
      <c r="D40" s="57"/>
      <c r="E40" s="57"/>
      <c r="F40" s="57"/>
      <c r="G40" s="57"/>
      <c r="H40" s="57"/>
      <c r="I40" s="57"/>
      <c r="J40" s="57"/>
      <c r="K40" s="57"/>
      <c r="L40" s="57"/>
      <c r="M40" s="57"/>
      <c r="N40" s="57"/>
      <c r="P40" s="57"/>
      <c r="R40" s="57"/>
      <c r="T40" s="57"/>
      <c r="V40" s="57"/>
      <c r="X40" s="57"/>
      <c r="Z40" s="57"/>
      <c r="AB40" s="57"/>
      <c r="AD40" s="57"/>
      <c r="AF40" s="57"/>
      <c r="AH40" s="57"/>
      <c r="AJ40" s="57"/>
      <c r="AL40" s="57"/>
      <c r="AN40" s="57"/>
      <c r="AP40" s="57"/>
      <c r="AR40" s="57"/>
      <c r="AT40" s="57"/>
      <c r="AV40" s="57"/>
      <c r="AX40" s="57"/>
      <c r="AZ40" s="57"/>
      <c r="BB40" s="57"/>
      <c r="BD40" s="57"/>
      <c r="BF40" s="57"/>
      <c r="BH40" s="57"/>
      <c r="BJ40" s="57"/>
      <c r="BL40" s="57"/>
      <c r="BN40" s="57"/>
      <c r="BP40" s="57"/>
      <c r="BR40" s="57"/>
      <c r="BT40" s="57"/>
      <c r="BV40" s="57"/>
      <c r="BX40" s="57"/>
      <c r="BZ40" s="57"/>
      <c r="CB40" s="57"/>
      <c r="CD40" s="57"/>
      <c r="CE40" s="57"/>
      <c r="CF40" s="57"/>
      <c r="CG40" s="57"/>
      <c r="CH40" s="57"/>
      <c r="CI40" s="57"/>
      <c r="CJ40" s="57"/>
      <c r="CK40" s="57"/>
      <c r="CL40" s="57"/>
      <c r="CM40" s="57"/>
      <c r="CN40" s="57"/>
      <c r="CO40" s="57"/>
    </row>
    <row r="41" spans="1:93" x14ac:dyDescent="0.25">
      <c r="A41" s="57"/>
      <c r="B41" s="57"/>
      <c r="C41" s="88"/>
      <c r="D41" s="57"/>
      <c r="E41" s="57"/>
      <c r="F41" s="57"/>
      <c r="G41" s="57"/>
      <c r="H41" s="57"/>
      <c r="I41" s="57"/>
      <c r="J41" s="57"/>
      <c r="K41" s="57"/>
      <c r="L41" s="57"/>
      <c r="M41" s="57"/>
      <c r="N41" s="57"/>
      <c r="P41" s="57"/>
      <c r="R41" s="57"/>
      <c r="T41" s="57"/>
      <c r="V41" s="57"/>
      <c r="X41" s="57"/>
      <c r="Z41" s="57"/>
      <c r="AB41" s="57"/>
      <c r="AD41" s="57"/>
      <c r="AF41" s="57"/>
      <c r="AH41" s="57"/>
      <c r="AJ41" s="57"/>
      <c r="AL41" s="57"/>
      <c r="AN41" s="57"/>
      <c r="AP41" s="57"/>
      <c r="AR41" s="57"/>
      <c r="AT41" s="57"/>
      <c r="AV41" s="57"/>
      <c r="AX41" s="57"/>
      <c r="AZ41" s="57"/>
      <c r="BB41" s="57"/>
      <c r="BD41" s="57"/>
      <c r="BF41" s="57"/>
      <c r="BH41" s="57"/>
      <c r="BJ41" s="57"/>
      <c r="BL41" s="57"/>
      <c r="BN41" s="57"/>
      <c r="BP41" s="57"/>
      <c r="BR41" s="57"/>
      <c r="BT41" s="57"/>
      <c r="BV41" s="57"/>
      <c r="BX41" s="57"/>
      <c r="BZ41" s="57"/>
      <c r="CB41" s="57"/>
      <c r="CD41" s="57"/>
      <c r="CE41" s="57"/>
      <c r="CF41" s="57"/>
      <c r="CG41" s="57"/>
      <c r="CH41" s="57"/>
      <c r="CI41" s="57"/>
      <c r="CJ41" s="57"/>
      <c r="CK41" s="57"/>
      <c r="CL41" s="57"/>
      <c r="CM41" s="57"/>
      <c r="CN41" s="57"/>
      <c r="CO41" s="57"/>
    </row>
    <row r="42" spans="1:93" x14ac:dyDescent="0.25">
      <c r="A42" s="57"/>
      <c r="B42" s="57"/>
      <c r="C42" s="88"/>
      <c r="D42" s="57"/>
      <c r="E42" s="57"/>
      <c r="F42" s="57"/>
      <c r="G42" s="57"/>
      <c r="H42" s="57"/>
      <c r="I42" s="57"/>
      <c r="J42" s="57"/>
      <c r="K42" s="57"/>
      <c r="L42" s="57"/>
      <c r="M42" s="57"/>
      <c r="N42" s="57"/>
      <c r="P42" s="57"/>
      <c r="R42" s="57"/>
      <c r="T42" s="57"/>
      <c r="V42" s="57"/>
      <c r="X42" s="57"/>
      <c r="Z42" s="57"/>
      <c r="AB42" s="57"/>
      <c r="AD42" s="57"/>
      <c r="AF42" s="57"/>
      <c r="AH42" s="57"/>
      <c r="AJ42" s="57"/>
      <c r="AL42" s="57"/>
      <c r="AN42" s="57"/>
      <c r="AP42" s="57"/>
      <c r="AR42" s="57"/>
      <c r="AT42" s="57"/>
      <c r="AV42" s="57"/>
      <c r="AX42" s="57"/>
      <c r="AZ42" s="57"/>
      <c r="BB42" s="57"/>
      <c r="BD42" s="57"/>
      <c r="BF42" s="57"/>
      <c r="BH42" s="57"/>
      <c r="BJ42" s="57"/>
      <c r="BL42" s="57"/>
      <c r="BN42" s="57"/>
      <c r="BP42" s="57"/>
      <c r="BR42" s="57"/>
      <c r="BT42" s="57"/>
      <c r="BV42" s="57"/>
      <c r="BX42" s="57"/>
      <c r="BZ42" s="57"/>
      <c r="CB42" s="57"/>
      <c r="CD42" s="57"/>
      <c r="CE42" s="57"/>
      <c r="CF42" s="57"/>
      <c r="CG42" s="57"/>
      <c r="CH42" s="57"/>
      <c r="CI42" s="57"/>
      <c r="CJ42" s="57"/>
      <c r="CK42" s="57"/>
      <c r="CL42" s="57"/>
      <c r="CM42" s="57"/>
      <c r="CN42" s="57"/>
      <c r="CO42" s="57"/>
    </row>
    <row r="43" spans="1:93" x14ac:dyDescent="0.25">
      <c r="A43" s="57"/>
      <c r="B43" s="57"/>
      <c r="C43" s="88"/>
      <c r="D43" s="57"/>
      <c r="E43" s="57"/>
      <c r="F43" s="57"/>
      <c r="G43" s="57"/>
      <c r="H43" s="57"/>
      <c r="I43" s="57"/>
      <c r="J43" s="57"/>
      <c r="K43" s="57"/>
      <c r="L43" s="57"/>
      <c r="M43" s="57"/>
      <c r="N43" s="57"/>
      <c r="P43" s="57"/>
      <c r="R43" s="57"/>
      <c r="T43" s="57"/>
      <c r="V43" s="57"/>
      <c r="X43" s="57"/>
      <c r="Z43" s="57"/>
      <c r="AB43" s="57"/>
      <c r="AD43" s="57"/>
      <c r="AF43" s="57"/>
      <c r="AH43" s="57"/>
      <c r="AJ43" s="57"/>
      <c r="AL43" s="57"/>
      <c r="AN43" s="57"/>
      <c r="AP43" s="57"/>
      <c r="AR43" s="57"/>
      <c r="AT43" s="57"/>
      <c r="AV43" s="57"/>
      <c r="AX43" s="57"/>
      <c r="AZ43" s="57"/>
      <c r="BB43" s="57"/>
      <c r="BD43" s="57"/>
      <c r="BF43" s="57"/>
      <c r="BH43" s="57"/>
      <c r="BJ43" s="57"/>
      <c r="BL43" s="57"/>
      <c r="BN43" s="57"/>
      <c r="BP43" s="57"/>
      <c r="BR43" s="57"/>
      <c r="BT43" s="57"/>
      <c r="BV43" s="57"/>
      <c r="BX43" s="57"/>
      <c r="BZ43" s="57"/>
      <c r="CB43" s="57"/>
      <c r="CD43" s="57"/>
      <c r="CE43" s="57"/>
      <c r="CF43" s="57"/>
      <c r="CG43" s="57"/>
      <c r="CH43" s="57"/>
      <c r="CI43" s="57"/>
      <c r="CJ43" s="57"/>
      <c r="CK43" s="57"/>
      <c r="CL43" s="57"/>
      <c r="CM43" s="57"/>
      <c r="CN43" s="57"/>
      <c r="CO43" s="57"/>
    </row>
    <row r="44" spans="1:93" x14ac:dyDescent="0.25">
      <c r="A44" s="57"/>
      <c r="B44" s="57"/>
      <c r="C44" s="88"/>
      <c r="D44" s="57"/>
      <c r="E44" s="57"/>
      <c r="F44" s="57"/>
      <c r="G44" s="57"/>
      <c r="H44" s="57"/>
      <c r="I44" s="57"/>
      <c r="J44" s="57"/>
      <c r="K44" s="57"/>
      <c r="L44" s="57"/>
      <c r="M44" s="57"/>
      <c r="N44" s="57"/>
      <c r="P44" s="57"/>
      <c r="R44" s="57"/>
      <c r="T44" s="57"/>
      <c r="V44" s="57"/>
      <c r="X44" s="57"/>
      <c r="Z44" s="57"/>
      <c r="AB44" s="57"/>
      <c r="AD44" s="57"/>
      <c r="AF44" s="57"/>
      <c r="AH44" s="57"/>
      <c r="AJ44" s="57"/>
      <c r="AL44" s="57"/>
      <c r="AN44" s="57"/>
      <c r="AP44" s="57"/>
      <c r="AR44" s="57"/>
      <c r="AT44" s="57"/>
      <c r="AV44" s="57"/>
      <c r="AX44" s="57"/>
      <c r="AZ44" s="57"/>
      <c r="BB44" s="57"/>
      <c r="BD44" s="57"/>
      <c r="BF44" s="57"/>
      <c r="BH44" s="57"/>
      <c r="BJ44" s="57"/>
      <c r="BL44" s="57"/>
      <c r="BN44" s="57"/>
      <c r="BP44" s="57"/>
      <c r="BR44" s="57"/>
      <c r="BT44" s="57"/>
      <c r="BV44" s="57"/>
      <c r="BX44" s="57"/>
      <c r="BZ44" s="57"/>
      <c r="CB44" s="57"/>
      <c r="CD44" s="57"/>
      <c r="CE44" s="57"/>
      <c r="CF44" s="57"/>
      <c r="CG44" s="57"/>
      <c r="CH44" s="57"/>
      <c r="CI44" s="57"/>
      <c r="CJ44" s="57"/>
      <c r="CK44" s="57"/>
      <c r="CL44" s="57"/>
      <c r="CM44" s="57"/>
      <c r="CN44" s="57"/>
      <c r="CO44" s="57"/>
    </row>
    <row r="45" spans="1:93" x14ac:dyDescent="0.25">
      <c r="A45" s="57"/>
      <c r="B45" s="57"/>
      <c r="C45" s="88"/>
      <c r="D45" s="57"/>
      <c r="E45" s="57"/>
      <c r="F45" s="57"/>
      <c r="G45" s="57"/>
      <c r="H45" s="57"/>
      <c r="I45" s="57"/>
      <c r="J45" s="57"/>
      <c r="K45" s="57"/>
      <c r="L45" s="57"/>
      <c r="M45" s="57"/>
      <c r="N45" s="57"/>
      <c r="P45" s="57"/>
      <c r="R45" s="57"/>
      <c r="T45" s="57"/>
      <c r="V45" s="57"/>
      <c r="X45" s="57"/>
      <c r="Z45" s="57"/>
      <c r="AB45" s="57"/>
      <c r="AD45" s="57"/>
      <c r="AF45" s="57"/>
      <c r="AH45" s="57"/>
      <c r="AJ45" s="57"/>
      <c r="AL45" s="57"/>
      <c r="AN45" s="57"/>
      <c r="AP45" s="57"/>
      <c r="AR45" s="57"/>
      <c r="AT45" s="57"/>
      <c r="AV45" s="57"/>
      <c r="AX45" s="57"/>
      <c r="AZ45" s="57"/>
      <c r="BB45" s="57"/>
      <c r="BD45" s="57"/>
      <c r="BF45" s="57"/>
      <c r="BH45" s="57"/>
      <c r="BJ45" s="57"/>
      <c r="BL45" s="57"/>
      <c r="BN45" s="57"/>
      <c r="BP45" s="57"/>
      <c r="BR45" s="57"/>
      <c r="BT45" s="57"/>
      <c r="BV45" s="57"/>
      <c r="BX45" s="57"/>
      <c r="BZ45" s="57"/>
      <c r="CB45" s="57"/>
      <c r="CD45" s="57"/>
      <c r="CE45" s="57"/>
      <c r="CF45" s="57"/>
      <c r="CG45" s="57"/>
      <c r="CH45" s="57"/>
      <c r="CI45" s="57"/>
      <c r="CJ45" s="57"/>
      <c r="CK45" s="57"/>
      <c r="CL45" s="57"/>
      <c r="CM45" s="57"/>
      <c r="CN45" s="57"/>
      <c r="CO45" s="57"/>
    </row>
    <row r="46" spans="1:93" x14ac:dyDescent="0.25">
      <c r="A46" s="57"/>
      <c r="B46" s="57"/>
      <c r="C46" s="88"/>
      <c r="D46" s="57"/>
      <c r="E46" s="57"/>
      <c r="F46" s="57"/>
      <c r="G46" s="57"/>
      <c r="H46" s="57"/>
      <c r="I46" s="57"/>
      <c r="J46" s="57"/>
      <c r="K46" s="57"/>
      <c r="L46" s="57"/>
      <c r="M46" s="57"/>
      <c r="N46" s="57"/>
      <c r="P46" s="57"/>
      <c r="R46" s="57"/>
      <c r="T46" s="57"/>
      <c r="V46" s="57"/>
      <c r="X46" s="57"/>
      <c r="Z46" s="57"/>
      <c r="AB46" s="57"/>
      <c r="AD46" s="57"/>
      <c r="AF46" s="57"/>
      <c r="AH46" s="57"/>
      <c r="AJ46" s="57"/>
      <c r="AL46" s="57"/>
      <c r="AN46" s="57"/>
      <c r="AP46" s="57"/>
      <c r="AR46" s="57"/>
      <c r="AT46" s="57"/>
      <c r="AV46" s="57"/>
      <c r="AX46" s="57"/>
      <c r="AZ46" s="57"/>
      <c r="BB46" s="57"/>
      <c r="BD46" s="57"/>
      <c r="BF46" s="57"/>
      <c r="BH46" s="57"/>
      <c r="BJ46" s="57"/>
      <c r="BL46" s="57"/>
      <c r="BN46" s="57"/>
      <c r="BP46" s="57"/>
      <c r="BR46" s="57"/>
      <c r="BT46" s="57"/>
      <c r="BV46" s="57"/>
      <c r="BX46" s="57"/>
      <c r="BZ46" s="57"/>
      <c r="CB46" s="57"/>
      <c r="CD46" s="57"/>
      <c r="CE46" s="57"/>
      <c r="CF46" s="57"/>
      <c r="CG46" s="57"/>
      <c r="CH46" s="57"/>
      <c r="CI46" s="57"/>
      <c r="CJ46" s="57"/>
      <c r="CK46" s="57"/>
      <c r="CL46" s="57"/>
      <c r="CM46" s="57"/>
      <c r="CN46" s="57"/>
      <c r="CO46" s="57"/>
    </row>
    <row r="47" spans="1:93" x14ac:dyDescent="0.25">
      <c r="A47" s="57"/>
      <c r="B47" s="57"/>
      <c r="C47" s="88"/>
      <c r="D47" s="57"/>
      <c r="E47" s="57"/>
      <c r="F47" s="57"/>
      <c r="G47" s="57"/>
      <c r="H47" s="57"/>
      <c r="I47" s="57"/>
      <c r="J47" s="57"/>
      <c r="K47" s="57"/>
      <c r="L47" s="57"/>
      <c r="M47" s="57"/>
      <c r="N47" s="57"/>
      <c r="P47" s="57"/>
      <c r="R47" s="57"/>
      <c r="T47" s="57"/>
      <c r="V47" s="57"/>
      <c r="X47" s="57"/>
      <c r="Z47" s="57"/>
      <c r="AB47" s="57"/>
      <c r="AD47" s="57"/>
      <c r="AF47" s="57"/>
      <c r="AH47" s="57"/>
      <c r="AJ47" s="57"/>
      <c r="AL47" s="57"/>
      <c r="AN47" s="57"/>
      <c r="AP47" s="57"/>
      <c r="AR47" s="57"/>
      <c r="AT47" s="57"/>
      <c r="AV47" s="57"/>
      <c r="AX47" s="57"/>
      <c r="AZ47" s="57"/>
      <c r="BB47" s="57"/>
      <c r="BD47" s="57"/>
      <c r="BF47" s="57"/>
      <c r="BH47" s="57"/>
      <c r="BJ47" s="57"/>
      <c r="BL47" s="57"/>
      <c r="BN47" s="57"/>
      <c r="BP47" s="57"/>
      <c r="BR47" s="57"/>
      <c r="BT47" s="57"/>
      <c r="BV47" s="57"/>
      <c r="BX47" s="57"/>
      <c r="BZ47" s="57"/>
      <c r="CB47" s="57"/>
      <c r="CD47" s="57"/>
      <c r="CE47" s="57"/>
      <c r="CF47" s="57"/>
      <c r="CG47" s="57"/>
      <c r="CH47" s="57"/>
      <c r="CI47" s="57"/>
      <c r="CJ47" s="57"/>
      <c r="CK47" s="57"/>
      <c r="CL47" s="57"/>
      <c r="CM47" s="57"/>
      <c r="CN47" s="57"/>
      <c r="CO47" s="57"/>
    </row>
    <row r="48" spans="1:93" x14ac:dyDescent="0.25">
      <c r="A48" s="57"/>
      <c r="B48" s="57"/>
      <c r="C48" s="88"/>
      <c r="D48" s="57"/>
      <c r="E48" s="57"/>
      <c r="F48" s="57"/>
      <c r="G48" s="57"/>
      <c r="H48" s="57"/>
      <c r="I48" s="57"/>
      <c r="J48" s="57"/>
      <c r="K48" s="57"/>
      <c r="L48" s="57"/>
      <c r="M48" s="57"/>
      <c r="N48" s="57"/>
      <c r="P48" s="57"/>
      <c r="R48" s="57"/>
      <c r="T48" s="57"/>
      <c r="V48" s="57"/>
      <c r="X48" s="57"/>
      <c r="Z48" s="57"/>
      <c r="AB48" s="57"/>
      <c r="AD48" s="57"/>
      <c r="AF48" s="57"/>
      <c r="AH48" s="57"/>
      <c r="AJ48" s="57"/>
      <c r="AL48" s="57"/>
      <c r="AN48" s="57"/>
      <c r="AP48" s="57"/>
      <c r="AR48" s="57"/>
      <c r="AT48" s="57"/>
      <c r="AV48" s="57"/>
      <c r="AX48" s="57"/>
      <c r="AZ48" s="57"/>
      <c r="BB48" s="57"/>
      <c r="BD48" s="57"/>
      <c r="BF48" s="57"/>
      <c r="BH48" s="57"/>
      <c r="BJ48" s="57"/>
      <c r="BL48" s="57"/>
      <c r="BN48" s="57"/>
      <c r="BP48" s="57"/>
      <c r="BR48" s="57"/>
      <c r="BT48" s="57"/>
      <c r="BV48" s="57"/>
      <c r="BX48" s="57"/>
      <c r="BZ48" s="57"/>
      <c r="CB48" s="57"/>
      <c r="CD48" s="57"/>
      <c r="CE48" s="57"/>
      <c r="CF48" s="57"/>
      <c r="CG48" s="57"/>
      <c r="CH48" s="57"/>
      <c r="CI48" s="57"/>
      <c r="CJ48" s="57"/>
      <c r="CK48" s="57"/>
      <c r="CL48" s="57"/>
      <c r="CM48" s="57"/>
      <c r="CN48" s="57"/>
      <c r="CO48" s="57"/>
    </row>
    <row r="49" spans="1:93" x14ac:dyDescent="0.25">
      <c r="A49" s="57"/>
      <c r="B49" s="57"/>
      <c r="C49" s="88"/>
      <c r="D49" s="57"/>
      <c r="E49" s="57"/>
      <c r="F49" s="57"/>
      <c r="G49" s="57"/>
      <c r="H49" s="57"/>
      <c r="I49" s="57"/>
      <c r="J49" s="57"/>
      <c r="K49" s="57"/>
      <c r="L49" s="57"/>
      <c r="M49" s="57"/>
      <c r="N49" s="57"/>
      <c r="P49" s="57"/>
      <c r="R49" s="57"/>
      <c r="T49" s="57"/>
      <c r="V49" s="57"/>
      <c r="X49" s="57"/>
      <c r="Z49" s="57"/>
      <c r="AB49" s="57"/>
      <c r="AD49" s="57"/>
      <c r="AF49" s="57"/>
      <c r="AH49" s="57"/>
      <c r="AJ49" s="57"/>
      <c r="AL49" s="57"/>
      <c r="AN49" s="57"/>
      <c r="AP49" s="57"/>
      <c r="AR49" s="57"/>
      <c r="AT49" s="57"/>
      <c r="AV49" s="57"/>
      <c r="AX49" s="57"/>
      <c r="AZ49" s="57"/>
      <c r="BB49" s="57"/>
      <c r="BD49" s="57"/>
      <c r="BF49" s="57"/>
      <c r="BH49" s="57"/>
      <c r="BJ49" s="57"/>
      <c r="BL49" s="57"/>
      <c r="BN49" s="57"/>
      <c r="BP49" s="57"/>
      <c r="BR49" s="57"/>
      <c r="BT49" s="57"/>
      <c r="BV49" s="57"/>
      <c r="BX49" s="57"/>
      <c r="BZ49" s="57"/>
      <c r="CB49" s="57"/>
      <c r="CD49" s="57"/>
      <c r="CE49" s="57"/>
      <c r="CF49" s="57"/>
      <c r="CG49" s="57"/>
      <c r="CH49" s="57"/>
      <c r="CI49" s="57"/>
      <c r="CJ49" s="57"/>
      <c r="CK49" s="57"/>
      <c r="CL49" s="57"/>
      <c r="CM49" s="57"/>
      <c r="CN49" s="57"/>
      <c r="CO49" s="57"/>
    </row>
    <row r="50" spans="1:93" x14ac:dyDescent="0.25">
      <c r="A50" s="57"/>
      <c r="B50" s="57"/>
      <c r="C50" s="88"/>
      <c r="D50" s="57"/>
      <c r="E50" s="57"/>
      <c r="F50" s="57"/>
      <c r="G50" s="57"/>
      <c r="H50" s="57"/>
      <c r="I50" s="57"/>
      <c r="J50" s="57"/>
      <c r="K50" s="57"/>
      <c r="L50" s="57"/>
      <c r="M50" s="57"/>
      <c r="N50" s="57"/>
      <c r="P50" s="57"/>
      <c r="R50" s="57"/>
      <c r="T50" s="57"/>
      <c r="V50" s="57"/>
      <c r="X50" s="57"/>
      <c r="Z50" s="57"/>
      <c r="AB50" s="57"/>
      <c r="AD50" s="57"/>
      <c r="AF50" s="57"/>
      <c r="AH50" s="57"/>
      <c r="AJ50" s="57"/>
      <c r="AL50" s="57"/>
      <c r="AN50" s="57"/>
      <c r="AP50" s="57"/>
      <c r="AR50" s="57"/>
      <c r="AT50" s="57"/>
      <c r="AV50" s="57"/>
      <c r="AX50" s="57"/>
      <c r="AZ50" s="57"/>
      <c r="BB50" s="57"/>
      <c r="BD50" s="57"/>
      <c r="BF50" s="57"/>
      <c r="BH50" s="57"/>
      <c r="BJ50" s="57"/>
      <c r="BL50" s="57"/>
      <c r="BN50" s="57"/>
      <c r="BP50" s="57"/>
      <c r="BR50" s="57"/>
      <c r="BT50" s="57"/>
      <c r="BV50" s="57"/>
      <c r="BX50" s="57"/>
      <c r="BZ50" s="57"/>
      <c r="CB50" s="57"/>
      <c r="CD50" s="57"/>
      <c r="CE50" s="57"/>
      <c r="CF50" s="57"/>
      <c r="CG50" s="57"/>
      <c r="CH50" s="57"/>
      <c r="CI50" s="57"/>
      <c r="CJ50" s="57"/>
      <c r="CK50" s="57"/>
      <c r="CL50" s="57"/>
      <c r="CM50" s="57"/>
      <c r="CN50" s="57"/>
      <c r="CO50" s="57"/>
    </row>
    <row r="51" spans="1:93" x14ac:dyDescent="0.25">
      <c r="A51" s="57"/>
      <c r="B51" s="57"/>
      <c r="C51" s="88"/>
      <c r="D51" s="57"/>
      <c r="E51" s="57"/>
      <c r="F51" s="57"/>
      <c r="G51" s="57"/>
      <c r="H51" s="57"/>
      <c r="I51" s="57"/>
      <c r="J51" s="57"/>
      <c r="K51" s="57"/>
      <c r="L51" s="57"/>
      <c r="M51" s="57"/>
      <c r="N51" s="57"/>
      <c r="P51" s="57"/>
      <c r="R51" s="57"/>
      <c r="T51" s="57"/>
      <c r="V51" s="57"/>
      <c r="X51" s="57"/>
      <c r="Z51" s="57"/>
      <c r="AB51" s="57"/>
      <c r="AD51" s="57"/>
      <c r="AF51" s="57"/>
      <c r="AH51" s="57"/>
      <c r="AJ51" s="57"/>
      <c r="AL51" s="57"/>
      <c r="AN51" s="57"/>
      <c r="AP51" s="57"/>
      <c r="AR51" s="57"/>
      <c r="AT51" s="57"/>
      <c r="AV51" s="57"/>
      <c r="AX51" s="57"/>
      <c r="AZ51" s="57"/>
      <c r="BB51" s="57"/>
      <c r="BD51" s="57"/>
      <c r="BF51" s="57"/>
      <c r="BH51" s="57"/>
      <c r="BJ51" s="57"/>
      <c r="BL51" s="57"/>
      <c r="BN51" s="57"/>
      <c r="BP51" s="57"/>
      <c r="BR51" s="57"/>
      <c r="BT51" s="57"/>
      <c r="BV51" s="57"/>
      <c r="BX51" s="57"/>
      <c r="BZ51" s="57"/>
      <c r="CB51" s="57"/>
      <c r="CD51" s="57"/>
      <c r="CE51" s="57"/>
      <c r="CF51" s="57"/>
      <c r="CG51" s="57"/>
      <c r="CH51" s="57"/>
      <c r="CI51" s="57"/>
      <c r="CJ51" s="57"/>
      <c r="CK51" s="57"/>
      <c r="CL51" s="57"/>
      <c r="CM51" s="57"/>
      <c r="CN51" s="57"/>
      <c r="CO51" s="57"/>
    </row>
    <row r="52" spans="1:93" x14ac:dyDescent="0.25">
      <c r="A52" s="57"/>
      <c r="B52" s="57"/>
      <c r="C52" s="88"/>
      <c r="D52" s="57"/>
      <c r="E52" s="57"/>
      <c r="F52" s="57"/>
      <c r="G52" s="57"/>
      <c r="H52" s="57"/>
      <c r="I52" s="57"/>
      <c r="J52" s="57"/>
      <c r="K52" s="57"/>
      <c r="L52" s="57"/>
      <c r="M52" s="57"/>
      <c r="N52" s="57"/>
      <c r="P52" s="57"/>
      <c r="R52" s="57"/>
      <c r="T52" s="57"/>
      <c r="V52" s="57"/>
      <c r="X52" s="57"/>
      <c r="Z52" s="57"/>
      <c r="AB52" s="57"/>
      <c r="AD52" s="57"/>
      <c r="AF52" s="57"/>
      <c r="AH52" s="57"/>
      <c r="AJ52" s="57"/>
      <c r="AL52" s="57"/>
      <c r="AN52" s="57"/>
      <c r="AP52" s="57"/>
      <c r="AR52" s="57"/>
      <c r="AT52" s="57"/>
      <c r="AV52" s="57"/>
      <c r="AX52" s="57"/>
      <c r="AZ52" s="57"/>
      <c r="BB52" s="57"/>
      <c r="BD52" s="57"/>
      <c r="BF52" s="57"/>
      <c r="BH52" s="57"/>
      <c r="BJ52" s="57"/>
      <c r="BL52" s="57"/>
      <c r="BN52" s="57"/>
      <c r="BP52" s="57"/>
      <c r="BR52" s="57"/>
      <c r="BT52" s="57"/>
      <c r="BV52" s="57"/>
      <c r="BX52" s="57"/>
      <c r="BZ52" s="57"/>
      <c r="CB52" s="57"/>
      <c r="CD52" s="57"/>
      <c r="CE52" s="57"/>
      <c r="CF52" s="57"/>
      <c r="CG52" s="57"/>
      <c r="CH52" s="57"/>
      <c r="CI52" s="57"/>
      <c r="CJ52" s="57"/>
      <c r="CK52" s="57"/>
      <c r="CL52" s="57"/>
      <c r="CM52" s="57"/>
      <c r="CN52" s="57"/>
      <c r="CO52" s="57"/>
    </row>
    <row r="53" spans="1:93" x14ac:dyDescent="0.25">
      <c r="A53" s="57"/>
      <c r="B53" s="57"/>
      <c r="C53" s="88"/>
      <c r="D53" s="57"/>
      <c r="E53" s="57"/>
      <c r="F53" s="57"/>
      <c r="G53" s="57"/>
      <c r="H53" s="57"/>
      <c r="I53" s="57"/>
      <c r="J53" s="57"/>
      <c r="K53" s="57"/>
      <c r="L53" s="57"/>
      <c r="M53" s="57"/>
      <c r="N53" s="57"/>
      <c r="P53" s="57"/>
      <c r="R53" s="57"/>
      <c r="T53" s="57"/>
      <c r="V53" s="57"/>
      <c r="X53" s="57"/>
      <c r="Z53" s="57"/>
      <c r="AB53" s="57"/>
      <c r="AD53" s="57"/>
      <c r="AF53" s="57"/>
      <c r="AH53" s="57"/>
      <c r="AJ53" s="57"/>
      <c r="AL53" s="57"/>
      <c r="AN53" s="57"/>
      <c r="AP53" s="57"/>
      <c r="AR53" s="57"/>
      <c r="AT53" s="57"/>
      <c r="AV53" s="57"/>
      <c r="AX53" s="57"/>
      <c r="AZ53" s="57"/>
      <c r="BB53" s="57"/>
      <c r="BD53" s="57"/>
      <c r="BF53" s="57"/>
      <c r="BH53" s="57"/>
      <c r="BJ53" s="57"/>
      <c r="BL53" s="57"/>
      <c r="BN53" s="57"/>
      <c r="BP53" s="57"/>
      <c r="BR53" s="57"/>
      <c r="BT53" s="57"/>
      <c r="BV53" s="57"/>
      <c r="BX53" s="57"/>
      <c r="BZ53" s="57"/>
      <c r="CB53" s="57"/>
      <c r="CD53" s="57"/>
      <c r="CE53" s="57"/>
      <c r="CF53" s="57"/>
      <c r="CG53" s="57"/>
      <c r="CH53" s="57"/>
      <c r="CI53" s="57"/>
      <c r="CJ53" s="57"/>
      <c r="CK53" s="57"/>
      <c r="CL53" s="57"/>
      <c r="CM53" s="57"/>
      <c r="CN53" s="57"/>
      <c r="CO53" s="57"/>
    </row>
    <row r="54" spans="1:93" x14ac:dyDescent="0.25">
      <c r="A54" s="57"/>
      <c r="B54" s="57"/>
      <c r="C54" s="88"/>
      <c r="D54" s="57"/>
      <c r="E54" s="57"/>
      <c r="F54" s="57"/>
      <c r="G54" s="57"/>
      <c r="H54" s="57"/>
      <c r="I54" s="57"/>
      <c r="J54" s="57"/>
      <c r="K54" s="57"/>
      <c r="L54" s="57"/>
      <c r="M54" s="57"/>
      <c r="N54" s="57"/>
      <c r="P54" s="57"/>
      <c r="R54" s="57"/>
      <c r="T54" s="57"/>
      <c r="V54" s="57"/>
      <c r="X54" s="57"/>
      <c r="Z54" s="57"/>
      <c r="AB54" s="57"/>
      <c r="AD54" s="57"/>
      <c r="AF54" s="57"/>
      <c r="AH54" s="57"/>
      <c r="AJ54" s="57"/>
      <c r="AL54" s="57"/>
      <c r="AN54" s="57"/>
      <c r="AP54" s="57"/>
      <c r="AR54" s="57"/>
      <c r="AT54" s="57"/>
      <c r="AV54" s="57"/>
      <c r="AX54" s="57"/>
      <c r="AZ54" s="57"/>
      <c r="BB54" s="57"/>
      <c r="BD54" s="57"/>
      <c r="BF54" s="57"/>
      <c r="BH54" s="57"/>
      <c r="BJ54" s="57"/>
      <c r="BL54" s="57"/>
      <c r="BN54" s="57"/>
      <c r="BP54" s="57"/>
      <c r="BR54" s="57"/>
      <c r="BT54" s="57"/>
      <c r="BV54" s="57"/>
      <c r="BX54" s="57"/>
      <c r="BZ54" s="57"/>
      <c r="CB54" s="57"/>
      <c r="CD54" s="57"/>
      <c r="CE54" s="57"/>
      <c r="CF54" s="57"/>
      <c r="CG54" s="57"/>
      <c r="CH54" s="57"/>
      <c r="CI54" s="57"/>
      <c r="CJ54" s="57"/>
      <c r="CK54" s="57"/>
      <c r="CL54" s="57"/>
      <c r="CM54" s="57"/>
      <c r="CN54" s="57"/>
      <c r="CO54" s="57"/>
    </row>
    <row r="55" spans="1:93" x14ac:dyDescent="0.25">
      <c r="A55" s="57"/>
      <c r="B55" s="57"/>
      <c r="C55" s="88"/>
      <c r="D55" s="57"/>
      <c r="E55" s="57"/>
      <c r="F55" s="57"/>
      <c r="G55" s="57"/>
      <c r="H55" s="57"/>
      <c r="I55" s="57"/>
      <c r="J55" s="57"/>
      <c r="K55" s="57"/>
      <c r="L55" s="57"/>
      <c r="M55" s="57"/>
      <c r="N55" s="57"/>
      <c r="P55" s="57"/>
      <c r="R55" s="57"/>
      <c r="T55" s="57"/>
      <c r="V55" s="57"/>
      <c r="X55" s="57"/>
      <c r="Z55" s="57"/>
      <c r="AB55" s="57"/>
      <c r="AD55" s="57"/>
      <c r="AF55" s="57"/>
      <c r="AH55" s="57"/>
      <c r="AJ55" s="57"/>
      <c r="AL55" s="57"/>
      <c r="AN55" s="57"/>
      <c r="AP55" s="57"/>
      <c r="AR55" s="57"/>
      <c r="AT55" s="57"/>
      <c r="AV55" s="57"/>
      <c r="AX55" s="57"/>
      <c r="AZ55" s="57"/>
      <c r="BB55" s="57"/>
      <c r="BD55" s="57"/>
      <c r="BF55" s="57"/>
      <c r="BH55" s="57"/>
      <c r="BJ55" s="57"/>
      <c r="BL55" s="57"/>
      <c r="BN55" s="57"/>
      <c r="BP55" s="57"/>
      <c r="BR55" s="57"/>
      <c r="BT55" s="57"/>
      <c r="BV55" s="57"/>
      <c r="BX55" s="57"/>
      <c r="BZ55" s="57"/>
      <c r="CB55" s="57"/>
      <c r="CD55" s="57"/>
      <c r="CE55" s="57"/>
      <c r="CF55" s="57"/>
      <c r="CG55" s="57"/>
      <c r="CH55" s="57"/>
      <c r="CI55" s="57"/>
      <c r="CJ55" s="57"/>
      <c r="CK55" s="57"/>
      <c r="CL55" s="57"/>
      <c r="CM55" s="57"/>
      <c r="CN55" s="57"/>
      <c r="CO55" s="57"/>
    </row>
    <row r="56" spans="1:93" x14ac:dyDescent="0.25">
      <c r="A56" s="57"/>
      <c r="B56" s="57"/>
      <c r="C56" s="88"/>
      <c r="D56" s="57"/>
      <c r="E56" s="57"/>
      <c r="F56" s="57"/>
      <c r="G56" s="57"/>
      <c r="H56" s="57"/>
      <c r="I56" s="57"/>
      <c r="J56" s="57"/>
      <c r="K56" s="57"/>
      <c r="L56" s="57"/>
      <c r="M56" s="57"/>
      <c r="N56" s="57"/>
      <c r="P56" s="57"/>
      <c r="R56" s="57"/>
      <c r="T56" s="57"/>
      <c r="V56" s="57"/>
      <c r="X56" s="57"/>
      <c r="Z56" s="57"/>
      <c r="AB56" s="57"/>
      <c r="AD56" s="57"/>
      <c r="AF56" s="57"/>
      <c r="AH56" s="57"/>
      <c r="AJ56" s="57"/>
      <c r="AL56" s="57"/>
      <c r="AN56" s="57"/>
      <c r="AP56" s="57"/>
      <c r="AR56" s="57"/>
      <c r="AT56" s="57"/>
      <c r="AV56" s="57"/>
      <c r="AX56" s="57"/>
      <c r="AZ56" s="57"/>
      <c r="BB56" s="57"/>
      <c r="BD56" s="57"/>
      <c r="BF56" s="57"/>
      <c r="BH56" s="57"/>
      <c r="BJ56" s="57"/>
      <c r="BL56" s="57"/>
      <c r="BN56" s="57"/>
      <c r="BP56" s="57"/>
      <c r="BR56" s="57"/>
      <c r="BT56" s="57"/>
      <c r="BV56" s="57"/>
      <c r="BX56" s="57"/>
      <c r="BZ56" s="57"/>
      <c r="CB56" s="57"/>
      <c r="CD56" s="57"/>
      <c r="CE56" s="57"/>
      <c r="CF56" s="57"/>
      <c r="CG56" s="57"/>
      <c r="CH56" s="57"/>
      <c r="CI56" s="57"/>
      <c r="CJ56" s="57"/>
      <c r="CK56" s="57"/>
      <c r="CL56" s="57"/>
      <c r="CM56" s="57"/>
      <c r="CN56" s="57"/>
      <c r="CO56" s="57"/>
    </row>
    <row r="57" spans="1:93" x14ac:dyDescent="0.25">
      <c r="A57" s="57"/>
      <c r="B57" s="57"/>
      <c r="C57" s="88"/>
      <c r="D57" s="57"/>
      <c r="E57" s="57"/>
      <c r="F57" s="57"/>
      <c r="G57" s="57"/>
      <c r="H57" s="57"/>
      <c r="I57" s="57"/>
      <c r="J57" s="57"/>
      <c r="K57" s="57"/>
      <c r="L57" s="57"/>
      <c r="M57" s="57"/>
      <c r="N57" s="57"/>
      <c r="P57" s="57"/>
      <c r="R57" s="57"/>
      <c r="T57" s="57"/>
      <c r="V57" s="57"/>
      <c r="X57" s="57"/>
      <c r="Z57" s="57"/>
      <c r="AB57" s="57"/>
      <c r="AD57" s="57"/>
      <c r="AF57" s="57"/>
      <c r="AH57" s="57"/>
      <c r="AJ57" s="57"/>
      <c r="AL57" s="57"/>
      <c r="AN57" s="57"/>
      <c r="AP57" s="57"/>
      <c r="AR57" s="57"/>
      <c r="AT57" s="57"/>
      <c r="AV57" s="57"/>
      <c r="AX57" s="57"/>
      <c r="AZ57" s="57"/>
      <c r="BB57" s="57"/>
      <c r="BD57" s="57"/>
      <c r="BF57" s="57"/>
      <c r="BH57" s="57"/>
      <c r="BJ57" s="57"/>
      <c r="BL57" s="57"/>
      <c r="BN57" s="57"/>
      <c r="BP57" s="57"/>
      <c r="BR57" s="57"/>
      <c r="BT57" s="57"/>
      <c r="BV57" s="57"/>
      <c r="BX57" s="57"/>
      <c r="BZ57" s="57"/>
      <c r="CB57" s="57"/>
      <c r="CD57" s="57"/>
      <c r="CE57" s="57"/>
      <c r="CF57" s="57"/>
      <c r="CG57" s="57"/>
      <c r="CH57" s="57"/>
      <c r="CI57" s="57"/>
      <c r="CJ57" s="57"/>
      <c r="CK57" s="57"/>
      <c r="CL57" s="57"/>
      <c r="CM57" s="57"/>
      <c r="CN57" s="57"/>
      <c r="CO57" s="57"/>
    </row>
    <row r="58" spans="1:93" x14ac:dyDescent="0.25">
      <c r="A58" s="57"/>
      <c r="B58" s="57"/>
      <c r="C58" s="88"/>
      <c r="D58" s="57"/>
      <c r="E58" s="57"/>
      <c r="F58" s="57"/>
      <c r="G58" s="57"/>
      <c r="H58" s="57"/>
      <c r="I58" s="57"/>
      <c r="J58" s="57"/>
      <c r="K58" s="57"/>
      <c r="L58" s="57"/>
      <c r="M58" s="57"/>
      <c r="N58" s="57"/>
      <c r="P58" s="57"/>
      <c r="R58" s="57"/>
      <c r="T58" s="57"/>
      <c r="V58" s="57"/>
      <c r="X58" s="57"/>
      <c r="Z58" s="57"/>
      <c r="AB58" s="57"/>
      <c r="AD58" s="57"/>
      <c r="AF58" s="57"/>
      <c r="AH58" s="57"/>
      <c r="AJ58" s="57"/>
      <c r="AL58" s="57"/>
      <c r="AN58" s="57"/>
      <c r="AP58" s="57"/>
      <c r="AR58" s="57"/>
      <c r="AT58" s="57"/>
      <c r="AV58" s="57"/>
      <c r="AX58" s="57"/>
      <c r="AZ58" s="57"/>
      <c r="BB58" s="57"/>
      <c r="BD58" s="57"/>
      <c r="BF58" s="57"/>
      <c r="BH58" s="57"/>
      <c r="BJ58" s="57"/>
      <c r="BL58" s="57"/>
      <c r="BN58" s="57"/>
      <c r="BP58" s="57"/>
      <c r="BR58" s="57"/>
      <c r="BT58" s="57"/>
      <c r="BV58" s="57"/>
      <c r="BX58" s="57"/>
      <c r="BZ58" s="57"/>
      <c r="CB58" s="57"/>
      <c r="CD58" s="57"/>
      <c r="CE58" s="57"/>
      <c r="CF58" s="57"/>
      <c r="CG58" s="57"/>
      <c r="CH58" s="57"/>
      <c r="CI58" s="57"/>
      <c r="CJ58" s="57"/>
      <c r="CK58" s="57"/>
      <c r="CL58" s="57"/>
      <c r="CM58" s="57"/>
      <c r="CN58" s="57"/>
      <c r="CO58" s="57"/>
    </row>
    <row r="59" spans="1:93" x14ac:dyDescent="0.25">
      <c r="A59" s="57"/>
      <c r="B59" s="57"/>
      <c r="C59" s="88"/>
      <c r="D59" s="57"/>
      <c r="E59" s="57"/>
      <c r="F59" s="57"/>
      <c r="G59" s="57"/>
      <c r="H59" s="57"/>
      <c r="I59" s="57"/>
      <c r="J59" s="57"/>
      <c r="K59" s="57"/>
      <c r="L59" s="57"/>
      <c r="M59" s="57"/>
      <c r="N59" s="57"/>
      <c r="P59" s="57"/>
      <c r="R59" s="57"/>
      <c r="T59" s="57"/>
      <c r="V59" s="57"/>
      <c r="X59" s="57"/>
      <c r="Z59" s="57"/>
      <c r="AB59" s="57"/>
      <c r="AD59" s="57"/>
      <c r="AF59" s="57"/>
      <c r="AH59" s="57"/>
      <c r="AJ59" s="57"/>
      <c r="AL59" s="57"/>
      <c r="AN59" s="57"/>
      <c r="AP59" s="57"/>
      <c r="AR59" s="57"/>
      <c r="AT59" s="57"/>
      <c r="AV59" s="57"/>
      <c r="AX59" s="57"/>
      <c r="AZ59" s="57"/>
      <c r="BB59" s="57"/>
      <c r="BD59" s="57"/>
      <c r="BF59" s="57"/>
      <c r="BH59" s="57"/>
      <c r="BJ59" s="57"/>
      <c r="BL59" s="57"/>
      <c r="BN59" s="57"/>
      <c r="BP59" s="57"/>
      <c r="BR59" s="57"/>
      <c r="BT59" s="57"/>
      <c r="BV59" s="57"/>
      <c r="BX59" s="57"/>
      <c r="BZ59" s="57"/>
      <c r="CB59" s="57"/>
      <c r="CD59" s="57"/>
      <c r="CE59" s="57"/>
      <c r="CF59" s="57"/>
      <c r="CG59" s="57"/>
      <c r="CH59" s="57"/>
      <c r="CI59" s="57"/>
      <c r="CJ59" s="57"/>
      <c r="CK59" s="57"/>
      <c r="CL59" s="57"/>
      <c r="CM59" s="57"/>
      <c r="CN59" s="57"/>
      <c r="CO59" s="57"/>
    </row>
    <row r="60" spans="1:93" x14ac:dyDescent="0.25">
      <c r="A60" s="57"/>
      <c r="B60" s="57"/>
      <c r="C60" s="88"/>
      <c r="D60" s="57"/>
      <c r="E60" s="57"/>
      <c r="F60" s="57"/>
      <c r="G60" s="57"/>
      <c r="H60" s="57"/>
      <c r="I60" s="57"/>
      <c r="J60" s="57"/>
      <c r="K60" s="57"/>
      <c r="L60" s="57"/>
      <c r="M60" s="57"/>
      <c r="N60" s="57"/>
      <c r="P60" s="57"/>
      <c r="R60" s="57"/>
      <c r="T60" s="57"/>
      <c r="V60" s="57"/>
      <c r="X60" s="57"/>
      <c r="Z60" s="57"/>
      <c r="AB60" s="57"/>
      <c r="AD60" s="57"/>
      <c r="AF60" s="57"/>
      <c r="AH60" s="57"/>
      <c r="AJ60" s="57"/>
      <c r="AL60" s="57"/>
      <c r="AN60" s="57"/>
      <c r="AP60" s="57"/>
      <c r="AR60" s="57"/>
      <c r="AT60" s="57"/>
      <c r="AV60" s="57"/>
      <c r="AX60" s="57"/>
      <c r="AZ60" s="57"/>
      <c r="BB60" s="57"/>
      <c r="BD60" s="57"/>
      <c r="BF60" s="57"/>
      <c r="BH60" s="57"/>
      <c r="BJ60" s="57"/>
      <c r="BL60" s="57"/>
      <c r="BN60" s="57"/>
      <c r="BP60" s="57"/>
      <c r="BR60" s="57"/>
      <c r="BT60" s="57"/>
      <c r="BV60" s="57"/>
      <c r="BX60" s="57"/>
      <c r="BZ60" s="57"/>
      <c r="CB60" s="57"/>
      <c r="CD60" s="57"/>
      <c r="CE60" s="57"/>
      <c r="CF60" s="57"/>
      <c r="CG60" s="57"/>
      <c r="CH60" s="57"/>
      <c r="CI60" s="57"/>
      <c r="CJ60" s="57"/>
      <c r="CK60" s="57"/>
      <c r="CL60" s="57"/>
      <c r="CM60" s="57"/>
      <c r="CN60" s="57"/>
      <c r="CO60" s="57"/>
    </row>
    <row r="61" spans="1:93" x14ac:dyDescent="0.25">
      <c r="A61" s="57"/>
      <c r="B61" s="57"/>
      <c r="C61" s="88"/>
      <c r="D61" s="57"/>
      <c r="E61" s="57"/>
      <c r="F61" s="57"/>
      <c r="G61" s="57"/>
      <c r="H61" s="57"/>
      <c r="I61" s="57"/>
      <c r="J61" s="57"/>
      <c r="K61" s="57"/>
      <c r="L61" s="57"/>
      <c r="M61" s="57"/>
      <c r="N61" s="57"/>
      <c r="P61" s="57"/>
      <c r="R61" s="57"/>
      <c r="T61" s="57"/>
      <c r="V61" s="57"/>
      <c r="X61" s="57"/>
      <c r="Z61" s="57"/>
      <c r="AB61" s="57"/>
      <c r="AD61" s="57"/>
      <c r="AF61" s="57"/>
      <c r="AH61" s="57"/>
      <c r="AJ61" s="57"/>
      <c r="AL61" s="57"/>
      <c r="AN61" s="57"/>
      <c r="AP61" s="57"/>
      <c r="AR61" s="57"/>
      <c r="AT61" s="57"/>
      <c r="AV61" s="57"/>
      <c r="AX61" s="57"/>
      <c r="AZ61" s="57"/>
      <c r="BB61" s="57"/>
      <c r="BD61" s="57"/>
      <c r="BF61" s="57"/>
      <c r="BH61" s="57"/>
      <c r="BJ61" s="57"/>
      <c r="BL61" s="57"/>
      <c r="BN61" s="57"/>
      <c r="BP61" s="57"/>
      <c r="BR61" s="57"/>
      <c r="BT61" s="57"/>
      <c r="BV61" s="57"/>
      <c r="BX61" s="57"/>
      <c r="BZ61" s="57"/>
      <c r="CB61" s="57"/>
      <c r="CD61" s="57"/>
      <c r="CE61" s="57"/>
      <c r="CF61" s="57"/>
      <c r="CG61" s="57"/>
      <c r="CH61" s="57"/>
      <c r="CI61" s="57"/>
      <c r="CJ61" s="57"/>
      <c r="CK61" s="57"/>
      <c r="CL61" s="57"/>
      <c r="CM61" s="57"/>
      <c r="CN61" s="57"/>
      <c r="CO61" s="57"/>
    </row>
    <row r="62" spans="1:93" x14ac:dyDescent="0.25">
      <c r="A62" s="57"/>
      <c r="B62" s="57"/>
      <c r="C62" s="88"/>
      <c r="D62" s="57"/>
      <c r="E62" s="57"/>
      <c r="F62" s="57"/>
      <c r="G62" s="57"/>
      <c r="H62" s="57"/>
      <c r="I62" s="57"/>
      <c r="J62" s="57"/>
      <c r="K62" s="57"/>
      <c r="L62" s="57"/>
      <c r="M62" s="57"/>
      <c r="N62" s="57"/>
      <c r="P62" s="57"/>
      <c r="R62" s="57"/>
      <c r="T62" s="57"/>
      <c r="V62" s="57"/>
      <c r="X62" s="57"/>
      <c r="Z62" s="57"/>
      <c r="AB62" s="57"/>
      <c r="AD62" s="57"/>
      <c r="AF62" s="57"/>
      <c r="AH62" s="57"/>
      <c r="AJ62" s="57"/>
      <c r="AL62" s="57"/>
      <c r="AN62" s="57"/>
      <c r="AP62" s="57"/>
      <c r="AR62" s="57"/>
      <c r="AT62" s="57"/>
      <c r="AV62" s="57"/>
      <c r="AX62" s="57"/>
      <c r="AZ62" s="57"/>
      <c r="BB62" s="57"/>
      <c r="BD62" s="57"/>
      <c r="BF62" s="57"/>
      <c r="BH62" s="57"/>
      <c r="BJ62" s="57"/>
      <c r="BL62" s="57"/>
      <c r="BN62" s="57"/>
      <c r="BP62" s="57"/>
      <c r="BR62" s="57"/>
      <c r="BT62" s="57"/>
      <c r="BV62" s="57"/>
      <c r="BX62" s="57"/>
      <c r="BZ62" s="57"/>
      <c r="CB62" s="57"/>
      <c r="CD62" s="57"/>
      <c r="CE62" s="57"/>
      <c r="CF62" s="57"/>
      <c r="CG62" s="57"/>
      <c r="CH62" s="57"/>
      <c r="CI62" s="57"/>
      <c r="CJ62" s="57"/>
      <c r="CK62" s="57"/>
      <c r="CL62" s="57"/>
      <c r="CM62" s="57"/>
      <c r="CN62" s="57"/>
      <c r="CO62" s="57"/>
    </row>
    <row r="63" spans="1:93" x14ac:dyDescent="0.25">
      <c r="A63" s="57"/>
      <c r="B63" s="57"/>
      <c r="C63" s="88"/>
      <c r="D63" s="57"/>
      <c r="E63" s="57"/>
      <c r="F63" s="57"/>
      <c r="G63" s="57"/>
      <c r="H63" s="57"/>
      <c r="I63" s="57"/>
      <c r="J63" s="57"/>
      <c r="K63" s="57"/>
      <c r="L63" s="57"/>
      <c r="M63" s="57"/>
      <c r="N63" s="57"/>
      <c r="P63" s="57"/>
      <c r="R63" s="57"/>
      <c r="T63" s="57"/>
      <c r="V63" s="57"/>
      <c r="X63" s="57"/>
      <c r="Z63" s="57"/>
      <c r="AB63" s="57"/>
      <c r="AD63" s="57"/>
      <c r="AF63" s="57"/>
      <c r="AH63" s="57"/>
      <c r="AJ63" s="57"/>
      <c r="AL63" s="57"/>
      <c r="AN63" s="57"/>
      <c r="AP63" s="57"/>
      <c r="AR63" s="57"/>
      <c r="AT63" s="57"/>
      <c r="AV63" s="57"/>
      <c r="AX63" s="57"/>
      <c r="AZ63" s="57"/>
      <c r="BB63" s="57"/>
      <c r="BD63" s="57"/>
      <c r="BF63" s="57"/>
      <c r="BH63" s="57"/>
      <c r="BJ63" s="57"/>
      <c r="BL63" s="57"/>
      <c r="BN63" s="57"/>
      <c r="BP63" s="57"/>
      <c r="BR63" s="57"/>
      <c r="BT63" s="57"/>
      <c r="BV63" s="57"/>
      <c r="BX63" s="57"/>
      <c r="BZ63" s="57"/>
      <c r="CB63" s="57"/>
      <c r="CD63" s="57"/>
      <c r="CE63" s="57"/>
      <c r="CF63" s="57"/>
      <c r="CG63" s="57"/>
      <c r="CH63" s="57"/>
      <c r="CI63" s="57"/>
      <c r="CJ63" s="57"/>
      <c r="CK63" s="57"/>
      <c r="CL63" s="57"/>
      <c r="CM63" s="57"/>
      <c r="CN63" s="57"/>
      <c r="CO63" s="57"/>
    </row>
    <row r="64" spans="1:93" x14ac:dyDescent="0.25">
      <c r="A64" s="57"/>
      <c r="B64" s="57"/>
      <c r="C64" s="88"/>
      <c r="D64" s="57"/>
      <c r="E64" s="57"/>
      <c r="F64" s="57"/>
      <c r="G64" s="57"/>
      <c r="H64" s="57"/>
      <c r="I64" s="57"/>
      <c r="J64" s="57"/>
      <c r="K64" s="57"/>
      <c r="L64" s="57"/>
      <c r="M64" s="57"/>
      <c r="N64" s="57"/>
      <c r="P64" s="57"/>
      <c r="R64" s="57"/>
      <c r="T64" s="57"/>
      <c r="V64" s="57"/>
      <c r="X64" s="57"/>
      <c r="Z64" s="57"/>
      <c r="AB64" s="57"/>
      <c r="AD64" s="57"/>
      <c r="AF64" s="57"/>
      <c r="AH64" s="57"/>
      <c r="AJ64" s="57"/>
      <c r="AL64" s="57"/>
      <c r="AN64" s="57"/>
      <c r="AP64" s="57"/>
      <c r="AR64" s="57"/>
      <c r="AT64" s="57"/>
      <c r="AV64" s="57"/>
      <c r="AX64" s="57"/>
      <c r="AZ64" s="57"/>
      <c r="BB64" s="57"/>
      <c r="BD64" s="57"/>
      <c r="BF64" s="57"/>
      <c r="BH64" s="57"/>
      <c r="BJ64" s="57"/>
      <c r="BL64" s="57"/>
      <c r="BN64" s="57"/>
      <c r="BP64" s="57"/>
      <c r="BR64" s="57"/>
      <c r="BT64" s="57"/>
      <c r="BV64" s="57"/>
      <c r="BX64" s="57"/>
      <c r="BZ64" s="57"/>
      <c r="CB64" s="57"/>
      <c r="CD64" s="57"/>
      <c r="CE64" s="57"/>
      <c r="CF64" s="57"/>
      <c r="CG64" s="57"/>
      <c r="CH64" s="57"/>
      <c r="CI64" s="57"/>
      <c r="CJ64" s="57"/>
      <c r="CK64" s="57"/>
      <c r="CL64" s="57"/>
      <c r="CM64" s="57"/>
      <c r="CN64" s="57"/>
      <c r="CO64" s="57"/>
    </row>
    <row r="65" spans="1:93" x14ac:dyDescent="0.25">
      <c r="A65" s="57"/>
      <c r="B65" s="57"/>
      <c r="C65" s="88"/>
      <c r="D65" s="57"/>
      <c r="E65" s="57"/>
      <c r="F65" s="57"/>
      <c r="G65" s="57"/>
      <c r="H65" s="57"/>
      <c r="I65" s="57"/>
      <c r="J65" s="57"/>
      <c r="K65" s="57"/>
      <c r="L65" s="57"/>
      <c r="M65" s="57"/>
      <c r="N65" s="57"/>
      <c r="P65" s="57"/>
      <c r="R65" s="57"/>
      <c r="T65" s="57"/>
      <c r="V65" s="57"/>
      <c r="X65" s="57"/>
      <c r="Z65" s="57"/>
      <c r="AB65" s="57"/>
      <c r="AD65" s="57"/>
      <c r="AF65" s="57"/>
      <c r="AH65" s="57"/>
      <c r="AJ65" s="57"/>
      <c r="AL65" s="57"/>
      <c r="AN65" s="57"/>
      <c r="AP65" s="57"/>
      <c r="AR65" s="57"/>
      <c r="AT65" s="57"/>
      <c r="AV65" s="57"/>
      <c r="AX65" s="57"/>
      <c r="AZ65" s="57"/>
      <c r="BB65" s="57"/>
      <c r="BD65" s="57"/>
      <c r="BF65" s="57"/>
      <c r="BH65" s="57"/>
      <c r="BJ65" s="57"/>
      <c r="BL65" s="57"/>
      <c r="BN65" s="57"/>
      <c r="BP65" s="57"/>
      <c r="BR65" s="57"/>
      <c r="BT65" s="57"/>
      <c r="BV65" s="57"/>
      <c r="BX65" s="57"/>
      <c r="BZ65" s="57"/>
      <c r="CB65" s="57"/>
      <c r="CD65" s="57"/>
      <c r="CE65" s="57"/>
      <c r="CF65" s="57"/>
      <c r="CG65" s="57"/>
      <c r="CH65" s="57"/>
      <c r="CI65" s="57"/>
      <c r="CJ65" s="57"/>
      <c r="CK65" s="57"/>
      <c r="CL65" s="57"/>
      <c r="CM65" s="57"/>
      <c r="CN65" s="57"/>
      <c r="CO65" s="57"/>
    </row>
    <row r="66" spans="1:93" x14ac:dyDescent="0.25">
      <c r="A66" s="57"/>
      <c r="B66" s="57"/>
      <c r="C66" s="88"/>
      <c r="D66" s="57"/>
      <c r="E66" s="57"/>
      <c r="F66" s="57"/>
      <c r="G66" s="57"/>
      <c r="H66" s="57"/>
      <c r="I66" s="57"/>
      <c r="J66" s="57"/>
      <c r="K66" s="57"/>
      <c r="L66" s="57"/>
      <c r="M66" s="57"/>
      <c r="N66" s="57"/>
      <c r="P66" s="57"/>
      <c r="R66" s="57"/>
      <c r="T66" s="57"/>
      <c r="V66" s="57"/>
      <c r="X66" s="57"/>
      <c r="Z66" s="57"/>
      <c r="AB66" s="57"/>
      <c r="AD66" s="57"/>
      <c r="AF66" s="57"/>
      <c r="AH66" s="57"/>
      <c r="AJ66" s="57"/>
      <c r="AL66" s="57"/>
      <c r="AN66" s="57"/>
      <c r="AP66" s="57"/>
      <c r="AR66" s="57"/>
      <c r="AT66" s="57"/>
      <c r="AV66" s="57"/>
      <c r="AX66" s="57"/>
      <c r="AZ66" s="57"/>
      <c r="BB66" s="57"/>
      <c r="BD66" s="57"/>
      <c r="BF66" s="57"/>
      <c r="BH66" s="57"/>
      <c r="BJ66" s="57"/>
      <c r="BL66" s="57"/>
      <c r="BN66" s="57"/>
      <c r="BP66" s="57"/>
      <c r="BR66" s="57"/>
      <c r="BT66" s="57"/>
      <c r="BV66" s="57"/>
      <c r="BX66" s="57"/>
      <c r="BZ66" s="57"/>
      <c r="CB66" s="57"/>
      <c r="CD66" s="57"/>
      <c r="CE66" s="57"/>
      <c r="CF66" s="57"/>
      <c r="CG66" s="57"/>
      <c r="CH66" s="57"/>
      <c r="CI66" s="57"/>
      <c r="CJ66" s="57"/>
      <c r="CK66" s="57"/>
      <c r="CL66" s="57"/>
      <c r="CM66" s="57"/>
      <c r="CN66" s="57"/>
      <c r="CO66" s="57"/>
    </row>
    <row r="67" spans="1:93" x14ac:dyDescent="0.25">
      <c r="A67" s="57"/>
      <c r="B67" s="57"/>
      <c r="C67" s="88"/>
      <c r="D67" s="57"/>
      <c r="E67" s="57"/>
      <c r="F67" s="57"/>
      <c r="G67" s="57"/>
      <c r="H67" s="57"/>
      <c r="I67" s="57"/>
      <c r="J67" s="57"/>
      <c r="K67" s="57"/>
      <c r="L67" s="57"/>
      <c r="M67" s="57"/>
      <c r="N67" s="57"/>
      <c r="P67" s="57"/>
      <c r="R67" s="57"/>
      <c r="T67" s="57"/>
      <c r="V67" s="57"/>
      <c r="X67" s="57"/>
      <c r="Z67" s="57"/>
      <c r="AB67" s="57"/>
      <c r="AD67" s="57"/>
      <c r="AF67" s="57"/>
      <c r="AH67" s="57"/>
      <c r="AJ67" s="57"/>
      <c r="AL67" s="57"/>
      <c r="AN67" s="57"/>
      <c r="AP67" s="57"/>
      <c r="AR67" s="57"/>
      <c r="AT67" s="57"/>
      <c r="AV67" s="57"/>
      <c r="AX67" s="57"/>
      <c r="AZ67" s="57"/>
      <c r="BB67" s="57"/>
      <c r="BD67" s="57"/>
      <c r="BF67" s="57"/>
      <c r="BH67" s="57"/>
      <c r="BJ67" s="57"/>
      <c r="BL67" s="57"/>
      <c r="BN67" s="57"/>
      <c r="BP67" s="57"/>
      <c r="BR67" s="57"/>
      <c r="BT67" s="57"/>
      <c r="BV67" s="57"/>
      <c r="BX67" s="57"/>
      <c r="BZ67" s="57"/>
      <c r="CB67" s="57"/>
      <c r="CD67" s="57"/>
      <c r="CE67" s="57"/>
      <c r="CF67" s="57"/>
      <c r="CG67" s="57"/>
      <c r="CH67" s="57"/>
      <c r="CI67" s="57"/>
      <c r="CJ67" s="57"/>
      <c r="CK67" s="57"/>
      <c r="CL67" s="57"/>
      <c r="CM67" s="57"/>
      <c r="CN67" s="57"/>
      <c r="CO67" s="57"/>
    </row>
    <row r="68" spans="1:93" x14ac:dyDescent="0.25">
      <c r="A68" s="57"/>
      <c r="B68" s="57"/>
      <c r="C68" s="88"/>
      <c r="D68" s="57"/>
      <c r="E68" s="57"/>
      <c r="F68" s="57"/>
      <c r="G68" s="57"/>
      <c r="H68" s="57"/>
      <c r="I68" s="57"/>
      <c r="J68" s="57"/>
      <c r="K68" s="57"/>
      <c r="L68" s="57"/>
      <c r="M68" s="57"/>
      <c r="N68" s="57"/>
      <c r="P68" s="57"/>
      <c r="R68" s="57"/>
      <c r="T68" s="57"/>
      <c r="V68" s="57"/>
      <c r="X68" s="57"/>
      <c r="Z68" s="57"/>
      <c r="AB68" s="57"/>
      <c r="AD68" s="57"/>
      <c r="AF68" s="57"/>
      <c r="AH68" s="57"/>
      <c r="AJ68" s="57"/>
      <c r="AL68" s="57"/>
      <c r="AN68" s="57"/>
      <c r="AP68" s="57"/>
      <c r="AR68" s="57"/>
      <c r="AT68" s="57"/>
      <c r="AV68" s="57"/>
      <c r="AX68" s="57"/>
      <c r="AZ68" s="57"/>
      <c r="BB68" s="57"/>
      <c r="BD68" s="57"/>
      <c r="BF68" s="57"/>
      <c r="BH68" s="57"/>
      <c r="BJ68" s="57"/>
      <c r="BL68" s="57"/>
      <c r="BN68" s="57"/>
      <c r="BP68" s="57"/>
      <c r="BR68" s="57"/>
      <c r="BT68" s="57"/>
      <c r="BV68" s="57"/>
      <c r="BX68" s="57"/>
      <c r="BZ68" s="57"/>
      <c r="CB68" s="57"/>
      <c r="CD68" s="57"/>
      <c r="CE68" s="57"/>
      <c r="CF68" s="57"/>
      <c r="CG68" s="57"/>
      <c r="CH68" s="57"/>
      <c r="CI68" s="57"/>
      <c r="CJ68" s="57"/>
      <c r="CK68" s="57"/>
      <c r="CL68" s="57"/>
      <c r="CM68" s="57"/>
      <c r="CN68" s="57"/>
      <c r="CO68" s="57"/>
    </row>
    <row r="69" spans="1:93" x14ac:dyDescent="0.25">
      <c r="A69" s="57"/>
      <c r="B69" s="57"/>
      <c r="C69" s="88"/>
      <c r="D69" s="57"/>
      <c r="E69" s="57"/>
      <c r="F69" s="57"/>
      <c r="G69" s="57"/>
      <c r="H69" s="57"/>
      <c r="I69" s="57"/>
      <c r="J69" s="57"/>
      <c r="K69" s="57"/>
      <c r="L69" s="57"/>
      <c r="M69" s="57"/>
      <c r="N69" s="57"/>
      <c r="P69" s="57"/>
      <c r="R69" s="57"/>
      <c r="T69" s="57"/>
      <c r="V69" s="57"/>
      <c r="X69" s="57"/>
      <c r="Z69" s="57"/>
      <c r="AB69" s="57"/>
      <c r="AD69" s="57"/>
      <c r="AF69" s="57"/>
      <c r="AH69" s="57"/>
      <c r="AJ69" s="57"/>
      <c r="AL69" s="57"/>
      <c r="AN69" s="57"/>
      <c r="AP69" s="57"/>
      <c r="AR69" s="57"/>
      <c r="AT69" s="57"/>
      <c r="AV69" s="57"/>
      <c r="AX69" s="57"/>
      <c r="AZ69" s="57"/>
      <c r="BB69" s="57"/>
      <c r="BD69" s="57"/>
      <c r="BF69" s="57"/>
      <c r="BH69" s="57"/>
      <c r="BJ69" s="57"/>
      <c r="BL69" s="57"/>
      <c r="BN69" s="57"/>
      <c r="BP69" s="57"/>
      <c r="BR69" s="57"/>
      <c r="BT69" s="57"/>
      <c r="BV69" s="57"/>
      <c r="BX69" s="57"/>
      <c r="BZ69" s="57"/>
      <c r="CB69" s="57"/>
      <c r="CD69" s="57"/>
      <c r="CE69" s="57"/>
      <c r="CF69" s="57"/>
      <c r="CG69" s="57"/>
      <c r="CH69" s="57"/>
      <c r="CI69" s="57"/>
      <c r="CJ69" s="57"/>
      <c r="CK69" s="57"/>
      <c r="CL69" s="57"/>
      <c r="CM69" s="57"/>
      <c r="CN69" s="57"/>
      <c r="CO69" s="57"/>
    </row>
    <row r="70" spans="1:93" x14ac:dyDescent="0.25">
      <c r="A70" s="57"/>
      <c r="B70" s="57"/>
      <c r="C70" s="88"/>
      <c r="D70" s="57"/>
      <c r="E70" s="57"/>
      <c r="F70" s="57"/>
      <c r="G70" s="57"/>
      <c r="H70" s="57"/>
      <c r="I70" s="57"/>
      <c r="J70" s="57"/>
      <c r="K70" s="57"/>
      <c r="L70" s="57"/>
      <c r="M70" s="57"/>
      <c r="N70" s="57"/>
      <c r="P70" s="57"/>
      <c r="R70" s="57"/>
      <c r="T70" s="57"/>
      <c r="V70" s="57"/>
      <c r="X70" s="57"/>
      <c r="Z70" s="57"/>
      <c r="AB70" s="57"/>
      <c r="AD70" s="57"/>
      <c r="AF70" s="57"/>
      <c r="AH70" s="57"/>
      <c r="AJ70" s="57"/>
      <c r="AL70" s="57"/>
      <c r="AN70" s="57"/>
      <c r="AP70" s="57"/>
      <c r="AR70" s="57"/>
      <c r="AT70" s="57"/>
      <c r="AV70" s="57"/>
      <c r="AX70" s="57"/>
      <c r="AZ70" s="57"/>
      <c r="BB70" s="57"/>
      <c r="BD70" s="57"/>
      <c r="BF70" s="57"/>
      <c r="BH70" s="57"/>
      <c r="BJ70" s="57"/>
      <c r="BL70" s="57"/>
      <c r="BN70" s="57"/>
      <c r="BP70" s="57"/>
      <c r="BR70" s="57"/>
      <c r="BT70" s="57"/>
      <c r="BV70" s="57"/>
      <c r="BX70" s="57"/>
      <c r="BZ70" s="57"/>
      <c r="CB70" s="57"/>
      <c r="CD70" s="57"/>
      <c r="CE70" s="57"/>
      <c r="CF70" s="57"/>
      <c r="CG70" s="57"/>
      <c r="CH70" s="57"/>
      <c r="CI70" s="57"/>
      <c r="CJ70" s="57"/>
      <c r="CK70" s="57"/>
      <c r="CL70" s="57"/>
      <c r="CM70" s="57"/>
      <c r="CN70" s="57"/>
      <c r="CO70" s="57"/>
    </row>
    <row r="71" spans="1:93" x14ac:dyDescent="0.25">
      <c r="A71" s="57"/>
      <c r="B71" s="57"/>
      <c r="C71" s="88"/>
      <c r="D71" s="57"/>
      <c r="E71" s="57"/>
      <c r="F71" s="57"/>
      <c r="G71" s="57"/>
      <c r="H71" s="57"/>
      <c r="I71" s="57"/>
      <c r="J71" s="57"/>
      <c r="K71" s="57"/>
      <c r="L71" s="57"/>
      <c r="M71" s="57"/>
      <c r="N71" s="57"/>
      <c r="P71" s="57"/>
      <c r="R71" s="57"/>
      <c r="T71" s="57"/>
      <c r="V71" s="57"/>
      <c r="X71" s="57"/>
      <c r="Z71" s="57"/>
      <c r="AB71" s="57"/>
      <c r="AD71" s="57"/>
      <c r="AF71" s="57"/>
      <c r="AH71" s="57"/>
      <c r="AJ71" s="57"/>
      <c r="AL71" s="57"/>
      <c r="AN71" s="57"/>
      <c r="AP71" s="57"/>
      <c r="AR71" s="57"/>
      <c r="AT71" s="57"/>
      <c r="AV71" s="57"/>
      <c r="AX71" s="57"/>
      <c r="AZ71" s="57"/>
      <c r="BB71" s="57"/>
      <c r="BD71" s="57"/>
      <c r="BF71" s="57"/>
      <c r="BH71" s="57"/>
      <c r="BJ71" s="57"/>
      <c r="BL71" s="57"/>
      <c r="BN71" s="57"/>
      <c r="BP71" s="57"/>
      <c r="BR71" s="57"/>
      <c r="BT71" s="57"/>
      <c r="BV71" s="57"/>
      <c r="BX71" s="57"/>
      <c r="BZ71" s="57"/>
      <c r="CB71" s="57"/>
      <c r="CD71" s="57"/>
      <c r="CE71" s="57"/>
      <c r="CF71" s="57"/>
      <c r="CG71" s="57"/>
      <c r="CH71" s="57"/>
      <c r="CI71" s="57"/>
      <c r="CJ71" s="57"/>
      <c r="CK71" s="57"/>
      <c r="CL71" s="57"/>
      <c r="CM71" s="57"/>
      <c r="CN71" s="57"/>
      <c r="CO71" s="57"/>
    </row>
    <row r="72" spans="1:93" x14ac:dyDescent="0.25">
      <c r="A72" s="57"/>
      <c r="B72" s="57"/>
      <c r="C72" s="88"/>
      <c r="D72" s="57"/>
      <c r="E72" s="57"/>
      <c r="F72" s="57"/>
      <c r="G72" s="57"/>
      <c r="H72" s="57"/>
      <c r="I72" s="57"/>
      <c r="J72" s="57"/>
      <c r="K72" s="57"/>
      <c r="L72" s="57"/>
      <c r="M72" s="57"/>
      <c r="N72" s="57"/>
      <c r="P72" s="57"/>
      <c r="R72" s="57"/>
      <c r="T72" s="57"/>
      <c r="V72" s="57"/>
      <c r="X72" s="57"/>
      <c r="Z72" s="57"/>
      <c r="AB72" s="57"/>
      <c r="AD72" s="57"/>
      <c r="AF72" s="57"/>
      <c r="AH72" s="57"/>
      <c r="AJ72" s="57"/>
      <c r="AL72" s="57"/>
      <c r="AN72" s="57"/>
      <c r="AP72" s="57"/>
      <c r="AR72" s="57"/>
      <c r="AT72" s="57"/>
      <c r="AV72" s="57"/>
      <c r="AX72" s="57"/>
      <c r="AZ72" s="57"/>
      <c r="BB72" s="57"/>
      <c r="BD72" s="57"/>
      <c r="BF72" s="57"/>
      <c r="BH72" s="57"/>
      <c r="BJ72" s="57"/>
      <c r="BL72" s="57"/>
      <c r="BN72" s="57"/>
      <c r="BP72" s="57"/>
      <c r="BR72" s="57"/>
      <c r="BT72" s="57"/>
      <c r="BV72" s="57"/>
      <c r="BX72" s="57"/>
      <c r="BZ72" s="57"/>
      <c r="CB72" s="57"/>
      <c r="CD72" s="57"/>
      <c r="CE72" s="57"/>
      <c r="CF72" s="57"/>
      <c r="CG72" s="57"/>
      <c r="CH72" s="57"/>
      <c r="CI72" s="57"/>
      <c r="CJ72" s="57"/>
      <c r="CK72" s="57"/>
      <c r="CL72" s="57"/>
      <c r="CM72" s="57"/>
      <c r="CN72" s="57"/>
      <c r="CO72" s="57"/>
    </row>
    <row r="73" spans="1:93" x14ac:dyDescent="0.25">
      <c r="A73" s="57"/>
      <c r="B73" s="57"/>
      <c r="C73" s="88"/>
      <c r="D73" s="57"/>
      <c r="E73" s="57"/>
      <c r="F73" s="57"/>
      <c r="G73" s="57"/>
      <c r="H73" s="57"/>
      <c r="I73" s="57"/>
      <c r="J73" s="57"/>
      <c r="K73" s="57"/>
      <c r="L73" s="57"/>
      <c r="M73" s="57"/>
      <c r="N73" s="57"/>
      <c r="P73" s="57"/>
      <c r="R73" s="57"/>
      <c r="T73" s="57"/>
      <c r="V73" s="57"/>
      <c r="X73" s="57"/>
      <c r="Z73" s="57"/>
      <c r="AB73" s="57"/>
      <c r="AD73" s="57"/>
      <c r="AF73" s="57"/>
      <c r="AH73" s="57"/>
      <c r="AJ73" s="57"/>
      <c r="AL73" s="57"/>
      <c r="AN73" s="57"/>
      <c r="AP73" s="57"/>
      <c r="AR73" s="57"/>
      <c r="AT73" s="57"/>
      <c r="AV73" s="57"/>
      <c r="AX73" s="57"/>
      <c r="AZ73" s="57"/>
      <c r="BB73" s="57"/>
      <c r="BD73" s="57"/>
      <c r="BF73" s="57"/>
      <c r="BH73" s="57"/>
      <c r="BJ73" s="57"/>
      <c r="BL73" s="57"/>
      <c r="BN73" s="57"/>
      <c r="BP73" s="57"/>
      <c r="BR73" s="57"/>
      <c r="BT73" s="57"/>
      <c r="BV73" s="57"/>
      <c r="BX73" s="57"/>
      <c r="BZ73" s="57"/>
      <c r="CB73" s="57"/>
      <c r="CD73" s="57"/>
      <c r="CE73" s="57"/>
      <c r="CF73" s="57"/>
      <c r="CG73" s="57"/>
      <c r="CH73" s="57"/>
      <c r="CI73" s="57"/>
      <c r="CJ73" s="57"/>
      <c r="CK73" s="57"/>
      <c r="CL73" s="57"/>
      <c r="CM73" s="57"/>
      <c r="CN73" s="57"/>
      <c r="CO73" s="57"/>
    </row>
    <row r="74" spans="1:93" x14ac:dyDescent="0.25">
      <c r="A74" s="57"/>
      <c r="B74" s="57"/>
      <c r="C74" s="88"/>
      <c r="D74" s="57"/>
      <c r="E74" s="57"/>
      <c r="F74" s="57"/>
      <c r="G74" s="57"/>
      <c r="H74" s="57"/>
      <c r="I74" s="57"/>
      <c r="J74" s="57"/>
      <c r="K74" s="57"/>
      <c r="L74" s="57"/>
      <c r="M74" s="57"/>
      <c r="N74" s="57"/>
      <c r="P74" s="57"/>
      <c r="R74" s="57"/>
      <c r="T74" s="57"/>
      <c r="V74" s="57"/>
      <c r="X74" s="57"/>
      <c r="Z74" s="57"/>
      <c r="AB74" s="57"/>
      <c r="AD74" s="57"/>
      <c r="AF74" s="57"/>
      <c r="AH74" s="57"/>
      <c r="AJ74" s="57"/>
      <c r="AL74" s="57"/>
      <c r="AN74" s="57"/>
      <c r="AP74" s="57"/>
      <c r="AR74" s="57"/>
      <c r="AT74" s="57"/>
      <c r="AV74" s="57"/>
      <c r="AX74" s="57"/>
      <c r="AZ74" s="57"/>
      <c r="BB74" s="57"/>
      <c r="BD74" s="57"/>
      <c r="BF74" s="57"/>
      <c r="BH74" s="57"/>
      <c r="BJ74" s="57"/>
      <c r="BL74" s="57"/>
      <c r="BN74" s="57"/>
      <c r="BP74" s="57"/>
      <c r="BR74" s="57"/>
      <c r="BT74" s="57"/>
      <c r="BV74" s="57"/>
      <c r="BX74" s="57"/>
      <c r="BZ74" s="57"/>
      <c r="CB74" s="57"/>
      <c r="CD74" s="57"/>
      <c r="CE74" s="57"/>
      <c r="CF74" s="57"/>
      <c r="CG74" s="57"/>
      <c r="CH74" s="57"/>
      <c r="CI74" s="57"/>
      <c r="CJ74" s="57"/>
      <c r="CK74" s="57"/>
      <c r="CL74" s="57"/>
      <c r="CM74" s="57"/>
      <c r="CN74" s="57"/>
      <c r="CO74" s="57"/>
    </row>
    <row r="75" spans="1:93" x14ac:dyDescent="0.25">
      <c r="A75" s="57"/>
      <c r="B75" s="57"/>
      <c r="C75" s="88"/>
      <c r="D75" s="57"/>
      <c r="E75" s="57"/>
      <c r="F75" s="57"/>
      <c r="G75" s="57"/>
      <c r="H75" s="57"/>
      <c r="I75" s="57"/>
      <c r="J75" s="57"/>
      <c r="K75" s="57"/>
      <c r="L75" s="57"/>
      <c r="M75" s="57"/>
      <c r="N75" s="57"/>
      <c r="P75" s="57"/>
      <c r="R75" s="57"/>
      <c r="T75" s="57"/>
      <c r="V75" s="57"/>
      <c r="X75" s="57"/>
      <c r="Z75" s="57"/>
      <c r="AB75" s="57"/>
      <c r="AD75" s="57"/>
      <c r="AF75" s="57"/>
      <c r="AH75" s="57"/>
      <c r="AJ75" s="57"/>
      <c r="AL75" s="57"/>
      <c r="AN75" s="57"/>
      <c r="AP75" s="57"/>
      <c r="AR75" s="57"/>
      <c r="AT75" s="57"/>
      <c r="AV75" s="57"/>
      <c r="AX75" s="57"/>
      <c r="AZ75" s="57"/>
      <c r="BB75" s="57"/>
      <c r="BD75" s="57"/>
      <c r="BF75" s="57"/>
      <c r="BH75" s="57"/>
      <c r="BJ75" s="57"/>
      <c r="BL75" s="57"/>
      <c r="BN75" s="57"/>
      <c r="BP75" s="57"/>
      <c r="BR75" s="57"/>
      <c r="BT75" s="57"/>
      <c r="BV75" s="57"/>
      <c r="BX75" s="57"/>
      <c r="BZ75" s="57"/>
      <c r="CB75" s="57"/>
      <c r="CD75" s="57"/>
      <c r="CE75" s="57"/>
      <c r="CF75" s="57"/>
      <c r="CG75" s="57"/>
      <c r="CH75" s="57"/>
      <c r="CI75" s="57"/>
      <c r="CJ75" s="57"/>
      <c r="CK75" s="57"/>
      <c r="CL75" s="57"/>
      <c r="CM75" s="57"/>
      <c r="CN75" s="57"/>
      <c r="CO75" s="57"/>
    </row>
    <row r="76" spans="1:93" x14ac:dyDescent="0.25">
      <c r="A76" s="57"/>
      <c r="B76" s="57"/>
      <c r="C76" s="88"/>
      <c r="D76" s="57"/>
      <c r="E76" s="57"/>
      <c r="F76" s="57"/>
      <c r="G76" s="57"/>
      <c r="H76" s="57"/>
      <c r="I76" s="57"/>
      <c r="J76" s="57"/>
      <c r="K76" s="57"/>
      <c r="L76" s="57"/>
      <c r="M76" s="57"/>
      <c r="N76" s="57"/>
      <c r="P76" s="57"/>
      <c r="R76" s="57"/>
      <c r="T76" s="57"/>
      <c r="V76" s="57"/>
      <c r="X76" s="57"/>
      <c r="Z76" s="57"/>
      <c r="AB76" s="57"/>
      <c r="AD76" s="57"/>
      <c r="AF76" s="57"/>
      <c r="AH76" s="57"/>
      <c r="AJ76" s="57"/>
      <c r="AL76" s="57"/>
      <c r="AN76" s="57"/>
      <c r="AP76" s="57"/>
      <c r="AR76" s="57"/>
      <c r="AT76" s="57"/>
      <c r="AV76" s="57"/>
      <c r="AX76" s="57"/>
      <c r="AZ76" s="57"/>
      <c r="BB76" s="57"/>
      <c r="BD76" s="57"/>
      <c r="BF76" s="57"/>
      <c r="BH76" s="57"/>
      <c r="BJ76" s="57"/>
      <c r="BL76" s="57"/>
      <c r="BN76" s="57"/>
      <c r="BP76" s="57"/>
      <c r="BR76" s="57"/>
      <c r="BT76" s="57"/>
      <c r="BV76" s="57"/>
      <c r="BX76" s="57"/>
      <c r="BZ76" s="57"/>
      <c r="CB76" s="57"/>
      <c r="CD76" s="57"/>
      <c r="CE76" s="57"/>
      <c r="CF76" s="57"/>
      <c r="CG76" s="57"/>
      <c r="CH76" s="57"/>
      <c r="CI76" s="57"/>
      <c r="CJ76" s="57"/>
      <c r="CK76" s="57"/>
      <c r="CL76" s="57"/>
      <c r="CM76" s="57"/>
      <c r="CN76" s="57"/>
      <c r="CO76" s="57"/>
    </row>
    <row r="77" spans="1:93" x14ac:dyDescent="0.25">
      <c r="A77" s="57"/>
      <c r="B77" s="57"/>
      <c r="C77" s="88"/>
      <c r="D77" s="57"/>
      <c r="E77" s="57"/>
      <c r="F77" s="57"/>
      <c r="G77" s="57"/>
      <c r="H77" s="57"/>
      <c r="I77" s="57"/>
      <c r="J77" s="57"/>
      <c r="K77" s="57"/>
      <c r="L77" s="57"/>
      <c r="M77" s="57"/>
      <c r="N77" s="57"/>
      <c r="P77" s="57"/>
      <c r="R77" s="57"/>
      <c r="T77" s="57"/>
      <c r="V77" s="57"/>
      <c r="X77" s="57"/>
      <c r="Z77" s="57"/>
      <c r="AB77" s="57"/>
      <c r="AD77" s="57"/>
      <c r="AF77" s="57"/>
      <c r="AH77" s="57"/>
      <c r="AJ77" s="57"/>
      <c r="AL77" s="57"/>
      <c r="AN77" s="57"/>
      <c r="AP77" s="57"/>
      <c r="AR77" s="57"/>
      <c r="AT77" s="57"/>
      <c r="AV77" s="57"/>
      <c r="AX77" s="57"/>
      <c r="AZ77" s="57"/>
      <c r="BB77" s="57"/>
      <c r="BD77" s="57"/>
      <c r="BF77" s="57"/>
      <c r="BH77" s="57"/>
      <c r="BJ77" s="57"/>
      <c r="BL77" s="57"/>
      <c r="BN77" s="57"/>
      <c r="BP77" s="57"/>
      <c r="BR77" s="57"/>
      <c r="BT77" s="57"/>
      <c r="BV77" s="57"/>
      <c r="BX77" s="57"/>
      <c r="BZ77" s="57"/>
      <c r="CB77" s="57"/>
      <c r="CD77" s="57"/>
      <c r="CE77" s="57"/>
      <c r="CF77" s="57"/>
      <c r="CG77" s="57"/>
      <c r="CH77" s="57"/>
      <c r="CI77" s="57"/>
      <c r="CJ77" s="57"/>
      <c r="CK77" s="57"/>
      <c r="CL77" s="57"/>
      <c r="CM77" s="57"/>
      <c r="CN77" s="57"/>
      <c r="CO77" s="57"/>
    </row>
    <row r="78" spans="1:93" x14ac:dyDescent="0.25">
      <c r="A78" s="57"/>
      <c r="B78" s="57"/>
      <c r="C78" s="88"/>
      <c r="D78" s="57"/>
      <c r="E78" s="57"/>
      <c r="F78" s="57"/>
      <c r="G78" s="57"/>
      <c r="H78" s="57"/>
      <c r="I78" s="57"/>
      <c r="J78" s="57"/>
      <c r="K78" s="57"/>
      <c r="L78" s="57"/>
      <c r="M78" s="57"/>
      <c r="N78" s="57"/>
      <c r="P78" s="57"/>
      <c r="R78" s="57"/>
      <c r="T78" s="57"/>
      <c r="V78" s="57"/>
      <c r="X78" s="57"/>
      <c r="Z78" s="57"/>
      <c r="AB78" s="57"/>
      <c r="AD78" s="57"/>
      <c r="AF78" s="57"/>
      <c r="AH78" s="57"/>
      <c r="AJ78" s="57"/>
      <c r="AL78" s="57"/>
      <c r="AN78" s="57"/>
      <c r="AP78" s="57"/>
      <c r="AR78" s="57"/>
      <c r="AT78" s="57"/>
      <c r="AV78" s="57"/>
      <c r="AX78" s="57"/>
      <c r="AZ78" s="57"/>
      <c r="BB78" s="57"/>
      <c r="BD78" s="57"/>
      <c r="BF78" s="57"/>
      <c r="BH78" s="57"/>
      <c r="BJ78" s="57"/>
      <c r="BL78" s="57"/>
      <c r="BN78" s="57"/>
      <c r="BP78" s="57"/>
      <c r="BR78" s="57"/>
      <c r="BT78" s="57"/>
      <c r="BV78" s="57"/>
      <c r="BX78" s="57"/>
      <c r="BZ78" s="57"/>
      <c r="CB78" s="57"/>
      <c r="CD78" s="57"/>
      <c r="CE78" s="57"/>
      <c r="CF78" s="57"/>
      <c r="CG78" s="57"/>
      <c r="CH78" s="57"/>
      <c r="CI78" s="57"/>
      <c r="CJ78" s="57"/>
      <c r="CK78" s="57"/>
      <c r="CL78" s="57"/>
      <c r="CM78" s="57"/>
      <c r="CN78" s="57"/>
      <c r="CO78" s="57"/>
    </row>
    <row r="79" spans="1:93" x14ac:dyDescent="0.25">
      <c r="A79" s="57"/>
      <c r="B79" s="57"/>
      <c r="C79" s="88"/>
      <c r="D79" s="57"/>
      <c r="E79" s="57"/>
      <c r="F79" s="57"/>
      <c r="G79" s="57"/>
      <c r="H79" s="57"/>
      <c r="I79" s="57"/>
      <c r="J79" s="57"/>
      <c r="K79" s="57"/>
      <c r="L79" s="57"/>
      <c r="M79" s="57"/>
      <c r="N79" s="57"/>
      <c r="P79" s="57"/>
      <c r="R79" s="57"/>
      <c r="T79" s="57"/>
      <c r="V79" s="57"/>
      <c r="X79" s="57"/>
      <c r="Z79" s="57"/>
      <c r="AB79" s="57"/>
      <c r="AD79" s="57"/>
      <c r="AF79" s="57"/>
      <c r="AH79" s="57"/>
      <c r="AJ79" s="57"/>
      <c r="AL79" s="57"/>
      <c r="AN79" s="57"/>
      <c r="AP79" s="57"/>
      <c r="AR79" s="57"/>
      <c r="AT79" s="57"/>
      <c r="AV79" s="57"/>
      <c r="AX79" s="57"/>
      <c r="AZ79" s="57"/>
      <c r="BB79" s="57"/>
      <c r="BD79" s="57"/>
      <c r="BF79" s="57"/>
      <c r="BH79" s="57"/>
      <c r="BJ79" s="57"/>
      <c r="BL79" s="57"/>
      <c r="BN79" s="57"/>
      <c r="BP79" s="57"/>
      <c r="BR79" s="57"/>
      <c r="BT79" s="57"/>
      <c r="BV79" s="57"/>
      <c r="BX79" s="57"/>
      <c r="BZ79" s="57"/>
      <c r="CB79" s="57"/>
      <c r="CD79" s="57"/>
      <c r="CE79" s="57"/>
      <c r="CF79" s="57"/>
      <c r="CG79" s="57"/>
      <c r="CH79" s="57"/>
      <c r="CI79" s="57"/>
      <c r="CJ79" s="57"/>
      <c r="CK79" s="57"/>
      <c r="CL79" s="57"/>
      <c r="CM79" s="57"/>
      <c r="CN79" s="57"/>
      <c r="CO79" s="57"/>
    </row>
    <row r="80" spans="1:93" x14ac:dyDescent="0.25">
      <c r="A80" s="57"/>
      <c r="B80" s="57"/>
      <c r="C80" s="88"/>
      <c r="D80" s="57"/>
      <c r="E80" s="57"/>
      <c r="F80" s="57"/>
      <c r="G80" s="57"/>
      <c r="H80" s="57"/>
      <c r="I80" s="57"/>
      <c r="J80" s="57"/>
      <c r="K80" s="57"/>
      <c r="L80" s="57"/>
      <c r="M80" s="57"/>
      <c r="N80" s="57"/>
      <c r="P80" s="57"/>
      <c r="R80" s="57"/>
      <c r="T80" s="57"/>
      <c r="V80" s="57"/>
      <c r="X80" s="57"/>
      <c r="Z80" s="57"/>
      <c r="AB80" s="57"/>
      <c r="AD80" s="57"/>
      <c r="AF80" s="57"/>
      <c r="AH80" s="57"/>
      <c r="AJ80" s="57"/>
      <c r="AL80" s="57"/>
      <c r="AN80" s="57"/>
      <c r="AP80" s="57"/>
      <c r="AR80" s="57"/>
      <c r="AT80" s="57"/>
      <c r="AV80" s="57"/>
      <c r="AX80" s="57"/>
      <c r="AZ80" s="57"/>
      <c r="BB80" s="57"/>
      <c r="BD80" s="57"/>
      <c r="BF80" s="57"/>
      <c r="BH80" s="57"/>
      <c r="BJ80" s="57"/>
      <c r="BL80" s="57"/>
      <c r="BN80" s="57"/>
      <c r="BP80" s="57"/>
      <c r="BR80" s="57"/>
      <c r="BT80" s="57"/>
      <c r="BV80" s="57"/>
      <c r="BX80" s="57"/>
      <c r="BZ80" s="57"/>
      <c r="CB80" s="57"/>
      <c r="CD80" s="57"/>
      <c r="CE80" s="57"/>
      <c r="CF80" s="57"/>
      <c r="CG80" s="57"/>
      <c r="CH80" s="57"/>
      <c r="CI80" s="57"/>
      <c r="CJ80" s="57"/>
      <c r="CK80" s="57"/>
      <c r="CL80" s="57"/>
      <c r="CM80" s="57"/>
      <c r="CN80" s="57"/>
      <c r="CO80" s="57"/>
    </row>
    <row r="81" spans="1:93" x14ac:dyDescent="0.25">
      <c r="A81" s="57"/>
      <c r="B81" s="57"/>
      <c r="C81" s="88"/>
      <c r="D81" s="57"/>
      <c r="E81" s="57"/>
      <c r="F81" s="57"/>
      <c r="G81" s="57"/>
      <c r="H81" s="57"/>
      <c r="I81" s="57"/>
      <c r="J81" s="57"/>
      <c r="K81" s="57"/>
      <c r="L81" s="57"/>
      <c r="M81" s="57"/>
      <c r="N81" s="57"/>
      <c r="P81" s="57"/>
      <c r="R81" s="57"/>
      <c r="T81" s="57"/>
      <c r="V81" s="57"/>
      <c r="X81" s="57"/>
      <c r="Z81" s="57"/>
      <c r="AB81" s="57"/>
      <c r="AD81" s="57"/>
      <c r="AF81" s="57"/>
      <c r="AH81" s="57"/>
      <c r="AJ81" s="57"/>
      <c r="AL81" s="57"/>
      <c r="AN81" s="57"/>
      <c r="AP81" s="57"/>
      <c r="AR81" s="57"/>
      <c r="AT81" s="57"/>
      <c r="AV81" s="57"/>
      <c r="AX81" s="57"/>
      <c r="AZ81" s="57"/>
      <c r="BB81" s="57"/>
      <c r="BD81" s="57"/>
      <c r="BF81" s="57"/>
      <c r="BH81" s="57"/>
      <c r="BJ81" s="57"/>
      <c r="BL81" s="57"/>
      <c r="BN81" s="57"/>
      <c r="BP81" s="57"/>
      <c r="BR81" s="57"/>
      <c r="BT81" s="57"/>
      <c r="BV81" s="57"/>
      <c r="BX81" s="57"/>
      <c r="BZ81" s="57"/>
      <c r="CB81" s="57"/>
      <c r="CD81" s="57"/>
      <c r="CE81" s="57"/>
      <c r="CF81" s="57"/>
      <c r="CG81" s="57"/>
      <c r="CH81" s="57"/>
      <c r="CI81" s="57"/>
      <c r="CJ81" s="57"/>
      <c r="CK81" s="57"/>
      <c r="CL81" s="57"/>
      <c r="CM81" s="57"/>
      <c r="CN81" s="57"/>
      <c r="CO81" s="57"/>
    </row>
    <row r="82" spans="1:93" x14ac:dyDescent="0.25">
      <c r="A82" s="57"/>
      <c r="B82" s="57"/>
      <c r="C82" s="88"/>
      <c r="D82" s="57"/>
      <c r="E82" s="57"/>
      <c r="F82" s="57"/>
      <c r="G82" s="57"/>
      <c r="H82" s="57"/>
      <c r="I82" s="57"/>
      <c r="J82" s="57"/>
      <c r="K82" s="57"/>
      <c r="L82" s="57"/>
      <c r="M82" s="57"/>
      <c r="N82" s="57"/>
      <c r="P82" s="57"/>
      <c r="R82" s="57"/>
      <c r="T82" s="57"/>
      <c r="V82" s="57"/>
      <c r="X82" s="57"/>
      <c r="Z82" s="57"/>
      <c r="AB82" s="57"/>
      <c r="AD82" s="57"/>
      <c r="AF82" s="57"/>
      <c r="AH82" s="57"/>
      <c r="AJ82" s="57"/>
      <c r="AL82" s="57"/>
      <c r="AN82" s="57"/>
      <c r="AP82" s="57"/>
      <c r="AR82" s="57"/>
      <c r="AT82" s="57"/>
      <c r="AV82" s="57"/>
      <c r="AX82" s="57"/>
      <c r="AZ82" s="57"/>
      <c r="BB82" s="57"/>
      <c r="BD82" s="57"/>
      <c r="BF82" s="57"/>
      <c r="BH82" s="57"/>
      <c r="BJ82" s="57"/>
      <c r="BL82" s="57"/>
      <c r="BN82" s="57"/>
      <c r="BP82" s="57"/>
      <c r="BR82" s="57"/>
      <c r="BT82" s="57"/>
      <c r="BV82" s="57"/>
      <c r="BX82" s="57"/>
      <c r="BZ82" s="57"/>
      <c r="CB82" s="57"/>
      <c r="CD82" s="57"/>
      <c r="CE82" s="57"/>
      <c r="CF82" s="57"/>
      <c r="CG82" s="57"/>
      <c r="CH82" s="57"/>
      <c r="CI82" s="57"/>
      <c r="CJ82" s="57"/>
      <c r="CK82" s="57"/>
      <c r="CL82" s="57"/>
      <c r="CM82" s="57"/>
      <c r="CN82" s="57"/>
      <c r="CO82" s="57"/>
    </row>
    <row r="83" spans="1:93" x14ac:dyDescent="0.25">
      <c r="A83" s="57"/>
      <c r="B83" s="57"/>
      <c r="C83" s="88"/>
      <c r="D83" s="57"/>
      <c r="E83" s="57"/>
      <c r="F83" s="57"/>
      <c r="G83" s="57"/>
      <c r="H83" s="57"/>
      <c r="I83" s="57"/>
      <c r="J83" s="57"/>
      <c r="K83" s="57"/>
      <c r="L83" s="57"/>
      <c r="M83" s="57"/>
      <c r="N83" s="57"/>
      <c r="P83" s="57"/>
      <c r="R83" s="57"/>
      <c r="T83" s="57"/>
      <c r="V83" s="57"/>
      <c r="X83" s="57"/>
      <c r="Z83" s="57"/>
      <c r="AB83" s="57"/>
      <c r="AD83" s="57"/>
      <c r="AF83" s="57"/>
      <c r="AH83" s="57"/>
      <c r="AJ83" s="57"/>
      <c r="AL83" s="57"/>
      <c r="AN83" s="57"/>
      <c r="AP83" s="57"/>
      <c r="AR83" s="57"/>
      <c r="AT83" s="57"/>
      <c r="AV83" s="57"/>
      <c r="AX83" s="57"/>
      <c r="AZ83" s="57"/>
      <c r="BB83" s="57"/>
      <c r="BD83" s="57"/>
      <c r="BF83" s="57"/>
      <c r="BH83" s="57"/>
      <c r="BJ83" s="57"/>
      <c r="BL83" s="57"/>
      <c r="BN83" s="57"/>
      <c r="BP83" s="57"/>
      <c r="BR83" s="57"/>
      <c r="BT83" s="57"/>
      <c r="BV83" s="57"/>
      <c r="BX83" s="57"/>
      <c r="BZ83" s="57"/>
      <c r="CB83" s="57"/>
      <c r="CD83" s="57"/>
      <c r="CE83" s="57"/>
      <c r="CF83" s="57"/>
      <c r="CG83" s="57"/>
      <c r="CH83" s="57"/>
      <c r="CI83" s="57"/>
      <c r="CJ83" s="57"/>
      <c r="CK83" s="57"/>
      <c r="CL83" s="57"/>
      <c r="CM83" s="57"/>
      <c r="CN83" s="57"/>
      <c r="CO83" s="57"/>
    </row>
    <row r="84" spans="1:93" x14ac:dyDescent="0.25">
      <c r="A84" s="57"/>
      <c r="B84" s="57"/>
      <c r="C84" s="88"/>
      <c r="D84" s="57"/>
      <c r="E84" s="57"/>
      <c r="F84" s="57"/>
      <c r="G84" s="57"/>
      <c r="H84" s="57"/>
      <c r="I84" s="57"/>
      <c r="J84" s="57"/>
      <c r="K84" s="57"/>
      <c r="L84" s="57"/>
      <c r="M84" s="57"/>
      <c r="N84" s="57"/>
      <c r="P84" s="57"/>
      <c r="R84" s="57"/>
      <c r="T84" s="57"/>
      <c r="V84" s="57"/>
      <c r="X84" s="57"/>
      <c r="Z84" s="57"/>
      <c r="AB84" s="57"/>
      <c r="AD84" s="57"/>
      <c r="AF84" s="57"/>
      <c r="AH84" s="57"/>
      <c r="AJ84" s="57"/>
      <c r="AL84" s="57"/>
      <c r="AN84" s="57"/>
      <c r="AP84" s="57"/>
      <c r="AR84" s="57"/>
      <c r="AT84" s="57"/>
      <c r="AV84" s="57"/>
      <c r="AX84" s="57"/>
      <c r="AZ84" s="57"/>
      <c r="BB84" s="57"/>
      <c r="BD84" s="57"/>
      <c r="BF84" s="57"/>
      <c r="BH84" s="57"/>
      <c r="BJ84" s="57"/>
      <c r="BL84" s="57"/>
      <c r="BN84" s="57"/>
      <c r="BP84" s="57"/>
      <c r="BR84" s="57"/>
      <c r="BT84" s="57"/>
      <c r="BV84" s="57"/>
      <c r="BX84" s="57"/>
      <c r="BZ84" s="57"/>
      <c r="CB84" s="57"/>
      <c r="CD84" s="57"/>
      <c r="CE84" s="57"/>
      <c r="CF84" s="57"/>
      <c r="CG84" s="57"/>
      <c r="CH84" s="57"/>
      <c r="CI84" s="57"/>
      <c r="CJ84" s="57"/>
      <c r="CK84" s="57"/>
      <c r="CL84" s="57"/>
      <c r="CM84" s="57"/>
      <c r="CN84" s="57"/>
      <c r="CO84" s="57"/>
    </row>
    <row r="85" spans="1:93" x14ac:dyDescent="0.25">
      <c r="A85" s="57"/>
      <c r="B85" s="57"/>
      <c r="C85" s="88"/>
      <c r="D85" s="57"/>
      <c r="E85" s="57"/>
      <c r="F85" s="57"/>
      <c r="G85" s="57"/>
      <c r="H85" s="57"/>
      <c r="I85" s="57"/>
      <c r="J85" s="57"/>
      <c r="K85" s="57"/>
      <c r="L85" s="57"/>
      <c r="M85" s="57"/>
      <c r="N85" s="57"/>
      <c r="P85" s="57"/>
      <c r="R85" s="57"/>
      <c r="T85" s="57"/>
      <c r="V85" s="57"/>
      <c r="X85" s="57"/>
      <c r="Z85" s="57"/>
      <c r="AB85" s="57"/>
      <c r="AD85" s="57"/>
      <c r="AF85" s="57"/>
      <c r="AH85" s="57"/>
      <c r="AJ85" s="57"/>
      <c r="AL85" s="57"/>
      <c r="AN85" s="57"/>
      <c r="AP85" s="57"/>
      <c r="AR85" s="57"/>
      <c r="AT85" s="57"/>
      <c r="AV85" s="57"/>
      <c r="AX85" s="57"/>
      <c r="AZ85" s="57"/>
      <c r="BB85" s="57"/>
      <c r="BD85" s="57"/>
      <c r="BF85" s="57"/>
      <c r="BH85" s="57"/>
      <c r="BJ85" s="57"/>
      <c r="BL85" s="57"/>
      <c r="BN85" s="57"/>
      <c r="BP85" s="57"/>
      <c r="BR85" s="57"/>
      <c r="BT85" s="57"/>
      <c r="BV85" s="57"/>
      <c r="BX85" s="57"/>
      <c r="BZ85" s="57"/>
      <c r="CB85" s="57"/>
      <c r="CD85" s="57"/>
      <c r="CE85" s="57"/>
      <c r="CF85" s="57"/>
      <c r="CG85" s="57"/>
      <c r="CH85" s="57"/>
      <c r="CI85" s="57"/>
      <c r="CJ85" s="57"/>
      <c r="CK85" s="57"/>
      <c r="CL85" s="57"/>
      <c r="CM85" s="57"/>
      <c r="CN85" s="57"/>
      <c r="CO85" s="57"/>
    </row>
    <row r="86" spans="1:93" x14ac:dyDescent="0.25">
      <c r="A86" s="57"/>
      <c r="B86" s="57"/>
      <c r="C86" s="88"/>
      <c r="D86" s="57"/>
      <c r="E86" s="57"/>
      <c r="F86" s="57"/>
      <c r="G86" s="57"/>
      <c r="H86" s="57"/>
      <c r="I86" s="57"/>
      <c r="J86" s="57"/>
      <c r="K86" s="57"/>
      <c r="L86" s="57"/>
      <c r="M86" s="57"/>
      <c r="N86" s="57"/>
      <c r="P86" s="57"/>
      <c r="R86" s="57"/>
      <c r="T86" s="57"/>
      <c r="V86" s="57"/>
      <c r="X86" s="57"/>
      <c r="Z86" s="57"/>
      <c r="AB86" s="57"/>
      <c r="AD86" s="57"/>
      <c r="AF86" s="57"/>
      <c r="AH86" s="57"/>
      <c r="AJ86" s="57"/>
      <c r="AL86" s="57"/>
      <c r="AN86" s="57"/>
      <c r="AP86" s="57"/>
      <c r="AR86" s="57"/>
      <c r="AT86" s="57"/>
      <c r="AV86" s="57"/>
      <c r="AX86" s="57"/>
      <c r="AZ86" s="57"/>
      <c r="BB86" s="57"/>
      <c r="BD86" s="57"/>
      <c r="BF86" s="57"/>
      <c r="BH86" s="57"/>
      <c r="BJ86" s="57"/>
      <c r="BL86" s="57"/>
      <c r="BN86" s="57"/>
      <c r="BP86" s="57"/>
      <c r="BR86" s="57"/>
      <c r="BT86" s="57"/>
      <c r="BV86" s="57"/>
      <c r="BX86" s="57"/>
      <c r="BZ86" s="57"/>
      <c r="CB86" s="57"/>
      <c r="CD86" s="57"/>
      <c r="CE86" s="57"/>
      <c r="CF86" s="57"/>
      <c r="CG86" s="57"/>
      <c r="CH86" s="57"/>
      <c r="CI86" s="57"/>
      <c r="CJ86" s="57"/>
      <c r="CK86" s="57"/>
      <c r="CL86" s="57"/>
      <c r="CM86" s="57"/>
      <c r="CN86" s="57"/>
      <c r="CO86" s="57"/>
    </row>
    <row r="87" spans="1:93" x14ac:dyDescent="0.25">
      <c r="A87" s="57"/>
      <c r="B87" s="57"/>
      <c r="C87" s="88"/>
      <c r="D87" s="57"/>
      <c r="E87" s="57"/>
      <c r="F87" s="57"/>
      <c r="G87" s="57"/>
      <c r="H87" s="57"/>
      <c r="I87" s="57"/>
      <c r="J87" s="57"/>
      <c r="K87" s="57"/>
      <c r="L87" s="57"/>
      <c r="M87" s="57"/>
      <c r="N87" s="57"/>
      <c r="P87" s="57"/>
      <c r="R87" s="57"/>
      <c r="T87" s="57"/>
      <c r="V87" s="57"/>
      <c r="X87" s="57"/>
      <c r="Z87" s="57"/>
      <c r="AB87" s="57"/>
      <c r="AD87" s="57"/>
      <c r="AF87" s="57"/>
      <c r="AH87" s="57"/>
      <c r="AJ87" s="57"/>
      <c r="AL87" s="57"/>
      <c r="AN87" s="57"/>
      <c r="AP87" s="57"/>
      <c r="AR87" s="57"/>
      <c r="AT87" s="57"/>
      <c r="AV87" s="57"/>
      <c r="AX87" s="57"/>
      <c r="AZ87" s="57"/>
      <c r="BB87" s="57"/>
      <c r="BD87" s="57"/>
      <c r="BF87" s="57"/>
      <c r="BH87" s="57"/>
      <c r="BJ87" s="57"/>
      <c r="BL87" s="57"/>
      <c r="BN87" s="57"/>
      <c r="BP87" s="57"/>
      <c r="BR87" s="57"/>
      <c r="BT87" s="57"/>
      <c r="BV87" s="57"/>
      <c r="BX87" s="57"/>
      <c r="BZ87" s="57"/>
      <c r="CB87" s="57"/>
      <c r="CD87" s="57"/>
      <c r="CE87" s="57"/>
      <c r="CF87" s="57"/>
      <c r="CG87" s="57"/>
      <c r="CH87" s="57"/>
      <c r="CI87" s="57"/>
      <c r="CJ87" s="57"/>
      <c r="CK87" s="57"/>
      <c r="CL87" s="57"/>
      <c r="CM87" s="57"/>
      <c r="CN87" s="57"/>
      <c r="CO87" s="57"/>
    </row>
    <row r="88" spans="1:93" x14ac:dyDescent="0.25">
      <c r="A88" s="57"/>
      <c r="B88" s="57"/>
      <c r="C88" s="88"/>
      <c r="D88" s="57"/>
      <c r="E88" s="57"/>
      <c r="F88" s="57"/>
      <c r="G88" s="57"/>
      <c r="H88" s="57"/>
      <c r="I88" s="57"/>
      <c r="J88" s="57"/>
      <c r="K88" s="57"/>
      <c r="L88" s="57"/>
      <c r="M88" s="57"/>
      <c r="N88" s="57"/>
      <c r="P88" s="57"/>
      <c r="R88" s="57"/>
      <c r="T88" s="57"/>
      <c r="V88" s="57"/>
      <c r="X88" s="57"/>
      <c r="Z88" s="57"/>
      <c r="AB88" s="57"/>
      <c r="AD88" s="57"/>
      <c r="AF88" s="57"/>
      <c r="AH88" s="57"/>
      <c r="AJ88" s="57"/>
      <c r="AL88" s="57"/>
      <c r="AN88" s="57"/>
      <c r="AP88" s="57"/>
      <c r="AR88" s="57"/>
      <c r="AT88" s="57"/>
      <c r="AV88" s="57"/>
      <c r="AX88" s="57"/>
      <c r="AZ88" s="57"/>
      <c r="BB88" s="57"/>
      <c r="BD88" s="57"/>
      <c r="BF88" s="57"/>
      <c r="BH88" s="57"/>
      <c r="BJ88" s="57"/>
      <c r="BL88" s="57"/>
      <c r="BN88" s="57"/>
      <c r="BP88" s="57"/>
      <c r="BR88" s="57"/>
      <c r="BT88" s="57"/>
      <c r="BV88" s="57"/>
      <c r="BX88" s="57"/>
      <c r="BZ88" s="57"/>
      <c r="CB88" s="57"/>
      <c r="CD88" s="57"/>
      <c r="CE88" s="57"/>
      <c r="CF88" s="57"/>
      <c r="CG88" s="57"/>
      <c r="CH88" s="57"/>
      <c r="CI88" s="57"/>
      <c r="CJ88" s="57"/>
      <c r="CK88" s="57"/>
      <c r="CL88" s="57"/>
      <c r="CM88" s="57"/>
      <c r="CN88" s="57"/>
      <c r="CO88" s="57"/>
    </row>
    <row r="89" spans="1:93" x14ac:dyDescent="0.25">
      <c r="A89" s="57"/>
      <c r="B89" s="57"/>
      <c r="C89" s="88"/>
      <c r="D89" s="57"/>
      <c r="E89" s="57"/>
      <c r="F89" s="57"/>
      <c r="G89" s="57"/>
      <c r="H89" s="57"/>
      <c r="I89" s="57"/>
      <c r="J89" s="57"/>
      <c r="K89" s="57"/>
      <c r="L89" s="57"/>
      <c r="M89" s="57"/>
      <c r="N89" s="57"/>
      <c r="P89" s="57"/>
      <c r="R89" s="57"/>
      <c r="T89" s="57"/>
      <c r="V89" s="57"/>
      <c r="X89" s="57"/>
      <c r="Z89" s="57"/>
      <c r="AB89" s="57"/>
      <c r="AD89" s="57"/>
      <c r="AF89" s="57"/>
      <c r="AH89" s="57"/>
      <c r="AJ89" s="57"/>
      <c r="AL89" s="57"/>
      <c r="AN89" s="57"/>
      <c r="AP89" s="57"/>
      <c r="AR89" s="57"/>
      <c r="AT89" s="57"/>
      <c r="AV89" s="57"/>
      <c r="AX89" s="57"/>
      <c r="AZ89" s="57"/>
      <c r="BB89" s="57"/>
      <c r="BD89" s="57"/>
      <c r="BF89" s="57"/>
      <c r="BH89" s="57"/>
      <c r="BJ89" s="57"/>
      <c r="BL89" s="57"/>
      <c r="BN89" s="57"/>
      <c r="BP89" s="57"/>
      <c r="BR89" s="57"/>
      <c r="BT89" s="57"/>
      <c r="BV89" s="57"/>
      <c r="BX89" s="57"/>
      <c r="BZ89" s="57"/>
      <c r="CB89" s="57"/>
      <c r="CD89" s="57"/>
      <c r="CE89" s="57"/>
      <c r="CF89" s="57"/>
      <c r="CG89" s="57"/>
      <c r="CH89" s="57"/>
      <c r="CI89" s="57"/>
      <c r="CJ89" s="57"/>
      <c r="CK89" s="57"/>
      <c r="CL89" s="57"/>
      <c r="CM89" s="57"/>
      <c r="CN89" s="57"/>
      <c r="CO89" s="57"/>
    </row>
    <row r="90" spans="1:93" x14ac:dyDescent="0.25">
      <c r="A90" s="57"/>
      <c r="B90" s="57"/>
      <c r="C90" s="88"/>
      <c r="D90" s="57"/>
      <c r="E90" s="57"/>
      <c r="F90" s="57"/>
      <c r="G90" s="57"/>
      <c r="H90" s="57"/>
      <c r="I90" s="57"/>
      <c r="J90" s="57"/>
      <c r="K90" s="57"/>
      <c r="L90" s="57"/>
      <c r="M90" s="57"/>
      <c r="N90" s="57"/>
      <c r="P90" s="57"/>
      <c r="R90" s="57"/>
      <c r="T90" s="57"/>
      <c r="V90" s="57"/>
      <c r="X90" s="57"/>
      <c r="Z90" s="57"/>
      <c r="AB90" s="57"/>
      <c r="AD90" s="57"/>
      <c r="AF90" s="57"/>
      <c r="AH90" s="57"/>
      <c r="AJ90" s="57"/>
      <c r="AL90" s="57"/>
      <c r="AN90" s="57"/>
      <c r="AP90" s="57"/>
      <c r="AR90" s="57"/>
      <c r="AT90" s="57"/>
      <c r="AV90" s="57"/>
      <c r="AX90" s="57"/>
      <c r="AZ90" s="57"/>
      <c r="BB90" s="57"/>
      <c r="BD90" s="57"/>
      <c r="BF90" s="57"/>
      <c r="BH90" s="57"/>
      <c r="BJ90" s="57"/>
      <c r="BL90" s="57"/>
      <c r="BN90" s="57"/>
      <c r="BP90" s="57"/>
      <c r="BR90" s="57"/>
      <c r="BT90" s="57"/>
      <c r="BV90" s="57"/>
      <c r="BX90" s="57"/>
      <c r="BZ90" s="57"/>
      <c r="CB90" s="57"/>
      <c r="CD90" s="57"/>
      <c r="CE90" s="57"/>
      <c r="CF90" s="57"/>
      <c r="CG90" s="57"/>
      <c r="CH90" s="57"/>
      <c r="CI90" s="57"/>
      <c r="CJ90" s="57"/>
      <c r="CK90" s="57"/>
      <c r="CL90" s="57"/>
      <c r="CM90" s="57"/>
      <c r="CN90" s="57"/>
      <c r="CO90" s="57"/>
    </row>
    <row r="91" spans="1:93" x14ac:dyDescent="0.25">
      <c r="A91" s="57"/>
      <c r="B91" s="57"/>
      <c r="C91" s="88"/>
      <c r="D91" s="57"/>
      <c r="E91" s="57"/>
      <c r="F91" s="57"/>
      <c r="G91" s="57"/>
      <c r="H91" s="57"/>
      <c r="I91" s="57"/>
      <c r="J91" s="57"/>
      <c r="K91" s="57"/>
      <c r="L91" s="57"/>
      <c r="M91" s="57"/>
      <c r="N91" s="57"/>
      <c r="P91" s="57"/>
      <c r="R91" s="57"/>
      <c r="T91" s="57"/>
      <c r="V91" s="57"/>
      <c r="X91" s="57"/>
      <c r="Z91" s="57"/>
      <c r="AB91" s="57"/>
      <c r="AD91" s="57"/>
      <c r="AF91" s="57"/>
      <c r="AH91" s="57"/>
      <c r="AJ91" s="57"/>
      <c r="AL91" s="57"/>
      <c r="AN91" s="57"/>
      <c r="AP91" s="57"/>
      <c r="AR91" s="57"/>
      <c r="AT91" s="57"/>
      <c r="AV91" s="57"/>
      <c r="AX91" s="57"/>
      <c r="AZ91" s="57"/>
      <c r="BB91" s="57"/>
      <c r="BD91" s="57"/>
      <c r="BF91" s="57"/>
      <c r="BH91" s="57"/>
      <c r="BJ91" s="57"/>
      <c r="BL91" s="57"/>
      <c r="BN91" s="57"/>
      <c r="BP91" s="57"/>
      <c r="BR91" s="57"/>
      <c r="BT91" s="57"/>
      <c r="BV91" s="57"/>
      <c r="BX91" s="57"/>
      <c r="BZ91" s="57"/>
      <c r="CB91" s="57"/>
      <c r="CD91" s="57"/>
      <c r="CE91" s="57"/>
      <c r="CF91" s="57"/>
      <c r="CG91" s="57"/>
      <c r="CH91" s="57"/>
      <c r="CI91" s="57"/>
      <c r="CJ91" s="57"/>
      <c r="CK91" s="57"/>
      <c r="CL91" s="57"/>
      <c r="CM91" s="57"/>
      <c r="CN91" s="57"/>
      <c r="CO91" s="57"/>
    </row>
    <row r="92" spans="1:93" x14ac:dyDescent="0.25">
      <c r="A92" s="57"/>
      <c r="B92" s="57"/>
      <c r="C92" s="88"/>
      <c r="D92" s="57"/>
      <c r="E92" s="57"/>
      <c r="F92" s="57"/>
      <c r="G92" s="57"/>
      <c r="H92" s="57"/>
      <c r="I92" s="57"/>
      <c r="J92" s="57"/>
      <c r="K92" s="57"/>
      <c r="L92" s="57"/>
      <c r="M92" s="57"/>
      <c r="N92" s="57"/>
      <c r="P92" s="57"/>
      <c r="R92" s="57"/>
      <c r="T92" s="57"/>
      <c r="V92" s="57"/>
      <c r="X92" s="57"/>
      <c r="Z92" s="57"/>
      <c r="AB92" s="57"/>
      <c r="AD92" s="57"/>
      <c r="AF92" s="57"/>
      <c r="AH92" s="57"/>
      <c r="AJ92" s="57"/>
      <c r="AL92" s="57"/>
      <c r="AN92" s="57"/>
      <c r="AP92" s="57"/>
      <c r="AR92" s="57"/>
      <c r="AT92" s="57"/>
      <c r="AV92" s="57"/>
      <c r="AX92" s="57"/>
      <c r="AZ92" s="57"/>
      <c r="BB92" s="57"/>
      <c r="BD92" s="57"/>
      <c r="BF92" s="57"/>
      <c r="BH92" s="57"/>
      <c r="BJ92" s="57"/>
      <c r="BL92" s="57"/>
      <c r="BN92" s="57"/>
      <c r="BP92" s="57"/>
      <c r="BR92" s="57"/>
      <c r="BT92" s="57"/>
      <c r="BV92" s="57"/>
      <c r="BX92" s="57"/>
      <c r="BZ92" s="57"/>
      <c r="CB92" s="57"/>
      <c r="CD92" s="57"/>
      <c r="CE92" s="57"/>
      <c r="CF92" s="57"/>
      <c r="CG92" s="57"/>
      <c r="CH92" s="57"/>
      <c r="CI92" s="57"/>
      <c r="CJ92" s="57"/>
      <c r="CK92" s="57"/>
      <c r="CL92" s="57"/>
      <c r="CM92" s="57"/>
      <c r="CN92" s="57"/>
      <c r="CO92" s="57"/>
    </row>
    <row r="93" spans="1:93" x14ac:dyDescent="0.25">
      <c r="A93" s="57"/>
      <c r="B93" s="57"/>
      <c r="C93" s="88"/>
      <c r="D93" s="57"/>
      <c r="E93" s="57"/>
      <c r="F93" s="57"/>
      <c r="G93" s="57"/>
      <c r="H93" s="57"/>
      <c r="I93" s="57"/>
      <c r="J93" s="57"/>
      <c r="K93" s="57"/>
      <c r="L93" s="57"/>
      <c r="M93" s="57"/>
      <c r="N93" s="57"/>
      <c r="P93" s="57"/>
      <c r="R93" s="57"/>
      <c r="T93" s="57"/>
      <c r="V93" s="57"/>
      <c r="X93" s="57"/>
      <c r="Z93" s="57"/>
      <c r="AB93" s="57"/>
      <c r="AD93" s="57"/>
      <c r="AF93" s="57"/>
      <c r="AH93" s="57"/>
      <c r="AJ93" s="57"/>
      <c r="AL93" s="57"/>
      <c r="AN93" s="57"/>
      <c r="AP93" s="57"/>
      <c r="AR93" s="57"/>
      <c r="AT93" s="57"/>
      <c r="AV93" s="57"/>
      <c r="AX93" s="57"/>
      <c r="AZ93" s="57"/>
      <c r="BB93" s="57"/>
      <c r="BD93" s="57"/>
      <c r="BF93" s="57"/>
      <c r="BH93" s="57"/>
      <c r="BJ93" s="57"/>
      <c r="BL93" s="57"/>
      <c r="BN93" s="57"/>
      <c r="BP93" s="57"/>
      <c r="BR93" s="57"/>
      <c r="BT93" s="57"/>
      <c r="BV93" s="57"/>
      <c r="BX93" s="57"/>
      <c r="BZ93" s="57"/>
      <c r="CB93" s="57"/>
      <c r="CD93" s="57"/>
      <c r="CE93" s="57"/>
      <c r="CF93" s="57"/>
      <c r="CG93" s="57"/>
      <c r="CH93" s="57"/>
      <c r="CI93" s="57"/>
      <c r="CJ93" s="57"/>
      <c r="CK93" s="57"/>
      <c r="CL93" s="57"/>
      <c r="CM93" s="57"/>
      <c r="CN93" s="57"/>
      <c r="CO93" s="57"/>
    </row>
    <row r="94" spans="1:93" x14ac:dyDescent="0.25">
      <c r="A94" s="57"/>
      <c r="B94" s="57"/>
      <c r="C94" s="88"/>
      <c r="D94" s="57"/>
      <c r="E94" s="57"/>
      <c r="F94" s="57"/>
      <c r="G94" s="57"/>
      <c r="H94" s="57"/>
      <c r="I94" s="57"/>
      <c r="J94" s="57"/>
      <c r="K94" s="57"/>
      <c r="L94" s="57"/>
      <c r="M94" s="57"/>
      <c r="N94" s="57"/>
      <c r="P94" s="57"/>
      <c r="R94" s="57"/>
      <c r="T94" s="57"/>
      <c r="V94" s="57"/>
      <c r="X94" s="57"/>
      <c r="Z94" s="57"/>
      <c r="AB94" s="57"/>
      <c r="AD94" s="57"/>
      <c r="AF94" s="57"/>
      <c r="AH94" s="57"/>
      <c r="AJ94" s="57"/>
      <c r="AL94" s="57"/>
      <c r="AN94" s="57"/>
      <c r="AP94" s="57"/>
      <c r="AR94" s="57"/>
      <c r="AT94" s="57"/>
      <c r="AV94" s="57"/>
      <c r="AX94" s="57"/>
      <c r="AZ94" s="57"/>
      <c r="BB94" s="57"/>
      <c r="BD94" s="57"/>
      <c r="BF94" s="57"/>
      <c r="BH94" s="57"/>
      <c r="BJ94" s="57"/>
      <c r="BL94" s="57"/>
      <c r="BN94" s="57"/>
      <c r="BP94" s="57"/>
      <c r="BR94" s="57"/>
      <c r="BT94" s="57"/>
      <c r="BV94" s="57"/>
      <c r="BX94" s="57"/>
      <c r="BZ94" s="57"/>
      <c r="CB94" s="57"/>
      <c r="CD94" s="57"/>
      <c r="CE94" s="57"/>
      <c r="CF94" s="57"/>
      <c r="CG94" s="57"/>
      <c r="CH94" s="57"/>
      <c r="CI94" s="57"/>
      <c r="CJ94" s="57"/>
      <c r="CK94" s="57"/>
      <c r="CL94" s="57"/>
      <c r="CM94" s="57"/>
      <c r="CN94" s="57"/>
      <c r="CO94" s="57"/>
    </row>
    <row r="95" spans="1:93" x14ac:dyDescent="0.25">
      <c r="A95" s="57"/>
      <c r="B95" s="57"/>
      <c r="C95" s="88"/>
      <c r="D95" s="57"/>
      <c r="E95" s="57"/>
      <c r="F95" s="57"/>
      <c r="G95" s="57"/>
      <c r="H95" s="57"/>
      <c r="I95" s="57"/>
      <c r="J95" s="57"/>
      <c r="K95" s="57"/>
      <c r="L95" s="57"/>
      <c r="M95" s="57"/>
      <c r="N95" s="57"/>
      <c r="P95" s="57"/>
      <c r="R95" s="57"/>
      <c r="T95" s="57"/>
      <c r="V95" s="57"/>
      <c r="X95" s="57"/>
      <c r="Z95" s="57"/>
      <c r="AB95" s="57"/>
      <c r="AD95" s="57"/>
      <c r="AF95" s="57"/>
      <c r="AH95" s="57"/>
      <c r="AJ95" s="57"/>
      <c r="AL95" s="57"/>
      <c r="AN95" s="57"/>
      <c r="AP95" s="57"/>
      <c r="AR95" s="57"/>
      <c r="AT95" s="57"/>
      <c r="AV95" s="57"/>
      <c r="AX95" s="57"/>
      <c r="AZ95" s="57"/>
      <c r="BB95" s="57"/>
      <c r="BD95" s="57"/>
      <c r="BF95" s="57"/>
      <c r="BH95" s="57"/>
      <c r="BJ95" s="57"/>
      <c r="BL95" s="57"/>
      <c r="BN95" s="57"/>
      <c r="BP95" s="57"/>
      <c r="BR95" s="57"/>
      <c r="BT95" s="57"/>
      <c r="BV95" s="57"/>
      <c r="BX95" s="57"/>
      <c r="BZ95" s="57"/>
      <c r="CB95" s="57"/>
      <c r="CD95" s="57"/>
      <c r="CE95" s="57"/>
      <c r="CF95" s="57"/>
      <c r="CG95" s="57"/>
      <c r="CH95" s="57"/>
      <c r="CI95" s="57"/>
      <c r="CJ95" s="57"/>
      <c r="CK95" s="57"/>
      <c r="CL95" s="57"/>
      <c r="CM95" s="57"/>
      <c r="CN95" s="57"/>
      <c r="CO95" s="57"/>
    </row>
    <row r="96" spans="1:93" x14ac:dyDescent="0.25">
      <c r="A96" s="57"/>
      <c r="B96" s="57"/>
      <c r="C96" s="88"/>
      <c r="D96" s="57"/>
      <c r="E96" s="57"/>
      <c r="F96" s="57"/>
      <c r="G96" s="57"/>
      <c r="H96" s="57"/>
      <c r="I96" s="57"/>
      <c r="J96" s="57"/>
      <c r="K96" s="57"/>
      <c r="L96" s="57"/>
      <c r="M96" s="57"/>
      <c r="N96" s="57"/>
      <c r="P96" s="57"/>
      <c r="R96" s="57"/>
      <c r="T96" s="57"/>
      <c r="V96" s="57"/>
      <c r="X96" s="57"/>
      <c r="Z96" s="57"/>
      <c r="AB96" s="57"/>
      <c r="AD96" s="57"/>
      <c r="AF96" s="57"/>
      <c r="AH96" s="57"/>
      <c r="AJ96" s="57"/>
      <c r="AL96" s="57"/>
      <c r="AN96" s="57"/>
      <c r="AP96" s="57"/>
      <c r="AR96" s="57"/>
      <c r="AT96" s="57"/>
      <c r="AV96" s="57"/>
      <c r="AX96" s="57"/>
      <c r="AZ96" s="57"/>
      <c r="BB96" s="57"/>
      <c r="BD96" s="57"/>
      <c r="BF96" s="57"/>
      <c r="BH96" s="57"/>
      <c r="BJ96" s="57"/>
      <c r="BL96" s="57"/>
      <c r="BN96" s="57"/>
      <c r="BP96" s="57"/>
      <c r="BR96" s="57"/>
      <c r="BT96" s="57"/>
      <c r="BV96" s="57"/>
      <c r="BX96" s="57"/>
      <c r="BZ96" s="57"/>
      <c r="CB96" s="57"/>
      <c r="CD96" s="57"/>
      <c r="CE96" s="57"/>
      <c r="CF96" s="57"/>
      <c r="CG96" s="57"/>
      <c r="CH96" s="57"/>
      <c r="CI96" s="57"/>
      <c r="CJ96" s="57"/>
      <c r="CK96" s="57"/>
      <c r="CL96" s="57"/>
      <c r="CM96" s="57"/>
      <c r="CN96" s="57"/>
      <c r="CO96" s="57"/>
    </row>
    <row r="97" spans="1:93" x14ac:dyDescent="0.25">
      <c r="A97" s="57"/>
      <c r="B97" s="57"/>
      <c r="C97" s="88"/>
      <c r="D97" s="57"/>
      <c r="E97" s="57"/>
      <c r="F97" s="57"/>
      <c r="G97" s="57"/>
      <c r="H97" s="57"/>
      <c r="I97" s="57"/>
      <c r="J97" s="57"/>
      <c r="K97" s="57"/>
      <c r="L97" s="57"/>
      <c r="M97" s="57"/>
      <c r="N97" s="57"/>
      <c r="P97" s="57"/>
      <c r="R97" s="57"/>
      <c r="T97" s="57"/>
      <c r="V97" s="57"/>
      <c r="X97" s="57"/>
      <c r="Z97" s="57"/>
      <c r="AB97" s="57"/>
      <c r="AD97" s="57"/>
      <c r="AF97" s="57"/>
      <c r="AH97" s="57"/>
      <c r="AJ97" s="57"/>
      <c r="AL97" s="57"/>
      <c r="AN97" s="57"/>
      <c r="AP97" s="57"/>
      <c r="AR97" s="57"/>
      <c r="AT97" s="57"/>
      <c r="AV97" s="57"/>
      <c r="AX97" s="57"/>
      <c r="AZ97" s="57"/>
      <c r="BB97" s="57"/>
      <c r="BD97" s="57"/>
      <c r="BF97" s="57"/>
      <c r="BH97" s="57"/>
      <c r="BJ97" s="57"/>
      <c r="BL97" s="57"/>
      <c r="BN97" s="57"/>
      <c r="BP97" s="57"/>
      <c r="BR97" s="57"/>
      <c r="BT97" s="57"/>
      <c r="BV97" s="57"/>
      <c r="BX97" s="57"/>
      <c r="BZ97" s="57"/>
      <c r="CB97" s="57"/>
      <c r="CD97" s="57"/>
      <c r="CE97" s="57"/>
      <c r="CF97" s="57"/>
      <c r="CG97" s="57"/>
      <c r="CH97" s="57"/>
      <c r="CI97" s="57"/>
      <c r="CJ97" s="57"/>
      <c r="CK97" s="57"/>
      <c r="CL97" s="57"/>
      <c r="CM97" s="57"/>
      <c r="CN97" s="57"/>
      <c r="CO97" s="57"/>
    </row>
    <row r="98" spans="1:93" x14ac:dyDescent="0.25">
      <c r="A98" s="57"/>
      <c r="B98" s="57"/>
      <c r="C98" s="88"/>
      <c r="D98" s="57"/>
      <c r="E98" s="57"/>
      <c r="F98" s="57"/>
      <c r="G98" s="57"/>
      <c r="H98" s="57"/>
      <c r="I98" s="57"/>
      <c r="J98" s="57"/>
      <c r="K98" s="57"/>
      <c r="L98" s="57"/>
      <c r="M98" s="57"/>
      <c r="N98" s="57"/>
      <c r="P98" s="57"/>
      <c r="R98" s="57"/>
      <c r="T98" s="57"/>
      <c r="V98" s="57"/>
      <c r="X98" s="57"/>
      <c r="Z98" s="57"/>
      <c r="AB98" s="57"/>
      <c r="AD98" s="57"/>
      <c r="AF98" s="57"/>
      <c r="AH98" s="57"/>
      <c r="AJ98" s="57"/>
      <c r="AL98" s="57"/>
      <c r="AN98" s="57"/>
      <c r="AP98" s="57"/>
      <c r="AR98" s="57"/>
      <c r="AT98" s="57"/>
      <c r="AV98" s="57"/>
      <c r="AX98" s="57"/>
      <c r="AZ98" s="57"/>
      <c r="BB98" s="57"/>
      <c r="BD98" s="57"/>
      <c r="BF98" s="57"/>
      <c r="BH98" s="57"/>
      <c r="BJ98" s="57"/>
      <c r="BL98" s="57"/>
      <c r="BN98" s="57"/>
      <c r="BP98" s="57"/>
      <c r="BR98" s="57"/>
      <c r="BT98" s="57"/>
      <c r="BV98" s="57"/>
      <c r="BX98" s="57"/>
      <c r="BZ98" s="57"/>
      <c r="CB98" s="57"/>
      <c r="CD98" s="57"/>
      <c r="CE98" s="57"/>
      <c r="CF98" s="57"/>
      <c r="CG98" s="57"/>
      <c r="CH98" s="57"/>
      <c r="CI98" s="57"/>
      <c r="CJ98" s="57"/>
      <c r="CK98" s="57"/>
      <c r="CL98" s="57"/>
      <c r="CM98" s="57"/>
      <c r="CN98" s="57"/>
      <c r="CO98" s="57"/>
    </row>
    <row r="99" spans="1:93" x14ac:dyDescent="0.25">
      <c r="A99" s="57"/>
      <c r="B99" s="57"/>
      <c r="C99" s="88"/>
      <c r="D99" s="57"/>
      <c r="E99" s="57"/>
      <c r="F99" s="57"/>
      <c r="G99" s="57"/>
      <c r="H99" s="57"/>
      <c r="I99" s="57"/>
      <c r="J99" s="57"/>
      <c r="K99" s="57"/>
      <c r="L99" s="57"/>
      <c r="M99" s="57"/>
      <c r="N99" s="57"/>
      <c r="P99" s="57"/>
      <c r="R99" s="57"/>
      <c r="T99" s="57"/>
      <c r="V99" s="57"/>
      <c r="X99" s="57"/>
      <c r="Z99" s="57"/>
      <c r="AB99" s="57"/>
      <c r="AD99" s="57"/>
      <c r="AF99" s="57"/>
      <c r="AH99" s="57"/>
      <c r="AJ99" s="57"/>
      <c r="AL99" s="57"/>
      <c r="AN99" s="57"/>
      <c r="AP99" s="57"/>
      <c r="AR99" s="57"/>
      <c r="AT99" s="57"/>
      <c r="AV99" s="57"/>
      <c r="AX99" s="57"/>
      <c r="AZ99" s="57"/>
      <c r="BB99" s="57"/>
      <c r="BD99" s="57"/>
      <c r="BF99" s="57"/>
      <c r="BH99" s="57"/>
      <c r="BJ99" s="57"/>
      <c r="BL99" s="57"/>
      <c r="BN99" s="57"/>
      <c r="BP99" s="57"/>
      <c r="BR99" s="57"/>
      <c r="BT99" s="57"/>
      <c r="BV99" s="57"/>
      <c r="BX99" s="57"/>
      <c r="BZ99" s="57"/>
      <c r="CB99" s="57"/>
      <c r="CD99" s="57"/>
      <c r="CE99" s="57"/>
      <c r="CF99" s="57"/>
      <c r="CG99" s="57"/>
      <c r="CH99" s="57"/>
      <c r="CI99" s="57"/>
      <c r="CJ99" s="57"/>
      <c r="CK99" s="57"/>
      <c r="CL99" s="57"/>
      <c r="CM99" s="57"/>
      <c r="CN99" s="57"/>
      <c r="CO99" s="57"/>
    </row>
    <row r="100" spans="1:93" x14ac:dyDescent="0.25">
      <c r="A100" s="57"/>
      <c r="B100" s="57"/>
      <c r="C100" s="88"/>
      <c r="D100" s="57"/>
      <c r="E100" s="57"/>
      <c r="F100" s="57"/>
      <c r="G100" s="57"/>
      <c r="H100" s="57"/>
      <c r="I100" s="57"/>
      <c r="J100" s="57"/>
      <c r="K100" s="57"/>
      <c r="L100" s="57"/>
      <c r="M100" s="57"/>
      <c r="N100" s="57"/>
      <c r="P100" s="57"/>
      <c r="R100" s="57"/>
      <c r="T100" s="57"/>
      <c r="V100" s="57"/>
      <c r="X100" s="57"/>
      <c r="Z100" s="57"/>
      <c r="AB100" s="57"/>
      <c r="AD100" s="57"/>
      <c r="AF100" s="57"/>
      <c r="AH100" s="57"/>
      <c r="AJ100" s="57"/>
      <c r="AL100" s="57"/>
      <c r="AN100" s="57"/>
      <c r="AP100" s="57"/>
      <c r="AR100" s="57"/>
      <c r="AT100" s="57"/>
      <c r="AV100" s="57"/>
      <c r="AX100" s="57"/>
      <c r="AZ100" s="57"/>
      <c r="BB100" s="57"/>
      <c r="BD100" s="57"/>
      <c r="BF100" s="57"/>
      <c r="BH100" s="57"/>
      <c r="BJ100" s="57"/>
      <c r="BL100" s="57"/>
      <c r="BN100" s="57"/>
      <c r="BP100" s="57"/>
      <c r="BR100" s="57"/>
      <c r="BT100" s="57"/>
      <c r="BV100" s="57"/>
      <c r="BX100" s="57"/>
      <c r="BZ100" s="57"/>
      <c r="CB100" s="57"/>
      <c r="CD100" s="57"/>
      <c r="CE100" s="57"/>
      <c r="CF100" s="57"/>
      <c r="CG100" s="57"/>
      <c r="CH100" s="57"/>
      <c r="CI100" s="57"/>
      <c r="CJ100" s="57"/>
      <c r="CK100" s="57"/>
      <c r="CL100" s="57"/>
      <c r="CM100" s="57"/>
      <c r="CN100" s="57"/>
      <c r="CO100" s="57"/>
    </row>
    <row r="101" spans="1:93" x14ac:dyDescent="0.25">
      <c r="A101" s="57"/>
      <c r="B101" s="57"/>
      <c r="C101" s="88"/>
      <c r="D101" s="57"/>
      <c r="E101" s="57"/>
      <c r="F101" s="57"/>
      <c r="G101" s="57"/>
      <c r="H101" s="57"/>
      <c r="I101" s="57"/>
      <c r="J101" s="57"/>
      <c r="K101" s="57"/>
      <c r="L101" s="57"/>
      <c r="M101" s="57"/>
      <c r="N101" s="57"/>
      <c r="P101" s="57"/>
      <c r="R101" s="57"/>
      <c r="T101" s="57"/>
      <c r="V101" s="57"/>
      <c r="X101" s="57"/>
      <c r="Z101" s="57"/>
      <c r="AB101" s="57"/>
      <c r="AD101" s="57"/>
      <c r="AF101" s="57"/>
      <c r="AH101" s="57"/>
      <c r="AJ101" s="57"/>
      <c r="AL101" s="57"/>
      <c r="AN101" s="57"/>
      <c r="AP101" s="57"/>
      <c r="AR101" s="57"/>
      <c r="AT101" s="57"/>
      <c r="AV101" s="57"/>
      <c r="AX101" s="57"/>
      <c r="AZ101" s="57"/>
      <c r="BB101" s="57"/>
      <c r="BD101" s="57"/>
      <c r="BF101" s="57"/>
      <c r="BH101" s="57"/>
      <c r="BJ101" s="57"/>
      <c r="BL101" s="57"/>
      <c r="BN101" s="57"/>
      <c r="BP101" s="57"/>
      <c r="BR101" s="57"/>
      <c r="BT101" s="57"/>
      <c r="BV101" s="57"/>
      <c r="BX101" s="57"/>
      <c r="BZ101" s="57"/>
      <c r="CB101" s="57"/>
      <c r="CD101" s="57"/>
      <c r="CE101" s="57"/>
      <c r="CF101" s="57"/>
      <c r="CG101" s="57"/>
      <c r="CH101" s="57"/>
      <c r="CI101" s="57"/>
      <c r="CJ101" s="57"/>
      <c r="CK101" s="57"/>
      <c r="CL101" s="57"/>
      <c r="CM101" s="57"/>
      <c r="CN101" s="57"/>
      <c r="CO101" s="57"/>
    </row>
    <row r="102" spans="1:93" x14ac:dyDescent="0.25">
      <c r="A102" s="57"/>
      <c r="B102" s="57"/>
      <c r="C102" s="88"/>
      <c r="D102" s="57"/>
      <c r="E102" s="57"/>
      <c r="F102" s="57"/>
      <c r="G102" s="57"/>
      <c r="H102" s="57"/>
      <c r="I102" s="57"/>
      <c r="J102" s="57"/>
      <c r="K102" s="57"/>
      <c r="L102" s="57"/>
      <c r="M102" s="57"/>
      <c r="N102" s="57"/>
      <c r="P102" s="57"/>
      <c r="R102" s="57"/>
      <c r="T102" s="57"/>
      <c r="V102" s="57"/>
      <c r="X102" s="57"/>
      <c r="Z102" s="57"/>
      <c r="AB102" s="57"/>
      <c r="AD102" s="57"/>
      <c r="AF102" s="57"/>
      <c r="AH102" s="57"/>
      <c r="AJ102" s="57"/>
      <c r="AL102" s="57"/>
      <c r="AN102" s="57"/>
      <c r="AP102" s="57"/>
      <c r="AR102" s="57"/>
      <c r="AT102" s="57"/>
      <c r="AV102" s="57"/>
      <c r="AX102" s="57"/>
      <c r="AZ102" s="57"/>
      <c r="BB102" s="57"/>
      <c r="BD102" s="57"/>
      <c r="BF102" s="57"/>
      <c r="BH102" s="57"/>
      <c r="BJ102" s="57"/>
      <c r="BL102" s="57"/>
      <c r="BN102" s="57"/>
      <c r="BP102" s="57"/>
      <c r="BR102" s="57"/>
      <c r="BT102" s="57"/>
      <c r="BV102" s="57"/>
      <c r="BX102" s="57"/>
      <c r="BZ102" s="57"/>
      <c r="CB102" s="57"/>
      <c r="CD102" s="57"/>
      <c r="CE102" s="57"/>
      <c r="CF102" s="57"/>
      <c r="CG102" s="57"/>
      <c r="CH102" s="57"/>
      <c r="CI102" s="57"/>
      <c r="CJ102" s="57"/>
      <c r="CK102" s="57"/>
      <c r="CL102" s="57"/>
      <c r="CM102" s="57"/>
      <c r="CN102" s="57"/>
      <c r="CO102" s="57"/>
    </row>
    <row r="103" spans="1:93" x14ac:dyDescent="0.25">
      <c r="A103" s="57"/>
      <c r="B103" s="57"/>
      <c r="C103" s="88"/>
      <c r="D103" s="57"/>
      <c r="E103" s="57"/>
      <c r="F103" s="57"/>
      <c r="G103" s="57"/>
      <c r="H103" s="57"/>
      <c r="I103" s="57"/>
      <c r="J103" s="57"/>
      <c r="K103" s="57"/>
      <c r="L103" s="57"/>
      <c r="M103" s="57"/>
      <c r="N103" s="57"/>
      <c r="P103" s="57"/>
      <c r="R103" s="57"/>
      <c r="T103" s="57"/>
      <c r="V103" s="57"/>
      <c r="X103" s="57"/>
      <c r="Z103" s="57"/>
      <c r="AB103" s="57"/>
      <c r="AD103" s="57"/>
      <c r="AF103" s="57"/>
      <c r="AH103" s="57"/>
      <c r="AJ103" s="57"/>
      <c r="AL103" s="57"/>
      <c r="AN103" s="57"/>
      <c r="AP103" s="57"/>
      <c r="AR103" s="57"/>
      <c r="AT103" s="57"/>
      <c r="AV103" s="57"/>
      <c r="AX103" s="57"/>
      <c r="AZ103" s="57"/>
      <c r="BB103" s="57"/>
      <c r="BD103" s="57"/>
      <c r="BF103" s="57"/>
      <c r="BH103" s="57"/>
      <c r="BJ103" s="57"/>
      <c r="BL103" s="57"/>
      <c r="BN103" s="57"/>
      <c r="BP103" s="57"/>
      <c r="BR103" s="57"/>
      <c r="BT103" s="57"/>
      <c r="BV103" s="57"/>
      <c r="BX103" s="57"/>
      <c r="BZ103" s="57"/>
      <c r="CB103" s="57"/>
      <c r="CD103" s="57"/>
      <c r="CE103" s="57"/>
      <c r="CF103" s="57"/>
      <c r="CG103" s="57"/>
      <c r="CH103" s="57"/>
      <c r="CI103" s="57"/>
      <c r="CJ103" s="57"/>
      <c r="CK103" s="57"/>
      <c r="CL103" s="57"/>
      <c r="CM103" s="57"/>
      <c r="CN103" s="57"/>
      <c r="CO103" s="57"/>
    </row>
    <row r="104" spans="1:93" x14ac:dyDescent="0.25">
      <c r="A104" s="57"/>
      <c r="B104" s="57"/>
      <c r="C104" s="88"/>
      <c r="D104" s="57"/>
      <c r="E104" s="57"/>
      <c r="F104" s="57"/>
      <c r="G104" s="57"/>
      <c r="H104" s="57"/>
      <c r="I104" s="57"/>
      <c r="J104" s="57"/>
      <c r="K104" s="57"/>
      <c r="L104" s="57"/>
      <c r="M104" s="57"/>
      <c r="N104" s="57"/>
      <c r="P104" s="57"/>
      <c r="R104" s="57"/>
      <c r="T104" s="57"/>
      <c r="V104" s="57"/>
      <c r="X104" s="57"/>
      <c r="Z104" s="57"/>
      <c r="AB104" s="57"/>
      <c r="AD104" s="57"/>
      <c r="AF104" s="57"/>
      <c r="AH104" s="57"/>
      <c r="AJ104" s="57"/>
      <c r="AL104" s="57"/>
      <c r="AN104" s="57"/>
      <c r="AP104" s="57"/>
      <c r="AR104" s="57"/>
      <c r="AT104" s="57"/>
      <c r="AV104" s="57"/>
      <c r="AX104" s="57"/>
      <c r="AZ104" s="57"/>
      <c r="BB104" s="57"/>
      <c r="BD104" s="57"/>
      <c r="BF104" s="57"/>
      <c r="BH104" s="57"/>
      <c r="BJ104" s="57"/>
      <c r="BL104" s="57"/>
      <c r="BN104" s="57"/>
      <c r="BP104" s="57"/>
      <c r="BR104" s="57"/>
      <c r="BT104" s="57"/>
      <c r="BV104" s="57"/>
      <c r="BX104" s="57"/>
      <c r="BZ104" s="57"/>
      <c r="CB104" s="57"/>
      <c r="CD104" s="57"/>
      <c r="CE104" s="57"/>
      <c r="CF104" s="57"/>
      <c r="CG104" s="57"/>
      <c r="CH104" s="57"/>
      <c r="CI104" s="57"/>
      <c r="CJ104" s="57"/>
      <c r="CK104" s="57"/>
      <c r="CL104" s="57"/>
      <c r="CM104" s="57"/>
      <c r="CN104" s="57"/>
      <c r="CO104" s="57"/>
    </row>
    <row r="105" spans="1:93" x14ac:dyDescent="0.25">
      <c r="A105" s="57"/>
      <c r="B105" s="57"/>
      <c r="C105" s="88"/>
      <c r="D105" s="57"/>
      <c r="E105" s="57"/>
      <c r="F105" s="57"/>
      <c r="G105" s="57"/>
      <c r="H105" s="57"/>
      <c r="I105" s="57"/>
      <c r="J105" s="57"/>
      <c r="K105" s="57"/>
      <c r="L105" s="57"/>
      <c r="M105" s="57"/>
      <c r="N105" s="57"/>
      <c r="P105" s="57"/>
      <c r="R105" s="57"/>
      <c r="T105" s="57"/>
      <c r="V105" s="57"/>
      <c r="X105" s="57"/>
      <c r="Z105" s="57"/>
      <c r="AB105" s="57"/>
      <c r="AD105" s="57"/>
      <c r="AF105" s="57"/>
      <c r="AH105" s="57"/>
      <c r="AJ105" s="57"/>
      <c r="AL105" s="57"/>
      <c r="AN105" s="57"/>
      <c r="AP105" s="57"/>
      <c r="AR105" s="57"/>
      <c r="AT105" s="57"/>
      <c r="AV105" s="57"/>
      <c r="AX105" s="57"/>
      <c r="AZ105" s="57"/>
      <c r="BB105" s="57"/>
      <c r="BD105" s="57"/>
      <c r="BF105" s="57"/>
      <c r="BH105" s="57"/>
      <c r="BJ105" s="57"/>
      <c r="BL105" s="57"/>
      <c r="BN105" s="57"/>
      <c r="BP105" s="57"/>
      <c r="BR105" s="57"/>
      <c r="BT105" s="57"/>
      <c r="BV105" s="57"/>
      <c r="BX105" s="57"/>
      <c r="BZ105" s="57"/>
      <c r="CB105" s="57"/>
      <c r="CD105" s="57"/>
      <c r="CE105" s="57"/>
      <c r="CF105" s="57"/>
      <c r="CG105" s="57"/>
      <c r="CH105" s="57"/>
      <c r="CI105" s="57"/>
      <c r="CJ105" s="57"/>
      <c r="CK105" s="57"/>
      <c r="CL105" s="57"/>
      <c r="CM105" s="57"/>
      <c r="CN105" s="57"/>
      <c r="CO105" s="57"/>
    </row>
    <row r="106" spans="1:93" x14ac:dyDescent="0.25">
      <c r="A106" s="57"/>
      <c r="B106" s="57"/>
      <c r="C106" s="88"/>
      <c r="D106" s="57"/>
      <c r="E106" s="57"/>
      <c r="F106" s="57"/>
      <c r="G106" s="57"/>
      <c r="H106" s="57"/>
      <c r="I106" s="57"/>
      <c r="J106" s="57"/>
      <c r="K106" s="57"/>
      <c r="L106" s="57"/>
      <c r="M106" s="57"/>
      <c r="N106" s="57"/>
      <c r="P106" s="57"/>
      <c r="R106" s="57"/>
      <c r="T106" s="57"/>
      <c r="V106" s="57"/>
      <c r="X106" s="57"/>
      <c r="Z106" s="57"/>
      <c r="AB106" s="57"/>
      <c r="AD106" s="57"/>
      <c r="AF106" s="57"/>
      <c r="AH106" s="57"/>
      <c r="AJ106" s="57"/>
      <c r="AL106" s="57"/>
      <c r="AN106" s="57"/>
      <c r="AP106" s="57"/>
      <c r="AR106" s="57"/>
      <c r="AT106" s="57"/>
      <c r="AV106" s="57"/>
      <c r="AX106" s="57"/>
      <c r="AZ106" s="57"/>
      <c r="BB106" s="57"/>
      <c r="BD106" s="57"/>
      <c r="BF106" s="57"/>
      <c r="BH106" s="57"/>
      <c r="BJ106" s="57"/>
      <c r="BL106" s="57"/>
      <c r="BN106" s="57"/>
      <c r="BP106" s="57"/>
      <c r="BR106" s="57"/>
      <c r="BT106" s="57"/>
      <c r="BV106" s="57"/>
      <c r="BX106" s="57"/>
      <c r="BZ106" s="57"/>
      <c r="CB106" s="57"/>
      <c r="CD106" s="57"/>
      <c r="CE106" s="57"/>
      <c r="CF106" s="57"/>
      <c r="CG106" s="57"/>
      <c r="CH106" s="57"/>
      <c r="CI106" s="57"/>
      <c r="CJ106" s="57"/>
      <c r="CK106" s="57"/>
      <c r="CL106" s="57"/>
      <c r="CM106" s="57"/>
      <c r="CN106" s="57"/>
      <c r="CO106" s="57"/>
    </row>
    <row r="107" spans="1:93" x14ac:dyDescent="0.25">
      <c r="A107" s="57"/>
      <c r="B107" s="57"/>
      <c r="C107" s="88"/>
      <c r="D107" s="57"/>
      <c r="E107" s="57"/>
      <c r="F107" s="57"/>
      <c r="G107" s="57"/>
      <c r="H107" s="57"/>
      <c r="I107" s="57"/>
      <c r="J107" s="57"/>
      <c r="K107" s="57"/>
      <c r="L107" s="57"/>
      <c r="M107" s="57"/>
      <c r="N107" s="57"/>
      <c r="P107" s="57"/>
      <c r="R107" s="57"/>
      <c r="T107" s="57"/>
      <c r="V107" s="57"/>
      <c r="X107" s="57"/>
      <c r="Z107" s="57"/>
      <c r="AB107" s="57"/>
      <c r="AD107" s="57"/>
      <c r="AF107" s="57"/>
      <c r="AH107" s="57"/>
      <c r="AJ107" s="57"/>
      <c r="AL107" s="57"/>
      <c r="AN107" s="57"/>
      <c r="AP107" s="57"/>
      <c r="AR107" s="57"/>
      <c r="AT107" s="57"/>
      <c r="AV107" s="57"/>
      <c r="AX107" s="57"/>
      <c r="AZ107" s="57"/>
      <c r="BB107" s="57"/>
      <c r="BD107" s="57"/>
      <c r="BF107" s="57"/>
      <c r="BH107" s="57"/>
      <c r="BJ107" s="57"/>
      <c r="BL107" s="57"/>
      <c r="BN107" s="57"/>
      <c r="BP107" s="57"/>
      <c r="BR107" s="57"/>
      <c r="BT107" s="57"/>
      <c r="BV107" s="57"/>
      <c r="BX107" s="57"/>
      <c r="BZ107" s="57"/>
      <c r="CB107" s="57"/>
      <c r="CD107" s="57"/>
      <c r="CE107" s="57"/>
      <c r="CF107" s="57"/>
      <c r="CG107" s="57"/>
      <c r="CH107" s="57"/>
      <c r="CI107" s="57"/>
      <c r="CJ107" s="57"/>
      <c r="CK107" s="57"/>
      <c r="CL107" s="57"/>
      <c r="CM107" s="57"/>
      <c r="CN107" s="57"/>
      <c r="CO107" s="57"/>
    </row>
    <row r="108" spans="1:93" x14ac:dyDescent="0.25">
      <c r="A108" s="57"/>
      <c r="B108" s="57"/>
      <c r="C108" s="88"/>
      <c r="D108" s="57"/>
      <c r="E108" s="57"/>
      <c r="F108" s="57"/>
      <c r="G108" s="57"/>
      <c r="H108" s="57"/>
      <c r="I108" s="57"/>
      <c r="J108" s="57"/>
      <c r="K108" s="57"/>
      <c r="L108" s="57"/>
      <c r="M108" s="57"/>
      <c r="N108" s="57"/>
      <c r="P108" s="57"/>
      <c r="R108" s="57"/>
      <c r="T108" s="57"/>
      <c r="V108" s="57"/>
      <c r="X108" s="57"/>
      <c r="Z108" s="57"/>
      <c r="AB108" s="57"/>
      <c r="AD108" s="57"/>
      <c r="AF108" s="57"/>
      <c r="AH108" s="57"/>
      <c r="AJ108" s="57"/>
      <c r="AL108" s="57"/>
      <c r="AN108" s="57"/>
      <c r="AP108" s="57"/>
      <c r="AR108" s="57"/>
      <c r="AT108" s="57"/>
      <c r="AV108" s="57"/>
      <c r="AX108" s="57"/>
      <c r="AZ108" s="57"/>
      <c r="BB108" s="57"/>
      <c r="BD108" s="57"/>
      <c r="BF108" s="57"/>
      <c r="BH108" s="57"/>
      <c r="BJ108" s="57"/>
      <c r="BL108" s="57"/>
      <c r="BN108" s="57"/>
      <c r="BP108" s="57"/>
      <c r="BR108" s="57"/>
      <c r="BT108" s="57"/>
      <c r="BV108" s="57"/>
      <c r="BX108" s="57"/>
      <c r="BZ108" s="57"/>
      <c r="CB108" s="57"/>
      <c r="CD108" s="57"/>
      <c r="CE108" s="57"/>
      <c r="CF108" s="57"/>
      <c r="CG108" s="57"/>
      <c r="CH108" s="57"/>
      <c r="CI108" s="57"/>
      <c r="CJ108" s="57"/>
      <c r="CK108" s="57"/>
      <c r="CL108" s="57"/>
      <c r="CM108" s="57"/>
      <c r="CN108" s="57"/>
      <c r="CO108" s="57"/>
    </row>
    <row r="109" spans="1:93" x14ac:dyDescent="0.25">
      <c r="A109" s="57"/>
      <c r="B109" s="57"/>
      <c r="C109" s="88"/>
      <c r="D109" s="57"/>
      <c r="E109" s="57"/>
      <c r="F109" s="57"/>
      <c r="G109" s="57"/>
      <c r="H109" s="57"/>
      <c r="I109" s="57"/>
      <c r="J109" s="57"/>
      <c r="K109" s="57"/>
      <c r="L109" s="57"/>
      <c r="M109" s="57"/>
      <c r="N109" s="57"/>
      <c r="P109" s="57"/>
      <c r="R109" s="57"/>
      <c r="T109" s="57"/>
      <c r="V109" s="57"/>
      <c r="X109" s="57"/>
      <c r="Z109" s="57"/>
      <c r="AB109" s="57"/>
      <c r="AD109" s="57"/>
      <c r="AF109" s="57"/>
      <c r="AH109" s="57"/>
      <c r="AJ109" s="57"/>
      <c r="AL109" s="57"/>
      <c r="AN109" s="57"/>
      <c r="AP109" s="57"/>
      <c r="AR109" s="57"/>
      <c r="AT109" s="57"/>
      <c r="AV109" s="57"/>
      <c r="AX109" s="57"/>
      <c r="AZ109" s="57"/>
      <c r="BB109" s="57"/>
      <c r="BD109" s="57"/>
      <c r="BF109" s="57"/>
      <c r="BH109" s="57"/>
      <c r="BJ109" s="57"/>
      <c r="BL109" s="57"/>
      <c r="BN109" s="57"/>
      <c r="BP109" s="57"/>
      <c r="BR109" s="57"/>
      <c r="BT109" s="57"/>
      <c r="BV109" s="57"/>
      <c r="BX109" s="57"/>
      <c r="BZ109" s="57"/>
      <c r="CB109" s="57"/>
      <c r="CD109" s="57"/>
      <c r="CE109" s="57"/>
      <c r="CF109" s="57"/>
      <c r="CG109" s="57"/>
      <c r="CH109" s="57"/>
      <c r="CI109" s="57"/>
      <c r="CJ109" s="57"/>
      <c r="CK109" s="57"/>
      <c r="CL109" s="57"/>
      <c r="CM109" s="57"/>
      <c r="CN109" s="57"/>
      <c r="CO109" s="57"/>
    </row>
    <row r="110" spans="1:93" x14ac:dyDescent="0.25">
      <c r="A110" s="57"/>
      <c r="B110" s="57"/>
      <c r="C110" s="88"/>
      <c r="D110" s="57"/>
      <c r="E110" s="57"/>
      <c r="F110" s="57"/>
      <c r="G110" s="57"/>
      <c r="H110" s="57"/>
      <c r="I110" s="57"/>
      <c r="J110" s="57"/>
      <c r="K110" s="57"/>
      <c r="L110" s="57"/>
      <c r="M110" s="57"/>
      <c r="N110" s="57"/>
      <c r="P110" s="57"/>
      <c r="R110" s="57"/>
      <c r="T110" s="57"/>
      <c r="V110" s="57"/>
      <c r="X110" s="57"/>
      <c r="Z110" s="57"/>
      <c r="AB110" s="57"/>
      <c r="AD110" s="57"/>
      <c r="AF110" s="57"/>
      <c r="AH110" s="57"/>
      <c r="AJ110" s="57"/>
      <c r="AL110" s="57"/>
      <c r="AN110" s="57"/>
      <c r="AP110" s="57"/>
      <c r="AR110" s="57"/>
      <c r="AT110" s="57"/>
      <c r="AV110" s="57"/>
      <c r="AX110" s="57"/>
      <c r="AZ110" s="57"/>
      <c r="BB110" s="57"/>
      <c r="BD110" s="57"/>
      <c r="BF110" s="57"/>
      <c r="BH110" s="57"/>
      <c r="BJ110" s="57"/>
      <c r="BL110" s="57"/>
      <c r="BN110" s="57"/>
      <c r="BP110" s="57"/>
      <c r="BR110" s="57"/>
      <c r="BT110" s="57"/>
      <c r="BV110" s="57"/>
      <c r="BX110" s="57"/>
      <c r="BZ110" s="57"/>
      <c r="CB110" s="57"/>
      <c r="CD110" s="57"/>
      <c r="CE110" s="57"/>
      <c r="CF110" s="57"/>
      <c r="CG110" s="57"/>
      <c r="CH110" s="57"/>
      <c r="CI110" s="57"/>
      <c r="CJ110" s="57"/>
      <c r="CK110" s="57"/>
      <c r="CL110" s="57"/>
      <c r="CM110" s="57"/>
      <c r="CN110" s="57"/>
      <c r="CO110" s="57"/>
    </row>
    <row r="111" spans="1:93" x14ac:dyDescent="0.25">
      <c r="A111" s="57"/>
      <c r="B111" s="57"/>
      <c r="C111" s="88"/>
      <c r="D111" s="57"/>
      <c r="E111" s="57"/>
      <c r="F111" s="57"/>
      <c r="G111" s="57"/>
      <c r="H111" s="57"/>
      <c r="I111" s="57"/>
      <c r="J111" s="57"/>
      <c r="K111" s="57"/>
      <c r="L111" s="57"/>
      <c r="M111" s="57"/>
      <c r="N111" s="57"/>
      <c r="P111" s="57"/>
      <c r="R111" s="57"/>
      <c r="T111" s="57"/>
      <c r="V111" s="57"/>
      <c r="X111" s="57"/>
      <c r="Z111" s="57"/>
      <c r="AB111" s="57"/>
      <c r="AD111" s="57"/>
      <c r="AF111" s="57"/>
      <c r="AH111" s="57"/>
      <c r="AJ111" s="57"/>
      <c r="AL111" s="57"/>
      <c r="AN111" s="57"/>
      <c r="AP111" s="57"/>
      <c r="AR111" s="57"/>
      <c r="AT111" s="57"/>
      <c r="AV111" s="57"/>
      <c r="AX111" s="57"/>
      <c r="AZ111" s="57"/>
      <c r="BB111" s="57"/>
      <c r="BD111" s="57"/>
      <c r="BF111" s="57"/>
      <c r="BH111" s="57"/>
      <c r="BJ111" s="57"/>
      <c r="BL111" s="57"/>
      <c r="BN111" s="57"/>
      <c r="BP111" s="57"/>
      <c r="BR111" s="57"/>
      <c r="BT111" s="57"/>
      <c r="BV111" s="57"/>
      <c r="BX111" s="57"/>
      <c r="BZ111" s="57"/>
      <c r="CB111" s="57"/>
      <c r="CD111" s="57"/>
      <c r="CE111" s="57"/>
      <c r="CF111" s="57"/>
      <c r="CG111" s="57"/>
      <c r="CH111" s="57"/>
      <c r="CI111" s="57"/>
      <c r="CJ111" s="57"/>
      <c r="CK111" s="57"/>
      <c r="CL111" s="57"/>
      <c r="CM111" s="57"/>
      <c r="CN111" s="57"/>
      <c r="CO111" s="57"/>
    </row>
    <row r="112" spans="1:93" x14ac:dyDescent="0.25">
      <c r="A112" s="57"/>
      <c r="B112" s="57"/>
      <c r="C112" s="88"/>
      <c r="D112" s="57"/>
      <c r="E112" s="57"/>
      <c r="F112" s="57"/>
      <c r="G112" s="57"/>
      <c r="H112" s="57"/>
      <c r="I112" s="57"/>
      <c r="J112" s="57"/>
      <c r="K112" s="57"/>
      <c r="L112" s="57"/>
      <c r="M112" s="57"/>
      <c r="N112" s="57"/>
      <c r="P112" s="57"/>
      <c r="R112" s="57"/>
      <c r="T112" s="57"/>
      <c r="V112" s="57"/>
      <c r="X112" s="57"/>
      <c r="Z112" s="57"/>
      <c r="AB112" s="57"/>
      <c r="AD112" s="57"/>
      <c r="AF112" s="57"/>
      <c r="AH112" s="57"/>
      <c r="AJ112" s="57"/>
      <c r="AL112" s="57"/>
      <c r="AN112" s="57"/>
      <c r="AP112" s="57"/>
      <c r="AR112" s="57"/>
      <c r="AT112" s="57"/>
      <c r="AV112" s="57"/>
      <c r="AX112" s="57"/>
      <c r="AZ112" s="57"/>
      <c r="BB112" s="57"/>
      <c r="BD112" s="57"/>
      <c r="BF112" s="57"/>
      <c r="BH112" s="57"/>
      <c r="BJ112" s="57"/>
      <c r="BL112" s="57"/>
      <c r="BN112" s="57"/>
      <c r="BP112" s="57"/>
      <c r="BR112" s="57"/>
      <c r="BT112" s="57"/>
      <c r="BV112" s="57"/>
      <c r="BX112" s="57"/>
      <c r="BZ112" s="57"/>
      <c r="CB112" s="57"/>
      <c r="CD112" s="57"/>
      <c r="CE112" s="57"/>
      <c r="CF112" s="57"/>
      <c r="CG112" s="57"/>
      <c r="CH112" s="57"/>
      <c r="CI112" s="57"/>
      <c r="CJ112" s="57"/>
      <c r="CK112" s="57"/>
      <c r="CL112" s="57"/>
      <c r="CM112" s="57"/>
      <c r="CN112" s="57"/>
      <c r="CO112" s="57"/>
    </row>
    <row r="113" spans="1:93" x14ac:dyDescent="0.25">
      <c r="A113" s="57"/>
      <c r="B113" s="57"/>
      <c r="C113" s="88"/>
      <c r="D113" s="57"/>
      <c r="E113" s="57"/>
      <c r="F113" s="57"/>
      <c r="G113" s="57"/>
      <c r="H113" s="57"/>
      <c r="I113" s="57"/>
      <c r="J113" s="57"/>
      <c r="K113" s="57"/>
      <c r="L113" s="57"/>
      <c r="M113" s="57"/>
      <c r="N113" s="57"/>
      <c r="P113" s="57"/>
      <c r="R113" s="57"/>
      <c r="T113" s="57"/>
      <c r="V113" s="57"/>
      <c r="X113" s="57"/>
      <c r="Z113" s="57"/>
      <c r="AB113" s="57"/>
      <c r="AD113" s="57"/>
      <c r="AF113" s="57"/>
      <c r="AH113" s="57"/>
      <c r="AJ113" s="57"/>
      <c r="AL113" s="57"/>
      <c r="AN113" s="57"/>
      <c r="AP113" s="57"/>
      <c r="AR113" s="57"/>
      <c r="AT113" s="57"/>
      <c r="AV113" s="57"/>
      <c r="AX113" s="57"/>
      <c r="AZ113" s="57"/>
      <c r="BB113" s="57"/>
      <c r="BD113" s="57"/>
      <c r="BF113" s="57"/>
      <c r="BH113" s="57"/>
      <c r="BJ113" s="57"/>
      <c r="BL113" s="57"/>
      <c r="BN113" s="57"/>
      <c r="BP113" s="57"/>
      <c r="BR113" s="57"/>
      <c r="BT113" s="57"/>
      <c r="BV113" s="57"/>
      <c r="BX113" s="57"/>
      <c r="BZ113" s="57"/>
      <c r="CB113" s="57"/>
      <c r="CD113" s="57"/>
      <c r="CE113" s="57"/>
      <c r="CF113" s="57"/>
      <c r="CG113" s="57"/>
      <c r="CH113" s="57"/>
      <c r="CI113" s="57"/>
      <c r="CJ113" s="57"/>
      <c r="CK113" s="57"/>
      <c r="CL113" s="57"/>
      <c r="CM113" s="57"/>
      <c r="CN113" s="57"/>
      <c r="CO113" s="57"/>
    </row>
    <row r="114" spans="1:93" x14ac:dyDescent="0.25">
      <c r="A114" s="57"/>
      <c r="B114" s="57"/>
      <c r="C114" s="88"/>
      <c r="D114" s="57"/>
      <c r="E114" s="57"/>
      <c r="F114" s="57"/>
      <c r="G114" s="57"/>
      <c r="H114" s="57"/>
      <c r="I114" s="57"/>
      <c r="J114" s="57"/>
      <c r="K114" s="57"/>
      <c r="L114" s="57"/>
      <c r="M114" s="57"/>
      <c r="N114" s="57"/>
      <c r="P114" s="57"/>
      <c r="R114" s="57"/>
      <c r="T114" s="57"/>
      <c r="V114" s="57"/>
      <c r="X114" s="57"/>
      <c r="Z114" s="57"/>
      <c r="AB114" s="57"/>
      <c r="AD114" s="57"/>
      <c r="AF114" s="57"/>
      <c r="AH114" s="57"/>
      <c r="AJ114" s="57"/>
      <c r="AL114" s="57"/>
      <c r="AN114" s="57"/>
      <c r="AP114" s="57"/>
      <c r="AR114" s="57"/>
      <c r="AT114" s="57"/>
      <c r="AV114" s="57"/>
      <c r="AX114" s="57"/>
      <c r="AZ114" s="57"/>
      <c r="BB114" s="57"/>
      <c r="BD114" s="57"/>
      <c r="BF114" s="57"/>
      <c r="BH114" s="57"/>
      <c r="BJ114" s="57"/>
      <c r="BL114" s="57"/>
      <c r="BN114" s="57"/>
      <c r="BP114" s="57"/>
      <c r="BR114" s="57"/>
      <c r="BT114" s="57"/>
      <c r="BV114" s="57"/>
      <c r="BX114" s="57"/>
      <c r="BZ114" s="57"/>
      <c r="CB114" s="57"/>
      <c r="CD114" s="57"/>
      <c r="CE114" s="57"/>
      <c r="CF114" s="57"/>
      <c r="CG114" s="57"/>
      <c r="CH114" s="57"/>
      <c r="CI114" s="57"/>
      <c r="CJ114" s="57"/>
      <c r="CK114" s="57"/>
      <c r="CL114" s="57"/>
      <c r="CM114" s="57"/>
      <c r="CN114" s="57"/>
      <c r="CO114" s="57"/>
    </row>
    <row r="115" spans="1:93" x14ac:dyDescent="0.25">
      <c r="A115" s="57"/>
      <c r="B115" s="57"/>
      <c r="C115" s="88"/>
      <c r="D115" s="57"/>
      <c r="E115" s="57"/>
      <c r="F115" s="57"/>
      <c r="G115" s="57"/>
      <c r="H115" s="57"/>
      <c r="I115" s="57"/>
      <c r="J115" s="57"/>
      <c r="K115" s="57"/>
      <c r="L115" s="57"/>
      <c r="M115" s="57"/>
      <c r="N115" s="57"/>
      <c r="P115" s="57"/>
      <c r="R115" s="57"/>
      <c r="T115" s="57"/>
      <c r="V115" s="57"/>
      <c r="X115" s="57"/>
      <c r="Z115" s="57"/>
      <c r="AB115" s="57"/>
      <c r="AD115" s="57"/>
      <c r="AF115" s="57"/>
      <c r="AH115" s="57"/>
      <c r="AJ115" s="57"/>
      <c r="AL115" s="57"/>
      <c r="AN115" s="57"/>
      <c r="AP115" s="57"/>
      <c r="AR115" s="57"/>
      <c r="AT115" s="57"/>
      <c r="AV115" s="57"/>
      <c r="AX115" s="57"/>
      <c r="AZ115" s="57"/>
      <c r="BB115" s="57"/>
      <c r="BD115" s="57"/>
      <c r="BF115" s="57"/>
      <c r="BH115" s="57"/>
      <c r="BJ115" s="57"/>
      <c r="BL115" s="57"/>
      <c r="BN115" s="57"/>
      <c r="BP115" s="57"/>
      <c r="BR115" s="57"/>
      <c r="BT115" s="57"/>
      <c r="BV115" s="57"/>
      <c r="BX115" s="57"/>
      <c r="BZ115" s="57"/>
      <c r="CB115" s="57"/>
      <c r="CD115" s="57"/>
      <c r="CE115" s="57"/>
      <c r="CF115" s="57"/>
      <c r="CG115" s="57"/>
      <c r="CH115" s="57"/>
      <c r="CI115" s="57"/>
      <c r="CJ115" s="57"/>
      <c r="CK115" s="57"/>
      <c r="CL115" s="57"/>
      <c r="CM115" s="57"/>
      <c r="CN115" s="57"/>
      <c r="CO115" s="57"/>
    </row>
    <row r="116" spans="1:93" x14ac:dyDescent="0.25">
      <c r="A116" s="57"/>
      <c r="B116" s="57"/>
      <c r="C116" s="88"/>
      <c r="D116" s="57"/>
      <c r="E116" s="57"/>
      <c r="F116" s="57"/>
      <c r="G116" s="57"/>
      <c r="H116" s="57"/>
      <c r="I116" s="57"/>
      <c r="J116" s="57"/>
      <c r="K116" s="57"/>
      <c r="L116" s="57"/>
      <c r="M116" s="57"/>
      <c r="N116" s="57"/>
      <c r="P116" s="57"/>
      <c r="R116" s="57"/>
      <c r="T116" s="57"/>
      <c r="V116" s="57"/>
      <c r="X116" s="57"/>
      <c r="Z116" s="57"/>
      <c r="AB116" s="57"/>
      <c r="AD116" s="57"/>
      <c r="AF116" s="57"/>
      <c r="AH116" s="57"/>
      <c r="AJ116" s="57"/>
      <c r="AL116" s="57"/>
      <c r="AN116" s="57"/>
      <c r="AP116" s="57"/>
      <c r="AR116" s="57"/>
      <c r="AT116" s="57"/>
      <c r="AV116" s="57"/>
      <c r="AX116" s="57"/>
      <c r="AZ116" s="57"/>
      <c r="BB116" s="57"/>
      <c r="BD116" s="57"/>
      <c r="BF116" s="57"/>
      <c r="BH116" s="57"/>
      <c r="BJ116" s="57"/>
      <c r="BL116" s="57"/>
      <c r="BN116" s="57"/>
      <c r="BP116" s="57"/>
      <c r="BR116" s="57"/>
      <c r="BT116" s="57"/>
      <c r="BV116" s="57"/>
      <c r="BX116" s="57"/>
      <c r="BZ116" s="57"/>
      <c r="CB116" s="57"/>
      <c r="CD116" s="57"/>
      <c r="CE116" s="57"/>
      <c r="CF116" s="57"/>
      <c r="CG116" s="57"/>
      <c r="CH116" s="57"/>
      <c r="CI116" s="57"/>
      <c r="CJ116" s="57"/>
      <c r="CK116" s="57"/>
      <c r="CL116" s="57"/>
      <c r="CM116" s="57"/>
      <c r="CN116" s="57"/>
      <c r="CO116" s="57"/>
    </row>
    <row r="117" spans="1:93" x14ac:dyDescent="0.25">
      <c r="A117" s="57"/>
      <c r="B117" s="57"/>
      <c r="C117" s="88"/>
      <c r="D117" s="57"/>
      <c r="E117" s="57"/>
      <c r="F117" s="57"/>
      <c r="G117" s="57"/>
      <c r="H117" s="57"/>
      <c r="I117" s="57"/>
      <c r="J117" s="57"/>
      <c r="K117" s="57"/>
      <c r="L117" s="57"/>
      <c r="M117" s="57"/>
      <c r="N117" s="57"/>
      <c r="P117" s="57"/>
      <c r="R117" s="57"/>
      <c r="T117" s="57"/>
      <c r="V117" s="57"/>
      <c r="X117" s="57"/>
      <c r="Z117" s="57"/>
      <c r="AB117" s="57"/>
      <c r="AD117" s="57"/>
      <c r="AF117" s="57"/>
      <c r="AH117" s="57"/>
      <c r="AJ117" s="57"/>
      <c r="AL117" s="57"/>
      <c r="AN117" s="57"/>
      <c r="AP117" s="57"/>
      <c r="AR117" s="57"/>
      <c r="AT117" s="57"/>
      <c r="AV117" s="57"/>
      <c r="AX117" s="57"/>
      <c r="AZ117" s="57"/>
      <c r="BB117" s="57"/>
      <c r="BD117" s="57"/>
      <c r="BF117" s="57"/>
      <c r="BH117" s="57"/>
      <c r="BJ117" s="57"/>
      <c r="BL117" s="57"/>
      <c r="BN117" s="57"/>
      <c r="BP117" s="57"/>
      <c r="BR117" s="57"/>
      <c r="BT117" s="57"/>
      <c r="BV117" s="57"/>
      <c r="BX117" s="57"/>
      <c r="BZ117" s="57"/>
      <c r="CB117" s="57"/>
      <c r="CD117" s="57"/>
      <c r="CE117" s="57"/>
      <c r="CF117" s="57"/>
      <c r="CG117" s="57"/>
      <c r="CH117" s="57"/>
      <c r="CI117" s="57"/>
      <c r="CJ117" s="57"/>
      <c r="CK117" s="57"/>
      <c r="CL117" s="57"/>
      <c r="CM117" s="57"/>
      <c r="CN117" s="57"/>
      <c r="CO117" s="57"/>
    </row>
    <row r="118" spans="1:93" x14ac:dyDescent="0.25">
      <c r="A118" s="57"/>
      <c r="B118" s="57"/>
      <c r="C118" s="88"/>
      <c r="D118" s="57"/>
      <c r="E118" s="57"/>
      <c r="F118" s="57"/>
      <c r="G118" s="57"/>
      <c r="H118" s="57"/>
      <c r="I118" s="57"/>
      <c r="J118" s="57"/>
      <c r="K118" s="57"/>
      <c r="L118" s="57"/>
      <c r="M118" s="57"/>
      <c r="N118" s="57"/>
      <c r="P118" s="57"/>
      <c r="R118" s="57"/>
      <c r="T118" s="57"/>
      <c r="V118" s="57"/>
      <c r="X118" s="57"/>
      <c r="Z118" s="57"/>
      <c r="AB118" s="57"/>
      <c r="AD118" s="57"/>
      <c r="AF118" s="57"/>
      <c r="AH118" s="57"/>
      <c r="AJ118" s="57"/>
      <c r="AL118" s="57"/>
      <c r="AN118" s="57"/>
      <c r="AP118" s="57"/>
      <c r="AR118" s="57"/>
      <c r="AT118" s="57"/>
      <c r="AV118" s="57"/>
      <c r="AX118" s="57"/>
      <c r="AZ118" s="57"/>
      <c r="BB118" s="57"/>
      <c r="BD118" s="57"/>
      <c r="BF118" s="57"/>
      <c r="BH118" s="57"/>
      <c r="BJ118" s="57"/>
      <c r="BL118" s="57"/>
      <c r="BN118" s="57"/>
      <c r="BP118" s="57"/>
      <c r="BR118" s="57"/>
      <c r="BT118" s="57"/>
      <c r="BV118" s="57"/>
      <c r="BX118" s="57"/>
      <c r="BZ118" s="57"/>
      <c r="CB118" s="57"/>
      <c r="CD118" s="57"/>
      <c r="CE118" s="57"/>
      <c r="CF118" s="57"/>
      <c r="CG118" s="57"/>
      <c r="CH118" s="57"/>
      <c r="CI118" s="57"/>
      <c r="CJ118" s="57"/>
      <c r="CK118" s="57"/>
      <c r="CL118" s="57"/>
      <c r="CM118" s="57"/>
      <c r="CN118" s="57"/>
      <c r="CO118" s="57"/>
    </row>
    <row r="119" spans="1:93" x14ac:dyDescent="0.25">
      <c r="A119" s="57"/>
      <c r="B119" s="57"/>
      <c r="C119" s="88"/>
      <c r="D119" s="57"/>
      <c r="E119" s="57"/>
      <c r="F119" s="57"/>
      <c r="G119" s="57"/>
      <c r="H119" s="57"/>
      <c r="I119" s="57"/>
      <c r="J119" s="57"/>
      <c r="K119" s="57"/>
      <c r="L119" s="57"/>
      <c r="M119" s="57"/>
      <c r="N119" s="57"/>
      <c r="P119" s="57"/>
      <c r="R119" s="57"/>
      <c r="T119" s="57"/>
      <c r="V119" s="57"/>
      <c r="X119" s="57"/>
      <c r="Z119" s="57"/>
      <c r="AB119" s="57"/>
      <c r="AD119" s="57"/>
      <c r="AF119" s="57"/>
      <c r="AH119" s="57"/>
      <c r="AJ119" s="57"/>
      <c r="AL119" s="57"/>
      <c r="AN119" s="57"/>
      <c r="AP119" s="57"/>
      <c r="AR119" s="57"/>
      <c r="AT119" s="57"/>
      <c r="AV119" s="57"/>
      <c r="AX119" s="57"/>
      <c r="AZ119" s="57"/>
      <c r="BB119" s="57"/>
      <c r="BD119" s="57"/>
      <c r="BF119" s="57"/>
      <c r="BH119" s="57"/>
      <c r="BJ119" s="57"/>
      <c r="BL119" s="57"/>
      <c r="BN119" s="57"/>
      <c r="BP119" s="57"/>
      <c r="BR119" s="57"/>
      <c r="BT119" s="57"/>
      <c r="BV119" s="57"/>
      <c r="BX119" s="57"/>
      <c r="BZ119" s="57"/>
      <c r="CB119" s="57"/>
      <c r="CD119" s="57"/>
      <c r="CE119" s="57"/>
      <c r="CF119" s="57"/>
      <c r="CG119" s="57"/>
      <c r="CH119" s="57"/>
      <c r="CI119" s="57"/>
      <c r="CJ119" s="57"/>
      <c r="CK119" s="57"/>
      <c r="CL119" s="57"/>
      <c r="CM119" s="57"/>
      <c r="CN119" s="57"/>
      <c r="CO119" s="57"/>
    </row>
    <row r="120" spans="1:93" x14ac:dyDescent="0.25">
      <c r="A120" s="57"/>
      <c r="B120" s="57"/>
      <c r="C120" s="88"/>
      <c r="D120" s="57"/>
      <c r="E120" s="57"/>
      <c r="F120" s="57"/>
      <c r="G120" s="57"/>
      <c r="H120" s="57"/>
      <c r="I120" s="57"/>
      <c r="J120" s="57"/>
      <c r="K120" s="57"/>
      <c r="L120" s="57"/>
      <c r="M120" s="57"/>
      <c r="N120" s="57"/>
      <c r="P120" s="57"/>
      <c r="R120" s="57"/>
      <c r="T120" s="57"/>
      <c r="V120" s="57"/>
      <c r="X120" s="57"/>
      <c r="Z120" s="57"/>
      <c r="AB120" s="57"/>
      <c r="AD120" s="57"/>
      <c r="AF120" s="57"/>
      <c r="AH120" s="57"/>
      <c r="AJ120" s="57"/>
      <c r="AL120" s="57"/>
      <c r="AN120" s="57"/>
      <c r="AP120" s="57"/>
      <c r="AR120" s="57"/>
      <c r="AT120" s="57"/>
      <c r="AV120" s="57"/>
      <c r="AX120" s="57"/>
      <c r="AZ120" s="57"/>
      <c r="BB120" s="57"/>
      <c r="BD120" s="57"/>
      <c r="BF120" s="57"/>
      <c r="BH120" s="57"/>
      <c r="BJ120" s="57"/>
      <c r="BL120" s="57"/>
      <c r="BN120" s="57"/>
      <c r="BP120" s="57"/>
      <c r="BR120" s="57"/>
      <c r="BT120" s="57"/>
      <c r="BV120" s="57"/>
      <c r="BX120" s="57"/>
      <c r="BZ120" s="57"/>
      <c r="CB120" s="57"/>
      <c r="CD120" s="57"/>
      <c r="CE120" s="57"/>
      <c r="CF120" s="57"/>
      <c r="CG120" s="57"/>
      <c r="CH120" s="57"/>
      <c r="CI120" s="57"/>
      <c r="CJ120" s="57"/>
      <c r="CK120" s="57"/>
      <c r="CL120" s="57"/>
      <c r="CM120" s="57"/>
      <c r="CN120" s="57"/>
      <c r="CO120" s="57"/>
    </row>
    <row r="121" spans="1:93" x14ac:dyDescent="0.25">
      <c r="A121" s="57"/>
      <c r="B121" s="57"/>
      <c r="C121" s="88"/>
      <c r="D121" s="57"/>
      <c r="E121" s="57"/>
      <c r="F121" s="57"/>
      <c r="G121" s="57"/>
      <c r="H121" s="57"/>
      <c r="I121" s="57"/>
      <c r="J121" s="57"/>
      <c r="K121" s="57"/>
      <c r="L121" s="57"/>
      <c r="M121" s="57"/>
      <c r="N121" s="57"/>
      <c r="P121" s="57"/>
      <c r="R121" s="57"/>
      <c r="T121" s="57"/>
      <c r="V121" s="57"/>
      <c r="X121" s="57"/>
      <c r="Z121" s="57"/>
      <c r="AB121" s="57"/>
      <c r="AD121" s="57"/>
      <c r="AF121" s="57"/>
      <c r="AH121" s="57"/>
      <c r="AJ121" s="57"/>
      <c r="AL121" s="57"/>
      <c r="AN121" s="57"/>
      <c r="AP121" s="57"/>
      <c r="AR121" s="57"/>
      <c r="AT121" s="57"/>
      <c r="AV121" s="57"/>
      <c r="AX121" s="57"/>
      <c r="AZ121" s="57"/>
      <c r="BB121" s="57"/>
      <c r="BD121" s="57"/>
      <c r="BF121" s="57"/>
      <c r="BH121" s="57"/>
      <c r="BJ121" s="57"/>
      <c r="BL121" s="57"/>
      <c r="BN121" s="57"/>
      <c r="BP121" s="57"/>
      <c r="BR121" s="57"/>
      <c r="BT121" s="57"/>
      <c r="BV121" s="57"/>
      <c r="BX121" s="57"/>
      <c r="BZ121" s="57"/>
      <c r="CB121" s="57"/>
      <c r="CD121" s="57"/>
      <c r="CE121" s="57"/>
      <c r="CF121" s="57"/>
      <c r="CG121" s="57"/>
      <c r="CH121" s="57"/>
      <c r="CI121" s="57"/>
      <c r="CJ121" s="57"/>
      <c r="CK121" s="57"/>
      <c r="CL121" s="57"/>
      <c r="CM121" s="57"/>
      <c r="CN121" s="57"/>
      <c r="CO121" s="57"/>
    </row>
    <row r="122" spans="1:93" x14ac:dyDescent="0.25">
      <c r="A122" s="57"/>
      <c r="B122" s="57"/>
      <c r="C122" s="88"/>
      <c r="D122" s="57"/>
      <c r="E122" s="57"/>
      <c r="F122" s="57"/>
      <c r="G122" s="57"/>
      <c r="H122" s="57"/>
      <c r="I122" s="57"/>
      <c r="J122" s="57"/>
      <c r="K122" s="57"/>
      <c r="L122" s="57"/>
      <c r="M122" s="57"/>
      <c r="N122" s="57"/>
      <c r="P122" s="57"/>
      <c r="R122" s="57"/>
      <c r="T122" s="57"/>
      <c r="V122" s="57"/>
      <c r="X122" s="57"/>
      <c r="Z122" s="57"/>
      <c r="AB122" s="57"/>
      <c r="AD122" s="57"/>
      <c r="AF122" s="57"/>
      <c r="AH122" s="57"/>
      <c r="AJ122" s="57"/>
      <c r="AL122" s="57"/>
      <c r="AN122" s="57"/>
      <c r="AP122" s="57"/>
      <c r="AR122" s="57"/>
      <c r="AT122" s="57"/>
      <c r="AV122" s="57"/>
      <c r="AX122" s="57"/>
      <c r="AZ122" s="57"/>
      <c r="BB122" s="57"/>
      <c r="BD122" s="57"/>
      <c r="BF122" s="57"/>
      <c r="BH122" s="57"/>
      <c r="BJ122" s="57"/>
      <c r="BL122" s="57"/>
      <c r="BN122" s="57"/>
      <c r="BP122" s="57"/>
      <c r="BR122" s="57"/>
      <c r="BT122" s="57"/>
      <c r="BV122" s="57"/>
      <c r="BX122" s="57"/>
      <c r="BZ122" s="57"/>
      <c r="CB122" s="57"/>
      <c r="CD122" s="57"/>
      <c r="CE122" s="57"/>
      <c r="CF122" s="57"/>
      <c r="CG122" s="57"/>
      <c r="CH122" s="57"/>
      <c r="CI122" s="57"/>
      <c r="CJ122" s="57"/>
      <c r="CK122" s="57"/>
      <c r="CL122" s="57"/>
      <c r="CM122" s="57"/>
      <c r="CN122" s="57"/>
      <c r="CO122" s="57"/>
    </row>
    <row r="123" spans="1:93" x14ac:dyDescent="0.25">
      <c r="A123" s="57"/>
      <c r="B123" s="57"/>
      <c r="C123" s="88"/>
      <c r="D123" s="57"/>
      <c r="E123" s="57"/>
      <c r="F123" s="57"/>
      <c r="G123" s="57"/>
      <c r="H123" s="57"/>
      <c r="I123" s="57"/>
      <c r="J123" s="57"/>
      <c r="K123" s="57"/>
      <c r="L123" s="57"/>
      <c r="M123" s="57"/>
      <c r="N123" s="57"/>
      <c r="P123" s="57"/>
      <c r="R123" s="57"/>
      <c r="T123" s="57"/>
      <c r="V123" s="57"/>
      <c r="X123" s="57"/>
      <c r="Z123" s="57"/>
      <c r="AB123" s="57"/>
      <c r="AD123" s="57"/>
      <c r="AF123" s="57"/>
      <c r="AH123" s="57"/>
      <c r="AJ123" s="57"/>
      <c r="AL123" s="57"/>
      <c r="AN123" s="57"/>
      <c r="AP123" s="57"/>
      <c r="AR123" s="57"/>
      <c r="AT123" s="57"/>
      <c r="AV123" s="57"/>
      <c r="AX123" s="57"/>
      <c r="AZ123" s="57"/>
      <c r="BB123" s="57"/>
      <c r="BD123" s="57"/>
      <c r="BF123" s="57"/>
      <c r="BH123" s="57"/>
      <c r="BJ123" s="57"/>
      <c r="BL123" s="57"/>
      <c r="BN123" s="57"/>
      <c r="BP123" s="57"/>
      <c r="BR123" s="57"/>
      <c r="BT123" s="57"/>
      <c r="BV123" s="57"/>
      <c r="BX123" s="57"/>
      <c r="BZ123" s="57"/>
      <c r="CB123" s="57"/>
      <c r="CD123" s="57"/>
      <c r="CE123" s="57"/>
      <c r="CF123" s="57"/>
      <c r="CG123" s="57"/>
      <c r="CH123" s="57"/>
      <c r="CI123" s="57"/>
      <c r="CJ123" s="57"/>
      <c r="CK123" s="57"/>
      <c r="CL123" s="57"/>
      <c r="CM123" s="57"/>
      <c r="CN123" s="57"/>
      <c r="CO123" s="57"/>
    </row>
    <row r="124" spans="1:93" x14ac:dyDescent="0.25">
      <c r="A124" s="57"/>
      <c r="B124" s="57"/>
      <c r="C124" s="88"/>
      <c r="D124" s="57"/>
      <c r="E124" s="57"/>
      <c r="F124" s="57"/>
      <c r="G124" s="57"/>
      <c r="H124" s="57"/>
      <c r="I124" s="57"/>
      <c r="J124" s="57"/>
      <c r="K124" s="57"/>
      <c r="L124" s="57"/>
      <c r="M124" s="57"/>
      <c r="N124" s="57"/>
      <c r="P124" s="57"/>
      <c r="R124" s="57"/>
      <c r="T124" s="57"/>
      <c r="V124" s="57"/>
      <c r="X124" s="57"/>
      <c r="Z124" s="57"/>
      <c r="AB124" s="57"/>
      <c r="AD124" s="57"/>
      <c r="AF124" s="57"/>
      <c r="AH124" s="57"/>
      <c r="AJ124" s="57"/>
      <c r="AL124" s="57"/>
      <c r="AN124" s="57"/>
      <c r="AP124" s="57"/>
      <c r="AR124" s="57"/>
      <c r="AT124" s="57"/>
      <c r="AV124" s="57"/>
      <c r="AX124" s="57"/>
      <c r="AZ124" s="57"/>
      <c r="BB124" s="57"/>
      <c r="BD124" s="57"/>
      <c r="BF124" s="57"/>
      <c r="BH124" s="57"/>
      <c r="BJ124" s="57"/>
      <c r="BL124" s="57"/>
      <c r="BN124" s="57"/>
      <c r="BP124" s="57"/>
      <c r="BR124" s="57"/>
      <c r="BT124" s="57"/>
      <c r="BV124" s="57"/>
      <c r="BX124" s="57"/>
      <c r="BZ124" s="57"/>
      <c r="CB124" s="57"/>
      <c r="CD124" s="57"/>
      <c r="CE124" s="57"/>
      <c r="CF124" s="57"/>
      <c r="CG124" s="57"/>
      <c r="CH124" s="57"/>
      <c r="CI124" s="57"/>
      <c r="CJ124" s="57"/>
      <c r="CK124" s="57"/>
      <c r="CL124" s="57"/>
      <c r="CM124" s="57"/>
      <c r="CN124" s="57"/>
      <c r="CO124" s="57"/>
    </row>
    <row r="125" spans="1:93" x14ac:dyDescent="0.25">
      <c r="A125" s="57"/>
      <c r="B125" s="57"/>
      <c r="C125" s="88"/>
      <c r="D125" s="57"/>
      <c r="E125" s="57"/>
      <c r="F125" s="57"/>
      <c r="G125" s="57"/>
      <c r="H125" s="57"/>
      <c r="I125" s="57"/>
      <c r="J125" s="57"/>
      <c r="K125" s="57"/>
      <c r="L125" s="57"/>
      <c r="M125" s="57"/>
      <c r="N125" s="57"/>
      <c r="P125" s="57"/>
      <c r="R125" s="57"/>
      <c r="T125" s="57"/>
      <c r="V125" s="57"/>
      <c r="X125" s="57"/>
      <c r="Z125" s="57"/>
      <c r="AB125" s="57"/>
      <c r="AD125" s="57"/>
      <c r="AF125" s="57"/>
      <c r="AH125" s="57"/>
      <c r="AJ125" s="57"/>
      <c r="AL125" s="57"/>
      <c r="AN125" s="57"/>
      <c r="AP125" s="57"/>
      <c r="AR125" s="57"/>
      <c r="AT125" s="57"/>
      <c r="AV125" s="57"/>
      <c r="AX125" s="57"/>
      <c r="AZ125" s="57"/>
      <c r="BB125" s="57"/>
      <c r="BD125" s="57"/>
      <c r="BF125" s="57"/>
      <c r="BH125" s="57"/>
      <c r="BJ125" s="57"/>
      <c r="BL125" s="57"/>
      <c r="BN125" s="57"/>
      <c r="BP125" s="57"/>
      <c r="BR125" s="57"/>
      <c r="BT125" s="57"/>
      <c r="BV125" s="57"/>
      <c r="BX125" s="57"/>
      <c r="BZ125" s="57"/>
      <c r="CB125" s="57"/>
      <c r="CD125" s="57"/>
      <c r="CE125" s="57"/>
      <c r="CF125" s="57"/>
      <c r="CG125" s="57"/>
      <c r="CH125" s="57"/>
      <c r="CI125" s="57"/>
      <c r="CJ125" s="57"/>
      <c r="CK125" s="57"/>
      <c r="CL125" s="57"/>
      <c r="CM125" s="57"/>
      <c r="CN125" s="57"/>
      <c r="CO125" s="57"/>
    </row>
    <row r="126" spans="1:93" x14ac:dyDescent="0.25">
      <c r="A126" s="57"/>
      <c r="B126" s="57"/>
      <c r="C126" s="88"/>
      <c r="D126" s="57"/>
      <c r="E126" s="57"/>
      <c r="F126" s="57"/>
      <c r="G126" s="57"/>
      <c r="H126" s="57"/>
      <c r="I126" s="57"/>
      <c r="J126" s="57"/>
      <c r="K126" s="57"/>
      <c r="L126" s="57"/>
      <c r="M126" s="57"/>
      <c r="N126" s="57"/>
      <c r="P126" s="57"/>
      <c r="R126" s="57"/>
      <c r="T126" s="57"/>
      <c r="V126" s="57"/>
      <c r="X126" s="57"/>
      <c r="Z126" s="57"/>
      <c r="AB126" s="57"/>
      <c r="AD126" s="57"/>
      <c r="AF126" s="57"/>
      <c r="AH126" s="57"/>
      <c r="AJ126" s="57"/>
      <c r="AL126" s="57"/>
      <c r="AN126" s="57"/>
      <c r="AP126" s="57"/>
      <c r="AR126" s="57"/>
      <c r="AT126" s="57"/>
      <c r="AV126" s="57"/>
      <c r="AX126" s="57"/>
      <c r="AZ126" s="57"/>
      <c r="BB126" s="57"/>
      <c r="BD126" s="57"/>
      <c r="BF126" s="57"/>
      <c r="BH126" s="57"/>
      <c r="BJ126" s="57"/>
      <c r="BL126" s="57"/>
      <c r="BN126" s="57"/>
      <c r="BP126" s="57"/>
      <c r="BR126" s="57"/>
      <c r="BT126" s="57"/>
      <c r="BV126" s="57"/>
      <c r="BX126" s="57"/>
      <c r="BZ126" s="57"/>
      <c r="CB126" s="57"/>
      <c r="CD126" s="57"/>
      <c r="CE126" s="57"/>
      <c r="CF126" s="57"/>
      <c r="CG126" s="57"/>
      <c r="CH126" s="57"/>
      <c r="CI126" s="57"/>
      <c r="CJ126" s="57"/>
      <c r="CK126" s="57"/>
      <c r="CL126" s="57"/>
      <c r="CM126" s="57"/>
      <c r="CN126" s="57"/>
      <c r="CO126" s="57"/>
    </row>
    <row r="127" spans="1:93" x14ac:dyDescent="0.25">
      <c r="A127" s="57"/>
      <c r="B127" s="57"/>
      <c r="C127" s="88"/>
      <c r="D127" s="57"/>
      <c r="E127" s="57"/>
      <c r="F127" s="57"/>
      <c r="G127" s="57"/>
      <c r="H127" s="57"/>
      <c r="I127" s="57"/>
      <c r="J127" s="57"/>
      <c r="K127" s="57"/>
      <c r="L127" s="57"/>
      <c r="M127" s="57"/>
      <c r="N127" s="57"/>
      <c r="P127" s="57"/>
      <c r="R127" s="57"/>
      <c r="T127" s="57"/>
      <c r="V127" s="57"/>
      <c r="X127" s="57"/>
      <c r="Z127" s="57"/>
      <c r="AB127" s="57"/>
      <c r="AD127" s="57"/>
      <c r="AF127" s="57"/>
      <c r="AH127" s="57"/>
      <c r="AJ127" s="57"/>
      <c r="AL127" s="57"/>
      <c r="AN127" s="57"/>
      <c r="AP127" s="57"/>
      <c r="AR127" s="57"/>
      <c r="AT127" s="57"/>
      <c r="AV127" s="57"/>
      <c r="AX127" s="57"/>
      <c r="AZ127" s="57"/>
      <c r="BB127" s="57"/>
      <c r="BD127" s="57"/>
      <c r="BF127" s="57"/>
      <c r="BH127" s="57"/>
      <c r="BJ127" s="57"/>
      <c r="BL127" s="57"/>
      <c r="BN127" s="57"/>
      <c r="BP127" s="57"/>
      <c r="BR127" s="57"/>
      <c r="BT127" s="57"/>
      <c r="BV127" s="57"/>
      <c r="BX127" s="57"/>
      <c r="BZ127" s="57"/>
      <c r="CB127" s="57"/>
      <c r="CD127" s="57"/>
      <c r="CE127" s="57"/>
      <c r="CF127" s="57"/>
      <c r="CG127" s="57"/>
      <c r="CH127" s="57"/>
      <c r="CI127" s="57"/>
      <c r="CJ127" s="57"/>
      <c r="CK127" s="57"/>
      <c r="CL127" s="57"/>
      <c r="CM127" s="57"/>
      <c r="CN127" s="57"/>
      <c r="CO127" s="57"/>
    </row>
    <row r="128" spans="1:93" x14ac:dyDescent="0.25">
      <c r="A128" s="57"/>
      <c r="B128" s="57"/>
      <c r="C128" s="88"/>
      <c r="D128" s="57"/>
      <c r="E128" s="57"/>
      <c r="F128" s="57"/>
      <c r="G128" s="57"/>
      <c r="H128" s="57"/>
      <c r="I128" s="57"/>
      <c r="J128" s="57"/>
      <c r="K128" s="57"/>
      <c r="L128" s="57"/>
      <c r="M128" s="57"/>
      <c r="N128" s="57"/>
      <c r="P128" s="57"/>
      <c r="R128" s="57"/>
      <c r="T128" s="57"/>
      <c r="V128" s="57"/>
      <c r="X128" s="57"/>
      <c r="Z128" s="57"/>
      <c r="AB128" s="57"/>
      <c r="AD128" s="57"/>
      <c r="AF128" s="57"/>
      <c r="AH128" s="57"/>
      <c r="AJ128" s="57"/>
      <c r="AL128" s="57"/>
      <c r="AN128" s="57"/>
      <c r="AP128" s="57"/>
      <c r="AR128" s="57"/>
      <c r="AT128" s="57"/>
      <c r="AV128" s="57"/>
      <c r="AX128" s="57"/>
      <c r="AZ128" s="57"/>
      <c r="BB128" s="57"/>
      <c r="BD128" s="57"/>
      <c r="BF128" s="57"/>
      <c r="BH128" s="57"/>
      <c r="BJ128" s="57"/>
      <c r="BL128" s="57"/>
      <c r="BN128" s="57"/>
      <c r="BP128" s="57"/>
      <c r="BR128" s="57"/>
      <c r="BT128" s="57"/>
      <c r="BV128" s="57"/>
      <c r="BX128" s="57"/>
      <c r="BZ128" s="57"/>
      <c r="CB128" s="57"/>
      <c r="CD128" s="57"/>
      <c r="CE128" s="57"/>
      <c r="CF128" s="57"/>
      <c r="CG128" s="57"/>
      <c r="CH128" s="57"/>
      <c r="CI128" s="57"/>
      <c r="CJ128" s="57"/>
      <c r="CK128" s="57"/>
      <c r="CL128" s="57"/>
      <c r="CM128" s="57"/>
      <c r="CN128" s="57"/>
      <c r="CO128" s="57"/>
    </row>
    <row r="129" spans="1:93" x14ac:dyDescent="0.25">
      <c r="A129" s="57"/>
      <c r="B129" s="57"/>
      <c r="C129" s="88"/>
      <c r="D129" s="57"/>
      <c r="E129" s="57"/>
      <c r="F129" s="57"/>
      <c r="G129" s="57"/>
      <c r="H129" s="57"/>
      <c r="I129" s="57"/>
      <c r="J129" s="57"/>
      <c r="K129" s="57"/>
      <c r="L129" s="57"/>
      <c r="M129" s="57"/>
      <c r="N129" s="57"/>
      <c r="P129" s="57"/>
      <c r="R129" s="57"/>
      <c r="T129" s="57"/>
      <c r="V129" s="57"/>
      <c r="X129" s="57"/>
      <c r="Z129" s="57"/>
      <c r="AB129" s="57"/>
      <c r="AD129" s="57"/>
      <c r="AF129" s="57"/>
      <c r="AH129" s="57"/>
      <c r="AJ129" s="57"/>
      <c r="AL129" s="57"/>
      <c r="AN129" s="57"/>
      <c r="AP129" s="57"/>
      <c r="AR129" s="57"/>
      <c r="AT129" s="57"/>
      <c r="AV129" s="57"/>
      <c r="AX129" s="57"/>
      <c r="AZ129" s="57"/>
      <c r="BB129" s="57"/>
      <c r="BD129" s="57"/>
      <c r="BF129" s="57"/>
      <c r="BH129" s="57"/>
      <c r="BJ129" s="57"/>
      <c r="BL129" s="57"/>
      <c r="BN129" s="57"/>
      <c r="BP129" s="57"/>
      <c r="BR129" s="57"/>
      <c r="BT129" s="57"/>
      <c r="BV129" s="57"/>
      <c r="BX129" s="57"/>
      <c r="BZ129" s="57"/>
      <c r="CB129" s="57"/>
      <c r="CD129" s="57"/>
      <c r="CE129" s="57"/>
      <c r="CF129" s="57"/>
      <c r="CG129" s="57"/>
      <c r="CH129" s="57"/>
      <c r="CI129" s="57"/>
      <c r="CJ129" s="57"/>
      <c r="CK129" s="57"/>
      <c r="CL129" s="57"/>
      <c r="CM129" s="57"/>
      <c r="CN129" s="57"/>
      <c r="CO129" s="57"/>
    </row>
    <row r="130" spans="1:93" x14ac:dyDescent="0.25">
      <c r="A130" s="57"/>
      <c r="B130" s="57"/>
      <c r="C130" s="88"/>
      <c r="D130" s="57"/>
      <c r="E130" s="57"/>
      <c r="F130" s="57"/>
      <c r="G130" s="57"/>
      <c r="H130" s="57"/>
      <c r="I130" s="57"/>
      <c r="J130" s="57"/>
      <c r="K130" s="57"/>
      <c r="L130" s="57"/>
      <c r="M130" s="57"/>
      <c r="N130" s="57"/>
      <c r="P130" s="57"/>
      <c r="R130" s="57"/>
      <c r="T130" s="57"/>
      <c r="V130" s="57"/>
      <c r="X130" s="57"/>
      <c r="Z130" s="57"/>
      <c r="AB130" s="57"/>
      <c r="AD130" s="57"/>
      <c r="AF130" s="57"/>
      <c r="AH130" s="57"/>
      <c r="AJ130" s="57"/>
      <c r="AL130" s="57"/>
      <c r="AN130" s="57"/>
      <c r="AP130" s="57"/>
      <c r="AR130" s="57"/>
      <c r="AT130" s="57"/>
      <c r="AV130" s="57"/>
      <c r="AX130" s="57"/>
      <c r="AZ130" s="57"/>
      <c r="BB130" s="57"/>
      <c r="BD130" s="57"/>
      <c r="BF130" s="57"/>
      <c r="BH130" s="57"/>
      <c r="BJ130" s="57"/>
      <c r="BL130" s="57"/>
      <c r="BN130" s="57"/>
      <c r="BP130" s="57"/>
      <c r="BR130" s="57"/>
      <c r="BT130" s="57"/>
      <c r="BV130" s="57"/>
      <c r="BX130" s="57"/>
      <c r="BZ130" s="57"/>
      <c r="CB130" s="57"/>
      <c r="CD130" s="57"/>
      <c r="CE130" s="57"/>
      <c r="CF130" s="57"/>
      <c r="CG130" s="57"/>
      <c r="CH130" s="57"/>
      <c r="CI130" s="57"/>
      <c r="CJ130" s="57"/>
      <c r="CK130" s="57"/>
      <c r="CL130" s="57"/>
      <c r="CM130" s="57"/>
      <c r="CN130" s="57"/>
      <c r="CO130" s="57"/>
    </row>
    <row r="131" spans="1:93" x14ac:dyDescent="0.25">
      <c r="A131" s="57"/>
      <c r="B131" s="57"/>
      <c r="C131" s="88"/>
      <c r="D131" s="57"/>
      <c r="E131" s="57"/>
      <c r="F131" s="57"/>
      <c r="G131" s="57"/>
      <c r="H131" s="57"/>
      <c r="I131" s="57"/>
      <c r="J131" s="57"/>
      <c r="K131" s="57"/>
      <c r="L131" s="57"/>
      <c r="M131" s="57"/>
      <c r="N131" s="57"/>
      <c r="P131" s="57"/>
      <c r="R131" s="57"/>
      <c r="T131" s="57"/>
      <c r="V131" s="57"/>
      <c r="X131" s="57"/>
      <c r="Z131" s="57"/>
      <c r="AB131" s="57"/>
      <c r="AD131" s="57"/>
      <c r="AF131" s="57"/>
      <c r="AH131" s="57"/>
      <c r="AJ131" s="57"/>
      <c r="AL131" s="57"/>
      <c r="AN131" s="57"/>
      <c r="AP131" s="57"/>
      <c r="AR131" s="57"/>
      <c r="AT131" s="57"/>
      <c r="AV131" s="57"/>
      <c r="AX131" s="57"/>
      <c r="AZ131" s="57"/>
      <c r="BB131" s="57"/>
      <c r="BD131" s="57"/>
      <c r="BF131" s="57"/>
      <c r="BH131" s="57"/>
      <c r="BJ131" s="57"/>
      <c r="BL131" s="57"/>
      <c r="BN131" s="57"/>
      <c r="BP131" s="57"/>
      <c r="BR131" s="57"/>
      <c r="BT131" s="57"/>
      <c r="BV131" s="57"/>
      <c r="BX131" s="57"/>
      <c r="BZ131" s="57"/>
      <c r="CB131" s="57"/>
      <c r="CD131" s="57"/>
      <c r="CE131" s="57"/>
      <c r="CF131" s="57"/>
      <c r="CG131" s="57"/>
      <c r="CH131" s="57"/>
      <c r="CI131" s="57"/>
      <c r="CJ131" s="57"/>
      <c r="CK131" s="57"/>
      <c r="CL131" s="57"/>
      <c r="CM131" s="57"/>
      <c r="CN131" s="57"/>
      <c r="CO131" s="57"/>
    </row>
    <row r="132" spans="1:93" x14ac:dyDescent="0.25">
      <c r="A132" s="57"/>
      <c r="B132" s="57"/>
      <c r="C132" s="88"/>
      <c r="D132" s="57"/>
      <c r="E132" s="57"/>
      <c r="F132" s="57"/>
      <c r="G132" s="57"/>
      <c r="H132" s="57"/>
      <c r="I132" s="57"/>
      <c r="J132" s="57"/>
      <c r="K132" s="57"/>
      <c r="L132" s="57"/>
      <c r="M132" s="57"/>
      <c r="N132" s="57"/>
      <c r="P132" s="57"/>
      <c r="R132" s="57"/>
      <c r="T132" s="57"/>
      <c r="V132" s="57"/>
      <c r="X132" s="57"/>
      <c r="Z132" s="57"/>
      <c r="AB132" s="57"/>
      <c r="AD132" s="57"/>
      <c r="AF132" s="57"/>
      <c r="AH132" s="57"/>
      <c r="AJ132" s="57"/>
      <c r="AL132" s="57"/>
      <c r="AN132" s="57"/>
      <c r="AP132" s="57"/>
      <c r="AR132" s="57"/>
      <c r="AT132" s="57"/>
      <c r="AV132" s="57"/>
      <c r="AX132" s="57"/>
      <c r="AZ132" s="57"/>
      <c r="BB132" s="57"/>
      <c r="BD132" s="57"/>
      <c r="BF132" s="57"/>
      <c r="BH132" s="57"/>
      <c r="BJ132" s="57"/>
      <c r="BL132" s="57"/>
      <c r="BN132" s="57"/>
      <c r="BP132" s="57"/>
      <c r="BR132" s="57"/>
      <c r="BT132" s="57"/>
      <c r="BV132" s="57"/>
      <c r="BX132" s="57"/>
      <c r="BZ132" s="57"/>
      <c r="CB132" s="57"/>
      <c r="CD132" s="57"/>
      <c r="CE132" s="57"/>
      <c r="CF132" s="57"/>
      <c r="CG132" s="57"/>
      <c r="CH132" s="57"/>
      <c r="CI132" s="57"/>
      <c r="CJ132" s="57"/>
      <c r="CK132" s="57"/>
      <c r="CL132" s="57"/>
      <c r="CM132" s="57"/>
      <c r="CN132" s="57"/>
      <c r="CO132" s="57"/>
    </row>
    <row r="133" spans="1:93" x14ac:dyDescent="0.25">
      <c r="A133" s="57"/>
      <c r="B133" s="57"/>
      <c r="C133" s="88"/>
      <c r="D133" s="57"/>
      <c r="E133" s="57"/>
      <c r="F133" s="57"/>
      <c r="G133" s="57"/>
      <c r="H133" s="57"/>
      <c r="I133" s="57"/>
      <c r="J133" s="57"/>
      <c r="K133" s="57"/>
      <c r="L133" s="57"/>
      <c r="M133" s="57"/>
      <c r="N133" s="57"/>
      <c r="P133" s="57"/>
      <c r="R133" s="57"/>
      <c r="T133" s="57"/>
      <c r="V133" s="57"/>
      <c r="X133" s="57"/>
      <c r="Z133" s="57"/>
      <c r="AB133" s="57"/>
      <c r="AD133" s="57"/>
      <c r="AF133" s="57"/>
      <c r="AH133" s="57"/>
      <c r="AJ133" s="57"/>
      <c r="AL133" s="57"/>
      <c r="AN133" s="57"/>
      <c r="AP133" s="57"/>
      <c r="AR133" s="57"/>
      <c r="AT133" s="57"/>
      <c r="AV133" s="57"/>
      <c r="AX133" s="57"/>
      <c r="AZ133" s="57"/>
      <c r="BB133" s="57"/>
      <c r="BD133" s="57"/>
      <c r="BF133" s="57"/>
      <c r="BH133" s="57"/>
      <c r="BJ133" s="57"/>
      <c r="BL133" s="57"/>
      <c r="BN133" s="57"/>
      <c r="BP133" s="57"/>
      <c r="BR133" s="57"/>
      <c r="BT133" s="57"/>
      <c r="BV133" s="57"/>
      <c r="BX133" s="57"/>
      <c r="BZ133" s="57"/>
      <c r="CB133" s="57"/>
      <c r="CD133" s="57"/>
      <c r="CE133" s="57"/>
      <c r="CF133" s="57"/>
      <c r="CG133" s="57"/>
      <c r="CH133" s="57"/>
      <c r="CI133" s="57"/>
      <c r="CJ133" s="57"/>
      <c r="CK133" s="57"/>
      <c r="CL133" s="57"/>
      <c r="CM133" s="57"/>
      <c r="CN133" s="57"/>
      <c r="CO133" s="57"/>
    </row>
    <row r="134" spans="1:93" x14ac:dyDescent="0.25">
      <c r="A134" s="57"/>
      <c r="B134" s="57"/>
      <c r="C134" s="88"/>
      <c r="D134" s="57"/>
      <c r="E134" s="57"/>
      <c r="F134" s="57"/>
      <c r="G134" s="57"/>
      <c r="H134" s="57"/>
      <c r="I134" s="57"/>
      <c r="J134" s="57"/>
      <c r="K134" s="57"/>
      <c r="L134" s="57"/>
      <c r="M134" s="57"/>
      <c r="N134" s="57"/>
      <c r="P134" s="57"/>
      <c r="R134" s="57"/>
      <c r="T134" s="57"/>
      <c r="V134" s="57"/>
      <c r="X134" s="57"/>
      <c r="Z134" s="57"/>
      <c r="AB134" s="57"/>
      <c r="AD134" s="57"/>
      <c r="AF134" s="57"/>
      <c r="AH134" s="57"/>
      <c r="AJ134" s="57"/>
      <c r="AL134" s="57"/>
      <c r="AN134" s="57"/>
      <c r="AP134" s="57"/>
      <c r="AR134" s="57"/>
      <c r="AT134" s="57"/>
      <c r="AV134" s="57"/>
      <c r="AX134" s="57"/>
      <c r="AZ134" s="57"/>
      <c r="BB134" s="57"/>
      <c r="BD134" s="57"/>
      <c r="BF134" s="57"/>
      <c r="BH134" s="57"/>
      <c r="BJ134" s="57"/>
      <c r="BL134" s="57"/>
      <c r="BN134" s="57"/>
      <c r="BP134" s="57"/>
      <c r="BR134" s="57"/>
      <c r="BT134" s="57"/>
      <c r="BV134" s="57"/>
      <c r="BX134" s="57"/>
      <c r="BZ134" s="57"/>
      <c r="CB134" s="57"/>
      <c r="CD134" s="57"/>
      <c r="CE134" s="57"/>
      <c r="CF134" s="57"/>
      <c r="CG134" s="57"/>
      <c r="CH134" s="57"/>
      <c r="CI134" s="57"/>
      <c r="CJ134" s="57"/>
      <c r="CK134" s="57"/>
      <c r="CL134" s="57"/>
      <c r="CM134" s="57"/>
      <c r="CN134" s="57"/>
      <c r="CO134" s="57"/>
    </row>
    <row r="135" spans="1:93" x14ac:dyDescent="0.25">
      <c r="A135" s="57"/>
      <c r="B135" s="57"/>
      <c r="C135" s="88"/>
      <c r="D135" s="57"/>
      <c r="E135" s="57"/>
      <c r="F135" s="57"/>
      <c r="G135" s="57"/>
      <c r="H135" s="57"/>
      <c r="I135" s="57"/>
      <c r="J135" s="57"/>
      <c r="K135" s="57"/>
      <c r="L135" s="57"/>
      <c r="M135" s="57"/>
      <c r="N135" s="57"/>
      <c r="P135" s="57"/>
      <c r="R135" s="57"/>
      <c r="T135" s="57"/>
      <c r="V135" s="57"/>
      <c r="X135" s="57"/>
      <c r="Z135" s="57"/>
      <c r="AB135" s="57"/>
      <c r="AD135" s="57"/>
      <c r="AF135" s="57"/>
      <c r="AH135" s="57"/>
      <c r="AJ135" s="57"/>
      <c r="AL135" s="57"/>
      <c r="AN135" s="57"/>
      <c r="AP135" s="57"/>
      <c r="AR135" s="57"/>
      <c r="AT135" s="57"/>
      <c r="AV135" s="57"/>
      <c r="AX135" s="57"/>
      <c r="AZ135" s="57"/>
      <c r="BB135" s="57"/>
      <c r="BD135" s="57"/>
      <c r="BF135" s="57"/>
      <c r="BH135" s="57"/>
      <c r="BJ135" s="57"/>
      <c r="BL135" s="57"/>
      <c r="BN135" s="57"/>
      <c r="BP135" s="57"/>
      <c r="BR135" s="57"/>
      <c r="BT135" s="57"/>
      <c r="BV135" s="57"/>
      <c r="BX135" s="57"/>
      <c r="BZ135" s="57"/>
      <c r="CB135" s="57"/>
      <c r="CD135" s="57"/>
      <c r="CE135" s="57"/>
      <c r="CF135" s="57"/>
      <c r="CG135" s="57"/>
      <c r="CH135" s="57"/>
      <c r="CI135" s="57"/>
      <c r="CJ135" s="57"/>
      <c r="CK135" s="57"/>
      <c r="CL135" s="57"/>
      <c r="CM135" s="57"/>
      <c r="CN135" s="57"/>
      <c r="CO135" s="57"/>
    </row>
    <row r="136" spans="1:93" x14ac:dyDescent="0.25">
      <c r="A136" s="57"/>
      <c r="B136" s="57"/>
      <c r="C136" s="88"/>
      <c r="D136" s="57"/>
      <c r="E136" s="57"/>
      <c r="F136" s="57"/>
      <c r="G136" s="57"/>
      <c r="H136" s="57"/>
      <c r="I136" s="57"/>
      <c r="J136" s="57"/>
      <c r="K136" s="57"/>
      <c r="L136" s="57"/>
      <c r="M136" s="57"/>
      <c r="N136" s="57"/>
      <c r="P136" s="57"/>
      <c r="R136" s="57"/>
      <c r="T136" s="57"/>
      <c r="V136" s="57"/>
      <c r="X136" s="57"/>
      <c r="Z136" s="57"/>
      <c r="AB136" s="57"/>
      <c r="AD136" s="57"/>
      <c r="AF136" s="57"/>
      <c r="AH136" s="57"/>
      <c r="AJ136" s="57"/>
      <c r="AL136" s="57"/>
      <c r="AN136" s="57"/>
      <c r="AP136" s="57"/>
      <c r="AR136" s="57"/>
      <c r="AT136" s="57"/>
      <c r="AV136" s="57"/>
      <c r="AX136" s="57"/>
      <c r="AZ136" s="57"/>
      <c r="BB136" s="57"/>
      <c r="BD136" s="57"/>
      <c r="BF136" s="57"/>
      <c r="BH136" s="57"/>
      <c r="BJ136" s="57"/>
      <c r="BL136" s="57"/>
      <c r="BN136" s="57"/>
      <c r="BP136" s="57"/>
      <c r="BR136" s="57"/>
      <c r="BT136" s="57"/>
      <c r="BV136" s="57"/>
      <c r="BX136" s="57"/>
      <c r="BZ136" s="57"/>
      <c r="CB136" s="57"/>
      <c r="CD136" s="57"/>
      <c r="CE136" s="57"/>
      <c r="CF136" s="57"/>
      <c r="CG136" s="57"/>
      <c r="CH136" s="57"/>
      <c r="CI136" s="57"/>
      <c r="CJ136" s="57"/>
      <c r="CK136" s="57"/>
      <c r="CL136" s="57"/>
      <c r="CM136" s="57"/>
      <c r="CN136" s="57"/>
      <c r="CO136" s="57"/>
    </row>
    <row r="137" spans="1:93" x14ac:dyDescent="0.25">
      <c r="A137" s="57"/>
      <c r="B137" s="57"/>
      <c r="C137" s="88"/>
      <c r="D137" s="57"/>
      <c r="E137" s="57"/>
      <c r="F137" s="57"/>
      <c r="G137" s="57"/>
      <c r="H137" s="57"/>
      <c r="I137" s="57"/>
      <c r="J137" s="57"/>
      <c r="K137" s="57"/>
      <c r="L137" s="57"/>
      <c r="M137" s="57"/>
      <c r="N137" s="57"/>
      <c r="P137" s="57"/>
      <c r="R137" s="57"/>
      <c r="T137" s="57"/>
      <c r="V137" s="57"/>
      <c r="X137" s="57"/>
      <c r="Z137" s="57"/>
      <c r="AB137" s="57"/>
      <c r="AD137" s="57"/>
      <c r="AF137" s="57"/>
      <c r="AH137" s="57"/>
      <c r="AJ137" s="57"/>
      <c r="AL137" s="57"/>
      <c r="AN137" s="57"/>
      <c r="AP137" s="57"/>
      <c r="AR137" s="57"/>
      <c r="AT137" s="57"/>
      <c r="AV137" s="57"/>
      <c r="AX137" s="57"/>
      <c r="AZ137" s="57"/>
      <c r="BB137" s="57"/>
      <c r="BD137" s="57"/>
      <c r="BF137" s="57"/>
      <c r="BH137" s="57"/>
      <c r="BJ137" s="57"/>
      <c r="BL137" s="57"/>
      <c r="BN137" s="57"/>
      <c r="BP137" s="57"/>
      <c r="BR137" s="57"/>
      <c r="BT137" s="57"/>
      <c r="BV137" s="57"/>
      <c r="BX137" s="57"/>
      <c r="BZ137" s="57"/>
      <c r="CB137" s="57"/>
      <c r="CD137" s="57"/>
      <c r="CE137" s="57"/>
      <c r="CF137" s="57"/>
      <c r="CG137" s="57"/>
      <c r="CH137" s="57"/>
      <c r="CI137" s="57"/>
      <c r="CJ137" s="57"/>
      <c r="CK137" s="57"/>
      <c r="CL137" s="57"/>
      <c r="CM137" s="57"/>
      <c r="CN137" s="57"/>
      <c r="CO137" s="57"/>
    </row>
    <row r="138" spans="1:93" x14ac:dyDescent="0.25">
      <c r="A138" s="57"/>
      <c r="B138" s="57"/>
      <c r="C138" s="88"/>
      <c r="D138" s="57"/>
      <c r="E138" s="57"/>
      <c r="F138" s="57"/>
      <c r="G138" s="57"/>
      <c r="H138" s="57"/>
      <c r="I138" s="57"/>
      <c r="J138" s="57"/>
      <c r="K138" s="57"/>
      <c r="L138" s="57"/>
      <c r="M138" s="57"/>
      <c r="N138" s="57"/>
      <c r="P138" s="57"/>
      <c r="R138" s="57"/>
      <c r="T138" s="57"/>
      <c r="V138" s="57"/>
      <c r="X138" s="57"/>
      <c r="Z138" s="57"/>
      <c r="AB138" s="57"/>
      <c r="AD138" s="57"/>
      <c r="AF138" s="57"/>
      <c r="AH138" s="57"/>
      <c r="AJ138" s="57"/>
      <c r="AL138" s="57"/>
      <c r="AN138" s="57"/>
      <c r="AP138" s="57"/>
      <c r="AR138" s="57"/>
      <c r="AT138" s="57"/>
      <c r="AV138" s="57"/>
      <c r="AX138" s="57"/>
      <c r="AZ138" s="57"/>
      <c r="BB138" s="57"/>
      <c r="BD138" s="57"/>
      <c r="BF138" s="57"/>
      <c r="BH138" s="57"/>
      <c r="BJ138" s="57"/>
      <c r="BL138" s="57"/>
      <c r="BN138" s="57"/>
      <c r="BP138" s="57"/>
      <c r="BR138" s="57"/>
      <c r="BT138" s="57"/>
      <c r="BV138" s="57"/>
      <c r="BX138" s="57"/>
      <c r="BZ138" s="57"/>
      <c r="CB138" s="57"/>
      <c r="CD138" s="57"/>
      <c r="CE138" s="57"/>
      <c r="CF138" s="57"/>
      <c r="CG138" s="57"/>
      <c r="CH138" s="57"/>
      <c r="CI138" s="57"/>
      <c r="CJ138" s="57"/>
      <c r="CK138" s="57"/>
      <c r="CL138" s="57"/>
      <c r="CM138" s="57"/>
      <c r="CN138" s="57"/>
      <c r="CO138" s="57"/>
    </row>
    <row r="139" spans="1:93" x14ac:dyDescent="0.25">
      <c r="A139" s="57"/>
      <c r="B139" s="57"/>
      <c r="C139" s="88"/>
      <c r="D139" s="57"/>
      <c r="E139" s="57"/>
      <c r="F139" s="57"/>
      <c r="G139" s="57"/>
      <c r="H139" s="57"/>
      <c r="I139" s="57"/>
      <c r="J139" s="57"/>
      <c r="K139" s="57"/>
      <c r="L139" s="57"/>
      <c r="M139" s="57"/>
      <c r="N139" s="57"/>
      <c r="P139" s="57"/>
      <c r="R139" s="57"/>
      <c r="T139" s="57"/>
      <c r="V139" s="57"/>
      <c r="X139" s="57"/>
      <c r="Z139" s="57"/>
      <c r="AB139" s="57"/>
      <c r="AD139" s="57"/>
      <c r="AF139" s="57"/>
      <c r="AH139" s="57"/>
      <c r="AJ139" s="57"/>
      <c r="AL139" s="57"/>
      <c r="AN139" s="57"/>
      <c r="AP139" s="57"/>
      <c r="AR139" s="57"/>
      <c r="AT139" s="57"/>
      <c r="AV139" s="57"/>
      <c r="AX139" s="57"/>
      <c r="AZ139" s="57"/>
      <c r="BB139" s="57"/>
      <c r="BD139" s="57"/>
      <c r="BF139" s="57"/>
      <c r="BH139" s="57"/>
      <c r="BJ139" s="57"/>
      <c r="BL139" s="57"/>
      <c r="BN139" s="57"/>
      <c r="BP139" s="57"/>
      <c r="BR139" s="57"/>
      <c r="BT139" s="57"/>
      <c r="BV139" s="57"/>
      <c r="BX139" s="57"/>
      <c r="BZ139" s="57"/>
      <c r="CB139" s="57"/>
      <c r="CD139" s="57"/>
      <c r="CE139" s="57"/>
      <c r="CF139" s="57"/>
      <c r="CG139" s="57"/>
      <c r="CH139" s="57"/>
      <c r="CI139" s="57"/>
      <c r="CJ139" s="57"/>
      <c r="CK139" s="57"/>
      <c r="CL139" s="57"/>
      <c r="CM139" s="57"/>
      <c r="CN139" s="57"/>
      <c r="CO139" s="57"/>
    </row>
    <row r="140" spans="1:93" x14ac:dyDescent="0.25">
      <c r="A140" s="57"/>
      <c r="B140" s="57"/>
      <c r="C140" s="88"/>
      <c r="D140" s="57"/>
      <c r="E140" s="57"/>
      <c r="F140" s="57"/>
      <c r="G140" s="57"/>
      <c r="H140" s="57"/>
      <c r="I140" s="57"/>
      <c r="J140" s="57"/>
      <c r="K140" s="57"/>
      <c r="L140" s="57"/>
      <c r="M140" s="57"/>
      <c r="N140" s="57"/>
      <c r="P140" s="57"/>
      <c r="R140" s="57"/>
      <c r="T140" s="57"/>
      <c r="V140" s="57"/>
      <c r="X140" s="57"/>
      <c r="Z140" s="57"/>
      <c r="AB140" s="57"/>
      <c r="AD140" s="57"/>
      <c r="AF140" s="57"/>
      <c r="AH140" s="57"/>
      <c r="AJ140" s="57"/>
      <c r="AL140" s="57"/>
      <c r="AN140" s="57"/>
      <c r="AP140" s="57"/>
      <c r="AR140" s="57"/>
      <c r="AT140" s="57"/>
      <c r="AV140" s="57"/>
      <c r="AX140" s="57"/>
      <c r="AZ140" s="57"/>
      <c r="BB140" s="57"/>
      <c r="BD140" s="57"/>
      <c r="BF140" s="57"/>
      <c r="BH140" s="57"/>
      <c r="BJ140" s="57"/>
      <c r="BL140" s="57"/>
      <c r="BN140" s="57"/>
      <c r="BP140" s="57"/>
      <c r="BR140" s="57"/>
      <c r="BT140" s="57"/>
      <c r="BV140" s="57"/>
      <c r="BX140" s="57"/>
      <c r="BZ140" s="57"/>
      <c r="CB140" s="57"/>
      <c r="CD140" s="57"/>
      <c r="CE140" s="57"/>
      <c r="CF140" s="57"/>
      <c r="CG140" s="57"/>
      <c r="CH140" s="57"/>
      <c r="CI140" s="57"/>
      <c r="CJ140" s="57"/>
      <c r="CK140" s="57"/>
      <c r="CL140" s="57"/>
      <c r="CM140" s="57"/>
      <c r="CN140" s="57"/>
      <c r="CO140" s="57"/>
    </row>
    <row r="141" spans="1:93" x14ac:dyDescent="0.25">
      <c r="A141" s="57"/>
      <c r="B141" s="57"/>
      <c r="C141" s="88"/>
      <c r="D141" s="57"/>
      <c r="E141" s="57"/>
      <c r="F141" s="57"/>
      <c r="G141" s="57"/>
      <c r="H141" s="57"/>
      <c r="I141" s="57"/>
      <c r="J141" s="57"/>
      <c r="K141" s="57"/>
      <c r="L141" s="57"/>
      <c r="M141" s="57"/>
      <c r="N141" s="57"/>
      <c r="P141" s="57"/>
      <c r="R141" s="57"/>
      <c r="T141" s="57"/>
      <c r="V141" s="57"/>
      <c r="X141" s="57"/>
      <c r="Z141" s="57"/>
      <c r="AB141" s="57"/>
      <c r="AD141" s="57"/>
      <c r="AF141" s="57"/>
      <c r="AH141" s="57"/>
      <c r="AJ141" s="57"/>
      <c r="AL141" s="57"/>
      <c r="AN141" s="57"/>
      <c r="AP141" s="57"/>
      <c r="AR141" s="57"/>
      <c r="AT141" s="57"/>
      <c r="AV141" s="57"/>
      <c r="AX141" s="57"/>
      <c r="AZ141" s="57"/>
      <c r="BB141" s="57"/>
      <c r="BD141" s="57"/>
      <c r="BF141" s="57"/>
      <c r="BH141" s="57"/>
      <c r="BJ141" s="57"/>
      <c r="BL141" s="57"/>
      <c r="BN141" s="57"/>
      <c r="BP141" s="57"/>
      <c r="BR141" s="57"/>
      <c r="BT141" s="57"/>
      <c r="BV141" s="57"/>
      <c r="BX141" s="57"/>
      <c r="BZ141" s="57"/>
      <c r="CB141" s="57"/>
      <c r="CD141" s="57"/>
      <c r="CE141" s="57"/>
      <c r="CF141" s="57"/>
      <c r="CG141" s="57"/>
      <c r="CH141" s="57"/>
      <c r="CI141" s="57"/>
      <c r="CJ141" s="57"/>
      <c r="CK141" s="57"/>
      <c r="CL141" s="57"/>
      <c r="CM141" s="57"/>
      <c r="CN141" s="57"/>
      <c r="CO141" s="57"/>
    </row>
    <row r="142" spans="1:93" x14ac:dyDescent="0.25">
      <c r="A142" s="57"/>
      <c r="B142" s="57"/>
      <c r="C142" s="88"/>
      <c r="D142" s="57"/>
      <c r="E142" s="57"/>
      <c r="F142" s="57"/>
      <c r="G142" s="57"/>
      <c r="H142" s="57"/>
      <c r="I142" s="57"/>
      <c r="J142" s="57"/>
      <c r="K142" s="57"/>
      <c r="L142" s="57"/>
      <c r="M142" s="57"/>
      <c r="N142" s="57"/>
      <c r="P142" s="57"/>
      <c r="R142" s="57"/>
      <c r="T142" s="57"/>
      <c r="V142" s="57"/>
      <c r="X142" s="57"/>
      <c r="Z142" s="57"/>
      <c r="AB142" s="57"/>
      <c r="AD142" s="57"/>
      <c r="AF142" s="57"/>
      <c r="AH142" s="57"/>
      <c r="AJ142" s="57"/>
      <c r="AL142" s="57"/>
      <c r="AN142" s="57"/>
      <c r="AP142" s="57"/>
      <c r="AR142" s="57"/>
      <c r="AT142" s="57"/>
      <c r="AV142" s="57"/>
      <c r="AX142" s="57"/>
      <c r="AZ142" s="57"/>
      <c r="BB142" s="57"/>
      <c r="BD142" s="57"/>
      <c r="BF142" s="57"/>
      <c r="BH142" s="57"/>
      <c r="BJ142" s="57"/>
      <c r="BL142" s="57"/>
      <c r="BN142" s="57"/>
      <c r="BP142" s="57"/>
      <c r="BR142" s="57"/>
      <c r="BT142" s="57"/>
      <c r="BV142" s="57"/>
      <c r="BX142" s="57"/>
      <c r="BZ142" s="57"/>
      <c r="CB142" s="57"/>
      <c r="CD142" s="57"/>
      <c r="CE142" s="57"/>
      <c r="CF142" s="57"/>
      <c r="CG142" s="57"/>
      <c r="CH142" s="57"/>
      <c r="CI142" s="57"/>
      <c r="CJ142" s="57"/>
      <c r="CK142" s="57"/>
      <c r="CL142" s="57"/>
      <c r="CM142" s="57"/>
      <c r="CN142" s="57"/>
      <c r="CO142" s="57"/>
    </row>
    <row r="143" spans="1:93" x14ac:dyDescent="0.25">
      <c r="A143" s="57"/>
      <c r="B143" s="57"/>
      <c r="C143" s="88"/>
      <c r="D143" s="57"/>
      <c r="E143" s="57"/>
      <c r="F143" s="57"/>
      <c r="G143" s="57"/>
      <c r="H143" s="57"/>
      <c r="I143" s="57"/>
      <c r="J143" s="57"/>
      <c r="K143" s="57"/>
      <c r="L143" s="57"/>
      <c r="M143" s="57"/>
      <c r="N143" s="57"/>
      <c r="P143" s="57"/>
      <c r="R143" s="57"/>
      <c r="T143" s="57"/>
      <c r="V143" s="57"/>
      <c r="X143" s="57"/>
      <c r="Z143" s="57"/>
      <c r="AB143" s="57"/>
      <c r="AD143" s="57"/>
      <c r="AF143" s="57"/>
      <c r="AH143" s="57"/>
      <c r="AJ143" s="57"/>
      <c r="AL143" s="57"/>
      <c r="AN143" s="57"/>
      <c r="AP143" s="57"/>
      <c r="AR143" s="57"/>
      <c r="AT143" s="57"/>
      <c r="AV143" s="57"/>
      <c r="AX143" s="57"/>
      <c r="AZ143" s="57"/>
      <c r="BB143" s="57"/>
      <c r="BD143" s="57"/>
      <c r="BF143" s="57"/>
      <c r="BH143" s="57"/>
      <c r="BJ143" s="57"/>
      <c r="BL143" s="57"/>
      <c r="BN143" s="57"/>
      <c r="BP143" s="57"/>
      <c r="BR143" s="57"/>
      <c r="BT143" s="57"/>
      <c r="BV143" s="57"/>
      <c r="BX143" s="57"/>
      <c r="BZ143" s="57"/>
      <c r="CB143" s="57"/>
      <c r="CD143" s="57"/>
      <c r="CE143" s="57"/>
      <c r="CF143" s="57"/>
      <c r="CG143" s="57"/>
      <c r="CH143" s="57"/>
      <c r="CI143" s="57"/>
      <c r="CJ143" s="57"/>
      <c r="CK143" s="57"/>
      <c r="CL143" s="57"/>
      <c r="CM143" s="57"/>
      <c r="CN143" s="57"/>
      <c r="CO143" s="57"/>
    </row>
    <row r="144" spans="1:93" x14ac:dyDescent="0.25">
      <c r="A144" s="57"/>
      <c r="B144" s="57"/>
      <c r="C144" s="88"/>
      <c r="D144" s="57"/>
      <c r="E144" s="57"/>
      <c r="F144" s="57"/>
      <c r="G144" s="57"/>
      <c r="H144" s="57"/>
      <c r="I144" s="57"/>
      <c r="J144" s="57"/>
      <c r="K144" s="57"/>
      <c r="L144" s="57"/>
      <c r="M144" s="57"/>
      <c r="N144" s="57"/>
      <c r="P144" s="57"/>
      <c r="R144" s="57"/>
      <c r="T144" s="57"/>
      <c r="V144" s="57"/>
      <c r="X144" s="57"/>
      <c r="Z144" s="57"/>
      <c r="AB144" s="57"/>
      <c r="AD144" s="57"/>
      <c r="AF144" s="57"/>
      <c r="AH144" s="57"/>
      <c r="AJ144" s="57"/>
      <c r="AL144" s="57"/>
      <c r="AN144" s="57"/>
      <c r="AP144" s="57"/>
      <c r="AR144" s="57"/>
      <c r="AT144" s="57"/>
      <c r="AV144" s="57"/>
      <c r="AX144" s="57"/>
      <c r="AZ144" s="57"/>
      <c r="BB144" s="57"/>
      <c r="BD144" s="57"/>
      <c r="BF144" s="57"/>
      <c r="BH144" s="57"/>
      <c r="BJ144" s="57"/>
      <c r="BL144" s="57"/>
      <c r="BN144" s="57"/>
      <c r="BP144" s="57"/>
      <c r="BR144" s="57"/>
      <c r="BT144" s="57"/>
      <c r="BV144" s="57"/>
      <c r="BX144" s="57"/>
      <c r="BZ144" s="57"/>
      <c r="CB144" s="57"/>
      <c r="CD144" s="57"/>
      <c r="CE144" s="57"/>
      <c r="CF144" s="57"/>
      <c r="CG144" s="57"/>
      <c r="CH144" s="57"/>
      <c r="CI144" s="57"/>
      <c r="CJ144" s="57"/>
      <c r="CK144" s="57"/>
      <c r="CL144" s="57"/>
      <c r="CM144" s="57"/>
      <c r="CN144" s="57"/>
      <c r="CO144" s="57"/>
    </row>
    <row r="145" spans="1:93" x14ac:dyDescent="0.25">
      <c r="A145" s="57"/>
      <c r="B145" s="57"/>
      <c r="C145" s="88"/>
      <c r="D145" s="57"/>
      <c r="E145" s="57"/>
      <c r="F145" s="57"/>
      <c r="G145" s="57"/>
      <c r="H145" s="57"/>
      <c r="I145" s="57"/>
      <c r="J145" s="57"/>
      <c r="K145" s="57"/>
      <c r="L145" s="57"/>
      <c r="M145" s="57"/>
      <c r="N145" s="57"/>
      <c r="P145" s="57"/>
      <c r="R145" s="57"/>
      <c r="T145" s="57"/>
      <c r="V145" s="57"/>
      <c r="X145" s="57"/>
      <c r="Z145" s="57"/>
      <c r="AB145" s="57"/>
      <c r="AD145" s="57"/>
      <c r="AF145" s="57"/>
      <c r="AH145" s="57"/>
      <c r="AJ145" s="57"/>
      <c r="AL145" s="57"/>
      <c r="AN145" s="57"/>
      <c r="AP145" s="57"/>
      <c r="AR145" s="57"/>
      <c r="AT145" s="57"/>
      <c r="AV145" s="57"/>
      <c r="AX145" s="57"/>
      <c r="AZ145" s="57"/>
      <c r="BB145" s="57"/>
      <c r="BD145" s="57"/>
      <c r="BF145" s="57"/>
      <c r="BH145" s="57"/>
      <c r="BJ145" s="57"/>
      <c r="BL145" s="57"/>
      <c r="BN145" s="57"/>
      <c r="BP145" s="57"/>
      <c r="BR145" s="57"/>
      <c r="BT145" s="57"/>
      <c r="BV145" s="57"/>
      <c r="BX145" s="57"/>
      <c r="BZ145" s="57"/>
      <c r="CB145" s="57"/>
      <c r="CD145" s="57"/>
      <c r="CE145" s="57"/>
      <c r="CF145" s="57"/>
      <c r="CG145" s="57"/>
      <c r="CH145" s="57"/>
      <c r="CI145" s="57"/>
      <c r="CJ145" s="57"/>
      <c r="CK145" s="57"/>
      <c r="CL145" s="57"/>
      <c r="CM145" s="57"/>
      <c r="CN145" s="57"/>
      <c r="CO145" s="57"/>
    </row>
    <row r="146" spans="1:93" x14ac:dyDescent="0.25">
      <c r="A146" s="57"/>
      <c r="B146" s="57"/>
      <c r="C146" s="88"/>
      <c r="D146" s="57"/>
      <c r="E146" s="57"/>
      <c r="F146" s="57"/>
      <c r="G146" s="57"/>
      <c r="H146" s="57"/>
      <c r="I146" s="57"/>
      <c r="J146" s="57"/>
      <c r="K146" s="57"/>
      <c r="L146" s="57"/>
      <c r="M146" s="57"/>
      <c r="N146" s="57"/>
      <c r="P146" s="57"/>
      <c r="R146" s="57"/>
      <c r="T146" s="57"/>
      <c r="V146" s="57"/>
      <c r="X146" s="57"/>
      <c r="Z146" s="57"/>
      <c r="AB146" s="57"/>
      <c r="AD146" s="57"/>
      <c r="AF146" s="57"/>
      <c r="AH146" s="57"/>
      <c r="AJ146" s="57"/>
      <c r="AL146" s="57"/>
      <c r="AN146" s="57"/>
      <c r="AP146" s="57"/>
      <c r="AR146" s="57"/>
      <c r="AT146" s="57"/>
      <c r="AV146" s="57"/>
      <c r="AX146" s="57"/>
      <c r="AZ146" s="57"/>
      <c r="BB146" s="57"/>
      <c r="BD146" s="57"/>
      <c r="BF146" s="57"/>
      <c r="BH146" s="57"/>
      <c r="BJ146" s="57"/>
      <c r="BL146" s="57"/>
      <c r="BN146" s="57"/>
      <c r="BP146" s="57"/>
      <c r="BR146" s="57"/>
      <c r="BT146" s="57"/>
      <c r="BV146" s="57"/>
      <c r="BX146" s="57"/>
      <c r="BZ146" s="57"/>
      <c r="CB146" s="57"/>
      <c r="CD146" s="57"/>
      <c r="CE146" s="57"/>
      <c r="CF146" s="57"/>
      <c r="CG146" s="57"/>
      <c r="CH146" s="57"/>
      <c r="CI146" s="57"/>
      <c r="CJ146" s="57"/>
      <c r="CK146" s="57"/>
      <c r="CL146" s="57"/>
      <c r="CM146" s="57"/>
      <c r="CN146" s="57"/>
      <c r="CO146" s="57"/>
    </row>
    <row r="147" spans="1:93" x14ac:dyDescent="0.25">
      <c r="A147" s="57"/>
      <c r="B147" s="57"/>
      <c r="C147" s="88"/>
      <c r="D147" s="57"/>
      <c r="E147" s="57"/>
      <c r="F147" s="57"/>
      <c r="G147" s="57"/>
      <c r="H147" s="57"/>
      <c r="I147" s="57"/>
      <c r="J147" s="57"/>
      <c r="K147" s="57"/>
      <c r="L147" s="57"/>
      <c r="M147" s="57"/>
      <c r="N147" s="57"/>
      <c r="P147" s="57"/>
      <c r="R147" s="57"/>
      <c r="T147" s="57"/>
      <c r="V147" s="57"/>
      <c r="X147" s="57"/>
      <c r="Z147" s="57"/>
      <c r="AB147" s="57"/>
      <c r="AD147" s="57"/>
      <c r="AF147" s="57"/>
      <c r="AH147" s="57"/>
      <c r="AJ147" s="57"/>
      <c r="AL147" s="57"/>
      <c r="AN147" s="57"/>
      <c r="AP147" s="57"/>
      <c r="AR147" s="57"/>
      <c r="AT147" s="57"/>
      <c r="AV147" s="57"/>
      <c r="AX147" s="57"/>
      <c r="AZ147" s="57"/>
      <c r="BB147" s="57"/>
      <c r="BD147" s="57"/>
      <c r="BF147" s="57"/>
      <c r="BH147" s="57"/>
      <c r="BJ147" s="57"/>
      <c r="BL147" s="57"/>
      <c r="BN147" s="57"/>
      <c r="BP147" s="57"/>
      <c r="BR147" s="57"/>
      <c r="BT147" s="57"/>
      <c r="BV147" s="57"/>
      <c r="BX147" s="57"/>
      <c r="BZ147" s="57"/>
      <c r="CB147" s="57"/>
      <c r="CD147" s="57"/>
      <c r="CE147" s="57"/>
      <c r="CF147" s="57"/>
      <c r="CG147" s="57"/>
      <c r="CH147" s="57"/>
      <c r="CI147" s="57"/>
      <c r="CJ147" s="57"/>
      <c r="CK147" s="57"/>
      <c r="CL147" s="57"/>
      <c r="CM147" s="57"/>
      <c r="CN147" s="57"/>
      <c r="CO147" s="57"/>
    </row>
    <row r="148" spans="1:93" x14ac:dyDescent="0.25">
      <c r="A148" s="57"/>
      <c r="B148" s="57"/>
      <c r="C148" s="88"/>
      <c r="D148" s="57"/>
      <c r="E148" s="57"/>
      <c r="F148" s="57"/>
      <c r="G148" s="57"/>
      <c r="H148" s="57"/>
      <c r="I148" s="57"/>
      <c r="J148" s="57"/>
      <c r="K148" s="57"/>
      <c r="L148" s="57"/>
      <c r="M148" s="57"/>
      <c r="N148" s="57"/>
      <c r="P148" s="57"/>
      <c r="R148" s="57"/>
      <c r="T148" s="57"/>
      <c r="V148" s="57"/>
      <c r="X148" s="57"/>
      <c r="Z148" s="57"/>
      <c r="AB148" s="57"/>
      <c r="AD148" s="57"/>
      <c r="AF148" s="57"/>
      <c r="AH148" s="57"/>
      <c r="AJ148" s="57"/>
      <c r="AL148" s="57"/>
      <c r="AN148" s="57"/>
      <c r="AP148" s="57"/>
      <c r="AR148" s="57"/>
      <c r="AT148" s="57"/>
      <c r="AV148" s="57"/>
      <c r="AX148" s="57"/>
      <c r="AZ148" s="57"/>
      <c r="BB148" s="57"/>
      <c r="BD148" s="57"/>
      <c r="BF148" s="57"/>
      <c r="BH148" s="57"/>
      <c r="BJ148" s="57"/>
      <c r="BL148" s="57"/>
      <c r="BN148" s="57"/>
      <c r="BP148" s="57"/>
      <c r="BR148" s="57"/>
      <c r="BT148" s="57"/>
      <c r="BV148" s="57"/>
      <c r="BX148" s="57"/>
      <c r="BZ148" s="57"/>
      <c r="CB148" s="57"/>
      <c r="CD148" s="57"/>
      <c r="CE148" s="57"/>
      <c r="CF148" s="57"/>
      <c r="CG148" s="57"/>
      <c r="CH148" s="57"/>
      <c r="CI148" s="57"/>
      <c r="CJ148" s="57"/>
      <c r="CK148" s="57"/>
      <c r="CL148" s="57"/>
      <c r="CM148" s="57"/>
      <c r="CN148" s="57"/>
      <c r="CO148" s="57"/>
    </row>
    <row r="149" spans="1:93" x14ac:dyDescent="0.25">
      <c r="A149" s="57"/>
      <c r="B149" s="57"/>
      <c r="C149" s="88"/>
      <c r="D149" s="57"/>
      <c r="E149" s="57"/>
      <c r="F149" s="57"/>
      <c r="G149" s="57"/>
      <c r="H149" s="57"/>
      <c r="I149" s="57"/>
      <c r="J149" s="57"/>
      <c r="K149" s="57"/>
      <c r="L149" s="57"/>
      <c r="M149" s="57"/>
      <c r="N149" s="57"/>
      <c r="P149" s="57"/>
      <c r="R149" s="57"/>
      <c r="T149" s="57"/>
      <c r="V149" s="57"/>
      <c r="X149" s="57"/>
      <c r="Z149" s="57"/>
      <c r="AB149" s="57"/>
      <c r="AD149" s="57"/>
      <c r="AF149" s="57"/>
      <c r="AH149" s="57"/>
      <c r="AJ149" s="57"/>
      <c r="AL149" s="57"/>
      <c r="AN149" s="57"/>
      <c r="AP149" s="57"/>
      <c r="AR149" s="57"/>
      <c r="AT149" s="57"/>
      <c r="AV149" s="57"/>
      <c r="AX149" s="57"/>
      <c r="AZ149" s="57"/>
      <c r="BB149" s="57"/>
      <c r="BD149" s="57"/>
      <c r="BF149" s="57"/>
      <c r="BH149" s="57"/>
      <c r="BJ149" s="57"/>
      <c r="BL149" s="57"/>
      <c r="BN149" s="57"/>
      <c r="BP149" s="57"/>
      <c r="BR149" s="57"/>
      <c r="BT149" s="57"/>
      <c r="BV149" s="57"/>
      <c r="BX149" s="57"/>
      <c r="BZ149" s="57"/>
      <c r="CB149" s="57"/>
      <c r="CD149" s="57"/>
      <c r="CE149" s="57"/>
      <c r="CF149" s="57"/>
      <c r="CG149" s="57"/>
      <c r="CH149" s="57"/>
      <c r="CI149" s="57"/>
      <c r="CJ149" s="57"/>
      <c r="CK149" s="57"/>
      <c r="CL149" s="57"/>
      <c r="CM149" s="57"/>
      <c r="CN149" s="57"/>
      <c r="CO149" s="57"/>
    </row>
    <row r="150" spans="1:93" x14ac:dyDescent="0.25">
      <c r="A150" s="57"/>
      <c r="B150" s="57"/>
      <c r="C150" s="88"/>
      <c r="D150" s="57"/>
      <c r="E150" s="57"/>
      <c r="F150" s="57"/>
      <c r="G150" s="57"/>
      <c r="H150" s="57"/>
      <c r="I150" s="57"/>
      <c r="J150" s="57"/>
      <c r="K150" s="57"/>
      <c r="L150" s="57"/>
      <c r="M150" s="57"/>
      <c r="N150" s="57"/>
      <c r="P150" s="57"/>
      <c r="R150" s="57"/>
      <c r="T150" s="57"/>
      <c r="V150" s="57"/>
      <c r="X150" s="57"/>
      <c r="Z150" s="57"/>
      <c r="AB150" s="57"/>
      <c r="AD150" s="57"/>
      <c r="AF150" s="57"/>
      <c r="AH150" s="57"/>
      <c r="AJ150" s="57"/>
      <c r="AL150" s="57"/>
      <c r="AN150" s="57"/>
      <c r="AP150" s="57"/>
      <c r="AR150" s="57"/>
      <c r="AT150" s="57"/>
      <c r="AV150" s="57"/>
      <c r="AX150" s="57"/>
      <c r="AZ150" s="57"/>
      <c r="BB150" s="57"/>
      <c r="BD150" s="57"/>
      <c r="BF150" s="57"/>
      <c r="BH150" s="57"/>
      <c r="BJ150" s="57"/>
      <c r="BL150" s="57"/>
      <c r="BN150" s="57"/>
      <c r="BP150" s="57"/>
      <c r="BR150" s="57"/>
      <c r="BT150" s="57"/>
      <c r="BV150" s="57"/>
      <c r="BX150" s="57"/>
      <c r="BZ150" s="57"/>
      <c r="CB150" s="57"/>
      <c r="CD150" s="57"/>
      <c r="CE150" s="57"/>
      <c r="CF150" s="57"/>
      <c r="CG150" s="57"/>
      <c r="CH150" s="57"/>
      <c r="CI150" s="57"/>
      <c r="CJ150" s="57"/>
      <c r="CK150" s="57"/>
      <c r="CL150" s="57"/>
      <c r="CM150" s="57"/>
      <c r="CN150" s="57"/>
      <c r="CO150" s="57"/>
    </row>
    <row r="151" spans="1:93" x14ac:dyDescent="0.25">
      <c r="A151" s="57"/>
      <c r="B151" s="57"/>
      <c r="C151" s="88"/>
      <c r="D151" s="57"/>
      <c r="E151" s="57"/>
      <c r="F151" s="57"/>
      <c r="G151" s="57"/>
      <c r="H151" s="57"/>
      <c r="I151" s="57"/>
      <c r="J151" s="57"/>
      <c r="K151" s="57"/>
      <c r="L151" s="57"/>
      <c r="M151" s="57"/>
      <c r="N151" s="57"/>
      <c r="P151" s="57"/>
      <c r="R151" s="57"/>
      <c r="T151" s="57"/>
      <c r="V151" s="57"/>
      <c r="X151" s="57"/>
      <c r="Z151" s="57"/>
      <c r="AB151" s="57"/>
      <c r="AD151" s="57"/>
      <c r="AF151" s="57"/>
      <c r="AH151" s="57"/>
      <c r="AJ151" s="57"/>
      <c r="AL151" s="57"/>
      <c r="AN151" s="57"/>
      <c r="AP151" s="57"/>
      <c r="AR151" s="57"/>
      <c r="AT151" s="57"/>
      <c r="AV151" s="57"/>
      <c r="AX151" s="57"/>
      <c r="AZ151" s="57"/>
      <c r="BB151" s="57"/>
      <c r="BD151" s="57"/>
      <c r="BF151" s="57"/>
      <c r="BH151" s="57"/>
      <c r="BJ151" s="57"/>
      <c r="BL151" s="57"/>
      <c r="BN151" s="57"/>
      <c r="BP151" s="57"/>
      <c r="BR151" s="57"/>
      <c r="BT151" s="57"/>
      <c r="BV151" s="57"/>
      <c r="BX151" s="57"/>
      <c r="BZ151" s="57"/>
      <c r="CB151" s="57"/>
      <c r="CD151" s="57"/>
      <c r="CE151" s="57"/>
      <c r="CF151" s="57"/>
      <c r="CG151" s="57"/>
      <c r="CH151" s="57"/>
      <c r="CI151" s="57"/>
      <c r="CJ151" s="57"/>
      <c r="CK151" s="57"/>
      <c r="CL151" s="57"/>
      <c r="CM151" s="57"/>
      <c r="CN151" s="57"/>
      <c r="CO151" s="57"/>
    </row>
    <row r="152" spans="1:93" x14ac:dyDescent="0.25">
      <c r="A152" s="57"/>
      <c r="B152" s="57"/>
      <c r="C152" s="88"/>
      <c r="D152" s="57"/>
      <c r="E152" s="57"/>
      <c r="F152" s="57"/>
      <c r="G152" s="57"/>
      <c r="H152" s="57"/>
      <c r="I152" s="57"/>
      <c r="J152" s="57"/>
      <c r="K152" s="57"/>
      <c r="L152" s="57"/>
      <c r="M152" s="57"/>
      <c r="N152" s="57"/>
      <c r="P152" s="57"/>
      <c r="R152" s="57"/>
      <c r="T152" s="57"/>
      <c r="V152" s="57"/>
      <c r="X152" s="57"/>
      <c r="Z152" s="57"/>
      <c r="AB152" s="57"/>
      <c r="AD152" s="57"/>
      <c r="AF152" s="57"/>
      <c r="AH152" s="57"/>
      <c r="AJ152" s="57"/>
      <c r="AL152" s="57"/>
      <c r="AN152" s="57"/>
      <c r="AP152" s="57"/>
      <c r="AR152" s="57"/>
      <c r="AT152" s="57"/>
      <c r="AV152" s="57"/>
      <c r="AX152" s="57"/>
      <c r="AZ152" s="57"/>
      <c r="BB152" s="57"/>
      <c r="BD152" s="57"/>
      <c r="BF152" s="57"/>
      <c r="BH152" s="57"/>
      <c r="BJ152" s="57"/>
      <c r="BL152" s="57"/>
      <c r="BN152" s="57"/>
      <c r="BP152" s="57"/>
      <c r="BR152" s="57"/>
      <c r="BT152" s="57"/>
      <c r="BV152" s="57"/>
      <c r="BX152" s="57"/>
      <c r="BZ152" s="57"/>
      <c r="CB152" s="57"/>
      <c r="CD152" s="57"/>
      <c r="CE152" s="57"/>
      <c r="CF152" s="57"/>
      <c r="CG152" s="57"/>
      <c r="CH152" s="57"/>
      <c r="CI152" s="57"/>
      <c r="CJ152" s="57"/>
      <c r="CK152" s="57"/>
      <c r="CL152" s="57"/>
      <c r="CM152" s="57"/>
      <c r="CN152" s="57"/>
      <c r="CO152" s="57"/>
    </row>
    <row r="153" spans="1:93" x14ac:dyDescent="0.25">
      <c r="A153" s="57"/>
      <c r="B153" s="57"/>
      <c r="C153" s="88"/>
      <c r="D153" s="57"/>
      <c r="E153" s="57"/>
      <c r="F153" s="57"/>
      <c r="G153" s="57"/>
      <c r="H153" s="57"/>
      <c r="I153" s="57"/>
      <c r="J153" s="57"/>
      <c r="K153" s="57"/>
      <c r="L153" s="57"/>
      <c r="M153" s="57"/>
      <c r="N153" s="57"/>
      <c r="P153" s="57"/>
      <c r="R153" s="57"/>
      <c r="T153" s="57"/>
      <c r="V153" s="57"/>
      <c r="X153" s="57"/>
      <c r="Z153" s="57"/>
      <c r="AB153" s="57"/>
      <c r="AD153" s="57"/>
      <c r="AF153" s="57"/>
      <c r="AH153" s="57"/>
      <c r="AJ153" s="57"/>
      <c r="AL153" s="57"/>
      <c r="AN153" s="57"/>
      <c r="AP153" s="57"/>
      <c r="AR153" s="57"/>
      <c r="AT153" s="57"/>
      <c r="AV153" s="57"/>
      <c r="AX153" s="57"/>
      <c r="AZ153" s="57"/>
      <c r="BB153" s="57"/>
      <c r="BD153" s="57"/>
      <c r="BF153" s="57"/>
      <c r="BH153" s="57"/>
      <c r="BJ153" s="57"/>
      <c r="BL153" s="57"/>
      <c r="BN153" s="57"/>
      <c r="BP153" s="57"/>
      <c r="BR153" s="57"/>
      <c r="BT153" s="57"/>
      <c r="BV153" s="57"/>
      <c r="BX153" s="57"/>
      <c r="BZ153" s="57"/>
      <c r="CB153" s="57"/>
      <c r="CD153" s="57"/>
      <c r="CE153" s="57"/>
      <c r="CF153" s="57"/>
      <c r="CG153" s="57"/>
      <c r="CH153" s="57"/>
      <c r="CI153" s="57"/>
      <c r="CJ153" s="57"/>
      <c r="CK153" s="57"/>
      <c r="CL153" s="57"/>
      <c r="CM153" s="57"/>
      <c r="CN153" s="57"/>
      <c r="CO153" s="57"/>
    </row>
    <row r="154" spans="1:93" x14ac:dyDescent="0.25">
      <c r="A154" s="57"/>
      <c r="B154" s="57"/>
      <c r="C154" s="88"/>
      <c r="D154" s="57"/>
      <c r="E154" s="57"/>
      <c r="F154" s="57"/>
      <c r="G154" s="57"/>
      <c r="H154" s="57"/>
      <c r="I154" s="57"/>
      <c r="J154" s="57"/>
      <c r="K154" s="57"/>
      <c r="L154" s="57"/>
      <c r="M154" s="57"/>
      <c r="N154" s="57"/>
      <c r="P154" s="57"/>
      <c r="R154" s="57"/>
      <c r="T154" s="57"/>
      <c r="V154" s="57"/>
      <c r="X154" s="57"/>
      <c r="Z154" s="57"/>
      <c r="AB154" s="57"/>
      <c r="AD154" s="57"/>
      <c r="AF154" s="57"/>
      <c r="AH154" s="57"/>
      <c r="AJ154" s="57"/>
      <c r="AL154" s="57"/>
      <c r="AN154" s="57"/>
      <c r="AP154" s="57"/>
      <c r="AR154" s="57"/>
      <c r="AT154" s="57"/>
      <c r="AV154" s="57"/>
      <c r="AX154" s="57"/>
      <c r="AZ154" s="57"/>
      <c r="BB154" s="57"/>
      <c r="BD154" s="57"/>
      <c r="BF154" s="57"/>
      <c r="BH154" s="57"/>
      <c r="BJ154" s="57"/>
      <c r="BL154" s="57"/>
      <c r="BN154" s="57"/>
      <c r="BP154" s="57"/>
      <c r="BR154" s="57"/>
      <c r="BT154" s="57"/>
      <c r="BV154" s="57"/>
      <c r="BX154" s="57"/>
      <c r="BZ154" s="57"/>
      <c r="CB154" s="57"/>
      <c r="CD154" s="57"/>
      <c r="CE154" s="57"/>
      <c r="CF154" s="57"/>
      <c r="CG154" s="57"/>
      <c r="CH154" s="57"/>
      <c r="CI154" s="57"/>
      <c r="CJ154" s="57"/>
      <c r="CK154" s="57"/>
      <c r="CL154" s="57"/>
      <c r="CM154" s="57"/>
      <c r="CN154" s="57"/>
      <c r="CO154" s="57"/>
    </row>
    <row r="155" spans="1:93" x14ac:dyDescent="0.25">
      <c r="A155" s="57"/>
      <c r="B155" s="57"/>
      <c r="C155" s="88"/>
      <c r="D155" s="57"/>
      <c r="E155" s="57"/>
      <c r="F155" s="57"/>
      <c r="G155" s="57"/>
      <c r="H155" s="57"/>
      <c r="I155" s="57"/>
      <c r="J155" s="57"/>
      <c r="K155" s="57"/>
      <c r="L155" s="57"/>
      <c r="M155" s="57"/>
      <c r="N155" s="57"/>
      <c r="P155" s="57"/>
      <c r="R155" s="57"/>
      <c r="T155" s="57"/>
      <c r="V155" s="57"/>
      <c r="X155" s="57"/>
      <c r="Z155" s="57"/>
      <c r="AB155" s="57"/>
      <c r="AD155" s="57"/>
      <c r="AF155" s="57"/>
      <c r="AH155" s="57"/>
      <c r="AJ155" s="57"/>
      <c r="AL155" s="57"/>
      <c r="AN155" s="57"/>
      <c r="AP155" s="57"/>
      <c r="AR155" s="57"/>
      <c r="AT155" s="57"/>
      <c r="AV155" s="57"/>
      <c r="AX155" s="57"/>
      <c r="AZ155" s="57"/>
      <c r="BB155" s="57"/>
      <c r="BD155" s="57"/>
      <c r="BF155" s="57"/>
      <c r="BH155" s="57"/>
      <c r="BJ155" s="57"/>
      <c r="BL155" s="57"/>
      <c r="BN155" s="57"/>
      <c r="BP155" s="57"/>
      <c r="BR155" s="57"/>
      <c r="BT155" s="57"/>
      <c r="BV155" s="57"/>
      <c r="BX155" s="57"/>
      <c r="BZ155" s="57"/>
      <c r="CB155" s="57"/>
      <c r="CD155" s="57"/>
      <c r="CE155" s="57"/>
      <c r="CF155" s="57"/>
      <c r="CG155" s="57"/>
      <c r="CH155" s="57"/>
      <c r="CI155" s="57"/>
      <c r="CJ155" s="57"/>
      <c r="CK155" s="57"/>
      <c r="CL155" s="57"/>
      <c r="CM155" s="57"/>
      <c r="CN155" s="57"/>
      <c r="CO155" s="57"/>
    </row>
    <row r="156" spans="1:93" x14ac:dyDescent="0.25">
      <c r="A156" s="57"/>
      <c r="B156" s="57"/>
      <c r="C156" s="88"/>
      <c r="D156" s="57"/>
      <c r="E156" s="57"/>
      <c r="F156" s="57"/>
      <c r="G156" s="57"/>
      <c r="H156" s="57"/>
      <c r="I156" s="57"/>
      <c r="J156" s="57"/>
      <c r="K156" s="57"/>
      <c r="L156" s="57"/>
      <c r="M156" s="57"/>
      <c r="N156" s="57"/>
      <c r="P156" s="57"/>
      <c r="R156" s="57"/>
      <c r="T156" s="57"/>
      <c r="V156" s="57"/>
      <c r="X156" s="57"/>
      <c r="Z156" s="57"/>
      <c r="AB156" s="57"/>
      <c r="AD156" s="57"/>
      <c r="AF156" s="57"/>
      <c r="AH156" s="57"/>
      <c r="AJ156" s="57"/>
      <c r="AL156" s="57"/>
      <c r="AN156" s="57"/>
      <c r="AP156" s="57"/>
      <c r="AR156" s="57"/>
      <c r="AT156" s="57"/>
      <c r="AV156" s="57"/>
      <c r="AX156" s="57"/>
      <c r="AZ156" s="57"/>
      <c r="BB156" s="57"/>
      <c r="BD156" s="57"/>
      <c r="BF156" s="57"/>
      <c r="BH156" s="57"/>
      <c r="BJ156" s="57"/>
      <c r="BL156" s="57"/>
      <c r="BN156" s="57"/>
      <c r="BP156" s="57"/>
      <c r="BR156" s="57"/>
      <c r="BT156" s="57"/>
      <c r="BV156" s="57"/>
      <c r="BX156" s="57"/>
      <c r="BZ156" s="57"/>
      <c r="CB156" s="57"/>
      <c r="CD156" s="57"/>
      <c r="CE156" s="57"/>
      <c r="CF156" s="57"/>
      <c r="CG156" s="57"/>
      <c r="CH156" s="57"/>
      <c r="CI156" s="57"/>
      <c r="CJ156" s="57"/>
      <c r="CK156" s="57"/>
      <c r="CL156" s="57"/>
      <c r="CM156" s="57"/>
      <c r="CN156" s="57"/>
      <c r="CO156" s="57"/>
    </row>
    <row r="157" spans="1:93" x14ac:dyDescent="0.25">
      <c r="A157" s="57"/>
      <c r="B157" s="57"/>
      <c r="C157" s="88"/>
      <c r="D157" s="57"/>
      <c r="E157" s="57"/>
      <c r="F157" s="57"/>
      <c r="G157" s="57"/>
      <c r="H157" s="57"/>
      <c r="I157" s="57"/>
      <c r="J157" s="57"/>
      <c r="K157" s="57"/>
      <c r="L157" s="57"/>
      <c r="M157" s="57"/>
      <c r="N157" s="57"/>
      <c r="P157" s="57"/>
      <c r="R157" s="57"/>
      <c r="T157" s="57"/>
      <c r="V157" s="57"/>
      <c r="X157" s="57"/>
      <c r="Z157" s="57"/>
      <c r="AB157" s="57"/>
      <c r="AD157" s="57"/>
      <c r="AF157" s="57"/>
      <c r="AH157" s="57"/>
      <c r="AJ157" s="57"/>
      <c r="AL157" s="57"/>
      <c r="AN157" s="57"/>
      <c r="AP157" s="57"/>
      <c r="AR157" s="57"/>
      <c r="AT157" s="57"/>
      <c r="AV157" s="57"/>
      <c r="AX157" s="57"/>
      <c r="AZ157" s="57"/>
      <c r="BB157" s="57"/>
      <c r="BD157" s="57"/>
      <c r="BF157" s="57"/>
      <c r="BH157" s="57"/>
      <c r="BJ157" s="57"/>
      <c r="BL157" s="57"/>
      <c r="BN157" s="57"/>
      <c r="BP157" s="57"/>
      <c r="BR157" s="57"/>
      <c r="BT157" s="57"/>
      <c r="BV157" s="57"/>
      <c r="BX157" s="57"/>
      <c r="BZ157" s="57"/>
      <c r="CB157" s="57"/>
      <c r="CD157" s="57"/>
      <c r="CE157" s="57"/>
      <c r="CF157" s="57"/>
      <c r="CG157" s="57"/>
      <c r="CH157" s="57"/>
      <c r="CI157" s="57"/>
      <c r="CJ157" s="57"/>
      <c r="CK157" s="57"/>
      <c r="CL157" s="57"/>
      <c r="CM157" s="57"/>
      <c r="CN157" s="57"/>
      <c r="CO157" s="57"/>
    </row>
    <row r="158" spans="1:93" x14ac:dyDescent="0.25">
      <c r="A158" s="57"/>
      <c r="B158" s="57"/>
      <c r="C158" s="88"/>
      <c r="D158" s="57"/>
      <c r="E158" s="57"/>
      <c r="F158" s="57"/>
      <c r="G158" s="57"/>
      <c r="H158" s="57"/>
      <c r="I158" s="57"/>
      <c r="J158" s="57"/>
      <c r="K158" s="57"/>
      <c r="L158" s="57"/>
      <c r="M158" s="57"/>
      <c r="N158" s="57"/>
      <c r="P158" s="57"/>
      <c r="R158" s="57"/>
      <c r="T158" s="57"/>
      <c r="V158" s="57"/>
      <c r="X158" s="57"/>
      <c r="Z158" s="57"/>
      <c r="AB158" s="57"/>
      <c r="AD158" s="57"/>
      <c r="AF158" s="57"/>
      <c r="AH158" s="57"/>
      <c r="AJ158" s="57"/>
      <c r="AL158" s="57"/>
      <c r="AN158" s="57"/>
      <c r="AP158" s="57"/>
      <c r="AR158" s="57"/>
      <c r="AT158" s="57"/>
      <c r="AV158" s="57"/>
      <c r="AX158" s="57"/>
      <c r="AZ158" s="57"/>
      <c r="BB158" s="57"/>
      <c r="BD158" s="57"/>
      <c r="BF158" s="57"/>
      <c r="BH158" s="57"/>
      <c r="BJ158" s="57"/>
      <c r="BL158" s="57"/>
      <c r="BN158" s="57"/>
      <c r="BP158" s="57"/>
      <c r="BR158" s="57"/>
      <c r="BT158" s="57"/>
      <c r="BV158" s="57"/>
      <c r="BX158" s="57"/>
      <c r="BZ158" s="57"/>
      <c r="CB158" s="57"/>
      <c r="CD158" s="57"/>
      <c r="CE158" s="57"/>
      <c r="CF158" s="57"/>
      <c r="CG158" s="57"/>
      <c r="CH158" s="57"/>
      <c r="CI158" s="57"/>
      <c r="CJ158" s="57"/>
      <c r="CK158" s="57"/>
      <c r="CL158" s="57"/>
      <c r="CM158" s="57"/>
      <c r="CN158" s="57"/>
      <c r="CO158" s="57"/>
    </row>
    <row r="159" spans="1:93" x14ac:dyDescent="0.25">
      <c r="A159" s="57"/>
      <c r="B159" s="57"/>
      <c r="C159" s="88"/>
      <c r="D159" s="57"/>
      <c r="E159" s="57"/>
      <c r="F159" s="57"/>
      <c r="G159" s="57"/>
      <c r="H159" s="57"/>
      <c r="I159" s="57"/>
      <c r="J159" s="57"/>
      <c r="K159" s="57"/>
      <c r="L159" s="57"/>
      <c r="M159" s="57"/>
      <c r="N159" s="57"/>
      <c r="P159" s="57"/>
      <c r="R159" s="57"/>
      <c r="T159" s="57"/>
      <c r="V159" s="57"/>
      <c r="X159" s="57"/>
      <c r="Z159" s="57"/>
      <c r="AB159" s="57"/>
      <c r="AD159" s="57"/>
      <c r="AF159" s="57"/>
      <c r="AH159" s="57"/>
      <c r="AJ159" s="57"/>
      <c r="AL159" s="57"/>
      <c r="AN159" s="57"/>
      <c r="AP159" s="57"/>
      <c r="AR159" s="57"/>
      <c r="AT159" s="57"/>
      <c r="AV159" s="57"/>
      <c r="AX159" s="57"/>
      <c r="AZ159" s="57"/>
      <c r="BB159" s="57"/>
      <c r="BD159" s="57"/>
      <c r="BF159" s="57"/>
      <c r="BH159" s="57"/>
      <c r="BJ159" s="57"/>
      <c r="BL159" s="57"/>
      <c r="BN159" s="57"/>
      <c r="BP159" s="57"/>
      <c r="BR159" s="57"/>
      <c r="BT159" s="57"/>
      <c r="BV159" s="57"/>
      <c r="BX159" s="57"/>
      <c r="BZ159" s="57"/>
      <c r="CB159" s="57"/>
      <c r="CD159" s="57"/>
      <c r="CE159" s="57"/>
      <c r="CF159" s="57"/>
      <c r="CG159" s="57"/>
      <c r="CH159" s="57"/>
      <c r="CI159" s="57"/>
      <c r="CJ159" s="57"/>
      <c r="CK159" s="57"/>
      <c r="CL159" s="57"/>
      <c r="CM159" s="57"/>
      <c r="CN159" s="57"/>
      <c r="CO159" s="57"/>
    </row>
    <row r="160" spans="1:93" x14ac:dyDescent="0.25">
      <c r="A160" s="57"/>
      <c r="B160" s="57"/>
      <c r="C160" s="88"/>
      <c r="D160" s="57"/>
      <c r="E160" s="57"/>
      <c r="F160" s="57"/>
      <c r="G160" s="57"/>
      <c r="H160" s="57"/>
      <c r="I160" s="57"/>
      <c r="J160" s="57"/>
      <c r="K160" s="57"/>
      <c r="L160" s="57"/>
      <c r="M160" s="57"/>
      <c r="N160" s="57"/>
      <c r="P160" s="57"/>
      <c r="R160" s="57"/>
      <c r="T160" s="57"/>
      <c r="V160" s="57"/>
      <c r="X160" s="57"/>
      <c r="Z160" s="57"/>
      <c r="AB160" s="57"/>
      <c r="AD160" s="57"/>
      <c r="AF160" s="57"/>
      <c r="AH160" s="57"/>
      <c r="AJ160" s="57"/>
      <c r="AL160" s="57"/>
      <c r="AN160" s="57"/>
      <c r="AP160" s="57"/>
      <c r="AR160" s="57"/>
      <c r="AT160" s="57"/>
      <c r="AV160" s="57"/>
      <c r="AX160" s="57"/>
      <c r="AZ160" s="57"/>
      <c r="BB160" s="57"/>
      <c r="BD160" s="57"/>
      <c r="BF160" s="57"/>
      <c r="BH160" s="57"/>
      <c r="BJ160" s="57"/>
      <c r="BL160" s="57"/>
      <c r="BN160" s="57"/>
      <c r="BP160" s="57"/>
      <c r="BR160" s="57"/>
      <c r="BT160" s="57"/>
      <c r="BV160" s="57"/>
      <c r="BX160" s="57"/>
      <c r="BZ160" s="57"/>
      <c r="CB160" s="57"/>
      <c r="CD160" s="57"/>
      <c r="CE160" s="57"/>
      <c r="CF160" s="57"/>
      <c r="CG160" s="57"/>
      <c r="CH160" s="57"/>
      <c r="CI160" s="57"/>
      <c r="CJ160" s="57"/>
      <c r="CK160" s="57"/>
      <c r="CL160" s="57"/>
      <c r="CM160" s="57"/>
      <c r="CN160" s="57"/>
      <c r="CO160" s="57"/>
    </row>
    <row r="161" spans="1:93" x14ac:dyDescent="0.25">
      <c r="A161" s="57"/>
      <c r="B161" s="57"/>
      <c r="C161" s="88"/>
      <c r="D161" s="57"/>
      <c r="E161" s="57"/>
      <c r="F161" s="57"/>
      <c r="G161" s="57"/>
      <c r="H161" s="57"/>
      <c r="I161" s="57"/>
      <c r="J161" s="57"/>
      <c r="K161" s="57"/>
      <c r="L161" s="57"/>
      <c r="M161" s="57"/>
      <c r="N161" s="57"/>
      <c r="P161" s="57"/>
      <c r="R161" s="57"/>
      <c r="T161" s="57"/>
      <c r="V161" s="57"/>
      <c r="X161" s="57"/>
      <c r="Z161" s="57"/>
      <c r="AB161" s="57"/>
      <c r="AD161" s="57"/>
      <c r="AF161" s="57"/>
      <c r="AH161" s="57"/>
      <c r="AJ161" s="57"/>
      <c r="AL161" s="57"/>
      <c r="AN161" s="57"/>
      <c r="AP161" s="57"/>
      <c r="AR161" s="57"/>
      <c r="AT161" s="57"/>
      <c r="AV161" s="57"/>
      <c r="AX161" s="57"/>
      <c r="AZ161" s="57"/>
      <c r="BB161" s="57"/>
      <c r="BD161" s="57"/>
      <c r="BF161" s="57"/>
      <c r="BH161" s="57"/>
      <c r="BJ161" s="57"/>
      <c r="BL161" s="57"/>
      <c r="BN161" s="57"/>
      <c r="BP161" s="57"/>
      <c r="BR161" s="57"/>
      <c r="BT161" s="57"/>
      <c r="BV161" s="57"/>
      <c r="BX161" s="57"/>
      <c r="BZ161" s="57"/>
      <c r="CB161" s="57"/>
      <c r="CD161" s="57"/>
      <c r="CE161" s="57"/>
      <c r="CF161" s="57"/>
      <c r="CG161" s="57"/>
      <c r="CH161" s="57"/>
      <c r="CI161" s="57"/>
      <c r="CJ161" s="57"/>
      <c r="CK161" s="57"/>
      <c r="CL161" s="57"/>
      <c r="CM161" s="57"/>
      <c r="CN161" s="57"/>
      <c r="CO161" s="57"/>
    </row>
    <row r="162" spans="1:93" x14ac:dyDescent="0.25">
      <c r="A162" s="57"/>
      <c r="B162" s="57"/>
      <c r="C162" s="88"/>
      <c r="D162" s="57"/>
      <c r="E162" s="57"/>
      <c r="F162" s="57"/>
      <c r="G162" s="57"/>
      <c r="H162" s="57"/>
      <c r="I162" s="57"/>
      <c r="J162" s="57"/>
      <c r="K162" s="57"/>
      <c r="L162" s="57"/>
      <c r="M162" s="57"/>
      <c r="N162" s="57"/>
      <c r="P162" s="57"/>
      <c r="R162" s="57"/>
      <c r="T162" s="57"/>
      <c r="V162" s="57"/>
      <c r="X162" s="57"/>
      <c r="Z162" s="57"/>
      <c r="AB162" s="57"/>
      <c r="AD162" s="57"/>
      <c r="AF162" s="57"/>
      <c r="AH162" s="57"/>
      <c r="AJ162" s="57"/>
      <c r="AL162" s="57"/>
      <c r="AN162" s="57"/>
      <c r="AP162" s="57"/>
      <c r="AR162" s="57"/>
      <c r="AT162" s="57"/>
      <c r="AV162" s="57"/>
      <c r="AX162" s="57"/>
      <c r="AZ162" s="57"/>
      <c r="BB162" s="57"/>
      <c r="BD162" s="57"/>
      <c r="BF162" s="57"/>
      <c r="BH162" s="57"/>
      <c r="BJ162" s="57"/>
      <c r="BL162" s="57"/>
      <c r="BN162" s="57"/>
      <c r="BP162" s="57"/>
      <c r="BR162" s="57"/>
      <c r="BT162" s="57"/>
      <c r="BV162" s="57"/>
      <c r="BX162" s="57"/>
      <c r="BZ162" s="57"/>
      <c r="CB162" s="57"/>
      <c r="CD162" s="57"/>
      <c r="CE162" s="57"/>
      <c r="CF162" s="57"/>
      <c r="CG162" s="57"/>
      <c r="CH162" s="57"/>
      <c r="CI162" s="57"/>
      <c r="CJ162" s="57"/>
      <c r="CK162" s="57"/>
      <c r="CL162" s="57"/>
      <c r="CM162" s="57"/>
      <c r="CN162" s="57"/>
      <c r="CO162" s="57"/>
    </row>
  </sheetData>
  <conditionalFormatting sqref="N14:CD28">
    <cfRule type="cellIs" dxfId="59" priority="38" operator="equal">
      <formula>0</formula>
    </cfRule>
  </conditionalFormatting>
  <conditionalFormatting sqref="D14:D28">
    <cfRule type="cellIs" dxfId="58" priority="37" operator="equal">
      <formula>0</formula>
    </cfRule>
  </conditionalFormatting>
  <conditionalFormatting sqref="N12">
    <cfRule type="cellIs" dxfId="57" priority="36" operator="equal">
      <formula>0</formula>
    </cfRule>
  </conditionalFormatting>
  <conditionalFormatting sqref="P12">
    <cfRule type="cellIs" dxfId="56" priority="34" operator="equal">
      <formula>0</formula>
    </cfRule>
  </conditionalFormatting>
  <conditionalFormatting sqref="R12">
    <cfRule type="cellIs" dxfId="55" priority="33" operator="equal">
      <formula>0</formula>
    </cfRule>
  </conditionalFormatting>
  <conditionalFormatting sqref="T12">
    <cfRule type="cellIs" dxfId="54" priority="32" operator="equal">
      <formula>0</formula>
    </cfRule>
  </conditionalFormatting>
  <conditionalFormatting sqref="V12">
    <cfRule type="cellIs" dxfId="53" priority="31" operator="equal">
      <formula>0</formula>
    </cfRule>
  </conditionalFormatting>
  <conditionalFormatting sqref="X12">
    <cfRule type="cellIs" dxfId="52" priority="30" operator="equal">
      <formula>0</formula>
    </cfRule>
  </conditionalFormatting>
  <conditionalFormatting sqref="Z12">
    <cfRule type="cellIs" dxfId="51" priority="29" operator="equal">
      <formula>0</formula>
    </cfRule>
  </conditionalFormatting>
  <conditionalFormatting sqref="AB12">
    <cfRule type="cellIs" dxfId="50" priority="28" operator="equal">
      <formula>0</formula>
    </cfRule>
  </conditionalFormatting>
  <conditionalFormatting sqref="AD12">
    <cfRule type="cellIs" dxfId="49" priority="27" operator="equal">
      <formula>0</formula>
    </cfRule>
  </conditionalFormatting>
  <conditionalFormatting sqref="AF12">
    <cfRule type="cellIs" dxfId="48" priority="26" operator="equal">
      <formula>0</formula>
    </cfRule>
  </conditionalFormatting>
  <conditionalFormatting sqref="AH12">
    <cfRule type="cellIs" dxfId="47" priority="25" operator="equal">
      <formula>0</formula>
    </cfRule>
  </conditionalFormatting>
  <conditionalFormatting sqref="AJ12">
    <cfRule type="cellIs" dxfId="46" priority="24" operator="equal">
      <formula>0</formula>
    </cfRule>
  </conditionalFormatting>
  <conditionalFormatting sqref="AL12">
    <cfRule type="cellIs" dxfId="45" priority="23" operator="equal">
      <formula>0</formula>
    </cfRule>
  </conditionalFormatting>
  <conditionalFormatting sqref="AN12">
    <cfRule type="cellIs" dxfId="44" priority="22" operator="equal">
      <formula>0</formula>
    </cfRule>
  </conditionalFormatting>
  <conditionalFormatting sqref="AP12">
    <cfRule type="cellIs" dxfId="43" priority="21" operator="equal">
      <formula>0</formula>
    </cfRule>
  </conditionalFormatting>
  <conditionalFormatting sqref="AR12">
    <cfRule type="cellIs" dxfId="42" priority="20" operator="equal">
      <formula>0</formula>
    </cfRule>
  </conditionalFormatting>
  <conditionalFormatting sqref="AT12">
    <cfRule type="cellIs" dxfId="41" priority="19" operator="equal">
      <formula>0</formula>
    </cfRule>
  </conditionalFormatting>
  <conditionalFormatting sqref="AV12">
    <cfRule type="cellIs" dxfId="40" priority="18" operator="equal">
      <formula>0</formula>
    </cfRule>
  </conditionalFormatting>
  <conditionalFormatting sqref="AX12">
    <cfRule type="cellIs" dxfId="39" priority="17" operator="equal">
      <formula>0</formula>
    </cfRule>
  </conditionalFormatting>
  <conditionalFormatting sqref="AZ12">
    <cfRule type="cellIs" dxfId="38" priority="16" operator="equal">
      <formula>0</formula>
    </cfRule>
  </conditionalFormatting>
  <conditionalFormatting sqref="BB12">
    <cfRule type="cellIs" dxfId="37" priority="15" operator="equal">
      <formula>0</formula>
    </cfRule>
  </conditionalFormatting>
  <conditionalFormatting sqref="BD12">
    <cfRule type="cellIs" dxfId="36" priority="14" operator="equal">
      <formula>0</formula>
    </cfRule>
  </conditionalFormatting>
  <conditionalFormatting sqref="BF12">
    <cfRule type="cellIs" dxfId="35" priority="13" operator="equal">
      <formula>0</formula>
    </cfRule>
  </conditionalFormatting>
  <conditionalFormatting sqref="BH12">
    <cfRule type="cellIs" dxfId="34" priority="12" operator="equal">
      <formula>0</formula>
    </cfRule>
  </conditionalFormatting>
  <conditionalFormatting sqref="BJ12">
    <cfRule type="cellIs" dxfId="33" priority="11" operator="equal">
      <formula>0</formula>
    </cfRule>
  </conditionalFormatting>
  <conditionalFormatting sqref="BL12">
    <cfRule type="cellIs" dxfId="32" priority="10" operator="equal">
      <formula>0</formula>
    </cfRule>
  </conditionalFormatting>
  <conditionalFormatting sqref="BN12">
    <cfRule type="cellIs" dxfId="31" priority="9" operator="equal">
      <formula>0</formula>
    </cfRule>
  </conditionalFormatting>
  <conditionalFormatting sqref="BP12">
    <cfRule type="cellIs" dxfId="30" priority="8" operator="equal">
      <formula>0</formula>
    </cfRule>
  </conditionalFormatting>
  <conditionalFormatting sqref="BR12">
    <cfRule type="cellIs" dxfId="29" priority="7" operator="equal">
      <formula>0</formula>
    </cfRule>
  </conditionalFormatting>
  <conditionalFormatting sqref="BT12">
    <cfRule type="cellIs" dxfId="28" priority="6" operator="equal">
      <formula>0</formula>
    </cfRule>
  </conditionalFormatting>
  <conditionalFormatting sqref="BV12">
    <cfRule type="cellIs" dxfId="27" priority="5" operator="equal">
      <formula>0</formula>
    </cfRule>
  </conditionalFormatting>
  <conditionalFormatting sqref="BX12">
    <cfRule type="cellIs" dxfId="26" priority="4" operator="equal">
      <formula>0</formula>
    </cfRule>
  </conditionalFormatting>
  <conditionalFormatting sqref="BZ12">
    <cfRule type="cellIs" dxfId="25" priority="3" operator="equal">
      <formula>0</formula>
    </cfRule>
  </conditionalFormatting>
  <conditionalFormatting sqref="CB12">
    <cfRule type="cellIs" dxfId="24" priority="2" operator="equal">
      <formula>0</formula>
    </cfRule>
  </conditionalFormatting>
  <conditionalFormatting sqref="CD12">
    <cfRule type="cellIs" dxfId="23" priority="1" operator="equal">
      <formula>0</formula>
    </cfRule>
  </conditionalFormatting>
  <pageMargins left="0.7" right="0.7" top="0.75" bottom="0.75" header="0.3" footer="0.3"/>
  <pageSetup paperSize="10000"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
  <dimension ref="A1:AG705"/>
  <sheetViews>
    <sheetView workbookViewId="0">
      <pane xSplit="2" ySplit="9" topLeftCell="O10" activePane="bottomRight" state="frozen"/>
      <selection pane="topRight" activeCell="C1" sqref="C1"/>
      <selection pane="bottomLeft" activeCell="A10" sqref="A10"/>
      <selection pane="bottomRight" activeCell="B36" sqref="B36:T36"/>
    </sheetView>
  </sheetViews>
  <sheetFormatPr baseColWidth="10" defaultRowHeight="15" x14ac:dyDescent="0.25"/>
  <cols>
    <col min="2" max="2" width="19" bestFit="1" customWidth="1"/>
    <col min="9" max="9" width="12.5703125" bestFit="1" customWidth="1"/>
    <col min="13" max="13" width="26.140625" customWidth="1"/>
    <col min="14" max="14" width="12.85546875" bestFit="1" customWidth="1"/>
    <col min="15" max="18" width="25.7109375" customWidth="1"/>
    <col min="20" max="20" width="15.5703125" style="12" customWidth="1"/>
    <col min="21" max="21" width="13.28515625" bestFit="1" customWidth="1"/>
    <col min="25" max="25" width="2" style="96" bestFit="1" customWidth="1"/>
    <col min="26" max="26" width="1.5703125" bestFit="1" customWidth="1"/>
    <col min="27" max="27" width="3" style="96" bestFit="1" customWidth="1"/>
    <col min="28" max="28" width="1.5703125" bestFit="1" customWidth="1"/>
    <col min="29" max="29" width="2" style="96" bestFit="1" customWidth="1"/>
    <col min="30" max="30" width="1.5703125" bestFit="1" customWidth="1"/>
    <col min="31" max="31" width="3" style="96" bestFit="1" customWidth="1"/>
    <col min="32" max="32" width="1.5703125" bestFit="1" customWidth="1"/>
    <col min="33" max="33" width="3" style="96" bestFit="1" customWidth="1"/>
    <col min="34" max="34" width="7.7109375" customWidth="1"/>
    <col min="36" max="36" width="17.7109375" customWidth="1"/>
    <col min="37" max="37" width="15.7109375" customWidth="1"/>
  </cols>
  <sheetData>
    <row r="1" spans="1:33" x14ac:dyDescent="0.25">
      <c r="B1" t="s">
        <v>47</v>
      </c>
      <c r="C1">
        <f>Hoja2!B1</f>
        <v>0.28949556690677003</v>
      </c>
      <c r="E1">
        <f>INICIO!C35</f>
        <v>902.75</v>
      </c>
      <c r="F1">
        <f>INICIO!C36</f>
        <v>23.24</v>
      </c>
      <c r="G1">
        <f>INICIO!C37</f>
        <v>925.99</v>
      </c>
      <c r="H1">
        <f>INICIO!C33</f>
        <v>412.5</v>
      </c>
      <c r="I1">
        <f>INICIO!C38</f>
        <v>268.07</v>
      </c>
      <c r="J1">
        <f>INICIO!C39</f>
        <v>216.98</v>
      </c>
      <c r="K1" s="113">
        <f>INICIO!C34</f>
        <v>1170.82</v>
      </c>
      <c r="L1">
        <f>INICIO!C34</f>
        <v>1170.82</v>
      </c>
      <c r="Y1"/>
      <c r="AA1"/>
      <c r="AC1"/>
      <c r="AE1"/>
      <c r="AG1"/>
    </row>
    <row r="2" spans="1:33" x14ac:dyDescent="0.25">
      <c r="B2" t="s">
        <v>56</v>
      </c>
      <c r="C2">
        <f>Hoja2!B2</f>
        <v>0.23432218490480458</v>
      </c>
      <c r="E2">
        <f t="shared" ref="E2:L2" si="0">SUM(E10:E705)</f>
        <v>902.75</v>
      </c>
      <c r="F2">
        <f t="shared" si="0"/>
        <v>23.24</v>
      </c>
      <c r="G2">
        <f t="shared" si="0"/>
        <v>925.99</v>
      </c>
      <c r="H2">
        <f t="shared" si="0"/>
        <v>412.50000000000006</v>
      </c>
      <c r="I2">
        <f t="shared" si="0"/>
        <v>268.07</v>
      </c>
      <c r="J2">
        <f t="shared" si="0"/>
        <v>216.98000000000002</v>
      </c>
      <c r="K2" s="5">
        <f>SUM(K10:K705)</f>
        <v>1170.8200000000002</v>
      </c>
      <c r="L2">
        <f t="shared" si="0"/>
        <v>0</v>
      </c>
      <c r="Y2"/>
      <c r="AA2"/>
      <c r="AC2"/>
      <c r="AE2"/>
      <c r="AG2"/>
    </row>
    <row r="3" spans="1:33" ht="21" customHeight="1" x14ac:dyDescent="0.25">
      <c r="A3" s="186"/>
      <c r="B3" s="293" t="s">
        <v>11</v>
      </c>
      <c r="C3" s="299" t="s">
        <v>12</v>
      </c>
      <c r="D3" s="299" t="s">
        <v>13</v>
      </c>
      <c r="E3" s="299" t="s">
        <v>14</v>
      </c>
      <c r="F3" s="299" t="s">
        <v>15</v>
      </c>
      <c r="G3" s="299" t="s">
        <v>16</v>
      </c>
      <c r="H3" s="299" t="s">
        <v>17</v>
      </c>
      <c r="I3" s="299" t="s">
        <v>18</v>
      </c>
      <c r="J3" s="299" t="s">
        <v>19</v>
      </c>
      <c r="K3" s="299" t="s">
        <v>21</v>
      </c>
      <c r="L3" s="299"/>
      <c r="M3" s="319" t="s">
        <v>22</v>
      </c>
      <c r="N3" s="299" t="s">
        <v>23</v>
      </c>
      <c r="O3" s="293" t="s">
        <v>24</v>
      </c>
      <c r="P3" s="293" t="s">
        <v>25</v>
      </c>
      <c r="Q3" s="293" t="s">
        <v>26</v>
      </c>
      <c r="R3" s="293" t="s">
        <v>27</v>
      </c>
      <c r="S3" s="299" t="s">
        <v>28</v>
      </c>
      <c r="T3" s="316" t="s">
        <v>29</v>
      </c>
      <c r="U3" s="313" t="s">
        <v>30</v>
      </c>
      <c r="Y3"/>
      <c r="AA3"/>
      <c r="AC3"/>
      <c r="AE3"/>
      <c r="AG3"/>
    </row>
    <row r="4" spans="1:33" ht="21" customHeight="1" x14ac:dyDescent="0.25">
      <c r="A4" s="186"/>
      <c r="B4" s="294"/>
      <c r="C4" s="300"/>
      <c r="D4" s="300"/>
      <c r="E4" s="300"/>
      <c r="F4" s="300"/>
      <c r="G4" s="300"/>
      <c r="H4" s="300"/>
      <c r="I4" s="300"/>
      <c r="J4" s="300"/>
      <c r="K4" s="300"/>
      <c r="L4" s="300"/>
      <c r="M4" s="320"/>
      <c r="N4" s="300"/>
      <c r="O4" s="294"/>
      <c r="P4" s="294"/>
      <c r="Q4" s="294"/>
      <c r="R4" s="294"/>
      <c r="S4" s="300"/>
      <c r="T4" s="317"/>
      <c r="U4" s="314"/>
      <c r="Y4"/>
      <c r="AA4"/>
      <c r="AC4"/>
      <c r="AE4"/>
      <c r="AG4"/>
    </row>
    <row r="5" spans="1:33" ht="21" customHeight="1" x14ac:dyDescent="0.25">
      <c r="A5" s="186"/>
      <c r="B5" s="294"/>
      <c r="C5" s="300"/>
      <c r="D5" s="300"/>
      <c r="E5" s="300"/>
      <c r="F5" s="300"/>
      <c r="G5" s="300"/>
      <c r="H5" s="300"/>
      <c r="I5" s="300"/>
      <c r="J5" s="300"/>
      <c r="K5" s="300"/>
      <c r="L5" s="300"/>
      <c r="M5" s="320"/>
      <c r="N5" s="300"/>
      <c r="O5" s="295"/>
      <c r="P5" s="295"/>
      <c r="Q5" s="295"/>
      <c r="R5" s="295"/>
      <c r="S5" s="300"/>
      <c r="T5" s="317"/>
      <c r="U5" s="314"/>
      <c r="Y5"/>
      <c r="AA5"/>
      <c r="AC5"/>
      <c r="AE5"/>
      <c r="AG5"/>
    </row>
    <row r="6" spans="1:33" ht="21" customHeight="1" x14ac:dyDescent="0.25">
      <c r="A6" s="186"/>
      <c r="B6" s="294"/>
      <c r="C6" s="300"/>
      <c r="D6" s="300"/>
      <c r="E6" s="300"/>
      <c r="F6" s="300"/>
      <c r="G6" s="300"/>
      <c r="H6" s="300"/>
      <c r="I6" s="300"/>
      <c r="J6" s="300"/>
      <c r="K6" s="300"/>
      <c r="L6" s="300"/>
      <c r="M6" s="320"/>
      <c r="N6" s="300"/>
      <c r="O6" s="299" t="s">
        <v>43</v>
      </c>
      <c r="P6" s="299" t="s">
        <v>44</v>
      </c>
      <c r="Q6" s="299" t="s">
        <v>45</v>
      </c>
      <c r="R6" s="299" t="s">
        <v>46</v>
      </c>
      <c r="S6" s="300"/>
      <c r="T6" s="317"/>
      <c r="U6" s="314"/>
      <c r="Y6"/>
      <c r="AA6"/>
      <c r="AC6"/>
      <c r="AE6"/>
      <c r="AG6"/>
    </row>
    <row r="7" spans="1:33" ht="21" customHeight="1" x14ac:dyDescent="0.25">
      <c r="A7" s="186"/>
      <c r="B7" s="294"/>
      <c r="C7" s="300"/>
      <c r="D7" s="300"/>
      <c r="E7" s="300"/>
      <c r="F7" s="300"/>
      <c r="G7" s="300"/>
      <c r="H7" s="300"/>
      <c r="I7" s="300"/>
      <c r="J7" s="300"/>
      <c r="K7" s="300"/>
      <c r="L7" s="300"/>
      <c r="M7" s="320"/>
      <c r="N7" s="300"/>
      <c r="O7" s="300"/>
      <c r="P7" s="300"/>
      <c r="Q7" s="300"/>
      <c r="R7" s="300"/>
      <c r="S7" s="300"/>
      <c r="T7" s="317"/>
      <c r="U7" s="314"/>
      <c r="Y7"/>
      <c r="AA7"/>
      <c r="AC7"/>
      <c r="AE7"/>
      <c r="AG7"/>
    </row>
    <row r="8" spans="1:33" ht="21" customHeight="1" x14ac:dyDescent="0.25">
      <c r="A8" s="186"/>
      <c r="B8" s="294"/>
      <c r="C8" s="300"/>
      <c r="D8" s="300"/>
      <c r="E8" s="300"/>
      <c r="F8" s="300"/>
      <c r="G8" s="300"/>
      <c r="H8" s="300"/>
      <c r="I8" s="300"/>
      <c r="J8" s="300"/>
      <c r="K8" s="300"/>
      <c r="L8" s="300"/>
      <c r="M8" s="320"/>
      <c r="N8" s="300"/>
      <c r="O8" s="300"/>
      <c r="P8" s="300"/>
      <c r="Q8" s="300"/>
      <c r="R8" s="300"/>
      <c r="S8" s="300"/>
      <c r="T8" s="317"/>
      <c r="U8" s="314"/>
      <c r="Y8"/>
      <c r="AA8"/>
      <c r="AC8"/>
      <c r="AE8"/>
      <c r="AG8"/>
    </row>
    <row r="9" spans="1:33" ht="21" customHeight="1" x14ac:dyDescent="0.25">
      <c r="A9" s="186"/>
      <c r="B9" s="295"/>
      <c r="C9" s="301"/>
      <c r="D9" s="301"/>
      <c r="E9" s="301"/>
      <c r="F9" s="301"/>
      <c r="G9" s="301"/>
      <c r="H9" s="301"/>
      <c r="I9" s="301"/>
      <c r="J9" s="301"/>
      <c r="K9" s="301"/>
      <c r="L9" s="301"/>
      <c r="M9" s="321"/>
      <c r="N9" s="301"/>
      <c r="O9" s="301"/>
      <c r="P9" s="301"/>
      <c r="Q9" s="301"/>
      <c r="R9" s="301"/>
      <c r="S9" s="301"/>
      <c r="T9" s="318"/>
      <c r="U9" s="315"/>
      <c r="Y9"/>
      <c r="AA9"/>
      <c r="AC9"/>
      <c r="AE9"/>
      <c r="AG9"/>
    </row>
    <row r="10" spans="1:33" ht="30" customHeight="1" x14ac:dyDescent="0.35">
      <c r="A10" s="186" t="str">
        <f>Hoja2!B10</f>
        <v>PLANTA SEMISOTANO</v>
      </c>
      <c r="B10" t="str">
        <f>Hoja2!R10</f>
        <v>PARQUEO 1</v>
      </c>
      <c r="C10" s="1"/>
      <c r="D10" t="str">
        <f>Hoja2!T10</f>
        <v>2026</v>
      </c>
      <c r="E10" s="113">
        <f>Hoja2!U10</f>
        <v>12.5</v>
      </c>
      <c r="F10" s="113">
        <f>Hoja2!V10</f>
        <v>0</v>
      </c>
      <c r="G10" s="113">
        <f>Hoja2!W10</f>
        <v>12.5</v>
      </c>
      <c r="H10" s="113">
        <f>Hoja2!X10</f>
        <v>5.57</v>
      </c>
      <c r="I10" s="5">
        <f>Hoja2!Y10</f>
        <v>3.6186945863346254</v>
      </c>
      <c r="J10" s="5">
        <f>Hoja2!Z10</f>
        <v>2.9290273113100573</v>
      </c>
      <c r="K10" s="5">
        <f>Hoja2!AB10</f>
        <v>16.118694586334627</v>
      </c>
      <c r="L10" s="5"/>
      <c r="M10" s="96" t="str">
        <f>Hoja2!AC10</f>
        <v>PARQUEO 1</v>
      </c>
      <c r="N10" s="1" t="str">
        <f>Hoja2!AD10</f>
        <v>N</v>
      </c>
      <c r="O10" s="9" t="str">
        <f>Hoja2!AE10</f>
        <v>AREA COMUN</v>
      </c>
      <c r="P10" s="9" t="str">
        <f>Hoja2!AF10</f>
        <v>AREA DE CIRCULACION VEHICULAR</v>
      </c>
      <c r="Q10" s="9" t="str">
        <f>Hoja2!AG10</f>
        <v>AREA COMUN</v>
      </c>
      <c r="R10" s="9" t="str">
        <f>Hoja2!AH10</f>
        <v>MURO DE CONTENCION</v>
      </c>
      <c r="S10" s="9" t="str">
        <f>Hoja2!AI10</f>
        <v>A-1</v>
      </c>
      <c r="T10" s="9" t="str">
        <f>Hoja2!AJ10</f>
        <v>3011020110906</v>
      </c>
      <c r="V10" s="53">
        <f>LEN(T10)</f>
        <v>13</v>
      </c>
      <c r="Z10" s="106"/>
      <c r="AA10" s="105"/>
      <c r="AB10" s="106"/>
      <c r="AD10" s="106"/>
      <c r="AF10" s="106"/>
      <c r="AG10" s="105"/>
    </row>
    <row r="11" spans="1:33" ht="30" customHeight="1" x14ac:dyDescent="0.25">
      <c r="A11" s="186" t="str">
        <f>Hoja2!B11</f>
        <v>PLANTA SEMISOTANO</v>
      </c>
      <c r="B11" t="str">
        <f>Hoja2!R11</f>
        <v>PARQUEO 2</v>
      </c>
      <c r="C11" s="1"/>
      <c r="D11" t="str">
        <f>Hoja2!T11</f>
        <v>2026</v>
      </c>
      <c r="E11" s="113">
        <f>Hoja2!U11</f>
        <v>12.5</v>
      </c>
      <c r="F11" s="113">
        <f>Hoja2!V11</f>
        <v>0</v>
      </c>
      <c r="G11" s="113">
        <f>Hoja2!W11</f>
        <v>12.5</v>
      </c>
      <c r="H11" s="113">
        <f>Hoja2!X11</f>
        <v>5.57</v>
      </c>
      <c r="I11" s="5">
        <f>Hoja2!Y11</f>
        <v>3.6186945863346254</v>
      </c>
      <c r="J11" s="5">
        <f>Hoja2!Z11</f>
        <v>2.9290273113100573</v>
      </c>
      <c r="K11" s="5">
        <f>Hoja2!AB11</f>
        <v>16.118694586334627</v>
      </c>
      <c r="L11" s="5"/>
      <c r="M11" s="96" t="str">
        <f>Hoja2!AC11</f>
        <v>PARQUEO 2</v>
      </c>
      <c r="N11" s="1" t="str">
        <f>Hoja2!AD11</f>
        <v>N</v>
      </c>
      <c r="O11" s="9" t="str">
        <f>Hoja2!AE11</f>
        <v>AREA COMUN</v>
      </c>
      <c r="P11" s="9" t="str">
        <f>Hoja2!AF11</f>
        <v>AREA DE CIRCULACION VEHICULAR</v>
      </c>
      <c r="Q11" s="9" t="str">
        <f>Hoja2!AG11</f>
        <v>AREA COMUN</v>
      </c>
      <c r="R11" s="9" t="str">
        <f>Hoja2!AH11</f>
        <v>MURO DE CONTENCION</v>
      </c>
      <c r="S11" s="9" t="str">
        <f>Hoja2!AI11</f>
        <v>A-1</v>
      </c>
      <c r="T11" s="9" t="str">
        <f>Hoja2!AJ11</f>
        <v>3011020110907</v>
      </c>
      <c r="U11" s="1"/>
      <c r="V11" s="53"/>
    </row>
    <row r="12" spans="1:33" ht="30" customHeight="1" x14ac:dyDescent="0.25">
      <c r="A12" s="186" t="str">
        <f>Hoja2!B12</f>
        <v>PLANTA SEMISOTANO</v>
      </c>
      <c r="B12" t="str">
        <f>Hoja2!R12</f>
        <v>PARQUEO 3</v>
      </c>
      <c r="C12" s="1"/>
      <c r="D12" t="str">
        <f>Hoja2!T12</f>
        <v>2026</v>
      </c>
      <c r="E12" s="113">
        <f>Hoja2!U12</f>
        <v>12.5</v>
      </c>
      <c r="F12" s="113">
        <f>Hoja2!V12</f>
        <v>0</v>
      </c>
      <c r="G12" s="113">
        <f>Hoja2!W12</f>
        <v>12.5</v>
      </c>
      <c r="H12" s="113">
        <f>Hoja2!X12</f>
        <v>5.57</v>
      </c>
      <c r="I12" s="5">
        <f>Hoja2!Y12</f>
        <v>3.6186945863346254</v>
      </c>
      <c r="J12" s="5">
        <f>Hoja2!Z12</f>
        <v>2.9290273113100573</v>
      </c>
      <c r="K12" s="5">
        <f>Hoja2!AB12</f>
        <v>16.118694586334627</v>
      </c>
      <c r="L12" s="5"/>
      <c r="M12" s="96" t="str">
        <f>Hoja2!AC12</f>
        <v>PARQUEO 3</v>
      </c>
      <c r="N12" s="1" t="str">
        <f>Hoja2!AD12</f>
        <v>N</v>
      </c>
      <c r="O12" s="9" t="str">
        <f>Hoja2!AE12</f>
        <v>AREA COMUN</v>
      </c>
      <c r="P12" s="9" t="str">
        <f>Hoja2!AF12</f>
        <v>AREA DE CIRCULACION VEHICULAR</v>
      </c>
      <c r="Q12" s="9" t="str">
        <f>Hoja2!AG12</f>
        <v>AREA COMUN</v>
      </c>
      <c r="R12" s="9" t="str">
        <f>Hoja2!AH12</f>
        <v>MURO DE CONTENCION</v>
      </c>
      <c r="S12" s="9" t="str">
        <f>Hoja2!AI12</f>
        <v>A-1</v>
      </c>
      <c r="T12" s="9" t="str">
        <f>Hoja2!AJ12</f>
        <v>3011020110908</v>
      </c>
      <c r="U12" s="1"/>
      <c r="V12" s="53"/>
    </row>
    <row r="13" spans="1:33" ht="30" customHeight="1" x14ac:dyDescent="0.25">
      <c r="A13" s="186">
        <f>Hoja2!B13</f>
        <v>0</v>
      </c>
      <c r="B13">
        <f>Hoja2!R13</f>
        <v>0</v>
      </c>
      <c r="C13" s="1"/>
      <c r="D13">
        <f>Hoja2!T13</f>
        <v>0</v>
      </c>
      <c r="E13" s="113">
        <f>Hoja2!U13</f>
        <v>0</v>
      </c>
      <c r="F13" s="113">
        <f>Hoja2!V13</f>
        <v>0</v>
      </c>
      <c r="G13" s="113">
        <f>Hoja2!W13</f>
        <v>0</v>
      </c>
      <c r="H13" s="113">
        <f>Hoja2!X13</f>
        <v>0</v>
      </c>
      <c r="I13" s="5">
        <f>Hoja2!Y13</f>
        <v>0</v>
      </c>
      <c r="J13" s="5">
        <f>Hoja2!Z13</f>
        <v>0</v>
      </c>
      <c r="K13" s="5">
        <f>Hoja2!AB13</f>
        <v>0</v>
      </c>
      <c r="L13" s="5"/>
      <c r="M13" s="96">
        <f>Hoja2!AC13</f>
        <v>0</v>
      </c>
      <c r="N13" s="1">
        <f>Hoja2!AD13</f>
        <v>0</v>
      </c>
      <c r="O13" s="9">
        <f>Hoja2!AE13</f>
        <v>0</v>
      </c>
      <c r="P13" s="9">
        <f>Hoja2!AF13</f>
        <v>0</v>
      </c>
      <c r="Q13" s="9">
        <f>Hoja2!AG13</f>
        <v>0</v>
      </c>
      <c r="R13" s="9">
        <f>Hoja2!AH13</f>
        <v>0</v>
      </c>
      <c r="S13" s="9">
        <f>Hoja2!AI13</f>
        <v>0</v>
      </c>
      <c r="T13" s="9">
        <f>Hoja2!AJ13</f>
        <v>0</v>
      </c>
      <c r="U13" s="1"/>
      <c r="V13" s="53"/>
    </row>
    <row r="14" spans="1:33" ht="30" customHeight="1" x14ac:dyDescent="0.25">
      <c r="A14" s="186">
        <f>Hoja2!B14</f>
        <v>0</v>
      </c>
      <c r="B14">
        <f>Hoja2!R14</f>
        <v>0</v>
      </c>
      <c r="C14" s="1"/>
      <c r="D14">
        <f>Hoja2!T14</f>
        <v>0</v>
      </c>
      <c r="E14" s="113">
        <f>Hoja2!U14</f>
        <v>0</v>
      </c>
      <c r="F14" s="113">
        <f>Hoja2!V14</f>
        <v>0</v>
      </c>
      <c r="G14" s="113">
        <f>Hoja2!W14</f>
        <v>0</v>
      </c>
      <c r="H14" s="113">
        <f>Hoja2!X14</f>
        <v>0</v>
      </c>
      <c r="I14" s="5">
        <f>Hoja2!Y14</f>
        <v>0</v>
      </c>
      <c r="J14" s="5">
        <f>Hoja2!Z14</f>
        <v>0</v>
      </c>
      <c r="K14" s="5">
        <f>Hoja2!AB14</f>
        <v>0</v>
      </c>
      <c r="L14" s="5"/>
      <c r="M14" s="96">
        <f>Hoja2!AC14</f>
        <v>0</v>
      </c>
      <c r="N14" s="1">
        <f>Hoja2!AD14</f>
        <v>0</v>
      </c>
      <c r="O14" s="9">
        <f>Hoja2!AE14</f>
        <v>0</v>
      </c>
      <c r="P14" s="9">
        <f>Hoja2!AF14</f>
        <v>0</v>
      </c>
      <c r="Q14" s="9">
        <f>Hoja2!AG14</f>
        <v>0</v>
      </c>
      <c r="R14" s="9">
        <f>Hoja2!AH14</f>
        <v>0</v>
      </c>
      <c r="S14" s="9">
        <f>Hoja2!AI14</f>
        <v>0</v>
      </c>
      <c r="T14" s="9">
        <f>Hoja2!AJ14</f>
        <v>0</v>
      </c>
      <c r="U14" s="1"/>
      <c r="V14" s="53"/>
    </row>
    <row r="15" spans="1:33" ht="30" customHeight="1" x14ac:dyDescent="0.25">
      <c r="A15" s="186">
        <f>Hoja2!B15</f>
        <v>0</v>
      </c>
      <c r="B15">
        <f>Hoja2!R15</f>
        <v>0</v>
      </c>
      <c r="C15" s="1"/>
      <c r="D15">
        <f>Hoja2!T15</f>
        <v>0</v>
      </c>
      <c r="E15" s="113">
        <f>Hoja2!U15</f>
        <v>0</v>
      </c>
      <c r="F15" s="113">
        <f>Hoja2!V15</f>
        <v>0</v>
      </c>
      <c r="G15" s="113">
        <f>Hoja2!W15</f>
        <v>0</v>
      </c>
      <c r="H15" s="113">
        <f>Hoja2!X15</f>
        <v>0</v>
      </c>
      <c r="I15" s="5">
        <f>Hoja2!Y15</f>
        <v>0</v>
      </c>
      <c r="J15" s="5">
        <f>Hoja2!Z15</f>
        <v>0</v>
      </c>
      <c r="K15" s="5">
        <f>Hoja2!AB15</f>
        <v>0</v>
      </c>
      <c r="L15" s="5"/>
      <c r="M15" s="96">
        <f>Hoja2!AC15</f>
        <v>0</v>
      </c>
      <c r="N15" s="1">
        <f>Hoja2!AD15</f>
        <v>0</v>
      </c>
      <c r="O15" s="9">
        <f>Hoja2!AE15</f>
        <v>0</v>
      </c>
      <c r="P15" s="9">
        <f>Hoja2!AF15</f>
        <v>0</v>
      </c>
      <c r="Q15" s="9">
        <f>Hoja2!AG15</f>
        <v>0</v>
      </c>
      <c r="R15" s="9">
        <f>Hoja2!AH15</f>
        <v>0</v>
      </c>
      <c r="S15" s="9">
        <f>Hoja2!AI15</f>
        <v>0</v>
      </c>
      <c r="T15" s="9">
        <f>Hoja2!AJ15</f>
        <v>0</v>
      </c>
      <c r="U15" s="1"/>
      <c r="V15" s="53"/>
    </row>
    <row r="16" spans="1:33" ht="30" customHeight="1" x14ac:dyDescent="0.25">
      <c r="A16" s="186">
        <f>Hoja2!B16</f>
        <v>0</v>
      </c>
      <c r="B16">
        <f>Hoja2!R16</f>
        <v>0</v>
      </c>
      <c r="C16" s="1"/>
      <c r="D16">
        <f>Hoja2!T16</f>
        <v>0</v>
      </c>
      <c r="E16" s="113">
        <f>Hoja2!U16</f>
        <v>0</v>
      </c>
      <c r="F16" s="113">
        <f>Hoja2!V16</f>
        <v>0</v>
      </c>
      <c r="G16" s="113">
        <f>Hoja2!W16</f>
        <v>0</v>
      </c>
      <c r="H16" s="113">
        <f>Hoja2!X16</f>
        <v>0</v>
      </c>
      <c r="I16" s="5">
        <f>Hoja2!Y16</f>
        <v>0</v>
      </c>
      <c r="J16" s="5">
        <f>Hoja2!Z16</f>
        <v>0</v>
      </c>
      <c r="K16" s="5">
        <f>Hoja2!AB16</f>
        <v>0</v>
      </c>
      <c r="L16" s="5"/>
      <c r="M16" s="96">
        <f>Hoja2!AC16</f>
        <v>0</v>
      </c>
      <c r="N16" s="1">
        <f>Hoja2!AD16</f>
        <v>0</v>
      </c>
      <c r="O16" s="9">
        <f>Hoja2!AE16</f>
        <v>0</v>
      </c>
      <c r="P16" s="9">
        <f>Hoja2!AF16</f>
        <v>0</v>
      </c>
      <c r="Q16" s="9">
        <f>Hoja2!AG16</f>
        <v>0</v>
      </c>
      <c r="R16" s="9">
        <f>Hoja2!AH16</f>
        <v>0</v>
      </c>
      <c r="S16" s="9">
        <f>Hoja2!AI16</f>
        <v>0</v>
      </c>
      <c r="T16" s="9">
        <f>Hoja2!AJ16</f>
        <v>0</v>
      </c>
      <c r="U16" s="1"/>
      <c r="V16" s="53"/>
    </row>
    <row r="17" spans="1:22" ht="30" customHeight="1" x14ac:dyDescent="0.25">
      <c r="A17" s="186" t="str">
        <f>Hoja2!B17</f>
        <v>PLANTA BAJA</v>
      </c>
      <c r="B17" t="str">
        <f>Hoja2!R17</f>
        <v>DEPARTAMENTO 1A</v>
      </c>
      <c r="C17" s="1"/>
      <c r="D17" t="str">
        <f>Hoja2!T17</f>
        <v>2026</v>
      </c>
      <c r="E17" s="113">
        <f>Hoja2!U17</f>
        <v>87.42</v>
      </c>
      <c r="F17" s="113">
        <f>Hoja2!V17</f>
        <v>0</v>
      </c>
      <c r="G17" s="113">
        <f>Hoja2!W17</f>
        <v>87.42</v>
      </c>
      <c r="H17" s="113">
        <f>Hoja2!X17</f>
        <v>38.93</v>
      </c>
      <c r="I17" s="5">
        <f>Hoja2!Y17</f>
        <v>25.307702458989837</v>
      </c>
      <c r="J17" s="5">
        <f>Hoja2!Z17</f>
        <v>20.484445404378018</v>
      </c>
      <c r="K17" s="5">
        <f>Hoja2!AB17</f>
        <v>112.72770245898984</v>
      </c>
      <c r="L17" s="5"/>
      <c r="M17" s="96" t="str">
        <f>Hoja2!AC17</f>
        <v>DEPARTAMENTO 1A</v>
      </c>
      <c r="N17" s="1" t="str">
        <f>Hoja2!AD17</f>
        <v>N</v>
      </c>
      <c r="O17" s="9" t="str">
        <f>Hoja2!AE17</f>
        <v>LOCAL COMECIAL 1 - AREA COMUN</v>
      </c>
      <c r="P17" s="9" t="str">
        <f>Hoja2!AF17</f>
        <v>VECINO - AREA COMUN</v>
      </c>
      <c r="Q17" s="9" t="str">
        <f>Hoja2!AG17</f>
        <v>VECINO</v>
      </c>
      <c r="R17" s="9" t="str">
        <f>Hoja2!AH17</f>
        <v>VECINO - AREA COMUN</v>
      </c>
      <c r="S17" s="9" t="str">
        <f>Hoja2!AI17</f>
        <v>A-1</v>
      </c>
      <c r="T17" s="9" t="str">
        <f>Hoja2!AJ17</f>
        <v>3011020110909</v>
      </c>
      <c r="U17" s="1"/>
      <c r="V17" s="53"/>
    </row>
    <row r="18" spans="1:22" ht="30" customHeight="1" x14ac:dyDescent="0.25">
      <c r="A18" s="186" t="str">
        <f>Hoja2!B18</f>
        <v>PLANTA BAJA</v>
      </c>
      <c r="B18" t="str">
        <f>Hoja2!R18</f>
        <v>LOCAL COMECIAL 1</v>
      </c>
      <c r="C18" s="1"/>
      <c r="D18" t="str">
        <f>Hoja2!T18</f>
        <v>2026</v>
      </c>
      <c r="E18" s="113">
        <f>Hoja2!U18</f>
        <v>82.95</v>
      </c>
      <c r="F18" s="113">
        <f>Hoja2!V18</f>
        <v>0</v>
      </c>
      <c r="G18" s="113">
        <f>Hoja2!W18</f>
        <v>82.95</v>
      </c>
      <c r="H18" s="113">
        <f>Hoja2!X18</f>
        <v>36.950000000000003</v>
      </c>
      <c r="I18" s="5">
        <f>Hoja2!Y18</f>
        <v>24.013657274916575</v>
      </c>
      <c r="J18" s="5">
        <f>Hoja2!Z18</f>
        <v>19.43702523785354</v>
      </c>
      <c r="K18" s="5">
        <f>Hoja2!AB18</f>
        <v>106.96365727491659</v>
      </c>
      <c r="L18" s="5"/>
      <c r="M18" s="96" t="str">
        <f>Hoja2!AC18</f>
        <v>LOCAL COMECIAL 1</v>
      </c>
      <c r="N18" s="1" t="str">
        <f>Hoja2!AD18</f>
        <v>N</v>
      </c>
      <c r="O18" s="9" t="str">
        <f>Hoja2!AE18</f>
        <v>AREA COMUN - LOCAL COMECIAL 2</v>
      </c>
      <c r="P18" s="9" t="str">
        <f>Hoja2!AF18</f>
        <v>LOCAL COMECIAL 2 - AREA COMUN</v>
      </c>
      <c r="Q18" s="9" t="str">
        <f>Hoja2!AG18</f>
        <v>DEPARTAMENTO 1A - AREA COMUN - LOCAL COMECIAL 2</v>
      </c>
      <c r="R18" s="9" t="str">
        <f>Hoja2!AH18</f>
        <v>VECINO</v>
      </c>
      <c r="S18" s="9" t="str">
        <f>Hoja2!AI18</f>
        <v>A-1</v>
      </c>
      <c r="T18" s="9" t="str">
        <f>Hoja2!AJ18</f>
        <v>3011020110910</v>
      </c>
      <c r="U18" s="1"/>
      <c r="V18" s="53"/>
    </row>
    <row r="19" spans="1:22" ht="30" customHeight="1" x14ac:dyDescent="0.25">
      <c r="A19" s="186" t="str">
        <f>Hoja2!B19</f>
        <v>PLANTA BAJA</v>
      </c>
      <c r="B19" t="str">
        <f>Hoja2!R19</f>
        <v>LOCAL COMECIAL 2</v>
      </c>
      <c r="C19" s="1"/>
      <c r="D19" t="str">
        <f>Hoja2!T19</f>
        <v>2026</v>
      </c>
      <c r="E19" s="113">
        <f>Hoja2!U19</f>
        <v>68.47</v>
      </c>
      <c r="F19" s="113">
        <f>Hoja2!V19</f>
        <v>0</v>
      </c>
      <c r="G19" s="113">
        <f>Hoja2!W19</f>
        <v>68.47</v>
      </c>
      <c r="H19" s="113">
        <f>Hoja2!X19</f>
        <v>30.5</v>
      </c>
      <c r="I19" s="5">
        <f>Hoja2!Y19</f>
        <v>19.821761466106544</v>
      </c>
      <c r="J19" s="5">
        <f>Hoja2!Z19</f>
        <v>16.04404000043197</v>
      </c>
      <c r="K19" s="5">
        <f>Hoja2!AB19</f>
        <v>88.29176146610655</v>
      </c>
      <c r="L19" s="5"/>
      <c r="M19" s="96" t="str">
        <f>Hoja2!AC19</f>
        <v>LOCAL COMECIAL 2</v>
      </c>
      <c r="N19" s="1" t="str">
        <f>Hoja2!AD19</f>
        <v>N</v>
      </c>
      <c r="O19" s="9" t="str">
        <f>Hoja2!AE19</f>
        <v>AREA COMUN - LOCAL COMECIAL 1</v>
      </c>
      <c r="P19" s="9" t="str">
        <f>Hoja2!AF19</f>
        <v>AREA COMUN</v>
      </c>
      <c r="Q19" s="9" t="str">
        <f>Hoja2!AG19</f>
        <v>LOCAL COMECIAL 1 - AREA COMUN</v>
      </c>
      <c r="R19" s="9" t="str">
        <f>Hoja2!AH19</f>
        <v>LOCAL COMECIAL 1</v>
      </c>
      <c r="S19" s="9" t="str">
        <f>Hoja2!AI19</f>
        <v>A-1</v>
      </c>
      <c r="T19" s="9" t="str">
        <f>Hoja2!AJ19</f>
        <v>3011020110911</v>
      </c>
      <c r="U19" s="1"/>
      <c r="V19" s="53"/>
    </row>
    <row r="20" spans="1:22" ht="30" customHeight="1" x14ac:dyDescent="0.25">
      <c r="A20" s="186">
        <f>Hoja2!B20</f>
        <v>0</v>
      </c>
      <c r="B20">
        <f>Hoja2!R20</f>
        <v>0</v>
      </c>
      <c r="C20" s="1"/>
      <c r="D20">
        <f>Hoja2!T20</f>
        <v>0</v>
      </c>
      <c r="E20" s="113">
        <f>Hoja2!U20</f>
        <v>0</v>
      </c>
      <c r="F20" s="113">
        <f>Hoja2!V20</f>
        <v>0</v>
      </c>
      <c r="G20" s="113">
        <f>Hoja2!W20</f>
        <v>0</v>
      </c>
      <c r="H20" s="113">
        <f>Hoja2!X20</f>
        <v>0</v>
      </c>
      <c r="I20" s="5">
        <f>Hoja2!Y20</f>
        <v>0</v>
      </c>
      <c r="J20" s="5">
        <f>Hoja2!Z20</f>
        <v>0</v>
      </c>
      <c r="K20" s="5">
        <f>Hoja2!AB20</f>
        <v>0</v>
      </c>
      <c r="L20" s="5"/>
      <c r="M20" s="96">
        <f>Hoja2!AC20</f>
        <v>0</v>
      </c>
      <c r="N20" s="1">
        <f>Hoja2!AD20</f>
        <v>0</v>
      </c>
      <c r="O20" s="9">
        <f>Hoja2!AE20</f>
        <v>0</v>
      </c>
      <c r="P20" s="9">
        <f>Hoja2!AF20</f>
        <v>0</v>
      </c>
      <c r="Q20" s="9">
        <f>Hoja2!AG20</f>
        <v>0</v>
      </c>
      <c r="R20" s="9">
        <f>Hoja2!AH20</f>
        <v>0</v>
      </c>
      <c r="S20" s="9">
        <f>Hoja2!AI20</f>
        <v>0</v>
      </c>
      <c r="T20" s="9">
        <f>Hoja2!AJ20</f>
        <v>0</v>
      </c>
      <c r="U20" s="1"/>
      <c r="V20" s="53"/>
    </row>
    <row r="21" spans="1:22" ht="30" customHeight="1" x14ac:dyDescent="0.25">
      <c r="A21" s="186">
        <f>Hoja2!B21</f>
        <v>0</v>
      </c>
      <c r="B21">
        <f>Hoja2!R21</f>
        <v>0</v>
      </c>
      <c r="C21" s="1"/>
      <c r="D21">
        <f>Hoja2!T21</f>
        <v>0</v>
      </c>
      <c r="E21" s="113">
        <f>Hoja2!U21</f>
        <v>0</v>
      </c>
      <c r="F21" s="113">
        <f>Hoja2!V21</f>
        <v>0</v>
      </c>
      <c r="G21" s="113">
        <f>Hoja2!W21</f>
        <v>0</v>
      </c>
      <c r="H21" s="113">
        <f>Hoja2!X21</f>
        <v>0</v>
      </c>
      <c r="I21" s="5">
        <f>Hoja2!Y21</f>
        <v>0</v>
      </c>
      <c r="J21" s="5">
        <f>Hoja2!Z21</f>
        <v>0</v>
      </c>
      <c r="K21" s="5">
        <f>Hoja2!AB21</f>
        <v>0</v>
      </c>
      <c r="L21" s="5"/>
      <c r="M21" s="96">
        <f>Hoja2!AC21</f>
        <v>0</v>
      </c>
      <c r="N21" s="1">
        <f>Hoja2!AD21</f>
        <v>0</v>
      </c>
      <c r="O21" s="9">
        <f>Hoja2!AE21</f>
        <v>0</v>
      </c>
      <c r="P21" s="9">
        <f>Hoja2!AF21</f>
        <v>0</v>
      </c>
      <c r="Q21" s="9">
        <f>Hoja2!AG21</f>
        <v>0</v>
      </c>
      <c r="R21" s="9">
        <f>Hoja2!AH21</f>
        <v>0</v>
      </c>
      <c r="S21" s="9">
        <f>Hoja2!AI21</f>
        <v>0</v>
      </c>
      <c r="T21" s="9">
        <f>Hoja2!AJ21</f>
        <v>0</v>
      </c>
      <c r="U21" s="1"/>
      <c r="V21" s="53"/>
    </row>
    <row r="22" spans="1:22" ht="30" customHeight="1" x14ac:dyDescent="0.25">
      <c r="A22" s="186">
        <f>Hoja2!B22</f>
        <v>0</v>
      </c>
      <c r="B22">
        <f>Hoja2!R22</f>
        <v>0</v>
      </c>
      <c r="C22" s="1"/>
      <c r="D22">
        <f>Hoja2!T22</f>
        <v>0</v>
      </c>
      <c r="E22" s="113">
        <f>Hoja2!U22</f>
        <v>0</v>
      </c>
      <c r="F22" s="113">
        <f>Hoja2!V22</f>
        <v>0</v>
      </c>
      <c r="G22" s="113">
        <f>Hoja2!W22</f>
        <v>0</v>
      </c>
      <c r="H22" s="113">
        <f>Hoja2!X22</f>
        <v>0</v>
      </c>
      <c r="I22" s="5">
        <f>Hoja2!Y22</f>
        <v>0</v>
      </c>
      <c r="J22" s="5">
        <f>Hoja2!Z22</f>
        <v>0</v>
      </c>
      <c r="K22" s="5">
        <f>Hoja2!AB22</f>
        <v>0</v>
      </c>
      <c r="L22" s="5">
        <v>0</v>
      </c>
      <c r="M22" s="96">
        <f>Hoja2!AC22</f>
        <v>0</v>
      </c>
      <c r="N22" s="1">
        <f>Hoja2!AD22</f>
        <v>0</v>
      </c>
      <c r="O22" s="9">
        <f>Hoja2!AE22</f>
        <v>0</v>
      </c>
      <c r="P22" s="9">
        <f>Hoja2!AF22</f>
        <v>0</v>
      </c>
      <c r="Q22" s="9">
        <f>Hoja2!AG22</f>
        <v>0</v>
      </c>
      <c r="R22" s="9">
        <f>Hoja2!AH22</f>
        <v>0</v>
      </c>
      <c r="S22" s="9">
        <f>Hoja2!AI22</f>
        <v>0</v>
      </c>
      <c r="T22" s="9">
        <f>Hoja2!AJ22</f>
        <v>0</v>
      </c>
      <c r="U22" s="1"/>
      <c r="V22" s="53">
        <f t="shared" ref="V22:V74" si="1">LEN(T22)</f>
        <v>1</v>
      </c>
    </row>
    <row r="23" spans="1:22" ht="30" customHeight="1" x14ac:dyDescent="0.25">
      <c r="A23" s="186">
        <f>Hoja2!B23</f>
        <v>0</v>
      </c>
      <c r="B23">
        <f>Hoja2!R23</f>
        <v>0</v>
      </c>
      <c r="C23" s="1"/>
      <c r="D23">
        <f>Hoja2!T23</f>
        <v>0</v>
      </c>
      <c r="E23" s="113">
        <f>Hoja2!U23</f>
        <v>0</v>
      </c>
      <c r="F23" s="113">
        <f>Hoja2!V23</f>
        <v>0</v>
      </c>
      <c r="G23" s="113">
        <f>Hoja2!W23</f>
        <v>0</v>
      </c>
      <c r="H23" s="113">
        <f>Hoja2!X23</f>
        <v>0</v>
      </c>
      <c r="I23" s="5">
        <f>Hoja2!Y23</f>
        <v>0</v>
      </c>
      <c r="J23" s="5">
        <f>Hoja2!Z23</f>
        <v>0</v>
      </c>
      <c r="K23" s="5">
        <f>Hoja2!AB23</f>
        <v>0</v>
      </c>
      <c r="L23" s="5">
        <v>0</v>
      </c>
      <c r="M23" s="96">
        <f>Hoja2!AC23</f>
        <v>0</v>
      </c>
      <c r="N23" s="1">
        <f>Hoja2!AD23</f>
        <v>0</v>
      </c>
      <c r="O23" s="9">
        <f>Hoja2!AE23</f>
        <v>0</v>
      </c>
      <c r="P23" s="9">
        <f>Hoja2!AF23</f>
        <v>0</v>
      </c>
      <c r="Q23" s="9">
        <f>Hoja2!AG23</f>
        <v>0</v>
      </c>
      <c r="R23" s="9">
        <f>Hoja2!AH23</f>
        <v>0</v>
      </c>
      <c r="S23" s="9">
        <f>Hoja2!AI23</f>
        <v>0</v>
      </c>
      <c r="T23" s="9">
        <f>Hoja2!AJ23</f>
        <v>0</v>
      </c>
      <c r="U23" s="1"/>
      <c r="V23" s="53">
        <f t="shared" si="1"/>
        <v>1</v>
      </c>
    </row>
    <row r="24" spans="1:22" ht="30" customHeight="1" x14ac:dyDescent="0.25">
      <c r="A24" s="186" t="str">
        <f>Hoja2!B24</f>
        <v>PLANTA 1º PISO</v>
      </c>
      <c r="B24" t="str">
        <f>Hoja2!R24</f>
        <v>DEPARTAMENTO 2B</v>
      </c>
      <c r="C24" s="1"/>
      <c r="D24" t="str">
        <f>Hoja2!T24</f>
        <v>2026</v>
      </c>
      <c r="E24" s="113">
        <f>Hoja2!U24</f>
        <v>193.74</v>
      </c>
      <c r="F24" s="113">
        <f>Hoja2!V24</f>
        <v>0</v>
      </c>
      <c r="G24" s="113">
        <f>Hoja2!W24</f>
        <v>193.74</v>
      </c>
      <c r="H24" s="113">
        <f>Hoja2!X24</f>
        <v>86.31</v>
      </c>
      <c r="I24" s="5">
        <f>Hoja2!Y24</f>
        <v>56.086871132517629</v>
      </c>
      <c r="J24" s="5">
        <f>Hoja2!Z24</f>
        <v>45.397580103456839</v>
      </c>
      <c r="K24" s="5">
        <f>Hoja2!AB24</f>
        <v>249.82687113251762</v>
      </c>
      <c r="L24" s="5">
        <v>0</v>
      </c>
      <c r="M24" s="96" t="str">
        <f>Hoja2!AC24</f>
        <v>DEPARTAMENTO 2B</v>
      </c>
      <c r="N24" s="1" t="str">
        <f>Hoja2!AD24</f>
        <v>N</v>
      </c>
      <c r="O24" s="9" t="str">
        <f>Hoja2!AE24</f>
        <v>VACIO - AREA COMUN</v>
      </c>
      <c r="P24" s="9" t="str">
        <f>Hoja2!AF24</f>
        <v>VECINO - AREA COMUN</v>
      </c>
      <c r="Q24" s="9" t="str">
        <f>Hoja2!AG24</f>
        <v>ESPACIO EXTERIOR - AREA COMUN</v>
      </c>
      <c r="R24" s="9" t="str">
        <f>Hoja2!AH24</f>
        <v>VECINO - AREA COMUN</v>
      </c>
      <c r="S24" s="9" t="str">
        <f>Hoja2!AI24</f>
        <v>A-1</v>
      </c>
      <c r="T24" s="9" t="str">
        <f>Hoja2!AJ24</f>
        <v>3011020110912</v>
      </c>
      <c r="U24" s="1"/>
      <c r="V24" s="53">
        <f t="shared" si="1"/>
        <v>13</v>
      </c>
    </row>
    <row r="25" spans="1:22" ht="30" customHeight="1" x14ac:dyDescent="0.25">
      <c r="A25" s="186">
        <f>Hoja2!B25</f>
        <v>0</v>
      </c>
      <c r="B25">
        <f>Hoja2!R25</f>
        <v>0</v>
      </c>
      <c r="C25" s="1"/>
      <c r="D25">
        <f>Hoja2!T25</f>
        <v>0</v>
      </c>
      <c r="E25" s="113">
        <f>Hoja2!U25</f>
        <v>0</v>
      </c>
      <c r="F25" s="113">
        <f>Hoja2!V25</f>
        <v>0</v>
      </c>
      <c r="G25" s="113">
        <f>Hoja2!W25</f>
        <v>0</v>
      </c>
      <c r="H25" s="113">
        <f>Hoja2!X25</f>
        <v>0</v>
      </c>
      <c r="I25" s="5">
        <f>Hoja2!Y25</f>
        <v>0</v>
      </c>
      <c r="J25" s="5">
        <f>Hoja2!Z25</f>
        <v>0</v>
      </c>
      <c r="K25" s="5">
        <f>Hoja2!AB25</f>
        <v>0</v>
      </c>
      <c r="L25" s="5">
        <v>0</v>
      </c>
      <c r="M25" s="96">
        <f>Hoja2!AC25</f>
        <v>0</v>
      </c>
      <c r="N25" s="1">
        <f>Hoja2!AD25</f>
        <v>0</v>
      </c>
      <c r="O25" s="9">
        <f>Hoja2!AE25</f>
        <v>0</v>
      </c>
      <c r="P25" s="9">
        <f>Hoja2!AF25</f>
        <v>0</v>
      </c>
      <c r="Q25" s="9">
        <f>Hoja2!AG25</f>
        <v>0</v>
      </c>
      <c r="R25" s="9">
        <f>Hoja2!AH25</f>
        <v>0</v>
      </c>
      <c r="S25" s="9">
        <f>Hoja2!AI25</f>
        <v>0</v>
      </c>
      <c r="T25" s="9">
        <f>Hoja2!AJ25</f>
        <v>0</v>
      </c>
      <c r="U25" s="1"/>
      <c r="V25" s="53">
        <f t="shared" si="1"/>
        <v>1</v>
      </c>
    </row>
    <row r="26" spans="1:22" ht="30" customHeight="1" x14ac:dyDescent="0.25">
      <c r="A26" s="186">
        <f>Hoja2!B26</f>
        <v>0</v>
      </c>
      <c r="B26">
        <f>Hoja2!R26</f>
        <v>0</v>
      </c>
      <c r="C26" s="1"/>
      <c r="D26">
        <f>Hoja2!T26</f>
        <v>0</v>
      </c>
      <c r="E26" s="113">
        <f>Hoja2!U26</f>
        <v>0</v>
      </c>
      <c r="F26" s="113">
        <f>Hoja2!V26</f>
        <v>0</v>
      </c>
      <c r="G26" s="113">
        <f>Hoja2!W26</f>
        <v>0</v>
      </c>
      <c r="H26" s="113">
        <f>Hoja2!X26</f>
        <v>0</v>
      </c>
      <c r="I26" s="5">
        <f>Hoja2!Y26</f>
        <v>0</v>
      </c>
      <c r="J26" s="5">
        <f>Hoja2!Z26</f>
        <v>0</v>
      </c>
      <c r="K26" s="5">
        <f>Hoja2!AB26</f>
        <v>0</v>
      </c>
      <c r="L26" s="5">
        <v>0</v>
      </c>
      <c r="M26" s="96">
        <f>Hoja2!AC26</f>
        <v>0</v>
      </c>
      <c r="N26" s="1">
        <f>Hoja2!AD26</f>
        <v>0</v>
      </c>
      <c r="O26" s="9">
        <f>Hoja2!AE26</f>
        <v>0</v>
      </c>
      <c r="P26" s="9">
        <f>Hoja2!AF26</f>
        <v>0</v>
      </c>
      <c r="Q26" s="9">
        <f>Hoja2!AG26</f>
        <v>0</v>
      </c>
      <c r="R26" s="9">
        <f>Hoja2!AH26</f>
        <v>0</v>
      </c>
      <c r="S26" s="9">
        <f>Hoja2!AI26</f>
        <v>0</v>
      </c>
      <c r="T26" s="9">
        <f>Hoja2!AJ26</f>
        <v>0</v>
      </c>
      <c r="U26" s="1"/>
      <c r="V26" s="53">
        <f t="shared" si="1"/>
        <v>1</v>
      </c>
    </row>
    <row r="27" spans="1:22" ht="30" customHeight="1" x14ac:dyDescent="0.25">
      <c r="A27" s="186">
        <f>Hoja2!B27</f>
        <v>0</v>
      </c>
      <c r="B27">
        <f>Hoja2!R27</f>
        <v>0</v>
      </c>
      <c r="C27" s="1"/>
      <c r="D27">
        <f>Hoja2!T27</f>
        <v>0</v>
      </c>
      <c r="E27" s="113">
        <f>Hoja2!U27</f>
        <v>0</v>
      </c>
      <c r="F27" s="113">
        <f>Hoja2!V27</f>
        <v>0</v>
      </c>
      <c r="G27" s="113">
        <f>Hoja2!W27</f>
        <v>0</v>
      </c>
      <c r="H27" s="113">
        <f>Hoja2!X27</f>
        <v>0</v>
      </c>
      <c r="I27" s="5">
        <f>Hoja2!Y27</f>
        <v>0</v>
      </c>
      <c r="J27" s="5">
        <f>Hoja2!Z27</f>
        <v>0</v>
      </c>
      <c r="K27" s="5">
        <f>Hoja2!AB27</f>
        <v>0</v>
      </c>
      <c r="L27" s="5">
        <v>0</v>
      </c>
      <c r="M27" s="96">
        <f>Hoja2!AC27</f>
        <v>0</v>
      </c>
      <c r="N27" s="1">
        <f>Hoja2!AD27</f>
        <v>0</v>
      </c>
      <c r="O27" s="9">
        <f>Hoja2!AE27</f>
        <v>0</v>
      </c>
      <c r="P27" s="9">
        <f>Hoja2!AF27</f>
        <v>0</v>
      </c>
      <c r="Q27" s="9">
        <f>Hoja2!AG27</f>
        <v>0</v>
      </c>
      <c r="R27" s="9">
        <f>Hoja2!AH27</f>
        <v>0</v>
      </c>
      <c r="S27" s="9">
        <f>Hoja2!AI27</f>
        <v>0</v>
      </c>
      <c r="T27" s="9">
        <f>Hoja2!AJ27</f>
        <v>0</v>
      </c>
      <c r="U27" s="1"/>
      <c r="V27" s="53">
        <f t="shared" si="1"/>
        <v>1</v>
      </c>
    </row>
    <row r="28" spans="1:22" ht="30" customHeight="1" x14ac:dyDescent="0.25">
      <c r="A28" s="186" t="str">
        <f>Hoja2!B28</f>
        <v>PLANTA 2º PISO</v>
      </c>
      <c r="B28" t="str">
        <f>Hoja2!R28</f>
        <v>DEPARTAMENTO 3C</v>
      </c>
      <c r="C28" s="1"/>
      <c r="D28" t="str">
        <f>Hoja2!T28</f>
        <v>2026</v>
      </c>
      <c r="E28" s="113">
        <f>Hoja2!U28</f>
        <v>193.74</v>
      </c>
      <c r="F28" s="113">
        <f>Hoja2!V28</f>
        <v>0</v>
      </c>
      <c r="G28" s="113">
        <f>Hoja2!W28</f>
        <v>193.74</v>
      </c>
      <c r="H28" s="113">
        <f>Hoja2!X28</f>
        <v>86.31</v>
      </c>
      <c r="I28" s="5">
        <f>Hoja2!Y28</f>
        <v>56.086871132517629</v>
      </c>
      <c r="J28" s="5">
        <f>Hoja2!Z28</f>
        <v>45.397580103456839</v>
      </c>
      <c r="K28" s="5">
        <f>Hoja2!AB28</f>
        <v>249.82687113251762</v>
      </c>
      <c r="L28" s="5">
        <v>0</v>
      </c>
      <c r="M28" s="96" t="str">
        <f>Hoja2!AC28</f>
        <v>DEPARTAMENTO 3C</v>
      </c>
      <c r="N28" s="1" t="str">
        <f>Hoja2!AD28</f>
        <v>N</v>
      </c>
      <c r="O28" s="9" t="str">
        <f>Hoja2!AE28</f>
        <v>VACIO - AREA COMUN</v>
      </c>
      <c r="P28" s="9" t="str">
        <f>Hoja2!AF28</f>
        <v>VECINO - AREA COMUN</v>
      </c>
      <c r="Q28" s="9" t="str">
        <f>Hoja2!AG28</f>
        <v>ESPACIO EXTERIOR - AREA COMUN</v>
      </c>
      <c r="R28" s="9" t="str">
        <f>Hoja2!AH28</f>
        <v>VECINO - AREA COMUN</v>
      </c>
      <c r="S28" s="9" t="str">
        <f>Hoja2!AI28</f>
        <v>A-1</v>
      </c>
      <c r="T28" s="9" t="str">
        <f>Hoja2!AJ28</f>
        <v>3011020110913</v>
      </c>
      <c r="U28" s="1"/>
      <c r="V28" s="53">
        <f t="shared" si="1"/>
        <v>13</v>
      </c>
    </row>
    <row r="29" spans="1:22" ht="30" customHeight="1" x14ac:dyDescent="0.25">
      <c r="A29" s="186">
        <f>Hoja2!B29</f>
        <v>0</v>
      </c>
      <c r="B29">
        <f>Hoja2!R29</f>
        <v>0</v>
      </c>
      <c r="C29" s="1"/>
      <c r="D29">
        <f>Hoja2!T29</f>
        <v>0</v>
      </c>
      <c r="E29" s="113">
        <f>Hoja2!U29</f>
        <v>0</v>
      </c>
      <c r="F29" s="113">
        <f>Hoja2!V29</f>
        <v>0</v>
      </c>
      <c r="G29" s="113">
        <f>Hoja2!W29</f>
        <v>0</v>
      </c>
      <c r="H29" s="113">
        <f>Hoja2!X29</f>
        <v>0</v>
      </c>
      <c r="I29" s="5">
        <f>Hoja2!Y29</f>
        <v>0</v>
      </c>
      <c r="J29" s="5">
        <f>Hoja2!Z29</f>
        <v>0</v>
      </c>
      <c r="K29" s="5">
        <f>Hoja2!AB29</f>
        <v>0</v>
      </c>
      <c r="L29" s="5">
        <v>0</v>
      </c>
      <c r="M29" s="96">
        <f>Hoja2!AC29</f>
        <v>0</v>
      </c>
      <c r="N29" s="1">
        <f>Hoja2!AD29</f>
        <v>0</v>
      </c>
      <c r="O29" s="9">
        <f>Hoja2!AE29</f>
        <v>0</v>
      </c>
      <c r="P29" s="9">
        <f>Hoja2!AF29</f>
        <v>0</v>
      </c>
      <c r="Q29" s="9">
        <f>Hoja2!AG29</f>
        <v>0</v>
      </c>
      <c r="R29" s="9">
        <f>Hoja2!AH29</f>
        <v>0</v>
      </c>
      <c r="S29" s="9">
        <f>Hoja2!AI29</f>
        <v>0</v>
      </c>
      <c r="T29" s="9">
        <f>Hoja2!AJ29</f>
        <v>0</v>
      </c>
      <c r="U29" s="1"/>
      <c r="V29" s="53">
        <f t="shared" si="1"/>
        <v>1</v>
      </c>
    </row>
    <row r="30" spans="1:22" ht="30" customHeight="1" x14ac:dyDescent="0.25">
      <c r="A30" s="186">
        <f>Hoja2!B30</f>
        <v>0</v>
      </c>
      <c r="B30">
        <f>Hoja2!R30</f>
        <v>0</v>
      </c>
      <c r="C30" s="1"/>
      <c r="D30">
        <f>Hoja2!T30</f>
        <v>0</v>
      </c>
      <c r="E30" s="113">
        <f>Hoja2!U30</f>
        <v>0</v>
      </c>
      <c r="F30" s="113">
        <f>Hoja2!V30</f>
        <v>0</v>
      </c>
      <c r="G30" s="113">
        <f>Hoja2!W30</f>
        <v>0</v>
      </c>
      <c r="H30" s="113">
        <f>Hoja2!X30</f>
        <v>0</v>
      </c>
      <c r="I30" s="5">
        <f>Hoja2!Y30</f>
        <v>0</v>
      </c>
      <c r="J30" s="5">
        <f>Hoja2!Z30</f>
        <v>0</v>
      </c>
      <c r="K30" s="5">
        <f>Hoja2!AB30</f>
        <v>0</v>
      </c>
      <c r="L30" s="5">
        <v>0</v>
      </c>
      <c r="M30" s="96">
        <f>Hoja2!AC30</f>
        <v>0</v>
      </c>
      <c r="N30" s="1">
        <f>Hoja2!AD30</f>
        <v>0</v>
      </c>
      <c r="O30" s="9">
        <f>Hoja2!AE30</f>
        <v>0</v>
      </c>
      <c r="P30" s="9">
        <f>Hoja2!AF30</f>
        <v>0</v>
      </c>
      <c r="Q30" s="9">
        <f>Hoja2!AG30</f>
        <v>0</v>
      </c>
      <c r="R30" s="9">
        <f>Hoja2!AH30</f>
        <v>0</v>
      </c>
      <c r="S30" s="9">
        <f>Hoja2!AI30</f>
        <v>0</v>
      </c>
      <c r="T30" s="9">
        <f>Hoja2!AJ30</f>
        <v>0</v>
      </c>
      <c r="U30" s="1"/>
      <c r="V30" s="53">
        <f t="shared" si="1"/>
        <v>1</v>
      </c>
    </row>
    <row r="31" spans="1:22" ht="30" customHeight="1" x14ac:dyDescent="0.25">
      <c r="A31" s="186">
        <f>Hoja2!B31</f>
        <v>0</v>
      </c>
      <c r="B31">
        <f>Hoja2!R31</f>
        <v>0</v>
      </c>
      <c r="C31" s="1"/>
      <c r="D31">
        <f>Hoja2!T31</f>
        <v>0</v>
      </c>
      <c r="E31" s="113">
        <f>Hoja2!U31</f>
        <v>0</v>
      </c>
      <c r="F31" s="113">
        <f>Hoja2!V31</f>
        <v>0</v>
      </c>
      <c r="G31" s="113">
        <f>Hoja2!W31</f>
        <v>0</v>
      </c>
      <c r="H31" s="113">
        <f>Hoja2!X31</f>
        <v>0</v>
      </c>
      <c r="I31" s="5">
        <f>Hoja2!Y31</f>
        <v>0</v>
      </c>
      <c r="J31" s="5">
        <f>Hoja2!Z31</f>
        <v>0</v>
      </c>
      <c r="K31" s="5">
        <f>Hoja2!AB31</f>
        <v>0</v>
      </c>
      <c r="L31" s="5">
        <v>0</v>
      </c>
      <c r="M31" s="96">
        <f>Hoja2!AC31</f>
        <v>0</v>
      </c>
      <c r="N31" s="1">
        <f>Hoja2!AD31</f>
        <v>0</v>
      </c>
      <c r="O31" s="9">
        <f>Hoja2!AE31</f>
        <v>0</v>
      </c>
      <c r="P31" s="9">
        <f>Hoja2!AF31</f>
        <v>0</v>
      </c>
      <c r="Q31" s="9">
        <f>Hoja2!AG31</f>
        <v>0</v>
      </c>
      <c r="R31" s="9">
        <f>Hoja2!AH31</f>
        <v>0</v>
      </c>
      <c r="S31" s="9">
        <f>Hoja2!AI31</f>
        <v>0</v>
      </c>
      <c r="T31" s="9">
        <f>Hoja2!AJ31</f>
        <v>0</v>
      </c>
      <c r="U31" s="1"/>
      <c r="V31" s="53">
        <f t="shared" si="1"/>
        <v>1</v>
      </c>
    </row>
    <row r="32" spans="1:22" ht="30" customHeight="1" x14ac:dyDescent="0.25">
      <c r="A32" s="186" t="str">
        <f>Hoja2!B32</f>
        <v>PLANTA 3º PISO</v>
      </c>
      <c r="B32" t="str">
        <f>Hoja2!R32</f>
        <v>DEPARTAMENTO 4D + TERRAZA LIBRE</v>
      </c>
      <c r="C32" s="1"/>
      <c r="D32" t="str">
        <f>Hoja2!T32</f>
        <v>2026</v>
      </c>
      <c r="E32" s="113">
        <f>Hoja2!U32</f>
        <v>170.5</v>
      </c>
      <c r="F32" s="113">
        <f>Hoja2!V32</f>
        <v>23.24</v>
      </c>
      <c r="G32" s="113">
        <f>Hoja2!W32</f>
        <v>193.74</v>
      </c>
      <c r="H32" s="113">
        <f>Hoja2!X32</f>
        <v>86.31</v>
      </c>
      <c r="I32" s="5">
        <f>Hoja2!Y32</f>
        <v>56.086871132517629</v>
      </c>
      <c r="J32" s="5">
        <f>Hoja2!Z32</f>
        <v>45.397580103456839</v>
      </c>
      <c r="K32" s="5">
        <f>Hoja2!AB32</f>
        <v>226.58687113251762</v>
      </c>
      <c r="L32" s="5">
        <v>0</v>
      </c>
      <c r="M32" s="96" t="str">
        <f>Hoja2!AC32</f>
        <v>DEPARTAMENTO 4D + TERRAZA LIBRE</v>
      </c>
      <c r="N32" s="1" t="str">
        <f>Hoja2!AD32</f>
        <v>N</v>
      </c>
      <c r="O32" s="9" t="str">
        <f>Hoja2!AE32</f>
        <v>VACIO - AREA COMUN</v>
      </c>
      <c r="P32" s="9" t="str">
        <f>Hoja2!AF32</f>
        <v>VECINO - AREA COMUN</v>
      </c>
      <c r="Q32" s="9" t="str">
        <f>Hoja2!AG32</f>
        <v>ESPACIO EXTERIOR - AREA COMUN</v>
      </c>
      <c r="R32" s="9" t="str">
        <f>Hoja2!AH32</f>
        <v>VECINO - AREA COMUN</v>
      </c>
      <c r="S32" s="9" t="str">
        <f>Hoja2!AI32</f>
        <v>A-1</v>
      </c>
      <c r="T32" s="9" t="str">
        <f>Hoja2!AJ32</f>
        <v>3011020110914</v>
      </c>
      <c r="U32" s="1"/>
      <c r="V32" s="53">
        <f t="shared" si="1"/>
        <v>13</v>
      </c>
    </row>
    <row r="33" spans="1:22" ht="30" customHeight="1" x14ac:dyDescent="0.25">
      <c r="A33" s="186">
        <f>Hoja2!B33</f>
        <v>0</v>
      </c>
      <c r="B33">
        <f>Hoja2!R33</f>
        <v>0</v>
      </c>
      <c r="C33" s="1"/>
      <c r="D33">
        <f>Hoja2!T33</f>
        <v>0</v>
      </c>
      <c r="E33" s="113">
        <f>Hoja2!U33</f>
        <v>0</v>
      </c>
      <c r="F33" s="113">
        <f>Hoja2!V33</f>
        <v>0</v>
      </c>
      <c r="G33" s="113">
        <f>Hoja2!W33</f>
        <v>0</v>
      </c>
      <c r="H33" s="113">
        <f>Hoja2!X33</f>
        <v>0</v>
      </c>
      <c r="I33" s="5">
        <f>Hoja2!Y33</f>
        <v>0</v>
      </c>
      <c r="J33" s="5">
        <f>Hoja2!Z33</f>
        <v>0</v>
      </c>
      <c r="K33" s="5">
        <f>Hoja2!AB33</f>
        <v>0</v>
      </c>
      <c r="L33" s="5">
        <v>0</v>
      </c>
      <c r="M33" s="96">
        <f>Hoja2!AC33</f>
        <v>0</v>
      </c>
      <c r="N33" s="1">
        <f>Hoja2!AD33</f>
        <v>0</v>
      </c>
      <c r="O33" s="9">
        <f>Hoja2!AE33</f>
        <v>0</v>
      </c>
      <c r="P33" s="9">
        <f>Hoja2!AF33</f>
        <v>0</v>
      </c>
      <c r="Q33" s="9">
        <f>Hoja2!AG33</f>
        <v>0</v>
      </c>
      <c r="R33" s="9">
        <f>Hoja2!AH33</f>
        <v>0</v>
      </c>
      <c r="S33" s="9">
        <f>Hoja2!AI33</f>
        <v>0</v>
      </c>
      <c r="T33" s="9">
        <f>Hoja2!AJ33</f>
        <v>0</v>
      </c>
      <c r="U33" s="1"/>
      <c r="V33" s="53">
        <f t="shared" si="1"/>
        <v>1</v>
      </c>
    </row>
    <row r="34" spans="1:22" ht="30" customHeight="1" x14ac:dyDescent="0.25">
      <c r="A34" s="186">
        <f>Hoja2!B34</f>
        <v>0</v>
      </c>
      <c r="B34">
        <f>Hoja2!R34</f>
        <v>0</v>
      </c>
      <c r="C34" s="1"/>
      <c r="D34">
        <f>Hoja2!T34</f>
        <v>0</v>
      </c>
      <c r="E34" s="113">
        <f>Hoja2!U34</f>
        <v>0</v>
      </c>
      <c r="F34" s="113">
        <f>Hoja2!V34</f>
        <v>0</v>
      </c>
      <c r="G34" s="113">
        <f>Hoja2!W34</f>
        <v>0</v>
      </c>
      <c r="H34" s="113">
        <f>Hoja2!X34</f>
        <v>0</v>
      </c>
      <c r="I34" s="5">
        <f>Hoja2!Y34</f>
        <v>0</v>
      </c>
      <c r="J34" s="5">
        <f>Hoja2!Z34</f>
        <v>0</v>
      </c>
      <c r="K34" s="5">
        <f>Hoja2!AB34</f>
        <v>0</v>
      </c>
      <c r="L34" s="5">
        <v>0</v>
      </c>
      <c r="M34" s="96">
        <f>Hoja2!AC34</f>
        <v>0</v>
      </c>
      <c r="N34" s="1">
        <f>Hoja2!AD34</f>
        <v>0</v>
      </c>
      <c r="O34" s="9">
        <f>Hoja2!AE34</f>
        <v>0</v>
      </c>
      <c r="P34" s="9">
        <f>Hoja2!AF34</f>
        <v>0</v>
      </c>
      <c r="Q34" s="9">
        <f>Hoja2!AG34</f>
        <v>0</v>
      </c>
      <c r="R34" s="9">
        <f>Hoja2!AH34</f>
        <v>0</v>
      </c>
      <c r="S34" s="9">
        <f>Hoja2!AI34</f>
        <v>0</v>
      </c>
      <c r="T34" s="9">
        <f>Hoja2!AJ34</f>
        <v>0</v>
      </c>
      <c r="U34" s="1"/>
      <c r="V34" s="53">
        <f t="shared" si="1"/>
        <v>1</v>
      </c>
    </row>
    <row r="35" spans="1:22" ht="30" customHeight="1" x14ac:dyDescent="0.25">
      <c r="A35" s="186">
        <f>Hoja2!B35</f>
        <v>0</v>
      </c>
      <c r="B35">
        <f>Hoja2!R35</f>
        <v>0</v>
      </c>
      <c r="C35" s="1"/>
      <c r="D35">
        <f>Hoja2!T35</f>
        <v>0</v>
      </c>
      <c r="E35" s="113">
        <f>Hoja2!U35</f>
        <v>0</v>
      </c>
      <c r="F35" s="113">
        <f>Hoja2!V35</f>
        <v>0</v>
      </c>
      <c r="G35" s="113">
        <f>Hoja2!W35</f>
        <v>0</v>
      </c>
      <c r="H35" s="113">
        <f>Hoja2!X35</f>
        <v>0</v>
      </c>
      <c r="I35" s="5">
        <f>Hoja2!Y35</f>
        <v>0</v>
      </c>
      <c r="J35" s="5">
        <f>Hoja2!Z35</f>
        <v>0</v>
      </c>
      <c r="K35" s="5">
        <f>Hoja2!AB35</f>
        <v>0</v>
      </c>
      <c r="L35" s="5">
        <v>0</v>
      </c>
      <c r="M35" s="96">
        <f>Hoja2!AC35</f>
        <v>0</v>
      </c>
      <c r="N35" s="1">
        <f>Hoja2!AD35</f>
        <v>0</v>
      </c>
      <c r="O35" s="9">
        <f>Hoja2!AE35</f>
        <v>0</v>
      </c>
      <c r="P35" s="9">
        <f>Hoja2!AF35</f>
        <v>0</v>
      </c>
      <c r="Q35" s="9">
        <f>Hoja2!AG35</f>
        <v>0</v>
      </c>
      <c r="R35" s="9">
        <f>Hoja2!AH35</f>
        <v>0</v>
      </c>
      <c r="S35" s="9">
        <f>Hoja2!AI35</f>
        <v>0</v>
      </c>
      <c r="T35" s="9">
        <f>Hoja2!AJ35</f>
        <v>0</v>
      </c>
      <c r="U35" s="1"/>
      <c r="V35" s="53">
        <f t="shared" si="1"/>
        <v>1</v>
      </c>
    </row>
    <row r="36" spans="1:22" ht="30" customHeight="1" x14ac:dyDescent="0.25">
      <c r="A36" s="186" t="str">
        <f>Hoja2!B36</f>
        <v>PLANTA 4º PISO</v>
      </c>
      <c r="B36" t="str">
        <f>Hoja2!R36</f>
        <v>DEPARTAMENTO 5E</v>
      </c>
      <c r="C36" s="1"/>
      <c r="D36" t="str">
        <f>Hoja2!T36</f>
        <v>2026</v>
      </c>
      <c r="E36" s="113">
        <f>Hoja2!U36</f>
        <v>68.430000000000007</v>
      </c>
      <c r="F36" s="113">
        <f>Hoja2!V36</f>
        <v>0</v>
      </c>
      <c r="G36" s="113">
        <f>Hoja2!W36</f>
        <v>68.430000000000007</v>
      </c>
      <c r="H36" s="113">
        <f>Hoja2!X36</f>
        <v>30.48</v>
      </c>
      <c r="I36" s="5">
        <f>Hoja2!Y36</f>
        <v>19.810181643430276</v>
      </c>
      <c r="J36" s="5">
        <f>Hoja2!Z36</f>
        <v>16.034667113035781</v>
      </c>
      <c r="K36" s="5">
        <f>Hoja2!AB36</f>
        <v>88.240181643430276</v>
      </c>
      <c r="L36" s="5">
        <v>0</v>
      </c>
      <c r="M36" s="96" t="str">
        <f>Hoja2!AC36</f>
        <v>DEPARTAMENTO 5E</v>
      </c>
      <c r="N36" s="1" t="str">
        <f>Hoja2!AD36</f>
        <v>N</v>
      </c>
      <c r="O36" s="9" t="str">
        <f>Hoja2!AE36</f>
        <v>AREA COMUN - ESPACIO EXTERIOR</v>
      </c>
      <c r="P36" s="9" t="str">
        <f>Hoja2!AF36</f>
        <v>AREA COMUN - ESPACIO EXTERIOR</v>
      </c>
      <c r="Q36" s="9" t="str">
        <f>Hoja2!AG36</f>
        <v>AREA COMUN - ESPACIO EXTERIOR</v>
      </c>
      <c r="R36" s="9" t="str">
        <f>Hoja2!AH36</f>
        <v>VECINO - ESPACIO EXTERIOR</v>
      </c>
      <c r="S36" s="9" t="str">
        <f>Hoja2!AI36</f>
        <v>A-1</v>
      </c>
      <c r="T36" s="9" t="str">
        <f>Hoja2!AJ36</f>
        <v>3011020110915</v>
      </c>
      <c r="U36" s="1"/>
      <c r="V36" s="53">
        <f t="shared" si="1"/>
        <v>13</v>
      </c>
    </row>
    <row r="37" spans="1:22" ht="30" customHeight="1" x14ac:dyDescent="0.25">
      <c r="A37" s="186">
        <f>Hoja2!B37</f>
        <v>0</v>
      </c>
      <c r="B37">
        <f>Hoja2!R37</f>
        <v>0</v>
      </c>
      <c r="C37" s="1"/>
      <c r="D37">
        <f>Hoja2!T37</f>
        <v>0</v>
      </c>
      <c r="E37" s="113">
        <f>Hoja2!U37</f>
        <v>0</v>
      </c>
      <c r="F37" s="113">
        <f>Hoja2!V37</f>
        <v>0</v>
      </c>
      <c r="G37" s="113">
        <f>Hoja2!W37</f>
        <v>0</v>
      </c>
      <c r="H37" s="113">
        <f>Hoja2!X37</f>
        <v>0</v>
      </c>
      <c r="I37" s="5">
        <f>Hoja2!Y37</f>
        <v>0</v>
      </c>
      <c r="J37" s="5">
        <f>Hoja2!Z37</f>
        <v>0</v>
      </c>
      <c r="K37" s="5">
        <f>Hoja2!AB37</f>
        <v>0</v>
      </c>
      <c r="L37" s="5">
        <v>0</v>
      </c>
      <c r="M37" s="96">
        <f>Hoja2!AC37</f>
        <v>0</v>
      </c>
      <c r="N37" s="1">
        <f>Hoja2!AD37</f>
        <v>0</v>
      </c>
      <c r="O37" s="9">
        <f>Hoja2!AE37</f>
        <v>0</v>
      </c>
      <c r="P37" s="9">
        <f>Hoja2!AF37</f>
        <v>0</v>
      </c>
      <c r="Q37" s="9">
        <f>Hoja2!AG37</f>
        <v>0</v>
      </c>
      <c r="R37" s="9">
        <f>Hoja2!AH37</f>
        <v>0</v>
      </c>
      <c r="S37" s="9">
        <f>Hoja2!AI37</f>
        <v>0</v>
      </c>
      <c r="T37" s="9">
        <f>Hoja2!AJ37</f>
        <v>0</v>
      </c>
      <c r="U37" s="1"/>
      <c r="V37" s="53">
        <f t="shared" si="1"/>
        <v>1</v>
      </c>
    </row>
    <row r="38" spans="1:22" ht="30" customHeight="1" x14ac:dyDescent="0.25">
      <c r="A38" s="186">
        <f>Hoja2!B38</f>
        <v>0</v>
      </c>
      <c r="B38">
        <f>Hoja2!R38</f>
        <v>0</v>
      </c>
      <c r="C38" s="1"/>
      <c r="D38">
        <f>Hoja2!T38</f>
        <v>0</v>
      </c>
      <c r="E38" s="113">
        <f>Hoja2!U38</f>
        <v>0</v>
      </c>
      <c r="F38" s="113">
        <f>Hoja2!V38</f>
        <v>0</v>
      </c>
      <c r="G38" s="113">
        <f>Hoja2!W38</f>
        <v>0</v>
      </c>
      <c r="H38" s="113">
        <f>Hoja2!X38</f>
        <v>0</v>
      </c>
      <c r="I38" s="5">
        <f>Hoja2!Y38</f>
        <v>0</v>
      </c>
      <c r="J38" s="5">
        <f>Hoja2!Z38</f>
        <v>0</v>
      </c>
      <c r="K38" s="5">
        <f>Hoja2!AB38</f>
        <v>0</v>
      </c>
      <c r="L38" s="5">
        <v>0</v>
      </c>
      <c r="M38" s="96">
        <f>Hoja2!AC38</f>
        <v>0</v>
      </c>
      <c r="N38" s="1">
        <f>Hoja2!AD38</f>
        <v>0</v>
      </c>
      <c r="O38" s="9">
        <f>Hoja2!AE38</f>
        <v>0</v>
      </c>
      <c r="P38" s="9">
        <f>Hoja2!AF38</f>
        <v>0</v>
      </c>
      <c r="Q38" s="9">
        <f>Hoja2!AG38</f>
        <v>0</v>
      </c>
      <c r="R38" s="9">
        <f>Hoja2!AH38</f>
        <v>0</v>
      </c>
      <c r="S38" s="9">
        <f>Hoja2!AI38</f>
        <v>0</v>
      </c>
      <c r="T38" s="9">
        <f>Hoja2!AJ38</f>
        <v>0</v>
      </c>
      <c r="U38" s="1"/>
      <c r="V38" s="53">
        <f t="shared" si="1"/>
        <v>1</v>
      </c>
    </row>
    <row r="39" spans="1:22" ht="30" customHeight="1" x14ac:dyDescent="0.25">
      <c r="A39" s="186">
        <f>Hoja2!B39</f>
        <v>0</v>
      </c>
      <c r="B39">
        <f>Hoja2!R39</f>
        <v>0</v>
      </c>
      <c r="C39" s="1"/>
      <c r="D39">
        <f>Hoja2!T39</f>
        <v>0</v>
      </c>
      <c r="E39" s="113">
        <f>Hoja2!U39</f>
        <v>0</v>
      </c>
      <c r="F39" s="113">
        <f>Hoja2!V39</f>
        <v>0</v>
      </c>
      <c r="G39" s="113">
        <f>Hoja2!W39</f>
        <v>0</v>
      </c>
      <c r="H39" s="113">
        <f>Hoja2!X39</f>
        <v>0</v>
      </c>
      <c r="I39" s="5">
        <f>Hoja2!Y39</f>
        <v>0</v>
      </c>
      <c r="J39" s="5">
        <f>Hoja2!Z39</f>
        <v>0</v>
      </c>
      <c r="K39" s="5">
        <f>Hoja2!AB39</f>
        <v>0</v>
      </c>
      <c r="L39" s="5">
        <v>0</v>
      </c>
      <c r="M39" s="96">
        <f>Hoja2!AC39</f>
        <v>0</v>
      </c>
      <c r="N39" s="1">
        <f>Hoja2!AD39</f>
        <v>0</v>
      </c>
      <c r="O39" s="9">
        <f>Hoja2!AE39</f>
        <v>0</v>
      </c>
      <c r="P39" s="9">
        <f>Hoja2!AF39</f>
        <v>0</v>
      </c>
      <c r="Q39" s="9">
        <f>Hoja2!AG39</f>
        <v>0</v>
      </c>
      <c r="R39" s="9">
        <f>Hoja2!AH39</f>
        <v>0</v>
      </c>
      <c r="S39" s="9">
        <f>Hoja2!AI39</f>
        <v>0</v>
      </c>
      <c r="T39" s="9">
        <f>Hoja2!AJ39</f>
        <v>0</v>
      </c>
      <c r="U39" s="1"/>
      <c r="V39" s="53">
        <f t="shared" si="1"/>
        <v>1</v>
      </c>
    </row>
    <row r="40" spans="1:22" ht="30" customHeight="1" x14ac:dyDescent="0.25">
      <c r="A40" s="186">
        <f>Hoja2!B40</f>
        <v>0</v>
      </c>
      <c r="B40">
        <f>Hoja2!R40</f>
        <v>0</v>
      </c>
      <c r="C40" s="1"/>
      <c r="D40">
        <f>Hoja2!T40</f>
        <v>0</v>
      </c>
      <c r="E40" s="113">
        <f>Hoja2!U40</f>
        <v>0</v>
      </c>
      <c r="F40" s="113">
        <f>Hoja2!V40</f>
        <v>0</v>
      </c>
      <c r="G40" s="113">
        <f>Hoja2!W40</f>
        <v>0</v>
      </c>
      <c r="H40" s="113">
        <f>Hoja2!X40</f>
        <v>0</v>
      </c>
      <c r="I40" s="5">
        <f>Hoja2!Y40</f>
        <v>0</v>
      </c>
      <c r="J40" s="5">
        <f>Hoja2!Z40</f>
        <v>0</v>
      </c>
      <c r="K40" s="5">
        <f>Hoja2!AB40</f>
        <v>0</v>
      </c>
      <c r="L40" s="5">
        <v>0</v>
      </c>
      <c r="M40" s="96">
        <f>Hoja2!AC40</f>
        <v>0</v>
      </c>
      <c r="N40" s="1">
        <f>Hoja2!AD40</f>
        <v>0</v>
      </c>
      <c r="O40" s="9">
        <f>Hoja2!AE40</f>
        <v>0</v>
      </c>
      <c r="P40" s="9">
        <f>Hoja2!AF40</f>
        <v>0</v>
      </c>
      <c r="Q40" s="9">
        <f>Hoja2!AG40</f>
        <v>0</v>
      </c>
      <c r="R40" s="9">
        <f>Hoja2!AH40</f>
        <v>0</v>
      </c>
      <c r="S40" s="9">
        <f>Hoja2!AI40</f>
        <v>0</v>
      </c>
      <c r="T40" s="9">
        <f>Hoja2!AJ40</f>
        <v>0</v>
      </c>
      <c r="U40" s="1"/>
      <c r="V40" s="53">
        <f t="shared" si="1"/>
        <v>1</v>
      </c>
    </row>
    <row r="41" spans="1:22" ht="30" customHeight="1" x14ac:dyDescent="0.25">
      <c r="A41" s="186">
        <f>Hoja2!B41</f>
        <v>0</v>
      </c>
      <c r="B41">
        <f>Hoja2!R41</f>
        <v>0</v>
      </c>
      <c r="C41" s="1"/>
      <c r="D41">
        <f>Hoja2!T41</f>
        <v>0</v>
      </c>
      <c r="E41" s="113">
        <f>Hoja2!U41</f>
        <v>0</v>
      </c>
      <c r="F41" s="113">
        <f>Hoja2!V41</f>
        <v>0</v>
      </c>
      <c r="G41" s="113">
        <f>Hoja2!W41</f>
        <v>0</v>
      </c>
      <c r="H41" s="113">
        <f>Hoja2!X41</f>
        <v>0</v>
      </c>
      <c r="I41" s="5">
        <f>Hoja2!Y41</f>
        <v>0</v>
      </c>
      <c r="J41" s="5">
        <f>Hoja2!Z41</f>
        <v>0</v>
      </c>
      <c r="K41" s="5">
        <f>Hoja2!AB41</f>
        <v>0</v>
      </c>
      <c r="L41" s="5">
        <v>0</v>
      </c>
      <c r="M41" s="96">
        <f>Hoja2!AC41</f>
        <v>0</v>
      </c>
      <c r="N41" s="1">
        <f>Hoja2!AD41</f>
        <v>0</v>
      </c>
      <c r="O41" s="9">
        <f>Hoja2!AE41</f>
        <v>0</v>
      </c>
      <c r="P41" s="9">
        <f>Hoja2!AF41</f>
        <v>0</v>
      </c>
      <c r="Q41" s="9">
        <f>Hoja2!AG41</f>
        <v>0</v>
      </c>
      <c r="R41" s="9">
        <f>Hoja2!AH41</f>
        <v>0</v>
      </c>
      <c r="S41" s="9">
        <f>Hoja2!AI41</f>
        <v>0</v>
      </c>
      <c r="T41" s="9">
        <f>Hoja2!AJ41</f>
        <v>0</v>
      </c>
      <c r="U41" s="1"/>
      <c r="V41" s="53">
        <f t="shared" si="1"/>
        <v>1</v>
      </c>
    </row>
    <row r="42" spans="1:22" ht="30" customHeight="1" x14ac:dyDescent="0.25">
      <c r="A42" s="186">
        <f>Hoja2!B42</f>
        <v>0</v>
      </c>
      <c r="B42">
        <f>Hoja2!R42</f>
        <v>0</v>
      </c>
      <c r="C42" s="1"/>
      <c r="D42" t="str">
        <f>Hoja2!T42</f>
        <v>2026</v>
      </c>
      <c r="E42" s="113">
        <f>Hoja2!U42</f>
        <v>0</v>
      </c>
      <c r="F42" s="113">
        <f>Hoja2!V42</f>
        <v>0</v>
      </c>
      <c r="G42" s="113">
        <f>Hoja2!W42</f>
        <v>0</v>
      </c>
      <c r="H42" s="113">
        <f>Hoja2!X42</f>
        <v>0</v>
      </c>
      <c r="I42" s="5">
        <f>Hoja2!Y42</f>
        <v>0</v>
      </c>
      <c r="J42" s="5">
        <f>Hoja2!Z42</f>
        <v>0</v>
      </c>
      <c r="K42" s="5">
        <f>Hoja2!AB42</f>
        <v>0</v>
      </c>
      <c r="L42" s="5">
        <v>0</v>
      </c>
      <c r="M42" s="96">
        <f>Hoja2!AC42</f>
        <v>0</v>
      </c>
      <c r="N42" s="1" t="str">
        <f>Hoja2!AD42</f>
        <v>N</v>
      </c>
      <c r="O42" s="9" t="str">
        <f>Hoja2!AE42</f>
        <v xml:space="preserve"> - </v>
      </c>
      <c r="P42" s="9" t="str">
        <f>Hoja2!AF42</f>
        <v xml:space="preserve"> - </v>
      </c>
      <c r="Q42" s="9" t="str">
        <f>Hoja2!AG42</f>
        <v xml:space="preserve"> - </v>
      </c>
      <c r="R42" s="9" t="str">
        <f>Hoja2!AH42</f>
        <v xml:space="preserve"> - </v>
      </c>
      <c r="S42" s="9" t="str">
        <f>Hoja2!AI42</f>
        <v>A-1</v>
      </c>
      <c r="T42" s="9" t="str">
        <f>Hoja2!AJ42</f>
        <v>30110201101</v>
      </c>
      <c r="U42" s="1"/>
      <c r="V42" s="53">
        <f t="shared" si="1"/>
        <v>11</v>
      </c>
    </row>
    <row r="43" spans="1:22" ht="30" customHeight="1" x14ac:dyDescent="0.25">
      <c r="A43" s="186">
        <f>Hoja2!B43</f>
        <v>0</v>
      </c>
      <c r="B43">
        <f>Hoja2!R43</f>
        <v>0</v>
      </c>
      <c r="C43" s="1"/>
      <c r="D43" t="str">
        <f>Hoja2!T43</f>
        <v>2026</v>
      </c>
      <c r="E43" s="113">
        <f>Hoja2!U43</f>
        <v>0</v>
      </c>
      <c r="F43" s="113">
        <f>Hoja2!V43</f>
        <v>0</v>
      </c>
      <c r="G43" s="113">
        <f>Hoja2!W43</f>
        <v>0</v>
      </c>
      <c r="H43" s="113">
        <f>Hoja2!X43</f>
        <v>0</v>
      </c>
      <c r="I43" s="5">
        <f>Hoja2!Y43</f>
        <v>0</v>
      </c>
      <c r="J43" s="5">
        <f>Hoja2!Z43</f>
        <v>0</v>
      </c>
      <c r="K43" s="5">
        <f>Hoja2!AB43</f>
        <v>0</v>
      </c>
      <c r="L43" s="5">
        <v>0</v>
      </c>
      <c r="M43" s="96">
        <f>Hoja2!AC43</f>
        <v>0</v>
      </c>
      <c r="N43" s="1" t="str">
        <f>Hoja2!AD43</f>
        <v>N</v>
      </c>
      <c r="O43" s="9" t="str">
        <f>Hoja2!AE43</f>
        <v xml:space="preserve"> - </v>
      </c>
      <c r="P43" s="9" t="str">
        <f>Hoja2!AF43</f>
        <v xml:space="preserve"> - </v>
      </c>
      <c r="Q43" s="9" t="str">
        <f>Hoja2!AG43</f>
        <v xml:space="preserve"> - </v>
      </c>
      <c r="R43" s="9" t="str">
        <f>Hoja2!AH43</f>
        <v xml:space="preserve"> - </v>
      </c>
      <c r="S43" s="9" t="str">
        <f>Hoja2!AI43</f>
        <v>A-1</v>
      </c>
      <c r="T43" s="9" t="str">
        <f>Hoja2!AJ43</f>
        <v>30110201102</v>
      </c>
      <c r="U43" s="1"/>
      <c r="V43" s="53">
        <f t="shared" si="1"/>
        <v>11</v>
      </c>
    </row>
    <row r="44" spans="1:22" ht="30" customHeight="1" x14ac:dyDescent="0.25">
      <c r="A44" s="186">
        <f>Hoja2!B44</f>
        <v>0</v>
      </c>
      <c r="B44">
        <f>Hoja2!R44</f>
        <v>0</v>
      </c>
      <c r="C44" s="1"/>
      <c r="D44" t="str">
        <f>Hoja2!T44</f>
        <v>2026</v>
      </c>
      <c r="E44" s="113">
        <f>Hoja2!U44</f>
        <v>0</v>
      </c>
      <c r="F44" s="113">
        <f>Hoja2!V44</f>
        <v>0</v>
      </c>
      <c r="G44" s="113">
        <f>Hoja2!W44</f>
        <v>0</v>
      </c>
      <c r="H44" s="113">
        <f>Hoja2!X44</f>
        <v>0</v>
      </c>
      <c r="I44" s="5">
        <f>Hoja2!Y44</f>
        <v>0</v>
      </c>
      <c r="J44" s="5">
        <f>Hoja2!Z44</f>
        <v>0</v>
      </c>
      <c r="K44" s="5">
        <f>Hoja2!AB44</f>
        <v>0</v>
      </c>
      <c r="L44" s="5">
        <v>0</v>
      </c>
      <c r="M44" s="96">
        <f>Hoja2!AC44</f>
        <v>0</v>
      </c>
      <c r="N44" s="1" t="str">
        <f>Hoja2!AD44</f>
        <v>N</v>
      </c>
      <c r="O44" s="9" t="str">
        <f>Hoja2!AE44</f>
        <v xml:space="preserve"> - </v>
      </c>
      <c r="P44" s="9" t="str">
        <f>Hoja2!AF44</f>
        <v xml:space="preserve"> - </v>
      </c>
      <c r="Q44" s="9" t="str">
        <f>Hoja2!AG44</f>
        <v xml:space="preserve"> - </v>
      </c>
      <c r="R44" s="9" t="str">
        <f>Hoja2!AH44</f>
        <v xml:space="preserve"> - </v>
      </c>
      <c r="S44" s="9" t="str">
        <f>Hoja2!AI44</f>
        <v>A-1</v>
      </c>
      <c r="T44" s="9" t="str">
        <f>Hoja2!AJ44</f>
        <v>30110201103</v>
      </c>
      <c r="U44" s="1"/>
      <c r="V44" s="53">
        <f t="shared" si="1"/>
        <v>11</v>
      </c>
    </row>
    <row r="45" spans="1:22" ht="30" customHeight="1" x14ac:dyDescent="0.25">
      <c r="A45" s="186">
        <f>Hoja2!B45</f>
        <v>0</v>
      </c>
      <c r="B45">
        <f>Hoja2!R45</f>
        <v>0</v>
      </c>
      <c r="C45" s="1"/>
      <c r="D45" t="str">
        <f>Hoja2!T45</f>
        <v>2026</v>
      </c>
      <c r="E45" s="113">
        <f>Hoja2!U45</f>
        <v>0</v>
      </c>
      <c r="F45" s="113">
        <f>Hoja2!V45</f>
        <v>0</v>
      </c>
      <c r="G45" s="113">
        <f>Hoja2!W45</f>
        <v>0</v>
      </c>
      <c r="H45" s="113">
        <f>Hoja2!X45</f>
        <v>0</v>
      </c>
      <c r="I45" s="5">
        <f>Hoja2!Y45</f>
        <v>0</v>
      </c>
      <c r="J45" s="5">
        <f>Hoja2!Z45</f>
        <v>0</v>
      </c>
      <c r="K45" s="5">
        <f>Hoja2!AB45</f>
        <v>0</v>
      </c>
      <c r="L45" s="5">
        <v>0</v>
      </c>
      <c r="M45" s="96">
        <f>Hoja2!AC45</f>
        <v>0</v>
      </c>
      <c r="N45" s="1" t="str">
        <f>Hoja2!AD45</f>
        <v>N</v>
      </c>
      <c r="O45" s="9" t="str">
        <f>Hoja2!AE45</f>
        <v xml:space="preserve"> - </v>
      </c>
      <c r="P45" s="9" t="str">
        <f>Hoja2!AF45</f>
        <v xml:space="preserve"> - </v>
      </c>
      <c r="Q45" s="9" t="str">
        <f>Hoja2!AG45</f>
        <v xml:space="preserve"> - </v>
      </c>
      <c r="R45" s="9" t="str">
        <f>Hoja2!AH45</f>
        <v xml:space="preserve"> - </v>
      </c>
      <c r="S45" s="9" t="str">
        <f>Hoja2!AI45</f>
        <v>A-1</v>
      </c>
      <c r="T45" s="9" t="str">
        <f>Hoja2!AJ45</f>
        <v>30110201104</v>
      </c>
      <c r="U45" s="1"/>
      <c r="V45" s="53">
        <f t="shared" si="1"/>
        <v>11</v>
      </c>
    </row>
    <row r="46" spans="1:22" ht="30" customHeight="1" x14ac:dyDescent="0.25">
      <c r="A46" s="186">
        <f>Hoja2!B46</f>
        <v>0</v>
      </c>
      <c r="B46">
        <f>Hoja2!R46</f>
        <v>0</v>
      </c>
      <c r="C46" s="1"/>
      <c r="D46" t="str">
        <f>Hoja2!T46</f>
        <v>2026</v>
      </c>
      <c r="E46" s="113">
        <f>Hoja2!U46</f>
        <v>0</v>
      </c>
      <c r="F46" s="113">
        <f>Hoja2!V46</f>
        <v>0</v>
      </c>
      <c r="G46" s="113">
        <f>Hoja2!W46</f>
        <v>0</v>
      </c>
      <c r="H46" s="113">
        <f>Hoja2!X46</f>
        <v>0</v>
      </c>
      <c r="I46" s="5">
        <f>Hoja2!Y46</f>
        <v>0</v>
      </c>
      <c r="J46" s="5">
        <f>Hoja2!Z46</f>
        <v>0</v>
      </c>
      <c r="K46" s="5">
        <f>Hoja2!AB46</f>
        <v>0</v>
      </c>
      <c r="L46" s="5">
        <v>0</v>
      </c>
      <c r="M46" s="96">
        <f>Hoja2!AC46</f>
        <v>0</v>
      </c>
      <c r="N46" s="1" t="str">
        <f>Hoja2!AD46</f>
        <v>N</v>
      </c>
      <c r="O46" s="9" t="str">
        <f>Hoja2!AE46</f>
        <v xml:space="preserve"> - </v>
      </c>
      <c r="P46" s="9" t="str">
        <f>Hoja2!AF46</f>
        <v xml:space="preserve"> - </v>
      </c>
      <c r="Q46" s="9" t="str">
        <f>Hoja2!AG46</f>
        <v xml:space="preserve"> - </v>
      </c>
      <c r="R46" s="9" t="str">
        <f>Hoja2!AH46</f>
        <v xml:space="preserve"> - </v>
      </c>
      <c r="S46" s="9" t="str">
        <f>Hoja2!AI46</f>
        <v>A-1</v>
      </c>
      <c r="T46" s="9" t="str">
        <f>Hoja2!AJ46</f>
        <v>30110201105</v>
      </c>
      <c r="U46" s="1"/>
      <c r="V46" s="53">
        <f t="shared" si="1"/>
        <v>11</v>
      </c>
    </row>
    <row r="47" spans="1:22" ht="30" customHeight="1" x14ac:dyDescent="0.25">
      <c r="A47" s="186">
        <f>Hoja2!B47</f>
        <v>0</v>
      </c>
      <c r="B47">
        <f>Hoja2!R47</f>
        <v>0</v>
      </c>
      <c r="C47" s="1"/>
      <c r="D47" t="str">
        <f>Hoja2!T47</f>
        <v>2026</v>
      </c>
      <c r="E47" s="113">
        <f>Hoja2!U47</f>
        <v>0</v>
      </c>
      <c r="F47" s="113">
        <f>Hoja2!V47</f>
        <v>0</v>
      </c>
      <c r="G47" s="113">
        <f>Hoja2!W47</f>
        <v>0</v>
      </c>
      <c r="H47" s="113">
        <f>Hoja2!X47</f>
        <v>0</v>
      </c>
      <c r="I47" s="5">
        <f>Hoja2!Y47</f>
        <v>0</v>
      </c>
      <c r="J47" s="5">
        <f>Hoja2!Z47</f>
        <v>0</v>
      </c>
      <c r="K47" s="5">
        <f>Hoja2!AB47</f>
        <v>0</v>
      </c>
      <c r="L47" s="5">
        <v>0</v>
      </c>
      <c r="M47" s="96">
        <f>Hoja2!AC47</f>
        <v>0</v>
      </c>
      <c r="N47" s="1" t="str">
        <f>Hoja2!AD47</f>
        <v>N</v>
      </c>
      <c r="O47" s="9" t="str">
        <f>Hoja2!AE47</f>
        <v xml:space="preserve"> - </v>
      </c>
      <c r="P47" s="9" t="str">
        <f>Hoja2!AF47</f>
        <v xml:space="preserve"> - </v>
      </c>
      <c r="Q47" s="9" t="str">
        <f>Hoja2!AG47</f>
        <v xml:space="preserve"> - </v>
      </c>
      <c r="R47" s="9" t="str">
        <f>Hoja2!AH47</f>
        <v xml:space="preserve"> - </v>
      </c>
      <c r="S47" s="9" t="str">
        <f>Hoja2!AI47</f>
        <v>A-1</v>
      </c>
      <c r="T47" s="9" t="str">
        <f>Hoja2!AJ47</f>
        <v>30110201106</v>
      </c>
      <c r="U47" s="1"/>
      <c r="V47" s="53">
        <f t="shared" si="1"/>
        <v>11</v>
      </c>
    </row>
    <row r="48" spans="1:22" ht="30" customHeight="1" x14ac:dyDescent="0.25">
      <c r="A48" s="186">
        <f>Hoja2!B48</f>
        <v>0</v>
      </c>
      <c r="B48">
        <f>Hoja2!R48</f>
        <v>0</v>
      </c>
      <c r="C48" s="1"/>
      <c r="D48" t="str">
        <f>Hoja2!T48</f>
        <v>2026</v>
      </c>
      <c r="E48" s="113">
        <f>Hoja2!U48</f>
        <v>0</v>
      </c>
      <c r="F48" s="113">
        <f>Hoja2!V48</f>
        <v>0</v>
      </c>
      <c r="G48" s="113">
        <f>Hoja2!W48</f>
        <v>0</v>
      </c>
      <c r="H48" s="113">
        <f>Hoja2!X48</f>
        <v>0</v>
      </c>
      <c r="I48" s="5">
        <f>Hoja2!Y48</f>
        <v>0</v>
      </c>
      <c r="J48" s="5">
        <f>Hoja2!Z48</f>
        <v>0</v>
      </c>
      <c r="K48" s="5">
        <f>Hoja2!AB48</f>
        <v>0</v>
      </c>
      <c r="L48" s="5">
        <v>0</v>
      </c>
      <c r="M48" s="96">
        <f>Hoja2!AC48</f>
        <v>0</v>
      </c>
      <c r="N48" s="1" t="str">
        <f>Hoja2!AD48</f>
        <v>N</v>
      </c>
      <c r="O48" s="9" t="str">
        <f>Hoja2!AE48</f>
        <v xml:space="preserve"> - </v>
      </c>
      <c r="P48" s="9" t="str">
        <f>Hoja2!AF48</f>
        <v xml:space="preserve"> - </v>
      </c>
      <c r="Q48" s="9" t="str">
        <f>Hoja2!AG48</f>
        <v xml:space="preserve"> - </v>
      </c>
      <c r="R48" s="9" t="str">
        <f>Hoja2!AH48</f>
        <v xml:space="preserve"> - </v>
      </c>
      <c r="S48" s="9" t="str">
        <f>Hoja2!AI48</f>
        <v>A-1</v>
      </c>
      <c r="T48" s="9" t="str">
        <f>Hoja2!AJ48</f>
        <v>30110201107</v>
      </c>
      <c r="U48" s="1"/>
      <c r="V48" s="53">
        <f t="shared" si="1"/>
        <v>11</v>
      </c>
    </row>
    <row r="49" spans="1:22" ht="30" customHeight="1" x14ac:dyDescent="0.25">
      <c r="A49" s="186">
        <f>Hoja2!B49</f>
        <v>0</v>
      </c>
      <c r="B49">
        <f>Hoja2!R49</f>
        <v>0</v>
      </c>
      <c r="C49" s="1"/>
      <c r="D49" t="str">
        <f>Hoja2!T49</f>
        <v>2026</v>
      </c>
      <c r="E49" s="113">
        <f>Hoja2!U49</f>
        <v>0</v>
      </c>
      <c r="F49" s="113">
        <f>Hoja2!V49</f>
        <v>0</v>
      </c>
      <c r="G49" s="113">
        <f>Hoja2!W49</f>
        <v>0</v>
      </c>
      <c r="H49" s="113">
        <f>Hoja2!X49</f>
        <v>0</v>
      </c>
      <c r="I49" s="5">
        <f>Hoja2!Y49</f>
        <v>0</v>
      </c>
      <c r="J49" s="5">
        <f>Hoja2!Z49</f>
        <v>0</v>
      </c>
      <c r="K49" s="5">
        <f>Hoja2!AB49</f>
        <v>0</v>
      </c>
      <c r="L49" s="5">
        <v>0</v>
      </c>
      <c r="M49" s="96">
        <f>Hoja2!AC49</f>
        <v>0</v>
      </c>
      <c r="N49" s="1" t="str">
        <f>Hoja2!AD49</f>
        <v>N</v>
      </c>
      <c r="O49" s="9" t="str">
        <f>Hoja2!AE49</f>
        <v xml:space="preserve"> - </v>
      </c>
      <c r="P49" s="9" t="str">
        <f>Hoja2!AF49</f>
        <v xml:space="preserve"> - </v>
      </c>
      <c r="Q49" s="9" t="str">
        <f>Hoja2!AG49</f>
        <v xml:space="preserve"> - </v>
      </c>
      <c r="R49" s="9" t="str">
        <f>Hoja2!AH49</f>
        <v xml:space="preserve"> - </v>
      </c>
      <c r="S49" s="9" t="str">
        <f>Hoja2!AI49</f>
        <v>A-1</v>
      </c>
      <c r="T49" s="9" t="str">
        <f>Hoja2!AJ49</f>
        <v>30110201108</v>
      </c>
      <c r="U49" s="1"/>
      <c r="V49" s="53">
        <f t="shared" si="1"/>
        <v>11</v>
      </c>
    </row>
    <row r="50" spans="1:22" ht="30" customHeight="1" x14ac:dyDescent="0.25">
      <c r="A50" s="186">
        <f>Hoja2!B50</f>
        <v>0</v>
      </c>
      <c r="B50">
        <f>Hoja2!R50</f>
        <v>0</v>
      </c>
      <c r="C50" s="1"/>
      <c r="D50" t="str">
        <f>Hoja2!T50</f>
        <v>2026</v>
      </c>
      <c r="E50" s="113">
        <f>Hoja2!U50</f>
        <v>0</v>
      </c>
      <c r="F50" s="113">
        <f>Hoja2!V50</f>
        <v>0</v>
      </c>
      <c r="G50" s="113">
        <f>Hoja2!W50</f>
        <v>0</v>
      </c>
      <c r="H50" s="113">
        <f>Hoja2!X50</f>
        <v>0</v>
      </c>
      <c r="I50" s="5">
        <f>Hoja2!Y50</f>
        <v>0</v>
      </c>
      <c r="J50" s="5">
        <f>Hoja2!Z50</f>
        <v>0</v>
      </c>
      <c r="K50" s="5">
        <f>Hoja2!AB50</f>
        <v>0</v>
      </c>
      <c r="L50" s="5">
        <v>0</v>
      </c>
      <c r="M50" s="96">
        <f>Hoja2!AC50</f>
        <v>0</v>
      </c>
      <c r="N50" s="1" t="str">
        <f>Hoja2!AD50</f>
        <v>N</v>
      </c>
      <c r="O50" s="9" t="str">
        <f>Hoja2!AE50</f>
        <v xml:space="preserve"> - </v>
      </c>
      <c r="P50" s="9" t="str">
        <f>Hoja2!AF50</f>
        <v xml:space="preserve"> - </v>
      </c>
      <c r="Q50" s="9" t="str">
        <f>Hoja2!AG50</f>
        <v xml:space="preserve"> - </v>
      </c>
      <c r="R50" s="9" t="str">
        <f>Hoja2!AH50</f>
        <v xml:space="preserve"> - </v>
      </c>
      <c r="S50" s="9" t="str">
        <f>Hoja2!AI50</f>
        <v>A-1</v>
      </c>
      <c r="T50" s="9" t="str">
        <f>Hoja2!AJ50</f>
        <v>30110201109</v>
      </c>
      <c r="U50" s="1"/>
      <c r="V50" s="53">
        <f t="shared" si="1"/>
        <v>11</v>
      </c>
    </row>
    <row r="51" spans="1:22" ht="30" customHeight="1" x14ac:dyDescent="0.25">
      <c r="A51" s="186">
        <f>Hoja2!B51</f>
        <v>0</v>
      </c>
      <c r="B51">
        <f>Hoja2!R51</f>
        <v>0</v>
      </c>
      <c r="C51" s="1"/>
      <c r="D51" t="str">
        <f>Hoja2!T51</f>
        <v>2026</v>
      </c>
      <c r="E51" s="113">
        <f>Hoja2!U51</f>
        <v>0</v>
      </c>
      <c r="F51" s="113">
        <f>Hoja2!V51</f>
        <v>0</v>
      </c>
      <c r="G51" s="113">
        <f>Hoja2!W51</f>
        <v>0</v>
      </c>
      <c r="H51" s="113">
        <f>Hoja2!X51</f>
        <v>0</v>
      </c>
      <c r="I51" s="5">
        <f>Hoja2!Y51</f>
        <v>0</v>
      </c>
      <c r="J51" s="5">
        <f>Hoja2!Z51</f>
        <v>0</v>
      </c>
      <c r="K51" s="5">
        <f>Hoja2!AB51</f>
        <v>0</v>
      </c>
      <c r="L51" s="5">
        <v>0</v>
      </c>
      <c r="M51" s="96">
        <f>Hoja2!AC51</f>
        <v>0</v>
      </c>
      <c r="N51" s="1" t="str">
        <f>Hoja2!AD51</f>
        <v>N</v>
      </c>
      <c r="O51" s="9" t="str">
        <f>Hoja2!AE51</f>
        <v xml:space="preserve"> - </v>
      </c>
      <c r="P51" s="9" t="str">
        <f>Hoja2!AF51</f>
        <v xml:space="preserve"> - </v>
      </c>
      <c r="Q51" s="9" t="str">
        <f>Hoja2!AG51</f>
        <v xml:space="preserve"> - </v>
      </c>
      <c r="R51" s="9" t="str">
        <f>Hoja2!AH51</f>
        <v xml:space="preserve"> - </v>
      </c>
      <c r="S51" s="9" t="str">
        <f>Hoja2!AI51</f>
        <v>A-1</v>
      </c>
      <c r="T51" s="9" t="str">
        <f>Hoja2!AJ51</f>
        <v>301102011010</v>
      </c>
      <c r="U51" s="1"/>
      <c r="V51" s="53">
        <f t="shared" si="1"/>
        <v>12</v>
      </c>
    </row>
    <row r="52" spans="1:22" ht="30" customHeight="1" x14ac:dyDescent="0.25">
      <c r="A52" s="186">
        <f>Hoja2!B52</f>
        <v>0</v>
      </c>
      <c r="B52">
        <f>Hoja2!R52</f>
        <v>0</v>
      </c>
      <c r="C52" s="1"/>
      <c r="D52" t="str">
        <f>Hoja2!T52</f>
        <v>2026</v>
      </c>
      <c r="E52" s="113">
        <f>Hoja2!U52</f>
        <v>0</v>
      </c>
      <c r="F52" s="113">
        <f>Hoja2!V52</f>
        <v>0</v>
      </c>
      <c r="G52" s="113">
        <f>Hoja2!W52</f>
        <v>0</v>
      </c>
      <c r="H52" s="113">
        <f>Hoja2!X52</f>
        <v>0</v>
      </c>
      <c r="I52" s="5">
        <f>Hoja2!Y52</f>
        <v>0</v>
      </c>
      <c r="J52" s="5">
        <f>Hoja2!Z52</f>
        <v>0</v>
      </c>
      <c r="K52" s="5">
        <f>Hoja2!AB52</f>
        <v>0</v>
      </c>
      <c r="L52" s="5">
        <v>0</v>
      </c>
      <c r="M52" s="96">
        <f>Hoja2!AC52</f>
        <v>0</v>
      </c>
      <c r="N52" s="1" t="str">
        <f>Hoja2!AD52</f>
        <v>N</v>
      </c>
      <c r="O52" s="9" t="str">
        <f>Hoja2!AE52</f>
        <v xml:space="preserve"> - </v>
      </c>
      <c r="P52" s="9" t="str">
        <f>Hoja2!AF52</f>
        <v xml:space="preserve"> - </v>
      </c>
      <c r="Q52" s="9" t="str">
        <f>Hoja2!AG52</f>
        <v xml:space="preserve"> - </v>
      </c>
      <c r="R52" s="9" t="str">
        <f>Hoja2!AH52</f>
        <v xml:space="preserve"> - </v>
      </c>
      <c r="S52" s="9" t="str">
        <f>Hoja2!AI52</f>
        <v>A-1</v>
      </c>
      <c r="T52" s="9" t="str">
        <f>Hoja2!AJ52</f>
        <v>301102011011</v>
      </c>
      <c r="U52" s="1"/>
      <c r="V52" s="53">
        <f t="shared" si="1"/>
        <v>12</v>
      </c>
    </row>
    <row r="53" spans="1:22" ht="30" customHeight="1" x14ac:dyDescent="0.25">
      <c r="A53" s="186">
        <f>Hoja2!B53</f>
        <v>0</v>
      </c>
      <c r="B53">
        <f>Hoja2!R53</f>
        <v>0</v>
      </c>
      <c r="C53" s="1"/>
      <c r="D53" t="str">
        <f>Hoja2!T53</f>
        <v>2026</v>
      </c>
      <c r="E53" s="113">
        <f>Hoja2!U53</f>
        <v>0</v>
      </c>
      <c r="F53" s="113">
        <f>Hoja2!V53</f>
        <v>0</v>
      </c>
      <c r="G53" s="113">
        <f>Hoja2!W53</f>
        <v>0</v>
      </c>
      <c r="H53" s="113">
        <f>Hoja2!X53</f>
        <v>0</v>
      </c>
      <c r="I53" s="5">
        <f>Hoja2!Y53</f>
        <v>0</v>
      </c>
      <c r="J53" s="5">
        <f>Hoja2!Z53</f>
        <v>0</v>
      </c>
      <c r="K53" s="5">
        <f>Hoja2!AB53</f>
        <v>0</v>
      </c>
      <c r="L53" s="5">
        <v>0</v>
      </c>
      <c r="M53" s="96">
        <f>Hoja2!AC53</f>
        <v>0</v>
      </c>
      <c r="N53" s="1" t="str">
        <f>Hoja2!AD53</f>
        <v>N</v>
      </c>
      <c r="O53" s="9" t="str">
        <f>Hoja2!AE53</f>
        <v xml:space="preserve"> - </v>
      </c>
      <c r="P53" s="9" t="str">
        <f>Hoja2!AF53</f>
        <v xml:space="preserve"> - </v>
      </c>
      <c r="Q53" s="9" t="str">
        <f>Hoja2!AG53</f>
        <v xml:space="preserve"> - </v>
      </c>
      <c r="R53" s="9" t="str">
        <f>Hoja2!AH53</f>
        <v xml:space="preserve"> - </v>
      </c>
      <c r="S53" s="9" t="str">
        <f>Hoja2!AI53</f>
        <v>A-1</v>
      </c>
      <c r="T53" s="9" t="str">
        <f>Hoja2!AJ53</f>
        <v>301102011012</v>
      </c>
      <c r="U53" s="1"/>
      <c r="V53" s="53">
        <f t="shared" si="1"/>
        <v>12</v>
      </c>
    </row>
    <row r="54" spans="1:22" ht="30" customHeight="1" x14ac:dyDescent="0.25">
      <c r="A54" s="186">
        <f>Hoja2!B54</f>
        <v>0</v>
      </c>
      <c r="B54">
        <f>Hoja2!R54</f>
        <v>0</v>
      </c>
      <c r="C54" s="1"/>
      <c r="D54" t="str">
        <f>Hoja2!T54</f>
        <v>2026</v>
      </c>
      <c r="E54" s="113">
        <f>Hoja2!U54</f>
        <v>0</v>
      </c>
      <c r="F54" s="113">
        <f>Hoja2!V54</f>
        <v>0</v>
      </c>
      <c r="G54" s="113">
        <f>Hoja2!W54</f>
        <v>0</v>
      </c>
      <c r="H54" s="113">
        <f>Hoja2!X54</f>
        <v>0</v>
      </c>
      <c r="I54" s="5">
        <f>Hoja2!Y54</f>
        <v>0</v>
      </c>
      <c r="J54" s="5">
        <f>Hoja2!Z54</f>
        <v>0</v>
      </c>
      <c r="K54" s="5">
        <f>Hoja2!AB54</f>
        <v>0</v>
      </c>
      <c r="L54" s="5">
        <v>0</v>
      </c>
      <c r="M54" s="96">
        <f>Hoja2!AC54</f>
        <v>0</v>
      </c>
      <c r="N54" s="1" t="str">
        <f>Hoja2!AD54</f>
        <v>N</v>
      </c>
      <c r="O54" s="9" t="str">
        <f>Hoja2!AE54</f>
        <v xml:space="preserve"> - </v>
      </c>
      <c r="P54" s="9" t="str">
        <f>Hoja2!AF54</f>
        <v xml:space="preserve"> - </v>
      </c>
      <c r="Q54" s="9" t="str">
        <f>Hoja2!AG54</f>
        <v xml:space="preserve"> - </v>
      </c>
      <c r="R54" s="9" t="str">
        <f>Hoja2!AH54</f>
        <v xml:space="preserve"> - </v>
      </c>
      <c r="S54" s="9" t="str">
        <f>Hoja2!AI54</f>
        <v>A-1</v>
      </c>
      <c r="T54" s="9" t="str">
        <f>Hoja2!AJ54</f>
        <v>301102011013</v>
      </c>
      <c r="U54" s="1"/>
      <c r="V54" s="53">
        <f t="shared" si="1"/>
        <v>12</v>
      </c>
    </row>
    <row r="55" spans="1:22" ht="30" customHeight="1" x14ac:dyDescent="0.25">
      <c r="A55" s="186">
        <f>Hoja2!B55</f>
        <v>0</v>
      </c>
      <c r="B55">
        <f>Hoja2!R55</f>
        <v>0</v>
      </c>
      <c r="C55" s="1"/>
      <c r="D55" t="str">
        <f>Hoja2!T55</f>
        <v>2026</v>
      </c>
      <c r="E55" s="113">
        <f>Hoja2!U55</f>
        <v>0</v>
      </c>
      <c r="F55" s="113">
        <f>Hoja2!V55</f>
        <v>0</v>
      </c>
      <c r="G55" s="113">
        <f>Hoja2!W55</f>
        <v>0</v>
      </c>
      <c r="H55" s="113">
        <f>Hoja2!X55</f>
        <v>0</v>
      </c>
      <c r="I55" s="5">
        <f>Hoja2!Y55</f>
        <v>0</v>
      </c>
      <c r="J55" s="5">
        <f>Hoja2!Z55</f>
        <v>0</v>
      </c>
      <c r="K55" s="5">
        <f>Hoja2!AB55</f>
        <v>0</v>
      </c>
      <c r="L55" s="5">
        <v>0</v>
      </c>
      <c r="M55" s="96">
        <f>Hoja2!AC55</f>
        <v>0</v>
      </c>
      <c r="N55" s="1" t="str">
        <f>Hoja2!AD55</f>
        <v>N</v>
      </c>
      <c r="O55" s="9" t="str">
        <f>Hoja2!AE55</f>
        <v xml:space="preserve"> - </v>
      </c>
      <c r="P55" s="9" t="str">
        <f>Hoja2!AF55</f>
        <v xml:space="preserve"> - </v>
      </c>
      <c r="Q55" s="9" t="str">
        <f>Hoja2!AG55</f>
        <v xml:space="preserve"> - </v>
      </c>
      <c r="R55" s="9" t="str">
        <f>Hoja2!AH55</f>
        <v xml:space="preserve"> - </v>
      </c>
      <c r="S55" s="9" t="str">
        <f>Hoja2!AI55</f>
        <v>A-1</v>
      </c>
      <c r="T55" s="9" t="str">
        <f>Hoja2!AJ55</f>
        <v>301102011014</v>
      </c>
      <c r="U55" s="1"/>
      <c r="V55" s="53">
        <f t="shared" si="1"/>
        <v>12</v>
      </c>
    </row>
    <row r="56" spans="1:22" ht="30" customHeight="1" x14ac:dyDescent="0.25">
      <c r="A56" s="186">
        <f>Hoja2!B56</f>
        <v>0</v>
      </c>
      <c r="B56">
        <f>Hoja2!R56</f>
        <v>0</v>
      </c>
      <c r="C56" s="1"/>
      <c r="D56" t="str">
        <f>Hoja2!T56</f>
        <v>2026</v>
      </c>
      <c r="E56" s="113">
        <f>Hoja2!U56</f>
        <v>0</v>
      </c>
      <c r="F56" s="113">
        <f>Hoja2!V56</f>
        <v>0</v>
      </c>
      <c r="G56" s="113">
        <f>Hoja2!W56</f>
        <v>0</v>
      </c>
      <c r="H56" s="113">
        <f>Hoja2!X56</f>
        <v>0</v>
      </c>
      <c r="I56" s="5">
        <f>Hoja2!Y56</f>
        <v>0</v>
      </c>
      <c r="J56" s="5">
        <f>Hoja2!Z56</f>
        <v>0</v>
      </c>
      <c r="K56" s="5">
        <f>Hoja2!AB56</f>
        <v>0</v>
      </c>
      <c r="L56" s="5">
        <v>0</v>
      </c>
      <c r="M56" s="96">
        <f>Hoja2!AC56</f>
        <v>0</v>
      </c>
      <c r="N56" s="1" t="str">
        <f>Hoja2!AD56</f>
        <v>N</v>
      </c>
      <c r="O56" s="9" t="str">
        <f>Hoja2!AE56</f>
        <v xml:space="preserve"> - </v>
      </c>
      <c r="P56" s="9" t="str">
        <f>Hoja2!AF56</f>
        <v xml:space="preserve"> - </v>
      </c>
      <c r="Q56" s="9" t="str">
        <f>Hoja2!AG56</f>
        <v xml:space="preserve"> - </v>
      </c>
      <c r="R56" s="9" t="str">
        <f>Hoja2!AH56</f>
        <v xml:space="preserve"> - </v>
      </c>
      <c r="S56" s="9" t="str">
        <f>Hoja2!AI56</f>
        <v>A-1</v>
      </c>
      <c r="T56" s="9" t="str">
        <f>Hoja2!AJ56</f>
        <v>301102011015</v>
      </c>
      <c r="U56" s="1"/>
      <c r="V56" s="53">
        <f t="shared" si="1"/>
        <v>12</v>
      </c>
    </row>
    <row r="57" spans="1:22" ht="30" customHeight="1" x14ac:dyDescent="0.25">
      <c r="A57" s="186">
        <f>Hoja2!B57</f>
        <v>0</v>
      </c>
      <c r="B57">
        <f>Hoja2!R57</f>
        <v>0</v>
      </c>
      <c r="C57" s="1"/>
      <c r="D57" t="str">
        <f>Hoja2!T57</f>
        <v>2026</v>
      </c>
      <c r="E57" s="113">
        <f>Hoja2!U57</f>
        <v>0</v>
      </c>
      <c r="F57" s="113">
        <f>Hoja2!V57</f>
        <v>0</v>
      </c>
      <c r="G57" s="113">
        <f>Hoja2!W57</f>
        <v>0</v>
      </c>
      <c r="H57" s="113">
        <f>Hoja2!X57</f>
        <v>0</v>
      </c>
      <c r="I57" s="5">
        <f>Hoja2!Y57</f>
        <v>0</v>
      </c>
      <c r="J57" s="5">
        <f>Hoja2!Z57</f>
        <v>0</v>
      </c>
      <c r="K57" s="5">
        <f>Hoja2!AB57</f>
        <v>0</v>
      </c>
      <c r="L57" s="5">
        <v>0</v>
      </c>
      <c r="M57" s="96">
        <f>Hoja2!AC57</f>
        <v>0</v>
      </c>
      <c r="N57" s="1" t="str">
        <f>Hoja2!AD57</f>
        <v>N</v>
      </c>
      <c r="O57" s="9" t="str">
        <f>Hoja2!AE57</f>
        <v xml:space="preserve"> - </v>
      </c>
      <c r="P57" s="9" t="str">
        <f>Hoja2!AF57</f>
        <v xml:space="preserve"> - </v>
      </c>
      <c r="Q57" s="9" t="str">
        <f>Hoja2!AG57</f>
        <v xml:space="preserve"> - </v>
      </c>
      <c r="R57" s="9" t="str">
        <f>Hoja2!AH57</f>
        <v xml:space="preserve"> - </v>
      </c>
      <c r="S57" s="9" t="str">
        <f>Hoja2!AI57</f>
        <v>A-1</v>
      </c>
      <c r="T57" s="9" t="str">
        <f>Hoja2!AJ57</f>
        <v>301102011016</v>
      </c>
      <c r="U57" s="1"/>
      <c r="V57" s="53">
        <f t="shared" si="1"/>
        <v>12</v>
      </c>
    </row>
    <row r="58" spans="1:22" ht="30" customHeight="1" x14ac:dyDescent="0.25">
      <c r="A58" s="186">
        <f>Hoja2!B58</f>
        <v>0</v>
      </c>
      <c r="B58">
        <f>Hoja2!R58</f>
        <v>0</v>
      </c>
      <c r="C58" s="1"/>
      <c r="D58" t="str">
        <f>Hoja2!T58</f>
        <v>2026</v>
      </c>
      <c r="E58" s="113">
        <f>Hoja2!U58</f>
        <v>0</v>
      </c>
      <c r="F58" s="113">
        <f>Hoja2!V58</f>
        <v>0</v>
      </c>
      <c r="G58" s="113">
        <f>Hoja2!W58</f>
        <v>0</v>
      </c>
      <c r="H58" s="113">
        <f>Hoja2!X58</f>
        <v>0</v>
      </c>
      <c r="I58" s="5">
        <f>Hoja2!Y58</f>
        <v>0</v>
      </c>
      <c r="J58" s="5">
        <f>Hoja2!Z58</f>
        <v>0</v>
      </c>
      <c r="K58" s="5">
        <f>Hoja2!AB58</f>
        <v>0</v>
      </c>
      <c r="L58" s="5">
        <v>0</v>
      </c>
      <c r="M58" s="96">
        <f>Hoja2!AC58</f>
        <v>0</v>
      </c>
      <c r="N58" s="1" t="str">
        <f>Hoja2!AD58</f>
        <v>N</v>
      </c>
      <c r="O58" s="9" t="str">
        <f>Hoja2!AE58</f>
        <v xml:space="preserve"> - </v>
      </c>
      <c r="P58" s="9" t="str">
        <f>Hoja2!AF58</f>
        <v xml:space="preserve"> - </v>
      </c>
      <c r="Q58" s="9" t="str">
        <f>Hoja2!AG58</f>
        <v xml:space="preserve"> - </v>
      </c>
      <c r="R58" s="9" t="str">
        <f>Hoja2!AH58</f>
        <v xml:space="preserve"> - </v>
      </c>
      <c r="S58" s="9" t="str">
        <f>Hoja2!AI58</f>
        <v>A-1</v>
      </c>
      <c r="T58" s="9" t="str">
        <f>Hoja2!AJ58</f>
        <v>301102011017</v>
      </c>
      <c r="U58" s="1"/>
      <c r="V58" s="53">
        <f t="shared" si="1"/>
        <v>12</v>
      </c>
    </row>
    <row r="59" spans="1:22" ht="30" customHeight="1" x14ac:dyDescent="0.25">
      <c r="A59" s="186">
        <f>Hoja2!B59</f>
        <v>0</v>
      </c>
      <c r="B59">
        <f>Hoja2!R59</f>
        <v>0</v>
      </c>
      <c r="C59" s="1"/>
      <c r="D59" t="str">
        <f>Hoja2!T59</f>
        <v>2026</v>
      </c>
      <c r="E59" s="113">
        <f>Hoja2!U59</f>
        <v>0</v>
      </c>
      <c r="F59" s="113">
        <f>Hoja2!V59</f>
        <v>0</v>
      </c>
      <c r="G59" s="113">
        <f>Hoja2!W59</f>
        <v>0</v>
      </c>
      <c r="H59" s="113">
        <f>Hoja2!X59</f>
        <v>0</v>
      </c>
      <c r="I59" s="5">
        <f>Hoja2!Y59</f>
        <v>0</v>
      </c>
      <c r="J59" s="5">
        <f>Hoja2!Z59</f>
        <v>0</v>
      </c>
      <c r="K59" s="5">
        <f>Hoja2!AB59</f>
        <v>0</v>
      </c>
      <c r="L59" s="5">
        <v>0</v>
      </c>
      <c r="M59" s="96">
        <f>Hoja2!AC59</f>
        <v>0</v>
      </c>
      <c r="N59" s="1" t="str">
        <f>Hoja2!AD59</f>
        <v>N</v>
      </c>
      <c r="O59" s="9" t="str">
        <f>Hoja2!AE59</f>
        <v xml:space="preserve"> - </v>
      </c>
      <c r="P59" s="9" t="str">
        <f>Hoja2!AF59</f>
        <v xml:space="preserve"> - </v>
      </c>
      <c r="Q59" s="9" t="str">
        <f>Hoja2!AG59</f>
        <v xml:space="preserve"> - </v>
      </c>
      <c r="R59" s="9" t="str">
        <f>Hoja2!AH59</f>
        <v xml:space="preserve"> - </v>
      </c>
      <c r="S59" s="9" t="str">
        <f>Hoja2!AI59</f>
        <v>A-1</v>
      </c>
      <c r="T59" s="9" t="str">
        <f>Hoja2!AJ59</f>
        <v>301102011018</v>
      </c>
      <c r="U59" s="1"/>
      <c r="V59" s="53">
        <f t="shared" si="1"/>
        <v>12</v>
      </c>
    </row>
    <row r="60" spans="1:22" ht="30" customHeight="1" x14ac:dyDescent="0.25">
      <c r="A60" s="186">
        <f>Hoja2!B60</f>
        <v>0</v>
      </c>
      <c r="B60">
        <f>Hoja2!R60</f>
        <v>0</v>
      </c>
      <c r="C60" s="1"/>
      <c r="D60" t="str">
        <f>Hoja2!T60</f>
        <v>2026</v>
      </c>
      <c r="E60" s="113">
        <f>Hoja2!U60</f>
        <v>0</v>
      </c>
      <c r="F60" s="113">
        <f>Hoja2!V60</f>
        <v>0</v>
      </c>
      <c r="G60" s="113">
        <f>Hoja2!W60</f>
        <v>0</v>
      </c>
      <c r="H60" s="113">
        <f>Hoja2!X60</f>
        <v>0</v>
      </c>
      <c r="I60" s="5">
        <f>Hoja2!Y60</f>
        <v>0</v>
      </c>
      <c r="J60" s="5">
        <f>Hoja2!Z60</f>
        <v>0</v>
      </c>
      <c r="K60" s="5">
        <f>Hoja2!AB60</f>
        <v>0</v>
      </c>
      <c r="L60" s="5">
        <v>0</v>
      </c>
      <c r="M60" s="96">
        <f>Hoja2!AC60</f>
        <v>0</v>
      </c>
      <c r="N60" s="1" t="str">
        <f>Hoja2!AD60</f>
        <v>N</v>
      </c>
      <c r="O60" s="9" t="str">
        <f>Hoja2!AE60</f>
        <v xml:space="preserve"> - </v>
      </c>
      <c r="P60" s="9" t="str">
        <f>Hoja2!AF60</f>
        <v xml:space="preserve"> - </v>
      </c>
      <c r="Q60" s="9" t="str">
        <f>Hoja2!AG60</f>
        <v xml:space="preserve"> - </v>
      </c>
      <c r="R60" s="9" t="str">
        <f>Hoja2!AH60</f>
        <v xml:space="preserve"> - </v>
      </c>
      <c r="S60" s="9" t="str">
        <f>Hoja2!AI60</f>
        <v>A-1</v>
      </c>
      <c r="T60" s="9" t="str">
        <f>Hoja2!AJ60</f>
        <v>301102011019</v>
      </c>
      <c r="U60" s="1"/>
      <c r="V60" s="53">
        <f t="shared" si="1"/>
        <v>12</v>
      </c>
    </row>
    <row r="61" spans="1:22" ht="30" customHeight="1" x14ac:dyDescent="0.25">
      <c r="A61" s="186">
        <f>Hoja2!B61</f>
        <v>0</v>
      </c>
      <c r="B61">
        <f>Hoja2!R61</f>
        <v>0</v>
      </c>
      <c r="C61" s="1"/>
      <c r="D61" t="str">
        <f>Hoja2!T61</f>
        <v>2026</v>
      </c>
      <c r="E61" s="113">
        <f>Hoja2!U61</f>
        <v>0</v>
      </c>
      <c r="F61" s="113">
        <f>Hoja2!V61</f>
        <v>0</v>
      </c>
      <c r="G61" s="113">
        <f>Hoja2!W61</f>
        <v>0</v>
      </c>
      <c r="H61" s="113">
        <f>Hoja2!X61</f>
        <v>0</v>
      </c>
      <c r="I61" s="5">
        <f>Hoja2!Y61</f>
        <v>0</v>
      </c>
      <c r="J61" s="5">
        <f>Hoja2!Z61</f>
        <v>0</v>
      </c>
      <c r="K61" s="5">
        <f>Hoja2!AB61</f>
        <v>0</v>
      </c>
      <c r="L61" s="5">
        <v>0</v>
      </c>
      <c r="M61" s="96">
        <f>Hoja2!AC61</f>
        <v>0</v>
      </c>
      <c r="N61" s="1" t="str">
        <f>Hoja2!AD61</f>
        <v>N</v>
      </c>
      <c r="O61" s="9" t="str">
        <f>Hoja2!AE61</f>
        <v xml:space="preserve"> - </v>
      </c>
      <c r="P61" s="9" t="str">
        <f>Hoja2!AF61</f>
        <v xml:space="preserve"> - </v>
      </c>
      <c r="Q61" s="9" t="str">
        <f>Hoja2!AG61</f>
        <v xml:space="preserve"> - </v>
      </c>
      <c r="R61" s="9" t="str">
        <f>Hoja2!AH61</f>
        <v xml:space="preserve"> - </v>
      </c>
      <c r="S61" s="9" t="str">
        <f>Hoja2!AI61</f>
        <v>A-1</v>
      </c>
      <c r="T61" s="9" t="str">
        <f>Hoja2!AJ61</f>
        <v>301102011020</v>
      </c>
      <c r="U61" s="1"/>
      <c r="V61" s="53">
        <f t="shared" si="1"/>
        <v>12</v>
      </c>
    </row>
    <row r="62" spans="1:22" ht="30" customHeight="1" x14ac:dyDescent="0.25">
      <c r="A62" s="186">
        <f>Hoja2!B62</f>
        <v>0</v>
      </c>
      <c r="B62">
        <f>Hoja2!R62</f>
        <v>0</v>
      </c>
      <c r="C62" s="1"/>
      <c r="D62" t="str">
        <f>Hoja2!T62</f>
        <v>2026</v>
      </c>
      <c r="E62" s="113">
        <f>Hoja2!U62</f>
        <v>0</v>
      </c>
      <c r="F62" s="113">
        <f>Hoja2!V62</f>
        <v>0</v>
      </c>
      <c r="G62" s="113">
        <f>Hoja2!W62</f>
        <v>0</v>
      </c>
      <c r="H62" s="113">
        <f>Hoja2!X62</f>
        <v>0</v>
      </c>
      <c r="I62" s="5">
        <f>Hoja2!Y62</f>
        <v>0</v>
      </c>
      <c r="J62" s="5">
        <f>Hoja2!Z62</f>
        <v>0</v>
      </c>
      <c r="K62" s="5">
        <f>Hoja2!AB62</f>
        <v>0</v>
      </c>
      <c r="L62" s="5">
        <v>0</v>
      </c>
      <c r="M62" s="96">
        <f>Hoja2!AC62</f>
        <v>0</v>
      </c>
      <c r="N62" s="1" t="str">
        <f>Hoja2!AD62</f>
        <v>N</v>
      </c>
      <c r="O62" s="9" t="str">
        <f>Hoja2!AE62</f>
        <v xml:space="preserve"> - </v>
      </c>
      <c r="P62" s="9" t="str">
        <f>Hoja2!AF62</f>
        <v xml:space="preserve"> - </v>
      </c>
      <c r="Q62" s="9" t="str">
        <f>Hoja2!AG62</f>
        <v xml:space="preserve"> - </v>
      </c>
      <c r="R62" s="9" t="str">
        <f>Hoja2!AH62</f>
        <v xml:space="preserve"> - </v>
      </c>
      <c r="S62" s="9" t="str">
        <f>Hoja2!AI62</f>
        <v>A-1</v>
      </c>
      <c r="T62" s="9" t="str">
        <f>Hoja2!AJ62</f>
        <v>301102011021</v>
      </c>
      <c r="U62" s="1"/>
      <c r="V62" s="53">
        <f t="shared" si="1"/>
        <v>12</v>
      </c>
    </row>
    <row r="63" spans="1:22" ht="30" customHeight="1" x14ac:dyDescent="0.25">
      <c r="A63" s="186">
        <f>Hoja2!B63</f>
        <v>0</v>
      </c>
      <c r="B63">
        <f>Hoja2!R63</f>
        <v>0</v>
      </c>
      <c r="C63" s="1"/>
      <c r="D63" t="str">
        <f>Hoja2!T63</f>
        <v>2026</v>
      </c>
      <c r="E63" s="113">
        <f>Hoja2!U63</f>
        <v>0</v>
      </c>
      <c r="F63" s="113">
        <f>Hoja2!V63</f>
        <v>0</v>
      </c>
      <c r="G63" s="113">
        <f>Hoja2!W63</f>
        <v>0</v>
      </c>
      <c r="H63" s="113">
        <f>Hoja2!X63</f>
        <v>0</v>
      </c>
      <c r="I63" s="5">
        <f>Hoja2!Y63</f>
        <v>0</v>
      </c>
      <c r="J63" s="5">
        <f>Hoja2!Z63</f>
        <v>0</v>
      </c>
      <c r="K63" s="5">
        <f>Hoja2!AB63</f>
        <v>0</v>
      </c>
      <c r="L63" s="5">
        <v>0</v>
      </c>
      <c r="M63" s="96">
        <f>Hoja2!AC63</f>
        <v>0</v>
      </c>
      <c r="N63" s="1" t="str">
        <f>Hoja2!AD63</f>
        <v>N</v>
      </c>
      <c r="O63" s="9" t="str">
        <f>Hoja2!AE63</f>
        <v xml:space="preserve"> - </v>
      </c>
      <c r="P63" s="9" t="str">
        <f>Hoja2!AF63</f>
        <v xml:space="preserve"> - </v>
      </c>
      <c r="Q63" s="9" t="str">
        <f>Hoja2!AG63</f>
        <v xml:space="preserve"> - </v>
      </c>
      <c r="R63" s="9" t="str">
        <f>Hoja2!AH63</f>
        <v xml:space="preserve"> - </v>
      </c>
      <c r="S63" s="9" t="str">
        <f>Hoja2!AI63</f>
        <v>A-1</v>
      </c>
      <c r="T63" s="9" t="str">
        <f>Hoja2!AJ63</f>
        <v>301102011022</v>
      </c>
      <c r="U63" s="1"/>
      <c r="V63" s="53">
        <f t="shared" si="1"/>
        <v>12</v>
      </c>
    </row>
    <row r="64" spans="1:22" ht="30" customHeight="1" x14ac:dyDescent="0.25">
      <c r="A64" s="186">
        <f>Hoja2!B64</f>
        <v>0</v>
      </c>
      <c r="B64">
        <f>Hoja2!R64</f>
        <v>0</v>
      </c>
      <c r="C64" s="1"/>
      <c r="D64" t="str">
        <f>Hoja2!T64</f>
        <v>2026</v>
      </c>
      <c r="E64" s="113">
        <f>Hoja2!U64</f>
        <v>0</v>
      </c>
      <c r="F64" s="113">
        <f>Hoja2!V64</f>
        <v>0</v>
      </c>
      <c r="G64" s="113">
        <f>Hoja2!W64</f>
        <v>0</v>
      </c>
      <c r="H64" s="113">
        <f>Hoja2!X64</f>
        <v>0</v>
      </c>
      <c r="I64" s="5">
        <f>Hoja2!Y64</f>
        <v>0</v>
      </c>
      <c r="J64" s="5">
        <f>Hoja2!Z64</f>
        <v>0</v>
      </c>
      <c r="K64" s="5">
        <f>Hoja2!AB64</f>
        <v>0</v>
      </c>
      <c r="L64" s="5">
        <v>0</v>
      </c>
      <c r="M64" s="96">
        <f>Hoja2!AC64</f>
        <v>0</v>
      </c>
      <c r="N64" s="1" t="str">
        <f>Hoja2!AD64</f>
        <v>N</v>
      </c>
      <c r="O64" s="9" t="str">
        <f>Hoja2!AE64</f>
        <v xml:space="preserve"> - </v>
      </c>
      <c r="P64" s="9" t="str">
        <f>Hoja2!AF64</f>
        <v xml:space="preserve"> - </v>
      </c>
      <c r="Q64" s="9" t="str">
        <f>Hoja2!AG64</f>
        <v xml:space="preserve"> - </v>
      </c>
      <c r="R64" s="9" t="str">
        <f>Hoja2!AH64</f>
        <v xml:space="preserve"> - </v>
      </c>
      <c r="S64" s="9" t="str">
        <f>Hoja2!AI64</f>
        <v>A-1</v>
      </c>
      <c r="T64" s="9" t="str">
        <f>Hoja2!AJ64</f>
        <v>301102011023</v>
      </c>
      <c r="U64" s="1"/>
      <c r="V64" s="53">
        <f t="shared" si="1"/>
        <v>12</v>
      </c>
    </row>
    <row r="65" spans="1:22" ht="30" customHeight="1" x14ac:dyDescent="0.25">
      <c r="A65" s="186">
        <f>Hoja2!B65</f>
        <v>0</v>
      </c>
      <c r="B65">
        <f>Hoja2!R65</f>
        <v>0</v>
      </c>
      <c r="C65" s="1"/>
      <c r="D65" t="str">
        <f>Hoja2!T65</f>
        <v>2026</v>
      </c>
      <c r="E65" s="113">
        <f>Hoja2!U65</f>
        <v>0</v>
      </c>
      <c r="F65" s="113">
        <f>Hoja2!V65</f>
        <v>0</v>
      </c>
      <c r="G65" s="113">
        <f>Hoja2!W65</f>
        <v>0</v>
      </c>
      <c r="H65" s="113">
        <f>Hoja2!X65</f>
        <v>0</v>
      </c>
      <c r="I65" s="5">
        <f>Hoja2!Y65</f>
        <v>0</v>
      </c>
      <c r="J65" s="5">
        <f>Hoja2!Z65</f>
        <v>0</v>
      </c>
      <c r="K65" s="5">
        <f>Hoja2!AB65</f>
        <v>0</v>
      </c>
      <c r="L65" s="5">
        <v>0</v>
      </c>
      <c r="M65" s="96">
        <f>Hoja2!AC65</f>
        <v>0</v>
      </c>
      <c r="N65" s="1" t="str">
        <f>Hoja2!AD65</f>
        <v>N</v>
      </c>
      <c r="O65" s="9" t="str">
        <f>Hoja2!AE65</f>
        <v xml:space="preserve"> - </v>
      </c>
      <c r="P65" s="9" t="str">
        <f>Hoja2!AF65</f>
        <v xml:space="preserve"> - </v>
      </c>
      <c r="Q65" s="9" t="str">
        <f>Hoja2!AG65</f>
        <v xml:space="preserve"> - </v>
      </c>
      <c r="R65" s="9" t="str">
        <f>Hoja2!AH65</f>
        <v xml:space="preserve"> - </v>
      </c>
      <c r="S65" s="9" t="str">
        <f>Hoja2!AI65</f>
        <v>A-1</v>
      </c>
      <c r="T65" s="9" t="str">
        <f>Hoja2!AJ65</f>
        <v>301102011024</v>
      </c>
      <c r="U65" s="1"/>
      <c r="V65" s="53">
        <f t="shared" si="1"/>
        <v>12</v>
      </c>
    </row>
    <row r="66" spans="1:22" ht="30" customHeight="1" x14ac:dyDescent="0.25">
      <c r="A66" s="186">
        <f>Hoja2!B66</f>
        <v>0</v>
      </c>
      <c r="B66">
        <f>Hoja2!R66</f>
        <v>0</v>
      </c>
      <c r="C66" s="1"/>
      <c r="D66" t="str">
        <f>Hoja2!T66</f>
        <v>2026</v>
      </c>
      <c r="E66" s="113">
        <f>Hoja2!U66</f>
        <v>0</v>
      </c>
      <c r="F66" s="113">
        <f>Hoja2!V66</f>
        <v>0</v>
      </c>
      <c r="G66" s="113">
        <f>Hoja2!W66</f>
        <v>0</v>
      </c>
      <c r="H66" s="113">
        <f>Hoja2!X66</f>
        <v>0</v>
      </c>
      <c r="I66" s="5">
        <f>Hoja2!Y66</f>
        <v>0</v>
      </c>
      <c r="J66" s="5">
        <f>Hoja2!Z66</f>
        <v>0</v>
      </c>
      <c r="K66" s="5">
        <f>Hoja2!AB66</f>
        <v>0</v>
      </c>
      <c r="L66" s="5">
        <v>0</v>
      </c>
      <c r="M66" s="96">
        <f>Hoja2!AC66</f>
        <v>0</v>
      </c>
      <c r="N66" s="1" t="str">
        <f>Hoja2!AD66</f>
        <v>N</v>
      </c>
      <c r="O66" s="9" t="str">
        <f>Hoja2!AE66</f>
        <v xml:space="preserve"> - </v>
      </c>
      <c r="P66" s="9" t="str">
        <f>Hoja2!AF66</f>
        <v xml:space="preserve"> - </v>
      </c>
      <c r="Q66" s="9" t="str">
        <f>Hoja2!AG66</f>
        <v xml:space="preserve"> - </v>
      </c>
      <c r="R66" s="9" t="str">
        <f>Hoja2!AH66</f>
        <v xml:space="preserve"> - </v>
      </c>
      <c r="S66" s="9" t="str">
        <f>Hoja2!AI66</f>
        <v>A-1</v>
      </c>
      <c r="T66" s="9" t="str">
        <f>Hoja2!AJ66</f>
        <v>301102011025</v>
      </c>
      <c r="U66" s="1"/>
      <c r="V66" s="53">
        <f t="shared" si="1"/>
        <v>12</v>
      </c>
    </row>
    <row r="67" spans="1:22" ht="30" customHeight="1" x14ac:dyDescent="0.25">
      <c r="A67" s="186">
        <f>Hoja2!B67</f>
        <v>0</v>
      </c>
      <c r="B67">
        <f>Hoja2!R67</f>
        <v>0</v>
      </c>
      <c r="C67" s="1"/>
      <c r="D67" t="str">
        <f>Hoja2!T67</f>
        <v>2026</v>
      </c>
      <c r="E67" s="113">
        <f>Hoja2!U67</f>
        <v>0</v>
      </c>
      <c r="F67" s="113">
        <f>Hoja2!V67</f>
        <v>0</v>
      </c>
      <c r="G67" s="113">
        <f>Hoja2!W67</f>
        <v>0</v>
      </c>
      <c r="H67" s="113">
        <f>Hoja2!X67</f>
        <v>0</v>
      </c>
      <c r="I67" s="5">
        <f>Hoja2!Y67</f>
        <v>0</v>
      </c>
      <c r="J67" s="5">
        <f>Hoja2!Z67</f>
        <v>0</v>
      </c>
      <c r="K67" s="5">
        <f>Hoja2!AB67</f>
        <v>0</v>
      </c>
      <c r="L67" s="5">
        <v>0</v>
      </c>
      <c r="M67" s="96">
        <f>Hoja2!AC67</f>
        <v>0</v>
      </c>
      <c r="N67" s="1" t="str">
        <f>Hoja2!AD67</f>
        <v>N</v>
      </c>
      <c r="O67" s="9" t="str">
        <f>Hoja2!AE67</f>
        <v xml:space="preserve"> - </v>
      </c>
      <c r="P67" s="9" t="str">
        <f>Hoja2!AF67</f>
        <v xml:space="preserve"> - </v>
      </c>
      <c r="Q67" s="9" t="str">
        <f>Hoja2!AG67</f>
        <v xml:space="preserve"> - </v>
      </c>
      <c r="R67" s="9" t="str">
        <f>Hoja2!AH67</f>
        <v xml:space="preserve"> - </v>
      </c>
      <c r="S67" s="9" t="str">
        <f>Hoja2!AI67</f>
        <v>A-1</v>
      </c>
      <c r="T67" s="9" t="str">
        <f>Hoja2!AJ67</f>
        <v>301102011026</v>
      </c>
      <c r="U67" s="1"/>
      <c r="V67" s="53">
        <f t="shared" si="1"/>
        <v>12</v>
      </c>
    </row>
    <row r="68" spans="1:22" ht="30" customHeight="1" x14ac:dyDescent="0.25">
      <c r="A68" s="186">
        <f>Hoja2!B68</f>
        <v>0</v>
      </c>
      <c r="B68">
        <f>Hoja2!R68</f>
        <v>0</v>
      </c>
      <c r="C68" s="1"/>
      <c r="D68" t="str">
        <f>Hoja2!T68</f>
        <v>2026</v>
      </c>
      <c r="E68" s="113">
        <f>Hoja2!U68</f>
        <v>0</v>
      </c>
      <c r="F68" s="113">
        <f>Hoja2!V68</f>
        <v>0</v>
      </c>
      <c r="G68" s="113">
        <f>Hoja2!W68</f>
        <v>0</v>
      </c>
      <c r="H68" s="113">
        <f>Hoja2!X68</f>
        <v>0</v>
      </c>
      <c r="I68" s="5">
        <f>Hoja2!Y68</f>
        <v>0</v>
      </c>
      <c r="J68" s="5">
        <f>Hoja2!Z68</f>
        <v>0</v>
      </c>
      <c r="K68" s="5">
        <f>Hoja2!AB68</f>
        <v>0</v>
      </c>
      <c r="L68" s="5">
        <v>0</v>
      </c>
      <c r="M68" s="96">
        <f>Hoja2!AC68</f>
        <v>0</v>
      </c>
      <c r="N68" s="1" t="str">
        <f>Hoja2!AD68</f>
        <v>N</v>
      </c>
      <c r="O68" s="9" t="str">
        <f>Hoja2!AE68</f>
        <v xml:space="preserve"> - </v>
      </c>
      <c r="P68" s="9" t="str">
        <f>Hoja2!AF68</f>
        <v xml:space="preserve"> - </v>
      </c>
      <c r="Q68" s="9" t="str">
        <f>Hoja2!AG68</f>
        <v xml:space="preserve"> - </v>
      </c>
      <c r="R68" s="9" t="str">
        <f>Hoja2!AH68</f>
        <v xml:space="preserve"> - </v>
      </c>
      <c r="S68" s="9" t="str">
        <f>Hoja2!AI68</f>
        <v>A-1</v>
      </c>
      <c r="T68" s="9" t="str">
        <f>Hoja2!AJ68</f>
        <v>301102011027</v>
      </c>
      <c r="U68" s="1"/>
      <c r="V68" s="53">
        <f t="shared" si="1"/>
        <v>12</v>
      </c>
    </row>
    <row r="69" spans="1:22" ht="30" customHeight="1" x14ac:dyDescent="0.25">
      <c r="A69" s="186">
        <f>Hoja2!B69</f>
        <v>0</v>
      </c>
      <c r="B69">
        <f>Hoja2!R69</f>
        <v>0</v>
      </c>
      <c r="C69" s="1"/>
      <c r="D69" t="str">
        <f>Hoja2!T69</f>
        <v>2026</v>
      </c>
      <c r="E69" s="113">
        <f>Hoja2!U69</f>
        <v>0</v>
      </c>
      <c r="F69" s="113">
        <f>Hoja2!V69</f>
        <v>0</v>
      </c>
      <c r="G69" s="113">
        <f>Hoja2!W69</f>
        <v>0</v>
      </c>
      <c r="H69" s="113">
        <f>Hoja2!X69</f>
        <v>0</v>
      </c>
      <c r="I69" s="5">
        <f>Hoja2!Y69</f>
        <v>0</v>
      </c>
      <c r="J69" s="5">
        <f>Hoja2!Z69</f>
        <v>0</v>
      </c>
      <c r="K69" s="5">
        <f>Hoja2!AB69</f>
        <v>0</v>
      </c>
      <c r="L69" s="5">
        <v>0</v>
      </c>
      <c r="M69" s="96">
        <f>Hoja2!AC69</f>
        <v>0</v>
      </c>
      <c r="N69" s="1" t="str">
        <f>Hoja2!AD69</f>
        <v>N</v>
      </c>
      <c r="O69" s="9" t="str">
        <f>Hoja2!AE69</f>
        <v xml:space="preserve"> - </v>
      </c>
      <c r="P69" s="9" t="str">
        <f>Hoja2!AF69</f>
        <v xml:space="preserve"> - </v>
      </c>
      <c r="Q69" s="9" t="str">
        <f>Hoja2!AG69</f>
        <v xml:space="preserve"> - </v>
      </c>
      <c r="R69" s="9" t="str">
        <f>Hoja2!AH69</f>
        <v xml:space="preserve"> - </v>
      </c>
      <c r="S69" s="9" t="str">
        <f>Hoja2!AI69</f>
        <v>A-1</v>
      </c>
      <c r="T69" s="9" t="str">
        <f>Hoja2!AJ69</f>
        <v>301102011028</v>
      </c>
      <c r="U69" s="1"/>
      <c r="V69" s="53">
        <f t="shared" si="1"/>
        <v>12</v>
      </c>
    </row>
    <row r="70" spans="1:22" ht="30" customHeight="1" x14ac:dyDescent="0.25">
      <c r="A70" s="186">
        <f>Hoja2!B70</f>
        <v>0</v>
      </c>
      <c r="B70">
        <f>Hoja2!R70</f>
        <v>0</v>
      </c>
      <c r="C70" s="1"/>
      <c r="D70" t="str">
        <f>Hoja2!T70</f>
        <v>2026</v>
      </c>
      <c r="E70" s="113">
        <f>Hoja2!U70</f>
        <v>0</v>
      </c>
      <c r="F70" s="113">
        <f>Hoja2!V70</f>
        <v>0</v>
      </c>
      <c r="G70" s="113">
        <f>Hoja2!W70</f>
        <v>0</v>
      </c>
      <c r="H70" s="113">
        <f>Hoja2!X70</f>
        <v>0</v>
      </c>
      <c r="I70" s="5">
        <f>Hoja2!Y70</f>
        <v>0</v>
      </c>
      <c r="J70" s="5">
        <f>Hoja2!Z70</f>
        <v>0</v>
      </c>
      <c r="K70" s="5">
        <f>Hoja2!AB70</f>
        <v>0</v>
      </c>
      <c r="L70" s="5">
        <v>0</v>
      </c>
      <c r="M70" s="96">
        <f>Hoja2!AC70</f>
        <v>0</v>
      </c>
      <c r="N70" s="1" t="str">
        <f>Hoja2!AD70</f>
        <v>N</v>
      </c>
      <c r="O70" s="9" t="str">
        <f>Hoja2!AE70</f>
        <v xml:space="preserve"> - </v>
      </c>
      <c r="P70" s="9" t="str">
        <f>Hoja2!AF70</f>
        <v xml:space="preserve"> - </v>
      </c>
      <c r="Q70" s="9" t="str">
        <f>Hoja2!AG70</f>
        <v xml:space="preserve"> - </v>
      </c>
      <c r="R70" s="9" t="str">
        <f>Hoja2!AH70</f>
        <v xml:space="preserve"> - </v>
      </c>
      <c r="S70" s="9" t="str">
        <f>Hoja2!AI70</f>
        <v>A-1</v>
      </c>
      <c r="T70" s="9" t="str">
        <f>Hoja2!AJ70</f>
        <v>301102011029</v>
      </c>
      <c r="U70" s="1"/>
      <c r="V70" s="53">
        <f t="shared" si="1"/>
        <v>12</v>
      </c>
    </row>
    <row r="71" spans="1:22" ht="30" customHeight="1" x14ac:dyDescent="0.25">
      <c r="A71" s="186">
        <f>Hoja2!B71</f>
        <v>0</v>
      </c>
      <c r="B71">
        <f>Hoja2!R71</f>
        <v>0</v>
      </c>
      <c r="C71" s="1"/>
      <c r="D71" t="str">
        <f>Hoja2!T71</f>
        <v>2026</v>
      </c>
      <c r="E71" s="113">
        <f>Hoja2!U71</f>
        <v>0</v>
      </c>
      <c r="F71" s="113">
        <f>Hoja2!V71</f>
        <v>0</v>
      </c>
      <c r="G71" s="113">
        <f>Hoja2!W71</f>
        <v>0</v>
      </c>
      <c r="H71" s="113">
        <f>Hoja2!X71</f>
        <v>0</v>
      </c>
      <c r="I71" s="5">
        <f>Hoja2!Y71</f>
        <v>0</v>
      </c>
      <c r="J71" s="5">
        <f>Hoja2!Z71</f>
        <v>0</v>
      </c>
      <c r="K71" s="5">
        <f>Hoja2!AB71</f>
        <v>0</v>
      </c>
      <c r="L71" s="5">
        <v>0</v>
      </c>
      <c r="M71" s="96">
        <f>Hoja2!AC71</f>
        <v>0</v>
      </c>
      <c r="N71" s="1" t="str">
        <f>Hoja2!AD71</f>
        <v>N</v>
      </c>
      <c r="O71" s="9" t="str">
        <f>Hoja2!AE71</f>
        <v xml:space="preserve"> - </v>
      </c>
      <c r="P71" s="9" t="str">
        <f>Hoja2!AF71</f>
        <v xml:space="preserve"> - </v>
      </c>
      <c r="Q71" s="9" t="str">
        <f>Hoja2!AG71</f>
        <v xml:space="preserve"> - </v>
      </c>
      <c r="R71" s="9" t="str">
        <f>Hoja2!AH71</f>
        <v xml:space="preserve"> - </v>
      </c>
      <c r="S71" s="9" t="str">
        <f>Hoja2!AI71</f>
        <v>A-1</v>
      </c>
      <c r="T71" s="9" t="str">
        <f>Hoja2!AJ71</f>
        <v>301102011030</v>
      </c>
      <c r="U71" s="1"/>
      <c r="V71" s="53">
        <f t="shared" si="1"/>
        <v>12</v>
      </c>
    </row>
    <row r="72" spans="1:22" ht="30" customHeight="1" x14ac:dyDescent="0.25">
      <c r="A72" s="186">
        <f>Hoja2!B72</f>
        <v>0</v>
      </c>
      <c r="B72">
        <f>Hoja2!R72</f>
        <v>0</v>
      </c>
      <c r="C72" s="1"/>
      <c r="D72" t="str">
        <f>Hoja2!T72</f>
        <v>2026</v>
      </c>
      <c r="E72" s="113">
        <f>Hoja2!U72</f>
        <v>0</v>
      </c>
      <c r="F72" s="113">
        <f>Hoja2!V72</f>
        <v>0</v>
      </c>
      <c r="G72" s="113">
        <f>Hoja2!W72</f>
        <v>0</v>
      </c>
      <c r="H72" s="113">
        <f>Hoja2!X72</f>
        <v>0</v>
      </c>
      <c r="I72" s="5">
        <f>Hoja2!Y72</f>
        <v>0</v>
      </c>
      <c r="J72" s="5">
        <f>Hoja2!Z72</f>
        <v>0</v>
      </c>
      <c r="K72" s="5">
        <f>Hoja2!AB72</f>
        <v>0</v>
      </c>
      <c r="L72" s="5">
        <v>0</v>
      </c>
      <c r="M72" s="96">
        <f>Hoja2!AC72</f>
        <v>0</v>
      </c>
      <c r="N72" s="1" t="str">
        <f>Hoja2!AD72</f>
        <v>N</v>
      </c>
      <c r="O72" s="9" t="str">
        <f>Hoja2!AE72</f>
        <v xml:space="preserve"> - </v>
      </c>
      <c r="P72" s="9" t="str">
        <f>Hoja2!AF72</f>
        <v xml:space="preserve"> - </v>
      </c>
      <c r="Q72" s="9" t="str">
        <f>Hoja2!AG72</f>
        <v xml:space="preserve"> - </v>
      </c>
      <c r="R72" s="9" t="str">
        <f>Hoja2!AH72</f>
        <v xml:space="preserve"> - </v>
      </c>
      <c r="S72" s="9" t="str">
        <f>Hoja2!AI72</f>
        <v>A-1</v>
      </c>
      <c r="T72" s="9" t="str">
        <f>Hoja2!AJ72</f>
        <v>301102011031</v>
      </c>
      <c r="U72" s="1"/>
      <c r="V72" s="53">
        <f t="shared" si="1"/>
        <v>12</v>
      </c>
    </row>
    <row r="73" spans="1:22" ht="30" customHeight="1" x14ac:dyDescent="0.25">
      <c r="A73" s="186">
        <f>Hoja2!B73</f>
        <v>0</v>
      </c>
      <c r="B73">
        <f>Hoja2!R73</f>
        <v>0</v>
      </c>
      <c r="C73" s="1"/>
      <c r="D73" t="str">
        <f>Hoja2!T73</f>
        <v>2026</v>
      </c>
      <c r="E73" s="113">
        <f>Hoja2!U73</f>
        <v>0</v>
      </c>
      <c r="F73" s="113">
        <f>Hoja2!V73</f>
        <v>0</v>
      </c>
      <c r="G73" s="113">
        <f>Hoja2!W73</f>
        <v>0</v>
      </c>
      <c r="H73" s="113">
        <f>Hoja2!X73</f>
        <v>0</v>
      </c>
      <c r="I73" s="5">
        <f>Hoja2!Y73</f>
        <v>0</v>
      </c>
      <c r="J73" s="5">
        <f>Hoja2!Z73</f>
        <v>0</v>
      </c>
      <c r="K73" s="5">
        <f>Hoja2!AB73</f>
        <v>0</v>
      </c>
      <c r="L73" s="5">
        <v>0</v>
      </c>
      <c r="M73" s="96">
        <f>Hoja2!AC73</f>
        <v>0</v>
      </c>
      <c r="N73" s="1" t="str">
        <f>Hoja2!AD73</f>
        <v>N</v>
      </c>
      <c r="O73" s="9" t="str">
        <f>Hoja2!AE73</f>
        <v xml:space="preserve"> - </v>
      </c>
      <c r="P73" s="9" t="str">
        <f>Hoja2!AF73</f>
        <v xml:space="preserve"> - </v>
      </c>
      <c r="Q73" s="9" t="str">
        <f>Hoja2!AG73</f>
        <v xml:space="preserve"> - </v>
      </c>
      <c r="R73" s="9" t="str">
        <f>Hoja2!AH73</f>
        <v xml:space="preserve"> - </v>
      </c>
      <c r="S73" s="9" t="str">
        <f>Hoja2!AI73</f>
        <v>A-1</v>
      </c>
      <c r="T73" s="9" t="str">
        <f>Hoja2!AJ73</f>
        <v>301102011032</v>
      </c>
      <c r="U73" s="1"/>
      <c r="V73" s="53">
        <f t="shared" si="1"/>
        <v>12</v>
      </c>
    </row>
    <row r="74" spans="1:22" ht="30" customHeight="1" x14ac:dyDescent="0.25">
      <c r="A74" s="186">
        <f>Hoja2!B74</f>
        <v>0</v>
      </c>
      <c r="B74">
        <f>Hoja2!R74</f>
        <v>0</v>
      </c>
      <c r="C74" s="1"/>
      <c r="D74" t="str">
        <f>Hoja2!T74</f>
        <v>2026</v>
      </c>
      <c r="E74" s="113">
        <f>Hoja2!U74</f>
        <v>0</v>
      </c>
      <c r="F74" s="113">
        <f>Hoja2!V74</f>
        <v>0</v>
      </c>
      <c r="G74" s="113">
        <f>Hoja2!W74</f>
        <v>0</v>
      </c>
      <c r="H74" s="113">
        <f>Hoja2!X74</f>
        <v>0</v>
      </c>
      <c r="I74" s="5">
        <f>Hoja2!Y74</f>
        <v>0</v>
      </c>
      <c r="J74" s="5">
        <f>Hoja2!Z74</f>
        <v>0</v>
      </c>
      <c r="K74" s="5">
        <f>Hoja2!AB74</f>
        <v>0</v>
      </c>
      <c r="L74" s="5">
        <v>0</v>
      </c>
      <c r="M74" s="96">
        <f>Hoja2!AC74</f>
        <v>0</v>
      </c>
      <c r="N74" s="1" t="str">
        <f>Hoja2!AD74</f>
        <v>N</v>
      </c>
      <c r="O74" s="9" t="str">
        <f>Hoja2!AE74</f>
        <v xml:space="preserve"> - </v>
      </c>
      <c r="P74" s="9" t="str">
        <f>Hoja2!AF74</f>
        <v xml:space="preserve"> - </v>
      </c>
      <c r="Q74" s="9" t="str">
        <f>Hoja2!AG74</f>
        <v xml:space="preserve"> - </v>
      </c>
      <c r="R74" s="9" t="str">
        <f>Hoja2!AH74</f>
        <v xml:space="preserve"> - </v>
      </c>
      <c r="S74" s="9" t="str">
        <f>Hoja2!AI74</f>
        <v>A-1</v>
      </c>
      <c r="T74" s="9" t="str">
        <f>Hoja2!AJ74</f>
        <v>301102011033</v>
      </c>
      <c r="U74" s="1"/>
      <c r="V74" s="53">
        <f t="shared" si="1"/>
        <v>12</v>
      </c>
    </row>
    <row r="75" spans="1:22" ht="30" customHeight="1" x14ac:dyDescent="0.25">
      <c r="A75" s="186">
        <f>Hoja2!B75</f>
        <v>0</v>
      </c>
      <c r="B75">
        <f>Hoja2!R75</f>
        <v>0</v>
      </c>
      <c r="C75" s="1"/>
      <c r="D75" t="str">
        <f>Hoja2!T75</f>
        <v>2026</v>
      </c>
      <c r="E75" s="113">
        <f>Hoja2!U75</f>
        <v>0</v>
      </c>
      <c r="F75" s="113">
        <f>Hoja2!V75</f>
        <v>0</v>
      </c>
      <c r="G75" s="113">
        <f>Hoja2!W75</f>
        <v>0</v>
      </c>
      <c r="H75" s="113">
        <f>Hoja2!X75</f>
        <v>0</v>
      </c>
      <c r="I75" s="5">
        <f>Hoja2!Y75</f>
        <v>0</v>
      </c>
      <c r="J75" s="5">
        <f>Hoja2!Z75</f>
        <v>0</v>
      </c>
      <c r="K75" s="5">
        <f>Hoja2!AB75</f>
        <v>0</v>
      </c>
      <c r="L75" s="5">
        <v>0</v>
      </c>
      <c r="M75" s="96">
        <f>Hoja2!AC75</f>
        <v>0</v>
      </c>
      <c r="N75" s="1" t="str">
        <f>Hoja2!AD75</f>
        <v>N</v>
      </c>
      <c r="O75" s="9" t="str">
        <f>Hoja2!AE75</f>
        <v xml:space="preserve"> - </v>
      </c>
      <c r="P75" s="9" t="str">
        <f>Hoja2!AF75</f>
        <v xml:space="preserve"> - </v>
      </c>
      <c r="Q75" s="9" t="str">
        <f>Hoja2!AG75</f>
        <v xml:space="preserve"> - </v>
      </c>
      <c r="R75" s="9" t="str">
        <f>Hoja2!AH75</f>
        <v xml:space="preserve"> - </v>
      </c>
      <c r="S75" s="9" t="str">
        <f>Hoja2!AI75</f>
        <v>A-1</v>
      </c>
      <c r="T75" s="9" t="str">
        <f>Hoja2!AJ75</f>
        <v>301102011034</v>
      </c>
      <c r="U75" s="1"/>
      <c r="V75" s="53">
        <f t="shared" ref="V75:V138" si="2">LEN(T75)</f>
        <v>12</v>
      </c>
    </row>
    <row r="76" spans="1:22" ht="30" customHeight="1" x14ac:dyDescent="0.25">
      <c r="A76" s="186">
        <f>Hoja2!B76</f>
        <v>0</v>
      </c>
      <c r="B76">
        <f>Hoja2!R76</f>
        <v>0</v>
      </c>
      <c r="C76" s="1"/>
      <c r="D76" t="str">
        <f>Hoja2!T76</f>
        <v>2026</v>
      </c>
      <c r="E76" s="113">
        <f>Hoja2!U76</f>
        <v>0</v>
      </c>
      <c r="F76" s="113">
        <f>Hoja2!V76</f>
        <v>0</v>
      </c>
      <c r="G76" s="113">
        <f>Hoja2!W76</f>
        <v>0</v>
      </c>
      <c r="H76" s="113">
        <f>Hoja2!X76</f>
        <v>0</v>
      </c>
      <c r="I76" s="5">
        <f>Hoja2!Y76</f>
        <v>0</v>
      </c>
      <c r="J76" s="5">
        <f>Hoja2!Z76</f>
        <v>0</v>
      </c>
      <c r="K76" s="5">
        <f>Hoja2!AB76</f>
        <v>0</v>
      </c>
      <c r="L76" s="5">
        <v>0</v>
      </c>
      <c r="M76" s="96">
        <f>Hoja2!AC76</f>
        <v>0</v>
      </c>
      <c r="N76" s="1" t="str">
        <f>Hoja2!AD76</f>
        <v>N</v>
      </c>
      <c r="O76" s="9" t="str">
        <f>Hoja2!AE76</f>
        <v xml:space="preserve"> - </v>
      </c>
      <c r="P76" s="9" t="str">
        <f>Hoja2!AF76</f>
        <v xml:space="preserve"> - </v>
      </c>
      <c r="Q76" s="9" t="str">
        <f>Hoja2!AG76</f>
        <v xml:space="preserve"> - </v>
      </c>
      <c r="R76" s="9" t="str">
        <f>Hoja2!AH76</f>
        <v xml:space="preserve"> - </v>
      </c>
      <c r="S76" s="9" t="str">
        <f>Hoja2!AI76</f>
        <v>A-1</v>
      </c>
      <c r="T76" s="9" t="str">
        <f>Hoja2!AJ76</f>
        <v>301102011035</v>
      </c>
      <c r="U76" s="1"/>
      <c r="V76" s="53">
        <f t="shared" si="2"/>
        <v>12</v>
      </c>
    </row>
    <row r="77" spans="1:22" ht="30" customHeight="1" x14ac:dyDescent="0.25">
      <c r="A77" s="186">
        <f>Hoja2!B77</f>
        <v>0</v>
      </c>
      <c r="B77">
        <f>Hoja2!R77</f>
        <v>0</v>
      </c>
      <c r="C77" s="1"/>
      <c r="D77" t="str">
        <f>Hoja2!T77</f>
        <v>2026</v>
      </c>
      <c r="E77" s="113">
        <f>Hoja2!U77</f>
        <v>0</v>
      </c>
      <c r="F77" s="113">
        <f>Hoja2!V77</f>
        <v>0</v>
      </c>
      <c r="G77" s="113">
        <f>Hoja2!W77</f>
        <v>0</v>
      </c>
      <c r="H77" s="113">
        <f>Hoja2!X77</f>
        <v>0</v>
      </c>
      <c r="I77" s="5">
        <f>Hoja2!Y77</f>
        <v>0</v>
      </c>
      <c r="J77" s="5">
        <f>Hoja2!Z77</f>
        <v>0</v>
      </c>
      <c r="K77" s="5">
        <f>Hoja2!AB77</f>
        <v>0</v>
      </c>
      <c r="L77" s="5">
        <v>0</v>
      </c>
      <c r="M77" s="96">
        <f>Hoja2!AC77</f>
        <v>0</v>
      </c>
      <c r="N77" s="1" t="str">
        <f>Hoja2!AD77</f>
        <v>N</v>
      </c>
      <c r="O77" s="9" t="str">
        <f>Hoja2!AE77</f>
        <v xml:space="preserve"> - </v>
      </c>
      <c r="P77" s="9" t="str">
        <f>Hoja2!AF77</f>
        <v xml:space="preserve"> - </v>
      </c>
      <c r="Q77" s="9" t="str">
        <f>Hoja2!AG77</f>
        <v xml:space="preserve"> - </v>
      </c>
      <c r="R77" s="9" t="str">
        <f>Hoja2!AH77</f>
        <v xml:space="preserve"> - </v>
      </c>
      <c r="S77" s="9" t="str">
        <f>Hoja2!AI77</f>
        <v>A-1</v>
      </c>
      <c r="T77" s="9" t="str">
        <f>Hoja2!AJ77</f>
        <v>301102011036</v>
      </c>
      <c r="U77" s="1"/>
      <c r="V77" s="53">
        <f t="shared" si="2"/>
        <v>12</v>
      </c>
    </row>
    <row r="78" spans="1:22" ht="30" customHeight="1" x14ac:dyDescent="0.25">
      <c r="A78" s="186">
        <f>Hoja2!B78</f>
        <v>0</v>
      </c>
      <c r="B78">
        <f>Hoja2!R78</f>
        <v>0</v>
      </c>
      <c r="C78" s="1"/>
      <c r="D78" t="str">
        <f>Hoja2!T78</f>
        <v>2026</v>
      </c>
      <c r="E78" s="113">
        <f>Hoja2!U78</f>
        <v>0</v>
      </c>
      <c r="F78" s="113">
        <f>Hoja2!V78</f>
        <v>0</v>
      </c>
      <c r="G78" s="113">
        <f>Hoja2!W78</f>
        <v>0</v>
      </c>
      <c r="H78" s="113">
        <f>Hoja2!X78</f>
        <v>0</v>
      </c>
      <c r="I78" s="5">
        <f>Hoja2!Y78</f>
        <v>0</v>
      </c>
      <c r="J78" s="5">
        <f>Hoja2!Z78</f>
        <v>0</v>
      </c>
      <c r="K78" s="5">
        <f>Hoja2!AB78</f>
        <v>0</v>
      </c>
      <c r="L78" s="5">
        <v>0</v>
      </c>
      <c r="M78" s="96">
        <f>Hoja2!AC78</f>
        <v>0</v>
      </c>
      <c r="N78" s="1" t="str">
        <f>Hoja2!AD78</f>
        <v>N</v>
      </c>
      <c r="O78" s="9" t="str">
        <f>Hoja2!AE78</f>
        <v xml:space="preserve"> - </v>
      </c>
      <c r="P78" s="9" t="str">
        <f>Hoja2!AF78</f>
        <v xml:space="preserve"> - </v>
      </c>
      <c r="Q78" s="9" t="str">
        <f>Hoja2!AG78</f>
        <v xml:space="preserve"> - </v>
      </c>
      <c r="R78" s="9" t="str">
        <f>Hoja2!AH78</f>
        <v xml:space="preserve"> - </v>
      </c>
      <c r="S78" s="9" t="str">
        <f>Hoja2!AI78</f>
        <v>A-1</v>
      </c>
      <c r="T78" s="9" t="str">
        <f>Hoja2!AJ78</f>
        <v>301102011037</v>
      </c>
      <c r="U78" s="1"/>
      <c r="V78" s="53">
        <f t="shared" si="2"/>
        <v>12</v>
      </c>
    </row>
    <row r="79" spans="1:22" ht="30" customHeight="1" x14ac:dyDescent="0.25">
      <c r="A79" s="186">
        <f>Hoja2!B79</f>
        <v>0</v>
      </c>
      <c r="B79">
        <f>Hoja2!R79</f>
        <v>0</v>
      </c>
      <c r="C79" s="1"/>
      <c r="D79" t="str">
        <f>Hoja2!T79</f>
        <v>2026</v>
      </c>
      <c r="E79" s="113">
        <f>Hoja2!U79</f>
        <v>0</v>
      </c>
      <c r="F79" s="113">
        <f>Hoja2!V79</f>
        <v>0</v>
      </c>
      <c r="G79" s="113">
        <f>Hoja2!W79</f>
        <v>0</v>
      </c>
      <c r="H79" s="113">
        <f>Hoja2!X79</f>
        <v>0</v>
      </c>
      <c r="I79" s="5">
        <f>Hoja2!Y79</f>
        <v>0</v>
      </c>
      <c r="J79" s="5">
        <f>Hoja2!Z79</f>
        <v>0</v>
      </c>
      <c r="K79" s="5">
        <f>Hoja2!AB79</f>
        <v>0</v>
      </c>
      <c r="L79" s="5">
        <v>0</v>
      </c>
      <c r="M79" s="96">
        <f>Hoja2!AC79</f>
        <v>0</v>
      </c>
      <c r="N79" s="1" t="str">
        <f>Hoja2!AD79</f>
        <v>N</v>
      </c>
      <c r="O79" s="9" t="str">
        <f>Hoja2!AE79</f>
        <v xml:space="preserve"> - </v>
      </c>
      <c r="P79" s="9" t="str">
        <f>Hoja2!AF79</f>
        <v xml:space="preserve"> - </v>
      </c>
      <c r="Q79" s="9" t="str">
        <f>Hoja2!AG79</f>
        <v xml:space="preserve"> - </v>
      </c>
      <c r="R79" s="9" t="str">
        <f>Hoja2!AH79</f>
        <v xml:space="preserve"> - </v>
      </c>
      <c r="S79" s="9" t="str">
        <f>Hoja2!AI79</f>
        <v>A-1</v>
      </c>
      <c r="T79" s="9" t="str">
        <f>Hoja2!AJ79</f>
        <v>301102011038</v>
      </c>
      <c r="U79" s="1"/>
      <c r="V79" s="53">
        <f t="shared" si="2"/>
        <v>12</v>
      </c>
    </row>
    <row r="80" spans="1:22" ht="30" customHeight="1" x14ac:dyDescent="0.25">
      <c r="A80" s="186">
        <f>Hoja2!B80</f>
        <v>0</v>
      </c>
      <c r="B80">
        <f>Hoja2!R80</f>
        <v>0</v>
      </c>
      <c r="C80" s="1"/>
      <c r="D80" t="str">
        <f>Hoja2!T80</f>
        <v>2026</v>
      </c>
      <c r="E80" s="113">
        <f>Hoja2!U80</f>
        <v>0</v>
      </c>
      <c r="F80" s="113">
        <f>Hoja2!V80</f>
        <v>0</v>
      </c>
      <c r="G80" s="113">
        <f>Hoja2!W80</f>
        <v>0</v>
      </c>
      <c r="H80" s="113">
        <f>Hoja2!X80</f>
        <v>0</v>
      </c>
      <c r="I80" s="5">
        <f>Hoja2!Y80</f>
        <v>0</v>
      </c>
      <c r="J80" s="5">
        <f>Hoja2!Z80</f>
        <v>0</v>
      </c>
      <c r="K80" s="5">
        <f>Hoja2!AB80</f>
        <v>0</v>
      </c>
      <c r="L80" s="5">
        <v>0</v>
      </c>
      <c r="M80" s="96">
        <f>Hoja2!AC80</f>
        <v>0</v>
      </c>
      <c r="N80" s="1" t="str">
        <f>Hoja2!AD80</f>
        <v>N</v>
      </c>
      <c r="O80" s="9" t="str">
        <f>Hoja2!AE80</f>
        <v xml:space="preserve"> - </v>
      </c>
      <c r="P80" s="9" t="str">
        <f>Hoja2!AF80</f>
        <v xml:space="preserve"> - </v>
      </c>
      <c r="Q80" s="9" t="str">
        <f>Hoja2!AG80</f>
        <v xml:space="preserve"> - </v>
      </c>
      <c r="R80" s="9" t="str">
        <f>Hoja2!AH80</f>
        <v xml:space="preserve"> - </v>
      </c>
      <c r="S80" s="9" t="str">
        <f>Hoja2!AI80</f>
        <v>A-1</v>
      </c>
      <c r="T80" s="9" t="str">
        <f>Hoja2!AJ80</f>
        <v>301102011039</v>
      </c>
      <c r="U80" s="1"/>
      <c r="V80" s="53">
        <f t="shared" si="2"/>
        <v>12</v>
      </c>
    </row>
    <row r="81" spans="1:22" ht="30" customHeight="1" x14ac:dyDescent="0.25">
      <c r="A81" s="186">
        <f>Hoja2!B81</f>
        <v>0</v>
      </c>
      <c r="B81">
        <f>Hoja2!R81</f>
        <v>0</v>
      </c>
      <c r="C81" s="1"/>
      <c r="D81" t="str">
        <f>Hoja2!T81</f>
        <v>2026</v>
      </c>
      <c r="E81" s="113">
        <f>Hoja2!U81</f>
        <v>0</v>
      </c>
      <c r="F81" s="113">
        <f>Hoja2!V81</f>
        <v>0</v>
      </c>
      <c r="G81" s="113">
        <f>Hoja2!W81</f>
        <v>0</v>
      </c>
      <c r="H81" s="113">
        <f>Hoja2!X81</f>
        <v>0</v>
      </c>
      <c r="I81" s="5">
        <f>Hoja2!Y81</f>
        <v>0</v>
      </c>
      <c r="J81" s="5">
        <f>Hoja2!Z81</f>
        <v>0</v>
      </c>
      <c r="K81" s="5">
        <f>Hoja2!AB81</f>
        <v>0</v>
      </c>
      <c r="L81" s="5">
        <v>0</v>
      </c>
      <c r="M81" s="96">
        <f>Hoja2!AC81</f>
        <v>0</v>
      </c>
      <c r="N81" s="1" t="str">
        <f>Hoja2!AD81</f>
        <v>N</v>
      </c>
      <c r="O81" s="9" t="str">
        <f>Hoja2!AE81</f>
        <v xml:space="preserve"> - </v>
      </c>
      <c r="P81" s="9" t="str">
        <f>Hoja2!AF81</f>
        <v xml:space="preserve"> - </v>
      </c>
      <c r="Q81" s="9" t="str">
        <f>Hoja2!AG81</f>
        <v xml:space="preserve"> - </v>
      </c>
      <c r="R81" s="9" t="str">
        <f>Hoja2!AH81</f>
        <v xml:space="preserve"> - </v>
      </c>
      <c r="S81" s="9" t="str">
        <f>Hoja2!AI81</f>
        <v>A-1</v>
      </c>
      <c r="T81" s="9" t="str">
        <f>Hoja2!AJ81</f>
        <v>301102011040</v>
      </c>
      <c r="U81" s="1"/>
      <c r="V81" s="53">
        <f t="shared" si="2"/>
        <v>12</v>
      </c>
    </row>
    <row r="82" spans="1:22" ht="30" customHeight="1" x14ac:dyDescent="0.25">
      <c r="A82" s="186">
        <f>Hoja2!B82</f>
        <v>0</v>
      </c>
      <c r="B82">
        <f>Hoja2!R82</f>
        <v>0</v>
      </c>
      <c r="C82" s="1"/>
      <c r="D82" t="str">
        <f>Hoja2!T82</f>
        <v>2026</v>
      </c>
      <c r="E82" s="113">
        <f>Hoja2!U82</f>
        <v>0</v>
      </c>
      <c r="F82" s="113">
        <f>Hoja2!V82</f>
        <v>0</v>
      </c>
      <c r="G82" s="113">
        <f>Hoja2!W82</f>
        <v>0</v>
      </c>
      <c r="H82" s="113">
        <f>Hoja2!X82</f>
        <v>0</v>
      </c>
      <c r="I82" s="5">
        <f>Hoja2!Y82</f>
        <v>0</v>
      </c>
      <c r="J82" s="5">
        <f>Hoja2!Z82</f>
        <v>0</v>
      </c>
      <c r="K82" s="5">
        <f>Hoja2!AB82</f>
        <v>0</v>
      </c>
      <c r="L82" s="5">
        <v>0</v>
      </c>
      <c r="M82" s="96">
        <f>Hoja2!AC82</f>
        <v>0</v>
      </c>
      <c r="N82" s="1" t="str">
        <f>Hoja2!AD82</f>
        <v>N</v>
      </c>
      <c r="O82" s="9" t="str">
        <f>Hoja2!AE82</f>
        <v xml:space="preserve"> - </v>
      </c>
      <c r="P82" s="9" t="str">
        <f>Hoja2!AF82</f>
        <v xml:space="preserve"> - </v>
      </c>
      <c r="Q82" s="9" t="str">
        <f>Hoja2!AG82</f>
        <v xml:space="preserve"> - </v>
      </c>
      <c r="R82" s="9" t="str">
        <f>Hoja2!AH82</f>
        <v xml:space="preserve"> - </v>
      </c>
      <c r="S82" s="9" t="str">
        <f>Hoja2!AI82</f>
        <v>A-1</v>
      </c>
      <c r="T82" s="9" t="str">
        <f>Hoja2!AJ82</f>
        <v>301102011041</v>
      </c>
      <c r="U82" s="1"/>
      <c r="V82" s="53">
        <f t="shared" si="2"/>
        <v>12</v>
      </c>
    </row>
    <row r="83" spans="1:22" ht="30" customHeight="1" x14ac:dyDescent="0.25">
      <c r="A83" s="186">
        <f>Hoja2!B83</f>
        <v>0</v>
      </c>
      <c r="B83">
        <f>Hoja2!R83</f>
        <v>0</v>
      </c>
      <c r="C83" s="1"/>
      <c r="D83" t="str">
        <f>Hoja2!T83</f>
        <v>2026</v>
      </c>
      <c r="E83" s="113">
        <f>Hoja2!U83</f>
        <v>0</v>
      </c>
      <c r="F83" s="113">
        <f>Hoja2!V83</f>
        <v>0</v>
      </c>
      <c r="G83" s="113">
        <f>Hoja2!W83</f>
        <v>0</v>
      </c>
      <c r="H83" s="113">
        <f>Hoja2!X83</f>
        <v>0</v>
      </c>
      <c r="I83" s="5">
        <f>Hoja2!Y83</f>
        <v>0</v>
      </c>
      <c r="J83" s="5">
        <f>Hoja2!Z83</f>
        <v>0</v>
      </c>
      <c r="K83" s="5">
        <f>Hoja2!AB83</f>
        <v>0</v>
      </c>
      <c r="L83" s="5">
        <v>0</v>
      </c>
      <c r="M83" s="96">
        <f>Hoja2!AC83</f>
        <v>0</v>
      </c>
      <c r="N83" s="1" t="str">
        <f>Hoja2!AD83</f>
        <v>N</v>
      </c>
      <c r="O83" s="9" t="str">
        <f>Hoja2!AE83</f>
        <v xml:space="preserve"> - </v>
      </c>
      <c r="P83" s="9" t="str">
        <f>Hoja2!AF83</f>
        <v xml:space="preserve"> - </v>
      </c>
      <c r="Q83" s="9" t="str">
        <f>Hoja2!AG83</f>
        <v xml:space="preserve"> - </v>
      </c>
      <c r="R83" s="9" t="str">
        <f>Hoja2!AH83</f>
        <v xml:space="preserve"> - </v>
      </c>
      <c r="S83" s="9" t="str">
        <f>Hoja2!AI83</f>
        <v>A-1</v>
      </c>
      <c r="T83" s="9" t="str">
        <f>Hoja2!AJ83</f>
        <v>301102011042</v>
      </c>
      <c r="U83" s="1"/>
      <c r="V83" s="53">
        <f t="shared" si="2"/>
        <v>12</v>
      </c>
    </row>
    <row r="84" spans="1:22" ht="30" customHeight="1" x14ac:dyDescent="0.25">
      <c r="A84" s="186">
        <f>Hoja2!B84</f>
        <v>0</v>
      </c>
      <c r="B84">
        <f>Hoja2!R84</f>
        <v>0</v>
      </c>
      <c r="C84" s="1"/>
      <c r="D84" t="str">
        <f>Hoja2!T84</f>
        <v>2026</v>
      </c>
      <c r="E84" s="113">
        <f>Hoja2!U84</f>
        <v>0</v>
      </c>
      <c r="F84" s="113">
        <f>Hoja2!V84</f>
        <v>0</v>
      </c>
      <c r="G84" s="113">
        <f>Hoja2!W84</f>
        <v>0</v>
      </c>
      <c r="H84" s="113">
        <f>Hoja2!X84</f>
        <v>0</v>
      </c>
      <c r="I84" s="5">
        <f>Hoja2!Y84</f>
        <v>0</v>
      </c>
      <c r="J84" s="5">
        <f>Hoja2!Z84</f>
        <v>0</v>
      </c>
      <c r="K84" s="5">
        <f>Hoja2!AB84</f>
        <v>0</v>
      </c>
      <c r="L84" s="5">
        <v>0</v>
      </c>
      <c r="M84" s="96">
        <f>Hoja2!AC84</f>
        <v>0</v>
      </c>
      <c r="N84" s="1" t="str">
        <f>Hoja2!AD84</f>
        <v>N</v>
      </c>
      <c r="O84" s="9" t="str">
        <f>Hoja2!AE84</f>
        <v xml:space="preserve"> - </v>
      </c>
      <c r="P84" s="9" t="str">
        <f>Hoja2!AF84</f>
        <v xml:space="preserve"> - </v>
      </c>
      <c r="Q84" s="9" t="str">
        <f>Hoja2!AG84</f>
        <v xml:space="preserve"> - </v>
      </c>
      <c r="R84" s="9" t="str">
        <f>Hoja2!AH84</f>
        <v xml:space="preserve"> - </v>
      </c>
      <c r="S84" s="9" t="str">
        <f>Hoja2!AI84</f>
        <v>A-1</v>
      </c>
      <c r="T84" s="9" t="str">
        <f>Hoja2!AJ84</f>
        <v>301102011043</v>
      </c>
      <c r="U84" s="1"/>
      <c r="V84" s="53">
        <f t="shared" si="2"/>
        <v>12</v>
      </c>
    </row>
    <row r="85" spans="1:22" ht="30" customHeight="1" x14ac:dyDescent="0.25">
      <c r="A85" s="186">
        <f>Hoja2!B85</f>
        <v>0</v>
      </c>
      <c r="B85">
        <f>Hoja2!R85</f>
        <v>0</v>
      </c>
      <c r="C85" s="1"/>
      <c r="D85" t="str">
        <f>Hoja2!T85</f>
        <v>2026</v>
      </c>
      <c r="E85" s="113">
        <f>Hoja2!U85</f>
        <v>0</v>
      </c>
      <c r="F85" s="113">
        <f>Hoja2!V85</f>
        <v>0</v>
      </c>
      <c r="G85" s="113">
        <f>Hoja2!W85</f>
        <v>0</v>
      </c>
      <c r="H85" s="113">
        <f>Hoja2!X85</f>
        <v>0</v>
      </c>
      <c r="I85" s="5">
        <f>Hoja2!Y85</f>
        <v>0</v>
      </c>
      <c r="J85" s="5">
        <f>Hoja2!Z85</f>
        <v>0</v>
      </c>
      <c r="K85" s="5">
        <f>Hoja2!AB85</f>
        <v>0</v>
      </c>
      <c r="L85" s="5">
        <v>0</v>
      </c>
      <c r="M85" s="96">
        <f>Hoja2!AC85</f>
        <v>0</v>
      </c>
      <c r="N85" s="1" t="str">
        <f>Hoja2!AD85</f>
        <v>N</v>
      </c>
      <c r="O85" s="9" t="str">
        <f>Hoja2!AE85</f>
        <v xml:space="preserve"> - </v>
      </c>
      <c r="P85" s="9" t="str">
        <f>Hoja2!AF85</f>
        <v xml:space="preserve"> - </v>
      </c>
      <c r="Q85" s="9" t="str">
        <f>Hoja2!AG85</f>
        <v xml:space="preserve"> - </v>
      </c>
      <c r="R85" s="9" t="str">
        <f>Hoja2!AH85</f>
        <v xml:space="preserve"> - </v>
      </c>
      <c r="S85" s="9" t="str">
        <f>Hoja2!AI85</f>
        <v>A-1</v>
      </c>
      <c r="T85" s="9" t="str">
        <f>Hoja2!AJ85</f>
        <v>301102011044</v>
      </c>
      <c r="U85" s="1"/>
      <c r="V85" s="53">
        <f t="shared" si="2"/>
        <v>12</v>
      </c>
    </row>
    <row r="86" spans="1:22" ht="30" customHeight="1" x14ac:dyDescent="0.25">
      <c r="A86" s="186">
        <f>Hoja2!B86</f>
        <v>0</v>
      </c>
      <c r="B86">
        <f>Hoja2!R86</f>
        <v>0</v>
      </c>
      <c r="C86" s="1"/>
      <c r="D86" t="str">
        <f>Hoja2!T86</f>
        <v>2026</v>
      </c>
      <c r="E86" s="113">
        <f>Hoja2!U86</f>
        <v>0</v>
      </c>
      <c r="F86" s="113">
        <f>Hoja2!V86</f>
        <v>0</v>
      </c>
      <c r="G86" s="113">
        <f>Hoja2!W86</f>
        <v>0</v>
      </c>
      <c r="H86" s="113">
        <f>Hoja2!X86</f>
        <v>0</v>
      </c>
      <c r="I86" s="5">
        <f>Hoja2!Y86</f>
        <v>0</v>
      </c>
      <c r="J86" s="5">
        <f>Hoja2!Z86</f>
        <v>0</v>
      </c>
      <c r="K86" s="5">
        <f>Hoja2!AB86</f>
        <v>0</v>
      </c>
      <c r="L86" s="5">
        <v>0</v>
      </c>
      <c r="M86" s="96">
        <f>Hoja2!AC86</f>
        <v>0</v>
      </c>
      <c r="N86" s="1" t="str">
        <f>Hoja2!AD86</f>
        <v>N</v>
      </c>
      <c r="O86" s="9" t="str">
        <f>Hoja2!AE86</f>
        <v xml:space="preserve"> - </v>
      </c>
      <c r="P86" s="9" t="str">
        <f>Hoja2!AF86</f>
        <v xml:space="preserve"> - </v>
      </c>
      <c r="Q86" s="9" t="str">
        <f>Hoja2!AG86</f>
        <v xml:space="preserve"> - </v>
      </c>
      <c r="R86" s="9" t="str">
        <f>Hoja2!AH86</f>
        <v xml:space="preserve"> - </v>
      </c>
      <c r="S86" s="9" t="str">
        <f>Hoja2!AI86</f>
        <v>A-1</v>
      </c>
      <c r="T86" s="9" t="str">
        <f>Hoja2!AJ86</f>
        <v>301102011045</v>
      </c>
      <c r="U86" s="1"/>
      <c r="V86" s="53">
        <f t="shared" si="2"/>
        <v>12</v>
      </c>
    </row>
    <row r="87" spans="1:22" ht="30" customHeight="1" x14ac:dyDescent="0.25">
      <c r="A87" s="186">
        <f>Hoja2!B87</f>
        <v>0</v>
      </c>
      <c r="B87">
        <f>Hoja2!R87</f>
        <v>0</v>
      </c>
      <c r="C87" s="1"/>
      <c r="D87" t="str">
        <f>Hoja2!T87</f>
        <v>2026</v>
      </c>
      <c r="E87" s="113">
        <f>Hoja2!U87</f>
        <v>0</v>
      </c>
      <c r="F87" s="113">
        <f>Hoja2!V87</f>
        <v>0</v>
      </c>
      <c r="G87" s="113">
        <f>Hoja2!W87</f>
        <v>0</v>
      </c>
      <c r="H87" s="113">
        <f>Hoja2!X87</f>
        <v>0</v>
      </c>
      <c r="I87" s="5">
        <f>Hoja2!Y87</f>
        <v>0</v>
      </c>
      <c r="J87" s="5">
        <f>Hoja2!Z87</f>
        <v>0</v>
      </c>
      <c r="K87" s="5">
        <f>Hoja2!AB87</f>
        <v>0</v>
      </c>
      <c r="L87" s="5">
        <v>0</v>
      </c>
      <c r="M87" s="96">
        <f>Hoja2!AC87</f>
        <v>0</v>
      </c>
      <c r="N87" s="1" t="str">
        <f>Hoja2!AD87</f>
        <v>N</v>
      </c>
      <c r="O87" s="9" t="str">
        <f>Hoja2!AE87</f>
        <v xml:space="preserve"> - </v>
      </c>
      <c r="P87" s="9" t="str">
        <f>Hoja2!AF87</f>
        <v xml:space="preserve"> - </v>
      </c>
      <c r="Q87" s="9" t="str">
        <f>Hoja2!AG87</f>
        <v xml:space="preserve"> - </v>
      </c>
      <c r="R87" s="9" t="str">
        <f>Hoja2!AH87</f>
        <v xml:space="preserve"> - </v>
      </c>
      <c r="S87" s="9" t="str">
        <f>Hoja2!AI87</f>
        <v>A-1</v>
      </c>
      <c r="T87" s="9" t="str">
        <f>Hoja2!AJ87</f>
        <v>301102011046</v>
      </c>
      <c r="U87" s="1"/>
      <c r="V87" s="53">
        <f t="shared" si="2"/>
        <v>12</v>
      </c>
    </row>
    <row r="88" spans="1:22" ht="30" customHeight="1" x14ac:dyDescent="0.25">
      <c r="A88" s="186">
        <f>Hoja2!B88</f>
        <v>0</v>
      </c>
      <c r="B88">
        <f>Hoja2!R88</f>
        <v>0</v>
      </c>
      <c r="C88" s="1"/>
      <c r="D88" t="str">
        <f>Hoja2!T88</f>
        <v>2026</v>
      </c>
      <c r="E88" s="113">
        <f>Hoja2!U88</f>
        <v>0</v>
      </c>
      <c r="F88" s="113">
        <f>Hoja2!V88</f>
        <v>0</v>
      </c>
      <c r="G88" s="113">
        <f>Hoja2!W88</f>
        <v>0</v>
      </c>
      <c r="H88" s="113">
        <f>Hoja2!X88</f>
        <v>0</v>
      </c>
      <c r="I88" s="5">
        <f>Hoja2!Y88</f>
        <v>0</v>
      </c>
      <c r="J88" s="5">
        <f>Hoja2!Z88</f>
        <v>0</v>
      </c>
      <c r="K88" s="5">
        <f>Hoja2!AB88</f>
        <v>0</v>
      </c>
      <c r="L88" s="5">
        <v>0</v>
      </c>
      <c r="M88" s="96">
        <f>Hoja2!AC88</f>
        <v>0</v>
      </c>
      <c r="N88" s="1" t="str">
        <f>Hoja2!AD88</f>
        <v>N</v>
      </c>
      <c r="O88" s="9" t="str">
        <f>Hoja2!AE88</f>
        <v xml:space="preserve"> - </v>
      </c>
      <c r="P88" s="9" t="str">
        <f>Hoja2!AF88</f>
        <v xml:space="preserve"> - </v>
      </c>
      <c r="Q88" s="9" t="str">
        <f>Hoja2!AG88</f>
        <v xml:space="preserve"> - </v>
      </c>
      <c r="R88" s="9" t="str">
        <f>Hoja2!AH88</f>
        <v xml:space="preserve"> - </v>
      </c>
      <c r="S88" s="9" t="str">
        <f>Hoja2!AI88</f>
        <v>A-1</v>
      </c>
      <c r="T88" s="9" t="str">
        <f>Hoja2!AJ88</f>
        <v>301102011047</v>
      </c>
      <c r="U88" s="1"/>
      <c r="V88" s="53">
        <f t="shared" si="2"/>
        <v>12</v>
      </c>
    </row>
    <row r="89" spans="1:22" ht="30" customHeight="1" x14ac:dyDescent="0.25">
      <c r="A89" s="186">
        <f>Hoja2!B89</f>
        <v>0</v>
      </c>
      <c r="B89">
        <f>Hoja2!R89</f>
        <v>0</v>
      </c>
      <c r="C89" s="1"/>
      <c r="D89" t="str">
        <f>Hoja2!T89</f>
        <v>2026</v>
      </c>
      <c r="E89" s="113">
        <f>Hoja2!U89</f>
        <v>0</v>
      </c>
      <c r="F89" s="113">
        <f>Hoja2!V89</f>
        <v>0</v>
      </c>
      <c r="G89" s="113">
        <f>Hoja2!W89</f>
        <v>0</v>
      </c>
      <c r="H89" s="113">
        <f>Hoja2!X89</f>
        <v>0</v>
      </c>
      <c r="I89" s="5">
        <f>Hoja2!Y89</f>
        <v>0</v>
      </c>
      <c r="J89" s="5">
        <f>Hoja2!Z89</f>
        <v>0</v>
      </c>
      <c r="K89" s="5">
        <f>Hoja2!AB89</f>
        <v>0</v>
      </c>
      <c r="L89" s="5">
        <v>0</v>
      </c>
      <c r="M89" s="96">
        <f>Hoja2!AC89</f>
        <v>0</v>
      </c>
      <c r="N89" s="1" t="str">
        <f>Hoja2!AD89</f>
        <v>N</v>
      </c>
      <c r="O89" s="9" t="str">
        <f>Hoja2!AE89</f>
        <v xml:space="preserve"> - </v>
      </c>
      <c r="P89" s="9" t="str">
        <f>Hoja2!AF89</f>
        <v xml:space="preserve"> - </v>
      </c>
      <c r="Q89" s="9" t="str">
        <f>Hoja2!AG89</f>
        <v xml:space="preserve"> - </v>
      </c>
      <c r="R89" s="9" t="str">
        <f>Hoja2!AH89</f>
        <v xml:space="preserve"> - </v>
      </c>
      <c r="S89" s="9" t="str">
        <f>Hoja2!AI89</f>
        <v>A-1</v>
      </c>
      <c r="T89" s="9" t="str">
        <f>Hoja2!AJ89</f>
        <v>301102011048</v>
      </c>
      <c r="U89" s="1"/>
      <c r="V89" s="53">
        <f t="shared" si="2"/>
        <v>12</v>
      </c>
    </row>
    <row r="90" spans="1:22" ht="30" customHeight="1" x14ac:dyDescent="0.25">
      <c r="A90" s="186">
        <f>Hoja2!B90</f>
        <v>0</v>
      </c>
      <c r="B90">
        <f>Hoja2!R90</f>
        <v>0</v>
      </c>
      <c r="C90" s="1"/>
      <c r="D90" t="str">
        <f>Hoja2!T90</f>
        <v>2026</v>
      </c>
      <c r="E90" s="113">
        <f>Hoja2!U90</f>
        <v>0</v>
      </c>
      <c r="F90" s="113">
        <f>Hoja2!V90</f>
        <v>0</v>
      </c>
      <c r="G90" s="113">
        <f>Hoja2!W90</f>
        <v>0</v>
      </c>
      <c r="H90" s="113">
        <f>Hoja2!X90</f>
        <v>0</v>
      </c>
      <c r="I90" s="5">
        <f>Hoja2!Y90</f>
        <v>0</v>
      </c>
      <c r="J90" s="5">
        <f>Hoja2!Z90</f>
        <v>0</v>
      </c>
      <c r="K90" s="5">
        <f>Hoja2!AB90</f>
        <v>0</v>
      </c>
      <c r="L90" s="5">
        <v>0</v>
      </c>
      <c r="M90" s="96">
        <f>Hoja2!AC90</f>
        <v>0</v>
      </c>
      <c r="N90" s="1" t="str">
        <f>Hoja2!AD90</f>
        <v>N</v>
      </c>
      <c r="O90" s="9" t="str">
        <f>Hoja2!AE90</f>
        <v xml:space="preserve"> - </v>
      </c>
      <c r="P90" s="9" t="str">
        <f>Hoja2!AF90</f>
        <v xml:space="preserve"> - </v>
      </c>
      <c r="Q90" s="9" t="str">
        <f>Hoja2!AG90</f>
        <v xml:space="preserve"> - </v>
      </c>
      <c r="R90" s="9" t="str">
        <f>Hoja2!AH90</f>
        <v xml:space="preserve"> - </v>
      </c>
      <c r="S90" s="9" t="str">
        <f>Hoja2!AI90</f>
        <v>A-1</v>
      </c>
      <c r="T90" s="9" t="str">
        <f>Hoja2!AJ90</f>
        <v>301102011049</v>
      </c>
      <c r="U90" s="1"/>
      <c r="V90" s="53">
        <f t="shared" si="2"/>
        <v>12</v>
      </c>
    </row>
    <row r="91" spans="1:22" ht="30" customHeight="1" x14ac:dyDescent="0.25">
      <c r="A91" s="186">
        <f>Hoja2!B91</f>
        <v>0</v>
      </c>
      <c r="B91">
        <f>Hoja2!R91</f>
        <v>0</v>
      </c>
      <c r="C91" s="1"/>
      <c r="D91" t="str">
        <f>Hoja2!T91</f>
        <v>2026</v>
      </c>
      <c r="E91" s="113">
        <f>Hoja2!U91</f>
        <v>0</v>
      </c>
      <c r="F91" s="113">
        <f>Hoja2!V91</f>
        <v>0</v>
      </c>
      <c r="G91" s="113">
        <f>Hoja2!W91</f>
        <v>0</v>
      </c>
      <c r="H91" s="113">
        <f>Hoja2!X91</f>
        <v>0</v>
      </c>
      <c r="I91" s="5">
        <f>Hoja2!Y91</f>
        <v>0</v>
      </c>
      <c r="J91" s="5">
        <f>Hoja2!Z91</f>
        <v>0</v>
      </c>
      <c r="K91" s="5">
        <f>Hoja2!AB91</f>
        <v>0</v>
      </c>
      <c r="L91" s="5">
        <v>0</v>
      </c>
      <c r="M91" s="96">
        <f>Hoja2!AC91</f>
        <v>0</v>
      </c>
      <c r="N91" s="1" t="str">
        <f>Hoja2!AD91</f>
        <v>N</v>
      </c>
      <c r="O91" s="9" t="str">
        <f>Hoja2!AE91</f>
        <v xml:space="preserve"> - </v>
      </c>
      <c r="P91" s="9" t="str">
        <f>Hoja2!AF91</f>
        <v xml:space="preserve"> - </v>
      </c>
      <c r="Q91" s="9" t="str">
        <f>Hoja2!AG91</f>
        <v xml:space="preserve"> - </v>
      </c>
      <c r="R91" s="9" t="str">
        <f>Hoja2!AH91</f>
        <v xml:space="preserve"> - </v>
      </c>
      <c r="S91" s="9" t="str">
        <f>Hoja2!AI91</f>
        <v>A-1</v>
      </c>
      <c r="T91" s="9" t="str">
        <f>Hoja2!AJ91</f>
        <v>301102011050</v>
      </c>
      <c r="U91" s="1"/>
      <c r="V91" s="53">
        <f t="shared" si="2"/>
        <v>12</v>
      </c>
    </row>
    <row r="92" spans="1:22" ht="30" customHeight="1" x14ac:dyDescent="0.25">
      <c r="A92" s="186">
        <f>Hoja2!B92</f>
        <v>0</v>
      </c>
      <c r="B92">
        <f>Hoja2!R92</f>
        <v>0</v>
      </c>
      <c r="C92" s="1"/>
      <c r="D92" t="str">
        <f>Hoja2!T92</f>
        <v>2026</v>
      </c>
      <c r="E92" s="113">
        <f>Hoja2!U92</f>
        <v>0</v>
      </c>
      <c r="F92" s="113">
        <f>Hoja2!V92</f>
        <v>0</v>
      </c>
      <c r="G92" s="113">
        <f>Hoja2!W92</f>
        <v>0</v>
      </c>
      <c r="H92" s="113">
        <f>Hoja2!X92</f>
        <v>0</v>
      </c>
      <c r="I92" s="5">
        <f>Hoja2!Y92</f>
        <v>0</v>
      </c>
      <c r="J92" s="5">
        <f>Hoja2!Z92</f>
        <v>0</v>
      </c>
      <c r="K92" s="5">
        <f>Hoja2!AB92</f>
        <v>0</v>
      </c>
      <c r="L92" s="5">
        <v>0</v>
      </c>
      <c r="M92" s="96">
        <f>Hoja2!AC92</f>
        <v>0</v>
      </c>
      <c r="N92" s="1" t="str">
        <f>Hoja2!AD92</f>
        <v>N</v>
      </c>
      <c r="O92" s="9" t="str">
        <f>Hoja2!AE92</f>
        <v xml:space="preserve"> - </v>
      </c>
      <c r="P92" s="9" t="str">
        <f>Hoja2!AF92</f>
        <v xml:space="preserve"> - </v>
      </c>
      <c r="Q92" s="9" t="str">
        <f>Hoja2!AG92</f>
        <v xml:space="preserve"> - </v>
      </c>
      <c r="R92" s="9" t="str">
        <f>Hoja2!AH92</f>
        <v xml:space="preserve"> - </v>
      </c>
      <c r="S92" s="9" t="str">
        <f>Hoja2!AI92</f>
        <v>A-1</v>
      </c>
      <c r="T92" s="9" t="str">
        <f>Hoja2!AJ92</f>
        <v>301102011051</v>
      </c>
      <c r="U92" s="1"/>
      <c r="V92" s="53">
        <f t="shared" si="2"/>
        <v>12</v>
      </c>
    </row>
    <row r="93" spans="1:22" ht="30" customHeight="1" x14ac:dyDescent="0.25">
      <c r="A93" s="186">
        <f>Hoja2!B93</f>
        <v>0</v>
      </c>
      <c r="B93">
        <f>Hoja2!R93</f>
        <v>0</v>
      </c>
      <c r="C93" s="1"/>
      <c r="D93" t="str">
        <f>Hoja2!T93</f>
        <v>2026</v>
      </c>
      <c r="E93" s="113">
        <f>Hoja2!U93</f>
        <v>0</v>
      </c>
      <c r="F93" s="113">
        <f>Hoja2!V93</f>
        <v>0</v>
      </c>
      <c r="G93" s="113">
        <f>Hoja2!W93</f>
        <v>0</v>
      </c>
      <c r="H93" s="113">
        <f>Hoja2!X93</f>
        <v>0</v>
      </c>
      <c r="I93" s="5">
        <f>Hoja2!Y93</f>
        <v>0</v>
      </c>
      <c r="J93" s="5">
        <f>Hoja2!Z93</f>
        <v>0</v>
      </c>
      <c r="K93" s="5">
        <f>Hoja2!AB93</f>
        <v>0</v>
      </c>
      <c r="L93" s="5">
        <v>0</v>
      </c>
      <c r="M93" s="96">
        <f>Hoja2!AC93</f>
        <v>0</v>
      </c>
      <c r="N93" s="1" t="str">
        <f>Hoja2!AD93</f>
        <v>N</v>
      </c>
      <c r="O93" s="9" t="str">
        <f>Hoja2!AE93</f>
        <v xml:space="preserve"> - </v>
      </c>
      <c r="P93" s="9" t="str">
        <f>Hoja2!AF93</f>
        <v xml:space="preserve"> - </v>
      </c>
      <c r="Q93" s="9" t="str">
        <f>Hoja2!AG93</f>
        <v xml:space="preserve"> - </v>
      </c>
      <c r="R93" s="9" t="str">
        <f>Hoja2!AH93</f>
        <v xml:space="preserve"> - </v>
      </c>
      <c r="S93" s="9" t="str">
        <f>Hoja2!AI93</f>
        <v>A-1</v>
      </c>
      <c r="T93" s="9" t="str">
        <f>Hoja2!AJ93</f>
        <v>301102011052</v>
      </c>
      <c r="U93" s="1"/>
      <c r="V93" s="53">
        <f t="shared" si="2"/>
        <v>12</v>
      </c>
    </row>
    <row r="94" spans="1:22" ht="30" customHeight="1" x14ac:dyDescent="0.25">
      <c r="A94" s="186">
        <f>Hoja2!B94</f>
        <v>0</v>
      </c>
      <c r="B94">
        <f>Hoja2!R94</f>
        <v>0</v>
      </c>
      <c r="C94" s="1"/>
      <c r="D94" t="str">
        <f>Hoja2!T94</f>
        <v>2026</v>
      </c>
      <c r="E94" s="113">
        <f>Hoja2!U94</f>
        <v>0</v>
      </c>
      <c r="F94" s="113">
        <f>Hoja2!V94</f>
        <v>0</v>
      </c>
      <c r="G94" s="113">
        <f>Hoja2!W94</f>
        <v>0</v>
      </c>
      <c r="H94" s="113">
        <f>Hoja2!X94</f>
        <v>0</v>
      </c>
      <c r="I94" s="5">
        <f>Hoja2!Y94</f>
        <v>0</v>
      </c>
      <c r="J94" s="5">
        <f>Hoja2!Z94</f>
        <v>0</v>
      </c>
      <c r="K94" s="5">
        <f>Hoja2!AB94</f>
        <v>0</v>
      </c>
      <c r="L94" s="5">
        <v>0</v>
      </c>
      <c r="M94" s="96">
        <f>Hoja2!AC94</f>
        <v>0</v>
      </c>
      <c r="N94" s="1" t="str">
        <f>Hoja2!AD94</f>
        <v>N</v>
      </c>
      <c r="O94" s="9" t="str">
        <f>Hoja2!AE94</f>
        <v xml:space="preserve"> - </v>
      </c>
      <c r="P94" s="9" t="str">
        <f>Hoja2!AF94</f>
        <v xml:space="preserve"> - </v>
      </c>
      <c r="Q94" s="9" t="str">
        <f>Hoja2!AG94</f>
        <v xml:space="preserve"> - </v>
      </c>
      <c r="R94" s="9" t="str">
        <f>Hoja2!AH94</f>
        <v xml:space="preserve"> - </v>
      </c>
      <c r="S94" s="9" t="str">
        <f>Hoja2!AI94</f>
        <v>A-1</v>
      </c>
      <c r="T94" s="9" t="str">
        <f>Hoja2!AJ94</f>
        <v>301102011053</v>
      </c>
      <c r="U94" s="1"/>
      <c r="V94" s="53">
        <f t="shared" si="2"/>
        <v>12</v>
      </c>
    </row>
    <row r="95" spans="1:22" ht="30" customHeight="1" x14ac:dyDescent="0.25">
      <c r="A95" s="186">
        <f>Hoja2!B95</f>
        <v>0</v>
      </c>
      <c r="B95">
        <f>Hoja2!R95</f>
        <v>0</v>
      </c>
      <c r="C95" s="1"/>
      <c r="D95" t="str">
        <f>Hoja2!T95</f>
        <v>2026</v>
      </c>
      <c r="E95" s="113">
        <f>Hoja2!U95</f>
        <v>0</v>
      </c>
      <c r="F95" s="113">
        <f>Hoja2!V95</f>
        <v>0</v>
      </c>
      <c r="G95" s="113">
        <f>Hoja2!W95</f>
        <v>0</v>
      </c>
      <c r="H95" s="113">
        <f>Hoja2!X95</f>
        <v>0</v>
      </c>
      <c r="I95" s="5">
        <f>Hoja2!Y95</f>
        <v>0</v>
      </c>
      <c r="J95" s="5">
        <f>Hoja2!Z95</f>
        <v>0</v>
      </c>
      <c r="K95" s="5">
        <f>Hoja2!AB95</f>
        <v>0</v>
      </c>
      <c r="L95" s="5">
        <v>0</v>
      </c>
      <c r="M95" s="96">
        <f>Hoja2!AC95</f>
        <v>0</v>
      </c>
      <c r="N95" s="1" t="str">
        <f>Hoja2!AD95</f>
        <v>N</v>
      </c>
      <c r="O95" s="9" t="str">
        <f>Hoja2!AE95</f>
        <v xml:space="preserve"> - </v>
      </c>
      <c r="P95" s="9" t="str">
        <f>Hoja2!AF95</f>
        <v xml:space="preserve"> - </v>
      </c>
      <c r="Q95" s="9" t="str">
        <f>Hoja2!AG95</f>
        <v xml:space="preserve"> - </v>
      </c>
      <c r="R95" s="9" t="str">
        <f>Hoja2!AH95</f>
        <v xml:space="preserve"> - </v>
      </c>
      <c r="S95" s="9" t="str">
        <f>Hoja2!AI95</f>
        <v>A-1</v>
      </c>
      <c r="T95" s="9" t="str">
        <f>Hoja2!AJ95</f>
        <v>301102011054</v>
      </c>
      <c r="U95" s="1"/>
      <c r="V95" s="53">
        <f t="shared" si="2"/>
        <v>12</v>
      </c>
    </row>
    <row r="96" spans="1:22" ht="30" customHeight="1" x14ac:dyDescent="0.25">
      <c r="A96" s="186">
        <f>Hoja2!B96</f>
        <v>0</v>
      </c>
      <c r="B96">
        <f>Hoja2!R96</f>
        <v>0</v>
      </c>
      <c r="C96" s="1"/>
      <c r="D96" t="str">
        <f>Hoja2!T96</f>
        <v>2026</v>
      </c>
      <c r="E96" s="113">
        <f>Hoja2!U96</f>
        <v>0</v>
      </c>
      <c r="F96" s="113">
        <f>Hoja2!V96</f>
        <v>0</v>
      </c>
      <c r="G96" s="113">
        <f>Hoja2!W96</f>
        <v>0</v>
      </c>
      <c r="H96" s="113">
        <f>Hoja2!X96</f>
        <v>0</v>
      </c>
      <c r="I96" s="5">
        <f>Hoja2!Y96</f>
        <v>0</v>
      </c>
      <c r="J96" s="5">
        <f>Hoja2!Z96</f>
        <v>0</v>
      </c>
      <c r="K96" s="5">
        <f>Hoja2!AB96</f>
        <v>0</v>
      </c>
      <c r="L96" s="5">
        <v>0</v>
      </c>
      <c r="M96" s="96">
        <f>Hoja2!AC96</f>
        <v>0</v>
      </c>
      <c r="N96" s="1" t="str">
        <f>Hoja2!AD96</f>
        <v>N</v>
      </c>
      <c r="O96" s="9" t="str">
        <f>Hoja2!AE96</f>
        <v xml:space="preserve"> - </v>
      </c>
      <c r="P96" s="9" t="str">
        <f>Hoja2!AF96</f>
        <v xml:space="preserve"> - </v>
      </c>
      <c r="Q96" s="9" t="str">
        <f>Hoja2!AG96</f>
        <v xml:space="preserve"> - </v>
      </c>
      <c r="R96" s="9" t="str">
        <f>Hoja2!AH96</f>
        <v xml:space="preserve"> - </v>
      </c>
      <c r="S96" s="9" t="str">
        <f>Hoja2!AI96</f>
        <v>A-1</v>
      </c>
      <c r="T96" s="9" t="str">
        <f>Hoja2!AJ96</f>
        <v>301102011055</v>
      </c>
      <c r="U96" s="1"/>
      <c r="V96" s="53">
        <f t="shared" si="2"/>
        <v>12</v>
      </c>
    </row>
    <row r="97" spans="1:22" ht="30" customHeight="1" x14ac:dyDescent="0.25">
      <c r="A97" s="186">
        <f>Hoja2!B97</f>
        <v>0</v>
      </c>
      <c r="B97">
        <f>Hoja2!R97</f>
        <v>0</v>
      </c>
      <c r="C97" s="1"/>
      <c r="D97" t="str">
        <f>Hoja2!T97</f>
        <v>2026</v>
      </c>
      <c r="E97" s="113">
        <f>Hoja2!U97</f>
        <v>0</v>
      </c>
      <c r="F97" s="113">
        <f>Hoja2!V97</f>
        <v>0</v>
      </c>
      <c r="G97" s="113">
        <f>Hoja2!W97</f>
        <v>0</v>
      </c>
      <c r="H97" s="113">
        <f>Hoja2!X97</f>
        <v>0</v>
      </c>
      <c r="I97" s="5">
        <f>Hoja2!Y97</f>
        <v>0</v>
      </c>
      <c r="J97" s="5">
        <f>Hoja2!Z97</f>
        <v>0</v>
      </c>
      <c r="K97" s="5">
        <f>Hoja2!AB97</f>
        <v>0</v>
      </c>
      <c r="L97" s="5">
        <v>0</v>
      </c>
      <c r="M97" s="96">
        <f>Hoja2!AC97</f>
        <v>0</v>
      </c>
      <c r="N97" s="1" t="str">
        <f>Hoja2!AD97</f>
        <v>N</v>
      </c>
      <c r="O97" s="9" t="str">
        <f>Hoja2!AE97</f>
        <v xml:space="preserve"> - </v>
      </c>
      <c r="P97" s="9" t="str">
        <f>Hoja2!AF97</f>
        <v xml:space="preserve"> - </v>
      </c>
      <c r="Q97" s="9" t="str">
        <f>Hoja2!AG97</f>
        <v xml:space="preserve"> - </v>
      </c>
      <c r="R97" s="9" t="str">
        <f>Hoja2!AH97</f>
        <v xml:space="preserve"> - </v>
      </c>
      <c r="S97" s="9" t="str">
        <f>Hoja2!AI97</f>
        <v>A-1</v>
      </c>
      <c r="T97" s="9" t="str">
        <f>Hoja2!AJ97</f>
        <v>301102011056</v>
      </c>
      <c r="U97" s="1"/>
      <c r="V97" s="53">
        <f t="shared" si="2"/>
        <v>12</v>
      </c>
    </row>
    <row r="98" spans="1:22" ht="30" customHeight="1" x14ac:dyDescent="0.25">
      <c r="A98" s="186">
        <f>Hoja2!B98</f>
        <v>0</v>
      </c>
      <c r="B98">
        <f>Hoja2!R98</f>
        <v>0</v>
      </c>
      <c r="C98" s="1"/>
      <c r="D98" t="str">
        <f>Hoja2!T98</f>
        <v>2026</v>
      </c>
      <c r="E98" s="113">
        <f>Hoja2!U98</f>
        <v>0</v>
      </c>
      <c r="F98" s="113">
        <f>Hoja2!V98</f>
        <v>0</v>
      </c>
      <c r="G98" s="113">
        <f>Hoja2!W98</f>
        <v>0</v>
      </c>
      <c r="H98" s="113">
        <f>Hoja2!X98</f>
        <v>0</v>
      </c>
      <c r="I98" s="5">
        <f>Hoja2!Y98</f>
        <v>0</v>
      </c>
      <c r="J98" s="5">
        <f>Hoja2!Z98</f>
        <v>0</v>
      </c>
      <c r="K98" s="5">
        <f>Hoja2!AB98</f>
        <v>0</v>
      </c>
      <c r="L98" s="5">
        <v>0</v>
      </c>
      <c r="M98" s="96">
        <f>Hoja2!AC98</f>
        <v>0</v>
      </c>
      <c r="N98" s="1" t="str">
        <f>Hoja2!AD98</f>
        <v>N</v>
      </c>
      <c r="O98" s="9" t="str">
        <f>Hoja2!AE98</f>
        <v xml:space="preserve"> - </v>
      </c>
      <c r="P98" s="9" t="str">
        <f>Hoja2!AF98</f>
        <v xml:space="preserve"> - </v>
      </c>
      <c r="Q98" s="9" t="str">
        <f>Hoja2!AG98</f>
        <v xml:space="preserve"> - </v>
      </c>
      <c r="R98" s="9" t="str">
        <f>Hoja2!AH98</f>
        <v xml:space="preserve"> - </v>
      </c>
      <c r="S98" s="9" t="str">
        <f>Hoja2!AI98</f>
        <v>A-1</v>
      </c>
      <c r="T98" s="9" t="str">
        <f>Hoja2!AJ98</f>
        <v>301102011057</v>
      </c>
      <c r="U98" s="1"/>
      <c r="V98" s="53">
        <f t="shared" si="2"/>
        <v>12</v>
      </c>
    </row>
    <row r="99" spans="1:22" ht="30" customHeight="1" x14ac:dyDescent="0.25">
      <c r="A99" s="186">
        <f>Hoja2!B99</f>
        <v>0</v>
      </c>
      <c r="B99">
        <f>Hoja2!R99</f>
        <v>0</v>
      </c>
      <c r="C99" s="1"/>
      <c r="D99" t="str">
        <f>Hoja2!T99</f>
        <v>2026</v>
      </c>
      <c r="E99" s="113">
        <f>Hoja2!U99</f>
        <v>0</v>
      </c>
      <c r="F99" s="113">
        <f>Hoja2!V99</f>
        <v>0</v>
      </c>
      <c r="G99" s="113">
        <f>Hoja2!W99</f>
        <v>0</v>
      </c>
      <c r="H99" s="113">
        <f>Hoja2!X99</f>
        <v>0</v>
      </c>
      <c r="I99" s="5">
        <f>Hoja2!Y99</f>
        <v>0</v>
      </c>
      <c r="J99" s="5">
        <f>Hoja2!Z99</f>
        <v>0</v>
      </c>
      <c r="K99" s="5">
        <f>Hoja2!AB99</f>
        <v>0</v>
      </c>
      <c r="L99" s="5">
        <v>0</v>
      </c>
      <c r="M99" s="96">
        <f>Hoja2!AC99</f>
        <v>0</v>
      </c>
      <c r="N99" s="1" t="str">
        <f>Hoja2!AD99</f>
        <v>N</v>
      </c>
      <c r="O99" s="9" t="str">
        <f>Hoja2!AE99</f>
        <v xml:space="preserve"> - </v>
      </c>
      <c r="P99" s="9" t="str">
        <f>Hoja2!AF99</f>
        <v xml:space="preserve"> - </v>
      </c>
      <c r="Q99" s="9" t="str">
        <f>Hoja2!AG99</f>
        <v xml:space="preserve"> - </v>
      </c>
      <c r="R99" s="9" t="str">
        <f>Hoja2!AH99</f>
        <v xml:space="preserve"> - </v>
      </c>
      <c r="S99" s="9" t="str">
        <f>Hoja2!AI99</f>
        <v>A-1</v>
      </c>
      <c r="T99" s="9" t="str">
        <f>Hoja2!AJ99</f>
        <v>301102011058</v>
      </c>
      <c r="U99" s="1"/>
      <c r="V99" s="53">
        <f t="shared" si="2"/>
        <v>12</v>
      </c>
    </row>
    <row r="100" spans="1:22" ht="30" customHeight="1" x14ac:dyDescent="0.25">
      <c r="A100" s="186">
        <f>Hoja2!B100</f>
        <v>0</v>
      </c>
      <c r="B100">
        <f>Hoja2!R100</f>
        <v>0</v>
      </c>
      <c r="C100" s="1"/>
      <c r="D100" t="str">
        <f>Hoja2!T100</f>
        <v>2026</v>
      </c>
      <c r="E100" s="113">
        <f>Hoja2!U100</f>
        <v>0</v>
      </c>
      <c r="F100" s="113">
        <f>Hoja2!V100</f>
        <v>0</v>
      </c>
      <c r="G100" s="113">
        <f>Hoja2!W100</f>
        <v>0</v>
      </c>
      <c r="H100" s="113">
        <f>Hoja2!X100</f>
        <v>0</v>
      </c>
      <c r="I100" s="5">
        <f>Hoja2!Y100</f>
        <v>0</v>
      </c>
      <c r="J100" s="5">
        <f>Hoja2!Z100</f>
        <v>0</v>
      </c>
      <c r="K100" s="5">
        <f>Hoja2!AB100</f>
        <v>0</v>
      </c>
      <c r="L100" s="5">
        <v>0</v>
      </c>
      <c r="M100" s="96">
        <f>Hoja2!AC100</f>
        <v>0</v>
      </c>
      <c r="N100" s="1" t="str">
        <f>Hoja2!AD100</f>
        <v>N</v>
      </c>
      <c r="O100" s="9" t="str">
        <f>Hoja2!AE100</f>
        <v xml:space="preserve"> - </v>
      </c>
      <c r="P100" s="9" t="str">
        <f>Hoja2!AF100</f>
        <v xml:space="preserve"> - </v>
      </c>
      <c r="Q100" s="9" t="str">
        <f>Hoja2!AG100</f>
        <v xml:space="preserve"> - </v>
      </c>
      <c r="R100" s="9" t="str">
        <f>Hoja2!AH100</f>
        <v xml:space="preserve"> - </v>
      </c>
      <c r="S100" s="9" t="str">
        <f>Hoja2!AI100</f>
        <v>A-1</v>
      </c>
      <c r="T100" s="9" t="str">
        <f>Hoja2!AJ100</f>
        <v>301102011059</v>
      </c>
      <c r="U100" s="1"/>
      <c r="V100" s="53">
        <f t="shared" si="2"/>
        <v>12</v>
      </c>
    </row>
    <row r="101" spans="1:22" ht="30" customHeight="1" x14ac:dyDescent="0.25">
      <c r="A101" s="186">
        <f>Hoja2!B101</f>
        <v>0</v>
      </c>
      <c r="B101">
        <f>Hoja2!R101</f>
        <v>0</v>
      </c>
      <c r="C101" s="1"/>
      <c r="D101" t="str">
        <f>Hoja2!T101</f>
        <v>2026</v>
      </c>
      <c r="E101" s="113">
        <f>Hoja2!U101</f>
        <v>0</v>
      </c>
      <c r="F101" s="113">
        <f>Hoja2!V101</f>
        <v>0</v>
      </c>
      <c r="G101" s="113">
        <f>Hoja2!W101</f>
        <v>0</v>
      </c>
      <c r="H101" s="113">
        <f>Hoja2!X101</f>
        <v>0</v>
      </c>
      <c r="I101" s="5">
        <f>Hoja2!Y101</f>
        <v>0</v>
      </c>
      <c r="J101" s="5">
        <f>Hoja2!Z101</f>
        <v>0</v>
      </c>
      <c r="K101" s="5">
        <f>Hoja2!AB101</f>
        <v>0</v>
      </c>
      <c r="L101" s="5">
        <v>0</v>
      </c>
      <c r="M101" s="96">
        <f>Hoja2!AC101</f>
        <v>0</v>
      </c>
      <c r="N101" s="1" t="str">
        <f>Hoja2!AD101</f>
        <v>N</v>
      </c>
      <c r="O101" s="9" t="str">
        <f>Hoja2!AE101</f>
        <v xml:space="preserve"> - </v>
      </c>
      <c r="P101" s="9" t="str">
        <f>Hoja2!AF101</f>
        <v xml:space="preserve"> - </v>
      </c>
      <c r="Q101" s="9" t="str">
        <f>Hoja2!AG101</f>
        <v xml:space="preserve"> - </v>
      </c>
      <c r="R101" s="9" t="str">
        <f>Hoja2!AH101</f>
        <v xml:space="preserve"> - </v>
      </c>
      <c r="S101" s="9" t="str">
        <f>Hoja2!AI101</f>
        <v>A-1</v>
      </c>
      <c r="T101" s="9" t="str">
        <f>Hoja2!AJ101</f>
        <v>301102011060</v>
      </c>
      <c r="U101" s="1"/>
      <c r="V101" s="53">
        <f t="shared" si="2"/>
        <v>12</v>
      </c>
    </row>
    <row r="102" spans="1:22" ht="30" customHeight="1" x14ac:dyDescent="0.25">
      <c r="A102" s="186">
        <f>Hoja2!B102</f>
        <v>0</v>
      </c>
      <c r="B102">
        <f>Hoja2!R102</f>
        <v>0</v>
      </c>
      <c r="C102" s="1"/>
      <c r="D102" t="str">
        <f>Hoja2!T102</f>
        <v>2026</v>
      </c>
      <c r="E102" s="113">
        <f>Hoja2!U102</f>
        <v>0</v>
      </c>
      <c r="F102" s="113">
        <f>Hoja2!V102</f>
        <v>0</v>
      </c>
      <c r="G102" s="113">
        <f>Hoja2!W102</f>
        <v>0</v>
      </c>
      <c r="H102" s="113">
        <f>Hoja2!X102</f>
        <v>0</v>
      </c>
      <c r="I102" s="5">
        <f>Hoja2!Y102</f>
        <v>0</v>
      </c>
      <c r="J102" s="5">
        <f>Hoja2!Z102</f>
        <v>0</v>
      </c>
      <c r="K102" s="5">
        <f>Hoja2!AB102</f>
        <v>0</v>
      </c>
      <c r="L102" s="5">
        <v>0</v>
      </c>
      <c r="M102" s="96">
        <f>Hoja2!AC102</f>
        <v>0</v>
      </c>
      <c r="N102" s="1" t="str">
        <f>Hoja2!AD102</f>
        <v>N</v>
      </c>
      <c r="O102" s="9" t="str">
        <f>Hoja2!AE102</f>
        <v xml:space="preserve"> - </v>
      </c>
      <c r="P102" s="9" t="str">
        <f>Hoja2!AF102</f>
        <v xml:space="preserve"> - </v>
      </c>
      <c r="Q102" s="9" t="str">
        <f>Hoja2!AG102</f>
        <v xml:space="preserve"> - </v>
      </c>
      <c r="R102" s="9" t="str">
        <f>Hoja2!AH102</f>
        <v xml:space="preserve"> - </v>
      </c>
      <c r="S102" s="9" t="str">
        <f>Hoja2!AI102</f>
        <v>A-1</v>
      </c>
      <c r="T102" s="9" t="str">
        <f>Hoja2!AJ102</f>
        <v>301102011061</v>
      </c>
      <c r="U102" s="1"/>
      <c r="V102" s="53">
        <f t="shared" si="2"/>
        <v>12</v>
      </c>
    </row>
    <row r="103" spans="1:22" ht="30" customHeight="1" x14ac:dyDescent="0.25">
      <c r="A103" s="186">
        <f>Hoja2!B103</f>
        <v>0</v>
      </c>
      <c r="B103">
        <f>Hoja2!R103</f>
        <v>0</v>
      </c>
      <c r="C103" s="1"/>
      <c r="D103" t="str">
        <f>Hoja2!T103</f>
        <v>2026</v>
      </c>
      <c r="E103" s="113">
        <f>Hoja2!U103</f>
        <v>0</v>
      </c>
      <c r="F103" s="113">
        <f>Hoja2!V103</f>
        <v>0</v>
      </c>
      <c r="G103" s="113">
        <f>Hoja2!W103</f>
        <v>0</v>
      </c>
      <c r="H103" s="113">
        <f>Hoja2!X103</f>
        <v>0</v>
      </c>
      <c r="I103" s="5">
        <f>Hoja2!Y103</f>
        <v>0</v>
      </c>
      <c r="J103" s="5">
        <f>Hoja2!Z103</f>
        <v>0</v>
      </c>
      <c r="K103" s="5">
        <f>Hoja2!AB103</f>
        <v>0</v>
      </c>
      <c r="L103" s="5">
        <v>0</v>
      </c>
      <c r="M103" s="96">
        <f>Hoja2!AC103</f>
        <v>0</v>
      </c>
      <c r="N103" s="1" t="str">
        <f>Hoja2!AD103</f>
        <v>N</v>
      </c>
      <c r="O103" s="9" t="str">
        <f>Hoja2!AE103</f>
        <v xml:space="preserve"> - </v>
      </c>
      <c r="P103" s="9" t="str">
        <f>Hoja2!AF103</f>
        <v xml:space="preserve"> - </v>
      </c>
      <c r="Q103" s="9" t="str">
        <f>Hoja2!AG103</f>
        <v xml:space="preserve"> - </v>
      </c>
      <c r="R103" s="9" t="str">
        <f>Hoja2!AH103</f>
        <v xml:space="preserve"> - </v>
      </c>
      <c r="S103" s="9" t="str">
        <f>Hoja2!AI103</f>
        <v>A-1</v>
      </c>
      <c r="T103" s="9" t="str">
        <f>Hoja2!AJ103</f>
        <v>301102011062</v>
      </c>
      <c r="U103" s="1"/>
      <c r="V103" s="53">
        <f t="shared" si="2"/>
        <v>12</v>
      </c>
    </row>
    <row r="104" spans="1:22" ht="30" customHeight="1" x14ac:dyDescent="0.25">
      <c r="A104" s="186">
        <f>Hoja2!B104</f>
        <v>0</v>
      </c>
      <c r="B104">
        <f>Hoja2!R104</f>
        <v>0</v>
      </c>
      <c r="C104" s="1"/>
      <c r="D104" t="str">
        <f>Hoja2!T104</f>
        <v>2026</v>
      </c>
      <c r="E104" s="113">
        <f>Hoja2!U104</f>
        <v>0</v>
      </c>
      <c r="F104" s="113">
        <f>Hoja2!V104</f>
        <v>0</v>
      </c>
      <c r="G104" s="113">
        <f>Hoja2!W104</f>
        <v>0</v>
      </c>
      <c r="H104" s="113">
        <f>Hoja2!X104</f>
        <v>0</v>
      </c>
      <c r="I104" s="5">
        <f>Hoja2!Y104</f>
        <v>0</v>
      </c>
      <c r="J104" s="5">
        <f>Hoja2!Z104</f>
        <v>0</v>
      </c>
      <c r="K104" s="5">
        <f>Hoja2!AB104</f>
        <v>0</v>
      </c>
      <c r="L104" s="5">
        <v>0</v>
      </c>
      <c r="M104" s="96">
        <f>Hoja2!AC104</f>
        <v>0</v>
      </c>
      <c r="N104" s="1" t="str">
        <f>Hoja2!AD104</f>
        <v>N</v>
      </c>
      <c r="O104" s="9" t="str">
        <f>Hoja2!AE104</f>
        <v xml:space="preserve"> - </v>
      </c>
      <c r="P104" s="9" t="str">
        <f>Hoja2!AF104</f>
        <v xml:space="preserve"> - </v>
      </c>
      <c r="Q104" s="9" t="str">
        <f>Hoja2!AG104</f>
        <v xml:space="preserve"> - </v>
      </c>
      <c r="R104" s="9" t="str">
        <f>Hoja2!AH104</f>
        <v xml:space="preserve"> - </v>
      </c>
      <c r="S104" s="9" t="str">
        <f>Hoja2!AI104</f>
        <v>A-1</v>
      </c>
      <c r="T104" s="9" t="str">
        <f>Hoja2!AJ104</f>
        <v>301102011063</v>
      </c>
      <c r="U104" s="1"/>
      <c r="V104" s="53">
        <f t="shared" si="2"/>
        <v>12</v>
      </c>
    </row>
    <row r="105" spans="1:22" ht="30" customHeight="1" x14ac:dyDescent="0.25">
      <c r="A105" s="186">
        <f>Hoja2!B105</f>
        <v>0</v>
      </c>
      <c r="B105">
        <f>Hoja2!R105</f>
        <v>0</v>
      </c>
      <c r="C105" s="1"/>
      <c r="D105" t="str">
        <f>Hoja2!T105</f>
        <v>2026</v>
      </c>
      <c r="E105" s="113">
        <f>Hoja2!U105</f>
        <v>0</v>
      </c>
      <c r="F105" s="113">
        <f>Hoja2!V105</f>
        <v>0</v>
      </c>
      <c r="G105" s="113">
        <f>Hoja2!W105</f>
        <v>0</v>
      </c>
      <c r="H105" s="113">
        <f>Hoja2!X105</f>
        <v>0</v>
      </c>
      <c r="I105" s="5">
        <f>Hoja2!Y105</f>
        <v>0</v>
      </c>
      <c r="J105" s="5">
        <f>Hoja2!Z105</f>
        <v>0</v>
      </c>
      <c r="K105" s="5">
        <f>Hoja2!AB105</f>
        <v>0</v>
      </c>
      <c r="L105" s="5">
        <v>0</v>
      </c>
      <c r="M105" s="96">
        <f>Hoja2!AC105</f>
        <v>0</v>
      </c>
      <c r="N105" s="1" t="str">
        <f>Hoja2!AD105</f>
        <v>N</v>
      </c>
      <c r="O105" s="9" t="str">
        <f>Hoja2!AE105</f>
        <v xml:space="preserve"> - </v>
      </c>
      <c r="P105" s="9" t="str">
        <f>Hoja2!AF105</f>
        <v xml:space="preserve"> - </v>
      </c>
      <c r="Q105" s="9" t="str">
        <f>Hoja2!AG105</f>
        <v xml:space="preserve"> - </v>
      </c>
      <c r="R105" s="9" t="str">
        <f>Hoja2!AH105</f>
        <v xml:space="preserve"> - </v>
      </c>
      <c r="S105" s="9" t="str">
        <f>Hoja2!AI105</f>
        <v>A-1</v>
      </c>
      <c r="T105" s="9" t="str">
        <f>Hoja2!AJ105</f>
        <v>301102011064</v>
      </c>
      <c r="U105" s="1"/>
      <c r="V105" s="53">
        <f t="shared" si="2"/>
        <v>12</v>
      </c>
    </row>
    <row r="106" spans="1:22" ht="30" customHeight="1" x14ac:dyDescent="0.25">
      <c r="A106" s="186">
        <f>Hoja2!B106</f>
        <v>0</v>
      </c>
      <c r="B106">
        <f>Hoja2!R106</f>
        <v>0</v>
      </c>
      <c r="C106" s="1"/>
      <c r="D106" t="str">
        <f>Hoja2!T106</f>
        <v>2026</v>
      </c>
      <c r="E106" s="113">
        <f>Hoja2!U106</f>
        <v>0</v>
      </c>
      <c r="F106" s="113">
        <f>Hoja2!V106</f>
        <v>0</v>
      </c>
      <c r="G106" s="113">
        <f>Hoja2!W106</f>
        <v>0</v>
      </c>
      <c r="H106" s="113">
        <f>Hoja2!X106</f>
        <v>0</v>
      </c>
      <c r="I106" s="5">
        <f>Hoja2!Y106</f>
        <v>0</v>
      </c>
      <c r="J106" s="5">
        <f>Hoja2!Z106</f>
        <v>0</v>
      </c>
      <c r="K106" s="5">
        <f>Hoja2!AB106</f>
        <v>0</v>
      </c>
      <c r="L106" s="5">
        <v>0</v>
      </c>
      <c r="M106" s="96">
        <f>Hoja2!AC106</f>
        <v>0</v>
      </c>
      <c r="N106" s="1" t="str">
        <f>Hoja2!AD106</f>
        <v>N</v>
      </c>
      <c r="O106" s="9" t="str">
        <f>Hoja2!AE106</f>
        <v xml:space="preserve"> - </v>
      </c>
      <c r="P106" s="9" t="str">
        <f>Hoja2!AF106</f>
        <v xml:space="preserve"> - </v>
      </c>
      <c r="Q106" s="9" t="str">
        <f>Hoja2!AG106</f>
        <v xml:space="preserve"> - </v>
      </c>
      <c r="R106" s="9" t="str">
        <f>Hoja2!AH106</f>
        <v xml:space="preserve"> - </v>
      </c>
      <c r="S106" s="9" t="str">
        <f>Hoja2!AI106</f>
        <v>A-1</v>
      </c>
      <c r="T106" s="9" t="str">
        <f>Hoja2!AJ106</f>
        <v>301102011065</v>
      </c>
      <c r="U106" s="1"/>
      <c r="V106" s="53">
        <f t="shared" si="2"/>
        <v>12</v>
      </c>
    </row>
    <row r="107" spans="1:22" ht="30" customHeight="1" x14ac:dyDescent="0.25">
      <c r="A107" s="186">
        <f>Hoja2!B107</f>
        <v>0</v>
      </c>
      <c r="B107">
        <f>Hoja2!R107</f>
        <v>0</v>
      </c>
      <c r="C107" s="1"/>
      <c r="D107" t="str">
        <f>Hoja2!T107</f>
        <v>2026</v>
      </c>
      <c r="E107" s="113">
        <f>Hoja2!U107</f>
        <v>0</v>
      </c>
      <c r="F107" s="113">
        <f>Hoja2!V107</f>
        <v>0</v>
      </c>
      <c r="G107" s="113">
        <f>Hoja2!W107</f>
        <v>0</v>
      </c>
      <c r="H107" s="113">
        <f>Hoja2!X107</f>
        <v>0</v>
      </c>
      <c r="I107" s="5">
        <f>Hoja2!Y107</f>
        <v>0</v>
      </c>
      <c r="J107" s="5">
        <f>Hoja2!Z107</f>
        <v>0</v>
      </c>
      <c r="K107" s="5">
        <f>Hoja2!AB107</f>
        <v>0</v>
      </c>
      <c r="L107" s="5">
        <v>0</v>
      </c>
      <c r="M107" s="96">
        <f>Hoja2!AC107</f>
        <v>0</v>
      </c>
      <c r="N107" s="1" t="str">
        <f>Hoja2!AD107</f>
        <v>N</v>
      </c>
      <c r="O107" s="9" t="str">
        <f>Hoja2!AE107</f>
        <v xml:space="preserve"> - </v>
      </c>
      <c r="P107" s="9" t="str">
        <f>Hoja2!AF107</f>
        <v xml:space="preserve"> - </v>
      </c>
      <c r="Q107" s="9" t="str">
        <f>Hoja2!AG107</f>
        <v xml:space="preserve"> - </v>
      </c>
      <c r="R107" s="9" t="str">
        <f>Hoja2!AH107</f>
        <v xml:space="preserve"> - </v>
      </c>
      <c r="S107" s="9" t="str">
        <f>Hoja2!AI107</f>
        <v>A-1</v>
      </c>
      <c r="T107" s="9" t="str">
        <f>Hoja2!AJ107</f>
        <v>301102011066</v>
      </c>
      <c r="U107" s="1"/>
      <c r="V107" s="53">
        <f t="shared" si="2"/>
        <v>12</v>
      </c>
    </row>
    <row r="108" spans="1:22" ht="30" customHeight="1" x14ac:dyDescent="0.25">
      <c r="A108" s="186">
        <f>Hoja2!B108</f>
        <v>0</v>
      </c>
      <c r="B108">
        <f>Hoja2!R108</f>
        <v>0</v>
      </c>
      <c r="C108" s="1"/>
      <c r="D108" t="str">
        <f>Hoja2!T108</f>
        <v>2026</v>
      </c>
      <c r="E108" s="113">
        <f>Hoja2!U108</f>
        <v>0</v>
      </c>
      <c r="F108" s="113">
        <f>Hoja2!V108</f>
        <v>0</v>
      </c>
      <c r="G108" s="113">
        <f>Hoja2!W108</f>
        <v>0</v>
      </c>
      <c r="H108" s="113">
        <f>Hoja2!X108</f>
        <v>0</v>
      </c>
      <c r="I108" s="5">
        <f>Hoja2!Y108</f>
        <v>0</v>
      </c>
      <c r="J108" s="5">
        <f>Hoja2!Z108</f>
        <v>0</v>
      </c>
      <c r="K108" s="5">
        <f>Hoja2!AB108</f>
        <v>0</v>
      </c>
      <c r="L108" s="5">
        <v>0</v>
      </c>
      <c r="M108" s="96">
        <f>Hoja2!AC108</f>
        <v>0</v>
      </c>
      <c r="N108" s="1" t="str">
        <f>Hoja2!AD108</f>
        <v>N</v>
      </c>
      <c r="O108" s="9" t="str">
        <f>Hoja2!AE108</f>
        <v xml:space="preserve"> - </v>
      </c>
      <c r="P108" s="9" t="str">
        <f>Hoja2!AF108</f>
        <v xml:space="preserve"> - </v>
      </c>
      <c r="Q108" s="9" t="str">
        <f>Hoja2!AG108</f>
        <v xml:space="preserve"> - </v>
      </c>
      <c r="R108" s="9" t="str">
        <f>Hoja2!AH108</f>
        <v xml:space="preserve"> - </v>
      </c>
      <c r="S108" s="9" t="str">
        <f>Hoja2!AI108</f>
        <v>A-1</v>
      </c>
      <c r="T108" s="9" t="str">
        <f>Hoja2!AJ108</f>
        <v>301102011067</v>
      </c>
      <c r="U108" s="1"/>
      <c r="V108" s="53">
        <f t="shared" si="2"/>
        <v>12</v>
      </c>
    </row>
    <row r="109" spans="1:22" ht="30" customHeight="1" x14ac:dyDescent="0.25">
      <c r="A109" s="186">
        <f>Hoja2!B109</f>
        <v>0</v>
      </c>
      <c r="B109">
        <f>Hoja2!R109</f>
        <v>0</v>
      </c>
      <c r="C109" s="1"/>
      <c r="D109" t="str">
        <f>Hoja2!T109</f>
        <v>2026</v>
      </c>
      <c r="E109" s="113">
        <f>Hoja2!U109</f>
        <v>0</v>
      </c>
      <c r="F109" s="113">
        <f>Hoja2!V109</f>
        <v>0</v>
      </c>
      <c r="G109" s="113">
        <f>Hoja2!W109</f>
        <v>0</v>
      </c>
      <c r="H109" s="113">
        <f>Hoja2!X109</f>
        <v>0</v>
      </c>
      <c r="I109" s="5">
        <f>Hoja2!Y109</f>
        <v>0</v>
      </c>
      <c r="J109" s="5">
        <f>Hoja2!Z109</f>
        <v>0</v>
      </c>
      <c r="K109" s="5">
        <f>Hoja2!AB109</f>
        <v>0</v>
      </c>
      <c r="L109" s="5">
        <v>0</v>
      </c>
      <c r="M109" s="96">
        <f>Hoja2!AC109</f>
        <v>0</v>
      </c>
      <c r="N109" s="1" t="str">
        <f>Hoja2!AD109</f>
        <v>N</v>
      </c>
      <c r="O109" s="9" t="str">
        <f>Hoja2!AE109</f>
        <v xml:space="preserve"> - </v>
      </c>
      <c r="P109" s="9" t="str">
        <f>Hoja2!AF109</f>
        <v xml:space="preserve"> - </v>
      </c>
      <c r="Q109" s="9" t="str">
        <f>Hoja2!AG109</f>
        <v xml:space="preserve"> - </v>
      </c>
      <c r="R109" s="9" t="str">
        <f>Hoja2!AH109</f>
        <v xml:space="preserve"> - </v>
      </c>
      <c r="S109" s="9" t="str">
        <f>Hoja2!AI109</f>
        <v>A-1</v>
      </c>
      <c r="T109" s="9" t="str">
        <f>Hoja2!AJ109</f>
        <v>301102011068</v>
      </c>
      <c r="U109" s="1"/>
      <c r="V109" s="53">
        <f t="shared" si="2"/>
        <v>12</v>
      </c>
    </row>
    <row r="110" spans="1:22" ht="30" customHeight="1" x14ac:dyDescent="0.25">
      <c r="A110" s="186">
        <f>Hoja2!B110</f>
        <v>0</v>
      </c>
      <c r="B110">
        <f>Hoja2!R110</f>
        <v>0</v>
      </c>
      <c r="C110" s="1"/>
      <c r="D110" t="str">
        <f>Hoja2!T110</f>
        <v>2026</v>
      </c>
      <c r="E110" s="113">
        <f>Hoja2!U110</f>
        <v>0</v>
      </c>
      <c r="F110" s="113">
        <f>Hoja2!V110</f>
        <v>0</v>
      </c>
      <c r="G110" s="113">
        <f>Hoja2!W110</f>
        <v>0</v>
      </c>
      <c r="H110" s="113">
        <f>Hoja2!X110</f>
        <v>0</v>
      </c>
      <c r="I110" s="5">
        <f>Hoja2!Y110</f>
        <v>0</v>
      </c>
      <c r="J110" s="5">
        <f>Hoja2!Z110</f>
        <v>0</v>
      </c>
      <c r="K110" s="5">
        <f>Hoja2!AB110</f>
        <v>0</v>
      </c>
      <c r="L110" s="5">
        <v>0</v>
      </c>
      <c r="M110" s="96">
        <f>Hoja2!AC110</f>
        <v>0</v>
      </c>
      <c r="N110" s="1" t="str">
        <f>Hoja2!AD110</f>
        <v>N</v>
      </c>
      <c r="O110" s="9" t="str">
        <f>Hoja2!AE110</f>
        <v xml:space="preserve"> - </v>
      </c>
      <c r="P110" s="9" t="str">
        <f>Hoja2!AF110</f>
        <v xml:space="preserve"> - </v>
      </c>
      <c r="Q110" s="9" t="str">
        <f>Hoja2!AG110</f>
        <v xml:space="preserve"> - </v>
      </c>
      <c r="R110" s="9" t="str">
        <f>Hoja2!AH110</f>
        <v xml:space="preserve"> - </v>
      </c>
      <c r="S110" s="9" t="str">
        <f>Hoja2!AI110</f>
        <v>A-1</v>
      </c>
      <c r="T110" s="9" t="str">
        <f>Hoja2!AJ110</f>
        <v>301102011069</v>
      </c>
      <c r="U110" s="1"/>
      <c r="V110" s="53">
        <f t="shared" si="2"/>
        <v>12</v>
      </c>
    </row>
    <row r="111" spans="1:22" ht="30" customHeight="1" x14ac:dyDescent="0.25">
      <c r="A111" s="186">
        <f>Hoja2!B111</f>
        <v>0</v>
      </c>
      <c r="B111">
        <f>Hoja2!R111</f>
        <v>0</v>
      </c>
      <c r="C111" s="1"/>
      <c r="D111" t="str">
        <f>Hoja2!T111</f>
        <v>2026</v>
      </c>
      <c r="E111" s="113">
        <f>Hoja2!U111</f>
        <v>0</v>
      </c>
      <c r="F111" s="113">
        <f>Hoja2!V111</f>
        <v>0</v>
      </c>
      <c r="G111" s="113">
        <f>Hoja2!W111</f>
        <v>0</v>
      </c>
      <c r="H111" s="113">
        <f>Hoja2!X111</f>
        <v>0</v>
      </c>
      <c r="I111" s="5">
        <f>Hoja2!Y111</f>
        <v>0</v>
      </c>
      <c r="J111" s="5">
        <f>Hoja2!Z111</f>
        <v>0</v>
      </c>
      <c r="K111" s="5">
        <f>Hoja2!AB111</f>
        <v>0</v>
      </c>
      <c r="L111" s="5">
        <v>0</v>
      </c>
      <c r="M111" s="96">
        <f>Hoja2!AC111</f>
        <v>0</v>
      </c>
      <c r="N111" s="1" t="str">
        <f>Hoja2!AD111</f>
        <v>N</v>
      </c>
      <c r="O111" s="9" t="str">
        <f>Hoja2!AE111</f>
        <v xml:space="preserve"> - </v>
      </c>
      <c r="P111" s="9" t="str">
        <f>Hoja2!AF111</f>
        <v xml:space="preserve"> - </v>
      </c>
      <c r="Q111" s="9" t="str">
        <f>Hoja2!AG111</f>
        <v xml:space="preserve"> - </v>
      </c>
      <c r="R111" s="9" t="str">
        <f>Hoja2!AH111</f>
        <v xml:space="preserve"> - </v>
      </c>
      <c r="S111" s="9" t="str">
        <f>Hoja2!AI111</f>
        <v>A-1</v>
      </c>
      <c r="T111" s="9" t="str">
        <f>Hoja2!AJ111</f>
        <v>301102011070</v>
      </c>
      <c r="U111" s="1"/>
      <c r="V111" s="53">
        <f t="shared" si="2"/>
        <v>12</v>
      </c>
    </row>
    <row r="112" spans="1:22" ht="30" customHeight="1" x14ac:dyDescent="0.25">
      <c r="A112" s="186">
        <f>Hoja2!B112</f>
        <v>0</v>
      </c>
      <c r="B112">
        <f>Hoja2!R112</f>
        <v>0</v>
      </c>
      <c r="C112" s="1"/>
      <c r="D112" t="str">
        <f>Hoja2!T112</f>
        <v>2026</v>
      </c>
      <c r="E112" s="113">
        <f>Hoja2!U112</f>
        <v>0</v>
      </c>
      <c r="F112" s="113">
        <f>Hoja2!V112</f>
        <v>0</v>
      </c>
      <c r="G112" s="113">
        <f>Hoja2!W112</f>
        <v>0</v>
      </c>
      <c r="H112" s="113">
        <f>Hoja2!X112</f>
        <v>0</v>
      </c>
      <c r="I112" s="5">
        <f>Hoja2!Y112</f>
        <v>0</v>
      </c>
      <c r="J112" s="5">
        <f>Hoja2!Z112</f>
        <v>0</v>
      </c>
      <c r="K112" s="5">
        <f>Hoja2!AB112</f>
        <v>0</v>
      </c>
      <c r="L112" s="5">
        <v>0</v>
      </c>
      <c r="M112" s="96">
        <f>Hoja2!AC112</f>
        <v>0</v>
      </c>
      <c r="N112" s="1" t="str">
        <f>Hoja2!AD112</f>
        <v>N</v>
      </c>
      <c r="O112" s="9" t="str">
        <f>Hoja2!AE112</f>
        <v xml:space="preserve"> - </v>
      </c>
      <c r="P112" s="9" t="str">
        <f>Hoja2!AF112</f>
        <v xml:space="preserve"> - </v>
      </c>
      <c r="Q112" s="9" t="str">
        <f>Hoja2!AG112</f>
        <v xml:space="preserve"> - </v>
      </c>
      <c r="R112" s="9" t="str">
        <f>Hoja2!AH112</f>
        <v xml:space="preserve"> - </v>
      </c>
      <c r="S112" s="9" t="str">
        <f>Hoja2!AI112</f>
        <v>A-1</v>
      </c>
      <c r="T112" s="9" t="str">
        <f>Hoja2!AJ112</f>
        <v>301102011071</v>
      </c>
      <c r="U112" s="1"/>
      <c r="V112" s="53">
        <f t="shared" si="2"/>
        <v>12</v>
      </c>
    </row>
    <row r="113" spans="1:22" ht="30" customHeight="1" x14ac:dyDescent="0.25">
      <c r="A113" s="186">
        <f>Hoja2!B113</f>
        <v>0</v>
      </c>
      <c r="B113">
        <f>Hoja2!R113</f>
        <v>0</v>
      </c>
      <c r="C113" s="1"/>
      <c r="D113" t="str">
        <f>Hoja2!T113</f>
        <v>2026</v>
      </c>
      <c r="E113" s="113">
        <f>Hoja2!U113</f>
        <v>0</v>
      </c>
      <c r="F113" s="113">
        <f>Hoja2!V113</f>
        <v>0</v>
      </c>
      <c r="G113" s="113">
        <f>Hoja2!W113</f>
        <v>0</v>
      </c>
      <c r="H113" s="113">
        <f>Hoja2!X113</f>
        <v>0</v>
      </c>
      <c r="I113" s="5">
        <f>Hoja2!Y113</f>
        <v>0</v>
      </c>
      <c r="J113" s="5">
        <f>Hoja2!Z113</f>
        <v>0</v>
      </c>
      <c r="K113" s="5">
        <f>Hoja2!AB113</f>
        <v>0</v>
      </c>
      <c r="L113" s="5">
        <v>0</v>
      </c>
      <c r="M113" s="96">
        <f>Hoja2!AC113</f>
        <v>0</v>
      </c>
      <c r="N113" s="1" t="str">
        <f>Hoja2!AD113</f>
        <v>N</v>
      </c>
      <c r="O113" s="9" t="str">
        <f>Hoja2!AE113</f>
        <v xml:space="preserve"> - </v>
      </c>
      <c r="P113" s="9" t="str">
        <f>Hoja2!AF113</f>
        <v xml:space="preserve"> - </v>
      </c>
      <c r="Q113" s="9" t="str">
        <f>Hoja2!AG113</f>
        <v xml:space="preserve"> - </v>
      </c>
      <c r="R113" s="9" t="str">
        <f>Hoja2!AH113</f>
        <v xml:space="preserve"> - </v>
      </c>
      <c r="S113" s="9" t="str">
        <f>Hoja2!AI113</f>
        <v>A-1</v>
      </c>
      <c r="T113" s="9" t="str">
        <f>Hoja2!AJ113</f>
        <v>301102011072</v>
      </c>
      <c r="U113" s="1"/>
      <c r="V113" s="53">
        <f t="shared" si="2"/>
        <v>12</v>
      </c>
    </row>
    <row r="114" spans="1:22" ht="30" customHeight="1" x14ac:dyDescent="0.25">
      <c r="A114" s="186">
        <f>Hoja2!B114</f>
        <v>0</v>
      </c>
      <c r="B114">
        <f>Hoja2!R114</f>
        <v>0</v>
      </c>
      <c r="C114" s="1"/>
      <c r="D114" t="str">
        <f>Hoja2!T114</f>
        <v>2026</v>
      </c>
      <c r="E114" s="113">
        <f>Hoja2!U114</f>
        <v>0</v>
      </c>
      <c r="F114" s="113">
        <f>Hoja2!V114</f>
        <v>0</v>
      </c>
      <c r="G114" s="113">
        <f>Hoja2!W114</f>
        <v>0</v>
      </c>
      <c r="H114" s="113">
        <f>Hoja2!X114</f>
        <v>0</v>
      </c>
      <c r="I114" s="5">
        <f>Hoja2!Y114</f>
        <v>0</v>
      </c>
      <c r="J114" s="5">
        <f>Hoja2!Z114</f>
        <v>0</v>
      </c>
      <c r="K114" s="5">
        <f>Hoja2!AB114</f>
        <v>0</v>
      </c>
      <c r="L114" s="5">
        <v>0</v>
      </c>
      <c r="M114" s="96">
        <f>Hoja2!AC114</f>
        <v>0</v>
      </c>
      <c r="N114" s="1" t="str">
        <f>Hoja2!AD114</f>
        <v>N</v>
      </c>
      <c r="O114" s="9" t="str">
        <f>Hoja2!AE114</f>
        <v xml:space="preserve"> - </v>
      </c>
      <c r="P114" s="9" t="str">
        <f>Hoja2!AF114</f>
        <v xml:space="preserve"> - </v>
      </c>
      <c r="Q114" s="9" t="str">
        <f>Hoja2!AG114</f>
        <v xml:space="preserve"> - </v>
      </c>
      <c r="R114" s="9" t="str">
        <f>Hoja2!AH114</f>
        <v xml:space="preserve"> - </v>
      </c>
      <c r="S114" s="9" t="str">
        <f>Hoja2!AI114</f>
        <v>A-1</v>
      </c>
      <c r="T114" s="9" t="str">
        <f>Hoja2!AJ114</f>
        <v>301102011073</v>
      </c>
      <c r="U114" s="1"/>
      <c r="V114" s="53">
        <f t="shared" si="2"/>
        <v>12</v>
      </c>
    </row>
    <row r="115" spans="1:22" ht="30" customHeight="1" x14ac:dyDescent="0.25">
      <c r="A115" s="186">
        <f>Hoja2!B115</f>
        <v>0</v>
      </c>
      <c r="B115">
        <f>Hoja2!R115</f>
        <v>0</v>
      </c>
      <c r="C115" s="1"/>
      <c r="D115" t="str">
        <f>Hoja2!T115</f>
        <v>2026</v>
      </c>
      <c r="E115" s="113">
        <f>Hoja2!U115</f>
        <v>0</v>
      </c>
      <c r="F115" s="113">
        <f>Hoja2!V115</f>
        <v>0</v>
      </c>
      <c r="G115" s="113">
        <f>Hoja2!W115</f>
        <v>0</v>
      </c>
      <c r="H115" s="113">
        <f>Hoja2!X115</f>
        <v>0</v>
      </c>
      <c r="I115" s="5">
        <f>Hoja2!Y115</f>
        <v>0</v>
      </c>
      <c r="J115" s="5">
        <f>Hoja2!Z115</f>
        <v>0</v>
      </c>
      <c r="K115" s="5">
        <f>Hoja2!AB115</f>
        <v>0</v>
      </c>
      <c r="L115" s="5">
        <v>0</v>
      </c>
      <c r="M115" s="96">
        <f>Hoja2!AC115</f>
        <v>0</v>
      </c>
      <c r="N115" s="1" t="str">
        <f>Hoja2!AD115</f>
        <v>N</v>
      </c>
      <c r="O115" s="9" t="str">
        <f>Hoja2!AE115</f>
        <v xml:space="preserve"> - </v>
      </c>
      <c r="P115" s="9" t="str">
        <f>Hoja2!AF115</f>
        <v xml:space="preserve"> - </v>
      </c>
      <c r="Q115" s="9" t="str">
        <f>Hoja2!AG115</f>
        <v xml:space="preserve"> - </v>
      </c>
      <c r="R115" s="9" t="str">
        <f>Hoja2!AH115</f>
        <v xml:space="preserve"> - </v>
      </c>
      <c r="S115" s="9" t="str">
        <f>Hoja2!AI115</f>
        <v>A-1</v>
      </c>
      <c r="T115" s="9" t="str">
        <f>Hoja2!AJ115</f>
        <v>301102011074</v>
      </c>
      <c r="U115" s="1"/>
      <c r="V115" s="53">
        <f t="shared" si="2"/>
        <v>12</v>
      </c>
    </row>
    <row r="116" spans="1:22" ht="30" customHeight="1" x14ac:dyDescent="0.25">
      <c r="A116" s="186">
        <f>Hoja2!B116</f>
        <v>0</v>
      </c>
      <c r="B116">
        <f>Hoja2!R116</f>
        <v>0</v>
      </c>
      <c r="C116" s="1"/>
      <c r="D116" t="str">
        <f>Hoja2!T116</f>
        <v>2026</v>
      </c>
      <c r="E116" s="113">
        <f>Hoja2!U116</f>
        <v>0</v>
      </c>
      <c r="F116" s="113">
        <f>Hoja2!V116</f>
        <v>0</v>
      </c>
      <c r="G116" s="113">
        <f>Hoja2!W116</f>
        <v>0</v>
      </c>
      <c r="H116" s="113">
        <f>Hoja2!X116</f>
        <v>0</v>
      </c>
      <c r="I116" s="5">
        <f>Hoja2!Y116</f>
        <v>0</v>
      </c>
      <c r="J116" s="5">
        <f>Hoja2!Z116</f>
        <v>0</v>
      </c>
      <c r="K116" s="5">
        <f>Hoja2!AB116</f>
        <v>0</v>
      </c>
      <c r="L116" s="5">
        <v>0</v>
      </c>
      <c r="M116" s="96">
        <f>Hoja2!AC116</f>
        <v>0</v>
      </c>
      <c r="N116" s="1" t="str">
        <f>Hoja2!AD116</f>
        <v>N</v>
      </c>
      <c r="O116" s="9" t="str">
        <f>Hoja2!AE116</f>
        <v xml:space="preserve"> - </v>
      </c>
      <c r="P116" s="9" t="str">
        <f>Hoja2!AF116</f>
        <v xml:space="preserve"> - </v>
      </c>
      <c r="Q116" s="9" t="str">
        <f>Hoja2!AG116</f>
        <v xml:space="preserve"> - </v>
      </c>
      <c r="R116" s="9" t="str">
        <f>Hoja2!AH116</f>
        <v xml:space="preserve"> - </v>
      </c>
      <c r="S116" s="9" t="str">
        <f>Hoja2!AI116</f>
        <v>A-1</v>
      </c>
      <c r="T116" s="9" t="str">
        <f>Hoja2!AJ116</f>
        <v>301102011075</v>
      </c>
      <c r="U116" s="1"/>
      <c r="V116" s="53">
        <f t="shared" si="2"/>
        <v>12</v>
      </c>
    </row>
    <row r="117" spans="1:22" ht="30" customHeight="1" x14ac:dyDescent="0.25">
      <c r="A117" s="186">
        <f>Hoja2!B117</f>
        <v>0</v>
      </c>
      <c r="B117">
        <f>Hoja2!R117</f>
        <v>0</v>
      </c>
      <c r="C117" s="1"/>
      <c r="D117" t="str">
        <f>Hoja2!T117</f>
        <v>2026</v>
      </c>
      <c r="E117" s="113">
        <f>Hoja2!U117</f>
        <v>0</v>
      </c>
      <c r="F117" s="113">
        <f>Hoja2!V117</f>
        <v>0</v>
      </c>
      <c r="G117" s="113">
        <f>Hoja2!W117</f>
        <v>0</v>
      </c>
      <c r="H117" s="113">
        <f>Hoja2!X117</f>
        <v>0</v>
      </c>
      <c r="I117" s="5">
        <f>Hoja2!Y117</f>
        <v>0</v>
      </c>
      <c r="J117" s="5">
        <f>Hoja2!Z117</f>
        <v>0</v>
      </c>
      <c r="K117" s="5">
        <f>Hoja2!AB117</f>
        <v>0</v>
      </c>
      <c r="L117" s="5">
        <v>0</v>
      </c>
      <c r="M117" s="96">
        <f>Hoja2!AC117</f>
        <v>0</v>
      </c>
      <c r="N117" s="1" t="str">
        <f>Hoja2!AD117</f>
        <v>N</v>
      </c>
      <c r="O117" s="9" t="str">
        <f>Hoja2!AE117</f>
        <v xml:space="preserve"> - </v>
      </c>
      <c r="P117" s="9" t="str">
        <f>Hoja2!AF117</f>
        <v xml:space="preserve"> - </v>
      </c>
      <c r="Q117" s="9" t="str">
        <f>Hoja2!AG117</f>
        <v xml:space="preserve"> - </v>
      </c>
      <c r="R117" s="9" t="str">
        <f>Hoja2!AH117</f>
        <v xml:space="preserve"> - </v>
      </c>
      <c r="S117" s="9" t="str">
        <f>Hoja2!AI117</f>
        <v>A-1</v>
      </c>
      <c r="T117" s="9" t="str">
        <f>Hoja2!AJ117</f>
        <v>301102011076</v>
      </c>
      <c r="U117" s="1"/>
      <c r="V117" s="53">
        <f t="shared" si="2"/>
        <v>12</v>
      </c>
    </row>
    <row r="118" spans="1:22" ht="30" customHeight="1" x14ac:dyDescent="0.25">
      <c r="A118" s="186">
        <f>Hoja2!B118</f>
        <v>0</v>
      </c>
      <c r="B118">
        <f>Hoja2!R118</f>
        <v>0</v>
      </c>
      <c r="C118" s="1"/>
      <c r="D118" t="str">
        <f>Hoja2!T118</f>
        <v>2026</v>
      </c>
      <c r="E118" s="113">
        <f>Hoja2!U118</f>
        <v>0</v>
      </c>
      <c r="F118" s="113">
        <f>Hoja2!V118</f>
        <v>0</v>
      </c>
      <c r="G118" s="113">
        <f>Hoja2!W118</f>
        <v>0</v>
      </c>
      <c r="H118" s="113">
        <f>Hoja2!X118</f>
        <v>0</v>
      </c>
      <c r="I118" s="5">
        <f>Hoja2!Y118</f>
        <v>0</v>
      </c>
      <c r="J118" s="5">
        <f>Hoja2!Z118</f>
        <v>0</v>
      </c>
      <c r="K118" s="5">
        <f>Hoja2!AB118</f>
        <v>0</v>
      </c>
      <c r="L118" s="5">
        <v>0</v>
      </c>
      <c r="M118" s="96">
        <f>Hoja2!AC118</f>
        <v>0</v>
      </c>
      <c r="N118" s="1" t="str">
        <f>Hoja2!AD118</f>
        <v>N</v>
      </c>
      <c r="O118" s="9" t="str">
        <f>Hoja2!AE118</f>
        <v xml:space="preserve"> - </v>
      </c>
      <c r="P118" s="9" t="str">
        <f>Hoja2!AF118</f>
        <v xml:space="preserve"> - </v>
      </c>
      <c r="Q118" s="9" t="str">
        <f>Hoja2!AG118</f>
        <v xml:space="preserve"> - </v>
      </c>
      <c r="R118" s="9" t="str">
        <f>Hoja2!AH118</f>
        <v xml:space="preserve"> - </v>
      </c>
      <c r="S118" s="9" t="str">
        <f>Hoja2!AI118</f>
        <v>A-1</v>
      </c>
      <c r="T118" s="9" t="str">
        <f>Hoja2!AJ118</f>
        <v>301102011077</v>
      </c>
      <c r="U118" s="1"/>
      <c r="V118" s="53">
        <f t="shared" si="2"/>
        <v>12</v>
      </c>
    </row>
    <row r="119" spans="1:22" ht="30" customHeight="1" x14ac:dyDescent="0.25">
      <c r="A119" s="186">
        <f>Hoja2!B119</f>
        <v>0</v>
      </c>
      <c r="B119">
        <f>Hoja2!R119</f>
        <v>0</v>
      </c>
      <c r="C119" s="1"/>
      <c r="D119" t="str">
        <f>Hoja2!T119</f>
        <v>2026</v>
      </c>
      <c r="E119" s="113">
        <f>Hoja2!U119</f>
        <v>0</v>
      </c>
      <c r="F119" s="113">
        <f>Hoja2!V119</f>
        <v>0</v>
      </c>
      <c r="G119" s="113">
        <f>Hoja2!W119</f>
        <v>0</v>
      </c>
      <c r="H119" s="113">
        <f>Hoja2!X119</f>
        <v>0</v>
      </c>
      <c r="I119" s="5">
        <f>Hoja2!Y119</f>
        <v>0</v>
      </c>
      <c r="J119" s="5">
        <f>Hoja2!Z119</f>
        <v>0</v>
      </c>
      <c r="K119" s="5">
        <f>Hoja2!AB119</f>
        <v>0</v>
      </c>
      <c r="L119" s="5">
        <v>0</v>
      </c>
      <c r="M119" s="96">
        <f>Hoja2!AC119</f>
        <v>0</v>
      </c>
      <c r="N119" s="1" t="str">
        <f>Hoja2!AD119</f>
        <v>N</v>
      </c>
      <c r="O119" s="9" t="str">
        <f>Hoja2!AE119</f>
        <v xml:space="preserve"> - </v>
      </c>
      <c r="P119" s="9" t="str">
        <f>Hoja2!AF119</f>
        <v xml:space="preserve"> - </v>
      </c>
      <c r="Q119" s="9" t="str">
        <f>Hoja2!AG119</f>
        <v xml:space="preserve"> - </v>
      </c>
      <c r="R119" s="9" t="str">
        <f>Hoja2!AH119</f>
        <v xml:space="preserve"> - </v>
      </c>
      <c r="S119" s="9" t="str">
        <f>Hoja2!AI119</f>
        <v>A-1</v>
      </c>
      <c r="T119" s="9" t="str">
        <f>Hoja2!AJ119</f>
        <v>301102011078</v>
      </c>
      <c r="U119" s="1"/>
      <c r="V119" s="53">
        <f t="shared" si="2"/>
        <v>12</v>
      </c>
    </row>
    <row r="120" spans="1:22" ht="30" customHeight="1" x14ac:dyDescent="0.25">
      <c r="A120" s="186">
        <f>Hoja2!B120</f>
        <v>0</v>
      </c>
      <c r="B120">
        <f>Hoja2!R120</f>
        <v>0</v>
      </c>
      <c r="C120" s="1"/>
      <c r="D120" t="str">
        <f>Hoja2!T120</f>
        <v>2026</v>
      </c>
      <c r="E120" s="113">
        <f>Hoja2!U120</f>
        <v>0</v>
      </c>
      <c r="F120" s="113">
        <f>Hoja2!V120</f>
        <v>0</v>
      </c>
      <c r="G120" s="113">
        <f>Hoja2!W120</f>
        <v>0</v>
      </c>
      <c r="H120" s="113">
        <f>Hoja2!X120</f>
        <v>0</v>
      </c>
      <c r="I120" s="5">
        <f>Hoja2!Y120</f>
        <v>0</v>
      </c>
      <c r="J120" s="5">
        <f>Hoja2!Z120</f>
        <v>0</v>
      </c>
      <c r="K120" s="5">
        <f>Hoja2!AB120</f>
        <v>0</v>
      </c>
      <c r="L120" s="5">
        <v>0</v>
      </c>
      <c r="M120" s="96">
        <f>Hoja2!AC120</f>
        <v>0</v>
      </c>
      <c r="N120" s="1" t="str">
        <f>Hoja2!AD120</f>
        <v>N</v>
      </c>
      <c r="O120" s="9" t="str">
        <f>Hoja2!AE120</f>
        <v xml:space="preserve"> - </v>
      </c>
      <c r="P120" s="9" t="str">
        <f>Hoja2!AF120</f>
        <v xml:space="preserve"> - </v>
      </c>
      <c r="Q120" s="9" t="str">
        <f>Hoja2!AG120</f>
        <v xml:space="preserve"> - </v>
      </c>
      <c r="R120" s="9" t="str">
        <f>Hoja2!AH120</f>
        <v xml:space="preserve"> - </v>
      </c>
      <c r="S120" s="9" t="str">
        <f>Hoja2!AI120</f>
        <v>A-1</v>
      </c>
      <c r="T120" s="9" t="str">
        <f>Hoja2!AJ120</f>
        <v>301102011079</v>
      </c>
      <c r="U120" s="1"/>
      <c r="V120" s="53">
        <f t="shared" si="2"/>
        <v>12</v>
      </c>
    </row>
    <row r="121" spans="1:22" ht="30" customHeight="1" x14ac:dyDescent="0.25">
      <c r="A121" s="186">
        <f>Hoja2!B121</f>
        <v>0</v>
      </c>
      <c r="B121">
        <f>Hoja2!R121</f>
        <v>0</v>
      </c>
      <c r="C121" s="1"/>
      <c r="D121" t="str">
        <f>Hoja2!T121</f>
        <v>2026</v>
      </c>
      <c r="E121" s="113">
        <f>Hoja2!U121</f>
        <v>0</v>
      </c>
      <c r="F121" s="113">
        <f>Hoja2!V121</f>
        <v>0</v>
      </c>
      <c r="G121" s="113">
        <f>Hoja2!W121</f>
        <v>0</v>
      </c>
      <c r="H121" s="113">
        <f>Hoja2!X121</f>
        <v>0</v>
      </c>
      <c r="I121" s="5">
        <f>Hoja2!Y121</f>
        <v>0</v>
      </c>
      <c r="J121" s="5">
        <f>Hoja2!Z121</f>
        <v>0</v>
      </c>
      <c r="K121" s="5">
        <f>Hoja2!AB121</f>
        <v>0</v>
      </c>
      <c r="L121" s="5">
        <v>0</v>
      </c>
      <c r="M121" s="96">
        <f>Hoja2!AC121</f>
        <v>0</v>
      </c>
      <c r="N121" s="1" t="str">
        <f>Hoja2!AD121</f>
        <v>N</v>
      </c>
      <c r="O121" s="9" t="str">
        <f>Hoja2!AE121</f>
        <v xml:space="preserve"> - </v>
      </c>
      <c r="P121" s="9" t="str">
        <f>Hoja2!AF121</f>
        <v xml:space="preserve"> - </v>
      </c>
      <c r="Q121" s="9" t="str">
        <f>Hoja2!AG121</f>
        <v xml:space="preserve"> - </v>
      </c>
      <c r="R121" s="9" t="str">
        <f>Hoja2!AH121</f>
        <v xml:space="preserve"> - </v>
      </c>
      <c r="S121" s="9" t="str">
        <f>Hoja2!AI121</f>
        <v>A-1</v>
      </c>
      <c r="T121" s="9" t="str">
        <f>Hoja2!AJ121</f>
        <v>301102011080</v>
      </c>
      <c r="U121" s="1"/>
      <c r="V121" s="53">
        <f t="shared" si="2"/>
        <v>12</v>
      </c>
    </row>
    <row r="122" spans="1:22" ht="30" customHeight="1" x14ac:dyDescent="0.25">
      <c r="A122" s="186">
        <f>Hoja2!B122</f>
        <v>0</v>
      </c>
      <c r="B122">
        <f>Hoja2!R122</f>
        <v>0</v>
      </c>
      <c r="C122" s="1"/>
      <c r="D122" t="str">
        <f>Hoja2!T122</f>
        <v>2026</v>
      </c>
      <c r="E122" s="113">
        <f>Hoja2!U122</f>
        <v>0</v>
      </c>
      <c r="F122" s="113">
        <f>Hoja2!V122</f>
        <v>0</v>
      </c>
      <c r="G122" s="113">
        <f>Hoja2!W122</f>
        <v>0</v>
      </c>
      <c r="H122" s="113">
        <f>Hoja2!X122</f>
        <v>0</v>
      </c>
      <c r="I122" s="5">
        <f>Hoja2!Y122</f>
        <v>0</v>
      </c>
      <c r="J122" s="5">
        <f>Hoja2!Z122</f>
        <v>0</v>
      </c>
      <c r="K122" s="5">
        <f>Hoja2!AB122</f>
        <v>0</v>
      </c>
      <c r="L122" s="5">
        <v>0</v>
      </c>
      <c r="M122" s="96">
        <f>Hoja2!AC122</f>
        <v>0</v>
      </c>
      <c r="N122" s="1" t="str">
        <f>Hoja2!AD122</f>
        <v>N</v>
      </c>
      <c r="O122" s="9" t="str">
        <f>Hoja2!AE122</f>
        <v xml:space="preserve"> - </v>
      </c>
      <c r="P122" s="9" t="str">
        <f>Hoja2!AF122</f>
        <v xml:space="preserve"> - </v>
      </c>
      <c r="Q122" s="9" t="str">
        <f>Hoja2!AG122</f>
        <v xml:space="preserve"> - </v>
      </c>
      <c r="R122" s="9" t="str">
        <f>Hoja2!AH122</f>
        <v xml:space="preserve"> - </v>
      </c>
      <c r="S122" s="9" t="str">
        <f>Hoja2!AI122</f>
        <v>A-1</v>
      </c>
      <c r="T122" s="9" t="str">
        <f>Hoja2!AJ122</f>
        <v>301102011081</v>
      </c>
      <c r="U122" s="1"/>
      <c r="V122" s="53">
        <f t="shared" si="2"/>
        <v>12</v>
      </c>
    </row>
    <row r="123" spans="1:22" ht="30" customHeight="1" x14ac:dyDescent="0.25">
      <c r="A123" s="186">
        <f>Hoja2!B123</f>
        <v>0</v>
      </c>
      <c r="B123">
        <f>Hoja2!R123</f>
        <v>0</v>
      </c>
      <c r="C123" s="1"/>
      <c r="D123" t="str">
        <f>Hoja2!T123</f>
        <v>2026</v>
      </c>
      <c r="E123" s="113">
        <f>Hoja2!U123</f>
        <v>0</v>
      </c>
      <c r="F123" s="113">
        <f>Hoja2!V123</f>
        <v>0</v>
      </c>
      <c r="G123" s="113">
        <f>Hoja2!W123</f>
        <v>0</v>
      </c>
      <c r="H123" s="113">
        <f>Hoja2!X123</f>
        <v>0</v>
      </c>
      <c r="I123" s="5">
        <f>Hoja2!Y123</f>
        <v>0</v>
      </c>
      <c r="J123" s="5">
        <f>Hoja2!Z123</f>
        <v>0</v>
      </c>
      <c r="K123" s="5">
        <f>Hoja2!AB123</f>
        <v>0</v>
      </c>
      <c r="L123" s="5">
        <v>0</v>
      </c>
      <c r="M123" s="96">
        <f>Hoja2!AC123</f>
        <v>0</v>
      </c>
      <c r="N123" s="1" t="str">
        <f>Hoja2!AD123</f>
        <v>N</v>
      </c>
      <c r="O123" s="9" t="str">
        <f>Hoja2!AE123</f>
        <v xml:space="preserve"> - </v>
      </c>
      <c r="P123" s="9" t="str">
        <f>Hoja2!AF123</f>
        <v xml:space="preserve"> - </v>
      </c>
      <c r="Q123" s="9" t="str">
        <f>Hoja2!AG123</f>
        <v xml:space="preserve"> - </v>
      </c>
      <c r="R123" s="9" t="str">
        <f>Hoja2!AH123</f>
        <v xml:space="preserve"> - </v>
      </c>
      <c r="S123" s="9" t="str">
        <f>Hoja2!AI123</f>
        <v>A-1</v>
      </c>
      <c r="T123" s="9" t="str">
        <f>Hoja2!AJ123</f>
        <v>301102011082</v>
      </c>
      <c r="U123" s="1"/>
      <c r="V123" s="53">
        <f t="shared" si="2"/>
        <v>12</v>
      </c>
    </row>
    <row r="124" spans="1:22" ht="30" customHeight="1" x14ac:dyDescent="0.25">
      <c r="A124" s="186">
        <f>Hoja2!B124</f>
        <v>0</v>
      </c>
      <c r="B124">
        <f>Hoja2!R124</f>
        <v>0</v>
      </c>
      <c r="C124" s="1"/>
      <c r="D124" t="str">
        <f>Hoja2!T124</f>
        <v>2026</v>
      </c>
      <c r="E124" s="113">
        <f>Hoja2!U124</f>
        <v>0</v>
      </c>
      <c r="F124" s="113">
        <f>Hoja2!V124</f>
        <v>0</v>
      </c>
      <c r="G124" s="113">
        <f>Hoja2!W124</f>
        <v>0</v>
      </c>
      <c r="H124" s="113">
        <f>Hoja2!X124</f>
        <v>0</v>
      </c>
      <c r="I124" s="5">
        <f>Hoja2!Y124</f>
        <v>0</v>
      </c>
      <c r="J124" s="5">
        <f>Hoja2!Z124</f>
        <v>0</v>
      </c>
      <c r="K124" s="5">
        <f>Hoja2!AB124</f>
        <v>0</v>
      </c>
      <c r="L124" s="5">
        <v>0</v>
      </c>
      <c r="M124" s="96">
        <f>Hoja2!AC124</f>
        <v>0</v>
      </c>
      <c r="N124" s="1" t="str">
        <f>Hoja2!AD124</f>
        <v>N</v>
      </c>
      <c r="O124" s="9" t="str">
        <f>Hoja2!AE124</f>
        <v xml:space="preserve"> - </v>
      </c>
      <c r="P124" s="9" t="str">
        <f>Hoja2!AF124</f>
        <v xml:space="preserve"> - </v>
      </c>
      <c r="Q124" s="9" t="str">
        <f>Hoja2!AG124</f>
        <v xml:space="preserve"> - </v>
      </c>
      <c r="R124" s="9" t="str">
        <f>Hoja2!AH124</f>
        <v xml:space="preserve"> - </v>
      </c>
      <c r="S124" s="9" t="str">
        <f>Hoja2!AI124</f>
        <v>A-1</v>
      </c>
      <c r="T124" s="9" t="str">
        <f>Hoja2!AJ124</f>
        <v>301102011083</v>
      </c>
      <c r="U124" s="1"/>
      <c r="V124" s="53">
        <f t="shared" si="2"/>
        <v>12</v>
      </c>
    </row>
    <row r="125" spans="1:22" ht="30" customHeight="1" x14ac:dyDescent="0.25">
      <c r="A125" s="186">
        <f>Hoja2!B125</f>
        <v>0</v>
      </c>
      <c r="B125">
        <f>Hoja2!R125</f>
        <v>0</v>
      </c>
      <c r="C125" s="1"/>
      <c r="D125" t="str">
        <f>Hoja2!T125</f>
        <v>2026</v>
      </c>
      <c r="E125" s="113">
        <f>Hoja2!U125</f>
        <v>0</v>
      </c>
      <c r="F125" s="113">
        <f>Hoja2!V125</f>
        <v>0</v>
      </c>
      <c r="G125" s="113">
        <f>Hoja2!W125</f>
        <v>0</v>
      </c>
      <c r="H125" s="113">
        <f>Hoja2!X125</f>
        <v>0</v>
      </c>
      <c r="I125" s="5">
        <f>Hoja2!Y125</f>
        <v>0</v>
      </c>
      <c r="J125" s="5">
        <f>Hoja2!Z125</f>
        <v>0</v>
      </c>
      <c r="K125" s="5">
        <f>Hoja2!AB125</f>
        <v>0</v>
      </c>
      <c r="L125" s="5">
        <v>0</v>
      </c>
      <c r="M125" s="96">
        <f>Hoja2!AC125</f>
        <v>0</v>
      </c>
      <c r="N125" s="1" t="str">
        <f>Hoja2!AD125</f>
        <v>N</v>
      </c>
      <c r="O125" s="9" t="str">
        <f>Hoja2!AE125</f>
        <v xml:space="preserve"> - </v>
      </c>
      <c r="P125" s="9" t="str">
        <f>Hoja2!AF125</f>
        <v xml:space="preserve"> - </v>
      </c>
      <c r="Q125" s="9" t="str">
        <f>Hoja2!AG125</f>
        <v xml:space="preserve"> - </v>
      </c>
      <c r="R125" s="9" t="str">
        <f>Hoja2!AH125</f>
        <v xml:space="preserve"> - </v>
      </c>
      <c r="S125" s="9" t="str">
        <f>Hoja2!AI125</f>
        <v>A-1</v>
      </c>
      <c r="T125" s="9" t="str">
        <f>Hoja2!AJ125</f>
        <v>301102011084</v>
      </c>
      <c r="U125" s="1"/>
      <c r="V125" s="53">
        <f t="shared" si="2"/>
        <v>12</v>
      </c>
    </row>
    <row r="126" spans="1:22" ht="30" customHeight="1" x14ac:dyDescent="0.25">
      <c r="A126" s="186">
        <f>Hoja2!B126</f>
        <v>0</v>
      </c>
      <c r="B126">
        <f>Hoja2!R126</f>
        <v>0</v>
      </c>
      <c r="C126" s="1"/>
      <c r="D126" t="str">
        <f>Hoja2!T126</f>
        <v>2026</v>
      </c>
      <c r="E126" s="113">
        <f>Hoja2!U126</f>
        <v>0</v>
      </c>
      <c r="F126" s="113">
        <f>Hoja2!V126</f>
        <v>0</v>
      </c>
      <c r="G126" s="113">
        <f>Hoja2!W126</f>
        <v>0</v>
      </c>
      <c r="H126" s="113">
        <f>Hoja2!X126</f>
        <v>0</v>
      </c>
      <c r="I126" s="5">
        <f>Hoja2!Y126</f>
        <v>0</v>
      </c>
      <c r="J126" s="5">
        <f>Hoja2!Z126</f>
        <v>0</v>
      </c>
      <c r="K126" s="5">
        <f>Hoja2!AB126</f>
        <v>0</v>
      </c>
      <c r="L126" s="5">
        <v>0</v>
      </c>
      <c r="M126" s="96">
        <f>Hoja2!AC126</f>
        <v>0</v>
      </c>
      <c r="N126" s="1" t="str">
        <f>Hoja2!AD126</f>
        <v>N</v>
      </c>
      <c r="O126" s="9" t="str">
        <f>Hoja2!AE126</f>
        <v xml:space="preserve"> - </v>
      </c>
      <c r="P126" s="9" t="str">
        <f>Hoja2!AF126</f>
        <v xml:space="preserve"> - </v>
      </c>
      <c r="Q126" s="9" t="str">
        <f>Hoja2!AG126</f>
        <v xml:space="preserve"> - </v>
      </c>
      <c r="R126" s="9" t="str">
        <f>Hoja2!AH126</f>
        <v xml:space="preserve"> - </v>
      </c>
      <c r="S126" s="9" t="str">
        <f>Hoja2!AI126</f>
        <v>A-1</v>
      </c>
      <c r="T126" s="9" t="str">
        <f>Hoja2!AJ126</f>
        <v>301102011085</v>
      </c>
      <c r="U126" s="1"/>
      <c r="V126" s="53">
        <f t="shared" si="2"/>
        <v>12</v>
      </c>
    </row>
    <row r="127" spans="1:22" ht="30" customHeight="1" x14ac:dyDescent="0.25">
      <c r="A127" s="186">
        <f>Hoja2!B127</f>
        <v>0</v>
      </c>
      <c r="B127">
        <f>Hoja2!R127</f>
        <v>0</v>
      </c>
      <c r="C127" s="1"/>
      <c r="D127" t="str">
        <f>Hoja2!T127</f>
        <v>2026</v>
      </c>
      <c r="E127" s="113">
        <f>Hoja2!U127</f>
        <v>0</v>
      </c>
      <c r="F127" s="113">
        <f>Hoja2!V127</f>
        <v>0</v>
      </c>
      <c r="G127" s="113">
        <f>Hoja2!W127</f>
        <v>0</v>
      </c>
      <c r="H127" s="113">
        <f>Hoja2!X127</f>
        <v>0</v>
      </c>
      <c r="I127" s="5">
        <f>Hoja2!Y127</f>
        <v>0</v>
      </c>
      <c r="J127" s="5">
        <f>Hoja2!Z127</f>
        <v>0</v>
      </c>
      <c r="K127" s="5">
        <f>Hoja2!AB127</f>
        <v>0</v>
      </c>
      <c r="L127" s="5">
        <v>0</v>
      </c>
      <c r="M127" s="96">
        <f>Hoja2!AC127</f>
        <v>0</v>
      </c>
      <c r="N127" s="1" t="str">
        <f>Hoja2!AD127</f>
        <v>N</v>
      </c>
      <c r="O127" s="9" t="str">
        <f>Hoja2!AE127</f>
        <v xml:space="preserve"> - </v>
      </c>
      <c r="P127" s="9" t="str">
        <f>Hoja2!AF127</f>
        <v xml:space="preserve"> - </v>
      </c>
      <c r="Q127" s="9" t="str">
        <f>Hoja2!AG127</f>
        <v xml:space="preserve"> - </v>
      </c>
      <c r="R127" s="9" t="str">
        <f>Hoja2!AH127</f>
        <v xml:space="preserve"> - </v>
      </c>
      <c r="S127" s="9" t="str">
        <f>Hoja2!AI127</f>
        <v>A-1</v>
      </c>
      <c r="T127" s="9" t="str">
        <f>Hoja2!AJ127</f>
        <v>301102011086</v>
      </c>
      <c r="U127" s="1"/>
      <c r="V127" s="53">
        <f t="shared" si="2"/>
        <v>12</v>
      </c>
    </row>
    <row r="128" spans="1:22" ht="30" customHeight="1" x14ac:dyDescent="0.25">
      <c r="A128" s="186">
        <f>Hoja2!B128</f>
        <v>0</v>
      </c>
      <c r="B128">
        <f>Hoja2!R128</f>
        <v>0</v>
      </c>
      <c r="C128" s="1"/>
      <c r="D128" t="str">
        <f>Hoja2!T128</f>
        <v>2026</v>
      </c>
      <c r="E128" s="113">
        <f>Hoja2!U128</f>
        <v>0</v>
      </c>
      <c r="F128" s="113">
        <f>Hoja2!V128</f>
        <v>0</v>
      </c>
      <c r="G128" s="113">
        <f>Hoja2!W128</f>
        <v>0</v>
      </c>
      <c r="H128" s="113">
        <f>Hoja2!X128</f>
        <v>0</v>
      </c>
      <c r="I128" s="5">
        <f>Hoja2!Y128</f>
        <v>0</v>
      </c>
      <c r="J128" s="5">
        <f>Hoja2!Z128</f>
        <v>0</v>
      </c>
      <c r="K128" s="5">
        <f>Hoja2!AB128</f>
        <v>0</v>
      </c>
      <c r="L128" s="5">
        <v>0</v>
      </c>
      <c r="M128" s="96">
        <f>Hoja2!AC128</f>
        <v>0</v>
      </c>
      <c r="N128" s="1" t="str">
        <f>Hoja2!AD128</f>
        <v>N</v>
      </c>
      <c r="O128" s="9" t="str">
        <f>Hoja2!AE128</f>
        <v xml:space="preserve"> - </v>
      </c>
      <c r="P128" s="9" t="str">
        <f>Hoja2!AF128</f>
        <v xml:space="preserve"> - </v>
      </c>
      <c r="Q128" s="9" t="str">
        <f>Hoja2!AG128</f>
        <v xml:space="preserve"> - </v>
      </c>
      <c r="R128" s="9" t="str">
        <f>Hoja2!AH128</f>
        <v xml:space="preserve"> - </v>
      </c>
      <c r="S128" s="9" t="str">
        <f>Hoja2!AI128</f>
        <v>A-1</v>
      </c>
      <c r="T128" s="9" t="str">
        <f>Hoja2!AJ128</f>
        <v>301102011087</v>
      </c>
      <c r="U128" s="1"/>
      <c r="V128" s="53">
        <f t="shared" si="2"/>
        <v>12</v>
      </c>
    </row>
    <row r="129" spans="1:22" ht="30" customHeight="1" x14ac:dyDescent="0.25">
      <c r="A129" s="186">
        <f>Hoja2!B129</f>
        <v>0</v>
      </c>
      <c r="B129">
        <f>Hoja2!R129</f>
        <v>0</v>
      </c>
      <c r="C129" s="1"/>
      <c r="D129" t="str">
        <f>Hoja2!T129</f>
        <v>2026</v>
      </c>
      <c r="E129" s="113">
        <f>Hoja2!U129</f>
        <v>0</v>
      </c>
      <c r="F129" s="113">
        <f>Hoja2!V129</f>
        <v>0</v>
      </c>
      <c r="G129" s="113">
        <f>Hoja2!W129</f>
        <v>0</v>
      </c>
      <c r="H129" s="113">
        <f>Hoja2!X129</f>
        <v>0</v>
      </c>
      <c r="I129" s="5">
        <f>Hoja2!Y129</f>
        <v>0</v>
      </c>
      <c r="J129" s="5">
        <f>Hoja2!Z129</f>
        <v>0</v>
      </c>
      <c r="K129" s="5">
        <f>Hoja2!AB129</f>
        <v>0</v>
      </c>
      <c r="L129" s="5">
        <v>0</v>
      </c>
      <c r="M129" s="96">
        <f>Hoja2!AC129</f>
        <v>0</v>
      </c>
      <c r="N129" s="1" t="str">
        <f>Hoja2!AD129</f>
        <v>N</v>
      </c>
      <c r="O129" s="9" t="str">
        <f>Hoja2!AE129</f>
        <v xml:space="preserve"> - </v>
      </c>
      <c r="P129" s="9" t="str">
        <f>Hoja2!AF129</f>
        <v xml:space="preserve"> - </v>
      </c>
      <c r="Q129" s="9" t="str">
        <f>Hoja2!AG129</f>
        <v xml:space="preserve"> - </v>
      </c>
      <c r="R129" s="9" t="str">
        <f>Hoja2!AH129</f>
        <v xml:space="preserve"> - </v>
      </c>
      <c r="S129" s="9" t="str">
        <f>Hoja2!AI129</f>
        <v>A-1</v>
      </c>
      <c r="T129" s="9" t="str">
        <f>Hoja2!AJ129</f>
        <v>301102011088</v>
      </c>
      <c r="U129" s="1"/>
      <c r="V129" s="53">
        <f t="shared" si="2"/>
        <v>12</v>
      </c>
    </row>
    <row r="130" spans="1:22" ht="30" customHeight="1" x14ac:dyDescent="0.25">
      <c r="A130" s="186">
        <f>Hoja2!B130</f>
        <v>0</v>
      </c>
      <c r="B130">
        <f>Hoja2!R130</f>
        <v>0</v>
      </c>
      <c r="C130" s="1"/>
      <c r="D130" t="str">
        <f>Hoja2!T130</f>
        <v>2026</v>
      </c>
      <c r="E130" s="113">
        <f>Hoja2!U130</f>
        <v>0</v>
      </c>
      <c r="F130" s="113">
        <f>Hoja2!V130</f>
        <v>0</v>
      </c>
      <c r="G130" s="113">
        <f>Hoja2!W130</f>
        <v>0</v>
      </c>
      <c r="H130" s="113">
        <f>Hoja2!X130</f>
        <v>0</v>
      </c>
      <c r="I130" s="5">
        <f>Hoja2!Y130</f>
        <v>0</v>
      </c>
      <c r="J130" s="5">
        <f>Hoja2!Z130</f>
        <v>0</v>
      </c>
      <c r="K130" s="5">
        <f>Hoja2!AB130</f>
        <v>0</v>
      </c>
      <c r="L130" s="5">
        <v>0</v>
      </c>
      <c r="M130" s="96">
        <f>Hoja2!AC130</f>
        <v>0</v>
      </c>
      <c r="N130" s="1" t="str">
        <f>Hoja2!AD130</f>
        <v>N</v>
      </c>
      <c r="O130" s="9" t="str">
        <f>Hoja2!AE130</f>
        <v xml:space="preserve"> - </v>
      </c>
      <c r="P130" s="9" t="str">
        <f>Hoja2!AF130</f>
        <v xml:space="preserve"> - </v>
      </c>
      <c r="Q130" s="9" t="str">
        <f>Hoja2!AG130</f>
        <v xml:space="preserve"> - </v>
      </c>
      <c r="R130" s="9" t="str">
        <f>Hoja2!AH130</f>
        <v xml:space="preserve"> - </v>
      </c>
      <c r="S130" s="9" t="str">
        <f>Hoja2!AI130</f>
        <v>A-1</v>
      </c>
      <c r="T130" s="9" t="str">
        <f>Hoja2!AJ130</f>
        <v>301102011089</v>
      </c>
      <c r="U130" s="1"/>
      <c r="V130" s="53">
        <f t="shared" si="2"/>
        <v>12</v>
      </c>
    </row>
    <row r="131" spans="1:22" ht="30" customHeight="1" x14ac:dyDescent="0.25">
      <c r="A131" s="186">
        <f>Hoja2!B131</f>
        <v>0</v>
      </c>
      <c r="B131">
        <f>Hoja2!R131</f>
        <v>0</v>
      </c>
      <c r="C131" s="1"/>
      <c r="D131" t="str">
        <f>Hoja2!T131</f>
        <v>2026</v>
      </c>
      <c r="E131" s="113">
        <f>Hoja2!U131</f>
        <v>0</v>
      </c>
      <c r="F131" s="113">
        <f>Hoja2!V131</f>
        <v>0</v>
      </c>
      <c r="G131" s="113">
        <f>Hoja2!W131</f>
        <v>0</v>
      </c>
      <c r="H131" s="113">
        <f>Hoja2!X131</f>
        <v>0</v>
      </c>
      <c r="I131" s="5">
        <f>Hoja2!Y131</f>
        <v>0</v>
      </c>
      <c r="J131" s="5">
        <f>Hoja2!Z131</f>
        <v>0</v>
      </c>
      <c r="K131" s="5">
        <f>Hoja2!AB131</f>
        <v>0</v>
      </c>
      <c r="L131" s="5">
        <v>0</v>
      </c>
      <c r="M131" s="96">
        <f>Hoja2!AC131</f>
        <v>0</v>
      </c>
      <c r="N131" s="1" t="str">
        <f>Hoja2!AD131</f>
        <v>N</v>
      </c>
      <c r="O131" s="9" t="str">
        <f>Hoja2!AE131</f>
        <v xml:space="preserve"> - </v>
      </c>
      <c r="P131" s="9" t="str">
        <f>Hoja2!AF131</f>
        <v xml:space="preserve"> - </v>
      </c>
      <c r="Q131" s="9" t="str">
        <f>Hoja2!AG131</f>
        <v xml:space="preserve"> - </v>
      </c>
      <c r="R131" s="9" t="str">
        <f>Hoja2!AH131</f>
        <v xml:space="preserve"> - </v>
      </c>
      <c r="S131" s="9" t="str">
        <f>Hoja2!AI131</f>
        <v>A-1</v>
      </c>
      <c r="T131" s="9" t="str">
        <f>Hoja2!AJ131</f>
        <v>301102011090</v>
      </c>
      <c r="U131" s="1"/>
      <c r="V131" s="53">
        <f t="shared" si="2"/>
        <v>12</v>
      </c>
    </row>
    <row r="132" spans="1:22" ht="30" customHeight="1" x14ac:dyDescent="0.25">
      <c r="A132" s="186">
        <f>Hoja2!B132</f>
        <v>0</v>
      </c>
      <c r="B132">
        <f>Hoja2!R132</f>
        <v>0</v>
      </c>
      <c r="C132" s="1"/>
      <c r="D132" t="str">
        <f>Hoja2!T132</f>
        <v>2026</v>
      </c>
      <c r="E132" s="113">
        <f>Hoja2!U132</f>
        <v>0</v>
      </c>
      <c r="F132" s="113">
        <f>Hoja2!V132</f>
        <v>0</v>
      </c>
      <c r="G132" s="113">
        <f>Hoja2!W132</f>
        <v>0</v>
      </c>
      <c r="H132" s="113">
        <f>Hoja2!X132</f>
        <v>0</v>
      </c>
      <c r="I132" s="5">
        <f>Hoja2!Y132</f>
        <v>0</v>
      </c>
      <c r="J132" s="5">
        <f>Hoja2!Z132</f>
        <v>0</v>
      </c>
      <c r="K132" s="5">
        <f>Hoja2!AB132</f>
        <v>0</v>
      </c>
      <c r="L132" s="5">
        <v>0</v>
      </c>
      <c r="M132" s="96">
        <f>Hoja2!AC132</f>
        <v>0</v>
      </c>
      <c r="N132" s="1" t="str">
        <f>Hoja2!AD132</f>
        <v>N</v>
      </c>
      <c r="O132" s="9" t="str">
        <f>Hoja2!AE132</f>
        <v xml:space="preserve"> - </v>
      </c>
      <c r="P132" s="9" t="str">
        <f>Hoja2!AF132</f>
        <v xml:space="preserve"> - </v>
      </c>
      <c r="Q132" s="9" t="str">
        <f>Hoja2!AG132</f>
        <v xml:space="preserve"> - </v>
      </c>
      <c r="R132" s="9" t="str">
        <f>Hoja2!AH132</f>
        <v xml:space="preserve"> - </v>
      </c>
      <c r="S132" s="9" t="str">
        <f>Hoja2!AI132</f>
        <v>A-1</v>
      </c>
      <c r="T132" s="9" t="str">
        <f>Hoja2!AJ132</f>
        <v>301102011091</v>
      </c>
      <c r="U132" s="1"/>
      <c r="V132" s="53">
        <f t="shared" si="2"/>
        <v>12</v>
      </c>
    </row>
    <row r="133" spans="1:22" ht="30" customHeight="1" x14ac:dyDescent="0.25">
      <c r="A133" s="186">
        <f>Hoja2!B133</f>
        <v>0</v>
      </c>
      <c r="B133">
        <f>Hoja2!R133</f>
        <v>0</v>
      </c>
      <c r="C133" s="1"/>
      <c r="D133" t="str">
        <f>Hoja2!T133</f>
        <v>2026</v>
      </c>
      <c r="E133" s="113">
        <f>Hoja2!U133</f>
        <v>0</v>
      </c>
      <c r="F133" s="113">
        <f>Hoja2!V133</f>
        <v>0</v>
      </c>
      <c r="G133" s="113">
        <f>Hoja2!W133</f>
        <v>0</v>
      </c>
      <c r="H133" s="113">
        <f>Hoja2!X133</f>
        <v>0</v>
      </c>
      <c r="I133" s="5">
        <f>Hoja2!Y133</f>
        <v>0</v>
      </c>
      <c r="J133" s="5">
        <f>Hoja2!Z133</f>
        <v>0</v>
      </c>
      <c r="K133" s="5">
        <f>Hoja2!AB133</f>
        <v>0</v>
      </c>
      <c r="L133" s="5">
        <v>0</v>
      </c>
      <c r="M133" s="96">
        <f>Hoja2!AC133</f>
        <v>0</v>
      </c>
      <c r="N133" s="1" t="str">
        <f>Hoja2!AD133</f>
        <v>N</v>
      </c>
      <c r="O133" s="9" t="str">
        <f>Hoja2!AE133</f>
        <v xml:space="preserve"> - </v>
      </c>
      <c r="P133" s="9" t="str">
        <f>Hoja2!AF133</f>
        <v xml:space="preserve"> - </v>
      </c>
      <c r="Q133" s="9" t="str">
        <f>Hoja2!AG133</f>
        <v xml:space="preserve"> - </v>
      </c>
      <c r="R133" s="9" t="str">
        <f>Hoja2!AH133</f>
        <v xml:space="preserve"> - </v>
      </c>
      <c r="S133" s="9" t="str">
        <f>Hoja2!AI133</f>
        <v>A-1</v>
      </c>
      <c r="T133" s="9" t="str">
        <f>Hoja2!AJ133</f>
        <v>301102011092</v>
      </c>
      <c r="U133" s="1"/>
      <c r="V133" s="53">
        <f t="shared" si="2"/>
        <v>12</v>
      </c>
    </row>
    <row r="134" spans="1:22" ht="30" customHeight="1" x14ac:dyDescent="0.25">
      <c r="A134" s="186">
        <f>Hoja2!B134</f>
        <v>0</v>
      </c>
      <c r="B134">
        <f>Hoja2!R134</f>
        <v>0</v>
      </c>
      <c r="C134" s="1"/>
      <c r="D134" t="str">
        <f>Hoja2!T134</f>
        <v>2026</v>
      </c>
      <c r="E134" s="113">
        <f>Hoja2!U134</f>
        <v>0</v>
      </c>
      <c r="F134" s="113">
        <f>Hoja2!V134</f>
        <v>0</v>
      </c>
      <c r="G134" s="113">
        <f>Hoja2!W134</f>
        <v>0</v>
      </c>
      <c r="H134" s="113">
        <f>Hoja2!X134</f>
        <v>0</v>
      </c>
      <c r="I134" s="5">
        <f>Hoja2!Y134</f>
        <v>0</v>
      </c>
      <c r="J134" s="5">
        <f>Hoja2!Z134</f>
        <v>0</v>
      </c>
      <c r="K134" s="5">
        <f>Hoja2!AB134</f>
        <v>0</v>
      </c>
      <c r="L134" s="5">
        <v>0</v>
      </c>
      <c r="M134" s="96">
        <f>Hoja2!AC134</f>
        <v>0</v>
      </c>
      <c r="N134" s="1" t="str">
        <f>Hoja2!AD134</f>
        <v>N</v>
      </c>
      <c r="O134" s="9" t="str">
        <f>Hoja2!AE134</f>
        <v xml:space="preserve"> - </v>
      </c>
      <c r="P134" s="9" t="str">
        <f>Hoja2!AF134</f>
        <v xml:space="preserve"> - </v>
      </c>
      <c r="Q134" s="9" t="str">
        <f>Hoja2!AG134</f>
        <v xml:space="preserve"> - </v>
      </c>
      <c r="R134" s="9" t="str">
        <f>Hoja2!AH134</f>
        <v xml:space="preserve"> - </v>
      </c>
      <c r="S134" s="9" t="str">
        <f>Hoja2!AI134</f>
        <v>A-1</v>
      </c>
      <c r="T134" s="9" t="str">
        <f>Hoja2!AJ134</f>
        <v>301102011093</v>
      </c>
      <c r="U134" s="1"/>
      <c r="V134" s="53">
        <f t="shared" si="2"/>
        <v>12</v>
      </c>
    </row>
    <row r="135" spans="1:22" ht="30" customHeight="1" x14ac:dyDescent="0.25">
      <c r="A135" s="186">
        <f>Hoja2!B135</f>
        <v>0</v>
      </c>
      <c r="B135">
        <f>Hoja2!R135</f>
        <v>0</v>
      </c>
      <c r="C135" s="1"/>
      <c r="D135" t="str">
        <f>Hoja2!T135</f>
        <v>2026</v>
      </c>
      <c r="E135" s="113">
        <f>Hoja2!U135</f>
        <v>0</v>
      </c>
      <c r="F135" s="113">
        <f>Hoja2!V135</f>
        <v>0</v>
      </c>
      <c r="G135" s="113">
        <f>Hoja2!W135</f>
        <v>0</v>
      </c>
      <c r="H135" s="113">
        <f>Hoja2!X135</f>
        <v>0</v>
      </c>
      <c r="I135" s="5">
        <f>Hoja2!Y135</f>
        <v>0</v>
      </c>
      <c r="J135" s="5">
        <f>Hoja2!Z135</f>
        <v>0</v>
      </c>
      <c r="K135" s="5">
        <f>Hoja2!AB135</f>
        <v>0</v>
      </c>
      <c r="L135" s="5">
        <v>0</v>
      </c>
      <c r="M135" s="96">
        <f>Hoja2!AC135</f>
        <v>0</v>
      </c>
      <c r="N135" s="1" t="str">
        <f>Hoja2!AD135</f>
        <v>N</v>
      </c>
      <c r="O135" s="9" t="str">
        <f>Hoja2!AE135</f>
        <v xml:space="preserve"> - </v>
      </c>
      <c r="P135" s="9" t="str">
        <f>Hoja2!AF135</f>
        <v xml:space="preserve"> - </v>
      </c>
      <c r="Q135" s="9" t="str">
        <f>Hoja2!AG135</f>
        <v xml:space="preserve"> - </v>
      </c>
      <c r="R135" s="9" t="str">
        <f>Hoja2!AH135</f>
        <v xml:space="preserve"> - </v>
      </c>
      <c r="S135" s="9" t="str">
        <f>Hoja2!AI135</f>
        <v>A-1</v>
      </c>
      <c r="T135" s="9" t="str">
        <f>Hoja2!AJ135</f>
        <v>301102011094</v>
      </c>
      <c r="U135" s="1"/>
      <c r="V135" s="53">
        <f t="shared" si="2"/>
        <v>12</v>
      </c>
    </row>
    <row r="136" spans="1:22" ht="30" customHeight="1" x14ac:dyDescent="0.25">
      <c r="A136" s="186">
        <f>Hoja2!B136</f>
        <v>0</v>
      </c>
      <c r="B136">
        <f>Hoja2!R136</f>
        <v>0</v>
      </c>
      <c r="C136" s="1"/>
      <c r="D136" t="str">
        <f>Hoja2!T136</f>
        <v>2026</v>
      </c>
      <c r="E136" s="113">
        <f>Hoja2!U136</f>
        <v>0</v>
      </c>
      <c r="F136" s="113">
        <f>Hoja2!V136</f>
        <v>0</v>
      </c>
      <c r="G136" s="113">
        <f>Hoja2!W136</f>
        <v>0</v>
      </c>
      <c r="H136" s="113">
        <f>Hoja2!X136</f>
        <v>0</v>
      </c>
      <c r="I136" s="5">
        <f>Hoja2!Y136</f>
        <v>0</v>
      </c>
      <c r="J136" s="5">
        <f>Hoja2!Z136</f>
        <v>0</v>
      </c>
      <c r="K136" s="5">
        <f>Hoja2!AB136</f>
        <v>0</v>
      </c>
      <c r="L136" s="5">
        <v>0</v>
      </c>
      <c r="M136" s="96">
        <f>Hoja2!AC136</f>
        <v>0</v>
      </c>
      <c r="N136" s="1" t="str">
        <f>Hoja2!AD136</f>
        <v>N</v>
      </c>
      <c r="O136" s="9" t="str">
        <f>Hoja2!AE136</f>
        <v xml:space="preserve"> - </v>
      </c>
      <c r="P136" s="9" t="str">
        <f>Hoja2!AF136</f>
        <v xml:space="preserve"> - </v>
      </c>
      <c r="Q136" s="9" t="str">
        <f>Hoja2!AG136</f>
        <v xml:space="preserve"> - </v>
      </c>
      <c r="R136" s="9" t="str">
        <f>Hoja2!AH136</f>
        <v xml:space="preserve"> - </v>
      </c>
      <c r="S136" s="9" t="str">
        <f>Hoja2!AI136</f>
        <v>A-1</v>
      </c>
      <c r="T136" s="9" t="str">
        <f>Hoja2!AJ136</f>
        <v>301102011095</v>
      </c>
      <c r="U136" s="1"/>
      <c r="V136" s="53">
        <f t="shared" si="2"/>
        <v>12</v>
      </c>
    </row>
    <row r="137" spans="1:22" ht="30" customHeight="1" x14ac:dyDescent="0.25">
      <c r="A137" s="186">
        <f>Hoja2!B137</f>
        <v>0</v>
      </c>
      <c r="B137">
        <f>Hoja2!R137</f>
        <v>0</v>
      </c>
      <c r="C137" s="1"/>
      <c r="D137" t="str">
        <f>Hoja2!T137</f>
        <v>2026</v>
      </c>
      <c r="E137" s="113">
        <f>Hoja2!U137</f>
        <v>0</v>
      </c>
      <c r="F137" s="113">
        <f>Hoja2!V137</f>
        <v>0</v>
      </c>
      <c r="G137" s="113">
        <f>Hoja2!W137</f>
        <v>0</v>
      </c>
      <c r="H137" s="113">
        <f>Hoja2!X137</f>
        <v>0</v>
      </c>
      <c r="I137" s="5">
        <f>Hoja2!Y137</f>
        <v>0</v>
      </c>
      <c r="J137" s="5">
        <f>Hoja2!Z137</f>
        <v>0</v>
      </c>
      <c r="K137" s="5">
        <f>Hoja2!AB137</f>
        <v>0</v>
      </c>
      <c r="L137" s="5">
        <v>0</v>
      </c>
      <c r="M137" s="96">
        <f>Hoja2!AC137</f>
        <v>0</v>
      </c>
      <c r="N137" s="1" t="str">
        <f>Hoja2!AD137</f>
        <v>N</v>
      </c>
      <c r="O137" s="9" t="str">
        <f>Hoja2!AE137</f>
        <v xml:space="preserve"> - </v>
      </c>
      <c r="P137" s="9" t="str">
        <f>Hoja2!AF137</f>
        <v xml:space="preserve"> - </v>
      </c>
      <c r="Q137" s="9" t="str">
        <f>Hoja2!AG137</f>
        <v xml:space="preserve"> - </v>
      </c>
      <c r="R137" s="9" t="str">
        <f>Hoja2!AH137</f>
        <v xml:space="preserve"> - </v>
      </c>
      <c r="S137" s="9" t="str">
        <f>Hoja2!AI137</f>
        <v>A-1</v>
      </c>
      <c r="T137" s="9" t="str">
        <f>Hoja2!AJ137</f>
        <v>301102011096</v>
      </c>
      <c r="U137" s="1"/>
      <c r="V137" s="53">
        <f t="shared" si="2"/>
        <v>12</v>
      </c>
    </row>
    <row r="138" spans="1:22" ht="30" customHeight="1" x14ac:dyDescent="0.25">
      <c r="A138" s="186">
        <f>Hoja2!B138</f>
        <v>0</v>
      </c>
      <c r="B138">
        <f>Hoja2!R138</f>
        <v>0</v>
      </c>
      <c r="C138" s="1"/>
      <c r="D138" t="str">
        <f>Hoja2!T138</f>
        <v>2026</v>
      </c>
      <c r="E138" s="113">
        <f>Hoja2!U138</f>
        <v>0</v>
      </c>
      <c r="F138" s="113">
        <f>Hoja2!V138</f>
        <v>0</v>
      </c>
      <c r="G138" s="113">
        <f>Hoja2!W138</f>
        <v>0</v>
      </c>
      <c r="H138" s="113">
        <f>Hoja2!X138</f>
        <v>0</v>
      </c>
      <c r="I138" s="5">
        <f>Hoja2!Y138</f>
        <v>0</v>
      </c>
      <c r="J138" s="5">
        <f>Hoja2!Z138</f>
        <v>0</v>
      </c>
      <c r="K138" s="5">
        <f>Hoja2!AB138</f>
        <v>0</v>
      </c>
      <c r="L138" s="5">
        <v>0</v>
      </c>
      <c r="M138" s="96">
        <f>Hoja2!AC138</f>
        <v>0</v>
      </c>
      <c r="N138" s="1" t="str">
        <f>Hoja2!AD138</f>
        <v>N</v>
      </c>
      <c r="O138" s="9" t="str">
        <f>Hoja2!AE138</f>
        <v xml:space="preserve"> - </v>
      </c>
      <c r="P138" s="9" t="str">
        <f>Hoja2!AF138</f>
        <v xml:space="preserve"> - </v>
      </c>
      <c r="Q138" s="9" t="str">
        <f>Hoja2!AG138</f>
        <v xml:space="preserve"> - </v>
      </c>
      <c r="R138" s="9" t="str">
        <f>Hoja2!AH138</f>
        <v xml:space="preserve"> - </v>
      </c>
      <c r="S138" s="9" t="str">
        <f>Hoja2!AI138</f>
        <v>A-1</v>
      </c>
      <c r="T138" s="9" t="str">
        <f>Hoja2!AJ138</f>
        <v>301102011097</v>
      </c>
      <c r="U138" s="1"/>
      <c r="V138" s="53">
        <f t="shared" si="2"/>
        <v>12</v>
      </c>
    </row>
    <row r="139" spans="1:22" ht="30" customHeight="1" x14ac:dyDescent="0.25">
      <c r="A139" s="186">
        <f>Hoja2!B139</f>
        <v>0</v>
      </c>
      <c r="B139">
        <f>Hoja2!R139</f>
        <v>0</v>
      </c>
      <c r="C139" s="1"/>
      <c r="D139" t="str">
        <f>Hoja2!T139</f>
        <v>2026</v>
      </c>
      <c r="E139" s="113">
        <f>Hoja2!U139</f>
        <v>0</v>
      </c>
      <c r="F139" s="113">
        <f>Hoja2!V139</f>
        <v>0</v>
      </c>
      <c r="G139" s="113">
        <f>Hoja2!W139</f>
        <v>0</v>
      </c>
      <c r="H139" s="113">
        <f>Hoja2!X139</f>
        <v>0</v>
      </c>
      <c r="I139" s="5">
        <f>Hoja2!Y139</f>
        <v>0</v>
      </c>
      <c r="J139" s="5">
        <f>Hoja2!Z139</f>
        <v>0</v>
      </c>
      <c r="K139" s="5">
        <f>Hoja2!AB139</f>
        <v>0</v>
      </c>
      <c r="L139" s="5">
        <v>0</v>
      </c>
      <c r="M139" s="96">
        <f>Hoja2!AC139</f>
        <v>0</v>
      </c>
      <c r="N139" s="1" t="str">
        <f>Hoja2!AD139</f>
        <v>N</v>
      </c>
      <c r="O139" s="9" t="str">
        <f>Hoja2!AE139</f>
        <v xml:space="preserve"> - </v>
      </c>
      <c r="P139" s="9" t="str">
        <f>Hoja2!AF139</f>
        <v xml:space="preserve"> - </v>
      </c>
      <c r="Q139" s="9" t="str">
        <f>Hoja2!AG139</f>
        <v xml:space="preserve"> - </v>
      </c>
      <c r="R139" s="9" t="str">
        <f>Hoja2!AH139</f>
        <v xml:space="preserve"> - </v>
      </c>
      <c r="S139" s="9" t="str">
        <f>Hoja2!AI139</f>
        <v>A-1</v>
      </c>
      <c r="T139" s="9" t="str">
        <f>Hoja2!AJ139</f>
        <v>301102011098</v>
      </c>
      <c r="U139" s="1"/>
      <c r="V139" s="53">
        <f t="shared" ref="V139:V202" si="3">LEN(T139)</f>
        <v>12</v>
      </c>
    </row>
    <row r="140" spans="1:22" ht="30" customHeight="1" x14ac:dyDescent="0.25">
      <c r="A140" s="186">
        <f>Hoja2!B140</f>
        <v>0</v>
      </c>
      <c r="B140">
        <f>Hoja2!R140</f>
        <v>0</v>
      </c>
      <c r="C140" s="1"/>
      <c r="D140" t="str">
        <f>Hoja2!T140</f>
        <v>2026</v>
      </c>
      <c r="E140" s="113">
        <f>Hoja2!U140</f>
        <v>0</v>
      </c>
      <c r="F140" s="113">
        <f>Hoja2!V140</f>
        <v>0</v>
      </c>
      <c r="G140" s="113">
        <f>Hoja2!W140</f>
        <v>0</v>
      </c>
      <c r="H140" s="113">
        <f>Hoja2!X140</f>
        <v>0</v>
      </c>
      <c r="I140" s="5">
        <f>Hoja2!Y140</f>
        <v>0</v>
      </c>
      <c r="J140" s="5">
        <f>Hoja2!Z140</f>
        <v>0</v>
      </c>
      <c r="K140" s="5">
        <f>Hoja2!AB140</f>
        <v>0</v>
      </c>
      <c r="L140" s="5">
        <v>0</v>
      </c>
      <c r="M140" s="96">
        <f>Hoja2!AC140</f>
        <v>0</v>
      </c>
      <c r="N140" s="1" t="str">
        <f>Hoja2!AD140</f>
        <v>N</v>
      </c>
      <c r="O140" s="9" t="str">
        <f>Hoja2!AE140</f>
        <v xml:space="preserve"> - </v>
      </c>
      <c r="P140" s="9" t="str">
        <f>Hoja2!AF140</f>
        <v xml:space="preserve"> - </v>
      </c>
      <c r="Q140" s="9" t="str">
        <f>Hoja2!AG140</f>
        <v xml:space="preserve"> - </v>
      </c>
      <c r="R140" s="9" t="str">
        <f>Hoja2!AH140</f>
        <v xml:space="preserve"> - </v>
      </c>
      <c r="S140" s="9" t="str">
        <f>Hoja2!AI140</f>
        <v>A-1</v>
      </c>
      <c r="T140" s="9" t="str">
        <f>Hoja2!AJ140</f>
        <v>301102011099</v>
      </c>
      <c r="U140" s="1"/>
      <c r="V140" s="53">
        <f t="shared" si="3"/>
        <v>12</v>
      </c>
    </row>
    <row r="141" spans="1:22" ht="30" customHeight="1" x14ac:dyDescent="0.25">
      <c r="A141" s="186">
        <f>Hoja2!B141</f>
        <v>0</v>
      </c>
      <c r="B141">
        <f>Hoja2!R141</f>
        <v>0</v>
      </c>
      <c r="C141" s="1"/>
      <c r="D141" t="str">
        <f>Hoja2!T141</f>
        <v>2026</v>
      </c>
      <c r="E141" s="113">
        <f>Hoja2!U141</f>
        <v>0</v>
      </c>
      <c r="F141" s="113">
        <f>Hoja2!V141</f>
        <v>0</v>
      </c>
      <c r="G141" s="113">
        <f>Hoja2!W141</f>
        <v>0</v>
      </c>
      <c r="H141" s="113">
        <f>Hoja2!X141</f>
        <v>0</v>
      </c>
      <c r="I141" s="5">
        <f>Hoja2!Y141</f>
        <v>0</v>
      </c>
      <c r="J141" s="5">
        <f>Hoja2!Z141</f>
        <v>0</v>
      </c>
      <c r="K141" s="5">
        <f>Hoja2!AB141</f>
        <v>0</v>
      </c>
      <c r="L141" s="5">
        <v>0</v>
      </c>
      <c r="M141" s="96">
        <f>Hoja2!AC141</f>
        <v>0</v>
      </c>
      <c r="N141" s="1" t="str">
        <f>Hoja2!AD141</f>
        <v>N</v>
      </c>
      <c r="O141" s="9" t="str">
        <f>Hoja2!AE141</f>
        <v xml:space="preserve"> - </v>
      </c>
      <c r="P141" s="9" t="str">
        <f>Hoja2!AF141</f>
        <v xml:space="preserve"> - </v>
      </c>
      <c r="Q141" s="9" t="str">
        <f>Hoja2!AG141</f>
        <v xml:space="preserve"> - </v>
      </c>
      <c r="R141" s="9" t="str">
        <f>Hoja2!AH141</f>
        <v xml:space="preserve"> - </v>
      </c>
      <c r="S141" s="9" t="str">
        <f>Hoja2!AI141</f>
        <v>A-1</v>
      </c>
      <c r="T141" s="9" t="str">
        <f>Hoja2!AJ141</f>
        <v>3011020110100</v>
      </c>
      <c r="U141" s="1"/>
      <c r="V141" s="53">
        <f t="shared" si="3"/>
        <v>13</v>
      </c>
    </row>
    <row r="142" spans="1:22" ht="30" customHeight="1" x14ac:dyDescent="0.25">
      <c r="A142" s="186">
        <f>Hoja2!B142</f>
        <v>0</v>
      </c>
      <c r="B142">
        <f>Hoja2!R142</f>
        <v>0</v>
      </c>
      <c r="C142" s="1"/>
      <c r="D142" t="str">
        <f>Hoja2!T142</f>
        <v>2026</v>
      </c>
      <c r="E142" s="113">
        <f>Hoja2!U142</f>
        <v>0</v>
      </c>
      <c r="F142" s="113">
        <f>Hoja2!V142</f>
        <v>0</v>
      </c>
      <c r="G142" s="113">
        <f>Hoja2!W142</f>
        <v>0</v>
      </c>
      <c r="H142" s="113">
        <f>Hoja2!X142</f>
        <v>0</v>
      </c>
      <c r="I142" s="5">
        <f>Hoja2!Y142</f>
        <v>0</v>
      </c>
      <c r="J142" s="5">
        <f>Hoja2!Z142</f>
        <v>0</v>
      </c>
      <c r="K142" s="5">
        <f>Hoja2!AB142</f>
        <v>0</v>
      </c>
      <c r="L142" s="5">
        <v>0</v>
      </c>
      <c r="M142" s="96">
        <f>Hoja2!AC142</f>
        <v>0</v>
      </c>
      <c r="N142" s="1" t="str">
        <f>Hoja2!AD142</f>
        <v>N</v>
      </c>
      <c r="O142" s="9" t="str">
        <f>Hoja2!AE142</f>
        <v xml:space="preserve"> - </v>
      </c>
      <c r="P142" s="9" t="str">
        <f>Hoja2!AF142</f>
        <v xml:space="preserve"> - </v>
      </c>
      <c r="Q142" s="9" t="str">
        <f>Hoja2!AG142</f>
        <v xml:space="preserve"> - </v>
      </c>
      <c r="R142" s="9" t="str">
        <f>Hoja2!AH142</f>
        <v xml:space="preserve"> - </v>
      </c>
      <c r="S142" s="9" t="str">
        <f>Hoja2!AI142</f>
        <v>A-1</v>
      </c>
      <c r="T142" s="9" t="str">
        <f>Hoja2!AJ142</f>
        <v>3011020110101</v>
      </c>
      <c r="U142" s="1"/>
      <c r="V142" s="53">
        <f t="shared" si="3"/>
        <v>13</v>
      </c>
    </row>
    <row r="143" spans="1:22" ht="30" customHeight="1" x14ac:dyDescent="0.25">
      <c r="A143" s="186">
        <f>Hoja2!B143</f>
        <v>0</v>
      </c>
      <c r="B143">
        <f>Hoja2!R143</f>
        <v>0</v>
      </c>
      <c r="C143" s="1"/>
      <c r="D143" t="str">
        <f>Hoja2!T143</f>
        <v>2026</v>
      </c>
      <c r="E143" s="113">
        <f>Hoja2!U143</f>
        <v>0</v>
      </c>
      <c r="F143" s="113">
        <f>Hoja2!V143</f>
        <v>0</v>
      </c>
      <c r="G143" s="113">
        <f>Hoja2!W143</f>
        <v>0</v>
      </c>
      <c r="H143" s="113">
        <f>Hoja2!X143</f>
        <v>0</v>
      </c>
      <c r="I143" s="5">
        <f>Hoja2!Y143</f>
        <v>0</v>
      </c>
      <c r="J143" s="5">
        <f>Hoja2!Z143</f>
        <v>0</v>
      </c>
      <c r="K143" s="5">
        <f>Hoja2!AB143</f>
        <v>0</v>
      </c>
      <c r="L143" s="5">
        <v>0</v>
      </c>
      <c r="M143" s="96">
        <f>Hoja2!AC143</f>
        <v>0</v>
      </c>
      <c r="N143" s="1" t="str">
        <f>Hoja2!AD143</f>
        <v>N</v>
      </c>
      <c r="O143" s="9" t="str">
        <f>Hoja2!AE143</f>
        <v xml:space="preserve"> - </v>
      </c>
      <c r="P143" s="9" t="str">
        <f>Hoja2!AF143</f>
        <v xml:space="preserve"> - </v>
      </c>
      <c r="Q143" s="9" t="str">
        <f>Hoja2!AG143</f>
        <v xml:space="preserve"> - </v>
      </c>
      <c r="R143" s="9" t="str">
        <f>Hoja2!AH143</f>
        <v xml:space="preserve"> - </v>
      </c>
      <c r="S143" s="9" t="str">
        <f>Hoja2!AI143</f>
        <v>A-1</v>
      </c>
      <c r="T143" s="9" t="str">
        <f>Hoja2!AJ143</f>
        <v>3011020110102</v>
      </c>
      <c r="U143" s="1"/>
      <c r="V143" s="53">
        <f t="shared" si="3"/>
        <v>13</v>
      </c>
    </row>
    <row r="144" spans="1:22" ht="30" customHeight="1" x14ac:dyDescent="0.25">
      <c r="A144" s="186">
        <f>Hoja2!B144</f>
        <v>0</v>
      </c>
      <c r="B144">
        <f>Hoja2!R144</f>
        <v>0</v>
      </c>
      <c r="C144" s="1"/>
      <c r="D144" t="str">
        <f>Hoja2!T144</f>
        <v>2026</v>
      </c>
      <c r="E144" s="113">
        <f>Hoja2!U144</f>
        <v>0</v>
      </c>
      <c r="F144" s="113">
        <f>Hoja2!V144</f>
        <v>0</v>
      </c>
      <c r="G144" s="113">
        <f>Hoja2!W144</f>
        <v>0</v>
      </c>
      <c r="H144" s="113">
        <f>Hoja2!X144</f>
        <v>0</v>
      </c>
      <c r="I144" s="5">
        <f>Hoja2!Y144</f>
        <v>0</v>
      </c>
      <c r="J144" s="5">
        <f>Hoja2!Z144</f>
        <v>0</v>
      </c>
      <c r="K144" s="5">
        <f>Hoja2!AB144</f>
        <v>0</v>
      </c>
      <c r="L144" s="5">
        <v>0</v>
      </c>
      <c r="M144" s="96">
        <f>Hoja2!AC144</f>
        <v>0</v>
      </c>
      <c r="N144" s="1" t="str">
        <f>Hoja2!AD144</f>
        <v>N</v>
      </c>
      <c r="O144" s="9" t="str">
        <f>Hoja2!AE144</f>
        <v xml:space="preserve"> - </v>
      </c>
      <c r="P144" s="9" t="str">
        <f>Hoja2!AF144</f>
        <v xml:space="preserve"> - </v>
      </c>
      <c r="Q144" s="9" t="str">
        <f>Hoja2!AG144</f>
        <v xml:space="preserve"> - </v>
      </c>
      <c r="R144" s="9" t="str">
        <f>Hoja2!AH144</f>
        <v xml:space="preserve"> - </v>
      </c>
      <c r="S144" s="9" t="str">
        <f>Hoja2!AI144</f>
        <v>A-1</v>
      </c>
      <c r="T144" s="9" t="str">
        <f>Hoja2!AJ144</f>
        <v>3011020110103</v>
      </c>
      <c r="U144" s="1"/>
      <c r="V144" s="53">
        <f t="shared" si="3"/>
        <v>13</v>
      </c>
    </row>
    <row r="145" spans="1:22" ht="30" customHeight="1" x14ac:dyDescent="0.25">
      <c r="A145" s="186">
        <f>Hoja2!B145</f>
        <v>0</v>
      </c>
      <c r="B145">
        <f>Hoja2!R145</f>
        <v>0</v>
      </c>
      <c r="C145" s="1"/>
      <c r="D145" t="str">
        <f>Hoja2!T145</f>
        <v>2026</v>
      </c>
      <c r="E145" s="113">
        <f>Hoja2!U145</f>
        <v>0</v>
      </c>
      <c r="F145" s="113">
        <f>Hoja2!V145</f>
        <v>0</v>
      </c>
      <c r="G145" s="113">
        <f>Hoja2!W145</f>
        <v>0</v>
      </c>
      <c r="H145" s="113">
        <f>Hoja2!X145</f>
        <v>0</v>
      </c>
      <c r="I145" s="5">
        <f>Hoja2!Y145</f>
        <v>0</v>
      </c>
      <c r="J145" s="5">
        <f>Hoja2!Z145</f>
        <v>0</v>
      </c>
      <c r="K145" s="5">
        <f>Hoja2!AB145</f>
        <v>0</v>
      </c>
      <c r="L145" s="5">
        <v>0</v>
      </c>
      <c r="M145" s="96">
        <f>Hoja2!AC145</f>
        <v>0</v>
      </c>
      <c r="N145" s="1" t="str">
        <f>Hoja2!AD145</f>
        <v>N</v>
      </c>
      <c r="O145" s="9" t="str">
        <f>Hoja2!AE145</f>
        <v xml:space="preserve"> - </v>
      </c>
      <c r="P145" s="9" t="str">
        <f>Hoja2!AF145</f>
        <v xml:space="preserve"> - </v>
      </c>
      <c r="Q145" s="9" t="str">
        <f>Hoja2!AG145</f>
        <v xml:space="preserve"> - </v>
      </c>
      <c r="R145" s="9" t="str">
        <f>Hoja2!AH145</f>
        <v xml:space="preserve"> - </v>
      </c>
      <c r="S145" s="9" t="str">
        <f>Hoja2!AI145</f>
        <v>A-1</v>
      </c>
      <c r="T145" s="9" t="str">
        <f>Hoja2!AJ145</f>
        <v>3011020110104</v>
      </c>
      <c r="U145" s="1"/>
      <c r="V145" s="53">
        <f t="shared" si="3"/>
        <v>13</v>
      </c>
    </row>
    <row r="146" spans="1:22" ht="30" customHeight="1" x14ac:dyDescent="0.25">
      <c r="A146" s="186">
        <f>Hoja2!B146</f>
        <v>0</v>
      </c>
      <c r="B146">
        <f>Hoja2!R146</f>
        <v>0</v>
      </c>
      <c r="C146" s="1"/>
      <c r="D146" t="str">
        <f>Hoja2!T146</f>
        <v>2026</v>
      </c>
      <c r="E146" s="113">
        <f>Hoja2!U146</f>
        <v>0</v>
      </c>
      <c r="F146" s="113">
        <f>Hoja2!V146</f>
        <v>0</v>
      </c>
      <c r="G146" s="113">
        <f>Hoja2!W146</f>
        <v>0</v>
      </c>
      <c r="H146" s="113">
        <f>Hoja2!X146</f>
        <v>0</v>
      </c>
      <c r="I146" s="5">
        <f>Hoja2!Y146</f>
        <v>0</v>
      </c>
      <c r="J146" s="5">
        <f>Hoja2!Z146</f>
        <v>0</v>
      </c>
      <c r="K146" s="5">
        <f>Hoja2!AB146</f>
        <v>0</v>
      </c>
      <c r="L146" s="5">
        <v>0</v>
      </c>
      <c r="M146" s="96">
        <f>Hoja2!AC146</f>
        <v>0</v>
      </c>
      <c r="N146" s="1" t="str">
        <f>Hoja2!AD146</f>
        <v>N</v>
      </c>
      <c r="O146" s="9" t="str">
        <f>Hoja2!AE146</f>
        <v xml:space="preserve"> - </v>
      </c>
      <c r="P146" s="9" t="str">
        <f>Hoja2!AF146</f>
        <v xml:space="preserve"> - </v>
      </c>
      <c r="Q146" s="9" t="str">
        <f>Hoja2!AG146</f>
        <v xml:space="preserve"> - </v>
      </c>
      <c r="R146" s="9" t="str">
        <f>Hoja2!AH146</f>
        <v xml:space="preserve"> - </v>
      </c>
      <c r="S146" s="9" t="str">
        <f>Hoja2!AI146</f>
        <v>A-1</v>
      </c>
      <c r="T146" s="9" t="str">
        <f>Hoja2!AJ146</f>
        <v>3011020110105</v>
      </c>
      <c r="U146" s="1"/>
      <c r="V146" s="53">
        <f t="shared" si="3"/>
        <v>13</v>
      </c>
    </row>
    <row r="147" spans="1:22" ht="30" customHeight="1" x14ac:dyDescent="0.25">
      <c r="A147" s="186">
        <f>Hoja2!B147</f>
        <v>0</v>
      </c>
      <c r="B147">
        <f>Hoja2!R147</f>
        <v>0</v>
      </c>
      <c r="C147" s="1"/>
      <c r="D147" t="str">
        <f>Hoja2!T147</f>
        <v>2026</v>
      </c>
      <c r="E147" s="113">
        <f>Hoja2!U147</f>
        <v>0</v>
      </c>
      <c r="F147" s="113">
        <f>Hoja2!V147</f>
        <v>0</v>
      </c>
      <c r="G147" s="113">
        <f>Hoja2!W147</f>
        <v>0</v>
      </c>
      <c r="H147" s="113">
        <f>Hoja2!X147</f>
        <v>0</v>
      </c>
      <c r="I147" s="5">
        <f>Hoja2!Y147</f>
        <v>0</v>
      </c>
      <c r="J147" s="5">
        <f>Hoja2!Z147</f>
        <v>0</v>
      </c>
      <c r="K147" s="5">
        <f>Hoja2!AB147</f>
        <v>0</v>
      </c>
      <c r="L147" s="5">
        <v>0</v>
      </c>
      <c r="M147" s="96">
        <f>Hoja2!AC147</f>
        <v>0</v>
      </c>
      <c r="N147" s="1" t="str">
        <f>Hoja2!AD147</f>
        <v>N</v>
      </c>
      <c r="O147" s="9" t="str">
        <f>Hoja2!AE147</f>
        <v xml:space="preserve"> - </v>
      </c>
      <c r="P147" s="9" t="str">
        <f>Hoja2!AF147</f>
        <v xml:space="preserve"> - </v>
      </c>
      <c r="Q147" s="9" t="str">
        <f>Hoja2!AG147</f>
        <v xml:space="preserve"> - </v>
      </c>
      <c r="R147" s="9" t="str">
        <f>Hoja2!AH147</f>
        <v xml:space="preserve"> - </v>
      </c>
      <c r="S147" s="9" t="str">
        <f>Hoja2!AI147</f>
        <v>A-1</v>
      </c>
      <c r="T147" s="9" t="str">
        <f>Hoja2!AJ147</f>
        <v>3011020110106</v>
      </c>
      <c r="U147" s="1"/>
      <c r="V147" s="53">
        <f t="shared" si="3"/>
        <v>13</v>
      </c>
    </row>
    <row r="148" spans="1:22" ht="30" customHeight="1" x14ac:dyDescent="0.25">
      <c r="A148" s="186">
        <f>Hoja2!B148</f>
        <v>0</v>
      </c>
      <c r="B148">
        <f>Hoja2!R148</f>
        <v>0</v>
      </c>
      <c r="C148" s="1"/>
      <c r="D148" t="str">
        <f>Hoja2!T148</f>
        <v>2026</v>
      </c>
      <c r="E148" s="113">
        <f>Hoja2!U148</f>
        <v>0</v>
      </c>
      <c r="F148" s="113">
        <f>Hoja2!V148</f>
        <v>0</v>
      </c>
      <c r="G148" s="113">
        <f>Hoja2!W148</f>
        <v>0</v>
      </c>
      <c r="H148" s="113">
        <f>Hoja2!X148</f>
        <v>0</v>
      </c>
      <c r="I148" s="5">
        <f>Hoja2!Y148</f>
        <v>0</v>
      </c>
      <c r="J148" s="5">
        <f>Hoja2!Z148</f>
        <v>0</v>
      </c>
      <c r="K148" s="5">
        <f>Hoja2!AB148</f>
        <v>0</v>
      </c>
      <c r="L148" s="5">
        <v>0</v>
      </c>
      <c r="M148" s="96">
        <f>Hoja2!AC148</f>
        <v>0</v>
      </c>
      <c r="N148" s="1" t="str">
        <f>Hoja2!AD148</f>
        <v>N</v>
      </c>
      <c r="O148" s="9" t="str">
        <f>Hoja2!AE148</f>
        <v xml:space="preserve"> - </v>
      </c>
      <c r="P148" s="9" t="str">
        <f>Hoja2!AF148</f>
        <v xml:space="preserve"> - </v>
      </c>
      <c r="Q148" s="9" t="str">
        <f>Hoja2!AG148</f>
        <v xml:space="preserve"> - </v>
      </c>
      <c r="R148" s="9" t="str">
        <f>Hoja2!AH148</f>
        <v xml:space="preserve"> - </v>
      </c>
      <c r="S148" s="9" t="str">
        <f>Hoja2!AI148</f>
        <v>A-1</v>
      </c>
      <c r="T148" s="9" t="str">
        <f>Hoja2!AJ148</f>
        <v>3011020110107</v>
      </c>
      <c r="U148" s="1"/>
      <c r="V148" s="53">
        <f t="shared" si="3"/>
        <v>13</v>
      </c>
    </row>
    <row r="149" spans="1:22" ht="30" customHeight="1" x14ac:dyDescent="0.25">
      <c r="A149" s="186">
        <f>Hoja2!B149</f>
        <v>0</v>
      </c>
      <c r="B149">
        <f>Hoja2!R149</f>
        <v>0</v>
      </c>
      <c r="C149" s="1"/>
      <c r="D149" t="str">
        <f>Hoja2!T149</f>
        <v>2026</v>
      </c>
      <c r="E149" s="113">
        <f>Hoja2!U149</f>
        <v>0</v>
      </c>
      <c r="F149" s="113">
        <f>Hoja2!V149</f>
        <v>0</v>
      </c>
      <c r="G149" s="113">
        <f>Hoja2!W149</f>
        <v>0</v>
      </c>
      <c r="H149" s="113">
        <f>Hoja2!X149</f>
        <v>0</v>
      </c>
      <c r="I149" s="5">
        <f>Hoja2!Y149</f>
        <v>0</v>
      </c>
      <c r="J149" s="5">
        <f>Hoja2!Z149</f>
        <v>0</v>
      </c>
      <c r="K149" s="5">
        <f>Hoja2!AB149</f>
        <v>0</v>
      </c>
      <c r="L149" s="5">
        <v>0</v>
      </c>
      <c r="M149" s="96">
        <f>Hoja2!AC149</f>
        <v>0</v>
      </c>
      <c r="N149" s="1" t="str">
        <f>Hoja2!AD149</f>
        <v>N</v>
      </c>
      <c r="O149" s="9" t="str">
        <f>Hoja2!AE149</f>
        <v xml:space="preserve"> - </v>
      </c>
      <c r="P149" s="9" t="str">
        <f>Hoja2!AF149</f>
        <v xml:space="preserve"> - </v>
      </c>
      <c r="Q149" s="9" t="str">
        <f>Hoja2!AG149</f>
        <v xml:space="preserve"> - </v>
      </c>
      <c r="R149" s="9" t="str">
        <f>Hoja2!AH149</f>
        <v xml:space="preserve"> - </v>
      </c>
      <c r="S149" s="9" t="str">
        <f>Hoja2!AI149</f>
        <v>A-1</v>
      </c>
      <c r="T149" s="9" t="str">
        <f>Hoja2!AJ149</f>
        <v>3011020110108</v>
      </c>
      <c r="U149" s="1"/>
      <c r="V149" s="53">
        <f t="shared" si="3"/>
        <v>13</v>
      </c>
    </row>
    <row r="150" spans="1:22" ht="30" customHeight="1" x14ac:dyDescent="0.25">
      <c r="A150" s="186">
        <f>Hoja2!B150</f>
        <v>0</v>
      </c>
      <c r="B150">
        <f>Hoja2!R150</f>
        <v>0</v>
      </c>
      <c r="C150" s="1"/>
      <c r="D150" t="str">
        <f>Hoja2!T150</f>
        <v>2026</v>
      </c>
      <c r="E150" s="113">
        <f>Hoja2!U150</f>
        <v>0</v>
      </c>
      <c r="F150" s="113">
        <f>Hoja2!V150</f>
        <v>0</v>
      </c>
      <c r="G150" s="113">
        <f>Hoja2!W150</f>
        <v>0</v>
      </c>
      <c r="H150" s="113">
        <f>Hoja2!X150</f>
        <v>0</v>
      </c>
      <c r="I150" s="5">
        <f>Hoja2!Y150</f>
        <v>0</v>
      </c>
      <c r="J150" s="5">
        <f>Hoja2!Z150</f>
        <v>0</v>
      </c>
      <c r="K150" s="5">
        <f>Hoja2!AB150</f>
        <v>0</v>
      </c>
      <c r="L150" s="5">
        <v>0</v>
      </c>
      <c r="M150" s="96">
        <f>Hoja2!AC150</f>
        <v>0</v>
      </c>
      <c r="N150" s="1" t="str">
        <f>Hoja2!AD150</f>
        <v>N</v>
      </c>
      <c r="O150" s="9" t="str">
        <f>Hoja2!AE150</f>
        <v xml:space="preserve"> - </v>
      </c>
      <c r="P150" s="9" t="str">
        <f>Hoja2!AF150</f>
        <v xml:space="preserve"> - </v>
      </c>
      <c r="Q150" s="9" t="str">
        <f>Hoja2!AG150</f>
        <v xml:space="preserve"> - </v>
      </c>
      <c r="R150" s="9" t="str">
        <f>Hoja2!AH150</f>
        <v xml:space="preserve"> - </v>
      </c>
      <c r="S150" s="9" t="str">
        <f>Hoja2!AI150</f>
        <v>A-1</v>
      </c>
      <c r="T150" s="9" t="str">
        <f>Hoja2!AJ150</f>
        <v>3011020110109</v>
      </c>
      <c r="U150" s="1"/>
      <c r="V150" s="53">
        <f t="shared" si="3"/>
        <v>13</v>
      </c>
    </row>
    <row r="151" spans="1:22" ht="30" customHeight="1" x14ac:dyDescent="0.25">
      <c r="A151" s="186">
        <f>Hoja2!B151</f>
        <v>0</v>
      </c>
      <c r="B151">
        <f>Hoja2!R151</f>
        <v>0</v>
      </c>
      <c r="C151" s="1"/>
      <c r="D151" t="str">
        <f>Hoja2!T151</f>
        <v>2026</v>
      </c>
      <c r="E151" s="113">
        <f>Hoja2!U151</f>
        <v>0</v>
      </c>
      <c r="F151" s="113">
        <f>Hoja2!V151</f>
        <v>0</v>
      </c>
      <c r="G151" s="113">
        <f>Hoja2!W151</f>
        <v>0</v>
      </c>
      <c r="H151" s="113">
        <f>Hoja2!X151</f>
        <v>0</v>
      </c>
      <c r="I151" s="5">
        <f>Hoja2!Y151</f>
        <v>0</v>
      </c>
      <c r="J151" s="5">
        <f>Hoja2!Z151</f>
        <v>0</v>
      </c>
      <c r="K151" s="5">
        <f>Hoja2!AB151</f>
        <v>0</v>
      </c>
      <c r="L151" s="5">
        <v>0</v>
      </c>
      <c r="M151" s="96">
        <f>Hoja2!AC151</f>
        <v>0</v>
      </c>
      <c r="N151" s="1" t="str">
        <f>Hoja2!AD151</f>
        <v>N</v>
      </c>
      <c r="O151" s="9" t="str">
        <f>Hoja2!AE151</f>
        <v xml:space="preserve"> - </v>
      </c>
      <c r="P151" s="9" t="str">
        <f>Hoja2!AF151</f>
        <v xml:space="preserve"> - </v>
      </c>
      <c r="Q151" s="9" t="str">
        <f>Hoja2!AG151</f>
        <v xml:space="preserve"> - </v>
      </c>
      <c r="R151" s="9" t="str">
        <f>Hoja2!AH151</f>
        <v xml:space="preserve"> - </v>
      </c>
      <c r="S151" s="9" t="str">
        <f>Hoja2!AI151</f>
        <v>A-1</v>
      </c>
      <c r="T151" s="9" t="str">
        <f>Hoja2!AJ151</f>
        <v>3011020110110</v>
      </c>
      <c r="U151" s="1"/>
      <c r="V151" s="53">
        <f t="shared" si="3"/>
        <v>13</v>
      </c>
    </row>
    <row r="152" spans="1:22" ht="30" customHeight="1" x14ac:dyDescent="0.25">
      <c r="A152" s="186">
        <f>Hoja2!B152</f>
        <v>0</v>
      </c>
      <c r="B152">
        <f>Hoja2!R152</f>
        <v>0</v>
      </c>
      <c r="C152" s="1"/>
      <c r="D152" t="str">
        <f>Hoja2!T152</f>
        <v>2026</v>
      </c>
      <c r="E152" s="113">
        <f>Hoja2!U152</f>
        <v>0</v>
      </c>
      <c r="F152" s="113">
        <f>Hoja2!V152</f>
        <v>0</v>
      </c>
      <c r="G152" s="113">
        <f>Hoja2!W152</f>
        <v>0</v>
      </c>
      <c r="H152" s="113">
        <f>Hoja2!X152</f>
        <v>0</v>
      </c>
      <c r="I152" s="5">
        <f>Hoja2!Y152</f>
        <v>0</v>
      </c>
      <c r="J152" s="5">
        <f>Hoja2!Z152</f>
        <v>0</v>
      </c>
      <c r="K152" s="5">
        <f>Hoja2!AB152</f>
        <v>0</v>
      </c>
      <c r="L152" s="5">
        <v>0</v>
      </c>
      <c r="M152" s="96">
        <f>Hoja2!AC152</f>
        <v>0</v>
      </c>
      <c r="N152" s="1" t="str">
        <f>Hoja2!AD152</f>
        <v>N</v>
      </c>
      <c r="O152" s="9" t="str">
        <f>Hoja2!AE152</f>
        <v xml:space="preserve"> - </v>
      </c>
      <c r="P152" s="9" t="str">
        <f>Hoja2!AF152</f>
        <v xml:space="preserve"> - </v>
      </c>
      <c r="Q152" s="9" t="str">
        <f>Hoja2!AG152</f>
        <v xml:space="preserve"> - </v>
      </c>
      <c r="R152" s="9" t="str">
        <f>Hoja2!AH152</f>
        <v xml:space="preserve"> - </v>
      </c>
      <c r="S152" s="9" t="str">
        <f>Hoja2!AI152</f>
        <v>A-1</v>
      </c>
      <c r="T152" s="9" t="str">
        <f>Hoja2!AJ152</f>
        <v>3011020110111</v>
      </c>
      <c r="U152" s="1"/>
      <c r="V152" s="53">
        <f t="shared" si="3"/>
        <v>13</v>
      </c>
    </row>
    <row r="153" spans="1:22" ht="30" customHeight="1" x14ac:dyDescent="0.25">
      <c r="A153" s="186">
        <f>Hoja2!B153</f>
        <v>0</v>
      </c>
      <c r="B153">
        <f>Hoja2!R153</f>
        <v>0</v>
      </c>
      <c r="C153" s="1"/>
      <c r="D153" t="str">
        <f>Hoja2!T153</f>
        <v>2026</v>
      </c>
      <c r="E153" s="113">
        <f>Hoja2!U153</f>
        <v>0</v>
      </c>
      <c r="F153" s="113">
        <f>Hoja2!V153</f>
        <v>0</v>
      </c>
      <c r="G153" s="113">
        <f>Hoja2!W153</f>
        <v>0</v>
      </c>
      <c r="H153" s="113">
        <f>Hoja2!X153</f>
        <v>0</v>
      </c>
      <c r="I153" s="5">
        <f>Hoja2!Y153</f>
        <v>0</v>
      </c>
      <c r="J153" s="5">
        <f>Hoja2!Z153</f>
        <v>0</v>
      </c>
      <c r="K153" s="5">
        <f>Hoja2!AB153</f>
        <v>0</v>
      </c>
      <c r="L153" s="5">
        <v>0</v>
      </c>
      <c r="M153" s="96">
        <f>Hoja2!AC153</f>
        <v>0</v>
      </c>
      <c r="N153" s="1" t="str">
        <f>Hoja2!AD153</f>
        <v>N</v>
      </c>
      <c r="O153" s="9" t="str">
        <f>Hoja2!AE153</f>
        <v xml:space="preserve"> - </v>
      </c>
      <c r="P153" s="9" t="str">
        <f>Hoja2!AF153</f>
        <v xml:space="preserve"> - </v>
      </c>
      <c r="Q153" s="9" t="str">
        <f>Hoja2!AG153</f>
        <v xml:space="preserve"> - </v>
      </c>
      <c r="R153" s="9" t="str">
        <f>Hoja2!AH153</f>
        <v xml:space="preserve"> - </v>
      </c>
      <c r="S153" s="9" t="str">
        <f>Hoja2!AI153</f>
        <v>A-1</v>
      </c>
      <c r="T153" s="9" t="str">
        <f>Hoja2!AJ153</f>
        <v>3011020110112</v>
      </c>
      <c r="U153" s="1"/>
      <c r="V153" s="53">
        <f t="shared" si="3"/>
        <v>13</v>
      </c>
    </row>
    <row r="154" spans="1:22" ht="30" customHeight="1" x14ac:dyDescent="0.25">
      <c r="A154" s="186">
        <f>Hoja2!B154</f>
        <v>0</v>
      </c>
      <c r="B154">
        <f>Hoja2!R154</f>
        <v>0</v>
      </c>
      <c r="C154" s="1"/>
      <c r="D154" t="str">
        <f>Hoja2!T154</f>
        <v>2026</v>
      </c>
      <c r="E154" s="113">
        <f>Hoja2!U154</f>
        <v>0</v>
      </c>
      <c r="F154" s="113">
        <f>Hoja2!V154</f>
        <v>0</v>
      </c>
      <c r="G154" s="113">
        <f>Hoja2!W154</f>
        <v>0</v>
      </c>
      <c r="H154" s="113">
        <f>Hoja2!X154</f>
        <v>0</v>
      </c>
      <c r="I154" s="5">
        <f>Hoja2!Y154</f>
        <v>0</v>
      </c>
      <c r="J154" s="5">
        <f>Hoja2!Z154</f>
        <v>0</v>
      </c>
      <c r="K154" s="5">
        <f>Hoja2!AB154</f>
        <v>0</v>
      </c>
      <c r="L154" s="5">
        <v>0</v>
      </c>
      <c r="M154" s="96">
        <f>Hoja2!AC154</f>
        <v>0</v>
      </c>
      <c r="N154" s="1" t="str">
        <f>Hoja2!AD154</f>
        <v>N</v>
      </c>
      <c r="O154" s="9" t="str">
        <f>Hoja2!AE154</f>
        <v xml:space="preserve"> - </v>
      </c>
      <c r="P154" s="9" t="str">
        <f>Hoja2!AF154</f>
        <v xml:space="preserve"> - </v>
      </c>
      <c r="Q154" s="9" t="str">
        <f>Hoja2!AG154</f>
        <v xml:space="preserve"> - </v>
      </c>
      <c r="R154" s="9" t="str">
        <f>Hoja2!AH154</f>
        <v xml:space="preserve"> - </v>
      </c>
      <c r="S154" s="9" t="str">
        <f>Hoja2!AI154</f>
        <v>A-1</v>
      </c>
      <c r="T154" s="9" t="str">
        <f>Hoja2!AJ154</f>
        <v>3011020110113</v>
      </c>
      <c r="U154" s="1"/>
      <c r="V154" s="53">
        <f t="shared" si="3"/>
        <v>13</v>
      </c>
    </row>
    <row r="155" spans="1:22" ht="30" customHeight="1" x14ac:dyDescent="0.25">
      <c r="A155" s="186">
        <f>Hoja2!B155</f>
        <v>0</v>
      </c>
      <c r="B155">
        <f>Hoja2!R155</f>
        <v>0</v>
      </c>
      <c r="C155" s="1"/>
      <c r="D155" t="str">
        <f>Hoja2!T155</f>
        <v>2026</v>
      </c>
      <c r="E155" s="113">
        <f>Hoja2!U155</f>
        <v>0</v>
      </c>
      <c r="F155" s="113">
        <f>Hoja2!V155</f>
        <v>0</v>
      </c>
      <c r="G155" s="113">
        <f>Hoja2!W155</f>
        <v>0</v>
      </c>
      <c r="H155" s="113">
        <f>Hoja2!X155</f>
        <v>0</v>
      </c>
      <c r="I155" s="5">
        <f>Hoja2!Y155</f>
        <v>0</v>
      </c>
      <c r="J155" s="5">
        <f>Hoja2!Z155</f>
        <v>0</v>
      </c>
      <c r="K155" s="5">
        <f>Hoja2!AB155</f>
        <v>0</v>
      </c>
      <c r="L155" s="5">
        <v>0</v>
      </c>
      <c r="M155" s="96">
        <f>Hoja2!AC155</f>
        <v>0</v>
      </c>
      <c r="N155" s="1" t="str">
        <f>Hoja2!AD155</f>
        <v>N</v>
      </c>
      <c r="O155" s="9" t="str">
        <f>Hoja2!AE155</f>
        <v xml:space="preserve"> - </v>
      </c>
      <c r="P155" s="9" t="str">
        <f>Hoja2!AF155</f>
        <v xml:space="preserve"> - </v>
      </c>
      <c r="Q155" s="9" t="str">
        <f>Hoja2!AG155</f>
        <v xml:space="preserve"> - </v>
      </c>
      <c r="R155" s="9" t="str">
        <f>Hoja2!AH155</f>
        <v xml:space="preserve"> - </v>
      </c>
      <c r="S155" s="9" t="str">
        <f>Hoja2!AI155</f>
        <v>A-1</v>
      </c>
      <c r="T155" s="9" t="str">
        <f>Hoja2!AJ155</f>
        <v>3011020110114</v>
      </c>
      <c r="U155" s="1"/>
      <c r="V155" s="53">
        <f t="shared" si="3"/>
        <v>13</v>
      </c>
    </row>
    <row r="156" spans="1:22" ht="30" customHeight="1" x14ac:dyDescent="0.25">
      <c r="A156" s="186">
        <f>Hoja2!B156</f>
        <v>0</v>
      </c>
      <c r="B156">
        <f>Hoja2!R156</f>
        <v>0</v>
      </c>
      <c r="C156" s="1"/>
      <c r="D156" t="str">
        <f>Hoja2!T156</f>
        <v>2026</v>
      </c>
      <c r="E156" s="113">
        <f>Hoja2!U156</f>
        <v>0</v>
      </c>
      <c r="F156" s="113">
        <f>Hoja2!V156</f>
        <v>0</v>
      </c>
      <c r="G156" s="113">
        <f>Hoja2!W156</f>
        <v>0</v>
      </c>
      <c r="H156" s="113">
        <f>Hoja2!X156</f>
        <v>0</v>
      </c>
      <c r="I156" s="5">
        <f>Hoja2!Y156</f>
        <v>0</v>
      </c>
      <c r="J156" s="5">
        <f>Hoja2!Z156</f>
        <v>0</v>
      </c>
      <c r="K156" s="5">
        <f>Hoja2!AB156</f>
        <v>0</v>
      </c>
      <c r="L156" s="5">
        <v>0</v>
      </c>
      <c r="M156" s="96">
        <f>Hoja2!AC156</f>
        <v>0</v>
      </c>
      <c r="N156" s="1" t="str">
        <f>Hoja2!AD156</f>
        <v>N</v>
      </c>
      <c r="O156" s="9" t="str">
        <f>Hoja2!AE156</f>
        <v xml:space="preserve"> - </v>
      </c>
      <c r="P156" s="9" t="str">
        <f>Hoja2!AF156</f>
        <v xml:space="preserve"> - </v>
      </c>
      <c r="Q156" s="9" t="str">
        <f>Hoja2!AG156</f>
        <v xml:space="preserve"> - </v>
      </c>
      <c r="R156" s="9" t="str">
        <f>Hoja2!AH156</f>
        <v xml:space="preserve"> - </v>
      </c>
      <c r="S156" s="9" t="str">
        <f>Hoja2!AI156</f>
        <v>A-1</v>
      </c>
      <c r="T156" s="9" t="str">
        <f>Hoja2!AJ156</f>
        <v>3011020110115</v>
      </c>
      <c r="U156" s="1"/>
      <c r="V156" s="53">
        <f t="shared" si="3"/>
        <v>13</v>
      </c>
    </row>
    <row r="157" spans="1:22" ht="30" customHeight="1" x14ac:dyDescent="0.25">
      <c r="A157" s="186">
        <f>Hoja2!B157</f>
        <v>0</v>
      </c>
      <c r="B157">
        <f>Hoja2!R157</f>
        <v>0</v>
      </c>
      <c r="C157" s="1"/>
      <c r="D157" t="str">
        <f>Hoja2!T157</f>
        <v>2026</v>
      </c>
      <c r="E157" s="113">
        <f>Hoja2!U157</f>
        <v>0</v>
      </c>
      <c r="F157" s="113">
        <f>Hoja2!V157</f>
        <v>0</v>
      </c>
      <c r="G157" s="113">
        <f>Hoja2!W157</f>
        <v>0</v>
      </c>
      <c r="H157" s="113">
        <f>Hoja2!X157</f>
        <v>0</v>
      </c>
      <c r="I157" s="5">
        <f>Hoja2!Y157</f>
        <v>0</v>
      </c>
      <c r="J157" s="5">
        <f>Hoja2!Z157</f>
        <v>0</v>
      </c>
      <c r="K157" s="5">
        <f>Hoja2!AB157</f>
        <v>0</v>
      </c>
      <c r="L157" s="5">
        <v>0</v>
      </c>
      <c r="M157" s="96">
        <f>Hoja2!AC157</f>
        <v>0</v>
      </c>
      <c r="N157" s="1" t="str">
        <f>Hoja2!AD157</f>
        <v>N</v>
      </c>
      <c r="O157" s="9" t="str">
        <f>Hoja2!AE157</f>
        <v xml:space="preserve"> - </v>
      </c>
      <c r="P157" s="9" t="str">
        <f>Hoja2!AF157</f>
        <v xml:space="preserve"> - </v>
      </c>
      <c r="Q157" s="9" t="str">
        <f>Hoja2!AG157</f>
        <v xml:space="preserve"> - </v>
      </c>
      <c r="R157" s="9" t="str">
        <f>Hoja2!AH157</f>
        <v xml:space="preserve"> - </v>
      </c>
      <c r="S157" s="9" t="str">
        <f>Hoja2!AI157</f>
        <v>A-1</v>
      </c>
      <c r="T157" s="9" t="str">
        <f>Hoja2!AJ157</f>
        <v>3011020110116</v>
      </c>
      <c r="U157" s="1"/>
      <c r="V157" s="53">
        <f t="shared" si="3"/>
        <v>13</v>
      </c>
    </row>
    <row r="158" spans="1:22" ht="30" customHeight="1" x14ac:dyDescent="0.25">
      <c r="A158" s="186">
        <f>Hoja2!B158</f>
        <v>0</v>
      </c>
      <c r="B158">
        <f>Hoja2!R158</f>
        <v>0</v>
      </c>
      <c r="C158" s="1"/>
      <c r="D158" t="str">
        <f>Hoja2!T158</f>
        <v>2026</v>
      </c>
      <c r="E158" s="113">
        <f>Hoja2!U158</f>
        <v>0</v>
      </c>
      <c r="F158" s="113">
        <f>Hoja2!V158</f>
        <v>0</v>
      </c>
      <c r="G158" s="113">
        <f>Hoja2!W158</f>
        <v>0</v>
      </c>
      <c r="H158" s="113">
        <f>Hoja2!X158</f>
        <v>0</v>
      </c>
      <c r="I158" s="5">
        <f>Hoja2!Y158</f>
        <v>0</v>
      </c>
      <c r="J158" s="5">
        <f>Hoja2!Z158</f>
        <v>0</v>
      </c>
      <c r="K158" s="5">
        <f>Hoja2!AB158</f>
        <v>0</v>
      </c>
      <c r="L158" s="5">
        <v>0</v>
      </c>
      <c r="M158" s="96">
        <f>Hoja2!AC158</f>
        <v>0</v>
      </c>
      <c r="N158" s="1" t="str">
        <f>Hoja2!AD158</f>
        <v>N</v>
      </c>
      <c r="O158" s="9" t="str">
        <f>Hoja2!AE158</f>
        <v xml:space="preserve"> - </v>
      </c>
      <c r="P158" s="9" t="str">
        <f>Hoja2!AF158</f>
        <v xml:space="preserve"> - </v>
      </c>
      <c r="Q158" s="9" t="str">
        <f>Hoja2!AG158</f>
        <v xml:space="preserve"> - </v>
      </c>
      <c r="R158" s="9" t="str">
        <f>Hoja2!AH158</f>
        <v xml:space="preserve"> - </v>
      </c>
      <c r="S158" s="9" t="str">
        <f>Hoja2!AI158</f>
        <v>A-1</v>
      </c>
      <c r="T158" s="9" t="str">
        <f>Hoja2!AJ158</f>
        <v>3011020110117</v>
      </c>
      <c r="U158" s="1"/>
      <c r="V158" s="53">
        <f t="shared" si="3"/>
        <v>13</v>
      </c>
    </row>
    <row r="159" spans="1:22" ht="30" customHeight="1" x14ac:dyDescent="0.25">
      <c r="A159" s="186">
        <f>Hoja2!B159</f>
        <v>0</v>
      </c>
      <c r="B159">
        <f>Hoja2!R159</f>
        <v>0</v>
      </c>
      <c r="C159" s="1"/>
      <c r="D159" t="str">
        <f>Hoja2!T159</f>
        <v>2026</v>
      </c>
      <c r="E159" s="113">
        <f>Hoja2!U159</f>
        <v>0</v>
      </c>
      <c r="F159" s="113">
        <f>Hoja2!V159</f>
        <v>0</v>
      </c>
      <c r="G159" s="113">
        <f>Hoja2!W159</f>
        <v>0</v>
      </c>
      <c r="H159" s="113">
        <f>Hoja2!X159</f>
        <v>0</v>
      </c>
      <c r="I159" s="5">
        <f>Hoja2!Y159</f>
        <v>0</v>
      </c>
      <c r="J159" s="5">
        <f>Hoja2!Z159</f>
        <v>0</v>
      </c>
      <c r="K159" s="5">
        <f>Hoja2!AB159</f>
        <v>0</v>
      </c>
      <c r="L159" s="5">
        <v>0</v>
      </c>
      <c r="M159" s="96">
        <f>Hoja2!AC159</f>
        <v>0</v>
      </c>
      <c r="N159" s="1" t="str">
        <f>Hoja2!AD159</f>
        <v>N</v>
      </c>
      <c r="O159" s="9" t="str">
        <f>Hoja2!AE159</f>
        <v xml:space="preserve"> - </v>
      </c>
      <c r="P159" s="9" t="str">
        <f>Hoja2!AF159</f>
        <v xml:space="preserve"> - </v>
      </c>
      <c r="Q159" s="9" t="str">
        <f>Hoja2!AG159</f>
        <v xml:space="preserve"> - </v>
      </c>
      <c r="R159" s="9" t="str">
        <f>Hoja2!AH159</f>
        <v xml:space="preserve"> - </v>
      </c>
      <c r="S159" s="9" t="str">
        <f>Hoja2!AI159</f>
        <v>A-1</v>
      </c>
      <c r="T159" s="9" t="str">
        <f>Hoja2!AJ159</f>
        <v>3011020110118</v>
      </c>
      <c r="U159" s="1"/>
      <c r="V159" s="53">
        <f t="shared" si="3"/>
        <v>13</v>
      </c>
    </row>
    <row r="160" spans="1:22" ht="30" customHeight="1" x14ac:dyDescent="0.25">
      <c r="A160" s="186">
        <f>Hoja2!B160</f>
        <v>0</v>
      </c>
      <c r="B160">
        <f>Hoja2!R160</f>
        <v>0</v>
      </c>
      <c r="C160" s="1"/>
      <c r="D160" t="str">
        <f>Hoja2!T160</f>
        <v>2026</v>
      </c>
      <c r="E160" s="113">
        <f>Hoja2!U160</f>
        <v>0</v>
      </c>
      <c r="F160" s="113">
        <f>Hoja2!V160</f>
        <v>0</v>
      </c>
      <c r="G160" s="113">
        <f>Hoja2!W160</f>
        <v>0</v>
      </c>
      <c r="H160" s="113">
        <f>Hoja2!X160</f>
        <v>0</v>
      </c>
      <c r="I160" s="5">
        <f>Hoja2!Y160</f>
        <v>0</v>
      </c>
      <c r="J160" s="5">
        <f>Hoja2!Z160</f>
        <v>0</v>
      </c>
      <c r="K160" s="5">
        <f>Hoja2!AB160</f>
        <v>0</v>
      </c>
      <c r="L160" s="5">
        <v>0</v>
      </c>
      <c r="M160" s="96">
        <f>Hoja2!AC160</f>
        <v>0</v>
      </c>
      <c r="N160" s="1" t="str">
        <f>Hoja2!AD160</f>
        <v>N</v>
      </c>
      <c r="O160" s="9" t="str">
        <f>Hoja2!AE160</f>
        <v xml:space="preserve"> - </v>
      </c>
      <c r="P160" s="9" t="str">
        <f>Hoja2!AF160</f>
        <v xml:space="preserve"> - </v>
      </c>
      <c r="Q160" s="9" t="str">
        <f>Hoja2!AG160</f>
        <v xml:space="preserve"> - </v>
      </c>
      <c r="R160" s="9" t="str">
        <f>Hoja2!AH160</f>
        <v xml:space="preserve"> - </v>
      </c>
      <c r="S160" s="9" t="str">
        <f>Hoja2!AI160</f>
        <v>A-1</v>
      </c>
      <c r="T160" s="9" t="str">
        <f>Hoja2!AJ160</f>
        <v>3011020110119</v>
      </c>
      <c r="U160" s="1"/>
      <c r="V160" s="53">
        <f t="shared" si="3"/>
        <v>13</v>
      </c>
    </row>
    <row r="161" spans="1:22" ht="30" customHeight="1" x14ac:dyDescent="0.25">
      <c r="A161" s="186">
        <f>Hoja2!B161</f>
        <v>0</v>
      </c>
      <c r="B161">
        <f>Hoja2!R161</f>
        <v>0</v>
      </c>
      <c r="C161" s="1"/>
      <c r="D161" t="str">
        <f>Hoja2!T161</f>
        <v>2026</v>
      </c>
      <c r="E161" s="113">
        <f>Hoja2!U161</f>
        <v>0</v>
      </c>
      <c r="F161" s="113">
        <f>Hoja2!V161</f>
        <v>0</v>
      </c>
      <c r="G161" s="113">
        <f>Hoja2!W161</f>
        <v>0</v>
      </c>
      <c r="H161" s="113">
        <f>Hoja2!X161</f>
        <v>0</v>
      </c>
      <c r="I161" s="5">
        <f>Hoja2!Y161</f>
        <v>0</v>
      </c>
      <c r="J161" s="5">
        <f>Hoja2!Z161</f>
        <v>0</v>
      </c>
      <c r="K161" s="5">
        <f>Hoja2!AB161</f>
        <v>0</v>
      </c>
      <c r="L161" s="5">
        <v>0</v>
      </c>
      <c r="M161" s="96">
        <f>Hoja2!AC161</f>
        <v>0</v>
      </c>
      <c r="N161" s="1" t="str">
        <f>Hoja2!AD161</f>
        <v>N</v>
      </c>
      <c r="O161" s="9" t="str">
        <f>Hoja2!AE161</f>
        <v xml:space="preserve"> - </v>
      </c>
      <c r="P161" s="9" t="str">
        <f>Hoja2!AF161</f>
        <v xml:space="preserve"> - </v>
      </c>
      <c r="Q161" s="9" t="str">
        <f>Hoja2!AG161</f>
        <v xml:space="preserve"> - </v>
      </c>
      <c r="R161" s="9" t="str">
        <f>Hoja2!AH161</f>
        <v xml:space="preserve"> - </v>
      </c>
      <c r="S161" s="9" t="str">
        <f>Hoja2!AI161</f>
        <v>A-1</v>
      </c>
      <c r="T161" s="9" t="str">
        <f>Hoja2!AJ161</f>
        <v>3011020110120</v>
      </c>
      <c r="U161" s="1"/>
      <c r="V161" s="53">
        <f t="shared" si="3"/>
        <v>13</v>
      </c>
    </row>
    <row r="162" spans="1:22" ht="30" customHeight="1" x14ac:dyDescent="0.25">
      <c r="A162" s="186">
        <f>Hoja2!B162</f>
        <v>0</v>
      </c>
      <c r="B162">
        <f>Hoja2!R162</f>
        <v>0</v>
      </c>
      <c r="C162" s="1"/>
      <c r="D162" t="str">
        <f>Hoja2!T162</f>
        <v>2026</v>
      </c>
      <c r="E162" s="113">
        <f>Hoja2!U162</f>
        <v>0</v>
      </c>
      <c r="F162" s="113">
        <f>Hoja2!V162</f>
        <v>0</v>
      </c>
      <c r="G162" s="113">
        <f>Hoja2!W162</f>
        <v>0</v>
      </c>
      <c r="H162" s="113">
        <f>Hoja2!X162</f>
        <v>0</v>
      </c>
      <c r="I162" s="5">
        <f>Hoja2!Y162</f>
        <v>0</v>
      </c>
      <c r="J162" s="5">
        <f>Hoja2!Z162</f>
        <v>0</v>
      </c>
      <c r="K162" s="5">
        <f>Hoja2!AB162</f>
        <v>0</v>
      </c>
      <c r="L162" s="5">
        <v>0</v>
      </c>
      <c r="M162" s="96">
        <f>Hoja2!AC162</f>
        <v>0</v>
      </c>
      <c r="N162" s="1" t="str">
        <f>Hoja2!AD162</f>
        <v>N</v>
      </c>
      <c r="O162" s="9" t="str">
        <f>Hoja2!AE162</f>
        <v xml:space="preserve"> - </v>
      </c>
      <c r="P162" s="9" t="str">
        <f>Hoja2!AF162</f>
        <v xml:space="preserve"> - </v>
      </c>
      <c r="Q162" s="9" t="str">
        <f>Hoja2!AG162</f>
        <v xml:space="preserve"> - </v>
      </c>
      <c r="R162" s="9" t="str">
        <f>Hoja2!AH162</f>
        <v xml:space="preserve"> - </v>
      </c>
      <c r="S162" s="9" t="str">
        <f>Hoja2!AI162</f>
        <v>A-1</v>
      </c>
      <c r="T162" s="9" t="str">
        <f>Hoja2!AJ162</f>
        <v>3011020110121</v>
      </c>
      <c r="U162" s="1"/>
      <c r="V162" s="53">
        <f t="shared" si="3"/>
        <v>13</v>
      </c>
    </row>
    <row r="163" spans="1:22" ht="30" customHeight="1" x14ac:dyDescent="0.25">
      <c r="A163" s="186">
        <f>Hoja2!B163</f>
        <v>0</v>
      </c>
      <c r="B163">
        <f>Hoja2!R163</f>
        <v>0</v>
      </c>
      <c r="C163" s="1"/>
      <c r="D163" t="str">
        <f>Hoja2!T163</f>
        <v>2026</v>
      </c>
      <c r="E163" s="113">
        <f>Hoja2!U163</f>
        <v>0</v>
      </c>
      <c r="F163" s="113">
        <f>Hoja2!V163</f>
        <v>0</v>
      </c>
      <c r="G163" s="113">
        <f>Hoja2!W163</f>
        <v>0</v>
      </c>
      <c r="H163" s="113">
        <f>Hoja2!X163</f>
        <v>0</v>
      </c>
      <c r="I163" s="5">
        <f>Hoja2!Y163</f>
        <v>0</v>
      </c>
      <c r="J163" s="5">
        <f>Hoja2!Z163</f>
        <v>0</v>
      </c>
      <c r="K163" s="5">
        <f>Hoja2!AB163</f>
        <v>0</v>
      </c>
      <c r="L163" s="5">
        <v>0</v>
      </c>
      <c r="M163" s="96">
        <f>Hoja2!AC163</f>
        <v>0</v>
      </c>
      <c r="N163" s="1" t="str">
        <f>Hoja2!AD163</f>
        <v>N</v>
      </c>
      <c r="O163" s="9" t="str">
        <f>Hoja2!AE163</f>
        <v xml:space="preserve"> - </v>
      </c>
      <c r="P163" s="9" t="str">
        <f>Hoja2!AF163</f>
        <v xml:space="preserve"> - </v>
      </c>
      <c r="Q163" s="9" t="str">
        <f>Hoja2!AG163</f>
        <v xml:space="preserve"> - </v>
      </c>
      <c r="R163" s="9" t="str">
        <f>Hoja2!AH163</f>
        <v xml:space="preserve"> - </v>
      </c>
      <c r="S163" s="9" t="str">
        <f>Hoja2!AI163</f>
        <v>A-1</v>
      </c>
      <c r="T163" s="9" t="str">
        <f>Hoja2!AJ163</f>
        <v>3011020110122</v>
      </c>
      <c r="U163" s="1"/>
      <c r="V163" s="53">
        <f t="shared" si="3"/>
        <v>13</v>
      </c>
    </row>
    <row r="164" spans="1:22" ht="30" customHeight="1" x14ac:dyDescent="0.25">
      <c r="A164" s="186">
        <f>Hoja2!B164</f>
        <v>0</v>
      </c>
      <c r="B164">
        <f>Hoja2!R164</f>
        <v>0</v>
      </c>
      <c r="C164" s="1"/>
      <c r="D164" t="str">
        <f>Hoja2!T164</f>
        <v>2026</v>
      </c>
      <c r="E164" s="113">
        <f>Hoja2!U164</f>
        <v>0</v>
      </c>
      <c r="F164" s="113">
        <f>Hoja2!V164</f>
        <v>0</v>
      </c>
      <c r="G164" s="113">
        <f>Hoja2!W164</f>
        <v>0</v>
      </c>
      <c r="H164" s="113">
        <f>Hoja2!X164</f>
        <v>0</v>
      </c>
      <c r="I164" s="5">
        <f>Hoja2!Y164</f>
        <v>0</v>
      </c>
      <c r="J164" s="5">
        <f>Hoja2!Z164</f>
        <v>0</v>
      </c>
      <c r="K164" s="5">
        <f>Hoja2!AB164</f>
        <v>0</v>
      </c>
      <c r="L164" s="5">
        <v>0</v>
      </c>
      <c r="M164" s="96">
        <f>Hoja2!AC164</f>
        <v>0</v>
      </c>
      <c r="N164" s="1" t="str">
        <f>Hoja2!AD164</f>
        <v>N</v>
      </c>
      <c r="O164" s="9" t="str">
        <f>Hoja2!AE164</f>
        <v xml:space="preserve"> - </v>
      </c>
      <c r="P164" s="9" t="str">
        <f>Hoja2!AF164</f>
        <v xml:space="preserve"> - </v>
      </c>
      <c r="Q164" s="9" t="str">
        <f>Hoja2!AG164</f>
        <v xml:space="preserve"> - </v>
      </c>
      <c r="R164" s="9" t="str">
        <f>Hoja2!AH164</f>
        <v xml:space="preserve"> - </v>
      </c>
      <c r="S164" s="9" t="str">
        <f>Hoja2!AI164</f>
        <v>A-1</v>
      </c>
      <c r="T164" s="9" t="str">
        <f>Hoja2!AJ164</f>
        <v>3011020110123</v>
      </c>
      <c r="U164" s="1"/>
      <c r="V164" s="53">
        <f t="shared" si="3"/>
        <v>13</v>
      </c>
    </row>
    <row r="165" spans="1:22" ht="30" customHeight="1" x14ac:dyDescent="0.25">
      <c r="A165" s="186">
        <f>Hoja2!B165</f>
        <v>0</v>
      </c>
      <c r="B165">
        <f>Hoja2!R165</f>
        <v>0</v>
      </c>
      <c r="C165" s="1"/>
      <c r="D165" t="str">
        <f>Hoja2!T165</f>
        <v>2026</v>
      </c>
      <c r="E165" s="113">
        <f>Hoja2!U165</f>
        <v>0</v>
      </c>
      <c r="F165" s="113">
        <f>Hoja2!V165</f>
        <v>0</v>
      </c>
      <c r="G165" s="113">
        <f>Hoja2!W165</f>
        <v>0</v>
      </c>
      <c r="H165" s="113">
        <f>Hoja2!X165</f>
        <v>0</v>
      </c>
      <c r="I165" s="5">
        <f>Hoja2!Y165</f>
        <v>0</v>
      </c>
      <c r="J165" s="5">
        <f>Hoja2!Z165</f>
        <v>0</v>
      </c>
      <c r="K165" s="5">
        <f>Hoja2!AB165</f>
        <v>0</v>
      </c>
      <c r="L165" s="5">
        <v>0</v>
      </c>
      <c r="M165" s="96">
        <f>Hoja2!AC165</f>
        <v>0</v>
      </c>
      <c r="N165" s="1" t="str">
        <f>Hoja2!AD165</f>
        <v>N</v>
      </c>
      <c r="O165" s="9" t="str">
        <f>Hoja2!AE165</f>
        <v xml:space="preserve"> - </v>
      </c>
      <c r="P165" s="9" t="str">
        <f>Hoja2!AF165</f>
        <v xml:space="preserve"> - </v>
      </c>
      <c r="Q165" s="9" t="str">
        <f>Hoja2!AG165</f>
        <v xml:space="preserve"> - </v>
      </c>
      <c r="R165" s="9" t="str">
        <f>Hoja2!AH165</f>
        <v xml:space="preserve"> - </v>
      </c>
      <c r="S165" s="9" t="str">
        <f>Hoja2!AI165</f>
        <v>A-1</v>
      </c>
      <c r="T165" s="9" t="str">
        <f>Hoja2!AJ165</f>
        <v>3011020110124</v>
      </c>
      <c r="U165" s="1"/>
      <c r="V165" s="53">
        <f t="shared" si="3"/>
        <v>13</v>
      </c>
    </row>
    <row r="166" spans="1:22" ht="30" customHeight="1" x14ac:dyDescent="0.25">
      <c r="A166" s="186">
        <f>Hoja2!B166</f>
        <v>0</v>
      </c>
      <c r="B166">
        <f>Hoja2!R166</f>
        <v>0</v>
      </c>
      <c r="C166" s="1"/>
      <c r="D166" t="str">
        <f>Hoja2!T166</f>
        <v>2026</v>
      </c>
      <c r="E166" s="113">
        <f>Hoja2!U166</f>
        <v>0</v>
      </c>
      <c r="F166" s="113">
        <f>Hoja2!V166</f>
        <v>0</v>
      </c>
      <c r="G166" s="113">
        <f>Hoja2!W166</f>
        <v>0</v>
      </c>
      <c r="H166" s="113">
        <f>Hoja2!X166</f>
        <v>0</v>
      </c>
      <c r="I166" s="5">
        <f>Hoja2!Y166</f>
        <v>0</v>
      </c>
      <c r="J166" s="5">
        <f>Hoja2!Z166</f>
        <v>0</v>
      </c>
      <c r="K166" s="5">
        <f>Hoja2!AB166</f>
        <v>0</v>
      </c>
      <c r="L166" s="5">
        <v>0</v>
      </c>
      <c r="M166" s="96">
        <f>Hoja2!AC166</f>
        <v>0</v>
      </c>
      <c r="N166" s="1" t="str">
        <f>Hoja2!AD166</f>
        <v>N</v>
      </c>
      <c r="O166" s="9" t="str">
        <f>Hoja2!AE166</f>
        <v xml:space="preserve"> - </v>
      </c>
      <c r="P166" s="9" t="str">
        <f>Hoja2!AF166</f>
        <v xml:space="preserve"> - </v>
      </c>
      <c r="Q166" s="9" t="str">
        <f>Hoja2!AG166</f>
        <v xml:space="preserve"> - </v>
      </c>
      <c r="R166" s="9" t="str">
        <f>Hoja2!AH166</f>
        <v xml:space="preserve"> - </v>
      </c>
      <c r="S166" s="9" t="str">
        <f>Hoja2!AI166</f>
        <v>A-1</v>
      </c>
      <c r="T166" s="9" t="str">
        <f>Hoja2!AJ166</f>
        <v>3011020110125</v>
      </c>
      <c r="U166" s="1"/>
      <c r="V166" s="53">
        <f t="shared" si="3"/>
        <v>13</v>
      </c>
    </row>
    <row r="167" spans="1:22" ht="30" customHeight="1" x14ac:dyDescent="0.25">
      <c r="A167" s="186">
        <f>Hoja2!B167</f>
        <v>0</v>
      </c>
      <c r="B167">
        <f>Hoja2!R167</f>
        <v>0</v>
      </c>
      <c r="C167" s="1"/>
      <c r="D167" t="str">
        <f>Hoja2!T167</f>
        <v>2026</v>
      </c>
      <c r="E167" s="113">
        <f>Hoja2!U167</f>
        <v>0</v>
      </c>
      <c r="F167" s="113">
        <f>Hoja2!V167</f>
        <v>0</v>
      </c>
      <c r="G167" s="113">
        <f>Hoja2!W167</f>
        <v>0</v>
      </c>
      <c r="H167" s="113">
        <f>Hoja2!X167</f>
        <v>0</v>
      </c>
      <c r="I167" s="5">
        <f>Hoja2!Y167</f>
        <v>0</v>
      </c>
      <c r="J167" s="5">
        <f>Hoja2!Z167</f>
        <v>0</v>
      </c>
      <c r="K167" s="5">
        <f>Hoja2!AB167</f>
        <v>0</v>
      </c>
      <c r="L167" s="5">
        <v>0</v>
      </c>
      <c r="M167" s="96">
        <f>Hoja2!AC167</f>
        <v>0</v>
      </c>
      <c r="N167" s="1" t="str">
        <f>Hoja2!AD167</f>
        <v>N</v>
      </c>
      <c r="O167" s="9" t="str">
        <f>Hoja2!AE167</f>
        <v xml:space="preserve"> - </v>
      </c>
      <c r="P167" s="9" t="str">
        <f>Hoja2!AF167</f>
        <v xml:space="preserve"> - </v>
      </c>
      <c r="Q167" s="9" t="str">
        <f>Hoja2!AG167</f>
        <v xml:space="preserve"> - </v>
      </c>
      <c r="R167" s="9" t="str">
        <f>Hoja2!AH167</f>
        <v xml:space="preserve"> - </v>
      </c>
      <c r="S167" s="9" t="str">
        <f>Hoja2!AI167</f>
        <v>A-1</v>
      </c>
      <c r="T167" s="9" t="str">
        <f>Hoja2!AJ167</f>
        <v>3011020110126</v>
      </c>
      <c r="U167" s="1"/>
      <c r="V167" s="53">
        <f t="shared" si="3"/>
        <v>13</v>
      </c>
    </row>
    <row r="168" spans="1:22" ht="30" customHeight="1" x14ac:dyDescent="0.25">
      <c r="A168" s="186">
        <f>Hoja2!B168</f>
        <v>0</v>
      </c>
      <c r="B168">
        <f>Hoja2!R168</f>
        <v>0</v>
      </c>
      <c r="C168" s="1"/>
      <c r="D168" t="str">
        <f>Hoja2!T168</f>
        <v>2026</v>
      </c>
      <c r="E168" s="113">
        <f>Hoja2!U168</f>
        <v>0</v>
      </c>
      <c r="F168" s="113">
        <f>Hoja2!V168</f>
        <v>0</v>
      </c>
      <c r="G168" s="113">
        <f>Hoja2!W168</f>
        <v>0</v>
      </c>
      <c r="H168" s="113">
        <f>Hoja2!X168</f>
        <v>0</v>
      </c>
      <c r="I168" s="5">
        <f>Hoja2!Y168</f>
        <v>0</v>
      </c>
      <c r="J168" s="5">
        <f>Hoja2!Z168</f>
        <v>0</v>
      </c>
      <c r="K168" s="5">
        <f>Hoja2!AB168</f>
        <v>0</v>
      </c>
      <c r="L168" s="5">
        <v>0</v>
      </c>
      <c r="M168" s="96">
        <f>Hoja2!AC168</f>
        <v>0</v>
      </c>
      <c r="N168" s="1" t="str">
        <f>Hoja2!AD168</f>
        <v>N</v>
      </c>
      <c r="O168" s="9" t="str">
        <f>Hoja2!AE168</f>
        <v xml:space="preserve"> - </v>
      </c>
      <c r="P168" s="9" t="str">
        <f>Hoja2!AF168</f>
        <v xml:space="preserve"> - </v>
      </c>
      <c r="Q168" s="9" t="str">
        <f>Hoja2!AG168</f>
        <v xml:space="preserve"> - </v>
      </c>
      <c r="R168" s="9" t="str">
        <f>Hoja2!AH168</f>
        <v xml:space="preserve"> - </v>
      </c>
      <c r="S168" s="9" t="str">
        <f>Hoja2!AI168</f>
        <v>A-1</v>
      </c>
      <c r="T168" s="9" t="str">
        <f>Hoja2!AJ168</f>
        <v>3011020110127</v>
      </c>
      <c r="U168" s="1"/>
      <c r="V168" s="53">
        <f t="shared" si="3"/>
        <v>13</v>
      </c>
    </row>
    <row r="169" spans="1:22" ht="30" customHeight="1" x14ac:dyDescent="0.25">
      <c r="A169" s="186">
        <f>Hoja2!B169</f>
        <v>0</v>
      </c>
      <c r="B169">
        <f>Hoja2!R169</f>
        <v>0</v>
      </c>
      <c r="C169" s="1"/>
      <c r="D169" t="str">
        <f>Hoja2!T169</f>
        <v>2026</v>
      </c>
      <c r="E169" s="113">
        <f>Hoja2!U169</f>
        <v>0</v>
      </c>
      <c r="F169" s="113">
        <f>Hoja2!V169</f>
        <v>0</v>
      </c>
      <c r="G169" s="113">
        <f>Hoja2!W169</f>
        <v>0</v>
      </c>
      <c r="H169" s="113">
        <f>Hoja2!X169</f>
        <v>0</v>
      </c>
      <c r="I169" s="5">
        <f>Hoja2!Y169</f>
        <v>0</v>
      </c>
      <c r="J169" s="5">
        <f>Hoja2!Z169</f>
        <v>0</v>
      </c>
      <c r="K169" s="5">
        <f>Hoja2!AB169</f>
        <v>0</v>
      </c>
      <c r="L169" s="5">
        <v>0</v>
      </c>
      <c r="M169" s="96">
        <f>Hoja2!AC169</f>
        <v>0</v>
      </c>
      <c r="N169" s="1" t="str">
        <f>Hoja2!AD169</f>
        <v>N</v>
      </c>
      <c r="O169" s="9" t="str">
        <f>Hoja2!AE169</f>
        <v xml:space="preserve"> - </v>
      </c>
      <c r="P169" s="9" t="str">
        <f>Hoja2!AF169</f>
        <v xml:space="preserve"> - </v>
      </c>
      <c r="Q169" s="9" t="str">
        <f>Hoja2!AG169</f>
        <v xml:space="preserve"> - </v>
      </c>
      <c r="R169" s="9" t="str">
        <f>Hoja2!AH169</f>
        <v xml:space="preserve"> - </v>
      </c>
      <c r="S169" s="9" t="str">
        <f>Hoja2!AI169</f>
        <v>A-1</v>
      </c>
      <c r="T169" s="9" t="str">
        <f>Hoja2!AJ169</f>
        <v>3011020110128</v>
      </c>
      <c r="U169" s="1"/>
      <c r="V169" s="53">
        <f t="shared" si="3"/>
        <v>13</v>
      </c>
    </row>
    <row r="170" spans="1:22" ht="30" customHeight="1" x14ac:dyDescent="0.25">
      <c r="A170" s="186">
        <f>Hoja2!B170</f>
        <v>0</v>
      </c>
      <c r="B170">
        <f>Hoja2!R170</f>
        <v>0</v>
      </c>
      <c r="C170" s="1"/>
      <c r="D170" t="str">
        <f>Hoja2!T170</f>
        <v>2026</v>
      </c>
      <c r="E170" s="113">
        <f>Hoja2!U170</f>
        <v>0</v>
      </c>
      <c r="F170" s="113">
        <f>Hoja2!V170</f>
        <v>0</v>
      </c>
      <c r="G170" s="113">
        <f>Hoja2!W170</f>
        <v>0</v>
      </c>
      <c r="H170" s="113">
        <f>Hoja2!X170</f>
        <v>0</v>
      </c>
      <c r="I170" s="5">
        <f>Hoja2!Y170</f>
        <v>0</v>
      </c>
      <c r="J170" s="5">
        <f>Hoja2!Z170</f>
        <v>0</v>
      </c>
      <c r="K170" s="5">
        <f>Hoja2!AB170</f>
        <v>0</v>
      </c>
      <c r="L170" s="5">
        <v>0</v>
      </c>
      <c r="M170" s="96">
        <f>Hoja2!AC170</f>
        <v>0</v>
      </c>
      <c r="N170" s="1" t="str">
        <f>Hoja2!AD170</f>
        <v>N</v>
      </c>
      <c r="O170" s="9" t="str">
        <f>Hoja2!AE170</f>
        <v xml:space="preserve"> - </v>
      </c>
      <c r="P170" s="9" t="str">
        <f>Hoja2!AF170</f>
        <v xml:space="preserve"> - </v>
      </c>
      <c r="Q170" s="9" t="str">
        <f>Hoja2!AG170</f>
        <v xml:space="preserve"> - </v>
      </c>
      <c r="R170" s="9" t="str">
        <f>Hoja2!AH170</f>
        <v xml:space="preserve"> - </v>
      </c>
      <c r="S170" s="9" t="str">
        <f>Hoja2!AI170</f>
        <v>A-1</v>
      </c>
      <c r="T170" s="9" t="str">
        <f>Hoja2!AJ170</f>
        <v>3011020110129</v>
      </c>
      <c r="U170" s="1"/>
      <c r="V170" s="53">
        <f t="shared" si="3"/>
        <v>13</v>
      </c>
    </row>
    <row r="171" spans="1:22" ht="30" customHeight="1" x14ac:dyDescent="0.25">
      <c r="A171" s="186">
        <f>Hoja2!B171</f>
        <v>0</v>
      </c>
      <c r="B171">
        <f>Hoja2!R171</f>
        <v>0</v>
      </c>
      <c r="C171" s="1"/>
      <c r="D171" t="str">
        <f>Hoja2!T171</f>
        <v>2026</v>
      </c>
      <c r="E171" s="113">
        <f>Hoja2!U171</f>
        <v>0</v>
      </c>
      <c r="F171" s="113">
        <f>Hoja2!V171</f>
        <v>0</v>
      </c>
      <c r="G171" s="113">
        <f>Hoja2!W171</f>
        <v>0</v>
      </c>
      <c r="H171" s="113">
        <f>Hoja2!X171</f>
        <v>0</v>
      </c>
      <c r="I171" s="5">
        <f>Hoja2!Y171</f>
        <v>0</v>
      </c>
      <c r="J171" s="5">
        <f>Hoja2!Z171</f>
        <v>0</v>
      </c>
      <c r="K171" s="5">
        <f>Hoja2!AB171</f>
        <v>0</v>
      </c>
      <c r="L171" s="5">
        <v>0</v>
      </c>
      <c r="M171" s="96">
        <f>Hoja2!AC171</f>
        <v>0</v>
      </c>
      <c r="N171" s="1" t="str">
        <f>Hoja2!AD171</f>
        <v>N</v>
      </c>
      <c r="O171" s="9" t="str">
        <f>Hoja2!AE171</f>
        <v xml:space="preserve"> - </v>
      </c>
      <c r="P171" s="9" t="str">
        <f>Hoja2!AF171</f>
        <v xml:space="preserve"> - </v>
      </c>
      <c r="Q171" s="9" t="str">
        <f>Hoja2!AG171</f>
        <v xml:space="preserve"> - </v>
      </c>
      <c r="R171" s="9" t="str">
        <f>Hoja2!AH171</f>
        <v xml:space="preserve"> - </v>
      </c>
      <c r="S171" s="9" t="str">
        <f>Hoja2!AI171</f>
        <v>A-1</v>
      </c>
      <c r="T171" s="9" t="str">
        <f>Hoja2!AJ171</f>
        <v>3011020110130</v>
      </c>
      <c r="U171" s="1"/>
      <c r="V171" s="53">
        <f t="shared" si="3"/>
        <v>13</v>
      </c>
    </row>
    <row r="172" spans="1:22" ht="30" customHeight="1" x14ac:dyDescent="0.25">
      <c r="A172" s="186">
        <f>Hoja2!B172</f>
        <v>0</v>
      </c>
      <c r="B172">
        <f>Hoja2!R172</f>
        <v>0</v>
      </c>
      <c r="C172" s="1"/>
      <c r="D172" t="str">
        <f>Hoja2!T172</f>
        <v>2026</v>
      </c>
      <c r="E172" s="113">
        <f>Hoja2!U172</f>
        <v>0</v>
      </c>
      <c r="F172" s="113">
        <f>Hoja2!V172</f>
        <v>0</v>
      </c>
      <c r="G172" s="113">
        <f>Hoja2!W172</f>
        <v>0</v>
      </c>
      <c r="H172" s="113">
        <f>Hoja2!X172</f>
        <v>0</v>
      </c>
      <c r="I172" s="5">
        <f>Hoja2!Y172</f>
        <v>0</v>
      </c>
      <c r="J172" s="5">
        <f>Hoja2!Z172</f>
        <v>0</v>
      </c>
      <c r="K172" s="5">
        <f>Hoja2!AB172</f>
        <v>0</v>
      </c>
      <c r="L172" s="5">
        <v>0</v>
      </c>
      <c r="M172" s="96">
        <f>Hoja2!AC172</f>
        <v>0</v>
      </c>
      <c r="N172" s="1" t="str">
        <f>Hoja2!AD172</f>
        <v>N</v>
      </c>
      <c r="O172" s="9" t="str">
        <f>Hoja2!AE172</f>
        <v xml:space="preserve"> - </v>
      </c>
      <c r="P172" s="9" t="str">
        <f>Hoja2!AF172</f>
        <v xml:space="preserve"> - </v>
      </c>
      <c r="Q172" s="9" t="str">
        <f>Hoja2!AG172</f>
        <v xml:space="preserve"> - </v>
      </c>
      <c r="R172" s="9" t="str">
        <f>Hoja2!AH172</f>
        <v xml:space="preserve"> - </v>
      </c>
      <c r="S172" s="9" t="str">
        <f>Hoja2!AI172</f>
        <v>A-1</v>
      </c>
      <c r="T172" s="9" t="str">
        <f>Hoja2!AJ172</f>
        <v>3011020110131</v>
      </c>
      <c r="U172" s="1"/>
      <c r="V172" s="53">
        <f t="shared" si="3"/>
        <v>13</v>
      </c>
    </row>
    <row r="173" spans="1:22" ht="30" customHeight="1" x14ac:dyDescent="0.25">
      <c r="A173" s="186">
        <f>Hoja2!B173</f>
        <v>0</v>
      </c>
      <c r="B173">
        <f>Hoja2!R173</f>
        <v>0</v>
      </c>
      <c r="C173" s="1"/>
      <c r="D173" t="str">
        <f>Hoja2!T173</f>
        <v>2026</v>
      </c>
      <c r="E173" s="113">
        <f>Hoja2!U173</f>
        <v>0</v>
      </c>
      <c r="F173" s="113">
        <f>Hoja2!V173</f>
        <v>0</v>
      </c>
      <c r="G173" s="113">
        <f>Hoja2!W173</f>
        <v>0</v>
      </c>
      <c r="H173" s="113">
        <f>Hoja2!X173</f>
        <v>0</v>
      </c>
      <c r="I173" s="5">
        <f>Hoja2!Y173</f>
        <v>0</v>
      </c>
      <c r="J173" s="5">
        <f>Hoja2!Z173</f>
        <v>0</v>
      </c>
      <c r="K173" s="5">
        <f>Hoja2!AB173</f>
        <v>0</v>
      </c>
      <c r="L173" s="5">
        <v>0</v>
      </c>
      <c r="M173" s="96">
        <f>Hoja2!AC173</f>
        <v>0</v>
      </c>
      <c r="N173" s="1" t="str">
        <f>Hoja2!AD173</f>
        <v>N</v>
      </c>
      <c r="O173" s="9" t="str">
        <f>Hoja2!AE173</f>
        <v xml:space="preserve"> - </v>
      </c>
      <c r="P173" s="9" t="str">
        <f>Hoja2!AF173</f>
        <v xml:space="preserve"> - </v>
      </c>
      <c r="Q173" s="9" t="str">
        <f>Hoja2!AG173</f>
        <v xml:space="preserve"> - </v>
      </c>
      <c r="R173" s="9" t="str">
        <f>Hoja2!AH173</f>
        <v xml:space="preserve"> - </v>
      </c>
      <c r="S173" s="9" t="str">
        <f>Hoja2!AI173</f>
        <v>A-1</v>
      </c>
      <c r="T173" s="9" t="str">
        <f>Hoja2!AJ173</f>
        <v>3011020110132</v>
      </c>
      <c r="U173" s="1"/>
      <c r="V173" s="53">
        <f t="shared" si="3"/>
        <v>13</v>
      </c>
    </row>
    <row r="174" spans="1:22" ht="30" customHeight="1" x14ac:dyDescent="0.25">
      <c r="A174" s="186">
        <f>Hoja2!B174</f>
        <v>0</v>
      </c>
      <c r="B174">
        <f>Hoja2!R174</f>
        <v>0</v>
      </c>
      <c r="C174" s="1"/>
      <c r="D174" t="str">
        <f>Hoja2!T174</f>
        <v>2026</v>
      </c>
      <c r="E174" s="113">
        <f>Hoja2!U174</f>
        <v>0</v>
      </c>
      <c r="F174" s="113">
        <f>Hoja2!V174</f>
        <v>0</v>
      </c>
      <c r="G174" s="113">
        <f>Hoja2!W174</f>
        <v>0</v>
      </c>
      <c r="H174" s="113">
        <f>Hoja2!X174</f>
        <v>0</v>
      </c>
      <c r="I174" s="5">
        <f>Hoja2!Y174</f>
        <v>0</v>
      </c>
      <c r="J174" s="5">
        <f>Hoja2!Z174</f>
        <v>0</v>
      </c>
      <c r="K174" s="5">
        <f>Hoja2!AB174</f>
        <v>0</v>
      </c>
      <c r="L174" s="5">
        <v>0</v>
      </c>
      <c r="M174" s="96">
        <f>Hoja2!AC174</f>
        <v>0</v>
      </c>
      <c r="N174" s="1" t="str">
        <f>Hoja2!AD174</f>
        <v>N</v>
      </c>
      <c r="O174" s="9" t="str">
        <f>Hoja2!AE174</f>
        <v xml:space="preserve"> - </v>
      </c>
      <c r="P174" s="9" t="str">
        <f>Hoja2!AF174</f>
        <v xml:space="preserve"> - </v>
      </c>
      <c r="Q174" s="9" t="str">
        <f>Hoja2!AG174</f>
        <v xml:space="preserve"> - </v>
      </c>
      <c r="R174" s="9" t="str">
        <f>Hoja2!AH174</f>
        <v xml:space="preserve"> - </v>
      </c>
      <c r="S174" s="9" t="str">
        <f>Hoja2!AI174</f>
        <v>A-1</v>
      </c>
      <c r="T174" s="9" t="str">
        <f>Hoja2!AJ174</f>
        <v>3011020110133</v>
      </c>
      <c r="U174" s="1"/>
      <c r="V174" s="53">
        <f t="shared" si="3"/>
        <v>13</v>
      </c>
    </row>
    <row r="175" spans="1:22" ht="30" customHeight="1" x14ac:dyDescent="0.25">
      <c r="A175" s="186">
        <f>Hoja2!B175</f>
        <v>0</v>
      </c>
      <c r="B175">
        <f>Hoja2!R175</f>
        <v>0</v>
      </c>
      <c r="C175" s="1"/>
      <c r="D175" t="str">
        <f>Hoja2!T175</f>
        <v>2026</v>
      </c>
      <c r="E175" s="113">
        <f>Hoja2!U175</f>
        <v>0</v>
      </c>
      <c r="F175" s="113">
        <f>Hoja2!V175</f>
        <v>0</v>
      </c>
      <c r="G175" s="113">
        <f>Hoja2!W175</f>
        <v>0</v>
      </c>
      <c r="H175" s="113">
        <f>Hoja2!X175</f>
        <v>0</v>
      </c>
      <c r="I175" s="5">
        <f>Hoja2!Y175</f>
        <v>0</v>
      </c>
      <c r="J175" s="5">
        <f>Hoja2!Z175</f>
        <v>0</v>
      </c>
      <c r="K175" s="5">
        <f>Hoja2!AB175</f>
        <v>0</v>
      </c>
      <c r="L175" s="5">
        <v>0</v>
      </c>
      <c r="M175" s="96">
        <f>Hoja2!AC175</f>
        <v>0</v>
      </c>
      <c r="N175" s="1" t="str">
        <f>Hoja2!AD175</f>
        <v>N</v>
      </c>
      <c r="O175" s="9" t="str">
        <f>Hoja2!AE175</f>
        <v xml:space="preserve"> - </v>
      </c>
      <c r="P175" s="9" t="str">
        <f>Hoja2!AF175</f>
        <v xml:space="preserve"> - </v>
      </c>
      <c r="Q175" s="9" t="str">
        <f>Hoja2!AG175</f>
        <v xml:space="preserve"> - </v>
      </c>
      <c r="R175" s="9" t="str">
        <f>Hoja2!AH175</f>
        <v xml:space="preserve"> - </v>
      </c>
      <c r="S175" s="9" t="str">
        <f>Hoja2!AI175</f>
        <v>A-1</v>
      </c>
      <c r="T175" s="9" t="str">
        <f>Hoja2!AJ175</f>
        <v>3011020110134</v>
      </c>
      <c r="U175" s="1"/>
      <c r="V175" s="53">
        <f t="shared" si="3"/>
        <v>13</v>
      </c>
    </row>
    <row r="176" spans="1:22" ht="30" customHeight="1" x14ac:dyDescent="0.25">
      <c r="A176" s="186">
        <f>Hoja2!B176</f>
        <v>0</v>
      </c>
      <c r="B176">
        <f>Hoja2!R176</f>
        <v>0</v>
      </c>
      <c r="C176" s="1"/>
      <c r="D176" t="str">
        <f>Hoja2!T176</f>
        <v>2026</v>
      </c>
      <c r="E176" s="113">
        <f>Hoja2!U176</f>
        <v>0</v>
      </c>
      <c r="F176" s="113">
        <f>Hoja2!V176</f>
        <v>0</v>
      </c>
      <c r="G176" s="113">
        <f>Hoja2!W176</f>
        <v>0</v>
      </c>
      <c r="H176" s="113">
        <f>Hoja2!X176</f>
        <v>0</v>
      </c>
      <c r="I176" s="5">
        <f>Hoja2!Y176</f>
        <v>0</v>
      </c>
      <c r="J176" s="5">
        <f>Hoja2!Z176</f>
        <v>0</v>
      </c>
      <c r="K176" s="5">
        <f>Hoja2!AB176</f>
        <v>0</v>
      </c>
      <c r="L176" s="5">
        <v>0</v>
      </c>
      <c r="M176" s="96">
        <f>Hoja2!AC176</f>
        <v>0</v>
      </c>
      <c r="N176" s="1" t="str">
        <f>Hoja2!AD176</f>
        <v>N</v>
      </c>
      <c r="O176" s="9" t="str">
        <f>Hoja2!AE176</f>
        <v xml:space="preserve"> - </v>
      </c>
      <c r="P176" s="9" t="str">
        <f>Hoja2!AF176</f>
        <v xml:space="preserve"> - </v>
      </c>
      <c r="Q176" s="9" t="str">
        <f>Hoja2!AG176</f>
        <v xml:space="preserve"> - </v>
      </c>
      <c r="R176" s="9" t="str">
        <f>Hoja2!AH176</f>
        <v xml:space="preserve"> - </v>
      </c>
      <c r="S176" s="9" t="str">
        <f>Hoja2!AI176</f>
        <v>A-1</v>
      </c>
      <c r="T176" s="9" t="str">
        <f>Hoja2!AJ176</f>
        <v>3011020110135</v>
      </c>
      <c r="U176" s="1"/>
      <c r="V176" s="53">
        <f t="shared" si="3"/>
        <v>13</v>
      </c>
    </row>
    <row r="177" spans="1:22" ht="30" customHeight="1" x14ac:dyDescent="0.25">
      <c r="A177" s="186">
        <f>Hoja2!B177</f>
        <v>0</v>
      </c>
      <c r="B177">
        <f>Hoja2!R177</f>
        <v>0</v>
      </c>
      <c r="C177" s="1"/>
      <c r="D177" t="str">
        <f>Hoja2!T177</f>
        <v>2026</v>
      </c>
      <c r="E177" s="113">
        <f>Hoja2!U177</f>
        <v>0</v>
      </c>
      <c r="F177" s="113">
        <f>Hoja2!V177</f>
        <v>0</v>
      </c>
      <c r="G177" s="113">
        <f>Hoja2!W177</f>
        <v>0</v>
      </c>
      <c r="H177" s="113">
        <f>Hoja2!X177</f>
        <v>0</v>
      </c>
      <c r="I177" s="5">
        <f>Hoja2!Y177</f>
        <v>0</v>
      </c>
      <c r="J177" s="5">
        <f>Hoja2!Z177</f>
        <v>0</v>
      </c>
      <c r="K177" s="5">
        <f>Hoja2!AB177</f>
        <v>0</v>
      </c>
      <c r="L177" s="5">
        <v>0</v>
      </c>
      <c r="M177" s="96">
        <f>Hoja2!AC177</f>
        <v>0</v>
      </c>
      <c r="N177" s="1" t="str">
        <f>Hoja2!AD177</f>
        <v>N</v>
      </c>
      <c r="O177" s="9" t="str">
        <f>Hoja2!AE177</f>
        <v xml:space="preserve"> - </v>
      </c>
      <c r="P177" s="9" t="str">
        <f>Hoja2!AF177</f>
        <v xml:space="preserve"> - </v>
      </c>
      <c r="Q177" s="9" t="str">
        <f>Hoja2!AG177</f>
        <v xml:space="preserve"> - </v>
      </c>
      <c r="R177" s="9" t="str">
        <f>Hoja2!AH177</f>
        <v xml:space="preserve"> - </v>
      </c>
      <c r="S177" s="9" t="str">
        <f>Hoja2!AI177</f>
        <v>A-1</v>
      </c>
      <c r="T177" s="9" t="str">
        <f>Hoja2!AJ177</f>
        <v>3011020110136</v>
      </c>
      <c r="U177" s="1"/>
      <c r="V177" s="53">
        <f t="shared" si="3"/>
        <v>13</v>
      </c>
    </row>
    <row r="178" spans="1:22" ht="30" customHeight="1" x14ac:dyDescent="0.25">
      <c r="A178" s="186">
        <f>Hoja2!B178</f>
        <v>0</v>
      </c>
      <c r="B178">
        <f>Hoja2!R178</f>
        <v>0</v>
      </c>
      <c r="C178" s="1"/>
      <c r="D178" t="str">
        <f>Hoja2!T178</f>
        <v>2026</v>
      </c>
      <c r="E178" s="113">
        <f>Hoja2!U178</f>
        <v>0</v>
      </c>
      <c r="F178" s="113">
        <f>Hoja2!V178</f>
        <v>0</v>
      </c>
      <c r="G178" s="113">
        <f>Hoja2!W178</f>
        <v>0</v>
      </c>
      <c r="H178" s="113">
        <f>Hoja2!X178</f>
        <v>0</v>
      </c>
      <c r="I178" s="5">
        <f>Hoja2!Y178</f>
        <v>0</v>
      </c>
      <c r="J178" s="5">
        <f>Hoja2!Z178</f>
        <v>0</v>
      </c>
      <c r="K178" s="5">
        <f>Hoja2!AB178</f>
        <v>0</v>
      </c>
      <c r="L178" s="5">
        <v>0</v>
      </c>
      <c r="M178" s="96">
        <f>Hoja2!AC178</f>
        <v>0</v>
      </c>
      <c r="N178" s="1" t="str">
        <f>Hoja2!AD178</f>
        <v>N</v>
      </c>
      <c r="O178" s="9" t="str">
        <f>Hoja2!AE178</f>
        <v xml:space="preserve"> - </v>
      </c>
      <c r="P178" s="9" t="str">
        <f>Hoja2!AF178</f>
        <v xml:space="preserve"> - </v>
      </c>
      <c r="Q178" s="9" t="str">
        <f>Hoja2!AG178</f>
        <v xml:space="preserve"> - </v>
      </c>
      <c r="R178" s="9" t="str">
        <f>Hoja2!AH178</f>
        <v xml:space="preserve"> - </v>
      </c>
      <c r="S178" s="9" t="str">
        <f>Hoja2!AI178</f>
        <v>A-1</v>
      </c>
      <c r="T178" s="9" t="str">
        <f>Hoja2!AJ178</f>
        <v>3011020110137</v>
      </c>
      <c r="U178" s="1"/>
      <c r="V178" s="53">
        <f t="shared" si="3"/>
        <v>13</v>
      </c>
    </row>
    <row r="179" spans="1:22" ht="30" customHeight="1" x14ac:dyDescent="0.25">
      <c r="A179" s="186">
        <f>Hoja2!B179</f>
        <v>0</v>
      </c>
      <c r="B179">
        <f>Hoja2!R179</f>
        <v>0</v>
      </c>
      <c r="C179" s="1"/>
      <c r="D179" t="str">
        <f>Hoja2!T179</f>
        <v>2026</v>
      </c>
      <c r="E179" s="113">
        <f>Hoja2!U179</f>
        <v>0</v>
      </c>
      <c r="F179" s="113">
        <f>Hoja2!V179</f>
        <v>0</v>
      </c>
      <c r="G179" s="113">
        <f>Hoja2!W179</f>
        <v>0</v>
      </c>
      <c r="H179" s="113">
        <f>Hoja2!X179</f>
        <v>0</v>
      </c>
      <c r="I179" s="5">
        <f>Hoja2!Y179</f>
        <v>0</v>
      </c>
      <c r="J179" s="5">
        <f>Hoja2!Z179</f>
        <v>0</v>
      </c>
      <c r="K179" s="5">
        <f>Hoja2!AB179</f>
        <v>0</v>
      </c>
      <c r="L179" s="5">
        <v>0</v>
      </c>
      <c r="M179" s="96">
        <f>Hoja2!AC179</f>
        <v>0</v>
      </c>
      <c r="N179" s="1" t="str">
        <f>Hoja2!AD179</f>
        <v>N</v>
      </c>
      <c r="O179" s="9" t="str">
        <f>Hoja2!AE179</f>
        <v xml:space="preserve"> - </v>
      </c>
      <c r="P179" s="9" t="str">
        <f>Hoja2!AF179</f>
        <v xml:space="preserve"> - </v>
      </c>
      <c r="Q179" s="9" t="str">
        <f>Hoja2!AG179</f>
        <v xml:space="preserve"> - </v>
      </c>
      <c r="R179" s="9" t="str">
        <f>Hoja2!AH179</f>
        <v xml:space="preserve"> - </v>
      </c>
      <c r="S179" s="9" t="str">
        <f>Hoja2!AI179</f>
        <v>A-1</v>
      </c>
      <c r="T179" s="9" t="str">
        <f>Hoja2!AJ179</f>
        <v>3011020110138</v>
      </c>
      <c r="U179" s="1"/>
      <c r="V179" s="53">
        <f t="shared" si="3"/>
        <v>13</v>
      </c>
    </row>
    <row r="180" spans="1:22" ht="30" customHeight="1" x14ac:dyDescent="0.25">
      <c r="A180" s="186">
        <f>Hoja2!B180</f>
        <v>0</v>
      </c>
      <c r="B180">
        <f>Hoja2!R180</f>
        <v>0</v>
      </c>
      <c r="C180" s="1"/>
      <c r="D180" t="str">
        <f>Hoja2!T180</f>
        <v>2026</v>
      </c>
      <c r="E180" s="113">
        <f>Hoja2!U180</f>
        <v>0</v>
      </c>
      <c r="F180" s="113">
        <f>Hoja2!V180</f>
        <v>0</v>
      </c>
      <c r="G180" s="113">
        <f>Hoja2!W180</f>
        <v>0</v>
      </c>
      <c r="H180" s="113">
        <f>Hoja2!X180</f>
        <v>0</v>
      </c>
      <c r="I180" s="5">
        <f>Hoja2!Y180</f>
        <v>0</v>
      </c>
      <c r="J180" s="5">
        <f>Hoja2!Z180</f>
        <v>0</v>
      </c>
      <c r="K180" s="5">
        <f>Hoja2!AB180</f>
        <v>0</v>
      </c>
      <c r="L180" s="5">
        <v>0</v>
      </c>
      <c r="M180" s="96">
        <f>Hoja2!AC180</f>
        <v>0</v>
      </c>
      <c r="N180" s="1" t="str">
        <f>Hoja2!AD180</f>
        <v>N</v>
      </c>
      <c r="O180" s="9" t="str">
        <f>Hoja2!AE180</f>
        <v xml:space="preserve"> - </v>
      </c>
      <c r="P180" s="9" t="str">
        <f>Hoja2!AF180</f>
        <v xml:space="preserve"> - </v>
      </c>
      <c r="Q180" s="9" t="str">
        <f>Hoja2!AG180</f>
        <v xml:space="preserve"> - </v>
      </c>
      <c r="R180" s="9" t="str">
        <f>Hoja2!AH180</f>
        <v xml:space="preserve"> - </v>
      </c>
      <c r="S180" s="9" t="str">
        <f>Hoja2!AI180</f>
        <v>A-1</v>
      </c>
      <c r="T180" s="9" t="str">
        <f>Hoja2!AJ180</f>
        <v>3011020110139</v>
      </c>
      <c r="U180" s="1"/>
      <c r="V180" s="53">
        <f t="shared" si="3"/>
        <v>13</v>
      </c>
    </row>
    <row r="181" spans="1:22" ht="30" customHeight="1" x14ac:dyDescent="0.25">
      <c r="A181" s="186">
        <f>Hoja2!B181</f>
        <v>0</v>
      </c>
      <c r="B181">
        <f>Hoja2!R181</f>
        <v>0</v>
      </c>
      <c r="C181" s="1"/>
      <c r="D181" t="str">
        <f>Hoja2!T181</f>
        <v>2026</v>
      </c>
      <c r="E181" s="113">
        <f>Hoja2!U181</f>
        <v>0</v>
      </c>
      <c r="F181" s="113">
        <f>Hoja2!V181</f>
        <v>0</v>
      </c>
      <c r="G181" s="113">
        <f>Hoja2!W181</f>
        <v>0</v>
      </c>
      <c r="H181" s="113">
        <f>Hoja2!X181</f>
        <v>0</v>
      </c>
      <c r="I181" s="5">
        <f>Hoja2!Y181</f>
        <v>0</v>
      </c>
      <c r="J181" s="5">
        <f>Hoja2!Z181</f>
        <v>0</v>
      </c>
      <c r="K181" s="5">
        <f>Hoja2!AB181</f>
        <v>0</v>
      </c>
      <c r="L181" s="5">
        <v>0</v>
      </c>
      <c r="M181" s="96">
        <f>Hoja2!AC181</f>
        <v>0</v>
      </c>
      <c r="N181" s="1" t="str">
        <f>Hoja2!AD181</f>
        <v>N</v>
      </c>
      <c r="O181" s="9" t="str">
        <f>Hoja2!AE181</f>
        <v xml:space="preserve"> - </v>
      </c>
      <c r="P181" s="9" t="str">
        <f>Hoja2!AF181</f>
        <v xml:space="preserve"> - </v>
      </c>
      <c r="Q181" s="9" t="str">
        <f>Hoja2!AG181</f>
        <v xml:space="preserve"> - </v>
      </c>
      <c r="R181" s="9" t="str">
        <f>Hoja2!AH181</f>
        <v xml:space="preserve"> - </v>
      </c>
      <c r="S181" s="9" t="str">
        <f>Hoja2!AI181</f>
        <v>A-1</v>
      </c>
      <c r="T181" s="9" t="str">
        <f>Hoja2!AJ181</f>
        <v>3011020110140</v>
      </c>
      <c r="U181" s="1"/>
      <c r="V181" s="53">
        <f t="shared" si="3"/>
        <v>13</v>
      </c>
    </row>
    <row r="182" spans="1:22" ht="30" customHeight="1" x14ac:dyDescent="0.25">
      <c r="A182" s="186">
        <f>Hoja2!B182</f>
        <v>0</v>
      </c>
      <c r="B182">
        <f>Hoja2!R182</f>
        <v>0</v>
      </c>
      <c r="C182" s="1"/>
      <c r="D182" t="str">
        <f>Hoja2!T182</f>
        <v>2026</v>
      </c>
      <c r="E182" s="113">
        <f>Hoja2!U182</f>
        <v>0</v>
      </c>
      <c r="F182" s="113">
        <f>Hoja2!V182</f>
        <v>0</v>
      </c>
      <c r="G182" s="113">
        <f>Hoja2!W182</f>
        <v>0</v>
      </c>
      <c r="H182" s="113">
        <f>Hoja2!X182</f>
        <v>0</v>
      </c>
      <c r="I182" s="5">
        <f>Hoja2!Y182</f>
        <v>0</v>
      </c>
      <c r="J182" s="5">
        <f>Hoja2!Z182</f>
        <v>0</v>
      </c>
      <c r="K182" s="5">
        <f>Hoja2!AB182</f>
        <v>0</v>
      </c>
      <c r="L182" s="5">
        <v>0</v>
      </c>
      <c r="M182" s="96">
        <f>Hoja2!AC182</f>
        <v>0</v>
      </c>
      <c r="N182" s="1" t="str">
        <f>Hoja2!AD182</f>
        <v>N</v>
      </c>
      <c r="O182" s="9" t="str">
        <f>Hoja2!AE182</f>
        <v xml:space="preserve"> - </v>
      </c>
      <c r="P182" s="9" t="str">
        <f>Hoja2!AF182</f>
        <v xml:space="preserve"> - </v>
      </c>
      <c r="Q182" s="9" t="str">
        <f>Hoja2!AG182</f>
        <v xml:space="preserve"> - </v>
      </c>
      <c r="R182" s="9" t="str">
        <f>Hoja2!AH182</f>
        <v xml:space="preserve"> - </v>
      </c>
      <c r="S182" s="9" t="str">
        <f>Hoja2!AI182</f>
        <v>A-1</v>
      </c>
      <c r="T182" s="9" t="str">
        <f>Hoja2!AJ182</f>
        <v>3011020110141</v>
      </c>
      <c r="U182" s="1"/>
      <c r="V182" s="53">
        <f t="shared" si="3"/>
        <v>13</v>
      </c>
    </row>
    <row r="183" spans="1:22" ht="30" customHeight="1" x14ac:dyDescent="0.25">
      <c r="A183" s="186">
        <f>Hoja2!B183</f>
        <v>0</v>
      </c>
      <c r="B183">
        <f>Hoja2!R183</f>
        <v>0</v>
      </c>
      <c r="C183" s="1"/>
      <c r="D183" t="str">
        <f>Hoja2!T183</f>
        <v>2026</v>
      </c>
      <c r="E183" s="113">
        <f>Hoja2!U183</f>
        <v>0</v>
      </c>
      <c r="F183" s="113">
        <f>Hoja2!V183</f>
        <v>0</v>
      </c>
      <c r="G183" s="113">
        <f>Hoja2!W183</f>
        <v>0</v>
      </c>
      <c r="H183" s="113">
        <f>Hoja2!X183</f>
        <v>0</v>
      </c>
      <c r="I183" s="5">
        <f>Hoja2!Y183</f>
        <v>0</v>
      </c>
      <c r="J183" s="5">
        <f>Hoja2!Z183</f>
        <v>0</v>
      </c>
      <c r="K183" s="5">
        <f>Hoja2!AB183</f>
        <v>0</v>
      </c>
      <c r="L183" s="5">
        <v>0</v>
      </c>
      <c r="M183" s="96">
        <f>Hoja2!AC183</f>
        <v>0</v>
      </c>
      <c r="N183" s="1" t="str">
        <f>Hoja2!AD183</f>
        <v>N</v>
      </c>
      <c r="O183" s="9" t="str">
        <f>Hoja2!AE183</f>
        <v xml:space="preserve"> - </v>
      </c>
      <c r="P183" s="9" t="str">
        <f>Hoja2!AF183</f>
        <v xml:space="preserve"> - </v>
      </c>
      <c r="Q183" s="9" t="str">
        <f>Hoja2!AG183</f>
        <v xml:space="preserve"> - </v>
      </c>
      <c r="R183" s="9" t="str">
        <f>Hoja2!AH183</f>
        <v xml:space="preserve"> - </v>
      </c>
      <c r="S183" s="9" t="str">
        <f>Hoja2!AI183</f>
        <v>A-1</v>
      </c>
      <c r="T183" s="9" t="str">
        <f>Hoja2!AJ183</f>
        <v>3011020110142</v>
      </c>
      <c r="U183" s="1"/>
      <c r="V183" s="53">
        <f t="shared" si="3"/>
        <v>13</v>
      </c>
    </row>
    <row r="184" spans="1:22" ht="30" customHeight="1" x14ac:dyDescent="0.25">
      <c r="A184" s="186">
        <f>Hoja2!B184</f>
        <v>0</v>
      </c>
      <c r="B184">
        <f>Hoja2!R184</f>
        <v>0</v>
      </c>
      <c r="C184" s="1"/>
      <c r="D184" t="str">
        <f>Hoja2!T184</f>
        <v>2026</v>
      </c>
      <c r="E184" s="113">
        <f>Hoja2!U184</f>
        <v>0</v>
      </c>
      <c r="F184" s="113">
        <f>Hoja2!V184</f>
        <v>0</v>
      </c>
      <c r="G184" s="113">
        <f>Hoja2!W184</f>
        <v>0</v>
      </c>
      <c r="H184" s="113">
        <f>Hoja2!X184</f>
        <v>0</v>
      </c>
      <c r="I184" s="5">
        <f>Hoja2!Y184</f>
        <v>0</v>
      </c>
      <c r="J184" s="5">
        <f>Hoja2!Z184</f>
        <v>0</v>
      </c>
      <c r="K184" s="5">
        <f>Hoja2!AB184</f>
        <v>0</v>
      </c>
      <c r="L184" s="5">
        <v>0</v>
      </c>
      <c r="M184" s="96">
        <f>Hoja2!AC184</f>
        <v>0</v>
      </c>
      <c r="N184" s="1" t="str">
        <f>Hoja2!AD184</f>
        <v>N</v>
      </c>
      <c r="O184" s="9" t="str">
        <f>Hoja2!AE184</f>
        <v xml:space="preserve"> - </v>
      </c>
      <c r="P184" s="9" t="str">
        <f>Hoja2!AF184</f>
        <v xml:space="preserve"> - </v>
      </c>
      <c r="Q184" s="9" t="str">
        <f>Hoja2!AG184</f>
        <v xml:space="preserve"> - </v>
      </c>
      <c r="R184" s="9" t="str">
        <f>Hoja2!AH184</f>
        <v xml:space="preserve"> - </v>
      </c>
      <c r="S184" s="9" t="str">
        <f>Hoja2!AI184</f>
        <v>A-1</v>
      </c>
      <c r="T184" s="9" t="str">
        <f>Hoja2!AJ184</f>
        <v>3011020110143</v>
      </c>
      <c r="U184" s="1"/>
      <c r="V184" s="53">
        <f t="shared" si="3"/>
        <v>13</v>
      </c>
    </row>
    <row r="185" spans="1:22" ht="30" customHeight="1" x14ac:dyDescent="0.25">
      <c r="A185" s="186">
        <f>Hoja2!B185</f>
        <v>0</v>
      </c>
      <c r="B185">
        <f>Hoja2!R185</f>
        <v>0</v>
      </c>
      <c r="C185" s="1"/>
      <c r="D185" t="str">
        <f>Hoja2!T185</f>
        <v>2026</v>
      </c>
      <c r="E185" s="113">
        <f>Hoja2!U185</f>
        <v>0</v>
      </c>
      <c r="F185" s="113">
        <f>Hoja2!V185</f>
        <v>0</v>
      </c>
      <c r="G185" s="113">
        <f>Hoja2!W185</f>
        <v>0</v>
      </c>
      <c r="H185" s="113">
        <f>Hoja2!X185</f>
        <v>0</v>
      </c>
      <c r="I185" s="5">
        <f>Hoja2!Y185</f>
        <v>0</v>
      </c>
      <c r="J185" s="5">
        <f>Hoja2!Z185</f>
        <v>0</v>
      </c>
      <c r="K185" s="5">
        <f>Hoja2!AB185</f>
        <v>0</v>
      </c>
      <c r="L185" s="5">
        <v>0</v>
      </c>
      <c r="M185" s="96">
        <f>Hoja2!AC185</f>
        <v>0</v>
      </c>
      <c r="N185" s="1" t="str">
        <f>Hoja2!AD185</f>
        <v>N</v>
      </c>
      <c r="O185" s="9" t="str">
        <f>Hoja2!AE185</f>
        <v xml:space="preserve"> - </v>
      </c>
      <c r="P185" s="9" t="str">
        <f>Hoja2!AF185</f>
        <v xml:space="preserve"> - </v>
      </c>
      <c r="Q185" s="9" t="str">
        <f>Hoja2!AG185</f>
        <v xml:space="preserve"> - </v>
      </c>
      <c r="R185" s="9" t="str">
        <f>Hoja2!AH185</f>
        <v xml:space="preserve"> - </v>
      </c>
      <c r="S185" s="9" t="str">
        <f>Hoja2!AI185</f>
        <v>A-1</v>
      </c>
      <c r="T185" s="9" t="str">
        <f>Hoja2!AJ185</f>
        <v>3011020110144</v>
      </c>
      <c r="U185" s="1"/>
      <c r="V185" s="53">
        <f t="shared" si="3"/>
        <v>13</v>
      </c>
    </row>
    <row r="186" spans="1:22" ht="30" customHeight="1" x14ac:dyDescent="0.25">
      <c r="A186" s="186">
        <f>Hoja2!B186</f>
        <v>0</v>
      </c>
      <c r="B186">
        <f>Hoja2!R186</f>
        <v>0</v>
      </c>
      <c r="C186" s="1"/>
      <c r="D186" t="str">
        <f>Hoja2!T186</f>
        <v>2026</v>
      </c>
      <c r="E186" s="113">
        <f>Hoja2!U186</f>
        <v>0</v>
      </c>
      <c r="F186" s="113">
        <f>Hoja2!V186</f>
        <v>0</v>
      </c>
      <c r="G186" s="113">
        <f>Hoja2!W186</f>
        <v>0</v>
      </c>
      <c r="H186" s="113">
        <f>Hoja2!X186</f>
        <v>0</v>
      </c>
      <c r="I186" s="5">
        <f>Hoja2!Y186</f>
        <v>0</v>
      </c>
      <c r="J186" s="5">
        <f>Hoja2!Z186</f>
        <v>0</v>
      </c>
      <c r="K186" s="5">
        <f>Hoja2!AB186</f>
        <v>0</v>
      </c>
      <c r="L186" s="5">
        <v>0</v>
      </c>
      <c r="M186" s="96">
        <f>Hoja2!AC186</f>
        <v>0</v>
      </c>
      <c r="N186" s="1" t="str">
        <f>Hoja2!AD186</f>
        <v>N</v>
      </c>
      <c r="O186" s="9" t="str">
        <f>Hoja2!AE186</f>
        <v xml:space="preserve"> - </v>
      </c>
      <c r="P186" s="9" t="str">
        <f>Hoja2!AF186</f>
        <v xml:space="preserve"> - </v>
      </c>
      <c r="Q186" s="9" t="str">
        <f>Hoja2!AG186</f>
        <v xml:space="preserve"> - </v>
      </c>
      <c r="R186" s="9" t="str">
        <f>Hoja2!AH186</f>
        <v xml:space="preserve"> - </v>
      </c>
      <c r="S186" s="9" t="str">
        <f>Hoja2!AI186</f>
        <v>A-1</v>
      </c>
      <c r="T186" s="9" t="str">
        <f>Hoja2!AJ186</f>
        <v>3011020110145</v>
      </c>
      <c r="U186" s="1"/>
      <c r="V186" s="53">
        <f t="shared" si="3"/>
        <v>13</v>
      </c>
    </row>
    <row r="187" spans="1:22" ht="30" customHeight="1" x14ac:dyDescent="0.25">
      <c r="A187" s="186">
        <f>Hoja2!B187</f>
        <v>0</v>
      </c>
      <c r="B187">
        <f>Hoja2!R187</f>
        <v>0</v>
      </c>
      <c r="C187" s="1"/>
      <c r="D187" t="str">
        <f>Hoja2!T187</f>
        <v>2026</v>
      </c>
      <c r="E187" s="113">
        <f>Hoja2!U187</f>
        <v>0</v>
      </c>
      <c r="F187" s="113">
        <f>Hoja2!V187</f>
        <v>0</v>
      </c>
      <c r="G187" s="113">
        <f>Hoja2!W187</f>
        <v>0</v>
      </c>
      <c r="H187" s="113">
        <f>Hoja2!X187</f>
        <v>0</v>
      </c>
      <c r="I187" s="5">
        <f>Hoja2!Y187</f>
        <v>0</v>
      </c>
      <c r="J187" s="5">
        <f>Hoja2!Z187</f>
        <v>0</v>
      </c>
      <c r="K187" s="5">
        <f>Hoja2!AB187</f>
        <v>0</v>
      </c>
      <c r="L187" s="5">
        <v>0</v>
      </c>
      <c r="M187" s="96">
        <f>Hoja2!AC187</f>
        <v>0</v>
      </c>
      <c r="N187" s="1" t="str">
        <f>Hoja2!AD187</f>
        <v>N</v>
      </c>
      <c r="O187" s="9" t="str">
        <f>Hoja2!AE187</f>
        <v xml:space="preserve"> - </v>
      </c>
      <c r="P187" s="9" t="str">
        <f>Hoja2!AF187</f>
        <v xml:space="preserve"> - </v>
      </c>
      <c r="Q187" s="9" t="str">
        <f>Hoja2!AG187</f>
        <v xml:space="preserve"> - </v>
      </c>
      <c r="R187" s="9" t="str">
        <f>Hoja2!AH187</f>
        <v xml:space="preserve"> - </v>
      </c>
      <c r="S187" s="9" t="str">
        <f>Hoja2!AI187</f>
        <v>A-1</v>
      </c>
      <c r="T187" s="9" t="str">
        <f>Hoja2!AJ187</f>
        <v>3011020110146</v>
      </c>
      <c r="U187" s="1"/>
      <c r="V187" s="53">
        <f t="shared" si="3"/>
        <v>13</v>
      </c>
    </row>
    <row r="188" spans="1:22" ht="30" customHeight="1" x14ac:dyDescent="0.25">
      <c r="A188" s="186">
        <f>Hoja2!B188</f>
        <v>0</v>
      </c>
      <c r="B188">
        <f>Hoja2!R188</f>
        <v>0</v>
      </c>
      <c r="C188" s="1"/>
      <c r="D188" t="str">
        <f>Hoja2!T188</f>
        <v>2026</v>
      </c>
      <c r="E188" s="113">
        <f>Hoja2!U188</f>
        <v>0</v>
      </c>
      <c r="F188" s="113">
        <f>Hoja2!V188</f>
        <v>0</v>
      </c>
      <c r="G188" s="113">
        <f>Hoja2!W188</f>
        <v>0</v>
      </c>
      <c r="H188" s="113">
        <f>Hoja2!X188</f>
        <v>0</v>
      </c>
      <c r="I188" s="5">
        <f>Hoja2!Y188</f>
        <v>0</v>
      </c>
      <c r="J188" s="5">
        <f>Hoja2!Z188</f>
        <v>0</v>
      </c>
      <c r="K188" s="5">
        <f>Hoja2!AB188</f>
        <v>0</v>
      </c>
      <c r="L188" s="5">
        <v>0</v>
      </c>
      <c r="M188" s="96">
        <f>Hoja2!AC188</f>
        <v>0</v>
      </c>
      <c r="N188" s="1" t="str">
        <f>Hoja2!AD188</f>
        <v>N</v>
      </c>
      <c r="O188" s="9" t="str">
        <f>Hoja2!AE188</f>
        <v xml:space="preserve"> - </v>
      </c>
      <c r="P188" s="9" t="str">
        <f>Hoja2!AF188</f>
        <v xml:space="preserve"> - </v>
      </c>
      <c r="Q188" s="9" t="str">
        <f>Hoja2!AG188</f>
        <v xml:space="preserve"> - </v>
      </c>
      <c r="R188" s="9" t="str">
        <f>Hoja2!AH188</f>
        <v xml:space="preserve"> - </v>
      </c>
      <c r="S188" s="9" t="str">
        <f>Hoja2!AI188</f>
        <v>A-1</v>
      </c>
      <c r="T188" s="9" t="str">
        <f>Hoja2!AJ188</f>
        <v>3011020110147</v>
      </c>
      <c r="U188" s="1"/>
      <c r="V188" s="53">
        <f t="shared" si="3"/>
        <v>13</v>
      </c>
    </row>
    <row r="189" spans="1:22" ht="30" customHeight="1" x14ac:dyDescent="0.25">
      <c r="A189" s="186">
        <f>Hoja2!B189</f>
        <v>0</v>
      </c>
      <c r="B189">
        <f>Hoja2!R189</f>
        <v>0</v>
      </c>
      <c r="C189" s="1"/>
      <c r="D189" t="str">
        <f>Hoja2!T189</f>
        <v>2026</v>
      </c>
      <c r="E189" s="113">
        <f>Hoja2!U189</f>
        <v>0</v>
      </c>
      <c r="F189" s="113">
        <f>Hoja2!V189</f>
        <v>0</v>
      </c>
      <c r="G189" s="113">
        <f>Hoja2!W189</f>
        <v>0</v>
      </c>
      <c r="H189" s="113">
        <f>Hoja2!X189</f>
        <v>0</v>
      </c>
      <c r="I189" s="5">
        <f>Hoja2!Y189</f>
        <v>0</v>
      </c>
      <c r="J189" s="5">
        <f>Hoja2!Z189</f>
        <v>0</v>
      </c>
      <c r="K189" s="5">
        <f>Hoja2!AB189</f>
        <v>0</v>
      </c>
      <c r="L189" s="5">
        <v>0</v>
      </c>
      <c r="M189" s="96">
        <f>Hoja2!AC189</f>
        <v>0</v>
      </c>
      <c r="N189" s="1" t="str">
        <f>Hoja2!AD189</f>
        <v>N</v>
      </c>
      <c r="O189" s="9" t="str">
        <f>Hoja2!AE189</f>
        <v xml:space="preserve"> - </v>
      </c>
      <c r="P189" s="9" t="str">
        <f>Hoja2!AF189</f>
        <v xml:space="preserve"> - </v>
      </c>
      <c r="Q189" s="9" t="str">
        <f>Hoja2!AG189</f>
        <v xml:space="preserve"> - </v>
      </c>
      <c r="R189" s="9" t="str">
        <f>Hoja2!AH189</f>
        <v xml:space="preserve"> - </v>
      </c>
      <c r="S189" s="9" t="str">
        <f>Hoja2!AI189</f>
        <v>A-1</v>
      </c>
      <c r="T189" s="9" t="str">
        <f>Hoja2!AJ189</f>
        <v>3011020110148</v>
      </c>
      <c r="U189" s="1"/>
      <c r="V189" s="53">
        <f t="shared" si="3"/>
        <v>13</v>
      </c>
    </row>
    <row r="190" spans="1:22" ht="30" customHeight="1" x14ac:dyDescent="0.25">
      <c r="A190" s="186">
        <f>Hoja2!B190</f>
        <v>0</v>
      </c>
      <c r="B190">
        <f>Hoja2!R190</f>
        <v>0</v>
      </c>
      <c r="C190" s="1"/>
      <c r="D190" t="str">
        <f>Hoja2!T190</f>
        <v>2026</v>
      </c>
      <c r="E190" s="113">
        <f>Hoja2!U190</f>
        <v>0</v>
      </c>
      <c r="F190" s="113">
        <f>Hoja2!V190</f>
        <v>0</v>
      </c>
      <c r="G190" s="113">
        <f>Hoja2!W190</f>
        <v>0</v>
      </c>
      <c r="H190" s="113">
        <f>Hoja2!X190</f>
        <v>0</v>
      </c>
      <c r="I190" s="5">
        <f>Hoja2!Y190</f>
        <v>0</v>
      </c>
      <c r="J190" s="5">
        <f>Hoja2!Z190</f>
        <v>0</v>
      </c>
      <c r="K190" s="5">
        <f>Hoja2!AB190</f>
        <v>0</v>
      </c>
      <c r="L190" s="5">
        <v>0</v>
      </c>
      <c r="M190" s="96">
        <f>Hoja2!AC190</f>
        <v>0</v>
      </c>
      <c r="N190" s="1" t="str">
        <f>Hoja2!AD190</f>
        <v>N</v>
      </c>
      <c r="O190" s="9" t="str">
        <f>Hoja2!AE190</f>
        <v xml:space="preserve"> - </v>
      </c>
      <c r="P190" s="9" t="str">
        <f>Hoja2!AF190</f>
        <v xml:space="preserve"> - </v>
      </c>
      <c r="Q190" s="9" t="str">
        <f>Hoja2!AG190</f>
        <v xml:space="preserve"> - </v>
      </c>
      <c r="R190" s="9" t="str">
        <f>Hoja2!AH190</f>
        <v xml:space="preserve"> - </v>
      </c>
      <c r="S190" s="9" t="str">
        <f>Hoja2!AI190</f>
        <v>A-1</v>
      </c>
      <c r="T190" s="9" t="str">
        <f>Hoja2!AJ190</f>
        <v>3011020110149</v>
      </c>
      <c r="U190" s="1"/>
      <c r="V190" s="53">
        <f t="shared" si="3"/>
        <v>13</v>
      </c>
    </row>
    <row r="191" spans="1:22" ht="30" customHeight="1" x14ac:dyDescent="0.25">
      <c r="A191" s="186">
        <f>Hoja2!B191</f>
        <v>0</v>
      </c>
      <c r="B191">
        <f>Hoja2!R191</f>
        <v>0</v>
      </c>
      <c r="C191" s="1"/>
      <c r="D191" t="str">
        <f>Hoja2!T191</f>
        <v>2026</v>
      </c>
      <c r="E191" s="113">
        <f>Hoja2!U191</f>
        <v>0</v>
      </c>
      <c r="F191" s="113">
        <f>Hoja2!V191</f>
        <v>0</v>
      </c>
      <c r="G191" s="113">
        <f>Hoja2!W191</f>
        <v>0</v>
      </c>
      <c r="H191" s="113">
        <f>Hoja2!X191</f>
        <v>0</v>
      </c>
      <c r="I191" s="5">
        <f>Hoja2!Y191</f>
        <v>0</v>
      </c>
      <c r="J191" s="5">
        <f>Hoja2!Z191</f>
        <v>0</v>
      </c>
      <c r="K191" s="5">
        <f>Hoja2!AB191</f>
        <v>0</v>
      </c>
      <c r="L191" s="5">
        <v>0</v>
      </c>
      <c r="M191" s="96">
        <f>Hoja2!AC191</f>
        <v>0</v>
      </c>
      <c r="N191" s="1" t="str">
        <f>Hoja2!AD191</f>
        <v>N</v>
      </c>
      <c r="O191" s="9" t="str">
        <f>Hoja2!AE191</f>
        <v xml:space="preserve"> - </v>
      </c>
      <c r="P191" s="9" t="str">
        <f>Hoja2!AF191</f>
        <v xml:space="preserve"> - </v>
      </c>
      <c r="Q191" s="9" t="str">
        <f>Hoja2!AG191</f>
        <v xml:space="preserve"> - </v>
      </c>
      <c r="R191" s="9" t="str">
        <f>Hoja2!AH191</f>
        <v xml:space="preserve"> - </v>
      </c>
      <c r="S191" s="9" t="str">
        <f>Hoja2!AI191</f>
        <v>A-1</v>
      </c>
      <c r="T191" s="9" t="str">
        <f>Hoja2!AJ191</f>
        <v>3011020110150</v>
      </c>
      <c r="U191" s="1"/>
      <c r="V191" s="53">
        <f t="shared" si="3"/>
        <v>13</v>
      </c>
    </row>
    <row r="192" spans="1:22" ht="30" customHeight="1" x14ac:dyDescent="0.25">
      <c r="A192" s="186">
        <f>Hoja2!B192</f>
        <v>0</v>
      </c>
      <c r="B192">
        <f>Hoja2!R192</f>
        <v>0</v>
      </c>
      <c r="C192" s="1"/>
      <c r="D192" t="str">
        <f>Hoja2!T192</f>
        <v>2026</v>
      </c>
      <c r="E192" s="113">
        <f>Hoja2!U192</f>
        <v>0</v>
      </c>
      <c r="F192" s="113">
        <f>Hoja2!V192</f>
        <v>0</v>
      </c>
      <c r="G192" s="113">
        <f>Hoja2!W192</f>
        <v>0</v>
      </c>
      <c r="H192" s="113">
        <f>Hoja2!X192</f>
        <v>0</v>
      </c>
      <c r="I192" s="5">
        <f>Hoja2!Y192</f>
        <v>0</v>
      </c>
      <c r="J192" s="5">
        <f>Hoja2!Z192</f>
        <v>0</v>
      </c>
      <c r="K192" s="5">
        <f>Hoja2!AB192</f>
        <v>0</v>
      </c>
      <c r="L192" s="5">
        <v>0</v>
      </c>
      <c r="M192" s="96">
        <f>Hoja2!AC192</f>
        <v>0</v>
      </c>
      <c r="N192" s="1" t="str">
        <f>Hoja2!AD192</f>
        <v>N</v>
      </c>
      <c r="O192" s="9" t="str">
        <f>Hoja2!AE192</f>
        <v xml:space="preserve"> - </v>
      </c>
      <c r="P192" s="9" t="str">
        <f>Hoja2!AF192</f>
        <v xml:space="preserve"> - </v>
      </c>
      <c r="Q192" s="9" t="str">
        <f>Hoja2!AG192</f>
        <v xml:space="preserve"> - </v>
      </c>
      <c r="R192" s="9" t="str">
        <f>Hoja2!AH192</f>
        <v xml:space="preserve"> - </v>
      </c>
      <c r="S192" s="9" t="str">
        <f>Hoja2!AI192</f>
        <v>A-1</v>
      </c>
      <c r="T192" s="9" t="str">
        <f>Hoja2!AJ192</f>
        <v>3011020110151</v>
      </c>
      <c r="U192" s="1"/>
      <c r="V192" s="53">
        <f t="shared" si="3"/>
        <v>13</v>
      </c>
    </row>
    <row r="193" spans="1:22" ht="30" customHeight="1" x14ac:dyDescent="0.25">
      <c r="A193" s="186">
        <f>Hoja2!B193</f>
        <v>0</v>
      </c>
      <c r="B193">
        <f>Hoja2!R193</f>
        <v>0</v>
      </c>
      <c r="C193" s="1"/>
      <c r="D193" t="str">
        <f>Hoja2!T193</f>
        <v>2026</v>
      </c>
      <c r="E193" s="113">
        <f>Hoja2!U193</f>
        <v>0</v>
      </c>
      <c r="F193" s="113">
        <f>Hoja2!V193</f>
        <v>0</v>
      </c>
      <c r="G193" s="113">
        <f>Hoja2!W193</f>
        <v>0</v>
      </c>
      <c r="H193" s="113">
        <f>Hoja2!X193</f>
        <v>0</v>
      </c>
      <c r="I193" s="5">
        <f>Hoja2!Y193</f>
        <v>0</v>
      </c>
      <c r="J193" s="5">
        <f>Hoja2!Z193</f>
        <v>0</v>
      </c>
      <c r="K193" s="5">
        <f>Hoja2!AB193</f>
        <v>0</v>
      </c>
      <c r="L193" s="5">
        <v>0</v>
      </c>
      <c r="M193" s="96">
        <f>Hoja2!AC193</f>
        <v>0</v>
      </c>
      <c r="N193" s="1" t="str">
        <f>Hoja2!AD193</f>
        <v>N</v>
      </c>
      <c r="O193" s="9" t="str">
        <f>Hoja2!AE193</f>
        <v xml:space="preserve"> - </v>
      </c>
      <c r="P193" s="9" t="str">
        <f>Hoja2!AF193</f>
        <v xml:space="preserve"> - </v>
      </c>
      <c r="Q193" s="9" t="str">
        <f>Hoja2!AG193</f>
        <v xml:space="preserve"> - </v>
      </c>
      <c r="R193" s="9" t="str">
        <f>Hoja2!AH193</f>
        <v xml:space="preserve"> - </v>
      </c>
      <c r="S193" s="9" t="str">
        <f>Hoja2!AI193</f>
        <v>A-1</v>
      </c>
      <c r="T193" s="9" t="str">
        <f>Hoja2!AJ193</f>
        <v>3011020110152</v>
      </c>
      <c r="U193" s="1"/>
      <c r="V193" s="53">
        <f t="shared" si="3"/>
        <v>13</v>
      </c>
    </row>
    <row r="194" spans="1:22" ht="30" customHeight="1" x14ac:dyDescent="0.25">
      <c r="A194" s="186">
        <f>Hoja2!B194</f>
        <v>0</v>
      </c>
      <c r="B194">
        <f>Hoja2!R194</f>
        <v>0</v>
      </c>
      <c r="C194" s="1"/>
      <c r="D194" t="str">
        <f>Hoja2!T194</f>
        <v>2026</v>
      </c>
      <c r="E194" s="113">
        <f>Hoja2!U194</f>
        <v>0</v>
      </c>
      <c r="F194" s="113">
        <f>Hoja2!V194</f>
        <v>0</v>
      </c>
      <c r="G194" s="113">
        <f>Hoja2!W194</f>
        <v>0</v>
      </c>
      <c r="H194" s="113">
        <f>Hoja2!X194</f>
        <v>0</v>
      </c>
      <c r="I194" s="5">
        <f>Hoja2!Y194</f>
        <v>0</v>
      </c>
      <c r="J194" s="5">
        <f>Hoja2!Z194</f>
        <v>0</v>
      </c>
      <c r="K194" s="5">
        <f>Hoja2!AB194</f>
        <v>0</v>
      </c>
      <c r="L194" s="5">
        <v>0</v>
      </c>
      <c r="M194" s="96">
        <f>Hoja2!AC194</f>
        <v>0</v>
      </c>
      <c r="N194" s="1" t="str">
        <f>Hoja2!AD194</f>
        <v>N</v>
      </c>
      <c r="O194" s="9" t="str">
        <f>Hoja2!AE194</f>
        <v xml:space="preserve"> - </v>
      </c>
      <c r="P194" s="9" t="str">
        <f>Hoja2!AF194</f>
        <v xml:space="preserve"> - </v>
      </c>
      <c r="Q194" s="9" t="str">
        <f>Hoja2!AG194</f>
        <v xml:space="preserve"> - </v>
      </c>
      <c r="R194" s="9" t="str">
        <f>Hoja2!AH194</f>
        <v xml:space="preserve"> - </v>
      </c>
      <c r="S194" s="9" t="str">
        <f>Hoja2!AI194</f>
        <v>A-1</v>
      </c>
      <c r="T194" s="9" t="str">
        <f>Hoja2!AJ194</f>
        <v>3011020110153</v>
      </c>
      <c r="U194" s="1"/>
      <c r="V194" s="53">
        <f t="shared" si="3"/>
        <v>13</v>
      </c>
    </row>
    <row r="195" spans="1:22" ht="30" customHeight="1" x14ac:dyDescent="0.25">
      <c r="A195" s="186">
        <f>Hoja2!B195</f>
        <v>0</v>
      </c>
      <c r="B195">
        <f>Hoja2!R195</f>
        <v>0</v>
      </c>
      <c r="C195" s="1"/>
      <c r="D195" t="str">
        <f>Hoja2!T195</f>
        <v>2026</v>
      </c>
      <c r="E195" s="113">
        <f>Hoja2!U195</f>
        <v>0</v>
      </c>
      <c r="F195" s="113">
        <f>Hoja2!V195</f>
        <v>0</v>
      </c>
      <c r="G195" s="113">
        <f>Hoja2!W195</f>
        <v>0</v>
      </c>
      <c r="H195" s="113">
        <f>Hoja2!X195</f>
        <v>0</v>
      </c>
      <c r="I195" s="5">
        <f>Hoja2!Y195</f>
        <v>0</v>
      </c>
      <c r="J195" s="5">
        <f>Hoja2!Z195</f>
        <v>0</v>
      </c>
      <c r="K195" s="5">
        <f>Hoja2!AB195</f>
        <v>0</v>
      </c>
      <c r="L195" s="5">
        <v>0</v>
      </c>
      <c r="M195" s="96">
        <f>Hoja2!AC195</f>
        <v>0</v>
      </c>
      <c r="N195" s="1" t="str">
        <f>Hoja2!AD195</f>
        <v>N</v>
      </c>
      <c r="O195" s="9" t="str">
        <f>Hoja2!AE195</f>
        <v xml:space="preserve"> - </v>
      </c>
      <c r="P195" s="9" t="str">
        <f>Hoja2!AF195</f>
        <v xml:space="preserve"> - </v>
      </c>
      <c r="Q195" s="9" t="str">
        <f>Hoja2!AG195</f>
        <v xml:space="preserve"> - </v>
      </c>
      <c r="R195" s="9" t="str">
        <f>Hoja2!AH195</f>
        <v xml:space="preserve"> - </v>
      </c>
      <c r="S195" s="9" t="str">
        <f>Hoja2!AI195</f>
        <v>A-1</v>
      </c>
      <c r="T195" s="9" t="str">
        <f>Hoja2!AJ195</f>
        <v>3011020110154</v>
      </c>
      <c r="U195" s="1"/>
      <c r="V195" s="53">
        <f t="shared" si="3"/>
        <v>13</v>
      </c>
    </row>
    <row r="196" spans="1:22" ht="30" customHeight="1" x14ac:dyDescent="0.25">
      <c r="A196" s="186">
        <f>Hoja2!B196</f>
        <v>0</v>
      </c>
      <c r="B196">
        <f>Hoja2!R196</f>
        <v>0</v>
      </c>
      <c r="C196" s="1"/>
      <c r="D196" t="str">
        <f>Hoja2!T196</f>
        <v>2026</v>
      </c>
      <c r="E196" s="113">
        <f>Hoja2!U196</f>
        <v>0</v>
      </c>
      <c r="F196" s="113">
        <f>Hoja2!V196</f>
        <v>0</v>
      </c>
      <c r="G196" s="113">
        <f>Hoja2!W196</f>
        <v>0</v>
      </c>
      <c r="H196" s="113">
        <f>Hoja2!X196</f>
        <v>0</v>
      </c>
      <c r="I196" s="5">
        <f>Hoja2!Y196</f>
        <v>0</v>
      </c>
      <c r="J196" s="5">
        <f>Hoja2!Z196</f>
        <v>0</v>
      </c>
      <c r="K196" s="5">
        <f>Hoja2!AB196</f>
        <v>0</v>
      </c>
      <c r="L196" s="5">
        <v>0</v>
      </c>
      <c r="M196" s="96">
        <f>Hoja2!AC196</f>
        <v>0</v>
      </c>
      <c r="N196" s="1" t="str">
        <f>Hoja2!AD196</f>
        <v>N</v>
      </c>
      <c r="O196" s="9" t="str">
        <f>Hoja2!AE196</f>
        <v xml:space="preserve"> - </v>
      </c>
      <c r="P196" s="9" t="str">
        <f>Hoja2!AF196</f>
        <v xml:space="preserve"> - </v>
      </c>
      <c r="Q196" s="9" t="str">
        <f>Hoja2!AG196</f>
        <v xml:space="preserve"> - </v>
      </c>
      <c r="R196" s="9" t="str">
        <f>Hoja2!AH196</f>
        <v xml:space="preserve"> - </v>
      </c>
      <c r="S196" s="9" t="str">
        <f>Hoja2!AI196</f>
        <v>A-1</v>
      </c>
      <c r="T196" s="9" t="str">
        <f>Hoja2!AJ196</f>
        <v>3011020110155</v>
      </c>
      <c r="U196" s="1"/>
      <c r="V196" s="53">
        <f t="shared" si="3"/>
        <v>13</v>
      </c>
    </row>
    <row r="197" spans="1:22" ht="30" customHeight="1" x14ac:dyDescent="0.25">
      <c r="A197" s="186">
        <f>Hoja2!B197</f>
        <v>0</v>
      </c>
      <c r="B197">
        <f>Hoja2!R197</f>
        <v>0</v>
      </c>
      <c r="C197" s="1"/>
      <c r="D197" t="str">
        <f>Hoja2!T197</f>
        <v>2026</v>
      </c>
      <c r="E197" s="113">
        <f>Hoja2!U197</f>
        <v>0</v>
      </c>
      <c r="F197" s="113">
        <f>Hoja2!V197</f>
        <v>0</v>
      </c>
      <c r="G197" s="113">
        <f>Hoja2!W197</f>
        <v>0</v>
      </c>
      <c r="H197" s="113">
        <f>Hoja2!X197</f>
        <v>0</v>
      </c>
      <c r="I197" s="5">
        <f>Hoja2!Y197</f>
        <v>0</v>
      </c>
      <c r="J197" s="5">
        <f>Hoja2!Z197</f>
        <v>0</v>
      </c>
      <c r="K197" s="5">
        <f>Hoja2!AB197</f>
        <v>0</v>
      </c>
      <c r="L197" s="5">
        <v>0</v>
      </c>
      <c r="M197" s="96">
        <f>Hoja2!AC197</f>
        <v>0</v>
      </c>
      <c r="N197" s="1" t="str">
        <f>Hoja2!AD197</f>
        <v>N</v>
      </c>
      <c r="O197" s="9" t="str">
        <f>Hoja2!AE197</f>
        <v xml:space="preserve"> - </v>
      </c>
      <c r="P197" s="9" t="str">
        <f>Hoja2!AF197</f>
        <v xml:space="preserve"> - </v>
      </c>
      <c r="Q197" s="9" t="str">
        <f>Hoja2!AG197</f>
        <v xml:space="preserve"> - </v>
      </c>
      <c r="R197" s="9" t="str">
        <f>Hoja2!AH197</f>
        <v xml:space="preserve"> - </v>
      </c>
      <c r="S197" s="9" t="str">
        <f>Hoja2!AI197</f>
        <v>A-1</v>
      </c>
      <c r="T197" s="9" t="str">
        <f>Hoja2!AJ197</f>
        <v>3011020110156</v>
      </c>
      <c r="U197" s="1"/>
      <c r="V197" s="53">
        <f t="shared" si="3"/>
        <v>13</v>
      </c>
    </row>
    <row r="198" spans="1:22" ht="30" customHeight="1" x14ac:dyDescent="0.25">
      <c r="A198" s="186">
        <f>Hoja2!B198</f>
        <v>0</v>
      </c>
      <c r="B198">
        <f>Hoja2!R198</f>
        <v>0</v>
      </c>
      <c r="C198" s="1"/>
      <c r="D198" t="str">
        <f>Hoja2!T198</f>
        <v>2026</v>
      </c>
      <c r="E198" s="113">
        <f>Hoja2!U198</f>
        <v>0</v>
      </c>
      <c r="F198" s="113">
        <f>Hoja2!V198</f>
        <v>0</v>
      </c>
      <c r="G198" s="113">
        <f>Hoja2!W198</f>
        <v>0</v>
      </c>
      <c r="H198" s="113">
        <f>Hoja2!X198</f>
        <v>0</v>
      </c>
      <c r="I198" s="5">
        <f>Hoja2!Y198</f>
        <v>0</v>
      </c>
      <c r="J198" s="5">
        <f>Hoja2!Z198</f>
        <v>0</v>
      </c>
      <c r="K198" s="5">
        <f>Hoja2!AB198</f>
        <v>0</v>
      </c>
      <c r="L198" s="5">
        <v>0</v>
      </c>
      <c r="M198" s="96">
        <f>Hoja2!AC198</f>
        <v>0</v>
      </c>
      <c r="N198" s="1" t="str">
        <f>Hoja2!AD198</f>
        <v>N</v>
      </c>
      <c r="O198" s="9" t="str">
        <f>Hoja2!AE198</f>
        <v xml:space="preserve"> - </v>
      </c>
      <c r="P198" s="9" t="str">
        <f>Hoja2!AF198</f>
        <v xml:space="preserve"> - </v>
      </c>
      <c r="Q198" s="9" t="str">
        <f>Hoja2!AG198</f>
        <v xml:space="preserve"> - </v>
      </c>
      <c r="R198" s="9" t="str">
        <f>Hoja2!AH198</f>
        <v xml:space="preserve"> - </v>
      </c>
      <c r="S198" s="9" t="str">
        <f>Hoja2!AI198</f>
        <v>A-1</v>
      </c>
      <c r="T198" s="9" t="str">
        <f>Hoja2!AJ198</f>
        <v>3011020110157</v>
      </c>
      <c r="U198" s="1"/>
      <c r="V198" s="53">
        <f t="shared" si="3"/>
        <v>13</v>
      </c>
    </row>
    <row r="199" spans="1:22" ht="30" customHeight="1" x14ac:dyDescent="0.25">
      <c r="A199" s="186">
        <f>Hoja2!B199</f>
        <v>0</v>
      </c>
      <c r="B199">
        <f>Hoja2!R199</f>
        <v>0</v>
      </c>
      <c r="C199" s="1"/>
      <c r="D199" t="str">
        <f>Hoja2!T199</f>
        <v>2026</v>
      </c>
      <c r="E199" s="113">
        <f>Hoja2!U199</f>
        <v>0</v>
      </c>
      <c r="F199" s="113">
        <f>Hoja2!V199</f>
        <v>0</v>
      </c>
      <c r="G199" s="113">
        <f>Hoja2!W199</f>
        <v>0</v>
      </c>
      <c r="H199" s="113">
        <f>Hoja2!X199</f>
        <v>0</v>
      </c>
      <c r="I199" s="5">
        <f>Hoja2!Y199</f>
        <v>0</v>
      </c>
      <c r="J199" s="5">
        <f>Hoja2!Z199</f>
        <v>0</v>
      </c>
      <c r="K199" s="5">
        <f>Hoja2!AB199</f>
        <v>0</v>
      </c>
      <c r="L199" s="5">
        <v>0</v>
      </c>
      <c r="M199" s="96">
        <f>Hoja2!AC199</f>
        <v>0</v>
      </c>
      <c r="N199" s="1" t="str">
        <f>Hoja2!AD199</f>
        <v>N</v>
      </c>
      <c r="O199" s="9" t="str">
        <f>Hoja2!AE199</f>
        <v xml:space="preserve"> - </v>
      </c>
      <c r="P199" s="9" t="str">
        <f>Hoja2!AF199</f>
        <v xml:space="preserve"> - </v>
      </c>
      <c r="Q199" s="9" t="str">
        <f>Hoja2!AG199</f>
        <v xml:space="preserve"> - </v>
      </c>
      <c r="R199" s="9" t="str">
        <f>Hoja2!AH199</f>
        <v xml:space="preserve"> - </v>
      </c>
      <c r="S199" s="9" t="str">
        <f>Hoja2!AI199</f>
        <v>A-1</v>
      </c>
      <c r="T199" s="9" t="str">
        <f>Hoja2!AJ199</f>
        <v>3011020110158</v>
      </c>
      <c r="U199" s="1"/>
      <c r="V199" s="53">
        <f t="shared" si="3"/>
        <v>13</v>
      </c>
    </row>
    <row r="200" spans="1:22" ht="30" customHeight="1" x14ac:dyDescent="0.25">
      <c r="A200" s="186">
        <f>Hoja2!B200</f>
        <v>0</v>
      </c>
      <c r="B200">
        <f>Hoja2!R200</f>
        <v>0</v>
      </c>
      <c r="C200" s="1"/>
      <c r="D200" t="str">
        <f>Hoja2!T200</f>
        <v>2026</v>
      </c>
      <c r="E200" s="113">
        <f>Hoja2!U200</f>
        <v>0</v>
      </c>
      <c r="F200" s="113">
        <f>Hoja2!V200</f>
        <v>0</v>
      </c>
      <c r="G200" s="113">
        <f>Hoja2!W200</f>
        <v>0</v>
      </c>
      <c r="H200" s="113">
        <f>Hoja2!X200</f>
        <v>0</v>
      </c>
      <c r="I200" s="5">
        <f>Hoja2!Y200</f>
        <v>0</v>
      </c>
      <c r="J200" s="5">
        <f>Hoja2!Z200</f>
        <v>0</v>
      </c>
      <c r="K200" s="5">
        <f>Hoja2!AB200</f>
        <v>0</v>
      </c>
      <c r="L200" s="5">
        <v>0</v>
      </c>
      <c r="M200" s="96">
        <f>Hoja2!AC200</f>
        <v>0</v>
      </c>
      <c r="N200" s="1" t="str">
        <f>Hoja2!AD200</f>
        <v>N</v>
      </c>
      <c r="O200" s="9" t="str">
        <f>Hoja2!AE200</f>
        <v xml:space="preserve"> - </v>
      </c>
      <c r="P200" s="9" t="str">
        <f>Hoja2!AF200</f>
        <v xml:space="preserve"> - </v>
      </c>
      <c r="Q200" s="9" t="str">
        <f>Hoja2!AG200</f>
        <v xml:space="preserve"> - </v>
      </c>
      <c r="R200" s="9" t="str">
        <f>Hoja2!AH200</f>
        <v xml:space="preserve"> - </v>
      </c>
      <c r="S200" s="9" t="str">
        <f>Hoja2!AI200</f>
        <v>A-1</v>
      </c>
      <c r="T200" s="9" t="str">
        <f>Hoja2!AJ200</f>
        <v>3011020110159</v>
      </c>
      <c r="U200" s="1"/>
      <c r="V200" s="53">
        <f t="shared" si="3"/>
        <v>13</v>
      </c>
    </row>
    <row r="201" spans="1:22" ht="30" customHeight="1" x14ac:dyDescent="0.25">
      <c r="A201" s="186">
        <f>Hoja2!B201</f>
        <v>0</v>
      </c>
      <c r="B201">
        <f>Hoja2!R201</f>
        <v>0</v>
      </c>
      <c r="C201" s="1"/>
      <c r="D201" t="str">
        <f>Hoja2!T201</f>
        <v>2026</v>
      </c>
      <c r="E201" s="113">
        <f>Hoja2!U201</f>
        <v>0</v>
      </c>
      <c r="F201" s="113">
        <f>Hoja2!V201</f>
        <v>0</v>
      </c>
      <c r="G201" s="113">
        <f>Hoja2!W201</f>
        <v>0</v>
      </c>
      <c r="H201" s="113">
        <f>Hoja2!X201</f>
        <v>0</v>
      </c>
      <c r="I201" s="5">
        <f>Hoja2!Y201</f>
        <v>0</v>
      </c>
      <c r="J201" s="5">
        <f>Hoja2!Z201</f>
        <v>0</v>
      </c>
      <c r="K201" s="5">
        <f>Hoja2!AB201</f>
        <v>0</v>
      </c>
      <c r="L201" s="5">
        <v>0</v>
      </c>
      <c r="M201" s="96">
        <f>Hoja2!AC201</f>
        <v>0</v>
      </c>
      <c r="N201" s="1" t="str">
        <f>Hoja2!AD201</f>
        <v>N</v>
      </c>
      <c r="O201" s="9" t="str">
        <f>Hoja2!AE201</f>
        <v xml:space="preserve"> - </v>
      </c>
      <c r="P201" s="9" t="str">
        <f>Hoja2!AF201</f>
        <v xml:space="preserve"> - </v>
      </c>
      <c r="Q201" s="9" t="str">
        <f>Hoja2!AG201</f>
        <v xml:space="preserve"> - </v>
      </c>
      <c r="R201" s="9" t="str">
        <f>Hoja2!AH201</f>
        <v xml:space="preserve"> - </v>
      </c>
      <c r="S201" s="9" t="str">
        <f>Hoja2!AI201</f>
        <v>A-1</v>
      </c>
      <c r="T201" s="9" t="str">
        <f>Hoja2!AJ201</f>
        <v>3011020110160</v>
      </c>
      <c r="U201" s="1"/>
      <c r="V201" s="53">
        <f t="shared" si="3"/>
        <v>13</v>
      </c>
    </row>
    <row r="202" spans="1:22" ht="30" customHeight="1" x14ac:dyDescent="0.25">
      <c r="A202" s="186">
        <f>Hoja2!B202</f>
        <v>0</v>
      </c>
      <c r="B202">
        <f>Hoja2!R202</f>
        <v>0</v>
      </c>
      <c r="C202" s="1"/>
      <c r="D202" t="str">
        <f>Hoja2!T202</f>
        <v>2026</v>
      </c>
      <c r="E202" s="113">
        <f>Hoja2!U202</f>
        <v>0</v>
      </c>
      <c r="F202" s="113">
        <f>Hoja2!V202</f>
        <v>0</v>
      </c>
      <c r="G202" s="113">
        <f>Hoja2!W202</f>
        <v>0</v>
      </c>
      <c r="H202" s="113">
        <f>Hoja2!X202</f>
        <v>0</v>
      </c>
      <c r="I202" s="5">
        <f>Hoja2!Y202</f>
        <v>0</v>
      </c>
      <c r="J202" s="5">
        <f>Hoja2!Z202</f>
        <v>0</v>
      </c>
      <c r="K202" s="5">
        <f>Hoja2!AB202</f>
        <v>0</v>
      </c>
      <c r="L202" s="5">
        <v>0</v>
      </c>
      <c r="M202" s="96">
        <f>Hoja2!AC202</f>
        <v>0</v>
      </c>
      <c r="N202" s="1" t="str">
        <f>Hoja2!AD202</f>
        <v>N</v>
      </c>
      <c r="O202" s="9" t="str">
        <f>Hoja2!AE202</f>
        <v xml:space="preserve"> - </v>
      </c>
      <c r="P202" s="9" t="str">
        <f>Hoja2!AF202</f>
        <v xml:space="preserve"> - </v>
      </c>
      <c r="Q202" s="9" t="str">
        <f>Hoja2!AG202</f>
        <v xml:space="preserve"> - </v>
      </c>
      <c r="R202" s="9" t="str">
        <f>Hoja2!AH202</f>
        <v xml:space="preserve"> - </v>
      </c>
      <c r="S202" s="9" t="str">
        <f>Hoja2!AI202</f>
        <v>A-1</v>
      </c>
      <c r="T202" s="9" t="str">
        <f>Hoja2!AJ202</f>
        <v>3011020110161</v>
      </c>
      <c r="U202" s="1"/>
      <c r="V202" s="53">
        <f t="shared" si="3"/>
        <v>13</v>
      </c>
    </row>
    <row r="203" spans="1:22" ht="30" customHeight="1" x14ac:dyDescent="0.25">
      <c r="A203" s="186">
        <f>Hoja2!B203</f>
        <v>0</v>
      </c>
      <c r="B203">
        <f>Hoja2!R203</f>
        <v>0</v>
      </c>
      <c r="C203" s="1"/>
      <c r="D203" t="str">
        <f>Hoja2!T203</f>
        <v>2026</v>
      </c>
      <c r="E203" s="113">
        <f>Hoja2!U203</f>
        <v>0</v>
      </c>
      <c r="F203" s="113">
        <f>Hoja2!V203</f>
        <v>0</v>
      </c>
      <c r="G203" s="113">
        <f>Hoja2!W203</f>
        <v>0</v>
      </c>
      <c r="H203" s="113">
        <f>Hoja2!X203</f>
        <v>0</v>
      </c>
      <c r="I203" s="5">
        <f>Hoja2!Y203</f>
        <v>0</v>
      </c>
      <c r="J203" s="5">
        <f>Hoja2!Z203</f>
        <v>0</v>
      </c>
      <c r="K203" s="5">
        <f>Hoja2!AB203</f>
        <v>0</v>
      </c>
      <c r="L203" s="5">
        <v>0</v>
      </c>
      <c r="M203" s="96">
        <f>Hoja2!AC203</f>
        <v>0</v>
      </c>
      <c r="N203" s="1" t="str">
        <f>Hoja2!AD203</f>
        <v>N</v>
      </c>
      <c r="O203" s="9" t="str">
        <f>Hoja2!AE203</f>
        <v xml:space="preserve"> - </v>
      </c>
      <c r="P203" s="9" t="str">
        <f>Hoja2!AF203</f>
        <v xml:space="preserve"> - </v>
      </c>
      <c r="Q203" s="9" t="str">
        <f>Hoja2!AG203</f>
        <v xml:space="preserve"> - </v>
      </c>
      <c r="R203" s="9" t="str">
        <f>Hoja2!AH203</f>
        <v xml:space="preserve"> - </v>
      </c>
      <c r="S203" s="9" t="str">
        <f>Hoja2!AI203</f>
        <v>A-1</v>
      </c>
      <c r="T203" s="9" t="str">
        <f>Hoja2!AJ203</f>
        <v>3011020110162</v>
      </c>
      <c r="U203" s="1"/>
      <c r="V203" s="53">
        <f t="shared" ref="V203:V266" si="4">LEN(T203)</f>
        <v>13</v>
      </c>
    </row>
    <row r="204" spans="1:22" ht="30" customHeight="1" x14ac:dyDescent="0.25">
      <c r="A204" s="186">
        <f>Hoja2!B204</f>
        <v>0</v>
      </c>
      <c r="B204">
        <f>Hoja2!R204</f>
        <v>0</v>
      </c>
      <c r="C204" s="1"/>
      <c r="D204" t="str">
        <f>Hoja2!T204</f>
        <v>2026</v>
      </c>
      <c r="E204" s="113">
        <f>Hoja2!U204</f>
        <v>0</v>
      </c>
      <c r="F204" s="113">
        <f>Hoja2!V204</f>
        <v>0</v>
      </c>
      <c r="G204" s="113">
        <f>Hoja2!W204</f>
        <v>0</v>
      </c>
      <c r="H204" s="113">
        <f>Hoja2!X204</f>
        <v>0</v>
      </c>
      <c r="I204" s="5">
        <f>Hoja2!Y204</f>
        <v>0</v>
      </c>
      <c r="J204" s="5">
        <f>Hoja2!Z204</f>
        <v>0</v>
      </c>
      <c r="K204" s="5">
        <f>Hoja2!AB204</f>
        <v>0</v>
      </c>
      <c r="L204" s="5">
        <v>0</v>
      </c>
      <c r="M204" s="96">
        <f>Hoja2!AC204</f>
        <v>0</v>
      </c>
      <c r="N204" s="1" t="str">
        <f>Hoja2!AD204</f>
        <v>N</v>
      </c>
      <c r="O204" s="9" t="str">
        <f>Hoja2!AE204</f>
        <v xml:space="preserve"> - </v>
      </c>
      <c r="P204" s="9" t="str">
        <f>Hoja2!AF204</f>
        <v xml:space="preserve"> - </v>
      </c>
      <c r="Q204" s="9" t="str">
        <f>Hoja2!AG204</f>
        <v xml:space="preserve"> - </v>
      </c>
      <c r="R204" s="9" t="str">
        <f>Hoja2!AH204</f>
        <v xml:space="preserve"> - </v>
      </c>
      <c r="S204" s="9" t="str">
        <f>Hoja2!AI204</f>
        <v>A-1</v>
      </c>
      <c r="T204" s="9" t="str">
        <f>Hoja2!AJ204</f>
        <v>3011020110163</v>
      </c>
      <c r="U204" s="1"/>
      <c r="V204" s="53">
        <f t="shared" si="4"/>
        <v>13</v>
      </c>
    </row>
    <row r="205" spans="1:22" ht="30" customHeight="1" x14ac:dyDescent="0.25">
      <c r="A205" s="186">
        <f>Hoja2!B205</f>
        <v>0</v>
      </c>
      <c r="B205">
        <f>Hoja2!R205</f>
        <v>0</v>
      </c>
      <c r="C205" s="1"/>
      <c r="D205" t="str">
        <f>Hoja2!T205</f>
        <v>2026</v>
      </c>
      <c r="E205" s="113">
        <f>Hoja2!U205</f>
        <v>0</v>
      </c>
      <c r="F205" s="113">
        <f>Hoja2!V205</f>
        <v>0</v>
      </c>
      <c r="G205" s="113">
        <f>Hoja2!W205</f>
        <v>0</v>
      </c>
      <c r="H205" s="113">
        <f>Hoja2!X205</f>
        <v>0</v>
      </c>
      <c r="I205" s="5">
        <f>Hoja2!Y205</f>
        <v>0</v>
      </c>
      <c r="J205" s="5">
        <f>Hoja2!Z205</f>
        <v>0</v>
      </c>
      <c r="K205" s="5">
        <f>Hoja2!AB205</f>
        <v>0</v>
      </c>
      <c r="L205" s="5">
        <v>0</v>
      </c>
      <c r="M205" s="96">
        <f>Hoja2!AC205</f>
        <v>0</v>
      </c>
      <c r="N205" s="1" t="str">
        <f>Hoja2!AD205</f>
        <v>N</v>
      </c>
      <c r="O205" s="9" t="str">
        <f>Hoja2!AE205</f>
        <v xml:space="preserve"> - </v>
      </c>
      <c r="P205" s="9" t="str">
        <f>Hoja2!AF205</f>
        <v xml:space="preserve"> - </v>
      </c>
      <c r="Q205" s="9" t="str">
        <f>Hoja2!AG205</f>
        <v xml:space="preserve"> - </v>
      </c>
      <c r="R205" s="9" t="str">
        <f>Hoja2!AH205</f>
        <v xml:space="preserve"> - </v>
      </c>
      <c r="S205" s="9" t="str">
        <f>Hoja2!AI205</f>
        <v>A-1</v>
      </c>
      <c r="T205" s="9" t="str">
        <f>Hoja2!AJ205</f>
        <v>3011020110164</v>
      </c>
      <c r="U205" s="1"/>
      <c r="V205" s="53">
        <f t="shared" si="4"/>
        <v>13</v>
      </c>
    </row>
    <row r="206" spans="1:22" ht="30" customHeight="1" x14ac:dyDescent="0.25">
      <c r="A206" s="186">
        <f>Hoja2!B206</f>
        <v>0</v>
      </c>
      <c r="B206">
        <f>Hoja2!R206</f>
        <v>0</v>
      </c>
      <c r="C206" s="1"/>
      <c r="D206" t="str">
        <f>Hoja2!T206</f>
        <v>2026</v>
      </c>
      <c r="E206" s="113">
        <f>Hoja2!U206</f>
        <v>0</v>
      </c>
      <c r="F206" s="113">
        <f>Hoja2!V206</f>
        <v>0</v>
      </c>
      <c r="G206" s="113">
        <f>Hoja2!W206</f>
        <v>0</v>
      </c>
      <c r="H206" s="113">
        <f>Hoja2!X206</f>
        <v>0</v>
      </c>
      <c r="I206" s="5">
        <f>Hoja2!Y206</f>
        <v>0</v>
      </c>
      <c r="J206" s="5">
        <f>Hoja2!Z206</f>
        <v>0</v>
      </c>
      <c r="K206" s="5">
        <f>Hoja2!AB206</f>
        <v>0</v>
      </c>
      <c r="L206" s="5">
        <v>0</v>
      </c>
      <c r="M206" s="96">
        <f>Hoja2!AC206</f>
        <v>0</v>
      </c>
      <c r="N206" s="1" t="str">
        <f>Hoja2!AD206</f>
        <v>N</v>
      </c>
      <c r="O206" s="9" t="str">
        <f>Hoja2!AE206</f>
        <v xml:space="preserve"> - </v>
      </c>
      <c r="P206" s="9" t="str">
        <f>Hoja2!AF206</f>
        <v xml:space="preserve"> - </v>
      </c>
      <c r="Q206" s="9" t="str">
        <f>Hoja2!AG206</f>
        <v xml:space="preserve"> - </v>
      </c>
      <c r="R206" s="9" t="str">
        <f>Hoja2!AH206</f>
        <v xml:space="preserve"> - </v>
      </c>
      <c r="S206" s="9" t="str">
        <f>Hoja2!AI206</f>
        <v>A-1</v>
      </c>
      <c r="T206" s="9" t="str">
        <f>Hoja2!AJ206</f>
        <v>3011020110165</v>
      </c>
      <c r="U206" s="1"/>
      <c r="V206" s="53">
        <f t="shared" si="4"/>
        <v>13</v>
      </c>
    </row>
    <row r="207" spans="1:22" ht="30" customHeight="1" x14ac:dyDescent="0.25">
      <c r="A207" s="186">
        <f>Hoja2!B207</f>
        <v>0</v>
      </c>
      <c r="B207">
        <f>Hoja2!R207</f>
        <v>0</v>
      </c>
      <c r="C207" s="1"/>
      <c r="D207" t="str">
        <f>Hoja2!T207</f>
        <v>2026</v>
      </c>
      <c r="E207" s="113">
        <f>Hoja2!U207</f>
        <v>0</v>
      </c>
      <c r="F207" s="113">
        <f>Hoja2!V207</f>
        <v>0</v>
      </c>
      <c r="G207" s="113">
        <f>Hoja2!W207</f>
        <v>0</v>
      </c>
      <c r="H207" s="113">
        <f>Hoja2!X207</f>
        <v>0</v>
      </c>
      <c r="I207" s="5">
        <f>Hoja2!Y207</f>
        <v>0</v>
      </c>
      <c r="J207" s="5">
        <f>Hoja2!Z207</f>
        <v>0</v>
      </c>
      <c r="K207" s="5">
        <f>Hoja2!AB207</f>
        <v>0</v>
      </c>
      <c r="L207" s="5">
        <v>0</v>
      </c>
      <c r="M207" s="96">
        <f>Hoja2!AC207</f>
        <v>0</v>
      </c>
      <c r="N207" s="1" t="str">
        <f>Hoja2!AD207</f>
        <v>N</v>
      </c>
      <c r="O207" s="9" t="str">
        <f>Hoja2!AE207</f>
        <v xml:space="preserve"> - </v>
      </c>
      <c r="P207" s="9" t="str">
        <f>Hoja2!AF207</f>
        <v xml:space="preserve"> - </v>
      </c>
      <c r="Q207" s="9" t="str">
        <f>Hoja2!AG207</f>
        <v xml:space="preserve"> - </v>
      </c>
      <c r="R207" s="9" t="str">
        <f>Hoja2!AH207</f>
        <v xml:space="preserve"> - </v>
      </c>
      <c r="S207" s="9" t="str">
        <f>Hoja2!AI207</f>
        <v>A-1</v>
      </c>
      <c r="T207" s="9" t="str">
        <f>Hoja2!AJ207</f>
        <v>3011020110166</v>
      </c>
      <c r="U207" s="1"/>
      <c r="V207" s="53">
        <f t="shared" si="4"/>
        <v>13</v>
      </c>
    </row>
    <row r="208" spans="1:22" ht="30" customHeight="1" x14ac:dyDescent="0.25">
      <c r="A208" s="186">
        <f>Hoja2!B208</f>
        <v>0</v>
      </c>
      <c r="B208">
        <f>Hoja2!R208</f>
        <v>0</v>
      </c>
      <c r="C208" s="1"/>
      <c r="D208" t="str">
        <f>Hoja2!T208</f>
        <v>2026</v>
      </c>
      <c r="E208" s="113">
        <f>Hoja2!U208</f>
        <v>0</v>
      </c>
      <c r="F208" s="113">
        <f>Hoja2!V208</f>
        <v>0</v>
      </c>
      <c r="G208" s="113">
        <f>Hoja2!W208</f>
        <v>0</v>
      </c>
      <c r="H208" s="113">
        <f>Hoja2!X208</f>
        <v>0</v>
      </c>
      <c r="I208" s="5">
        <f>Hoja2!Y208</f>
        <v>0</v>
      </c>
      <c r="J208" s="5">
        <f>Hoja2!Z208</f>
        <v>0</v>
      </c>
      <c r="K208" s="5">
        <f>Hoja2!AB208</f>
        <v>0</v>
      </c>
      <c r="L208" s="5">
        <v>0</v>
      </c>
      <c r="M208" s="96">
        <f>Hoja2!AC208</f>
        <v>0</v>
      </c>
      <c r="N208" s="1" t="str">
        <f>Hoja2!AD208</f>
        <v>N</v>
      </c>
      <c r="O208" s="9" t="str">
        <f>Hoja2!AE208</f>
        <v xml:space="preserve"> - </v>
      </c>
      <c r="P208" s="9" t="str">
        <f>Hoja2!AF208</f>
        <v xml:space="preserve"> - </v>
      </c>
      <c r="Q208" s="9" t="str">
        <f>Hoja2!AG208</f>
        <v xml:space="preserve"> - </v>
      </c>
      <c r="R208" s="9" t="str">
        <f>Hoja2!AH208</f>
        <v xml:space="preserve"> - </v>
      </c>
      <c r="S208" s="9" t="str">
        <f>Hoja2!AI208</f>
        <v>A-1</v>
      </c>
      <c r="T208" s="9" t="str">
        <f>Hoja2!AJ208</f>
        <v>3011020110167</v>
      </c>
      <c r="U208" s="1"/>
      <c r="V208" s="53">
        <f t="shared" si="4"/>
        <v>13</v>
      </c>
    </row>
    <row r="209" spans="1:22" ht="30" customHeight="1" x14ac:dyDescent="0.25">
      <c r="A209" s="186">
        <f>Hoja2!B209</f>
        <v>0</v>
      </c>
      <c r="B209">
        <f>Hoja2!R209</f>
        <v>0</v>
      </c>
      <c r="C209" s="1"/>
      <c r="D209" t="str">
        <f>Hoja2!T209</f>
        <v>2026</v>
      </c>
      <c r="E209" s="113">
        <f>Hoja2!U209</f>
        <v>0</v>
      </c>
      <c r="F209" s="113">
        <f>Hoja2!V209</f>
        <v>0</v>
      </c>
      <c r="G209" s="113">
        <f>Hoja2!W209</f>
        <v>0</v>
      </c>
      <c r="H209" s="113">
        <f>Hoja2!X209</f>
        <v>0</v>
      </c>
      <c r="I209" s="5">
        <f>Hoja2!Y209</f>
        <v>0</v>
      </c>
      <c r="J209" s="5">
        <f>Hoja2!Z209</f>
        <v>0</v>
      </c>
      <c r="K209" s="5">
        <f>Hoja2!AB209</f>
        <v>0</v>
      </c>
      <c r="L209" s="5">
        <v>0</v>
      </c>
      <c r="M209" s="96">
        <f>Hoja2!AC209</f>
        <v>0</v>
      </c>
      <c r="N209" s="1" t="str">
        <f>Hoja2!AD209</f>
        <v>N</v>
      </c>
      <c r="O209" s="9" t="str">
        <f>Hoja2!AE209</f>
        <v xml:space="preserve"> - </v>
      </c>
      <c r="P209" s="9" t="str">
        <f>Hoja2!AF209</f>
        <v xml:space="preserve"> - </v>
      </c>
      <c r="Q209" s="9" t="str">
        <f>Hoja2!AG209</f>
        <v xml:space="preserve"> - </v>
      </c>
      <c r="R209" s="9" t="str">
        <f>Hoja2!AH209</f>
        <v xml:space="preserve"> - </v>
      </c>
      <c r="S209" s="9" t="str">
        <f>Hoja2!AI209</f>
        <v>A-1</v>
      </c>
      <c r="T209" s="9" t="str">
        <f>Hoja2!AJ209</f>
        <v>3011020110168</v>
      </c>
      <c r="U209" s="1"/>
      <c r="V209" s="53">
        <f t="shared" si="4"/>
        <v>13</v>
      </c>
    </row>
    <row r="210" spans="1:22" ht="30" customHeight="1" x14ac:dyDescent="0.25">
      <c r="A210" s="186">
        <f>Hoja2!B210</f>
        <v>0</v>
      </c>
      <c r="B210">
        <f>Hoja2!R210</f>
        <v>0</v>
      </c>
      <c r="C210" s="1"/>
      <c r="D210" t="str">
        <f>Hoja2!T210</f>
        <v>2026</v>
      </c>
      <c r="E210" s="113">
        <f>Hoja2!U210</f>
        <v>0</v>
      </c>
      <c r="F210" s="113">
        <f>Hoja2!V210</f>
        <v>0</v>
      </c>
      <c r="G210" s="113">
        <f>Hoja2!W210</f>
        <v>0</v>
      </c>
      <c r="H210" s="113">
        <f>Hoja2!X210</f>
        <v>0</v>
      </c>
      <c r="I210" s="5">
        <f>Hoja2!Y210</f>
        <v>0</v>
      </c>
      <c r="J210" s="5">
        <f>Hoja2!Z210</f>
        <v>0</v>
      </c>
      <c r="K210" s="5">
        <f>Hoja2!AB210</f>
        <v>0</v>
      </c>
      <c r="L210" s="5">
        <v>0</v>
      </c>
      <c r="M210" s="96">
        <f>Hoja2!AC210</f>
        <v>0</v>
      </c>
      <c r="N210" s="1" t="str">
        <f>Hoja2!AD210</f>
        <v>N</v>
      </c>
      <c r="O210" s="9" t="str">
        <f>Hoja2!AE210</f>
        <v xml:space="preserve"> - </v>
      </c>
      <c r="P210" s="9" t="str">
        <f>Hoja2!AF210</f>
        <v xml:space="preserve"> - </v>
      </c>
      <c r="Q210" s="9" t="str">
        <f>Hoja2!AG210</f>
        <v xml:space="preserve"> - </v>
      </c>
      <c r="R210" s="9" t="str">
        <f>Hoja2!AH210</f>
        <v xml:space="preserve"> - </v>
      </c>
      <c r="S210" s="9" t="str">
        <f>Hoja2!AI210</f>
        <v>A-1</v>
      </c>
      <c r="T210" s="9" t="str">
        <f>Hoja2!AJ210</f>
        <v>3011020110169</v>
      </c>
      <c r="U210" s="1"/>
      <c r="V210" s="53">
        <f t="shared" si="4"/>
        <v>13</v>
      </c>
    </row>
    <row r="211" spans="1:22" ht="30" customHeight="1" x14ac:dyDescent="0.25">
      <c r="A211" s="186">
        <f>Hoja2!B211</f>
        <v>0</v>
      </c>
      <c r="B211">
        <f>Hoja2!R211</f>
        <v>0</v>
      </c>
      <c r="C211" s="1"/>
      <c r="D211" t="str">
        <f>Hoja2!T211</f>
        <v>2026</v>
      </c>
      <c r="E211" s="113">
        <f>Hoja2!U211</f>
        <v>0</v>
      </c>
      <c r="F211" s="113">
        <f>Hoja2!V211</f>
        <v>0</v>
      </c>
      <c r="G211" s="113">
        <f>Hoja2!W211</f>
        <v>0</v>
      </c>
      <c r="H211" s="113">
        <f>Hoja2!X211</f>
        <v>0</v>
      </c>
      <c r="I211" s="5">
        <f>Hoja2!Y211</f>
        <v>0</v>
      </c>
      <c r="J211" s="5">
        <f>Hoja2!Z211</f>
        <v>0</v>
      </c>
      <c r="K211" s="5">
        <f>Hoja2!AB211</f>
        <v>0</v>
      </c>
      <c r="L211" s="5">
        <v>0</v>
      </c>
      <c r="M211" s="96">
        <f>Hoja2!AC211</f>
        <v>0</v>
      </c>
      <c r="N211" s="1" t="str">
        <f>Hoja2!AD211</f>
        <v>N</v>
      </c>
      <c r="O211" s="9" t="str">
        <f>Hoja2!AE211</f>
        <v xml:space="preserve"> - </v>
      </c>
      <c r="P211" s="9" t="str">
        <f>Hoja2!AF211</f>
        <v xml:space="preserve"> - </v>
      </c>
      <c r="Q211" s="9" t="str">
        <f>Hoja2!AG211</f>
        <v xml:space="preserve"> - </v>
      </c>
      <c r="R211" s="9" t="str">
        <f>Hoja2!AH211</f>
        <v xml:space="preserve"> - </v>
      </c>
      <c r="S211" s="9" t="str">
        <f>Hoja2!AI211</f>
        <v>A-1</v>
      </c>
      <c r="T211" s="9" t="str">
        <f>Hoja2!AJ211</f>
        <v>3011020110170</v>
      </c>
      <c r="U211" s="1"/>
      <c r="V211" s="53">
        <f t="shared" si="4"/>
        <v>13</v>
      </c>
    </row>
    <row r="212" spans="1:22" ht="30" customHeight="1" x14ac:dyDescent="0.25">
      <c r="A212" s="186">
        <f>Hoja2!B212</f>
        <v>0</v>
      </c>
      <c r="B212">
        <f>Hoja2!R212</f>
        <v>0</v>
      </c>
      <c r="C212" s="1"/>
      <c r="D212" t="str">
        <f>Hoja2!T212</f>
        <v>2026</v>
      </c>
      <c r="E212" s="113">
        <f>Hoja2!U212</f>
        <v>0</v>
      </c>
      <c r="F212" s="113">
        <f>Hoja2!V212</f>
        <v>0</v>
      </c>
      <c r="G212" s="113">
        <f>Hoja2!W212</f>
        <v>0</v>
      </c>
      <c r="H212" s="113">
        <f>Hoja2!X212</f>
        <v>0</v>
      </c>
      <c r="I212" s="5">
        <f>Hoja2!Y212</f>
        <v>0</v>
      </c>
      <c r="J212" s="5">
        <f>Hoja2!Z212</f>
        <v>0</v>
      </c>
      <c r="K212" s="5">
        <f>Hoja2!AB212</f>
        <v>0</v>
      </c>
      <c r="L212" s="5">
        <v>0</v>
      </c>
      <c r="M212" s="96">
        <f>Hoja2!AC212</f>
        <v>0</v>
      </c>
      <c r="N212" s="1" t="str">
        <f>Hoja2!AD212</f>
        <v>N</v>
      </c>
      <c r="O212" s="9" t="str">
        <f>Hoja2!AE212</f>
        <v xml:space="preserve"> - </v>
      </c>
      <c r="P212" s="9" t="str">
        <f>Hoja2!AF212</f>
        <v xml:space="preserve"> - </v>
      </c>
      <c r="Q212" s="9" t="str">
        <f>Hoja2!AG212</f>
        <v xml:space="preserve"> - </v>
      </c>
      <c r="R212" s="9" t="str">
        <f>Hoja2!AH212</f>
        <v xml:space="preserve"> - </v>
      </c>
      <c r="S212" s="9" t="str">
        <f>Hoja2!AI212</f>
        <v>A-1</v>
      </c>
      <c r="T212" s="9" t="str">
        <f>Hoja2!AJ212</f>
        <v>3011020110171</v>
      </c>
      <c r="U212" s="1"/>
      <c r="V212" s="53">
        <f t="shared" si="4"/>
        <v>13</v>
      </c>
    </row>
    <row r="213" spans="1:22" ht="30" customHeight="1" x14ac:dyDescent="0.25">
      <c r="A213" s="186">
        <f>Hoja2!B213</f>
        <v>0</v>
      </c>
      <c r="B213">
        <f>Hoja2!R213</f>
        <v>0</v>
      </c>
      <c r="C213" s="1"/>
      <c r="D213" t="str">
        <f>Hoja2!T213</f>
        <v>2026</v>
      </c>
      <c r="E213" s="113">
        <f>Hoja2!U213</f>
        <v>0</v>
      </c>
      <c r="F213" s="113">
        <f>Hoja2!V213</f>
        <v>0</v>
      </c>
      <c r="G213" s="113">
        <f>Hoja2!W213</f>
        <v>0</v>
      </c>
      <c r="H213" s="113">
        <f>Hoja2!X213</f>
        <v>0</v>
      </c>
      <c r="I213" s="5">
        <f>Hoja2!Y213</f>
        <v>0</v>
      </c>
      <c r="J213" s="5">
        <f>Hoja2!Z213</f>
        <v>0</v>
      </c>
      <c r="K213" s="5">
        <f>Hoja2!AB213</f>
        <v>0</v>
      </c>
      <c r="L213" s="5">
        <v>0</v>
      </c>
      <c r="M213" s="96">
        <f>Hoja2!AC213</f>
        <v>0</v>
      </c>
      <c r="N213" s="1" t="str">
        <f>Hoja2!AD213</f>
        <v>N</v>
      </c>
      <c r="O213" s="9" t="str">
        <f>Hoja2!AE213</f>
        <v xml:space="preserve"> - </v>
      </c>
      <c r="P213" s="9" t="str">
        <f>Hoja2!AF213</f>
        <v xml:space="preserve"> - </v>
      </c>
      <c r="Q213" s="9" t="str">
        <f>Hoja2!AG213</f>
        <v xml:space="preserve"> - </v>
      </c>
      <c r="R213" s="9" t="str">
        <f>Hoja2!AH213</f>
        <v xml:space="preserve"> - </v>
      </c>
      <c r="S213" s="9" t="str">
        <f>Hoja2!AI213</f>
        <v>A-1</v>
      </c>
      <c r="T213" s="9" t="str">
        <f>Hoja2!AJ213</f>
        <v>3011020110172</v>
      </c>
      <c r="U213" s="1"/>
      <c r="V213" s="53">
        <f t="shared" si="4"/>
        <v>13</v>
      </c>
    </row>
    <row r="214" spans="1:22" ht="30" customHeight="1" x14ac:dyDescent="0.25">
      <c r="A214" s="186">
        <f>Hoja2!B214</f>
        <v>0</v>
      </c>
      <c r="B214">
        <f>Hoja2!R214</f>
        <v>0</v>
      </c>
      <c r="C214" s="1"/>
      <c r="D214" t="str">
        <f>Hoja2!T214</f>
        <v>2026</v>
      </c>
      <c r="E214" s="113">
        <f>Hoja2!U214</f>
        <v>0</v>
      </c>
      <c r="F214" s="113">
        <f>Hoja2!V214</f>
        <v>0</v>
      </c>
      <c r="G214" s="113">
        <f>Hoja2!W214</f>
        <v>0</v>
      </c>
      <c r="H214" s="113">
        <f>Hoja2!X214</f>
        <v>0</v>
      </c>
      <c r="I214" s="5">
        <f>Hoja2!Y214</f>
        <v>0</v>
      </c>
      <c r="J214" s="5">
        <f>Hoja2!Z214</f>
        <v>0</v>
      </c>
      <c r="K214" s="5">
        <f>Hoja2!AB214</f>
        <v>0</v>
      </c>
      <c r="L214" s="5">
        <v>0</v>
      </c>
      <c r="M214" s="96">
        <f>Hoja2!AC214</f>
        <v>0</v>
      </c>
      <c r="N214" s="1" t="str">
        <f>Hoja2!AD214</f>
        <v>N</v>
      </c>
      <c r="O214" s="9" t="str">
        <f>Hoja2!AE214</f>
        <v xml:space="preserve"> - </v>
      </c>
      <c r="P214" s="9" t="str">
        <f>Hoja2!AF214</f>
        <v xml:space="preserve"> - </v>
      </c>
      <c r="Q214" s="9" t="str">
        <f>Hoja2!AG214</f>
        <v xml:space="preserve"> - </v>
      </c>
      <c r="R214" s="9" t="str">
        <f>Hoja2!AH214</f>
        <v xml:space="preserve"> - </v>
      </c>
      <c r="S214" s="9" t="str">
        <f>Hoja2!AI214</f>
        <v>A-1</v>
      </c>
      <c r="T214" s="9" t="str">
        <f>Hoja2!AJ214</f>
        <v>3011020110173</v>
      </c>
      <c r="U214" s="1"/>
      <c r="V214" s="53">
        <f t="shared" si="4"/>
        <v>13</v>
      </c>
    </row>
    <row r="215" spans="1:22" ht="30" customHeight="1" x14ac:dyDescent="0.25">
      <c r="A215" s="186">
        <f>Hoja2!B215</f>
        <v>0</v>
      </c>
      <c r="B215">
        <f>Hoja2!R215</f>
        <v>0</v>
      </c>
      <c r="C215" s="1"/>
      <c r="D215" t="str">
        <f>Hoja2!T215</f>
        <v>2026</v>
      </c>
      <c r="E215" s="113">
        <f>Hoja2!U215</f>
        <v>0</v>
      </c>
      <c r="F215" s="113">
        <f>Hoja2!V215</f>
        <v>0</v>
      </c>
      <c r="G215" s="113">
        <f>Hoja2!W215</f>
        <v>0</v>
      </c>
      <c r="H215" s="113">
        <f>Hoja2!X215</f>
        <v>0</v>
      </c>
      <c r="I215" s="5">
        <f>Hoja2!Y215</f>
        <v>0</v>
      </c>
      <c r="J215" s="5">
        <f>Hoja2!Z215</f>
        <v>0</v>
      </c>
      <c r="K215" s="5">
        <f>Hoja2!AB215</f>
        <v>0</v>
      </c>
      <c r="L215" s="5">
        <v>0</v>
      </c>
      <c r="M215" s="96">
        <f>Hoja2!AC215</f>
        <v>0</v>
      </c>
      <c r="N215" s="1" t="str">
        <f>Hoja2!AD215</f>
        <v>N</v>
      </c>
      <c r="O215" s="9" t="str">
        <f>Hoja2!AE215</f>
        <v xml:space="preserve"> - </v>
      </c>
      <c r="P215" s="9" t="str">
        <f>Hoja2!AF215</f>
        <v xml:space="preserve"> - </v>
      </c>
      <c r="Q215" s="9" t="str">
        <f>Hoja2!AG215</f>
        <v xml:space="preserve"> - </v>
      </c>
      <c r="R215" s="9" t="str">
        <f>Hoja2!AH215</f>
        <v xml:space="preserve"> - </v>
      </c>
      <c r="S215" s="9" t="str">
        <f>Hoja2!AI215</f>
        <v>A-1</v>
      </c>
      <c r="T215" s="9" t="str">
        <f>Hoja2!AJ215</f>
        <v>3011020110174</v>
      </c>
      <c r="U215" s="1"/>
      <c r="V215" s="53">
        <f t="shared" si="4"/>
        <v>13</v>
      </c>
    </row>
    <row r="216" spans="1:22" ht="30" customHeight="1" x14ac:dyDescent="0.25">
      <c r="A216" s="186">
        <f>Hoja2!B216</f>
        <v>0</v>
      </c>
      <c r="B216">
        <f>Hoja2!R216</f>
        <v>0</v>
      </c>
      <c r="C216" s="1"/>
      <c r="D216" t="str">
        <f>Hoja2!T216</f>
        <v>2026</v>
      </c>
      <c r="E216" s="113">
        <f>Hoja2!U216</f>
        <v>0</v>
      </c>
      <c r="F216" s="113">
        <f>Hoja2!V216</f>
        <v>0</v>
      </c>
      <c r="G216" s="113">
        <f>Hoja2!W216</f>
        <v>0</v>
      </c>
      <c r="H216" s="113">
        <f>Hoja2!X216</f>
        <v>0</v>
      </c>
      <c r="I216" s="5">
        <f>Hoja2!Y216</f>
        <v>0</v>
      </c>
      <c r="J216" s="5">
        <f>Hoja2!Z216</f>
        <v>0</v>
      </c>
      <c r="K216" s="5">
        <f>Hoja2!AB216</f>
        <v>0</v>
      </c>
      <c r="L216" s="5">
        <v>0</v>
      </c>
      <c r="M216" s="96">
        <f>Hoja2!AC216</f>
        <v>0</v>
      </c>
      <c r="N216" s="1" t="str">
        <f>Hoja2!AD216</f>
        <v>N</v>
      </c>
      <c r="O216" s="9" t="str">
        <f>Hoja2!AE216</f>
        <v xml:space="preserve"> - </v>
      </c>
      <c r="P216" s="9" t="str">
        <f>Hoja2!AF216</f>
        <v xml:space="preserve"> - </v>
      </c>
      <c r="Q216" s="9" t="str">
        <f>Hoja2!AG216</f>
        <v xml:space="preserve"> - </v>
      </c>
      <c r="R216" s="9" t="str">
        <f>Hoja2!AH216</f>
        <v xml:space="preserve"> - </v>
      </c>
      <c r="S216" s="9" t="str">
        <f>Hoja2!AI216</f>
        <v>A-1</v>
      </c>
      <c r="T216" s="9" t="str">
        <f>Hoja2!AJ216</f>
        <v>3011020110175</v>
      </c>
      <c r="U216" s="1"/>
      <c r="V216" s="53">
        <f t="shared" si="4"/>
        <v>13</v>
      </c>
    </row>
    <row r="217" spans="1:22" ht="30" customHeight="1" x14ac:dyDescent="0.25">
      <c r="A217" s="186">
        <f>Hoja2!B217</f>
        <v>0</v>
      </c>
      <c r="B217">
        <f>Hoja2!R217</f>
        <v>0</v>
      </c>
      <c r="C217" s="1"/>
      <c r="D217" t="str">
        <f>Hoja2!T217</f>
        <v>2026</v>
      </c>
      <c r="E217" s="113">
        <f>Hoja2!U217</f>
        <v>0</v>
      </c>
      <c r="F217" s="113">
        <f>Hoja2!V217</f>
        <v>0</v>
      </c>
      <c r="G217" s="113">
        <f>Hoja2!W217</f>
        <v>0</v>
      </c>
      <c r="H217" s="113">
        <f>Hoja2!X217</f>
        <v>0</v>
      </c>
      <c r="I217" s="5">
        <f>Hoja2!Y217</f>
        <v>0</v>
      </c>
      <c r="J217" s="5">
        <f>Hoja2!Z217</f>
        <v>0</v>
      </c>
      <c r="K217" s="5">
        <f>Hoja2!AB217</f>
        <v>0</v>
      </c>
      <c r="L217" s="5">
        <v>0</v>
      </c>
      <c r="M217" s="96">
        <f>Hoja2!AC217</f>
        <v>0</v>
      </c>
      <c r="N217" s="1" t="str">
        <f>Hoja2!AD217</f>
        <v>N</v>
      </c>
      <c r="O217" s="9" t="str">
        <f>Hoja2!AE217</f>
        <v xml:space="preserve"> - </v>
      </c>
      <c r="P217" s="9" t="str">
        <f>Hoja2!AF217</f>
        <v xml:space="preserve"> - </v>
      </c>
      <c r="Q217" s="9" t="str">
        <f>Hoja2!AG217</f>
        <v xml:space="preserve"> - </v>
      </c>
      <c r="R217" s="9" t="str">
        <f>Hoja2!AH217</f>
        <v xml:space="preserve"> - </v>
      </c>
      <c r="S217" s="9" t="str">
        <f>Hoja2!AI217</f>
        <v>A-1</v>
      </c>
      <c r="T217" s="9" t="str">
        <f>Hoja2!AJ217</f>
        <v>3011020110176</v>
      </c>
      <c r="U217" s="1"/>
      <c r="V217" s="53">
        <f t="shared" si="4"/>
        <v>13</v>
      </c>
    </row>
    <row r="218" spans="1:22" ht="30" customHeight="1" x14ac:dyDescent="0.25">
      <c r="A218" s="186">
        <f>Hoja2!B218</f>
        <v>0</v>
      </c>
      <c r="B218">
        <f>Hoja2!R218</f>
        <v>0</v>
      </c>
      <c r="C218" s="1"/>
      <c r="D218" t="str">
        <f>Hoja2!T218</f>
        <v>2026</v>
      </c>
      <c r="E218" s="113">
        <f>Hoja2!U218</f>
        <v>0</v>
      </c>
      <c r="F218" s="113">
        <f>Hoja2!V218</f>
        <v>0</v>
      </c>
      <c r="G218" s="113">
        <f>Hoja2!W218</f>
        <v>0</v>
      </c>
      <c r="H218" s="113">
        <f>Hoja2!X218</f>
        <v>0</v>
      </c>
      <c r="I218" s="5">
        <f>Hoja2!Y218</f>
        <v>0</v>
      </c>
      <c r="J218" s="5">
        <f>Hoja2!Z218</f>
        <v>0</v>
      </c>
      <c r="K218" s="5">
        <f>Hoja2!AB218</f>
        <v>0</v>
      </c>
      <c r="L218" s="5">
        <v>0</v>
      </c>
      <c r="M218" s="96">
        <f>Hoja2!AC218</f>
        <v>0</v>
      </c>
      <c r="N218" s="1" t="str">
        <f>Hoja2!AD218</f>
        <v>N</v>
      </c>
      <c r="O218" s="9" t="str">
        <f>Hoja2!AE218</f>
        <v xml:space="preserve"> - </v>
      </c>
      <c r="P218" s="9" t="str">
        <f>Hoja2!AF218</f>
        <v xml:space="preserve"> - </v>
      </c>
      <c r="Q218" s="9" t="str">
        <f>Hoja2!AG218</f>
        <v xml:space="preserve"> - </v>
      </c>
      <c r="R218" s="9" t="str">
        <f>Hoja2!AH218</f>
        <v xml:space="preserve"> - </v>
      </c>
      <c r="S218" s="9" t="str">
        <f>Hoja2!AI218</f>
        <v>A-1</v>
      </c>
      <c r="T218" s="9" t="str">
        <f>Hoja2!AJ218</f>
        <v>3011020110177</v>
      </c>
      <c r="U218" s="1"/>
      <c r="V218" s="53">
        <f t="shared" si="4"/>
        <v>13</v>
      </c>
    </row>
    <row r="219" spans="1:22" ht="30" customHeight="1" x14ac:dyDescent="0.25">
      <c r="A219" s="186">
        <f>Hoja2!B219</f>
        <v>0</v>
      </c>
      <c r="B219">
        <f>Hoja2!R219</f>
        <v>0</v>
      </c>
      <c r="C219" s="1"/>
      <c r="D219" t="str">
        <f>Hoja2!T219</f>
        <v>2026</v>
      </c>
      <c r="E219" s="113">
        <f>Hoja2!U219</f>
        <v>0</v>
      </c>
      <c r="F219" s="113">
        <f>Hoja2!V219</f>
        <v>0</v>
      </c>
      <c r="G219" s="113">
        <f>Hoja2!W219</f>
        <v>0</v>
      </c>
      <c r="H219" s="113">
        <f>Hoja2!X219</f>
        <v>0</v>
      </c>
      <c r="I219" s="5">
        <f>Hoja2!Y219</f>
        <v>0</v>
      </c>
      <c r="J219" s="5">
        <f>Hoja2!Z219</f>
        <v>0</v>
      </c>
      <c r="K219" s="5">
        <f>Hoja2!AB219</f>
        <v>0</v>
      </c>
      <c r="L219" s="5">
        <v>0</v>
      </c>
      <c r="M219" s="96">
        <f>Hoja2!AC219</f>
        <v>0</v>
      </c>
      <c r="N219" s="1" t="str">
        <f>Hoja2!AD219</f>
        <v>N</v>
      </c>
      <c r="O219" s="9" t="str">
        <f>Hoja2!AE219</f>
        <v xml:space="preserve"> - </v>
      </c>
      <c r="P219" s="9" t="str">
        <f>Hoja2!AF219</f>
        <v xml:space="preserve"> - </v>
      </c>
      <c r="Q219" s="9" t="str">
        <f>Hoja2!AG219</f>
        <v xml:space="preserve"> - </v>
      </c>
      <c r="R219" s="9" t="str">
        <f>Hoja2!AH219</f>
        <v xml:space="preserve"> - </v>
      </c>
      <c r="S219" s="9" t="str">
        <f>Hoja2!AI219</f>
        <v>A-1</v>
      </c>
      <c r="T219" s="9" t="str">
        <f>Hoja2!AJ219</f>
        <v>3011020110178</v>
      </c>
      <c r="U219" s="1"/>
      <c r="V219" s="53">
        <f t="shared" si="4"/>
        <v>13</v>
      </c>
    </row>
    <row r="220" spans="1:22" ht="30" customHeight="1" x14ac:dyDescent="0.25">
      <c r="A220" s="186">
        <f>Hoja2!B220</f>
        <v>0</v>
      </c>
      <c r="B220">
        <f>Hoja2!R220</f>
        <v>0</v>
      </c>
      <c r="C220" s="1"/>
      <c r="D220" t="str">
        <f>Hoja2!T220</f>
        <v>2026</v>
      </c>
      <c r="E220" s="113">
        <f>Hoja2!U220</f>
        <v>0</v>
      </c>
      <c r="F220" s="113">
        <f>Hoja2!V220</f>
        <v>0</v>
      </c>
      <c r="G220" s="113">
        <f>Hoja2!W220</f>
        <v>0</v>
      </c>
      <c r="H220" s="113">
        <f>Hoja2!X220</f>
        <v>0</v>
      </c>
      <c r="I220" s="5">
        <f>Hoja2!Y220</f>
        <v>0</v>
      </c>
      <c r="J220" s="5">
        <f>Hoja2!Z220</f>
        <v>0</v>
      </c>
      <c r="K220" s="5">
        <f>Hoja2!AB220</f>
        <v>0</v>
      </c>
      <c r="L220" s="5">
        <v>0</v>
      </c>
      <c r="M220" s="96">
        <f>Hoja2!AC220</f>
        <v>0</v>
      </c>
      <c r="N220" s="1" t="str">
        <f>Hoja2!AD220</f>
        <v>N</v>
      </c>
      <c r="O220" s="9" t="str">
        <f>Hoja2!AE220</f>
        <v xml:space="preserve"> - </v>
      </c>
      <c r="P220" s="9" t="str">
        <f>Hoja2!AF220</f>
        <v xml:space="preserve"> - </v>
      </c>
      <c r="Q220" s="9" t="str">
        <f>Hoja2!AG220</f>
        <v xml:space="preserve"> - </v>
      </c>
      <c r="R220" s="9" t="str">
        <f>Hoja2!AH220</f>
        <v xml:space="preserve"> - </v>
      </c>
      <c r="S220" s="9" t="str">
        <f>Hoja2!AI220</f>
        <v>A-1</v>
      </c>
      <c r="T220" s="9" t="str">
        <f>Hoja2!AJ220</f>
        <v>3011020110179</v>
      </c>
      <c r="U220" s="1"/>
      <c r="V220" s="53">
        <f t="shared" si="4"/>
        <v>13</v>
      </c>
    </row>
    <row r="221" spans="1:22" ht="30" customHeight="1" x14ac:dyDescent="0.25">
      <c r="A221" s="186">
        <f>Hoja2!B221</f>
        <v>0</v>
      </c>
      <c r="B221">
        <f>Hoja2!R221</f>
        <v>0</v>
      </c>
      <c r="C221" s="1"/>
      <c r="D221" t="str">
        <f>Hoja2!T221</f>
        <v>2026</v>
      </c>
      <c r="E221" s="113">
        <f>Hoja2!U221</f>
        <v>0</v>
      </c>
      <c r="F221" s="113">
        <f>Hoja2!V221</f>
        <v>0</v>
      </c>
      <c r="G221" s="113">
        <f>Hoja2!W221</f>
        <v>0</v>
      </c>
      <c r="H221" s="113">
        <f>Hoja2!X221</f>
        <v>0</v>
      </c>
      <c r="I221" s="5">
        <f>Hoja2!Y221</f>
        <v>0</v>
      </c>
      <c r="J221" s="5">
        <f>Hoja2!Z221</f>
        <v>0</v>
      </c>
      <c r="K221" s="5">
        <f>Hoja2!AB221</f>
        <v>0</v>
      </c>
      <c r="L221" s="5">
        <v>0</v>
      </c>
      <c r="M221" s="96">
        <f>Hoja2!AC221</f>
        <v>0</v>
      </c>
      <c r="N221" s="1" t="str">
        <f>Hoja2!AD221</f>
        <v>N</v>
      </c>
      <c r="O221" s="9" t="str">
        <f>Hoja2!AE221</f>
        <v xml:space="preserve"> - </v>
      </c>
      <c r="P221" s="9" t="str">
        <f>Hoja2!AF221</f>
        <v xml:space="preserve"> - </v>
      </c>
      <c r="Q221" s="9" t="str">
        <f>Hoja2!AG221</f>
        <v xml:space="preserve"> - </v>
      </c>
      <c r="R221" s="9" t="str">
        <f>Hoja2!AH221</f>
        <v xml:space="preserve"> - </v>
      </c>
      <c r="S221" s="9" t="str">
        <f>Hoja2!AI221</f>
        <v>A-1</v>
      </c>
      <c r="T221" s="9" t="str">
        <f>Hoja2!AJ221</f>
        <v>3011020110180</v>
      </c>
      <c r="U221" s="1"/>
      <c r="V221" s="53">
        <f t="shared" si="4"/>
        <v>13</v>
      </c>
    </row>
    <row r="222" spans="1:22" ht="30" customHeight="1" x14ac:dyDescent="0.25">
      <c r="A222" s="186">
        <f>Hoja2!B222</f>
        <v>0</v>
      </c>
      <c r="B222">
        <f>Hoja2!R222</f>
        <v>0</v>
      </c>
      <c r="C222" s="1"/>
      <c r="D222" t="str">
        <f>Hoja2!T222</f>
        <v>2026</v>
      </c>
      <c r="E222" s="113">
        <f>Hoja2!U222</f>
        <v>0</v>
      </c>
      <c r="F222" s="113">
        <f>Hoja2!V222</f>
        <v>0</v>
      </c>
      <c r="G222" s="113">
        <f>Hoja2!W222</f>
        <v>0</v>
      </c>
      <c r="H222" s="113">
        <f>Hoja2!X222</f>
        <v>0</v>
      </c>
      <c r="I222" s="5">
        <f>Hoja2!Y222</f>
        <v>0</v>
      </c>
      <c r="J222" s="5">
        <f>Hoja2!Z222</f>
        <v>0</v>
      </c>
      <c r="K222" s="5">
        <f>Hoja2!AB222</f>
        <v>0</v>
      </c>
      <c r="L222" s="5">
        <v>0</v>
      </c>
      <c r="M222" s="96">
        <f>Hoja2!AC222</f>
        <v>0</v>
      </c>
      <c r="N222" s="1" t="str">
        <f>Hoja2!AD222</f>
        <v>N</v>
      </c>
      <c r="O222" s="9" t="str">
        <f>Hoja2!AE222</f>
        <v xml:space="preserve"> - </v>
      </c>
      <c r="P222" s="9" t="str">
        <f>Hoja2!AF222</f>
        <v xml:space="preserve"> - </v>
      </c>
      <c r="Q222" s="9" t="str">
        <f>Hoja2!AG222</f>
        <v xml:space="preserve"> - </v>
      </c>
      <c r="R222" s="9" t="str">
        <f>Hoja2!AH222</f>
        <v xml:space="preserve"> - </v>
      </c>
      <c r="S222" s="9" t="str">
        <f>Hoja2!AI222</f>
        <v>A-1</v>
      </c>
      <c r="T222" s="9" t="str">
        <f>Hoja2!AJ222</f>
        <v>3011020110181</v>
      </c>
      <c r="U222" s="1"/>
      <c r="V222" s="53">
        <f t="shared" si="4"/>
        <v>13</v>
      </c>
    </row>
    <row r="223" spans="1:22" ht="30" customHeight="1" x14ac:dyDescent="0.25">
      <c r="A223" s="186">
        <f>Hoja2!B223</f>
        <v>0</v>
      </c>
      <c r="B223">
        <f>Hoja2!R223</f>
        <v>0</v>
      </c>
      <c r="C223" s="1"/>
      <c r="D223" t="str">
        <f>Hoja2!T223</f>
        <v>2026</v>
      </c>
      <c r="E223" s="113">
        <f>Hoja2!U223</f>
        <v>0</v>
      </c>
      <c r="F223" s="113">
        <f>Hoja2!V223</f>
        <v>0</v>
      </c>
      <c r="G223" s="113">
        <f>Hoja2!W223</f>
        <v>0</v>
      </c>
      <c r="H223" s="113">
        <f>Hoja2!X223</f>
        <v>0</v>
      </c>
      <c r="I223" s="5">
        <f>Hoja2!Y223</f>
        <v>0</v>
      </c>
      <c r="J223" s="5">
        <f>Hoja2!Z223</f>
        <v>0</v>
      </c>
      <c r="K223" s="5">
        <f>Hoja2!AB223</f>
        <v>0</v>
      </c>
      <c r="L223" s="5">
        <v>0</v>
      </c>
      <c r="M223" s="96">
        <f>Hoja2!AC223</f>
        <v>0</v>
      </c>
      <c r="N223" s="1" t="str">
        <f>Hoja2!AD223</f>
        <v>N</v>
      </c>
      <c r="O223" s="9" t="str">
        <f>Hoja2!AE223</f>
        <v xml:space="preserve"> - </v>
      </c>
      <c r="P223" s="9" t="str">
        <f>Hoja2!AF223</f>
        <v xml:space="preserve"> - </v>
      </c>
      <c r="Q223" s="9" t="str">
        <f>Hoja2!AG223</f>
        <v xml:space="preserve"> - </v>
      </c>
      <c r="R223" s="9" t="str">
        <f>Hoja2!AH223</f>
        <v xml:space="preserve"> - </v>
      </c>
      <c r="S223" s="9" t="str">
        <f>Hoja2!AI223</f>
        <v>A-1</v>
      </c>
      <c r="T223" s="9" t="str">
        <f>Hoja2!AJ223</f>
        <v>3011020110182</v>
      </c>
      <c r="U223" s="1"/>
      <c r="V223" s="53">
        <f t="shared" si="4"/>
        <v>13</v>
      </c>
    </row>
    <row r="224" spans="1:22" ht="30" customHeight="1" x14ac:dyDescent="0.25">
      <c r="A224" s="186">
        <f>Hoja2!B224</f>
        <v>0</v>
      </c>
      <c r="B224">
        <f>Hoja2!R224</f>
        <v>0</v>
      </c>
      <c r="C224" s="1"/>
      <c r="D224" t="str">
        <f>Hoja2!T224</f>
        <v>2026</v>
      </c>
      <c r="E224" s="113">
        <f>Hoja2!U224</f>
        <v>0</v>
      </c>
      <c r="F224" s="113">
        <f>Hoja2!V224</f>
        <v>0</v>
      </c>
      <c r="G224" s="113">
        <f>Hoja2!W224</f>
        <v>0</v>
      </c>
      <c r="H224" s="113">
        <f>Hoja2!X224</f>
        <v>0</v>
      </c>
      <c r="I224" s="5">
        <f>Hoja2!Y224</f>
        <v>0</v>
      </c>
      <c r="J224" s="5">
        <f>Hoja2!Z224</f>
        <v>0</v>
      </c>
      <c r="K224" s="5">
        <f>Hoja2!AB224</f>
        <v>0</v>
      </c>
      <c r="L224" s="5">
        <v>0</v>
      </c>
      <c r="M224" s="96">
        <f>Hoja2!AC224</f>
        <v>0</v>
      </c>
      <c r="N224" s="1" t="str">
        <f>Hoja2!AD224</f>
        <v>N</v>
      </c>
      <c r="O224" s="9" t="str">
        <f>Hoja2!AE224</f>
        <v xml:space="preserve"> - </v>
      </c>
      <c r="P224" s="9" t="str">
        <f>Hoja2!AF224</f>
        <v xml:space="preserve"> - </v>
      </c>
      <c r="Q224" s="9" t="str">
        <f>Hoja2!AG224</f>
        <v xml:space="preserve"> - </v>
      </c>
      <c r="R224" s="9" t="str">
        <f>Hoja2!AH224</f>
        <v xml:space="preserve"> - </v>
      </c>
      <c r="S224" s="9" t="str">
        <f>Hoja2!AI224</f>
        <v>A-1</v>
      </c>
      <c r="T224" s="9" t="str">
        <f>Hoja2!AJ224</f>
        <v>3011020110183</v>
      </c>
      <c r="U224" s="1"/>
      <c r="V224" s="53">
        <f t="shared" si="4"/>
        <v>13</v>
      </c>
    </row>
    <row r="225" spans="1:22" ht="30" customHeight="1" x14ac:dyDescent="0.25">
      <c r="A225" s="186">
        <f>Hoja2!B225</f>
        <v>0</v>
      </c>
      <c r="B225">
        <f>Hoja2!R225</f>
        <v>0</v>
      </c>
      <c r="C225" s="1"/>
      <c r="D225" t="str">
        <f>Hoja2!T225</f>
        <v>2026</v>
      </c>
      <c r="E225" s="113">
        <f>Hoja2!U225</f>
        <v>0</v>
      </c>
      <c r="F225" s="113">
        <f>Hoja2!V225</f>
        <v>0</v>
      </c>
      <c r="G225" s="113">
        <f>Hoja2!W225</f>
        <v>0</v>
      </c>
      <c r="H225" s="113">
        <f>Hoja2!X225</f>
        <v>0</v>
      </c>
      <c r="I225" s="5">
        <f>Hoja2!Y225</f>
        <v>0</v>
      </c>
      <c r="J225" s="5">
        <f>Hoja2!Z225</f>
        <v>0</v>
      </c>
      <c r="K225" s="5">
        <f>Hoja2!AB225</f>
        <v>0</v>
      </c>
      <c r="L225" s="5">
        <v>0</v>
      </c>
      <c r="M225" s="96">
        <f>Hoja2!AC225</f>
        <v>0</v>
      </c>
      <c r="N225" s="1" t="str">
        <f>Hoja2!AD225</f>
        <v>N</v>
      </c>
      <c r="O225" s="9" t="str">
        <f>Hoja2!AE225</f>
        <v xml:space="preserve"> - </v>
      </c>
      <c r="P225" s="9" t="str">
        <f>Hoja2!AF225</f>
        <v xml:space="preserve"> - </v>
      </c>
      <c r="Q225" s="9" t="str">
        <f>Hoja2!AG225</f>
        <v xml:space="preserve"> - </v>
      </c>
      <c r="R225" s="9" t="str">
        <f>Hoja2!AH225</f>
        <v xml:space="preserve"> - </v>
      </c>
      <c r="S225" s="9" t="str">
        <f>Hoja2!AI225</f>
        <v>A-1</v>
      </c>
      <c r="T225" s="9" t="str">
        <f>Hoja2!AJ225</f>
        <v>3011020110184</v>
      </c>
      <c r="U225" s="1"/>
      <c r="V225" s="53">
        <f t="shared" si="4"/>
        <v>13</v>
      </c>
    </row>
    <row r="226" spans="1:22" ht="30" customHeight="1" x14ac:dyDescent="0.25">
      <c r="A226" s="186">
        <f>Hoja2!B226</f>
        <v>0</v>
      </c>
      <c r="B226">
        <f>Hoja2!R226</f>
        <v>0</v>
      </c>
      <c r="C226" s="1"/>
      <c r="D226" t="str">
        <f>Hoja2!T226</f>
        <v>2026</v>
      </c>
      <c r="E226" s="113">
        <f>Hoja2!U226</f>
        <v>0</v>
      </c>
      <c r="F226" s="113">
        <f>Hoja2!V226</f>
        <v>0</v>
      </c>
      <c r="G226" s="113">
        <f>Hoja2!W226</f>
        <v>0</v>
      </c>
      <c r="H226" s="113">
        <f>Hoja2!X226</f>
        <v>0</v>
      </c>
      <c r="I226" s="5">
        <f>Hoja2!Y226</f>
        <v>0</v>
      </c>
      <c r="J226" s="5">
        <f>Hoja2!Z226</f>
        <v>0</v>
      </c>
      <c r="K226" s="5">
        <f>Hoja2!AB226</f>
        <v>0</v>
      </c>
      <c r="L226" s="5">
        <v>0</v>
      </c>
      <c r="M226" s="96">
        <f>Hoja2!AC226</f>
        <v>0</v>
      </c>
      <c r="N226" s="1" t="str">
        <f>Hoja2!AD226</f>
        <v>N</v>
      </c>
      <c r="O226" s="9" t="str">
        <f>Hoja2!AE226</f>
        <v xml:space="preserve"> - </v>
      </c>
      <c r="P226" s="9" t="str">
        <f>Hoja2!AF226</f>
        <v xml:space="preserve"> - </v>
      </c>
      <c r="Q226" s="9" t="str">
        <f>Hoja2!AG226</f>
        <v xml:space="preserve"> - </v>
      </c>
      <c r="R226" s="9" t="str">
        <f>Hoja2!AH226</f>
        <v xml:space="preserve"> - </v>
      </c>
      <c r="S226" s="9" t="str">
        <f>Hoja2!AI226</f>
        <v>A-1</v>
      </c>
      <c r="T226" s="9" t="str">
        <f>Hoja2!AJ226</f>
        <v>3011020110185</v>
      </c>
      <c r="U226" s="1"/>
      <c r="V226" s="53">
        <f t="shared" si="4"/>
        <v>13</v>
      </c>
    </row>
    <row r="227" spans="1:22" ht="30" customHeight="1" x14ac:dyDescent="0.25">
      <c r="A227" s="186">
        <f>Hoja2!B227</f>
        <v>0</v>
      </c>
      <c r="B227">
        <f>Hoja2!R227</f>
        <v>0</v>
      </c>
      <c r="C227" s="1"/>
      <c r="D227" t="str">
        <f>Hoja2!T227</f>
        <v>2026</v>
      </c>
      <c r="E227" s="113">
        <f>Hoja2!U227</f>
        <v>0</v>
      </c>
      <c r="F227" s="113">
        <f>Hoja2!V227</f>
        <v>0</v>
      </c>
      <c r="G227" s="113">
        <f>Hoja2!W227</f>
        <v>0</v>
      </c>
      <c r="H227" s="113">
        <f>Hoja2!X227</f>
        <v>0</v>
      </c>
      <c r="I227" s="5">
        <f>Hoja2!Y227</f>
        <v>0</v>
      </c>
      <c r="J227" s="5">
        <f>Hoja2!Z227</f>
        <v>0</v>
      </c>
      <c r="K227" s="5">
        <f>Hoja2!AB227</f>
        <v>0</v>
      </c>
      <c r="L227" s="5">
        <v>0</v>
      </c>
      <c r="M227" s="96">
        <f>Hoja2!AC227</f>
        <v>0</v>
      </c>
      <c r="N227" s="1" t="str">
        <f>Hoja2!AD227</f>
        <v>N</v>
      </c>
      <c r="O227" s="9" t="str">
        <f>Hoja2!AE227</f>
        <v xml:space="preserve"> - </v>
      </c>
      <c r="P227" s="9" t="str">
        <f>Hoja2!AF227</f>
        <v xml:space="preserve"> - </v>
      </c>
      <c r="Q227" s="9" t="str">
        <f>Hoja2!AG227</f>
        <v xml:space="preserve"> - </v>
      </c>
      <c r="R227" s="9" t="str">
        <f>Hoja2!AH227</f>
        <v xml:space="preserve"> - </v>
      </c>
      <c r="S227" s="9" t="str">
        <f>Hoja2!AI227</f>
        <v>A-1</v>
      </c>
      <c r="T227" s="9" t="str">
        <f>Hoja2!AJ227</f>
        <v>3011020110186</v>
      </c>
      <c r="U227" s="1"/>
      <c r="V227" s="53">
        <f t="shared" si="4"/>
        <v>13</v>
      </c>
    </row>
    <row r="228" spans="1:22" ht="30" customHeight="1" x14ac:dyDescent="0.25">
      <c r="A228" s="186">
        <f>Hoja2!B228</f>
        <v>0</v>
      </c>
      <c r="B228">
        <f>Hoja2!R228</f>
        <v>0</v>
      </c>
      <c r="C228" s="1"/>
      <c r="D228" t="str">
        <f>Hoja2!T228</f>
        <v>2026</v>
      </c>
      <c r="E228" s="113">
        <f>Hoja2!U228</f>
        <v>0</v>
      </c>
      <c r="F228" s="113">
        <f>Hoja2!V228</f>
        <v>0</v>
      </c>
      <c r="G228" s="113">
        <f>Hoja2!W228</f>
        <v>0</v>
      </c>
      <c r="H228" s="113">
        <f>Hoja2!X228</f>
        <v>0</v>
      </c>
      <c r="I228" s="5">
        <f>Hoja2!Y228</f>
        <v>0</v>
      </c>
      <c r="J228" s="5">
        <f>Hoja2!Z228</f>
        <v>0</v>
      </c>
      <c r="K228" s="5">
        <f>Hoja2!AB228</f>
        <v>0</v>
      </c>
      <c r="L228" s="5">
        <v>0</v>
      </c>
      <c r="M228" s="96">
        <f>Hoja2!AC228</f>
        <v>0</v>
      </c>
      <c r="N228" s="1" t="str">
        <f>Hoja2!AD228</f>
        <v>N</v>
      </c>
      <c r="O228" s="9" t="str">
        <f>Hoja2!AE228</f>
        <v xml:space="preserve"> - </v>
      </c>
      <c r="P228" s="9" t="str">
        <f>Hoja2!AF228</f>
        <v xml:space="preserve"> - </v>
      </c>
      <c r="Q228" s="9" t="str">
        <f>Hoja2!AG228</f>
        <v xml:space="preserve"> - </v>
      </c>
      <c r="R228" s="9" t="str">
        <f>Hoja2!AH228</f>
        <v xml:space="preserve"> - </v>
      </c>
      <c r="S228" s="9" t="str">
        <f>Hoja2!AI228</f>
        <v>A-1</v>
      </c>
      <c r="T228" s="9" t="str">
        <f>Hoja2!AJ228</f>
        <v>3011020110187</v>
      </c>
      <c r="U228" s="1"/>
      <c r="V228" s="53">
        <f t="shared" si="4"/>
        <v>13</v>
      </c>
    </row>
    <row r="229" spans="1:22" ht="30" customHeight="1" x14ac:dyDescent="0.25">
      <c r="A229" s="186">
        <f>Hoja2!B229</f>
        <v>0</v>
      </c>
      <c r="B229">
        <f>Hoja2!R229</f>
        <v>0</v>
      </c>
      <c r="C229" s="1"/>
      <c r="D229" t="str">
        <f>Hoja2!T229</f>
        <v>2026</v>
      </c>
      <c r="E229" s="113">
        <f>Hoja2!U229</f>
        <v>0</v>
      </c>
      <c r="F229" s="113">
        <f>Hoja2!V229</f>
        <v>0</v>
      </c>
      <c r="G229" s="113">
        <f>Hoja2!W229</f>
        <v>0</v>
      </c>
      <c r="H229" s="113">
        <f>Hoja2!X229</f>
        <v>0</v>
      </c>
      <c r="I229" s="5">
        <f>Hoja2!Y229</f>
        <v>0</v>
      </c>
      <c r="J229" s="5">
        <f>Hoja2!Z229</f>
        <v>0</v>
      </c>
      <c r="K229" s="5">
        <f>Hoja2!AB229</f>
        <v>0</v>
      </c>
      <c r="L229" s="5">
        <v>0</v>
      </c>
      <c r="M229" s="96">
        <f>Hoja2!AC229</f>
        <v>0</v>
      </c>
      <c r="N229" s="1" t="str">
        <f>Hoja2!AD229</f>
        <v>N</v>
      </c>
      <c r="O229" s="9" t="str">
        <f>Hoja2!AE229</f>
        <v xml:space="preserve"> - </v>
      </c>
      <c r="P229" s="9" t="str">
        <f>Hoja2!AF229</f>
        <v xml:space="preserve"> - </v>
      </c>
      <c r="Q229" s="9" t="str">
        <f>Hoja2!AG229</f>
        <v xml:space="preserve"> - </v>
      </c>
      <c r="R229" s="9" t="str">
        <f>Hoja2!AH229</f>
        <v xml:space="preserve"> - </v>
      </c>
      <c r="S229" s="9" t="str">
        <f>Hoja2!AI229</f>
        <v>A-1</v>
      </c>
      <c r="T229" s="9" t="str">
        <f>Hoja2!AJ229</f>
        <v>3011020110188</v>
      </c>
      <c r="U229" s="1"/>
      <c r="V229" s="53">
        <f t="shared" si="4"/>
        <v>13</v>
      </c>
    </row>
    <row r="230" spans="1:22" ht="30" customHeight="1" x14ac:dyDescent="0.25">
      <c r="A230" s="186">
        <f>Hoja2!B230</f>
        <v>0</v>
      </c>
      <c r="B230">
        <f>Hoja2!R230</f>
        <v>0</v>
      </c>
      <c r="C230" s="1"/>
      <c r="D230" t="str">
        <f>Hoja2!T230</f>
        <v>2026</v>
      </c>
      <c r="E230" s="113">
        <f>Hoja2!U230</f>
        <v>0</v>
      </c>
      <c r="F230" s="113">
        <f>Hoja2!V230</f>
        <v>0</v>
      </c>
      <c r="G230" s="113">
        <f>Hoja2!W230</f>
        <v>0</v>
      </c>
      <c r="H230" s="113">
        <f>Hoja2!X230</f>
        <v>0</v>
      </c>
      <c r="I230" s="5">
        <f>Hoja2!Y230</f>
        <v>0</v>
      </c>
      <c r="J230" s="5">
        <f>Hoja2!Z230</f>
        <v>0</v>
      </c>
      <c r="K230" s="5">
        <f>Hoja2!AB230</f>
        <v>0</v>
      </c>
      <c r="L230" s="5">
        <v>0</v>
      </c>
      <c r="M230" s="96">
        <f>Hoja2!AC230</f>
        <v>0</v>
      </c>
      <c r="N230" s="1" t="str">
        <f>Hoja2!AD230</f>
        <v>N</v>
      </c>
      <c r="O230" s="9" t="str">
        <f>Hoja2!AE230</f>
        <v xml:space="preserve"> - </v>
      </c>
      <c r="P230" s="9" t="str">
        <f>Hoja2!AF230</f>
        <v xml:space="preserve"> - </v>
      </c>
      <c r="Q230" s="9" t="str">
        <f>Hoja2!AG230</f>
        <v xml:space="preserve"> - </v>
      </c>
      <c r="R230" s="9" t="str">
        <f>Hoja2!AH230</f>
        <v xml:space="preserve"> - </v>
      </c>
      <c r="S230" s="9" t="str">
        <f>Hoja2!AI230</f>
        <v>A-1</v>
      </c>
      <c r="T230" s="9" t="str">
        <f>Hoja2!AJ230</f>
        <v>3011020110189</v>
      </c>
      <c r="U230" s="1"/>
      <c r="V230" s="53">
        <f t="shared" si="4"/>
        <v>13</v>
      </c>
    </row>
    <row r="231" spans="1:22" ht="30" customHeight="1" x14ac:dyDescent="0.25">
      <c r="A231" s="186">
        <f>Hoja2!B231</f>
        <v>0</v>
      </c>
      <c r="B231">
        <f>Hoja2!R231</f>
        <v>0</v>
      </c>
      <c r="C231" s="1"/>
      <c r="D231" t="str">
        <f>Hoja2!T231</f>
        <v>2026</v>
      </c>
      <c r="E231" s="113">
        <f>Hoja2!U231</f>
        <v>0</v>
      </c>
      <c r="F231" s="113">
        <f>Hoja2!V231</f>
        <v>0</v>
      </c>
      <c r="G231" s="113">
        <f>Hoja2!W231</f>
        <v>0</v>
      </c>
      <c r="H231" s="113">
        <f>Hoja2!X231</f>
        <v>0</v>
      </c>
      <c r="I231" s="5">
        <f>Hoja2!Y231</f>
        <v>0</v>
      </c>
      <c r="J231" s="5">
        <f>Hoja2!Z231</f>
        <v>0</v>
      </c>
      <c r="K231" s="5">
        <f>Hoja2!AB231</f>
        <v>0</v>
      </c>
      <c r="L231" s="5">
        <v>0</v>
      </c>
      <c r="M231" s="96">
        <f>Hoja2!AC231</f>
        <v>0</v>
      </c>
      <c r="N231" s="1" t="str">
        <f>Hoja2!AD231</f>
        <v>N</v>
      </c>
      <c r="O231" s="9" t="str">
        <f>Hoja2!AE231</f>
        <v xml:space="preserve"> - </v>
      </c>
      <c r="P231" s="9" t="str">
        <f>Hoja2!AF231</f>
        <v xml:space="preserve"> - </v>
      </c>
      <c r="Q231" s="9" t="str">
        <f>Hoja2!AG231</f>
        <v xml:space="preserve"> - </v>
      </c>
      <c r="R231" s="9" t="str">
        <f>Hoja2!AH231</f>
        <v xml:space="preserve"> - </v>
      </c>
      <c r="S231" s="9" t="str">
        <f>Hoja2!AI231</f>
        <v>A-1</v>
      </c>
      <c r="T231" s="9" t="str">
        <f>Hoja2!AJ231</f>
        <v>3011020110190</v>
      </c>
      <c r="U231" s="1"/>
      <c r="V231" s="53">
        <f t="shared" si="4"/>
        <v>13</v>
      </c>
    </row>
    <row r="232" spans="1:22" ht="30" customHeight="1" x14ac:dyDescent="0.25">
      <c r="A232" s="186">
        <f>Hoja2!B232</f>
        <v>0</v>
      </c>
      <c r="B232">
        <f>Hoja2!R232</f>
        <v>0</v>
      </c>
      <c r="C232" s="1"/>
      <c r="D232" t="str">
        <f>Hoja2!T232</f>
        <v>2026</v>
      </c>
      <c r="E232" s="113">
        <f>Hoja2!U232</f>
        <v>0</v>
      </c>
      <c r="F232" s="113">
        <f>Hoja2!V232</f>
        <v>0</v>
      </c>
      <c r="G232" s="113">
        <f>Hoja2!W232</f>
        <v>0</v>
      </c>
      <c r="H232" s="113">
        <f>Hoja2!X232</f>
        <v>0</v>
      </c>
      <c r="I232" s="5">
        <f>Hoja2!Y232</f>
        <v>0</v>
      </c>
      <c r="J232" s="5">
        <f>Hoja2!Z232</f>
        <v>0</v>
      </c>
      <c r="K232" s="5">
        <f>Hoja2!AB232</f>
        <v>0</v>
      </c>
      <c r="L232" s="5">
        <v>0</v>
      </c>
      <c r="M232" s="96">
        <f>Hoja2!AC232</f>
        <v>0</v>
      </c>
      <c r="N232" s="1" t="str">
        <f>Hoja2!AD232</f>
        <v>N</v>
      </c>
      <c r="O232" s="9" t="str">
        <f>Hoja2!AE232</f>
        <v xml:space="preserve"> - </v>
      </c>
      <c r="P232" s="9" t="str">
        <f>Hoja2!AF232</f>
        <v xml:space="preserve"> - </v>
      </c>
      <c r="Q232" s="9" t="str">
        <f>Hoja2!AG232</f>
        <v xml:space="preserve"> - </v>
      </c>
      <c r="R232" s="9" t="str">
        <f>Hoja2!AH232</f>
        <v xml:space="preserve"> - </v>
      </c>
      <c r="S232" s="9" t="str">
        <f>Hoja2!AI232</f>
        <v>A-1</v>
      </c>
      <c r="T232" s="9" t="str">
        <f>Hoja2!AJ232</f>
        <v>3011020110191</v>
      </c>
      <c r="U232" s="1"/>
      <c r="V232" s="53">
        <f t="shared" si="4"/>
        <v>13</v>
      </c>
    </row>
    <row r="233" spans="1:22" ht="30" customHeight="1" x14ac:dyDescent="0.25">
      <c r="A233" s="186">
        <f>Hoja2!B233</f>
        <v>0</v>
      </c>
      <c r="B233">
        <f>Hoja2!R233</f>
        <v>0</v>
      </c>
      <c r="C233" s="1"/>
      <c r="D233" t="str">
        <f>Hoja2!T233</f>
        <v>2026</v>
      </c>
      <c r="E233" s="113">
        <f>Hoja2!U233</f>
        <v>0</v>
      </c>
      <c r="F233" s="113">
        <f>Hoja2!V233</f>
        <v>0</v>
      </c>
      <c r="G233" s="113">
        <f>Hoja2!W233</f>
        <v>0</v>
      </c>
      <c r="H233" s="113">
        <f>Hoja2!X233</f>
        <v>0</v>
      </c>
      <c r="I233" s="5">
        <f>Hoja2!Y233</f>
        <v>0</v>
      </c>
      <c r="J233" s="5">
        <f>Hoja2!Z233</f>
        <v>0</v>
      </c>
      <c r="K233" s="5">
        <f>Hoja2!AB233</f>
        <v>0</v>
      </c>
      <c r="L233" s="5">
        <v>0</v>
      </c>
      <c r="M233" s="96">
        <f>Hoja2!AC233</f>
        <v>0</v>
      </c>
      <c r="N233" s="1" t="str">
        <f>Hoja2!AD233</f>
        <v>N</v>
      </c>
      <c r="O233" s="9" t="str">
        <f>Hoja2!AE233</f>
        <v xml:space="preserve"> - </v>
      </c>
      <c r="P233" s="9" t="str">
        <f>Hoja2!AF233</f>
        <v xml:space="preserve"> - </v>
      </c>
      <c r="Q233" s="9" t="str">
        <f>Hoja2!AG233</f>
        <v xml:space="preserve"> - </v>
      </c>
      <c r="R233" s="9" t="str">
        <f>Hoja2!AH233</f>
        <v xml:space="preserve"> - </v>
      </c>
      <c r="S233" s="9" t="str">
        <f>Hoja2!AI233</f>
        <v>A-1</v>
      </c>
      <c r="T233" s="9" t="str">
        <f>Hoja2!AJ233</f>
        <v>3011020110192</v>
      </c>
      <c r="U233" s="1"/>
      <c r="V233" s="53">
        <f t="shared" si="4"/>
        <v>13</v>
      </c>
    </row>
    <row r="234" spans="1:22" ht="30" customHeight="1" x14ac:dyDescent="0.25">
      <c r="A234" s="186">
        <f>Hoja2!B234</f>
        <v>0</v>
      </c>
      <c r="B234">
        <f>Hoja2!R234</f>
        <v>0</v>
      </c>
      <c r="C234" s="1"/>
      <c r="D234" t="str">
        <f>Hoja2!T234</f>
        <v>2026</v>
      </c>
      <c r="E234" s="113">
        <f>Hoja2!U234</f>
        <v>0</v>
      </c>
      <c r="F234" s="113">
        <f>Hoja2!V234</f>
        <v>0</v>
      </c>
      <c r="G234" s="113">
        <f>Hoja2!W234</f>
        <v>0</v>
      </c>
      <c r="H234" s="113">
        <f>Hoja2!X234</f>
        <v>0</v>
      </c>
      <c r="I234" s="5">
        <f>Hoja2!Y234</f>
        <v>0</v>
      </c>
      <c r="J234" s="5">
        <f>Hoja2!Z234</f>
        <v>0</v>
      </c>
      <c r="K234" s="5">
        <f>Hoja2!AB234</f>
        <v>0</v>
      </c>
      <c r="L234" s="5">
        <v>0</v>
      </c>
      <c r="M234" s="96">
        <f>Hoja2!AC234</f>
        <v>0</v>
      </c>
      <c r="N234" s="1" t="str">
        <f>Hoja2!AD234</f>
        <v>N</v>
      </c>
      <c r="O234" s="9" t="str">
        <f>Hoja2!AE234</f>
        <v xml:space="preserve"> - </v>
      </c>
      <c r="P234" s="9" t="str">
        <f>Hoja2!AF234</f>
        <v xml:space="preserve"> - </v>
      </c>
      <c r="Q234" s="9" t="str">
        <f>Hoja2!AG234</f>
        <v xml:space="preserve"> - </v>
      </c>
      <c r="R234" s="9" t="str">
        <f>Hoja2!AH234</f>
        <v xml:space="preserve"> - </v>
      </c>
      <c r="S234" s="9" t="str">
        <f>Hoja2!AI234</f>
        <v>A-1</v>
      </c>
      <c r="T234" s="9" t="str">
        <f>Hoja2!AJ234</f>
        <v>3011020110193</v>
      </c>
      <c r="U234" s="1"/>
      <c r="V234" s="53">
        <f t="shared" si="4"/>
        <v>13</v>
      </c>
    </row>
    <row r="235" spans="1:22" ht="30" customHeight="1" x14ac:dyDescent="0.25">
      <c r="A235" s="186">
        <f>Hoja2!B235</f>
        <v>0</v>
      </c>
      <c r="B235">
        <f>Hoja2!R235</f>
        <v>0</v>
      </c>
      <c r="C235" s="1"/>
      <c r="D235" t="str">
        <f>Hoja2!T235</f>
        <v>2026</v>
      </c>
      <c r="E235" s="113">
        <f>Hoja2!U235</f>
        <v>0</v>
      </c>
      <c r="F235" s="113">
        <f>Hoja2!V235</f>
        <v>0</v>
      </c>
      <c r="G235" s="113">
        <f>Hoja2!W235</f>
        <v>0</v>
      </c>
      <c r="H235" s="113">
        <f>Hoja2!X235</f>
        <v>0</v>
      </c>
      <c r="I235" s="5">
        <f>Hoja2!Y235</f>
        <v>0</v>
      </c>
      <c r="J235" s="5">
        <f>Hoja2!Z235</f>
        <v>0</v>
      </c>
      <c r="K235" s="5">
        <f>Hoja2!AB235</f>
        <v>0</v>
      </c>
      <c r="L235" s="5">
        <v>0</v>
      </c>
      <c r="M235" s="96">
        <f>Hoja2!AC235</f>
        <v>0</v>
      </c>
      <c r="N235" s="1" t="str">
        <f>Hoja2!AD235</f>
        <v>N</v>
      </c>
      <c r="O235" s="9" t="str">
        <f>Hoja2!AE235</f>
        <v xml:space="preserve"> - </v>
      </c>
      <c r="P235" s="9" t="str">
        <f>Hoja2!AF235</f>
        <v xml:space="preserve"> - </v>
      </c>
      <c r="Q235" s="9" t="str">
        <f>Hoja2!AG235</f>
        <v xml:space="preserve"> - </v>
      </c>
      <c r="R235" s="9" t="str">
        <f>Hoja2!AH235</f>
        <v xml:space="preserve"> - </v>
      </c>
      <c r="S235" s="9" t="str">
        <f>Hoja2!AI235</f>
        <v>A-1</v>
      </c>
      <c r="T235" s="9" t="str">
        <f>Hoja2!AJ235</f>
        <v>3011020110194</v>
      </c>
      <c r="U235" s="1"/>
      <c r="V235" s="53">
        <f t="shared" si="4"/>
        <v>13</v>
      </c>
    </row>
    <row r="236" spans="1:22" ht="30" customHeight="1" x14ac:dyDescent="0.25">
      <c r="A236" s="186">
        <f>Hoja2!B236</f>
        <v>0</v>
      </c>
      <c r="B236">
        <f>Hoja2!R236</f>
        <v>0</v>
      </c>
      <c r="C236" s="1"/>
      <c r="D236" t="str">
        <f>Hoja2!T236</f>
        <v>2026</v>
      </c>
      <c r="E236" s="113">
        <f>Hoja2!U236</f>
        <v>0</v>
      </c>
      <c r="F236" s="113">
        <f>Hoja2!V236</f>
        <v>0</v>
      </c>
      <c r="G236" s="113">
        <f>Hoja2!W236</f>
        <v>0</v>
      </c>
      <c r="H236" s="113">
        <f>Hoja2!X236</f>
        <v>0</v>
      </c>
      <c r="I236" s="5">
        <f>Hoja2!Y236</f>
        <v>0</v>
      </c>
      <c r="J236" s="5">
        <f>Hoja2!Z236</f>
        <v>0</v>
      </c>
      <c r="K236" s="5">
        <f>Hoja2!AB236</f>
        <v>0</v>
      </c>
      <c r="L236" s="5">
        <v>0</v>
      </c>
      <c r="M236" s="96">
        <f>Hoja2!AC236</f>
        <v>0</v>
      </c>
      <c r="N236" s="1" t="str">
        <f>Hoja2!AD236</f>
        <v>N</v>
      </c>
      <c r="O236" s="9" t="str">
        <f>Hoja2!AE236</f>
        <v xml:space="preserve"> - </v>
      </c>
      <c r="P236" s="9" t="str">
        <f>Hoja2!AF236</f>
        <v xml:space="preserve"> - </v>
      </c>
      <c r="Q236" s="9" t="str">
        <f>Hoja2!AG236</f>
        <v xml:space="preserve"> - </v>
      </c>
      <c r="R236" s="9" t="str">
        <f>Hoja2!AH236</f>
        <v xml:space="preserve"> - </v>
      </c>
      <c r="S236" s="9" t="str">
        <f>Hoja2!AI236</f>
        <v>A-1</v>
      </c>
      <c r="T236" s="9" t="str">
        <f>Hoja2!AJ236</f>
        <v>3011020110195</v>
      </c>
      <c r="U236" s="1"/>
      <c r="V236" s="53">
        <f t="shared" si="4"/>
        <v>13</v>
      </c>
    </row>
    <row r="237" spans="1:22" ht="30" customHeight="1" x14ac:dyDescent="0.25">
      <c r="A237" s="186">
        <f>Hoja2!B237</f>
        <v>0</v>
      </c>
      <c r="B237">
        <f>Hoja2!R237</f>
        <v>0</v>
      </c>
      <c r="C237" s="1"/>
      <c r="D237" t="str">
        <f>Hoja2!T237</f>
        <v>2026</v>
      </c>
      <c r="E237" s="113">
        <f>Hoja2!U237</f>
        <v>0</v>
      </c>
      <c r="F237" s="113">
        <f>Hoja2!V237</f>
        <v>0</v>
      </c>
      <c r="G237" s="113">
        <f>Hoja2!W237</f>
        <v>0</v>
      </c>
      <c r="H237" s="113">
        <f>Hoja2!X237</f>
        <v>0</v>
      </c>
      <c r="I237" s="5">
        <f>Hoja2!Y237</f>
        <v>0</v>
      </c>
      <c r="J237" s="5">
        <f>Hoja2!Z237</f>
        <v>0</v>
      </c>
      <c r="K237" s="5">
        <f>Hoja2!AB237</f>
        <v>0</v>
      </c>
      <c r="L237" s="5">
        <v>0</v>
      </c>
      <c r="M237" s="96">
        <f>Hoja2!AC237</f>
        <v>0</v>
      </c>
      <c r="N237" s="1" t="str">
        <f>Hoja2!AD237</f>
        <v>N</v>
      </c>
      <c r="O237" s="9" t="str">
        <f>Hoja2!AE237</f>
        <v xml:space="preserve"> - </v>
      </c>
      <c r="P237" s="9" t="str">
        <f>Hoja2!AF237</f>
        <v xml:space="preserve"> - </v>
      </c>
      <c r="Q237" s="9" t="str">
        <f>Hoja2!AG237</f>
        <v xml:space="preserve"> - </v>
      </c>
      <c r="R237" s="9" t="str">
        <f>Hoja2!AH237</f>
        <v xml:space="preserve"> - </v>
      </c>
      <c r="S237" s="9" t="str">
        <f>Hoja2!AI237</f>
        <v>A-1</v>
      </c>
      <c r="T237" s="9" t="str">
        <f>Hoja2!AJ237</f>
        <v>3011020110196</v>
      </c>
      <c r="U237" s="1"/>
      <c r="V237" s="53">
        <f t="shared" si="4"/>
        <v>13</v>
      </c>
    </row>
    <row r="238" spans="1:22" ht="30" customHeight="1" x14ac:dyDescent="0.25">
      <c r="A238" s="186">
        <f>Hoja2!B238</f>
        <v>0</v>
      </c>
      <c r="B238">
        <f>Hoja2!R238</f>
        <v>0</v>
      </c>
      <c r="C238" s="1"/>
      <c r="D238" t="str">
        <f>Hoja2!T238</f>
        <v>2026</v>
      </c>
      <c r="E238" s="113">
        <f>Hoja2!U238</f>
        <v>0</v>
      </c>
      <c r="F238" s="113">
        <f>Hoja2!V238</f>
        <v>0</v>
      </c>
      <c r="G238" s="113">
        <f>Hoja2!W238</f>
        <v>0</v>
      </c>
      <c r="H238" s="113">
        <f>Hoja2!X238</f>
        <v>0</v>
      </c>
      <c r="I238" s="5">
        <f>Hoja2!Y238</f>
        <v>0</v>
      </c>
      <c r="J238" s="5">
        <f>Hoja2!Z238</f>
        <v>0</v>
      </c>
      <c r="K238" s="5">
        <f>Hoja2!AB238</f>
        <v>0</v>
      </c>
      <c r="L238" s="5">
        <v>0</v>
      </c>
      <c r="M238" s="96">
        <f>Hoja2!AC238</f>
        <v>0</v>
      </c>
      <c r="N238" s="1" t="str">
        <f>Hoja2!AD238</f>
        <v>N</v>
      </c>
      <c r="O238" s="9" t="str">
        <f>Hoja2!AE238</f>
        <v xml:space="preserve"> - </v>
      </c>
      <c r="P238" s="9" t="str">
        <f>Hoja2!AF238</f>
        <v xml:space="preserve"> - </v>
      </c>
      <c r="Q238" s="9" t="str">
        <f>Hoja2!AG238</f>
        <v xml:space="preserve"> - </v>
      </c>
      <c r="R238" s="9" t="str">
        <f>Hoja2!AH238</f>
        <v xml:space="preserve"> - </v>
      </c>
      <c r="S238" s="9" t="str">
        <f>Hoja2!AI238</f>
        <v>A-1</v>
      </c>
      <c r="T238" s="9" t="str">
        <f>Hoja2!AJ238</f>
        <v>3011020110197</v>
      </c>
      <c r="U238" s="1"/>
      <c r="V238" s="53">
        <f t="shared" si="4"/>
        <v>13</v>
      </c>
    </row>
    <row r="239" spans="1:22" ht="30" customHeight="1" x14ac:dyDescent="0.25">
      <c r="A239" s="186">
        <f>Hoja2!B239</f>
        <v>0</v>
      </c>
      <c r="B239">
        <f>Hoja2!R239</f>
        <v>0</v>
      </c>
      <c r="C239" s="1"/>
      <c r="D239" t="str">
        <f>Hoja2!T239</f>
        <v>2026</v>
      </c>
      <c r="E239" s="113">
        <f>Hoja2!U239</f>
        <v>0</v>
      </c>
      <c r="F239" s="113">
        <f>Hoja2!V239</f>
        <v>0</v>
      </c>
      <c r="G239" s="113">
        <f>Hoja2!W239</f>
        <v>0</v>
      </c>
      <c r="H239" s="113">
        <f>Hoja2!X239</f>
        <v>0</v>
      </c>
      <c r="I239" s="5">
        <f>Hoja2!Y239</f>
        <v>0</v>
      </c>
      <c r="J239" s="5">
        <f>Hoja2!Z239</f>
        <v>0</v>
      </c>
      <c r="K239" s="5">
        <f>Hoja2!AB239</f>
        <v>0</v>
      </c>
      <c r="L239" s="5">
        <v>0</v>
      </c>
      <c r="M239" s="96">
        <f>Hoja2!AC239</f>
        <v>0</v>
      </c>
      <c r="N239" s="1" t="str">
        <f>Hoja2!AD239</f>
        <v>N</v>
      </c>
      <c r="O239" s="9" t="str">
        <f>Hoja2!AE239</f>
        <v xml:space="preserve"> - </v>
      </c>
      <c r="P239" s="9" t="str">
        <f>Hoja2!AF239</f>
        <v xml:space="preserve"> - </v>
      </c>
      <c r="Q239" s="9" t="str">
        <f>Hoja2!AG239</f>
        <v xml:space="preserve"> - </v>
      </c>
      <c r="R239" s="9" t="str">
        <f>Hoja2!AH239</f>
        <v xml:space="preserve"> - </v>
      </c>
      <c r="S239" s="9" t="str">
        <f>Hoja2!AI239</f>
        <v>A-1</v>
      </c>
      <c r="T239" s="9" t="str">
        <f>Hoja2!AJ239</f>
        <v>3011020110198</v>
      </c>
      <c r="U239" s="1"/>
      <c r="V239" s="53">
        <f t="shared" si="4"/>
        <v>13</v>
      </c>
    </row>
    <row r="240" spans="1:22" ht="30" customHeight="1" x14ac:dyDescent="0.25">
      <c r="A240" s="186">
        <f>Hoja2!B240</f>
        <v>0</v>
      </c>
      <c r="B240">
        <f>Hoja2!R240</f>
        <v>0</v>
      </c>
      <c r="C240" s="1"/>
      <c r="D240" t="str">
        <f>Hoja2!T240</f>
        <v>2026</v>
      </c>
      <c r="E240" s="113">
        <f>Hoja2!U240</f>
        <v>0</v>
      </c>
      <c r="F240" s="113">
        <f>Hoja2!V240</f>
        <v>0</v>
      </c>
      <c r="G240" s="113">
        <f>Hoja2!W240</f>
        <v>0</v>
      </c>
      <c r="H240" s="113">
        <f>Hoja2!X240</f>
        <v>0</v>
      </c>
      <c r="I240" s="5">
        <f>Hoja2!Y240</f>
        <v>0</v>
      </c>
      <c r="J240" s="5">
        <f>Hoja2!Z240</f>
        <v>0</v>
      </c>
      <c r="K240" s="5">
        <f>Hoja2!AB240</f>
        <v>0</v>
      </c>
      <c r="L240" s="5">
        <v>0</v>
      </c>
      <c r="M240" s="96">
        <f>Hoja2!AC240</f>
        <v>0</v>
      </c>
      <c r="N240" s="1" t="str">
        <f>Hoja2!AD240</f>
        <v>N</v>
      </c>
      <c r="O240" s="9" t="str">
        <f>Hoja2!AE240</f>
        <v xml:space="preserve"> - </v>
      </c>
      <c r="P240" s="9" t="str">
        <f>Hoja2!AF240</f>
        <v xml:space="preserve"> - </v>
      </c>
      <c r="Q240" s="9" t="str">
        <f>Hoja2!AG240</f>
        <v xml:space="preserve"> - </v>
      </c>
      <c r="R240" s="9" t="str">
        <f>Hoja2!AH240</f>
        <v xml:space="preserve"> - </v>
      </c>
      <c r="S240" s="9" t="str">
        <f>Hoja2!AI240</f>
        <v>A-1</v>
      </c>
      <c r="T240" s="9" t="str">
        <f>Hoja2!AJ240</f>
        <v>3011020110199</v>
      </c>
      <c r="U240" s="1"/>
      <c r="V240" s="53">
        <f t="shared" si="4"/>
        <v>13</v>
      </c>
    </row>
    <row r="241" spans="1:22" ht="30" customHeight="1" x14ac:dyDescent="0.25">
      <c r="A241" s="186">
        <f>Hoja2!B241</f>
        <v>0</v>
      </c>
      <c r="B241">
        <f>Hoja2!R241</f>
        <v>0</v>
      </c>
      <c r="C241" s="1"/>
      <c r="D241" t="str">
        <f>Hoja2!T241</f>
        <v>2026</v>
      </c>
      <c r="E241" s="113">
        <f>Hoja2!U241</f>
        <v>0</v>
      </c>
      <c r="F241" s="113">
        <f>Hoja2!V241</f>
        <v>0</v>
      </c>
      <c r="G241" s="113">
        <f>Hoja2!W241</f>
        <v>0</v>
      </c>
      <c r="H241" s="113">
        <f>Hoja2!X241</f>
        <v>0</v>
      </c>
      <c r="I241" s="5">
        <f>Hoja2!Y241</f>
        <v>0</v>
      </c>
      <c r="J241" s="5">
        <f>Hoja2!Z241</f>
        <v>0</v>
      </c>
      <c r="K241" s="5">
        <f>Hoja2!AB241</f>
        <v>0</v>
      </c>
      <c r="L241" s="5">
        <v>0</v>
      </c>
      <c r="M241" s="96">
        <f>Hoja2!AC241</f>
        <v>0</v>
      </c>
      <c r="N241" s="1" t="str">
        <f>Hoja2!AD241</f>
        <v>N</v>
      </c>
      <c r="O241" s="9" t="str">
        <f>Hoja2!AE241</f>
        <v xml:space="preserve"> - </v>
      </c>
      <c r="P241" s="9" t="str">
        <f>Hoja2!AF241</f>
        <v xml:space="preserve"> - </v>
      </c>
      <c r="Q241" s="9" t="str">
        <f>Hoja2!AG241</f>
        <v xml:space="preserve"> - </v>
      </c>
      <c r="R241" s="9" t="str">
        <f>Hoja2!AH241</f>
        <v xml:space="preserve"> - </v>
      </c>
      <c r="S241" s="9" t="str">
        <f>Hoja2!AI241</f>
        <v>A-1</v>
      </c>
      <c r="T241" s="9" t="str">
        <f>Hoja2!AJ241</f>
        <v>3011020110200</v>
      </c>
      <c r="U241" s="1"/>
      <c r="V241" s="53">
        <f t="shared" si="4"/>
        <v>13</v>
      </c>
    </row>
    <row r="242" spans="1:22" ht="30" customHeight="1" x14ac:dyDescent="0.25">
      <c r="A242" s="186">
        <f>Hoja2!B242</f>
        <v>0</v>
      </c>
      <c r="B242">
        <f>Hoja2!R242</f>
        <v>0</v>
      </c>
      <c r="C242" s="1"/>
      <c r="D242" t="str">
        <f>Hoja2!T242</f>
        <v>2026</v>
      </c>
      <c r="E242" s="113">
        <f>Hoja2!U242</f>
        <v>0</v>
      </c>
      <c r="F242" s="113">
        <f>Hoja2!V242</f>
        <v>0</v>
      </c>
      <c r="G242" s="113">
        <f>Hoja2!W242</f>
        <v>0</v>
      </c>
      <c r="H242" s="113">
        <f>Hoja2!X242</f>
        <v>0</v>
      </c>
      <c r="I242" s="5">
        <f>Hoja2!Y242</f>
        <v>0</v>
      </c>
      <c r="J242" s="5">
        <f>Hoja2!Z242</f>
        <v>0</v>
      </c>
      <c r="K242" s="5">
        <f>Hoja2!AB242</f>
        <v>0</v>
      </c>
      <c r="L242" s="5">
        <v>0</v>
      </c>
      <c r="M242" s="96">
        <f>Hoja2!AC242</f>
        <v>0</v>
      </c>
      <c r="N242" s="1" t="str">
        <f>Hoja2!AD242</f>
        <v>N</v>
      </c>
      <c r="O242" s="9" t="str">
        <f>Hoja2!AE242</f>
        <v xml:space="preserve"> - </v>
      </c>
      <c r="P242" s="9" t="str">
        <f>Hoja2!AF242</f>
        <v xml:space="preserve"> - </v>
      </c>
      <c r="Q242" s="9" t="str">
        <f>Hoja2!AG242</f>
        <v xml:space="preserve"> - </v>
      </c>
      <c r="R242" s="9" t="str">
        <f>Hoja2!AH242</f>
        <v xml:space="preserve"> - </v>
      </c>
      <c r="S242" s="9" t="str">
        <f>Hoja2!AI242</f>
        <v>A-1</v>
      </c>
      <c r="T242" s="9" t="str">
        <f>Hoja2!AJ242</f>
        <v>3011020110201</v>
      </c>
      <c r="U242" s="1"/>
      <c r="V242" s="53">
        <f t="shared" si="4"/>
        <v>13</v>
      </c>
    </row>
    <row r="243" spans="1:22" ht="30" customHeight="1" x14ac:dyDescent="0.25">
      <c r="A243" s="186">
        <f>Hoja2!B243</f>
        <v>0</v>
      </c>
      <c r="B243">
        <f>Hoja2!R243</f>
        <v>0</v>
      </c>
      <c r="C243" s="1"/>
      <c r="D243" t="str">
        <f>Hoja2!T243</f>
        <v>2026</v>
      </c>
      <c r="E243" s="113">
        <f>Hoja2!U243</f>
        <v>0</v>
      </c>
      <c r="F243" s="113">
        <f>Hoja2!V243</f>
        <v>0</v>
      </c>
      <c r="G243" s="113">
        <f>Hoja2!W243</f>
        <v>0</v>
      </c>
      <c r="H243" s="113">
        <f>Hoja2!X243</f>
        <v>0</v>
      </c>
      <c r="I243" s="5">
        <f>Hoja2!Y243</f>
        <v>0</v>
      </c>
      <c r="J243" s="5">
        <f>Hoja2!Z243</f>
        <v>0</v>
      </c>
      <c r="K243" s="5">
        <f>Hoja2!AB243</f>
        <v>0</v>
      </c>
      <c r="L243" s="5">
        <v>0</v>
      </c>
      <c r="M243" s="96">
        <f>Hoja2!AC243</f>
        <v>0</v>
      </c>
      <c r="N243" s="1" t="str">
        <f>Hoja2!AD243</f>
        <v>N</v>
      </c>
      <c r="O243" s="9" t="str">
        <f>Hoja2!AE243</f>
        <v xml:space="preserve"> - </v>
      </c>
      <c r="P243" s="9" t="str">
        <f>Hoja2!AF243</f>
        <v xml:space="preserve"> - </v>
      </c>
      <c r="Q243" s="9" t="str">
        <f>Hoja2!AG243</f>
        <v xml:space="preserve"> - </v>
      </c>
      <c r="R243" s="9" t="str">
        <f>Hoja2!AH243</f>
        <v xml:space="preserve"> - </v>
      </c>
      <c r="S243" s="9" t="str">
        <f>Hoja2!AI243</f>
        <v>A-1</v>
      </c>
      <c r="T243" s="9" t="str">
        <f>Hoja2!AJ243</f>
        <v>3011020110202</v>
      </c>
      <c r="U243" s="1"/>
      <c r="V243" s="53">
        <f t="shared" si="4"/>
        <v>13</v>
      </c>
    </row>
    <row r="244" spans="1:22" ht="30" customHeight="1" x14ac:dyDescent="0.25">
      <c r="A244" s="186">
        <f>Hoja2!B244</f>
        <v>0</v>
      </c>
      <c r="B244">
        <f>Hoja2!R244</f>
        <v>0</v>
      </c>
      <c r="C244" s="1"/>
      <c r="D244" t="str">
        <f>Hoja2!T244</f>
        <v>2026</v>
      </c>
      <c r="E244" s="113">
        <f>Hoja2!U244</f>
        <v>0</v>
      </c>
      <c r="F244" s="113">
        <f>Hoja2!V244</f>
        <v>0</v>
      </c>
      <c r="G244" s="113">
        <f>Hoja2!W244</f>
        <v>0</v>
      </c>
      <c r="H244" s="113">
        <f>Hoja2!X244</f>
        <v>0</v>
      </c>
      <c r="I244" s="5">
        <f>Hoja2!Y244</f>
        <v>0</v>
      </c>
      <c r="J244" s="5">
        <f>Hoja2!Z244</f>
        <v>0</v>
      </c>
      <c r="K244" s="5">
        <f>Hoja2!AB244</f>
        <v>0</v>
      </c>
      <c r="L244" s="5">
        <v>0</v>
      </c>
      <c r="M244" s="96">
        <f>Hoja2!AC244</f>
        <v>0</v>
      </c>
      <c r="N244" s="1" t="str">
        <f>Hoja2!AD244</f>
        <v>N</v>
      </c>
      <c r="O244" s="9" t="str">
        <f>Hoja2!AE244</f>
        <v xml:space="preserve"> - </v>
      </c>
      <c r="P244" s="9" t="str">
        <f>Hoja2!AF244</f>
        <v xml:space="preserve"> - </v>
      </c>
      <c r="Q244" s="9" t="str">
        <f>Hoja2!AG244</f>
        <v xml:space="preserve"> - </v>
      </c>
      <c r="R244" s="9" t="str">
        <f>Hoja2!AH244</f>
        <v xml:space="preserve"> - </v>
      </c>
      <c r="S244" s="9" t="str">
        <f>Hoja2!AI244</f>
        <v>A-1</v>
      </c>
      <c r="T244" s="9" t="str">
        <f>Hoja2!AJ244</f>
        <v>3011020110203</v>
      </c>
      <c r="U244" s="1"/>
      <c r="V244" s="53">
        <f t="shared" si="4"/>
        <v>13</v>
      </c>
    </row>
    <row r="245" spans="1:22" ht="30" customHeight="1" x14ac:dyDescent="0.25">
      <c r="A245" s="186">
        <f>Hoja2!B245</f>
        <v>0</v>
      </c>
      <c r="B245">
        <f>Hoja2!R245</f>
        <v>0</v>
      </c>
      <c r="C245" s="1"/>
      <c r="D245" t="str">
        <f>Hoja2!T245</f>
        <v>2026</v>
      </c>
      <c r="E245" s="113">
        <f>Hoja2!U245</f>
        <v>0</v>
      </c>
      <c r="F245" s="113">
        <f>Hoja2!V245</f>
        <v>0</v>
      </c>
      <c r="G245" s="113">
        <f>Hoja2!W245</f>
        <v>0</v>
      </c>
      <c r="H245" s="113">
        <f>Hoja2!X245</f>
        <v>0</v>
      </c>
      <c r="I245" s="5">
        <f>Hoja2!Y245</f>
        <v>0</v>
      </c>
      <c r="J245" s="5">
        <f>Hoja2!Z245</f>
        <v>0</v>
      </c>
      <c r="K245" s="5">
        <f>Hoja2!AB245</f>
        <v>0</v>
      </c>
      <c r="L245" s="5">
        <v>0</v>
      </c>
      <c r="M245" s="96">
        <f>Hoja2!AC245</f>
        <v>0</v>
      </c>
      <c r="N245" s="1" t="str">
        <f>Hoja2!AD245</f>
        <v>N</v>
      </c>
      <c r="O245" s="9" t="str">
        <f>Hoja2!AE245</f>
        <v xml:space="preserve"> - </v>
      </c>
      <c r="P245" s="9" t="str">
        <f>Hoja2!AF245</f>
        <v xml:space="preserve"> - </v>
      </c>
      <c r="Q245" s="9" t="str">
        <f>Hoja2!AG245</f>
        <v xml:space="preserve"> - </v>
      </c>
      <c r="R245" s="9" t="str">
        <f>Hoja2!AH245</f>
        <v xml:space="preserve"> - </v>
      </c>
      <c r="S245" s="9" t="str">
        <f>Hoja2!AI245</f>
        <v>A-1</v>
      </c>
      <c r="T245" s="9" t="str">
        <f>Hoja2!AJ245</f>
        <v>3011020110204</v>
      </c>
      <c r="U245" s="1"/>
      <c r="V245" s="53">
        <f t="shared" si="4"/>
        <v>13</v>
      </c>
    </row>
    <row r="246" spans="1:22" ht="30" customHeight="1" x14ac:dyDescent="0.25">
      <c r="A246" s="186">
        <f>Hoja2!B246</f>
        <v>0</v>
      </c>
      <c r="B246">
        <f>Hoja2!R246</f>
        <v>0</v>
      </c>
      <c r="C246" s="1"/>
      <c r="D246" t="str">
        <f>Hoja2!T246</f>
        <v>2026</v>
      </c>
      <c r="E246" s="113">
        <f>Hoja2!U246</f>
        <v>0</v>
      </c>
      <c r="F246" s="113">
        <f>Hoja2!V246</f>
        <v>0</v>
      </c>
      <c r="G246" s="113">
        <f>Hoja2!W246</f>
        <v>0</v>
      </c>
      <c r="H246" s="113">
        <f>Hoja2!X246</f>
        <v>0</v>
      </c>
      <c r="I246" s="5">
        <f>Hoja2!Y246</f>
        <v>0</v>
      </c>
      <c r="J246" s="5">
        <f>Hoja2!Z246</f>
        <v>0</v>
      </c>
      <c r="K246" s="5">
        <f>Hoja2!AB246</f>
        <v>0</v>
      </c>
      <c r="L246" s="5">
        <v>0</v>
      </c>
      <c r="M246" s="96">
        <f>Hoja2!AC246</f>
        <v>0</v>
      </c>
      <c r="N246" s="1" t="str">
        <f>Hoja2!AD246</f>
        <v>N</v>
      </c>
      <c r="O246" s="9" t="str">
        <f>Hoja2!AE246</f>
        <v xml:space="preserve"> - </v>
      </c>
      <c r="P246" s="9" t="str">
        <f>Hoja2!AF246</f>
        <v xml:space="preserve"> - </v>
      </c>
      <c r="Q246" s="9" t="str">
        <f>Hoja2!AG246</f>
        <v xml:space="preserve"> - </v>
      </c>
      <c r="R246" s="9" t="str">
        <f>Hoja2!AH246</f>
        <v xml:space="preserve"> - </v>
      </c>
      <c r="S246" s="9" t="str">
        <f>Hoja2!AI246</f>
        <v>A-1</v>
      </c>
      <c r="T246" s="9" t="str">
        <f>Hoja2!AJ246</f>
        <v>3011020110205</v>
      </c>
      <c r="U246" s="1"/>
      <c r="V246" s="53">
        <f t="shared" si="4"/>
        <v>13</v>
      </c>
    </row>
    <row r="247" spans="1:22" ht="30" customHeight="1" x14ac:dyDescent="0.25">
      <c r="A247" s="186">
        <f>Hoja2!B247</f>
        <v>0</v>
      </c>
      <c r="B247">
        <f>Hoja2!R247</f>
        <v>0</v>
      </c>
      <c r="C247" s="1"/>
      <c r="D247" t="str">
        <f>Hoja2!T247</f>
        <v>2026</v>
      </c>
      <c r="E247" s="113">
        <f>Hoja2!U247</f>
        <v>0</v>
      </c>
      <c r="F247" s="113">
        <f>Hoja2!V247</f>
        <v>0</v>
      </c>
      <c r="G247" s="113">
        <f>Hoja2!W247</f>
        <v>0</v>
      </c>
      <c r="H247" s="113">
        <f>Hoja2!X247</f>
        <v>0</v>
      </c>
      <c r="I247" s="5">
        <f>Hoja2!Y247</f>
        <v>0</v>
      </c>
      <c r="J247" s="5">
        <f>Hoja2!Z247</f>
        <v>0</v>
      </c>
      <c r="K247" s="5">
        <f>Hoja2!AB247</f>
        <v>0</v>
      </c>
      <c r="L247" s="5">
        <v>0</v>
      </c>
      <c r="M247" s="96">
        <f>Hoja2!AC247</f>
        <v>0</v>
      </c>
      <c r="N247" s="1" t="str">
        <f>Hoja2!AD247</f>
        <v>N</v>
      </c>
      <c r="O247" s="9" t="str">
        <f>Hoja2!AE247</f>
        <v xml:space="preserve"> - </v>
      </c>
      <c r="P247" s="9" t="str">
        <f>Hoja2!AF247</f>
        <v xml:space="preserve"> - </v>
      </c>
      <c r="Q247" s="9" t="str">
        <f>Hoja2!AG247</f>
        <v xml:space="preserve"> - </v>
      </c>
      <c r="R247" s="9" t="str">
        <f>Hoja2!AH247</f>
        <v xml:space="preserve"> - </v>
      </c>
      <c r="S247" s="9" t="str">
        <f>Hoja2!AI247</f>
        <v>A-1</v>
      </c>
      <c r="T247" s="9" t="str">
        <f>Hoja2!AJ247</f>
        <v>3011020110206</v>
      </c>
      <c r="U247" s="1"/>
      <c r="V247" s="53">
        <f t="shared" si="4"/>
        <v>13</v>
      </c>
    </row>
    <row r="248" spans="1:22" ht="30" customHeight="1" x14ac:dyDescent="0.25">
      <c r="A248" s="186">
        <f>Hoja2!B248</f>
        <v>0</v>
      </c>
      <c r="B248">
        <f>Hoja2!R248</f>
        <v>0</v>
      </c>
      <c r="C248" s="1"/>
      <c r="D248" t="str">
        <f>Hoja2!T248</f>
        <v>2026</v>
      </c>
      <c r="E248" s="113">
        <f>Hoja2!U248</f>
        <v>0</v>
      </c>
      <c r="F248" s="113">
        <f>Hoja2!V248</f>
        <v>0</v>
      </c>
      <c r="G248" s="113">
        <f>Hoja2!W248</f>
        <v>0</v>
      </c>
      <c r="H248" s="113">
        <f>Hoja2!X248</f>
        <v>0</v>
      </c>
      <c r="I248" s="5">
        <f>Hoja2!Y248</f>
        <v>0</v>
      </c>
      <c r="J248" s="5">
        <f>Hoja2!Z248</f>
        <v>0</v>
      </c>
      <c r="K248" s="5">
        <f>Hoja2!AB248</f>
        <v>0</v>
      </c>
      <c r="L248" s="5">
        <v>0</v>
      </c>
      <c r="M248" s="96">
        <f>Hoja2!AC248</f>
        <v>0</v>
      </c>
      <c r="N248" s="1" t="str">
        <f>Hoja2!AD248</f>
        <v>N</v>
      </c>
      <c r="O248" s="9" t="str">
        <f>Hoja2!AE248</f>
        <v xml:space="preserve"> - </v>
      </c>
      <c r="P248" s="9" t="str">
        <f>Hoja2!AF248</f>
        <v xml:space="preserve"> - </v>
      </c>
      <c r="Q248" s="9" t="str">
        <f>Hoja2!AG248</f>
        <v xml:space="preserve"> - </v>
      </c>
      <c r="R248" s="9" t="str">
        <f>Hoja2!AH248</f>
        <v xml:space="preserve"> - </v>
      </c>
      <c r="S248" s="9" t="str">
        <f>Hoja2!AI248</f>
        <v>A-1</v>
      </c>
      <c r="T248" s="9" t="str">
        <f>Hoja2!AJ248</f>
        <v>3011020110207</v>
      </c>
      <c r="U248" s="1"/>
      <c r="V248" s="53">
        <f t="shared" si="4"/>
        <v>13</v>
      </c>
    </row>
    <row r="249" spans="1:22" ht="30" customHeight="1" x14ac:dyDescent="0.25">
      <c r="A249" s="186">
        <f>Hoja2!B249</f>
        <v>0</v>
      </c>
      <c r="B249">
        <f>Hoja2!R249</f>
        <v>0</v>
      </c>
      <c r="C249" s="1"/>
      <c r="D249" t="str">
        <f>Hoja2!T249</f>
        <v>2026</v>
      </c>
      <c r="E249" s="113">
        <f>Hoja2!U249</f>
        <v>0</v>
      </c>
      <c r="F249" s="113">
        <f>Hoja2!V249</f>
        <v>0</v>
      </c>
      <c r="G249" s="113">
        <f>Hoja2!W249</f>
        <v>0</v>
      </c>
      <c r="H249" s="113">
        <f>Hoja2!X249</f>
        <v>0</v>
      </c>
      <c r="I249" s="5">
        <f>Hoja2!Y249</f>
        <v>0</v>
      </c>
      <c r="J249" s="5">
        <f>Hoja2!Z249</f>
        <v>0</v>
      </c>
      <c r="K249" s="5">
        <f>Hoja2!AB249</f>
        <v>0</v>
      </c>
      <c r="L249" s="5">
        <v>0</v>
      </c>
      <c r="M249" s="96">
        <f>Hoja2!AC249</f>
        <v>0</v>
      </c>
      <c r="N249" s="1" t="str">
        <f>Hoja2!AD249</f>
        <v>N</v>
      </c>
      <c r="O249" s="9" t="str">
        <f>Hoja2!AE249</f>
        <v xml:space="preserve"> - </v>
      </c>
      <c r="P249" s="9" t="str">
        <f>Hoja2!AF249</f>
        <v xml:space="preserve"> - </v>
      </c>
      <c r="Q249" s="9" t="str">
        <f>Hoja2!AG249</f>
        <v xml:space="preserve"> - </v>
      </c>
      <c r="R249" s="9" t="str">
        <f>Hoja2!AH249</f>
        <v xml:space="preserve"> - </v>
      </c>
      <c r="S249" s="9" t="str">
        <f>Hoja2!AI249</f>
        <v>A-1</v>
      </c>
      <c r="T249" s="9" t="str">
        <f>Hoja2!AJ249</f>
        <v>3011020110208</v>
      </c>
      <c r="U249" s="1"/>
      <c r="V249" s="53">
        <f t="shared" si="4"/>
        <v>13</v>
      </c>
    </row>
    <row r="250" spans="1:22" ht="30" customHeight="1" x14ac:dyDescent="0.25">
      <c r="A250" s="186">
        <f>Hoja2!B250</f>
        <v>0</v>
      </c>
      <c r="B250">
        <f>Hoja2!R250</f>
        <v>0</v>
      </c>
      <c r="C250" s="1"/>
      <c r="D250" t="str">
        <f>Hoja2!T250</f>
        <v>2026</v>
      </c>
      <c r="E250" s="113">
        <f>Hoja2!U250</f>
        <v>0</v>
      </c>
      <c r="F250" s="113">
        <f>Hoja2!V250</f>
        <v>0</v>
      </c>
      <c r="G250" s="113">
        <f>Hoja2!W250</f>
        <v>0</v>
      </c>
      <c r="H250" s="113">
        <f>Hoja2!X250</f>
        <v>0</v>
      </c>
      <c r="I250" s="5">
        <f>Hoja2!Y250</f>
        <v>0</v>
      </c>
      <c r="J250" s="5">
        <f>Hoja2!Z250</f>
        <v>0</v>
      </c>
      <c r="K250" s="5">
        <f>Hoja2!AB250</f>
        <v>0</v>
      </c>
      <c r="L250" s="5">
        <v>0</v>
      </c>
      <c r="M250" s="96">
        <f>Hoja2!AC250</f>
        <v>0</v>
      </c>
      <c r="N250" s="1" t="str">
        <f>Hoja2!AD250</f>
        <v>N</v>
      </c>
      <c r="O250" s="9" t="str">
        <f>Hoja2!AE250</f>
        <v xml:space="preserve"> - </v>
      </c>
      <c r="P250" s="9" t="str">
        <f>Hoja2!AF250</f>
        <v xml:space="preserve"> - </v>
      </c>
      <c r="Q250" s="9" t="str">
        <f>Hoja2!AG250</f>
        <v xml:space="preserve"> - </v>
      </c>
      <c r="R250" s="9" t="str">
        <f>Hoja2!AH250</f>
        <v xml:space="preserve"> - </v>
      </c>
      <c r="S250" s="9" t="str">
        <f>Hoja2!AI250</f>
        <v>A-1</v>
      </c>
      <c r="T250" s="9" t="str">
        <f>Hoja2!AJ250</f>
        <v>3011020110209</v>
      </c>
      <c r="U250" s="1"/>
      <c r="V250" s="53">
        <f t="shared" si="4"/>
        <v>13</v>
      </c>
    </row>
    <row r="251" spans="1:22" ht="30" customHeight="1" x14ac:dyDescent="0.25">
      <c r="A251" s="186">
        <f>Hoja2!B251</f>
        <v>0</v>
      </c>
      <c r="B251">
        <f>Hoja2!R251</f>
        <v>0</v>
      </c>
      <c r="C251" s="1"/>
      <c r="D251" t="str">
        <f>Hoja2!T251</f>
        <v>2026</v>
      </c>
      <c r="E251" s="113">
        <f>Hoja2!U251</f>
        <v>0</v>
      </c>
      <c r="F251" s="113">
        <f>Hoja2!V251</f>
        <v>0</v>
      </c>
      <c r="G251" s="113">
        <f>Hoja2!W251</f>
        <v>0</v>
      </c>
      <c r="H251" s="113">
        <f>Hoja2!X251</f>
        <v>0</v>
      </c>
      <c r="I251" s="5">
        <f>Hoja2!Y251</f>
        <v>0</v>
      </c>
      <c r="J251" s="5">
        <f>Hoja2!Z251</f>
        <v>0</v>
      </c>
      <c r="K251" s="5">
        <f>Hoja2!AB251</f>
        <v>0</v>
      </c>
      <c r="L251" s="5">
        <v>0</v>
      </c>
      <c r="M251" s="96">
        <f>Hoja2!AC251</f>
        <v>0</v>
      </c>
      <c r="N251" s="1" t="str">
        <f>Hoja2!AD251</f>
        <v>N</v>
      </c>
      <c r="O251" s="9" t="str">
        <f>Hoja2!AE251</f>
        <v xml:space="preserve"> - </v>
      </c>
      <c r="P251" s="9" t="str">
        <f>Hoja2!AF251</f>
        <v xml:space="preserve"> - </v>
      </c>
      <c r="Q251" s="9" t="str">
        <f>Hoja2!AG251</f>
        <v xml:space="preserve"> - </v>
      </c>
      <c r="R251" s="9" t="str">
        <f>Hoja2!AH251</f>
        <v xml:space="preserve"> - </v>
      </c>
      <c r="S251" s="9" t="str">
        <f>Hoja2!AI251</f>
        <v>A-1</v>
      </c>
      <c r="T251" s="9" t="str">
        <f>Hoja2!AJ251</f>
        <v>3011020110210</v>
      </c>
      <c r="V251" s="53">
        <f t="shared" si="4"/>
        <v>13</v>
      </c>
    </row>
    <row r="252" spans="1:22" ht="30" customHeight="1" x14ac:dyDescent="0.25">
      <c r="A252" s="186">
        <f>Hoja2!B252</f>
        <v>0</v>
      </c>
      <c r="B252">
        <f>Hoja2!R252</f>
        <v>0</v>
      </c>
      <c r="C252" s="1"/>
      <c r="D252" t="str">
        <f>Hoja2!T252</f>
        <v>2026</v>
      </c>
      <c r="E252" s="113">
        <f>Hoja2!U252</f>
        <v>0</v>
      </c>
      <c r="F252" s="113">
        <f>Hoja2!V252</f>
        <v>0</v>
      </c>
      <c r="G252" s="113">
        <f>Hoja2!W252</f>
        <v>0</v>
      </c>
      <c r="H252" s="113">
        <f>Hoja2!X252</f>
        <v>0</v>
      </c>
      <c r="I252" s="5">
        <f>Hoja2!Y252</f>
        <v>0</v>
      </c>
      <c r="J252" s="5">
        <f>Hoja2!Z252</f>
        <v>0</v>
      </c>
      <c r="K252" s="5">
        <f>Hoja2!AB252</f>
        <v>0</v>
      </c>
      <c r="L252" s="5">
        <v>0</v>
      </c>
      <c r="M252" s="96">
        <f>Hoja2!AC252</f>
        <v>0</v>
      </c>
      <c r="N252" s="1" t="str">
        <f>Hoja2!AD252</f>
        <v>N</v>
      </c>
      <c r="O252" s="9" t="str">
        <f>Hoja2!AE252</f>
        <v xml:space="preserve"> - </v>
      </c>
      <c r="P252" s="9" t="str">
        <f>Hoja2!AF252</f>
        <v xml:space="preserve"> - </v>
      </c>
      <c r="Q252" s="9" t="str">
        <f>Hoja2!AG252</f>
        <v xml:space="preserve"> - </v>
      </c>
      <c r="R252" s="9" t="str">
        <f>Hoja2!AH252</f>
        <v xml:space="preserve"> - </v>
      </c>
      <c r="S252" s="9" t="str">
        <f>Hoja2!AI252</f>
        <v>A-1</v>
      </c>
      <c r="T252" s="9" t="str">
        <f>Hoja2!AJ252</f>
        <v>3011020110211</v>
      </c>
      <c r="V252" s="53">
        <f t="shared" si="4"/>
        <v>13</v>
      </c>
    </row>
    <row r="253" spans="1:22" ht="30" customHeight="1" x14ac:dyDescent="0.25">
      <c r="A253" s="186">
        <f>Hoja2!B253</f>
        <v>0</v>
      </c>
      <c r="B253">
        <f>Hoja2!R253</f>
        <v>0</v>
      </c>
      <c r="C253" s="1"/>
      <c r="D253" t="str">
        <f>Hoja2!T253</f>
        <v>2026</v>
      </c>
      <c r="E253" s="113">
        <f>Hoja2!U253</f>
        <v>0</v>
      </c>
      <c r="F253" s="113">
        <f>Hoja2!V253</f>
        <v>0</v>
      </c>
      <c r="G253" s="113">
        <f>Hoja2!W253</f>
        <v>0</v>
      </c>
      <c r="H253" s="113">
        <f>Hoja2!X253</f>
        <v>0</v>
      </c>
      <c r="I253" s="5">
        <f>Hoja2!Y253</f>
        <v>0</v>
      </c>
      <c r="J253" s="5">
        <f>Hoja2!Z253</f>
        <v>0</v>
      </c>
      <c r="K253" s="5">
        <f>Hoja2!AB253</f>
        <v>0</v>
      </c>
      <c r="L253" s="5">
        <v>0</v>
      </c>
      <c r="M253" s="96">
        <f>Hoja2!AC253</f>
        <v>0</v>
      </c>
      <c r="N253" s="1" t="str">
        <f>Hoja2!AD253</f>
        <v>N</v>
      </c>
      <c r="O253" s="9" t="str">
        <f>Hoja2!AE253</f>
        <v xml:space="preserve"> - </v>
      </c>
      <c r="P253" s="9" t="str">
        <f>Hoja2!AF253</f>
        <v xml:space="preserve"> - </v>
      </c>
      <c r="Q253" s="9" t="str">
        <f>Hoja2!AG253</f>
        <v xml:space="preserve"> - </v>
      </c>
      <c r="R253" s="9" t="str">
        <f>Hoja2!AH253</f>
        <v xml:space="preserve"> - </v>
      </c>
      <c r="S253" s="9" t="str">
        <f>Hoja2!AI253</f>
        <v>A-1</v>
      </c>
      <c r="T253" s="9" t="str">
        <f>Hoja2!AJ253</f>
        <v>3011020110212</v>
      </c>
      <c r="V253" s="53">
        <f t="shared" si="4"/>
        <v>13</v>
      </c>
    </row>
    <row r="254" spans="1:22" ht="30" customHeight="1" x14ac:dyDescent="0.25">
      <c r="A254" s="186">
        <f>Hoja2!B254</f>
        <v>0</v>
      </c>
      <c r="B254">
        <f>Hoja2!R254</f>
        <v>0</v>
      </c>
      <c r="C254" s="1"/>
      <c r="D254" t="str">
        <f>Hoja2!T254</f>
        <v>2026</v>
      </c>
      <c r="E254" s="113">
        <f>Hoja2!U254</f>
        <v>0</v>
      </c>
      <c r="F254" s="113">
        <f>Hoja2!V254</f>
        <v>0</v>
      </c>
      <c r="G254" s="113">
        <f>Hoja2!W254</f>
        <v>0</v>
      </c>
      <c r="H254" s="113">
        <f>Hoja2!X254</f>
        <v>0</v>
      </c>
      <c r="I254" s="5">
        <f>Hoja2!Y254</f>
        <v>0</v>
      </c>
      <c r="J254" s="5">
        <f>Hoja2!Z254</f>
        <v>0</v>
      </c>
      <c r="K254" s="5">
        <f>Hoja2!AB254</f>
        <v>0</v>
      </c>
      <c r="L254" s="5">
        <v>0</v>
      </c>
      <c r="M254" s="96">
        <f>Hoja2!AC254</f>
        <v>0</v>
      </c>
      <c r="N254" s="1" t="str">
        <f>Hoja2!AD254</f>
        <v>N</v>
      </c>
      <c r="O254" s="9" t="str">
        <f>Hoja2!AE254</f>
        <v xml:space="preserve"> - </v>
      </c>
      <c r="P254" s="9" t="str">
        <f>Hoja2!AF254</f>
        <v xml:space="preserve"> - </v>
      </c>
      <c r="Q254" s="9" t="str">
        <f>Hoja2!AG254</f>
        <v xml:space="preserve"> - </v>
      </c>
      <c r="R254" s="9" t="str">
        <f>Hoja2!AH254</f>
        <v xml:space="preserve"> - </v>
      </c>
      <c r="S254" s="9" t="str">
        <f>Hoja2!AI254</f>
        <v>A-1</v>
      </c>
      <c r="T254" s="9" t="str">
        <f>Hoja2!AJ254</f>
        <v>3011020110213</v>
      </c>
      <c r="V254" s="53">
        <f t="shared" si="4"/>
        <v>13</v>
      </c>
    </row>
    <row r="255" spans="1:22" ht="30" customHeight="1" x14ac:dyDescent="0.25">
      <c r="A255" s="186">
        <f>Hoja2!B255</f>
        <v>0</v>
      </c>
      <c r="B255">
        <f>Hoja2!R255</f>
        <v>0</v>
      </c>
      <c r="C255" s="1"/>
      <c r="D255" t="str">
        <f>Hoja2!T255</f>
        <v>2026</v>
      </c>
      <c r="E255" s="113">
        <f>Hoja2!U255</f>
        <v>0</v>
      </c>
      <c r="F255" s="113">
        <f>Hoja2!V255</f>
        <v>0</v>
      </c>
      <c r="G255" s="113">
        <f>Hoja2!W255</f>
        <v>0</v>
      </c>
      <c r="H255" s="113">
        <f>Hoja2!X255</f>
        <v>0</v>
      </c>
      <c r="I255" s="5">
        <f>Hoja2!Y255</f>
        <v>0</v>
      </c>
      <c r="J255" s="5">
        <f>Hoja2!Z255</f>
        <v>0</v>
      </c>
      <c r="K255" s="5">
        <f>Hoja2!AB255</f>
        <v>0</v>
      </c>
      <c r="L255" s="5">
        <v>0</v>
      </c>
      <c r="M255" s="96">
        <f>Hoja2!AC255</f>
        <v>0</v>
      </c>
      <c r="N255" s="1" t="str">
        <f>Hoja2!AD255</f>
        <v>N</v>
      </c>
      <c r="O255" s="9" t="str">
        <f>Hoja2!AE255</f>
        <v xml:space="preserve"> - </v>
      </c>
      <c r="P255" s="9" t="str">
        <f>Hoja2!AF255</f>
        <v xml:space="preserve"> - </v>
      </c>
      <c r="Q255" s="9" t="str">
        <f>Hoja2!AG255</f>
        <v xml:space="preserve"> - </v>
      </c>
      <c r="R255" s="9" t="str">
        <f>Hoja2!AH255</f>
        <v xml:space="preserve"> - </v>
      </c>
      <c r="S255" s="9" t="str">
        <f>Hoja2!AI255</f>
        <v>A-1</v>
      </c>
      <c r="T255" s="9" t="str">
        <f>Hoja2!AJ255</f>
        <v>3011020110214</v>
      </c>
      <c r="V255" s="53">
        <f t="shared" si="4"/>
        <v>13</v>
      </c>
    </row>
    <row r="256" spans="1:22" ht="30" customHeight="1" x14ac:dyDescent="0.25">
      <c r="A256" s="186">
        <f>Hoja2!B256</f>
        <v>0</v>
      </c>
      <c r="B256">
        <f>Hoja2!R256</f>
        <v>0</v>
      </c>
      <c r="C256" s="1"/>
      <c r="D256" t="str">
        <f>Hoja2!T256</f>
        <v>2026</v>
      </c>
      <c r="E256" s="113">
        <f>Hoja2!U256</f>
        <v>0</v>
      </c>
      <c r="F256" s="113">
        <f>Hoja2!V256</f>
        <v>0</v>
      </c>
      <c r="G256" s="113">
        <f>Hoja2!W256</f>
        <v>0</v>
      </c>
      <c r="H256" s="113">
        <f>Hoja2!X256</f>
        <v>0</v>
      </c>
      <c r="I256" s="5">
        <f>Hoja2!Y256</f>
        <v>0</v>
      </c>
      <c r="J256" s="5">
        <f>Hoja2!Z256</f>
        <v>0</v>
      </c>
      <c r="K256" s="5">
        <f>Hoja2!AB256</f>
        <v>0</v>
      </c>
      <c r="L256" s="5">
        <v>0</v>
      </c>
      <c r="M256" s="96">
        <f>Hoja2!AC256</f>
        <v>0</v>
      </c>
      <c r="N256" s="1" t="str">
        <f>Hoja2!AD256</f>
        <v>N</v>
      </c>
      <c r="O256" s="9" t="str">
        <f>Hoja2!AE256</f>
        <v xml:space="preserve"> - </v>
      </c>
      <c r="P256" s="9" t="str">
        <f>Hoja2!AF256</f>
        <v xml:space="preserve"> - </v>
      </c>
      <c r="Q256" s="9" t="str">
        <f>Hoja2!AG256</f>
        <v xml:space="preserve"> - </v>
      </c>
      <c r="R256" s="9" t="str">
        <f>Hoja2!AH256</f>
        <v xml:space="preserve"> - </v>
      </c>
      <c r="S256" s="9" t="str">
        <f>Hoja2!AI256</f>
        <v>A-1</v>
      </c>
      <c r="T256" s="9" t="str">
        <f>Hoja2!AJ256</f>
        <v>3011020110215</v>
      </c>
      <c r="V256" s="53">
        <f t="shared" si="4"/>
        <v>13</v>
      </c>
    </row>
    <row r="257" spans="1:22" ht="30" customHeight="1" x14ac:dyDescent="0.25">
      <c r="A257" s="186">
        <f>Hoja2!B257</f>
        <v>0</v>
      </c>
      <c r="B257">
        <f>Hoja2!R257</f>
        <v>0</v>
      </c>
      <c r="C257" s="1"/>
      <c r="D257" t="str">
        <f>Hoja2!T257</f>
        <v>2026</v>
      </c>
      <c r="E257" s="113">
        <f>Hoja2!U257</f>
        <v>0</v>
      </c>
      <c r="F257" s="113">
        <f>Hoja2!V257</f>
        <v>0</v>
      </c>
      <c r="G257" s="113">
        <f>Hoja2!W257</f>
        <v>0</v>
      </c>
      <c r="H257" s="113">
        <f>Hoja2!X257</f>
        <v>0</v>
      </c>
      <c r="I257" s="5">
        <f>Hoja2!Y257</f>
        <v>0</v>
      </c>
      <c r="J257" s="5">
        <f>Hoja2!Z257</f>
        <v>0</v>
      </c>
      <c r="K257" s="5">
        <f>Hoja2!AB257</f>
        <v>0</v>
      </c>
      <c r="L257" s="5">
        <v>0</v>
      </c>
      <c r="M257" s="96">
        <f>Hoja2!AC257</f>
        <v>0</v>
      </c>
      <c r="N257" s="1" t="str">
        <f>Hoja2!AD257</f>
        <v>N</v>
      </c>
      <c r="O257" s="9" t="str">
        <f>Hoja2!AE257</f>
        <v xml:space="preserve"> - </v>
      </c>
      <c r="P257" s="9" t="str">
        <f>Hoja2!AF257</f>
        <v xml:space="preserve"> - </v>
      </c>
      <c r="Q257" s="9" t="str">
        <f>Hoja2!AG257</f>
        <v xml:space="preserve"> - </v>
      </c>
      <c r="R257" s="9" t="str">
        <f>Hoja2!AH257</f>
        <v xml:space="preserve"> - </v>
      </c>
      <c r="S257" s="9" t="str">
        <f>Hoja2!AI257</f>
        <v>A-1</v>
      </c>
      <c r="T257" s="9" t="str">
        <f>Hoja2!AJ257</f>
        <v>3011020110216</v>
      </c>
      <c r="V257" s="53">
        <f t="shared" si="4"/>
        <v>13</v>
      </c>
    </row>
    <row r="258" spans="1:22" ht="30" customHeight="1" x14ac:dyDescent="0.25">
      <c r="A258" s="186">
        <f>Hoja2!B258</f>
        <v>0</v>
      </c>
      <c r="B258">
        <f>Hoja2!R258</f>
        <v>0</v>
      </c>
      <c r="C258" s="1"/>
      <c r="D258" t="str">
        <f>Hoja2!T258</f>
        <v>2026</v>
      </c>
      <c r="E258" s="113">
        <f>Hoja2!U258</f>
        <v>0</v>
      </c>
      <c r="F258" s="113">
        <f>Hoja2!V258</f>
        <v>0</v>
      </c>
      <c r="G258" s="113">
        <f>Hoja2!W258</f>
        <v>0</v>
      </c>
      <c r="H258" s="113">
        <f>Hoja2!X258</f>
        <v>0</v>
      </c>
      <c r="I258" s="5">
        <f>Hoja2!Y258</f>
        <v>0</v>
      </c>
      <c r="J258" s="5">
        <f>Hoja2!Z258</f>
        <v>0</v>
      </c>
      <c r="K258" s="5">
        <f>Hoja2!AB258</f>
        <v>0</v>
      </c>
      <c r="L258" s="5">
        <v>0</v>
      </c>
      <c r="M258" s="96">
        <f>Hoja2!AC258</f>
        <v>0</v>
      </c>
      <c r="N258" s="1" t="str">
        <f>Hoja2!AD258</f>
        <v>N</v>
      </c>
      <c r="O258" s="9" t="str">
        <f>Hoja2!AE258</f>
        <v xml:space="preserve"> - </v>
      </c>
      <c r="P258" s="9" t="str">
        <f>Hoja2!AF258</f>
        <v xml:space="preserve"> - </v>
      </c>
      <c r="Q258" s="9" t="str">
        <f>Hoja2!AG258</f>
        <v xml:space="preserve"> - </v>
      </c>
      <c r="R258" s="9" t="str">
        <f>Hoja2!AH258</f>
        <v xml:space="preserve"> - </v>
      </c>
      <c r="S258" s="9" t="str">
        <f>Hoja2!AI258</f>
        <v>A-1</v>
      </c>
      <c r="T258" s="9" t="str">
        <f>Hoja2!AJ258</f>
        <v>3011020110217</v>
      </c>
      <c r="V258" s="53">
        <f t="shared" si="4"/>
        <v>13</v>
      </c>
    </row>
    <row r="259" spans="1:22" ht="30" customHeight="1" x14ac:dyDescent="0.25">
      <c r="A259" s="186">
        <f>Hoja2!B259</f>
        <v>0</v>
      </c>
      <c r="B259">
        <f>Hoja2!R259</f>
        <v>0</v>
      </c>
      <c r="C259" s="1"/>
      <c r="D259" t="str">
        <f>Hoja2!T259</f>
        <v>2026</v>
      </c>
      <c r="E259" s="113">
        <f>Hoja2!U259</f>
        <v>0</v>
      </c>
      <c r="F259" s="113">
        <f>Hoja2!V259</f>
        <v>0</v>
      </c>
      <c r="G259" s="113">
        <f>Hoja2!W259</f>
        <v>0</v>
      </c>
      <c r="H259" s="113">
        <f>Hoja2!X259</f>
        <v>0</v>
      </c>
      <c r="I259" s="5">
        <f>Hoja2!Y259</f>
        <v>0</v>
      </c>
      <c r="J259" s="5">
        <f>Hoja2!Z259</f>
        <v>0</v>
      </c>
      <c r="K259" s="5">
        <f>Hoja2!AB259</f>
        <v>0</v>
      </c>
      <c r="L259" s="5">
        <v>0</v>
      </c>
      <c r="M259" s="96">
        <f>Hoja2!AC259</f>
        <v>0</v>
      </c>
      <c r="N259" s="1" t="str">
        <f>Hoja2!AD259</f>
        <v>N</v>
      </c>
      <c r="O259" s="9" t="str">
        <f>Hoja2!AE259</f>
        <v xml:space="preserve"> - </v>
      </c>
      <c r="P259" s="9" t="str">
        <f>Hoja2!AF259</f>
        <v xml:space="preserve"> - </v>
      </c>
      <c r="Q259" s="9" t="str">
        <f>Hoja2!AG259</f>
        <v xml:space="preserve"> - </v>
      </c>
      <c r="R259" s="9" t="str">
        <f>Hoja2!AH259</f>
        <v xml:space="preserve"> - </v>
      </c>
      <c r="S259" s="9" t="str">
        <f>Hoja2!AI259</f>
        <v>A-1</v>
      </c>
      <c r="T259" s="9" t="str">
        <f>Hoja2!AJ259</f>
        <v>3011020110218</v>
      </c>
      <c r="V259" s="53">
        <f t="shared" si="4"/>
        <v>13</v>
      </c>
    </row>
    <row r="260" spans="1:22" ht="30" customHeight="1" x14ac:dyDescent="0.25">
      <c r="A260" s="186">
        <f>Hoja2!B260</f>
        <v>0</v>
      </c>
      <c r="B260">
        <f>Hoja2!R260</f>
        <v>0</v>
      </c>
      <c r="C260" s="1"/>
      <c r="D260" t="str">
        <f>Hoja2!T260</f>
        <v>2026</v>
      </c>
      <c r="E260" s="113">
        <f>Hoja2!U260</f>
        <v>0</v>
      </c>
      <c r="F260" s="113">
        <f>Hoja2!V260</f>
        <v>0</v>
      </c>
      <c r="G260" s="113">
        <f>Hoja2!W260</f>
        <v>0</v>
      </c>
      <c r="H260" s="113">
        <f>Hoja2!X260</f>
        <v>0</v>
      </c>
      <c r="I260" s="5">
        <f>Hoja2!Y260</f>
        <v>0</v>
      </c>
      <c r="J260" s="5">
        <f>Hoja2!Z260</f>
        <v>0</v>
      </c>
      <c r="K260" s="5">
        <f>Hoja2!AB260</f>
        <v>0</v>
      </c>
      <c r="L260" s="5">
        <v>0</v>
      </c>
      <c r="M260" s="96">
        <f>Hoja2!AC260</f>
        <v>0</v>
      </c>
      <c r="N260" s="1" t="str">
        <f>Hoja2!AD260</f>
        <v>N</v>
      </c>
      <c r="O260" s="9" t="str">
        <f>Hoja2!AE260</f>
        <v xml:space="preserve"> - </v>
      </c>
      <c r="P260" s="9" t="str">
        <f>Hoja2!AF260</f>
        <v xml:space="preserve"> - </v>
      </c>
      <c r="Q260" s="9" t="str">
        <f>Hoja2!AG260</f>
        <v xml:space="preserve"> - </v>
      </c>
      <c r="R260" s="9" t="str">
        <f>Hoja2!AH260</f>
        <v xml:space="preserve"> - </v>
      </c>
      <c r="S260" s="9" t="str">
        <f>Hoja2!AI260</f>
        <v>A-1</v>
      </c>
      <c r="T260" s="9" t="str">
        <f>Hoja2!AJ260</f>
        <v>3011020110219</v>
      </c>
      <c r="V260" s="53">
        <f t="shared" si="4"/>
        <v>13</v>
      </c>
    </row>
    <row r="261" spans="1:22" ht="30" customHeight="1" x14ac:dyDescent="0.25">
      <c r="A261" s="186">
        <f>Hoja2!B261</f>
        <v>0</v>
      </c>
      <c r="B261">
        <f>Hoja2!R261</f>
        <v>0</v>
      </c>
      <c r="C261" s="1"/>
      <c r="D261" t="str">
        <f>Hoja2!T261</f>
        <v>2026</v>
      </c>
      <c r="E261" s="113">
        <f>Hoja2!U261</f>
        <v>0</v>
      </c>
      <c r="F261" s="113">
        <f>Hoja2!V261</f>
        <v>0</v>
      </c>
      <c r="G261" s="113">
        <f>Hoja2!W261</f>
        <v>0</v>
      </c>
      <c r="H261" s="113">
        <f>Hoja2!X261</f>
        <v>0</v>
      </c>
      <c r="I261" s="5">
        <f>Hoja2!Y261</f>
        <v>0</v>
      </c>
      <c r="J261" s="5">
        <f>Hoja2!Z261</f>
        <v>0</v>
      </c>
      <c r="K261" s="5">
        <f>Hoja2!AB261</f>
        <v>0</v>
      </c>
      <c r="L261" s="5">
        <v>0</v>
      </c>
      <c r="M261" s="96">
        <f>Hoja2!AC261</f>
        <v>0</v>
      </c>
      <c r="N261" s="1" t="str">
        <f>Hoja2!AD261</f>
        <v>N</v>
      </c>
      <c r="O261" s="9" t="str">
        <f>Hoja2!AE261</f>
        <v xml:space="preserve"> - </v>
      </c>
      <c r="P261" s="9" t="str">
        <f>Hoja2!AF261</f>
        <v xml:space="preserve"> - </v>
      </c>
      <c r="Q261" s="9" t="str">
        <f>Hoja2!AG261</f>
        <v xml:space="preserve"> - </v>
      </c>
      <c r="R261" s="9" t="str">
        <f>Hoja2!AH261</f>
        <v xml:space="preserve"> - </v>
      </c>
      <c r="S261" s="9" t="str">
        <f>Hoja2!AI261</f>
        <v>A-1</v>
      </c>
      <c r="T261" s="9" t="str">
        <f>Hoja2!AJ261</f>
        <v>3011020110220</v>
      </c>
      <c r="V261" s="53">
        <f t="shared" si="4"/>
        <v>13</v>
      </c>
    </row>
    <row r="262" spans="1:22" ht="30" customHeight="1" x14ac:dyDescent="0.25">
      <c r="A262" s="186">
        <f>Hoja2!B262</f>
        <v>0</v>
      </c>
      <c r="B262">
        <f>Hoja2!R262</f>
        <v>0</v>
      </c>
      <c r="C262" s="1"/>
      <c r="D262" t="str">
        <f>Hoja2!T262</f>
        <v>2026</v>
      </c>
      <c r="E262" s="113">
        <f>Hoja2!U262</f>
        <v>0</v>
      </c>
      <c r="F262" s="113">
        <f>Hoja2!V262</f>
        <v>0</v>
      </c>
      <c r="G262" s="113">
        <f>Hoja2!W262</f>
        <v>0</v>
      </c>
      <c r="H262" s="113">
        <f>Hoja2!X262</f>
        <v>0</v>
      </c>
      <c r="I262" s="5">
        <f>Hoja2!Y262</f>
        <v>0</v>
      </c>
      <c r="J262" s="5">
        <f>Hoja2!Z262</f>
        <v>0</v>
      </c>
      <c r="K262" s="5">
        <f>Hoja2!AB262</f>
        <v>0</v>
      </c>
      <c r="L262" s="5">
        <v>0</v>
      </c>
      <c r="M262" s="96">
        <f>Hoja2!AC262</f>
        <v>0</v>
      </c>
      <c r="N262" s="1" t="str">
        <f>Hoja2!AD262</f>
        <v>N</v>
      </c>
      <c r="O262" s="9" t="str">
        <f>Hoja2!AE262</f>
        <v xml:space="preserve"> - </v>
      </c>
      <c r="P262" s="9" t="str">
        <f>Hoja2!AF262</f>
        <v xml:space="preserve"> - </v>
      </c>
      <c r="Q262" s="9" t="str">
        <f>Hoja2!AG262</f>
        <v xml:space="preserve"> - </v>
      </c>
      <c r="R262" s="9" t="str">
        <f>Hoja2!AH262</f>
        <v xml:space="preserve"> - </v>
      </c>
      <c r="S262" s="9" t="str">
        <f>Hoja2!AI262</f>
        <v>A-1</v>
      </c>
      <c r="T262" s="9" t="str">
        <f>Hoja2!AJ262</f>
        <v>3011020110221</v>
      </c>
      <c r="V262" s="53">
        <f t="shared" si="4"/>
        <v>13</v>
      </c>
    </row>
    <row r="263" spans="1:22" ht="30" customHeight="1" x14ac:dyDescent="0.25">
      <c r="A263" s="186">
        <f>Hoja2!B263</f>
        <v>0</v>
      </c>
      <c r="B263">
        <f>Hoja2!R263</f>
        <v>0</v>
      </c>
      <c r="C263" s="1"/>
      <c r="D263" t="str">
        <f>Hoja2!T263</f>
        <v>2026</v>
      </c>
      <c r="E263" s="113">
        <f>Hoja2!U263</f>
        <v>0</v>
      </c>
      <c r="F263" s="113">
        <f>Hoja2!V263</f>
        <v>0</v>
      </c>
      <c r="G263" s="113">
        <f>Hoja2!W263</f>
        <v>0</v>
      </c>
      <c r="H263" s="113">
        <f>Hoja2!X263</f>
        <v>0</v>
      </c>
      <c r="I263" s="5">
        <f>Hoja2!Y263</f>
        <v>0</v>
      </c>
      <c r="J263" s="5">
        <f>Hoja2!Z263</f>
        <v>0</v>
      </c>
      <c r="K263" s="5">
        <f>Hoja2!AB263</f>
        <v>0</v>
      </c>
      <c r="L263" s="5">
        <v>0</v>
      </c>
      <c r="M263" s="96">
        <f>Hoja2!AC263</f>
        <v>0</v>
      </c>
      <c r="N263" s="1" t="str">
        <f>Hoja2!AD263</f>
        <v>N</v>
      </c>
      <c r="O263" s="9" t="str">
        <f>Hoja2!AE263</f>
        <v xml:space="preserve"> - </v>
      </c>
      <c r="P263" s="9" t="str">
        <f>Hoja2!AF263</f>
        <v xml:space="preserve"> - </v>
      </c>
      <c r="Q263" s="9" t="str">
        <f>Hoja2!AG263</f>
        <v xml:space="preserve"> - </v>
      </c>
      <c r="R263" s="9" t="str">
        <f>Hoja2!AH263</f>
        <v xml:space="preserve"> - </v>
      </c>
      <c r="S263" s="9" t="str">
        <f>Hoja2!AI263</f>
        <v>A-1</v>
      </c>
      <c r="T263" s="9" t="str">
        <f>Hoja2!AJ263</f>
        <v>3011020110222</v>
      </c>
      <c r="V263" s="53">
        <f t="shared" si="4"/>
        <v>13</v>
      </c>
    </row>
    <row r="264" spans="1:22" ht="30" customHeight="1" x14ac:dyDescent="0.25">
      <c r="A264" s="186">
        <f>Hoja2!B264</f>
        <v>0</v>
      </c>
      <c r="B264">
        <f>Hoja2!R264</f>
        <v>0</v>
      </c>
      <c r="C264" s="1"/>
      <c r="D264" t="str">
        <f>Hoja2!T264</f>
        <v>2026</v>
      </c>
      <c r="E264" s="113">
        <f>Hoja2!U264</f>
        <v>0</v>
      </c>
      <c r="F264" s="113">
        <f>Hoja2!V264</f>
        <v>0</v>
      </c>
      <c r="G264" s="113">
        <f>Hoja2!W264</f>
        <v>0</v>
      </c>
      <c r="H264" s="113">
        <f>Hoja2!X264</f>
        <v>0</v>
      </c>
      <c r="I264" s="5">
        <f>Hoja2!Y264</f>
        <v>0</v>
      </c>
      <c r="J264" s="5">
        <f>Hoja2!Z264</f>
        <v>0</v>
      </c>
      <c r="K264" s="5">
        <f>Hoja2!AB264</f>
        <v>0</v>
      </c>
      <c r="L264" s="5">
        <v>0</v>
      </c>
      <c r="M264" s="96">
        <f>Hoja2!AC264</f>
        <v>0</v>
      </c>
      <c r="N264" s="1" t="str">
        <f>Hoja2!AD264</f>
        <v>N</v>
      </c>
      <c r="O264" s="9" t="str">
        <f>Hoja2!AE264</f>
        <v xml:space="preserve"> - </v>
      </c>
      <c r="P264" s="9" t="str">
        <f>Hoja2!AF264</f>
        <v xml:space="preserve"> - </v>
      </c>
      <c r="Q264" s="9" t="str">
        <f>Hoja2!AG264</f>
        <v xml:space="preserve"> - </v>
      </c>
      <c r="R264" s="9" t="str">
        <f>Hoja2!AH264</f>
        <v xml:space="preserve"> - </v>
      </c>
      <c r="S264" s="9" t="str">
        <f>Hoja2!AI264</f>
        <v>A-1</v>
      </c>
      <c r="T264" s="9" t="str">
        <f>Hoja2!AJ264</f>
        <v>3011020110223</v>
      </c>
      <c r="V264" s="53">
        <f t="shared" si="4"/>
        <v>13</v>
      </c>
    </row>
    <row r="265" spans="1:22" ht="30" customHeight="1" x14ac:dyDescent="0.25">
      <c r="A265" s="186">
        <f>Hoja2!B265</f>
        <v>0</v>
      </c>
      <c r="B265">
        <f>Hoja2!R265</f>
        <v>0</v>
      </c>
      <c r="C265" s="1"/>
      <c r="D265" t="str">
        <f>Hoja2!T265</f>
        <v>2026</v>
      </c>
      <c r="E265" s="113">
        <f>Hoja2!U265</f>
        <v>0</v>
      </c>
      <c r="F265" s="113">
        <f>Hoja2!V265</f>
        <v>0</v>
      </c>
      <c r="G265" s="113">
        <f>Hoja2!W265</f>
        <v>0</v>
      </c>
      <c r="H265" s="113">
        <f>Hoja2!X265</f>
        <v>0</v>
      </c>
      <c r="I265" s="5">
        <f>Hoja2!Y265</f>
        <v>0</v>
      </c>
      <c r="J265" s="5">
        <f>Hoja2!Z265</f>
        <v>0</v>
      </c>
      <c r="K265" s="5">
        <f>Hoja2!AB265</f>
        <v>0</v>
      </c>
      <c r="L265" s="5">
        <v>0</v>
      </c>
      <c r="M265" s="96">
        <f>Hoja2!AC265</f>
        <v>0</v>
      </c>
      <c r="N265" s="1" t="str">
        <f>Hoja2!AD265</f>
        <v>N</v>
      </c>
      <c r="O265" s="9" t="str">
        <f>Hoja2!AE265</f>
        <v xml:space="preserve"> - </v>
      </c>
      <c r="P265" s="9" t="str">
        <f>Hoja2!AF265</f>
        <v xml:space="preserve"> - </v>
      </c>
      <c r="Q265" s="9" t="str">
        <f>Hoja2!AG265</f>
        <v xml:space="preserve"> - </v>
      </c>
      <c r="R265" s="9" t="str">
        <f>Hoja2!AH265</f>
        <v xml:space="preserve"> - </v>
      </c>
      <c r="S265" s="9" t="str">
        <f>Hoja2!AI265</f>
        <v>A-1</v>
      </c>
      <c r="T265" s="9" t="str">
        <f>Hoja2!AJ265</f>
        <v>3011020110224</v>
      </c>
      <c r="V265" s="53">
        <f t="shared" si="4"/>
        <v>13</v>
      </c>
    </row>
    <row r="266" spans="1:22" ht="30" customHeight="1" x14ac:dyDescent="0.25">
      <c r="A266" s="186">
        <f>Hoja2!B266</f>
        <v>0</v>
      </c>
      <c r="B266">
        <f>Hoja2!R266</f>
        <v>0</v>
      </c>
      <c r="C266" s="1"/>
      <c r="D266" t="str">
        <f>Hoja2!T266</f>
        <v>2026</v>
      </c>
      <c r="E266" s="113">
        <f>Hoja2!U266</f>
        <v>0</v>
      </c>
      <c r="F266" s="113">
        <f>Hoja2!V266</f>
        <v>0</v>
      </c>
      <c r="G266" s="113">
        <f>Hoja2!W266</f>
        <v>0</v>
      </c>
      <c r="H266" s="113">
        <f>Hoja2!X266</f>
        <v>0</v>
      </c>
      <c r="I266" s="5">
        <f>Hoja2!Y266</f>
        <v>0</v>
      </c>
      <c r="J266" s="5">
        <f>Hoja2!Z266</f>
        <v>0</v>
      </c>
      <c r="K266" s="5">
        <f>Hoja2!AB266</f>
        <v>0</v>
      </c>
      <c r="L266" s="5">
        <v>0</v>
      </c>
      <c r="M266" s="96">
        <f>Hoja2!AC266</f>
        <v>0</v>
      </c>
      <c r="N266" s="1" t="str">
        <f>Hoja2!AD266</f>
        <v>N</v>
      </c>
      <c r="O266" s="9" t="str">
        <f>Hoja2!AE266</f>
        <v xml:space="preserve"> - </v>
      </c>
      <c r="P266" s="9" t="str">
        <f>Hoja2!AF266</f>
        <v xml:space="preserve"> - </v>
      </c>
      <c r="Q266" s="9" t="str">
        <f>Hoja2!AG266</f>
        <v xml:space="preserve"> - </v>
      </c>
      <c r="R266" s="9" t="str">
        <f>Hoja2!AH266</f>
        <v xml:space="preserve"> - </v>
      </c>
      <c r="S266" s="9" t="str">
        <f>Hoja2!AI266</f>
        <v>A-1</v>
      </c>
      <c r="T266" s="9" t="str">
        <f>Hoja2!AJ266</f>
        <v>3011020110225</v>
      </c>
      <c r="V266" s="53">
        <f t="shared" si="4"/>
        <v>13</v>
      </c>
    </row>
    <row r="267" spans="1:22" ht="30" customHeight="1" x14ac:dyDescent="0.25">
      <c r="A267" s="186">
        <f>Hoja2!B267</f>
        <v>0</v>
      </c>
      <c r="B267">
        <f>Hoja2!R267</f>
        <v>0</v>
      </c>
      <c r="C267" s="1"/>
      <c r="D267" t="str">
        <f>Hoja2!T267</f>
        <v>2026</v>
      </c>
      <c r="E267" s="113">
        <f>Hoja2!U267</f>
        <v>0</v>
      </c>
      <c r="F267" s="113">
        <f>Hoja2!V267</f>
        <v>0</v>
      </c>
      <c r="G267" s="113">
        <f>Hoja2!W267</f>
        <v>0</v>
      </c>
      <c r="H267" s="113">
        <f>Hoja2!X267</f>
        <v>0</v>
      </c>
      <c r="I267" s="5">
        <f>Hoja2!Y267</f>
        <v>0</v>
      </c>
      <c r="J267" s="5">
        <f>Hoja2!Z267</f>
        <v>0</v>
      </c>
      <c r="K267" s="5">
        <f>Hoja2!AB267</f>
        <v>0</v>
      </c>
      <c r="L267" s="5">
        <v>0</v>
      </c>
      <c r="M267" s="96">
        <f>Hoja2!AC267</f>
        <v>0</v>
      </c>
      <c r="N267" s="1" t="str">
        <f>Hoja2!AD267</f>
        <v>N</v>
      </c>
      <c r="O267" s="9" t="str">
        <f>Hoja2!AE267</f>
        <v xml:space="preserve"> - </v>
      </c>
      <c r="P267" s="9" t="str">
        <f>Hoja2!AF267</f>
        <v xml:space="preserve"> - </v>
      </c>
      <c r="Q267" s="9" t="str">
        <f>Hoja2!AG267</f>
        <v xml:space="preserve"> - </v>
      </c>
      <c r="R267" s="9" t="str">
        <f>Hoja2!AH267</f>
        <v xml:space="preserve"> - </v>
      </c>
      <c r="S267" s="9" t="str">
        <f>Hoja2!AI267</f>
        <v>A-1</v>
      </c>
      <c r="T267" s="9" t="str">
        <f>Hoja2!AJ267</f>
        <v>3011020110226</v>
      </c>
      <c r="V267" s="53">
        <f t="shared" ref="V267:V330" si="5">LEN(T267)</f>
        <v>13</v>
      </c>
    </row>
    <row r="268" spans="1:22" ht="30" customHeight="1" x14ac:dyDescent="0.25">
      <c r="A268" s="186">
        <f>Hoja2!B268</f>
        <v>0</v>
      </c>
      <c r="B268">
        <f>Hoja2!R268</f>
        <v>0</v>
      </c>
      <c r="C268" s="1"/>
      <c r="D268" t="str">
        <f>Hoja2!T268</f>
        <v>2026</v>
      </c>
      <c r="E268" s="113">
        <f>Hoja2!U268</f>
        <v>0</v>
      </c>
      <c r="F268" s="113">
        <f>Hoja2!V268</f>
        <v>0</v>
      </c>
      <c r="G268" s="113">
        <f>Hoja2!W268</f>
        <v>0</v>
      </c>
      <c r="H268" s="113">
        <f>Hoja2!X268</f>
        <v>0</v>
      </c>
      <c r="I268" s="5">
        <f>Hoja2!Y268</f>
        <v>0</v>
      </c>
      <c r="J268" s="5">
        <f>Hoja2!Z268</f>
        <v>0</v>
      </c>
      <c r="K268" s="5">
        <f>Hoja2!AB268</f>
        <v>0</v>
      </c>
      <c r="L268" s="5">
        <v>0</v>
      </c>
      <c r="M268" s="96">
        <f>Hoja2!AC268</f>
        <v>0</v>
      </c>
      <c r="N268" s="1" t="str">
        <f>Hoja2!AD268</f>
        <v>N</v>
      </c>
      <c r="O268" s="9" t="str">
        <f>Hoja2!AE268</f>
        <v xml:space="preserve"> - </v>
      </c>
      <c r="P268" s="9" t="str">
        <f>Hoja2!AF268</f>
        <v xml:space="preserve"> - </v>
      </c>
      <c r="Q268" s="9" t="str">
        <f>Hoja2!AG268</f>
        <v xml:space="preserve"> - </v>
      </c>
      <c r="R268" s="9" t="str">
        <f>Hoja2!AH268</f>
        <v xml:space="preserve"> - </v>
      </c>
      <c r="S268" s="9" t="str">
        <f>Hoja2!AI268</f>
        <v>A-1</v>
      </c>
      <c r="T268" s="9" t="str">
        <f>Hoja2!AJ268</f>
        <v>3011020110227</v>
      </c>
      <c r="V268" s="53">
        <f t="shared" si="5"/>
        <v>13</v>
      </c>
    </row>
    <row r="269" spans="1:22" ht="30" customHeight="1" x14ac:dyDescent="0.25">
      <c r="A269" s="186">
        <f>Hoja2!B269</f>
        <v>0</v>
      </c>
      <c r="B269">
        <f>Hoja2!R269</f>
        <v>0</v>
      </c>
      <c r="C269" s="1"/>
      <c r="D269" t="str">
        <f>Hoja2!T269</f>
        <v>2026</v>
      </c>
      <c r="E269" s="113">
        <f>Hoja2!U269</f>
        <v>0</v>
      </c>
      <c r="F269" s="113">
        <f>Hoja2!V269</f>
        <v>0</v>
      </c>
      <c r="G269" s="113">
        <f>Hoja2!W269</f>
        <v>0</v>
      </c>
      <c r="H269" s="113">
        <f>Hoja2!X269</f>
        <v>0</v>
      </c>
      <c r="I269" s="5">
        <f>Hoja2!Y269</f>
        <v>0</v>
      </c>
      <c r="J269" s="5">
        <f>Hoja2!Z269</f>
        <v>0</v>
      </c>
      <c r="K269" s="5">
        <f>Hoja2!AB269</f>
        <v>0</v>
      </c>
      <c r="L269" s="5">
        <v>0</v>
      </c>
      <c r="M269" s="96">
        <f>Hoja2!AC269</f>
        <v>0</v>
      </c>
      <c r="N269" s="1" t="str">
        <f>Hoja2!AD269</f>
        <v>N</v>
      </c>
      <c r="O269" s="9" t="str">
        <f>Hoja2!AE269</f>
        <v xml:space="preserve"> - </v>
      </c>
      <c r="P269" s="9" t="str">
        <f>Hoja2!AF269</f>
        <v xml:space="preserve"> - </v>
      </c>
      <c r="Q269" s="9" t="str">
        <f>Hoja2!AG269</f>
        <v xml:space="preserve"> - </v>
      </c>
      <c r="R269" s="9" t="str">
        <f>Hoja2!AH269</f>
        <v xml:space="preserve"> - </v>
      </c>
      <c r="S269" s="9" t="str">
        <f>Hoja2!AI269</f>
        <v>A-1</v>
      </c>
      <c r="T269" s="9" t="str">
        <f>Hoja2!AJ269</f>
        <v>3011020110228</v>
      </c>
      <c r="V269" s="53">
        <f t="shared" si="5"/>
        <v>13</v>
      </c>
    </row>
    <row r="270" spans="1:22" ht="30" customHeight="1" x14ac:dyDescent="0.25">
      <c r="A270" s="186">
        <f>Hoja2!B270</f>
        <v>0</v>
      </c>
      <c r="B270">
        <f>Hoja2!R270</f>
        <v>0</v>
      </c>
      <c r="C270" s="1"/>
      <c r="D270" t="str">
        <f>Hoja2!T270</f>
        <v>2026</v>
      </c>
      <c r="E270" s="113">
        <f>Hoja2!U270</f>
        <v>0</v>
      </c>
      <c r="F270" s="113">
        <f>Hoja2!V270</f>
        <v>0</v>
      </c>
      <c r="G270" s="113">
        <f>Hoja2!W270</f>
        <v>0</v>
      </c>
      <c r="H270" s="113">
        <f>Hoja2!X270</f>
        <v>0</v>
      </c>
      <c r="I270" s="5">
        <f>Hoja2!Y270</f>
        <v>0</v>
      </c>
      <c r="J270" s="5">
        <f>Hoja2!Z270</f>
        <v>0</v>
      </c>
      <c r="K270" s="5">
        <f>Hoja2!AB270</f>
        <v>0</v>
      </c>
      <c r="L270" s="5">
        <v>0</v>
      </c>
      <c r="M270" s="96">
        <f>Hoja2!AC270</f>
        <v>0</v>
      </c>
      <c r="N270" s="1" t="str">
        <f>Hoja2!AD270</f>
        <v>N</v>
      </c>
      <c r="O270" s="9" t="str">
        <f>Hoja2!AE270</f>
        <v xml:space="preserve"> - </v>
      </c>
      <c r="P270" s="9" t="str">
        <f>Hoja2!AF270</f>
        <v xml:space="preserve"> - </v>
      </c>
      <c r="Q270" s="9" t="str">
        <f>Hoja2!AG270</f>
        <v xml:space="preserve"> - </v>
      </c>
      <c r="R270" s="9" t="str">
        <f>Hoja2!AH270</f>
        <v xml:space="preserve"> - </v>
      </c>
      <c r="S270" s="9" t="str">
        <f>Hoja2!AI270</f>
        <v>A-1</v>
      </c>
      <c r="T270" s="9" t="str">
        <f>Hoja2!AJ270</f>
        <v>3011020110229</v>
      </c>
      <c r="V270" s="53">
        <f t="shared" si="5"/>
        <v>13</v>
      </c>
    </row>
    <row r="271" spans="1:22" ht="30" customHeight="1" x14ac:dyDescent="0.25">
      <c r="A271" s="186">
        <f>Hoja2!B271</f>
        <v>0</v>
      </c>
      <c r="B271">
        <f>Hoja2!R271</f>
        <v>0</v>
      </c>
      <c r="C271" s="1"/>
      <c r="D271" t="str">
        <f>Hoja2!T271</f>
        <v>2026</v>
      </c>
      <c r="E271" s="113">
        <f>Hoja2!U271</f>
        <v>0</v>
      </c>
      <c r="F271" s="113">
        <f>Hoja2!V271</f>
        <v>0</v>
      </c>
      <c r="G271" s="113">
        <f>Hoja2!W271</f>
        <v>0</v>
      </c>
      <c r="H271" s="113">
        <f>Hoja2!X271</f>
        <v>0</v>
      </c>
      <c r="I271" s="5">
        <f>Hoja2!Y271</f>
        <v>0</v>
      </c>
      <c r="J271" s="5">
        <f>Hoja2!Z271</f>
        <v>0</v>
      </c>
      <c r="K271" s="5">
        <f>Hoja2!AB271</f>
        <v>0</v>
      </c>
      <c r="L271" s="5">
        <v>0</v>
      </c>
      <c r="M271" s="96">
        <f>Hoja2!AC271</f>
        <v>0</v>
      </c>
      <c r="N271" s="1" t="str">
        <f>Hoja2!AD271</f>
        <v>N</v>
      </c>
      <c r="O271" s="9" t="str">
        <f>Hoja2!AE271</f>
        <v xml:space="preserve"> - </v>
      </c>
      <c r="P271" s="9" t="str">
        <f>Hoja2!AF271</f>
        <v xml:space="preserve"> - </v>
      </c>
      <c r="Q271" s="9" t="str">
        <f>Hoja2!AG271</f>
        <v xml:space="preserve"> - </v>
      </c>
      <c r="R271" s="9" t="str">
        <f>Hoja2!AH271</f>
        <v xml:space="preserve"> - </v>
      </c>
      <c r="S271" s="9" t="str">
        <f>Hoja2!AI271</f>
        <v>A-1</v>
      </c>
      <c r="T271" s="9" t="str">
        <f>Hoja2!AJ271</f>
        <v>3011020110230</v>
      </c>
      <c r="V271" s="53">
        <f t="shared" si="5"/>
        <v>13</v>
      </c>
    </row>
    <row r="272" spans="1:22" ht="30" customHeight="1" x14ac:dyDescent="0.25">
      <c r="A272" s="186">
        <f>Hoja2!B272</f>
        <v>0</v>
      </c>
      <c r="B272">
        <f>Hoja2!R272</f>
        <v>0</v>
      </c>
      <c r="C272" s="1"/>
      <c r="D272" t="str">
        <f>Hoja2!T272</f>
        <v>2026</v>
      </c>
      <c r="E272" s="113">
        <f>Hoja2!U272</f>
        <v>0</v>
      </c>
      <c r="F272" s="113">
        <f>Hoja2!V272</f>
        <v>0</v>
      </c>
      <c r="G272" s="113">
        <f>Hoja2!W272</f>
        <v>0</v>
      </c>
      <c r="H272" s="113">
        <f>Hoja2!X272</f>
        <v>0</v>
      </c>
      <c r="I272" s="5">
        <f>Hoja2!Y272</f>
        <v>0</v>
      </c>
      <c r="J272" s="5">
        <f>Hoja2!Z272</f>
        <v>0</v>
      </c>
      <c r="K272" s="5">
        <f>Hoja2!AB272</f>
        <v>0</v>
      </c>
      <c r="L272" s="5">
        <v>0</v>
      </c>
      <c r="M272" s="96">
        <f>Hoja2!AC272</f>
        <v>0</v>
      </c>
      <c r="N272" s="1" t="str">
        <f>Hoja2!AD272</f>
        <v>N</v>
      </c>
      <c r="O272" s="9" t="str">
        <f>Hoja2!AE272</f>
        <v xml:space="preserve"> - </v>
      </c>
      <c r="P272" s="9" t="str">
        <f>Hoja2!AF272</f>
        <v xml:space="preserve"> - </v>
      </c>
      <c r="Q272" s="9" t="str">
        <f>Hoja2!AG272</f>
        <v xml:space="preserve"> - </v>
      </c>
      <c r="R272" s="9" t="str">
        <f>Hoja2!AH272</f>
        <v xml:space="preserve"> - </v>
      </c>
      <c r="S272" s="9" t="str">
        <f>Hoja2!AI272</f>
        <v>A-1</v>
      </c>
      <c r="T272" s="9" t="str">
        <f>Hoja2!AJ272</f>
        <v>3011020110231</v>
      </c>
      <c r="V272" s="53">
        <f t="shared" si="5"/>
        <v>13</v>
      </c>
    </row>
    <row r="273" spans="1:22" ht="30" customHeight="1" x14ac:dyDescent="0.25">
      <c r="A273" s="186">
        <f>Hoja2!B273</f>
        <v>0</v>
      </c>
      <c r="B273">
        <f>Hoja2!R273</f>
        <v>0</v>
      </c>
      <c r="C273" s="1"/>
      <c r="D273" t="str">
        <f>Hoja2!T273</f>
        <v>2026</v>
      </c>
      <c r="E273" s="113">
        <f>Hoja2!U273</f>
        <v>0</v>
      </c>
      <c r="F273" s="113">
        <f>Hoja2!V273</f>
        <v>0</v>
      </c>
      <c r="G273" s="113">
        <f>Hoja2!W273</f>
        <v>0</v>
      </c>
      <c r="H273" s="113">
        <f>Hoja2!X273</f>
        <v>0</v>
      </c>
      <c r="I273" s="5">
        <f>Hoja2!Y273</f>
        <v>0</v>
      </c>
      <c r="J273" s="5">
        <f>Hoja2!Z273</f>
        <v>0</v>
      </c>
      <c r="K273" s="5">
        <f>Hoja2!AB273</f>
        <v>0</v>
      </c>
      <c r="L273" s="5">
        <v>0</v>
      </c>
      <c r="M273" s="96">
        <f>Hoja2!AC273</f>
        <v>0</v>
      </c>
      <c r="N273" s="1" t="str">
        <f>Hoja2!AD273</f>
        <v>N</v>
      </c>
      <c r="O273" s="9" t="str">
        <f>Hoja2!AE273</f>
        <v xml:space="preserve"> - </v>
      </c>
      <c r="P273" s="9" t="str">
        <f>Hoja2!AF273</f>
        <v xml:space="preserve"> - </v>
      </c>
      <c r="Q273" s="9" t="str">
        <f>Hoja2!AG273</f>
        <v xml:space="preserve"> - </v>
      </c>
      <c r="R273" s="9" t="str">
        <f>Hoja2!AH273</f>
        <v xml:space="preserve"> - </v>
      </c>
      <c r="S273" s="9" t="str">
        <f>Hoja2!AI273</f>
        <v>A-1</v>
      </c>
      <c r="T273" s="9" t="str">
        <f>Hoja2!AJ273</f>
        <v>3011020110232</v>
      </c>
      <c r="V273" s="53">
        <f t="shared" si="5"/>
        <v>13</v>
      </c>
    </row>
    <row r="274" spans="1:22" ht="30" customHeight="1" x14ac:dyDescent="0.25">
      <c r="A274" s="186">
        <f>Hoja2!B274</f>
        <v>0</v>
      </c>
      <c r="B274">
        <f>Hoja2!R274</f>
        <v>0</v>
      </c>
      <c r="C274" s="1"/>
      <c r="D274" t="str">
        <f>Hoja2!T274</f>
        <v>2026</v>
      </c>
      <c r="E274" s="113">
        <f>Hoja2!U274</f>
        <v>0</v>
      </c>
      <c r="F274" s="113">
        <f>Hoja2!V274</f>
        <v>0</v>
      </c>
      <c r="G274" s="113">
        <f>Hoja2!W274</f>
        <v>0</v>
      </c>
      <c r="H274" s="113">
        <f>Hoja2!X274</f>
        <v>0</v>
      </c>
      <c r="I274" s="5">
        <f>Hoja2!Y274</f>
        <v>0</v>
      </c>
      <c r="J274" s="5">
        <f>Hoja2!Z274</f>
        <v>0</v>
      </c>
      <c r="K274" s="5">
        <f>Hoja2!AB274</f>
        <v>0</v>
      </c>
      <c r="L274" s="5">
        <v>0</v>
      </c>
      <c r="M274" s="96">
        <f>Hoja2!AC274</f>
        <v>0</v>
      </c>
      <c r="N274" s="1" t="str">
        <f>Hoja2!AD274</f>
        <v>N</v>
      </c>
      <c r="O274" s="9" t="str">
        <f>Hoja2!AE274</f>
        <v xml:space="preserve"> - </v>
      </c>
      <c r="P274" s="9" t="str">
        <f>Hoja2!AF274</f>
        <v xml:space="preserve"> - </v>
      </c>
      <c r="Q274" s="9" t="str">
        <f>Hoja2!AG274</f>
        <v xml:space="preserve"> - </v>
      </c>
      <c r="R274" s="9" t="str">
        <f>Hoja2!AH274</f>
        <v xml:space="preserve"> - </v>
      </c>
      <c r="S274" s="9" t="str">
        <f>Hoja2!AI274</f>
        <v>A-1</v>
      </c>
      <c r="T274" s="9" t="str">
        <f>Hoja2!AJ274</f>
        <v>3011020110233</v>
      </c>
      <c r="V274" s="53">
        <f t="shared" si="5"/>
        <v>13</v>
      </c>
    </row>
    <row r="275" spans="1:22" ht="30" customHeight="1" x14ac:dyDescent="0.25">
      <c r="A275" s="186">
        <f>Hoja2!B275</f>
        <v>0</v>
      </c>
      <c r="B275">
        <f>Hoja2!R275</f>
        <v>0</v>
      </c>
      <c r="C275" s="1"/>
      <c r="D275" t="str">
        <f>Hoja2!T275</f>
        <v>2026</v>
      </c>
      <c r="E275" s="113">
        <f>Hoja2!U275</f>
        <v>0</v>
      </c>
      <c r="F275" s="113">
        <f>Hoja2!V275</f>
        <v>0</v>
      </c>
      <c r="G275" s="113">
        <f>Hoja2!W275</f>
        <v>0</v>
      </c>
      <c r="H275" s="113">
        <f>Hoja2!X275</f>
        <v>0</v>
      </c>
      <c r="I275" s="5">
        <f>Hoja2!Y275</f>
        <v>0</v>
      </c>
      <c r="J275" s="5">
        <f>Hoja2!Z275</f>
        <v>0</v>
      </c>
      <c r="K275" s="5">
        <f>Hoja2!AB275</f>
        <v>0</v>
      </c>
      <c r="L275" s="5">
        <v>0</v>
      </c>
      <c r="M275" s="96">
        <f>Hoja2!AC275</f>
        <v>0</v>
      </c>
      <c r="N275" s="1" t="str">
        <f>Hoja2!AD275</f>
        <v>N</v>
      </c>
      <c r="O275" s="9" t="str">
        <f>Hoja2!AE275</f>
        <v xml:space="preserve"> - </v>
      </c>
      <c r="P275" s="9" t="str">
        <f>Hoja2!AF275</f>
        <v xml:space="preserve"> - </v>
      </c>
      <c r="Q275" s="9" t="str">
        <f>Hoja2!AG275</f>
        <v xml:space="preserve"> - </v>
      </c>
      <c r="R275" s="9" t="str">
        <f>Hoja2!AH275</f>
        <v xml:space="preserve"> - </v>
      </c>
      <c r="S275" s="9" t="str">
        <f>Hoja2!AI275</f>
        <v>A-1</v>
      </c>
      <c r="T275" s="9" t="str">
        <f>Hoja2!AJ275</f>
        <v>3011020110234</v>
      </c>
      <c r="V275" s="53">
        <f t="shared" si="5"/>
        <v>13</v>
      </c>
    </row>
    <row r="276" spans="1:22" ht="30" customHeight="1" x14ac:dyDescent="0.25">
      <c r="A276" s="186">
        <f>Hoja2!B276</f>
        <v>0</v>
      </c>
      <c r="B276">
        <f>Hoja2!R276</f>
        <v>0</v>
      </c>
      <c r="C276" s="1"/>
      <c r="D276" t="str">
        <f>Hoja2!T276</f>
        <v>2026</v>
      </c>
      <c r="E276" s="113">
        <f>Hoja2!U276</f>
        <v>0</v>
      </c>
      <c r="F276" s="113">
        <f>Hoja2!V276</f>
        <v>0</v>
      </c>
      <c r="G276" s="113">
        <f>Hoja2!W276</f>
        <v>0</v>
      </c>
      <c r="H276" s="113">
        <f>Hoja2!X276</f>
        <v>0</v>
      </c>
      <c r="I276" s="5">
        <f>Hoja2!Y276</f>
        <v>0</v>
      </c>
      <c r="J276" s="5">
        <f>Hoja2!Z276</f>
        <v>0</v>
      </c>
      <c r="K276" s="5">
        <f>Hoja2!AB276</f>
        <v>0</v>
      </c>
      <c r="L276" s="5">
        <v>0</v>
      </c>
      <c r="M276" s="96">
        <f>Hoja2!AC276</f>
        <v>0</v>
      </c>
      <c r="N276" s="1" t="str">
        <f>Hoja2!AD276</f>
        <v>N</v>
      </c>
      <c r="O276" s="9" t="str">
        <f>Hoja2!AE276</f>
        <v xml:space="preserve"> - </v>
      </c>
      <c r="P276" s="9" t="str">
        <f>Hoja2!AF276</f>
        <v xml:space="preserve"> - </v>
      </c>
      <c r="Q276" s="9" t="str">
        <f>Hoja2!AG276</f>
        <v xml:space="preserve"> - </v>
      </c>
      <c r="R276" s="9" t="str">
        <f>Hoja2!AH276</f>
        <v xml:space="preserve"> - </v>
      </c>
      <c r="S276" s="9" t="str">
        <f>Hoja2!AI276</f>
        <v>A-1</v>
      </c>
      <c r="T276" s="9" t="str">
        <f>Hoja2!AJ276</f>
        <v>3011020110235</v>
      </c>
      <c r="V276" s="53">
        <f t="shared" si="5"/>
        <v>13</v>
      </c>
    </row>
    <row r="277" spans="1:22" ht="30" customHeight="1" x14ac:dyDescent="0.25">
      <c r="A277" s="186">
        <f>Hoja2!B277</f>
        <v>0</v>
      </c>
      <c r="B277">
        <f>Hoja2!R277</f>
        <v>0</v>
      </c>
      <c r="C277" s="1"/>
      <c r="D277" t="str">
        <f>Hoja2!T277</f>
        <v>2026</v>
      </c>
      <c r="E277" s="113">
        <f>Hoja2!U277</f>
        <v>0</v>
      </c>
      <c r="F277" s="113">
        <f>Hoja2!V277</f>
        <v>0</v>
      </c>
      <c r="G277" s="113">
        <f>Hoja2!W277</f>
        <v>0</v>
      </c>
      <c r="H277" s="113">
        <f>Hoja2!X277</f>
        <v>0</v>
      </c>
      <c r="I277" s="5">
        <f>Hoja2!Y277</f>
        <v>0</v>
      </c>
      <c r="J277" s="5">
        <f>Hoja2!Z277</f>
        <v>0</v>
      </c>
      <c r="K277" s="5">
        <f>Hoja2!AB277</f>
        <v>0</v>
      </c>
      <c r="L277" s="5">
        <v>0</v>
      </c>
      <c r="M277" s="96">
        <f>Hoja2!AC277</f>
        <v>0</v>
      </c>
      <c r="N277" s="1" t="str">
        <f>Hoja2!AD277</f>
        <v>N</v>
      </c>
      <c r="O277" s="9" t="str">
        <f>Hoja2!AE277</f>
        <v xml:space="preserve"> - </v>
      </c>
      <c r="P277" s="9" t="str">
        <f>Hoja2!AF277</f>
        <v xml:space="preserve"> - </v>
      </c>
      <c r="Q277" s="9" t="str">
        <f>Hoja2!AG277</f>
        <v xml:space="preserve"> - </v>
      </c>
      <c r="R277" s="9" t="str">
        <f>Hoja2!AH277</f>
        <v xml:space="preserve"> - </v>
      </c>
      <c r="S277" s="9" t="str">
        <f>Hoja2!AI277</f>
        <v>A-1</v>
      </c>
      <c r="T277" s="9" t="str">
        <f>Hoja2!AJ277</f>
        <v>3011020110236</v>
      </c>
      <c r="V277" s="53">
        <f t="shared" si="5"/>
        <v>13</v>
      </c>
    </row>
    <row r="278" spans="1:22" ht="30" customHeight="1" x14ac:dyDescent="0.25">
      <c r="A278" s="186">
        <f>Hoja2!B278</f>
        <v>0</v>
      </c>
      <c r="B278">
        <f>Hoja2!R278</f>
        <v>0</v>
      </c>
      <c r="C278" s="1"/>
      <c r="D278" t="str">
        <f>Hoja2!T278</f>
        <v>2026</v>
      </c>
      <c r="E278" s="113">
        <f>Hoja2!U278</f>
        <v>0</v>
      </c>
      <c r="F278" s="113">
        <f>Hoja2!V278</f>
        <v>0</v>
      </c>
      <c r="G278" s="113">
        <f>Hoja2!W278</f>
        <v>0</v>
      </c>
      <c r="H278" s="113">
        <f>Hoja2!X278</f>
        <v>0</v>
      </c>
      <c r="I278" s="5">
        <f>Hoja2!Y278</f>
        <v>0</v>
      </c>
      <c r="J278" s="5">
        <f>Hoja2!Z278</f>
        <v>0</v>
      </c>
      <c r="K278" s="5">
        <f>Hoja2!AB278</f>
        <v>0</v>
      </c>
      <c r="L278" s="5">
        <v>0</v>
      </c>
      <c r="M278" s="96">
        <f>Hoja2!AC278</f>
        <v>0</v>
      </c>
      <c r="N278" s="1" t="str">
        <f>Hoja2!AD278</f>
        <v>N</v>
      </c>
      <c r="O278" s="9" t="str">
        <f>Hoja2!AE278</f>
        <v xml:space="preserve"> - </v>
      </c>
      <c r="P278" s="9" t="str">
        <f>Hoja2!AF278</f>
        <v xml:space="preserve"> - </v>
      </c>
      <c r="Q278" s="9" t="str">
        <f>Hoja2!AG278</f>
        <v xml:space="preserve"> - </v>
      </c>
      <c r="R278" s="9" t="str">
        <f>Hoja2!AH278</f>
        <v xml:space="preserve"> - </v>
      </c>
      <c r="S278" s="9" t="str">
        <f>Hoja2!AI278</f>
        <v>A-1</v>
      </c>
      <c r="T278" s="9" t="str">
        <f>Hoja2!AJ278</f>
        <v>3011020110237</v>
      </c>
      <c r="V278" s="53">
        <f t="shared" si="5"/>
        <v>13</v>
      </c>
    </row>
    <row r="279" spans="1:22" ht="30" customHeight="1" x14ac:dyDescent="0.25">
      <c r="A279" s="186">
        <f>Hoja2!B279</f>
        <v>0</v>
      </c>
      <c r="B279">
        <f>Hoja2!R279</f>
        <v>0</v>
      </c>
      <c r="C279" s="1"/>
      <c r="D279" t="str">
        <f>Hoja2!T279</f>
        <v>2026</v>
      </c>
      <c r="E279" s="113">
        <f>Hoja2!U279</f>
        <v>0</v>
      </c>
      <c r="F279" s="113">
        <f>Hoja2!V279</f>
        <v>0</v>
      </c>
      <c r="G279" s="113">
        <f>Hoja2!W279</f>
        <v>0</v>
      </c>
      <c r="H279" s="113">
        <f>Hoja2!X279</f>
        <v>0</v>
      </c>
      <c r="I279" s="5">
        <f>Hoja2!Y279</f>
        <v>0</v>
      </c>
      <c r="J279" s="5">
        <f>Hoja2!Z279</f>
        <v>0</v>
      </c>
      <c r="K279" s="5">
        <f>Hoja2!AB279</f>
        <v>0</v>
      </c>
      <c r="L279" s="5">
        <v>0</v>
      </c>
      <c r="M279" s="96">
        <f>Hoja2!AC279</f>
        <v>0</v>
      </c>
      <c r="N279" s="1" t="str">
        <f>Hoja2!AD279</f>
        <v>N</v>
      </c>
      <c r="O279" s="9" t="str">
        <f>Hoja2!AE279</f>
        <v xml:space="preserve"> - </v>
      </c>
      <c r="P279" s="9" t="str">
        <f>Hoja2!AF279</f>
        <v xml:space="preserve"> - </v>
      </c>
      <c r="Q279" s="9" t="str">
        <f>Hoja2!AG279</f>
        <v xml:space="preserve"> - </v>
      </c>
      <c r="R279" s="9" t="str">
        <f>Hoja2!AH279</f>
        <v xml:space="preserve"> - </v>
      </c>
      <c r="S279" s="9" t="str">
        <f>Hoja2!AI279</f>
        <v>A-1</v>
      </c>
      <c r="T279" s="9" t="str">
        <f>Hoja2!AJ279</f>
        <v>3011020110238</v>
      </c>
      <c r="V279" s="53">
        <f t="shared" si="5"/>
        <v>13</v>
      </c>
    </row>
    <row r="280" spans="1:22" ht="30" customHeight="1" x14ac:dyDescent="0.25">
      <c r="A280" s="186">
        <f>Hoja2!B280</f>
        <v>0</v>
      </c>
      <c r="B280">
        <f>Hoja2!R280</f>
        <v>0</v>
      </c>
      <c r="C280" s="1"/>
      <c r="D280" t="str">
        <f>Hoja2!T280</f>
        <v>2026</v>
      </c>
      <c r="E280" s="113">
        <f>Hoja2!U280</f>
        <v>0</v>
      </c>
      <c r="F280" s="113">
        <f>Hoja2!V280</f>
        <v>0</v>
      </c>
      <c r="G280" s="113">
        <f>Hoja2!W280</f>
        <v>0</v>
      </c>
      <c r="H280" s="113">
        <f>Hoja2!X280</f>
        <v>0</v>
      </c>
      <c r="I280" s="5">
        <f>Hoja2!Y280</f>
        <v>0</v>
      </c>
      <c r="J280" s="5">
        <f>Hoja2!Z280</f>
        <v>0</v>
      </c>
      <c r="K280" s="5">
        <f>Hoja2!AB280</f>
        <v>0</v>
      </c>
      <c r="L280" s="5">
        <v>0</v>
      </c>
      <c r="M280" s="96">
        <f>Hoja2!AC280</f>
        <v>0</v>
      </c>
      <c r="N280" s="1" t="str">
        <f>Hoja2!AD280</f>
        <v>N</v>
      </c>
      <c r="O280" s="9" t="str">
        <f>Hoja2!AE280</f>
        <v xml:space="preserve"> - </v>
      </c>
      <c r="P280" s="9" t="str">
        <f>Hoja2!AF280</f>
        <v xml:space="preserve"> - </v>
      </c>
      <c r="Q280" s="9" t="str">
        <f>Hoja2!AG280</f>
        <v xml:space="preserve"> - </v>
      </c>
      <c r="R280" s="9" t="str">
        <f>Hoja2!AH280</f>
        <v xml:space="preserve"> - </v>
      </c>
      <c r="S280" s="9" t="str">
        <f>Hoja2!AI280</f>
        <v>A-1</v>
      </c>
      <c r="T280" s="9" t="str">
        <f>Hoja2!AJ280</f>
        <v>3011020110239</v>
      </c>
      <c r="V280" s="53">
        <f t="shared" si="5"/>
        <v>13</v>
      </c>
    </row>
    <row r="281" spans="1:22" ht="30" customHeight="1" x14ac:dyDescent="0.25">
      <c r="A281" s="186">
        <f>Hoja2!B281</f>
        <v>0</v>
      </c>
      <c r="B281">
        <f>Hoja2!R281</f>
        <v>0</v>
      </c>
      <c r="C281" s="1"/>
      <c r="D281" t="str">
        <f>Hoja2!T281</f>
        <v>2026</v>
      </c>
      <c r="E281" s="113">
        <f>Hoja2!U281</f>
        <v>0</v>
      </c>
      <c r="F281" s="113">
        <f>Hoja2!V281</f>
        <v>0</v>
      </c>
      <c r="G281" s="113">
        <f>Hoja2!W281</f>
        <v>0</v>
      </c>
      <c r="H281" s="113">
        <f>Hoja2!X281</f>
        <v>0</v>
      </c>
      <c r="I281" s="5">
        <f>Hoja2!Y281</f>
        <v>0</v>
      </c>
      <c r="J281" s="5">
        <f>Hoja2!Z281</f>
        <v>0</v>
      </c>
      <c r="K281" s="5">
        <f>Hoja2!AB281</f>
        <v>0</v>
      </c>
      <c r="L281" s="5">
        <v>0</v>
      </c>
      <c r="M281" s="96">
        <f>Hoja2!AC281</f>
        <v>0</v>
      </c>
      <c r="N281" s="1" t="str">
        <f>Hoja2!AD281</f>
        <v>N</v>
      </c>
      <c r="O281" s="9" t="str">
        <f>Hoja2!AE281</f>
        <v xml:space="preserve"> - </v>
      </c>
      <c r="P281" s="9" t="str">
        <f>Hoja2!AF281</f>
        <v xml:space="preserve"> - </v>
      </c>
      <c r="Q281" s="9" t="str">
        <f>Hoja2!AG281</f>
        <v xml:space="preserve"> - </v>
      </c>
      <c r="R281" s="9" t="str">
        <f>Hoja2!AH281</f>
        <v xml:space="preserve"> - </v>
      </c>
      <c r="S281" s="9" t="str">
        <f>Hoja2!AI281</f>
        <v>A-1</v>
      </c>
      <c r="T281" s="9" t="str">
        <f>Hoja2!AJ281</f>
        <v>3011020110240</v>
      </c>
      <c r="V281" s="53">
        <f t="shared" si="5"/>
        <v>13</v>
      </c>
    </row>
    <row r="282" spans="1:22" ht="30" customHeight="1" x14ac:dyDescent="0.25">
      <c r="A282" s="186">
        <f>Hoja2!B282</f>
        <v>0</v>
      </c>
      <c r="B282">
        <f>Hoja2!R282</f>
        <v>0</v>
      </c>
      <c r="C282" s="1"/>
      <c r="D282" t="str">
        <f>Hoja2!T282</f>
        <v>2026</v>
      </c>
      <c r="E282" s="113">
        <f>Hoja2!U282</f>
        <v>0</v>
      </c>
      <c r="F282" s="113">
        <f>Hoja2!V282</f>
        <v>0</v>
      </c>
      <c r="G282" s="113">
        <f>Hoja2!W282</f>
        <v>0</v>
      </c>
      <c r="H282" s="113">
        <f>Hoja2!X282</f>
        <v>0</v>
      </c>
      <c r="I282" s="5">
        <f>Hoja2!Y282</f>
        <v>0</v>
      </c>
      <c r="J282" s="5">
        <f>Hoja2!Z282</f>
        <v>0</v>
      </c>
      <c r="K282" s="5">
        <f>Hoja2!AB282</f>
        <v>0</v>
      </c>
      <c r="L282" s="5">
        <v>0</v>
      </c>
      <c r="M282" s="96">
        <f>Hoja2!AC282</f>
        <v>0</v>
      </c>
      <c r="N282" s="1" t="str">
        <f>Hoja2!AD282</f>
        <v>N</v>
      </c>
      <c r="O282" s="9" t="str">
        <f>Hoja2!AE282</f>
        <v xml:space="preserve"> - </v>
      </c>
      <c r="P282" s="9" t="str">
        <f>Hoja2!AF282</f>
        <v xml:space="preserve"> - </v>
      </c>
      <c r="Q282" s="9" t="str">
        <f>Hoja2!AG282</f>
        <v xml:space="preserve"> - </v>
      </c>
      <c r="R282" s="9" t="str">
        <f>Hoja2!AH282</f>
        <v xml:space="preserve"> - </v>
      </c>
      <c r="S282" s="9" t="str">
        <f>Hoja2!AI282</f>
        <v>A-1</v>
      </c>
      <c r="T282" s="9" t="str">
        <f>Hoja2!AJ282</f>
        <v>3011020110241</v>
      </c>
      <c r="V282" s="53">
        <f t="shared" si="5"/>
        <v>13</v>
      </c>
    </row>
    <row r="283" spans="1:22" ht="30" customHeight="1" x14ac:dyDescent="0.25">
      <c r="A283" s="186">
        <f>Hoja2!B283</f>
        <v>0</v>
      </c>
      <c r="B283">
        <f>Hoja2!R283</f>
        <v>0</v>
      </c>
      <c r="C283" s="1"/>
      <c r="D283" t="str">
        <f>Hoja2!T283</f>
        <v>2026</v>
      </c>
      <c r="E283" s="113">
        <f>Hoja2!U283</f>
        <v>0</v>
      </c>
      <c r="F283" s="113">
        <f>Hoja2!V283</f>
        <v>0</v>
      </c>
      <c r="G283" s="113">
        <f>Hoja2!W283</f>
        <v>0</v>
      </c>
      <c r="H283" s="113">
        <f>Hoja2!X283</f>
        <v>0</v>
      </c>
      <c r="I283" s="5">
        <f>Hoja2!Y283</f>
        <v>0</v>
      </c>
      <c r="J283" s="5">
        <f>Hoja2!Z283</f>
        <v>0</v>
      </c>
      <c r="K283" s="5">
        <f>Hoja2!AB283</f>
        <v>0</v>
      </c>
      <c r="L283" s="5">
        <v>0</v>
      </c>
      <c r="M283" s="96">
        <f>Hoja2!AC283</f>
        <v>0</v>
      </c>
      <c r="N283" s="1" t="str">
        <f>Hoja2!AD283</f>
        <v>N</v>
      </c>
      <c r="O283" s="9" t="str">
        <f>Hoja2!AE283</f>
        <v xml:space="preserve"> - </v>
      </c>
      <c r="P283" s="9" t="str">
        <f>Hoja2!AF283</f>
        <v xml:space="preserve"> - </v>
      </c>
      <c r="Q283" s="9" t="str">
        <f>Hoja2!AG283</f>
        <v xml:space="preserve"> - </v>
      </c>
      <c r="R283" s="9" t="str">
        <f>Hoja2!AH283</f>
        <v xml:space="preserve"> - </v>
      </c>
      <c r="S283" s="9" t="str">
        <f>Hoja2!AI283</f>
        <v>A-1</v>
      </c>
      <c r="T283" s="9" t="str">
        <f>Hoja2!AJ283</f>
        <v>3011020110242</v>
      </c>
      <c r="V283" s="53">
        <f t="shared" si="5"/>
        <v>13</v>
      </c>
    </row>
    <row r="284" spans="1:22" ht="30" customHeight="1" x14ac:dyDescent="0.25">
      <c r="A284" s="186">
        <f>Hoja2!B284</f>
        <v>0</v>
      </c>
      <c r="B284">
        <f>Hoja2!R284</f>
        <v>0</v>
      </c>
      <c r="C284" s="1"/>
      <c r="D284" t="str">
        <f>Hoja2!T284</f>
        <v>2026</v>
      </c>
      <c r="E284" s="113">
        <f>Hoja2!U284</f>
        <v>0</v>
      </c>
      <c r="F284" s="113">
        <f>Hoja2!V284</f>
        <v>0</v>
      </c>
      <c r="G284" s="113">
        <f>Hoja2!W284</f>
        <v>0</v>
      </c>
      <c r="H284" s="113">
        <f>Hoja2!X284</f>
        <v>0</v>
      </c>
      <c r="I284" s="5">
        <f>Hoja2!Y284</f>
        <v>0</v>
      </c>
      <c r="J284" s="5">
        <f>Hoja2!Z284</f>
        <v>0</v>
      </c>
      <c r="K284" s="5">
        <f>Hoja2!AB284</f>
        <v>0</v>
      </c>
      <c r="L284" s="5">
        <v>0</v>
      </c>
      <c r="M284" s="96">
        <f>Hoja2!AC284</f>
        <v>0</v>
      </c>
      <c r="N284" s="1" t="str">
        <f>Hoja2!AD284</f>
        <v>N</v>
      </c>
      <c r="O284" s="9" t="str">
        <f>Hoja2!AE284</f>
        <v xml:space="preserve"> - </v>
      </c>
      <c r="P284" s="9" t="str">
        <f>Hoja2!AF284</f>
        <v xml:space="preserve"> - </v>
      </c>
      <c r="Q284" s="9" t="str">
        <f>Hoja2!AG284</f>
        <v xml:space="preserve"> - </v>
      </c>
      <c r="R284" s="9" t="str">
        <f>Hoja2!AH284</f>
        <v xml:space="preserve"> - </v>
      </c>
      <c r="S284" s="9" t="str">
        <f>Hoja2!AI284</f>
        <v>A-1</v>
      </c>
      <c r="T284" s="9" t="str">
        <f>Hoja2!AJ284</f>
        <v>3011020110243</v>
      </c>
      <c r="V284" s="53">
        <f t="shared" si="5"/>
        <v>13</v>
      </c>
    </row>
    <row r="285" spans="1:22" ht="30" customHeight="1" x14ac:dyDescent="0.25">
      <c r="A285" s="186">
        <f>Hoja2!B285</f>
        <v>0</v>
      </c>
      <c r="B285">
        <f>Hoja2!R285</f>
        <v>0</v>
      </c>
      <c r="C285" s="1"/>
      <c r="D285" t="str">
        <f>Hoja2!T285</f>
        <v>2026</v>
      </c>
      <c r="E285" s="113">
        <f>Hoja2!U285</f>
        <v>0</v>
      </c>
      <c r="F285" s="113">
        <f>Hoja2!V285</f>
        <v>0</v>
      </c>
      <c r="G285" s="113">
        <f>Hoja2!W285</f>
        <v>0</v>
      </c>
      <c r="H285" s="113">
        <f>Hoja2!X285</f>
        <v>0</v>
      </c>
      <c r="I285" s="5">
        <f>Hoja2!Y285</f>
        <v>0</v>
      </c>
      <c r="J285" s="5">
        <f>Hoja2!Z285</f>
        <v>0</v>
      </c>
      <c r="K285" s="5">
        <f>Hoja2!AB285</f>
        <v>0</v>
      </c>
      <c r="L285" s="5">
        <v>0</v>
      </c>
      <c r="M285" s="96">
        <f>Hoja2!AC285</f>
        <v>0</v>
      </c>
      <c r="N285" s="1" t="str">
        <f>Hoja2!AD285</f>
        <v>N</v>
      </c>
      <c r="O285" s="9" t="str">
        <f>Hoja2!AE285</f>
        <v xml:space="preserve"> - </v>
      </c>
      <c r="P285" s="9" t="str">
        <f>Hoja2!AF285</f>
        <v xml:space="preserve"> - </v>
      </c>
      <c r="Q285" s="9" t="str">
        <f>Hoja2!AG285</f>
        <v xml:space="preserve"> - </v>
      </c>
      <c r="R285" s="9" t="str">
        <f>Hoja2!AH285</f>
        <v xml:space="preserve"> - </v>
      </c>
      <c r="S285" s="9" t="str">
        <f>Hoja2!AI285</f>
        <v>A-1</v>
      </c>
      <c r="T285" s="9" t="str">
        <f>Hoja2!AJ285</f>
        <v>3011020110244</v>
      </c>
      <c r="V285" s="53">
        <f t="shared" si="5"/>
        <v>13</v>
      </c>
    </row>
    <row r="286" spans="1:22" ht="30" customHeight="1" x14ac:dyDescent="0.25">
      <c r="A286" s="186">
        <f>Hoja2!B286</f>
        <v>0</v>
      </c>
      <c r="B286">
        <f>Hoja2!R286</f>
        <v>0</v>
      </c>
      <c r="C286" s="1"/>
      <c r="D286" t="str">
        <f>Hoja2!T286</f>
        <v>2026</v>
      </c>
      <c r="E286" s="113">
        <f>Hoja2!U286</f>
        <v>0</v>
      </c>
      <c r="F286" s="113">
        <f>Hoja2!V286</f>
        <v>0</v>
      </c>
      <c r="G286" s="113">
        <f>Hoja2!W286</f>
        <v>0</v>
      </c>
      <c r="H286" s="113">
        <f>Hoja2!X286</f>
        <v>0</v>
      </c>
      <c r="I286" s="5">
        <f>Hoja2!Y286</f>
        <v>0</v>
      </c>
      <c r="J286" s="5">
        <f>Hoja2!Z286</f>
        <v>0</v>
      </c>
      <c r="K286" s="5">
        <f>Hoja2!AB286</f>
        <v>0</v>
      </c>
      <c r="L286" s="5">
        <v>0</v>
      </c>
      <c r="M286" s="96">
        <f>Hoja2!AC286</f>
        <v>0</v>
      </c>
      <c r="N286" s="1" t="str">
        <f>Hoja2!AD286</f>
        <v>N</v>
      </c>
      <c r="O286" s="9" t="str">
        <f>Hoja2!AE286</f>
        <v xml:space="preserve"> - </v>
      </c>
      <c r="P286" s="9" t="str">
        <f>Hoja2!AF286</f>
        <v xml:space="preserve"> - </v>
      </c>
      <c r="Q286" s="9" t="str">
        <f>Hoja2!AG286</f>
        <v xml:space="preserve"> - </v>
      </c>
      <c r="R286" s="9" t="str">
        <f>Hoja2!AH286</f>
        <v xml:space="preserve"> - </v>
      </c>
      <c r="S286" s="9" t="str">
        <f>Hoja2!AI286</f>
        <v>A-1</v>
      </c>
      <c r="T286" s="9" t="str">
        <f>Hoja2!AJ286</f>
        <v>3011020110245</v>
      </c>
      <c r="V286" s="53">
        <f t="shared" si="5"/>
        <v>13</v>
      </c>
    </row>
    <row r="287" spans="1:22" ht="30" customHeight="1" x14ac:dyDescent="0.25">
      <c r="A287" s="186">
        <f>Hoja2!B287</f>
        <v>0</v>
      </c>
      <c r="B287">
        <f>Hoja2!R287</f>
        <v>0</v>
      </c>
      <c r="C287" s="1"/>
      <c r="D287" t="str">
        <f>Hoja2!T287</f>
        <v>2026</v>
      </c>
      <c r="E287" s="113">
        <f>Hoja2!U287</f>
        <v>0</v>
      </c>
      <c r="F287" s="113">
        <f>Hoja2!V287</f>
        <v>0</v>
      </c>
      <c r="G287" s="113">
        <f>Hoja2!W287</f>
        <v>0</v>
      </c>
      <c r="H287" s="113">
        <f>Hoja2!X287</f>
        <v>0</v>
      </c>
      <c r="I287" s="5">
        <f>Hoja2!Y287</f>
        <v>0</v>
      </c>
      <c r="J287" s="5">
        <f>Hoja2!Z287</f>
        <v>0</v>
      </c>
      <c r="K287" s="5">
        <f>Hoja2!AB287</f>
        <v>0</v>
      </c>
      <c r="L287" s="5">
        <v>0</v>
      </c>
      <c r="M287" s="96">
        <f>Hoja2!AC287</f>
        <v>0</v>
      </c>
      <c r="N287" s="1" t="str">
        <f>Hoja2!AD287</f>
        <v>N</v>
      </c>
      <c r="O287" s="9" t="str">
        <f>Hoja2!AE287</f>
        <v xml:space="preserve"> - </v>
      </c>
      <c r="P287" s="9" t="str">
        <f>Hoja2!AF287</f>
        <v xml:space="preserve"> - </v>
      </c>
      <c r="Q287" s="9" t="str">
        <f>Hoja2!AG287</f>
        <v xml:space="preserve"> - </v>
      </c>
      <c r="R287" s="9" t="str">
        <f>Hoja2!AH287</f>
        <v xml:space="preserve"> - </v>
      </c>
      <c r="S287" s="9" t="str">
        <f>Hoja2!AI287</f>
        <v>A-1</v>
      </c>
      <c r="T287" s="9" t="str">
        <f>Hoja2!AJ287</f>
        <v>3011020110246</v>
      </c>
      <c r="V287" s="53">
        <f t="shared" si="5"/>
        <v>13</v>
      </c>
    </row>
    <row r="288" spans="1:22" ht="30" customHeight="1" x14ac:dyDescent="0.25">
      <c r="A288" s="186">
        <f>Hoja2!B288</f>
        <v>0</v>
      </c>
      <c r="B288">
        <f>Hoja2!R288</f>
        <v>0</v>
      </c>
      <c r="C288" s="1"/>
      <c r="D288" t="str">
        <f>Hoja2!T288</f>
        <v>2026</v>
      </c>
      <c r="E288" s="113">
        <f>Hoja2!U288</f>
        <v>0</v>
      </c>
      <c r="F288" s="113">
        <f>Hoja2!V288</f>
        <v>0</v>
      </c>
      <c r="G288" s="113">
        <f>Hoja2!W288</f>
        <v>0</v>
      </c>
      <c r="H288" s="113">
        <f>Hoja2!X288</f>
        <v>0</v>
      </c>
      <c r="I288" s="5">
        <f>Hoja2!Y288</f>
        <v>0</v>
      </c>
      <c r="J288" s="5">
        <f>Hoja2!Z288</f>
        <v>0</v>
      </c>
      <c r="K288" s="5">
        <f>Hoja2!AB288</f>
        <v>0</v>
      </c>
      <c r="L288" s="5">
        <v>0</v>
      </c>
      <c r="M288" s="96">
        <f>Hoja2!AC288</f>
        <v>0</v>
      </c>
      <c r="N288" s="1" t="str">
        <f>Hoja2!AD288</f>
        <v>N</v>
      </c>
      <c r="O288" s="9" t="str">
        <f>Hoja2!AE288</f>
        <v xml:space="preserve"> - </v>
      </c>
      <c r="P288" s="9" t="str">
        <f>Hoja2!AF288</f>
        <v xml:space="preserve"> - </v>
      </c>
      <c r="Q288" s="9" t="str">
        <f>Hoja2!AG288</f>
        <v xml:space="preserve"> - </v>
      </c>
      <c r="R288" s="9" t="str">
        <f>Hoja2!AH288</f>
        <v xml:space="preserve"> - </v>
      </c>
      <c r="S288" s="9" t="str">
        <f>Hoja2!AI288</f>
        <v>A-1</v>
      </c>
      <c r="T288" s="9" t="str">
        <f>Hoja2!AJ288</f>
        <v>3011020110247</v>
      </c>
      <c r="V288" s="53">
        <f t="shared" si="5"/>
        <v>13</v>
      </c>
    </row>
    <row r="289" spans="1:22" ht="30" customHeight="1" x14ac:dyDescent="0.25">
      <c r="A289" s="186">
        <f>Hoja2!B289</f>
        <v>0</v>
      </c>
      <c r="B289">
        <f>Hoja2!R289</f>
        <v>0</v>
      </c>
      <c r="C289" s="1"/>
      <c r="D289" t="str">
        <f>Hoja2!T289</f>
        <v>2026</v>
      </c>
      <c r="E289" s="113">
        <f>Hoja2!U289</f>
        <v>0</v>
      </c>
      <c r="F289" s="113">
        <f>Hoja2!V289</f>
        <v>0</v>
      </c>
      <c r="G289" s="113">
        <f>Hoja2!W289</f>
        <v>0</v>
      </c>
      <c r="H289" s="113">
        <f>Hoja2!X289</f>
        <v>0</v>
      </c>
      <c r="I289" s="5">
        <f>Hoja2!Y289</f>
        <v>0</v>
      </c>
      <c r="J289" s="5">
        <f>Hoja2!Z289</f>
        <v>0</v>
      </c>
      <c r="K289" s="5">
        <f>Hoja2!AB289</f>
        <v>0</v>
      </c>
      <c r="L289" s="5">
        <v>0</v>
      </c>
      <c r="M289" s="96">
        <f>Hoja2!AC289</f>
        <v>0</v>
      </c>
      <c r="N289" s="1" t="str">
        <f>Hoja2!AD289</f>
        <v>N</v>
      </c>
      <c r="O289" s="9" t="str">
        <f>Hoja2!AE289</f>
        <v xml:space="preserve"> - </v>
      </c>
      <c r="P289" s="9" t="str">
        <f>Hoja2!AF289</f>
        <v xml:space="preserve"> - </v>
      </c>
      <c r="Q289" s="9" t="str">
        <f>Hoja2!AG289</f>
        <v xml:space="preserve"> - </v>
      </c>
      <c r="R289" s="9" t="str">
        <f>Hoja2!AH289</f>
        <v xml:space="preserve"> - </v>
      </c>
      <c r="S289" s="9" t="str">
        <f>Hoja2!AI289</f>
        <v>A-1</v>
      </c>
      <c r="T289" s="9" t="str">
        <f>Hoja2!AJ289</f>
        <v>3011020110248</v>
      </c>
      <c r="V289" s="53">
        <f t="shared" si="5"/>
        <v>13</v>
      </c>
    </row>
    <row r="290" spans="1:22" ht="30" customHeight="1" x14ac:dyDescent="0.25">
      <c r="A290" s="186">
        <f>Hoja2!B290</f>
        <v>0</v>
      </c>
      <c r="B290">
        <f>Hoja2!R290</f>
        <v>0</v>
      </c>
      <c r="C290" s="1"/>
      <c r="D290" t="str">
        <f>Hoja2!T290</f>
        <v>2026</v>
      </c>
      <c r="E290" s="113">
        <f>Hoja2!U290</f>
        <v>0</v>
      </c>
      <c r="F290" s="113">
        <f>Hoja2!V290</f>
        <v>0</v>
      </c>
      <c r="G290" s="113">
        <f>Hoja2!W290</f>
        <v>0</v>
      </c>
      <c r="H290" s="113">
        <f>Hoja2!X290</f>
        <v>0</v>
      </c>
      <c r="I290" s="5">
        <f>Hoja2!Y290</f>
        <v>0</v>
      </c>
      <c r="J290" s="5">
        <f>Hoja2!Z290</f>
        <v>0</v>
      </c>
      <c r="K290" s="5">
        <f>Hoja2!AB290</f>
        <v>0</v>
      </c>
      <c r="L290" s="5">
        <v>0</v>
      </c>
      <c r="M290" s="96">
        <f>Hoja2!AC290</f>
        <v>0</v>
      </c>
      <c r="N290" s="1" t="str">
        <f>Hoja2!AD290</f>
        <v>N</v>
      </c>
      <c r="O290" s="9" t="str">
        <f>Hoja2!AE290</f>
        <v xml:space="preserve"> - </v>
      </c>
      <c r="P290" s="9" t="str">
        <f>Hoja2!AF290</f>
        <v xml:space="preserve"> - </v>
      </c>
      <c r="Q290" s="9" t="str">
        <f>Hoja2!AG290</f>
        <v xml:space="preserve"> - </v>
      </c>
      <c r="R290" s="9" t="str">
        <f>Hoja2!AH290</f>
        <v xml:space="preserve"> - </v>
      </c>
      <c r="S290" s="9" t="str">
        <f>Hoja2!AI290</f>
        <v>A-1</v>
      </c>
      <c r="T290" s="9" t="str">
        <f>Hoja2!AJ290</f>
        <v>3011020110249</v>
      </c>
      <c r="V290" s="53">
        <f t="shared" si="5"/>
        <v>13</v>
      </c>
    </row>
    <row r="291" spans="1:22" ht="30" customHeight="1" x14ac:dyDescent="0.25">
      <c r="A291" s="186">
        <f>Hoja2!B291</f>
        <v>0</v>
      </c>
      <c r="B291">
        <f>Hoja2!R291</f>
        <v>0</v>
      </c>
      <c r="C291" s="1"/>
      <c r="D291" t="str">
        <f>Hoja2!T291</f>
        <v>2026</v>
      </c>
      <c r="E291" s="113">
        <f>Hoja2!U291</f>
        <v>0</v>
      </c>
      <c r="F291" s="113">
        <f>Hoja2!V291</f>
        <v>0</v>
      </c>
      <c r="G291" s="113">
        <f>Hoja2!W291</f>
        <v>0</v>
      </c>
      <c r="H291" s="113">
        <f>Hoja2!X291</f>
        <v>0</v>
      </c>
      <c r="I291" s="5">
        <f>Hoja2!Y291</f>
        <v>0</v>
      </c>
      <c r="J291" s="5">
        <f>Hoja2!Z291</f>
        <v>0</v>
      </c>
      <c r="K291" s="5">
        <f>Hoja2!AB291</f>
        <v>0</v>
      </c>
      <c r="L291" s="5">
        <v>0</v>
      </c>
      <c r="M291" s="96">
        <f>Hoja2!AC291</f>
        <v>0</v>
      </c>
      <c r="N291" s="1" t="str">
        <f>Hoja2!AD291</f>
        <v>N</v>
      </c>
      <c r="O291" s="9" t="str">
        <f>Hoja2!AE291</f>
        <v xml:space="preserve"> - </v>
      </c>
      <c r="P291" s="9" t="str">
        <f>Hoja2!AF291</f>
        <v xml:space="preserve"> - </v>
      </c>
      <c r="Q291" s="9" t="str">
        <f>Hoja2!AG291</f>
        <v xml:space="preserve"> - </v>
      </c>
      <c r="R291" s="9" t="str">
        <f>Hoja2!AH291</f>
        <v xml:space="preserve"> - </v>
      </c>
      <c r="S291" s="9" t="str">
        <f>Hoja2!AI291</f>
        <v>A-1</v>
      </c>
      <c r="T291" s="9" t="str">
        <f>Hoja2!AJ291</f>
        <v>3011020110250</v>
      </c>
      <c r="V291" s="53">
        <f t="shared" si="5"/>
        <v>13</v>
      </c>
    </row>
    <row r="292" spans="1:22" ht="30" customHeight="1" x14ac:dyDescent="0.25">
      <c r="A292" s="186">
        <f>Hoja2!B292</f>
        <v>0</v>
      </c>
      <c r="B292">
        <f>Hoja2!R292</f>
        <v>0</v>
      </c>
      <c r="C292" s="1"/>
      <c r="D292" t="str">
        <f>Hoja2!T292</f>
        <v>2026</v>
      </c>
      <c r="E292" s="113">
        <f>Hoja2!U292</f>
        <v>0</v>
      </c>
      <c r="F292" s="113">
        <f>Hoja2!V292</f>
        <v>0</v>
      </c>
      <c r="G292" s="113">
        <f>Hoja2!W292</f>
        <v>0</v>
      </c>
      <c r="H292" s="113">
        <f>Hoja2!X292</f>
        <v>0</v>
      </c>
      <c r="I292" s="5">
        <f>Hoja2!Y292</f>
        <v>0</v>
      </c>
      <c r="J292" s="5">
        <f>Hoja2!Z292</f>
        <v>0</v>
      </c>
      <c r="K292" s="5">
        <f>Hoja2!AB292</f>
        <v>0</v>
      </c>
      <c r="L292" s="5">
        <v>0</v>
      </c>
      <c r="M292" s="96">
        <f>Hoja2!AC292</f>
        <v>0</v>
      </c>
      <c r="N292" s="1" t="str">
        <f>Hoja2!AD292</f>
        <v>N</v>
      </c>
      <c r="O292" s="9" t="str">
        <f>Hoja2!AE292</f>
        <v xml:space="preserve"> - </v>
      </c>
      <c r="P292" s="9" t="str">
        <f>Hoja2!AF292</f>
        <v xml:space="preserve"> - </v>
      </c>
      <c r="Q292" s="9" t="str">
        <f>Hoja2!AG292</f>
        <v xml:space="preserve"> - </v>
      </c>
      <c r="R292" s="9" t="str">
        <f>Hoja2!AH292</f>
        <v xml:space="preserve"> - </v>
      </c>
      <c r="S292" s="9" t="str">
        <f>Hoja2!AI292</f>
        <v>A-1</v>
      </c>
      <c r="T292" s="9" t="str">
        <f>Hoja2!AJ292</f>
        <v>3011020110251</v>
      </c>
      <c r="V292" s="53">
        <f t="shared" si="5"/>
        <v>13</v>
      </c>
    </row>
    <row r="293" spans="1:22" ht="30" customHeight="1" x14ac:dyDescent="0.25">
      <c r="A293" s="186">
        <f>Hoja2!B293</f>
        <v>0</v>
      </c>
      <c r="B293">
        <f>Hoja2!R293</f>
        <v>0</v>
      </c>
      <c r="C293" s="1"/>
      <c r="D293" t="str">
        <f>Hoja2!T293</f>
        <v>2026</v>
      </c>
      <c r="E293" s="113">
        <f>Hoja2!U293</f>
        <v>0</v>
      </c>
      <c r="F293" s="113">
        <f>Hoja2!V293</f>
        <v>0</v>
      </c>
      <c r="G293" s="113">
        <f>Hoja2!W293</f>
        <v>0</v>
      </c>
      <c r="H293" s="113">
        <f>Hoja2!X293</f>
        <v>0</v>
      </c>
      <c r="I293" s="5">
        <f>Hoja2!Y293</f>
        <v>0</v>
      </c>
      <c r="J293" s="5">
        <f>Hoja2!Z293</f>
        <v>0</v>
      </c>
      <c r="K293" s="5">
        <f>Hoja2!AB293</f>
        <v>0</v>
      </c>
      <c r="L293" s="5">
        <v>0</v>
      </c>
      <c r="M293" s="96">
        <f>Hoja2!AC293</f>
        <v>0</v>
      </c>
      <c r="N293" s="1" t="str">
        <f>Hoja2!AD293</f>
        <v>N</v>
      </c>
      <c r="O293" s="9" t="str">
        <f>Hoja2!AE293</f>
        <v xml:space="preserve"> - </v>
      </c>
      <c r="P293" s="9" t="str">
        <f>Hoja2!AF293</f>
        <v xml:space="preserve"> - </v>
      </c>
      <c r="Q293" s="9" t="str">
        <f>Hoja2!AG293</f>
        <v xml:space="preserve"> - </v>
      </c>
      <c r="R293" s="9" t="str">
        <f>Hoja2!AH293</f>
        <v xml:space="preserve"> - </v>
      </c>
      <c r="S293" s="9" t="str">
        <f>Hoja2!AI293</f>
        <v>A-1</v>
      </c>
      <c r="T293" s="9" t="str">
        <f>Hoja2!AJ293</f>
        <v>3011020110252</v>
      </c>
      <c r="V293" s="53">
        <f t="shared" si="5"/>
        <v>13</v>
      </c>
    </row>
    <row r="294" spans="1:22" ht="30" customHeight="1" x14ac:dyDescent="0.25">
      <c r="A294" s="186">
        <f>Hoja2!B294</f>
        <v>0</v>
      </c>
      <c r="B294">
        <f>Hoja2!R294</f>
        <v>0</v>
      </c>
      <c r="C294" s="1"/>
      <c r="D294" t="str">
        <f>Hoja2!T294</f>
        <v>2026</v>
      </c>
      <c r="E294" s="113">
        <f>Hoja2!U294</f>
        <v>0</v>
      </c>
      <c r="F294" s="113">
        <f>Hoja2!V294</f>
        <v>0</v>
      </c>
      <c r="G294" s="113">
        <f>Hoja2!W294</f>
        <v>0</v>
      </c>
      <c r="H294" s="113">
        <f>Hoja2!X294</f>
        <v>0</v>
      </c>
      <c r="I294" s="5">
        <f>Hoja2!Y294</f>
        <v>0</v>
      </c>
      <c r="J294" s="5">
        <f>Hoja2!Z294</f>
        <v>0</v>
      </c>
      <c r="K294" s="5">
        <f>Hoja2!AB294</f>
        <v>0</v>
      </c>
      <c r="L294" s="5">
        <v>0</v>
      </c>
      <c r="M294" s="96">
        <f>Hoja2!AC294</f>
        <v>0</v>
      </c>
      <c r="N294" s="1" t="str">
        <f>Hoja2!AD294</f>
        <v>N</v>
      </c>
      <c r="O294" s="9" t="str">
        <f>Hoja2!AE294</f>
        <v xml:space="preserve"> - </v>
      </c>
      <c r="P294" s="9" t="str">
        <f>Hoja2!AF294</f>
        <v xml:space="preserve"> - </v>
      </c>
      <c r="Q294" s="9" t="str">
        <f>Hoja2!AG294</f>
        <v xml:space="preserve"> - </v>
      </c>
      <c r="R294" s="9" t="str">
        <f>Hoja2!AH294</f>
        <v xml:space="preserve"> - </v>
      </c>
      <c r="S294" s="9" t="str">
        <f>Hoja2!AI294</f>
        <v>A-1</v>
      </c>
      <c r="T294" s="9" t="str">
        <f>Hoja2!AJ294</f>
        <v>3011020110253</v>
      </c>
      <c r="V294" s="53">
        <f t="shared" si="5"/>
        <v>13</v>
      </c>
    </row>
    <row r="295" spans="1:22" ht="30" customHeight="1" x14ac:dyDescent="0.25">
      <c r="A295" s="186">
        <f>Hoja2!B295</f>
        <v>0</v>
      </c>
      <c r="B295">
        <f>Hoja2!R295</f>
        <v>0</v>
      </c>
      <c r="C295" s="1"/>
      <c r="D295" t="str">
        <f>Hoja2!T295</f>
        <v>2026</v>
      </c>
      <c r="E295" s="113">
        <f>Hoja2!U295</f>
        <v>0</v>
      </c>
      <c r="F295" s="113">
        <f>Hoja2!V295</f>
        <v>0</v>
      </c>
      <c r="G295" s="113">
        <f>Hoja2!W295</f>
        <v>0</v>
      </c>
      <c r="H295" s="113">
        <f>Hoja2!X295</f>
        <v>0</v>
      </c>
      <c r="I295" s="5">
        <f>Hoja2!Y295</f>
        <v>0</v>
      </c>
      <c r="J295" s="5">
        <f>Hoja2!Z295</f>
        <v>0</v>
      </c>
      <c r="K295" s="5">
        <f>Hoja2!AB295</f>
        <v>0</v>
      </c>
      <c r="L295" s="5">
        <v>0</v>
      </c>
      <c r="M295" s="96">
        <f>Hoja2!AC295</f>
        <v>0</v>
      </c>
      <c r="N295" s="1" t="str">
        <f>Hoja2!AD295</f>
        <v>N</v>
      </c>
      <c r="O295" s="9" t="str">
        <f>Hoja2!AE295</f>
        <v xml:space="preserve"> - </v>
      </c>
      <c r="P295" s="9" t="str">
        <f>Hoja2!AF295</f>
        <v xml:space="preserve"> - </v>
      </c>
      <c r="Q295" s="9" t="str">
        <f>Hoja2!AG295</f>
        <v xml:space="preserve"> - </v>
      </c>
      <c r="R295" s="9" t="str">
        <f>Hoja2!AH295</f>
        <v xml:space="preserve"> - </v>
      </c>
      <c r="S295" s="9" t="str">
        <f>Hoja2!AI295</f>
        <v>A-1</v>
      </c>
      <c r="T295" s="9" t="str">
        <f>Hoja2!AJ295</f>
        <v>3011020110254</v>
      </c>
      <c r="V295" s="53">
        <f t="shared" si="5"/>
        <v>13</v>
      </c>
    </row>
    <row r="296" spans="1:22" ht="30" customHeight="1" x14ac:dyDescent="0.25">
      <c r="A296" s="186">
        <f>Hoja2!B296</f>
        <v>0</v>
      </c>
      <c r="B296">
        <f>Hoja2!R296</f>
        <v>0</v>
      </c>
      <c r="C296" s="1"/>
      <c r="D296" t="str">
        <f>Hoja2!T296</f>
        <v>2026</v>
      </c>
      <c r="E296" s="113">
        <f>Hoja2!U296</f>
        <v>0</v>
      </c>
      <c r="F296" s="113">
        <f>Hoja2!V296</f>
        <v>0</v>
      </c>
      <c r="G296" s="113">
        <f>Hoja2!W296</f>
        <v>0</v>
      </c>
      <c r="H296" s="113">
        <f>Hoja2!X296</f>
        <v>0</v>
      </c>
      <c r="I296" s="5">
        <f>Hoja2!Y296</f>
        <v>0</v>
      </c>
      <c r="J296" s="5">
        <f>Hoja2!Z296</f>
        <v>0</v>
      </c>
      <c r="K296" s="5">
        <f>Hoja2!AB296</f>
        <v>0</v>
      </c>
      <c r="L296" s="5">
        <v>0</v>
      </c>
      <c r="M296" s="96">
        <f>Hoja2!AC296</f>
        <v>0</v>
      </c>
      <c r="N296" s="1" t="str">
        <f>Hoja2!AD296</f>
        <v>N</v>
      </c>
      <c r="O296" s="9" t="str">
        <f>Hoja2!AE296</f>
        <v xml:space="preserve"> - </v>
      </c>
      <c r="P296" s="9" t="str">
        <f>Hoja2!AF296</f>
        <v xml:space="preserve"> - </v>
      </c>
      <c r="Q296" s="9" t="str">
        <f>Hoja2!AG296</f>
        <v xml:space="preserve"> - </v>
      </c>
      <c r="R296" s="9" t="str">
        <f>Hoja2!AH296</f>
        <v xml:space="preserve"> - </v>
      </c>
      <c r="S296" s="9" t="str">
        <f>Hoja2!AI296</f>
        <v>A-1</v>
      </c>
      <c r="T296" s="9" t="str">
        <f>Hoja2!AJ296</f>
        <v>3011020110255</v>
      </c>
      <c r="V296" s="53">
        <f t="shared" si="5"/>
        <v>13</v>
      </c>
    </row>
    <row r="297" spans="1:22" ht="30" customHeight="1" x14ac:dyDescent="0.25">
      <c r="A297" s="186">
        <f>Hoja2!B297</f>
        <v>0</v>
      </c>
      <c r="B297">
        <f>Hoja2!R297</f>
        <v>0</v>
      </c>
      <c r="C297" s="1"/>
      <c r="D297" t="str">
        <f>Hoja2!T297</f>
        <v>2026</v>
      </c>
      <c r="E297" s="113">
        <f>Hoja2!U297</f>
        <v>0</v>
      </c>
      <c r="F297" s="113">
        <f>Hoja2!V297</f>
        <v>0</v>
      </c>
      <c r="G297" s="113">
        <f>Hoja2!W297</f>
        <v>0</v>
      </c>
      <c r="H297" s="113">
        <f>Hoja2!X297</f>
        <v>0</v>
      </c>
      <c r="I297" s="5">
        <f>Hoja2!Y297</f>
        <v>0</v>
      </c>
      <c r="J297" s="5">
        <f>Hoja2!Z297</f>
        <v>0</v>
      </c>
      <c r="K297" s="5">
        <f>Hoja2!AB297</f>
        <v>0</v>
      </c>
      <c r="L297" s="5">
        <v>0</v>
      </c>
      <c r="M297" s="96">
        <f>Hoja2!AC297</f>
        <v>0</v>
      </c>
      <c r="N297" s="1" t="str">
        <f>Hoja2!AD297</f>
        <v>N</v>
      </c>
      <c r="O297" s="9" t="str">
        <f>Hoja2!AE297</f>
        <v xml:space="preserve"> - </v>
      </c>
      <c r="P297" s="9" t="str">
        <f>Hoja2!AF297</f>
        <v xml:space="preserve"> - </v>
      </c>
      <c r="Q297" s="9" t="str">
        <f>Hoja2!AG297</f>
        <v xml:space="preserve"> - </v>
      </c>
      <c r="R297" s="9" t="str">
        <f>Hoja2!AH297</f>
        <v xml:space="preserve"> - </v>
      </c>
      <c r="S297" s="9" t="str">
        <f>Hoja2!AI297</f>
        <v>A-1</v>
      </c>
      <c r="T297" s="9" t="str">
        <f>Hoja2!AJ297</f>
        <v>3011020110256</v>
      </c>
      <c r="V297" s="53">
        <f t="shared" si="5"/>
        <v>13</v>
      </c>
    </row>
    <row r="298" spans="1:22" ht="30" customHeight="1" x14ac:dyDescent="0.25">
      <c r="A298" s="186">
        <f>Hoja2!B298</f>
        <v>0</v>
      </c>
      <c r="B298">
        <f>Hoja2!R298</f>
        <v>0</v>
      </c>
      <c r="C298" s="1"/>
      <c r="D298" t="str">
        <f>Hoja2!T298</f>
        <v>2026</v>
      </c>
      <c r="E298" s="113">
        <f>Hoja2!U298</f>
        <v>0</v>
      </c>
      <c r="F298" s="113">
        <f>Hoja2!V298</f>
        <v>0</v>
      </c>
      <c r="G298" s="113">
        <f>Hoja2!W298</f>
        <v>0</v>
      </c>
      <c r="H298" s="113">
        <f>Hoja2!X298</f>
        <v>0</v>
      </c>
      <c r="I298" s="5">
        <f>Hoja2!Y298</f>
        <v>0</v>
      </c>
      <c r="J298" s="5">
        <f>Hoja2!Z298</f>
        <v>0</v>
      </c>
      <c r="K298" s="5">
        <f>Hoja2!AB298</f>
        <v>0</v>
      </c>
      <c r="L298" s="5">
        <v>0</v>
      </c>
      <c r="M298" s="96">
        <f>Hoja2!AC298</f>
        <v>0</v>
      </c>
      <c r="N298" s="1" t="str">
        <f>Hoja2!AD298</f>
        <v>N</v>
      </c>
      <c r="O298" s="9" t="str">
        <f>Hoja2!AE298</f>
        <v xml:space="preserve"> - </v>
      </c>
      <c r="P298" s="9" t="str">
        <f>Hoja2!AF298</f>
        <v xml:space="preserve"> - </v>
      </c>
      <c r="Q298" s="9" t="str">
        <f>Hoja2!AG298</f>
        <v xml:space="preserve"> - </v>
      </c>
      <c r="R298" s="9" t="str">
        <f>Hoja2!AH298</f>
        <v xml:space="preserve"> - </v>
      </c>
      <c r="S298" s="9" t="str">
        <f>Hoja2!AI298</f>
        <v>A-1</v>
      </c>
      <c r="T298" s="9" t="str">
        <f>Hoja2!AJ298</f>
        <v>3011020110257</v>
      </c>
      <c r="V298" s="53">
        <f t="shared" si="5"/>
        <v>13</v>
      </c>
    </row>
    <row r="299" spans="1:22" ht="30" customHeight="1" x14ac:dyDescent="0.25">
      <c r="A299" s="186">
        <f>Hoja2!B299</f>
        <v>0</v>
      </c>
      <c r="B299">
        <f>Hoja2!R299</f>
        <v>0</v>
      </c>
      <c r="C299" s="1"/>
      <c r="D299" t="str">
        <f>Hoja2!T299</f>
        <v>2026</v>
      </c>
      <c r="E299" s="113">
        <f>Hoja2!U299</f>
        <v>0</v>
      </c>
      <c r="F299" s="113">
        <f>Hoja2!V299</f>
        <v>0</v>
      </c>
      <c r="G299" s="113">
        <f>Hoja2!W299</f>
        <v>0</v>
      </c>
      <c r="H299" s="113">
        <f>Hoja2!X299</f>
        <v>0</v>
      </c>
      <c r="I299" s="5">
        <f>Hoja2!Y299</f>
        <v>0</v>
      </c>
      <c r="J299" s="5">
        <f>Hoja2!Z299</f>
        <v>0</v>
      </c>
      <c r="K299" s="5">
        <f>Hoja2!AB299</f>
        <v>0</v>
      </c>
      <c r="L299" s="5">
        <v>0</v>
      </c>
      <c r="M299" s="96">
        <f>Hoja2!AC299</f>
        <v>0</v>
      </c>
      <c r="N299" s="1" t="str">
        <f>Hoja2!AD299</f>
        <v>N</v>
      </c>
      <c r="O299" s="9" t="str">
        <f>Hoja2!AE299</f>
        <v xml:space="preserve"> - </v>
      </c>
      <c r="P299" s="9" t="str">
        <f>Hoja2!AF299</f>
        <v xml:space="preserve"> - </v>
      </c>
      <c r="Q299" s="9" t="str">
        <f>Hoja2!AG299</f>
        <v xml:space="preserve"> - </v>
      </c>
      <c r="R299" s="9" t="str">
        <f>Hoja2!AH299</f>
        <v xml:space="preserve"> - </v>
      </c>
      <c r="S299" s="9" t="str">
        <f>Hoja2!AI299</f>
        <v>A-1</v>
      </c>
      <c r="T299" s="9" t="str">
        <f>Hoja2!AJ299</f>
        <v>3011020110258</v>
      </c>
      <c r="V299" s="53">
        <f t="shared" si="5"/>
        <v>13</v>
      </c>
    </row>
    <row r="300" spans="1:22" ht="30" customHeight="1" x14ac:dyDescent="0.25">
      <c r="A300" s="186">
        <f>Hoja2!B300</f>
        <v>0</v>
      </c>
      <c r="B300">
        <f>Hoja2!R300</f>
        <v>0</v>
      </c>
      <c r="C300" s="1"/>
      <c r="D300" t="str">
        <f>Hoja2!T300</f>
        <v>2026</v>
      </c>
      <c r="E300" s="113">
        <f>Hoja2!U300</f>
        <v>0</v>
      </c>
      <c r="F300" s="113">
        <f>Hoja2!V300</f>
        <v>0</v>
      </c>
      <c r="G300" s="113">
        <f>Hoja2!W300</f>
        <v>0</v>
      </c>
      <c r="H300" s="113">
        <f>Hoja2!X300</f>
        <v>0</v>
      </c>
      <c r="I300" s="5">
        <f>Hoja2!Y300</f>
        <v>0</v>
      </c>
      <c r="J300" s="5">
        <f>Hoja2!Z300</f>
        <v>0</v>
      </c>
      <c r="K300" s="5">
        <f>Hoja2!AB300</f>
        <v>0</v>
      </c>
      <c r="L300" s="5">
        <v>0</v>
      </c>
      <c r="M300" s="96">
        <f>Hoja2!AC300</f>
        <v>0</v>
      </c>
      <c r="N300" s="1" t="str">
        <f>Hoja2!AD300</f>
        <v>N</v>
      </c>
      <c r="O300" s="9" t="str">
        <f>Hoja2!AE300</f>
        <v xml:space="preserve"> - </v>
      </c>
      <c r="P300" s="9" t="str">
        <f>Hoja2!AF300</f>
        <v xml:space="preserve"> - </v>
      </c>
      <c r="Q300" s="9" t="str">
        <f>Hoja2!AG300</f>
        <v xml:space="preserve"> - </v>
      </c>
      <c r="R300" s="9" t="str">
        <f>Hoja2!AH300</f>
        <v xml:space="preserve"> - </v>
      </c>
      <c r="S300" s="9" t="str">
        <f>Hoja2!AI300</f>
        <v>A-1</v>
      </c>
      <c r="T300" s="9" t="str">
        <f>Hoja2!AJ300</f>
        <v>3011020110259</v>
      </c>
      <c r="V300" s="53">
        <f t="shared" si="5"/>
        <v>13</v>
      </c>
    </row>
    <row r="301" spans="1:22" ht="30" customHeight="1" x14ac:dyDescent="0.25">
      <c r="A301" s="186">
        <f>Hoja2!B301</f>
        <v>0</v>
      </c>
      <c r="B301">
        <f>Hoja2!R301</f>
        <v>0</v>
      </c>
      <c r="C301" s="1"/>
      <c r="D301" t="str">
        <f>Hoja2!T301</f>
        <v>2026</v>
      </c>
      <c r="E301" s="113">
        <f>Hoja2!U301</f>
        <v>0</v>
      </c>
      <c r="F301" s="113">
        <f>Hoja2!V301</f>
        <v>0</v>
      </c>
      <c r="G301" s="113">
        <f>Hoja2!W301</f>
        <v>0</v>
      </c>
      <c r="H301" s="113">
        <f>Hoja2!X301</f>
        <v>0</v>
      </c>
      <c r="I301" s="5">
        <f>Hoja2!Y301</f>
        <v>0</v>
      </c>
      <c r="J301" s="5">
        <f>Hoja2!Z301</f>
        <v>0</v>
      </c>
      <c r="K301" s="5">
        <f>Hoja2!AB301</f>
        <v>0</v>
      </c>
      <c r="L301" s="5">
        <v>0</v>
      </c>
      <c r="M301" s="96">
        <f>Hoja2!AC301</f>
        <v>0</v>
      </c>
      <c r="N301" s="1" t="str">
        <f>Hoja2!AD301</f>
        <v>N</v>
      </c>
      <c r="O301" s="9" t="str">
        <f>Hoja2!AE301</f>
        <v xml:space="preserve"> - </v>
      </c>
      <c r="P301" s="9" t="str">
        <f>Hoja2!AF301</f>
        <v xml:space="preserve"> - </v>
      </c>
      <c r="Q301" s="9" t="str">
        <f>Hoja2!AG301</f>
        <v xml:space="preserve"> - </v>
      </c>
      <c r="R301" s="9" t="str">
        <f>Hoja2!AH301</f>
        <v xml:space="preserve"> - </v>
      </c>
      <c r="S301" s="9" t="str">
        <f>Hoja2!AI301</f>
        <v>A-1</v>
      </c>
      <c r="T301" s="9" t="str">
        <f>Hoja2!AJ301</f>
        <v>3011020110260</v>
      </c>
      <c r="V301" s="53">
        <f t="shared" si="5"/>
        <v>13</v>
      </c>
    </row>
    <row r="302" spans="1:22" ht="30" customHeight="1" x14ac:dyDescent="0.25">
      <c r="A302" s="186">
        <f>Hoja2!B302</f>
        <v>0</v>
      </c>
      <c r="B302">
        <f>Hoja2!R302</f>
        <v>0</v>
      </c>
      <c r="C302" s="1"/>
      <c r="D302" t="str">
        <f>Hoja2!T302</f>
        <v>2026</v>
      </c>
      <c r="E302" s="113">
        <f>Hoja2!U302</f>
        <v>0</v>
      </c>
      <c r="F302" s="113">
        <f>Hoja2!V302</f>
        <v>0</v>
      </c>
      <c r="G302" s="113">
        <f>Hoja2!W302</f>
        <v>0</v>
      </c>
      <c r="H302" s="113">
        <f>Hoja2!X302</f>
        <v>0</v>
      </c>
      <c r="I302" s="5">
        <f>Hoja2!Y302</f>
        <v>0</v>
      </c>
      <c r="J302" s="5">
        <f>Hoja2!Z302</f>
        <v>0</v>
      </c>
      <c r="K302" s="5">
        <f>Hoja2!AB302</f>
        <v>0</v>
      </c>
      <c r="L302" s="5">
        <v>0</v>
      </c>
      <c r="M302" s="96">
        <f>Hoja2!AC302</f>
        <v>0</v>
      </c>
      <c r="N302" s="1" t="str">
        <f>Hoja2!AD302</f>
        <v>N</v>
      </c>
      <c r="O302" s="9" t="str">
        <f>Hoja2!AE302</f>
        <v xml:space="preserve"> - </v>
      </c>
      <c r="P302" s="9" t="str">
        <f>Hoja2!AF302</f>
        <v xml:space="preserve"> - </v>
      </c>
      <c r="Q302" s="9" t="str">
        <f>Hoja2!AG302</f>
        <v xml:space="preserve"> - </v>
      </c>
      <c r="R302" s="9" t="str">
        <f>Hoja2!AH302</f>
        <v xml:space="preserve"> - </v>
      </c>
      <c r="S302" s="9" t="str">
        <f>Hoja2!AI302</f>
        <v>A-1</v>
      </c>
      <c r="T302" s="9" t="str">
        <f>Hoja2!AJ302</f>
        <v>3011020110261</v>
      </c>
      <c r="V302" s="53">
        <f t="shared" si="5"/>
        <v>13</v>
      </c>
    </row>
    <row r="303" spans="1:22" ht="30" customHeight="1" x14ac:dyDescent="0.25">
      <c r="A303" s="186">
        <f>Hoja2!B303</f>
        <v>0</v>
      </c>
      <c r="B303">
        <f>Hoja2!R303</f>
        <v>0</v>
      </c>
      <c r="C303" s="1"/>
      <c r="D303" t="str">
        <f>Hoja2!T303</f>
        <v>2026</v>
      </c>
      <c r="E303" s="113">
        <f>Hoja2!U303</f>
        <v>0</v>
      </c>
      <c r="F303" s="113">
        <f>Hoja2!V303</f>
        <v>0</v>
      </c>
      <c r="G303" s="113">
        <f>Hoja2!W303</f>
        <v>0</v>
      </c>
      <c r="H303" s="113">
        <f>Hoja2!X303</f>
        <v>0</v>
      </c>
      <c r="I303" s="5">
        <f>Hoja2!Y303</f>
        <v>0</v>
      </c>
      <c r="J303" s="5">
        <f>Hoja2!Z303</f>
        <v>0</v>
      </c>
      <c r="K303" s="5">
        <f>Hoja2!AB303</f>
        <v>0</v>
      </c>
      <c r="L303" s="5">
        <v>0</v>
      </c>
      <c r="M303" s="96">
        <f>Hoja2!AC303</f>
        <v>0</v>
      </c>
      <c r="N303" s="1" t="str">
        <f>Hoja2!AD303</f>
        <v>N</v>
      </c>
      <c r="O303" s="9" t="str">
        <f>Hoja2!AE303</f>
        <v xml:space="preserve"> - </v>
      </c>
      <c r="P303" s="9" t="str">
        <f>Hoja2!AF303</f>
        <v xml:space="preserve"> - </v>
      </c>
      <c r="Q303" s="9" t="str">
        <f>Hoja2!AG303</f>
        <v xml:space="preserve"> - </v>
      </c>
      <c r="R303" s="9" t="str">
        <f>Hoja2!AH303</f>
        <v xml:space="preserve"> - </v>
      </c>
      <c r="S303" s="9" t="str">
        <f>Hoja2!AI303</f>
        <v>A-1</v>
      </c>
      <c r="T303" s="9" t="str">
        <f>Hoja2!AJ303</f>
        <v>3011020110262</v>
      </c>
      <c r="V303" s="53">
        <f t="shared" si="5"/>
        <v>13</v>
      </c>
    </row>
    <row r="304" spans="1:22" ht="30" customHeight="1" x14ac:dyDescent="0.25">
      <c r="A304" s="186">
        <f>Hoja2!B304</f>
        <v>0</v>
      </c>
      <c r="B304">
        <f>Hoja2!R304</f>
        <v>0</v>
      </c>
      <c r="C304" s="1"/>
      <c r="D304" t="str">
        <f>Hoja2!T304</f>
        <v>2026</v>
      </c>
      <c r="E304" s="113">
        <f>Hoja2!U304</f>
        <v>0</v>
      </c>
      <c r="F304" s="113">
        <f>Hoja2!V304</f>
        <v>0</v>
      </c>
      <c r="G304" s="113">
        <f>Hoja2!W304</f>
        <v>0</v>
      </c>
      <c r="H304" s="113">
        <f>Hoja2!X304</f>
        <v>0</v>
      </c>
      <c r="I304" s="5">
        <f>Hoja2!Y304</f>
        <v>0</v>
      </c>
      <c r="J304" s="5">
        <f>Hoja2!Z304</f>
        <v>0</v>
      </c>
      <c r="K304" s="5">
        <f>Hoja2!AB304</f>
        <v>0</v>
      </c>
      <c r="L304" s="5">
        <v>0</v>
      </c>
      <c r="M304" s="96">
        <f>Hoja2!AC304</f>
        <v>0</v>
      </c>
      <c r="N304" s="1" t="str">
        <f>Hoja2!AD304</f>
        <v>N</v>
      </c>
      <c r="O304" s="9" t="str">
        <f>Hoja2!AE304</f>
        <v xml:space="preserve"> - </v>
      </c>
      <c r="P304" s="9" t="str">
        <f>Hoja2!AF304</f>
        <v xml:space="preserve"> - </v>
      </c>
      <c r="Q304" s="9" t="str">
        <f>Hoja2!AG304</f>
        <v xml:space="preserve"> - </v>
      </c>
      <c r="R304" s="9" t="str">
        <f>Hoja2!AH304</f>
        <v xml:space="preserve"> - </v>
      </c>
      <c r="S304" s="9" t="str">
        <f>Hoja2!AI304</f>
        <v>A-1</v>
      </c>
      <c r="T304" s="9" t="str">
        <f>Hoja2!AJ304</f>
        <v>3011020110263</v>
      </c>
      <c r="V304" s="53">
        <f t="shared" si="5"/>
        <v>13</v>
      </c>
    </row>
    <row r="305" spans="1:22" ht="30" customHeight="1" x14ac:dyDescent="0.25">
      <c r="A305" s="186">
        <f>Hoja2!B305</f>
        <v>0</v>
      </c>
      <c r="B305">
        <f>Hoja2!R305</f>
        <v>0</v>
      </c>
      <c r="C305" s="1"/>
      <c r="D305" t="str">
        <f>Hoja2!T305</f>
        <v>2026</v>
      </c>
      <c r="E305" s="113">
        <f>Hoja2!U305</f>
        <v>0</v>
      </c>
      <c r="F305" s="113">
        <f>Hoja2!V305</f>
        <v>0</v>
      </c>
      <c r="G305" s="113">
        <f>Hoja2!W305</f>
        <v>0</v>
      </c>
      <c r="H305" s="113">
        <f>Hoja2!X305</f>
        <v>0</v>
      </c>
      <c r="I305" s="5">
        <f>Hoja2!Y305</f>
        <v>0</v>
      </c>
      <c r="J305" s="5">
        <f>Hoja2!Z305</f>
        <v>0</v>
      </c>
      <c r="K305" s="5">
        <f>Hoja2!AB305</f>
        <v>0</v>
      </c>
      <c r="L305" s="5">
        <v>0</v>
      </c>
      <c r="M305" s="96">
        <f>Hoja2!AC305</f>
        <v>0</v>
      </c>
      <c r="N305" s="1" t="str">
        <f>Hoja2!AD305</f>
        <v>N</v>
      </c>
      <c r="O305" s="9" t="str">
        <f>Hoja2!AE305</f>
        <v xml:space="preserve"> - </v>
      </c>
      <c r="P305" s="9" t="str">
        <f>Hoja2!AF305</f>
        <v xml:space="preserve"> - </v>
      </c>
      <c r="Q305" s="9" t="str">
        <f>Hoja2!AG305</f>
        <v xml:space="preserve"> - </v>
      </c>
      <c r="R305" s="9" t="str">
        <f>Hoja2!AH305</f>
        <v xml:space="preserve"> - </v>
      </c>
      <c r="S305" s="9" t="str">
        <f>Hoja2!AI305</f>
        <v>A-1</v>
      </c>
      <c r="T305" s="9" t="str">
        <f>Hoja2!AJ305</f>
        <v>3011020110264</v>
      </c>
      <c r="V305" s="53">
        <f t="shared" si="5"/>
        <v>13</v>
      </c>
    </row>
    <row r="306" spans="1:22" ht="30" customHeight="1" x14ac:dyDescent="0.25">
      <c r="A306" s="186">
        <f>Hoja2!B306</f>
        <v>0</v>
      </c>
      <c r="B306">
        <f>Hoja2!R306</f>
        <v>0</v>
      </c>
      <c r="C306" s="1"/>
      <c r="D306" t="str">
        <f>Hoja2!T306</f>
        <v>2026</v>
      </c>
      <c r="E306" s="113">
        <f>Hoja2!U306</f>
        <v>0</v>
      </c>
      <c r="F306" s="113">
        <f>Hoja2!V306</f>
        <v>0</v>
      </c>
      <c r="G306" s="113">
        <f>Hoja2!W306</f>
        <v>0</v>
      </c>
      <c r="H306" s="113">
        <f>Hoja2!X306</f>
        <v>0</v>
      </c>
      <c r="I306" s="5">
        <f>Hoja2!Y306</f>
        <v>0</v>
      </c>
      <c r="J306" s="5">
        <f>Hoja2!Z306</f>
        <v>0</v>
      </c>
      <c r="K306" s="5">
        <f>Hoja2!AB306</f>
        <v>0</v>
      </c>
      <c r="L306" s="5">
        <v>0</v>
      </c>
      <c r="M306" s="96">
        <f>Hoja2!AC306</f>
        <v>0</v>
      </c>
      <c r="N306" s="1" t="str">
        <f>Hoja2!AD306</f>
        <v>N</v>
      </c>
      <c r="O306" s="9" t="str">
        <f>Hoja2!AE306</f>
        <v xml:space="preserve"> - </v>
      </c>
      <c r="P306" s="9" t="str">
        <f>Hoja2!AF306</f>
        <v xml:space="preserve"> - </v>
      </c>
      <c r="Q306" s="9" t="str">
        <f>Hoja2!AG306</f>
        <v xml:space="preserve"> - </v>
      </c>
      <c r="R306" s="9" t="str">
        <f>Hoja2!AH306</f>
        <v xml:space="preserve"> - </v>
      </c>
      <c r="S306" s="9" t="str">
        <f>Hoja2!AI306</f>
        <v>A-1</v>
      </c>
      <c r="T306" s="9" t="str">
        <f>Hoja2!AJ306</f>
        <v>3011020110265</v>
      </c>
      <c r="V306" s="53">
        <f t="shared" si="5"/>
        <v>13</v>
      </c>
    </row>
    <row r="307" spans="1:22" ht="30" customHeight="1" x14ac:dyDescent="0.25">
      <c r="A307" s="186">
        <f>Hoja2!B307</f>
        <v>0</v>
      </c>
      <c r="B307">
        <f>Hoja2!R307</f>
        <v>0</v>
      </c>
      <c r="C307" s="1"/>
      <c r="D307" t="str">
        <f>Hoja2!T307</f>
        <v>2026</v>
      </c>
      <c r="E307" s="113">
        <f>Hoja2!U307</f>
        <v>0</v>
      </c>
      <c r="F307" s="113">
        <f>Hoja2!V307</f>
        <v>0</v>
      </c>
      <c r="G307" s="113">
        <f>Hoja2!W307</f>
        <v>0</v>
      </c>
      <c r="H307" s="113">
        <f>Hoja2!X307</f>
        <v>0</v>
      </c>
      <c r="I307" s="5">
        <f>Hoja2!Y307</f>
        <v>0</v>
      </c>
      <c r="J307" s="5">
        <f>Hoja2!Z307</f>
        <v>0</v>
      </c>
      <c r="K307" s="5">
        <f>Hoja2!AB307</f>
        <v>0</v>
      </c>
      <c r="L307" s="5">
        <v>0</v>
      </c>
      <c r="M307" s="96">
        <f>Hoja2!AC307</f>
        <v>0</v>
      </c>
      <c r="N307" s="1" t="str">
        <f>Hoja2!AD307</f>
        <v>N</v>
      </c>
      <c r="O307" s="9" t="str">
        <f>Hoja2!AE307</f>
        <v xml:space="preserve"> - </v>
      </c>
      <c r="P307" s="9" t="str">
        <f>Hoja2!AF307</f>
        <v xml:space="preserve"> - </v>
      </c>
      <c r="Q307" s="9" t="str">
        <f>Hoja2!AG307</f>
        <v xml:space="preserve"> - </v>
      </c>
      <c r="R307" s="9" t="str">
        <f>Hoja2!AH307</f>
        <v xml:space="preserve"> - </v>
      </c>
      <c r="S307" s="9" t="str">
        <f>Hoja2!AI307</f>
        <v>A-1</v>
      </c>
      <c r="T307" s="9" t="str">
        <f>Hoja2!AJ307</f>
        <v>3011020110266</v>
      </c>
      <c r="V307" s="53">
        <f t="shared" si="5"/>
        <v>13</v>
      </c>
    </row>
    <row r="308" spans="1:22" ht="30" customHeight="1" x14ac:dyDescent="0.25">
      <c r="A308" s="186">
        <f>Hoja2!B308</f>
        <v>0</v>
      </c>
      <c r="B308">
        <f>Hoja2!R308</f>
        <v>0</v>
      </c>
      <c r="C308" s="1"/>
      <c r="D308" t="str">
        <f>Hoja2!T308</f>
        <v>2026</v>
      </c>
      <c r="E308" s="113">
        <f>Hoja2!U308</f>
        <v>0</v>
      </c>
      <c r="F308" s="113">
        <f>Hoja2!V308</f>
        <v>0</v>
      </c>
      <c r="G308" s="113">
        <f>Hoja2!W308</f>
        <v>0</v>
      </c>
      <c r="H308" s="113">
        <f>Hoja2!X308</f>
        <v>0</v>
      </c>
      <c r="I308" s="5">
        <f>Hoja2!Y308</f>
        <v>0</v>
      </c>
      <c r="J308" s="5">
        <f>Hoja2!Z308</f>
        <v>0</v>
      </c>
      <c r="K308" s="5">
        <f>Hoja2!AB308</f>
        <v>0</v>
      </c>
      <c r="L308" s="5">
        <v>0</v>
      </c>
      <c r="M308" s="96">
        <f>Hoja2!AC308</f>
        <v>0</v>
      </c>
      <c r="N308" s="1" t="str">
        <f>Hoja2!AD308</f>
        <v>N</v>
      </c>
      <c r="O308" s="9" t="str">
        <f>Hoja2!AE308</f>
        <v xml:space="preserve"> - </v>
      </c>
      <c r="P308" s="9" t="str">
        <f>Hoja2!AF308</f>
        <v xml:space="preserve"> - </v>
      </c>
      <c r="Q308" s="9" t="str">
        <f>Hoja2!AG308</f>
        <v xml:space="preserve"> - </v>
      </c>
      <c r="R308" s="9" t="str">
        <f>Hoja2!AH308</f>
        <v xml:space="preserve"> - </v>
      </c>
      <c r="S308" s="9" t="str">
        <f>Hoja2!AI308</f>
        <v>A-1</v>
      </c>
      <c r="T308" s="9" t="str">
        <f>Hoja2!AJ308</f>
        <v>3011020110267</v>
      </c>
      <c r="V308" s="53">
        <f t="shared" si="5"/>
        <v>13</v>
      </c>
    </row>
    <row r="309" spans="1:22" ht="30" customHeight="1" x14ac:dyDescent="0.25">
      <c r="A309" s="186">
        <f>Hoja2!B309</f>
        <v>0</v>
      </c>
      <c r="B309">
        <f>Hoja2!R309</f>
        <v>0</v>
      </c>
      <c r="C309" s="1"/>
      <c r="D309" t="str">
        <f>Hoja2!T309</f>
        <v>2026</v>
      </c>
      <c r="E309" s="113">
        <f>Hoja2!U309</f>
        <v>0</v>
      </c>
      <c r="F309" s="113">
        <f>Hoja2!V309</f>
        <v>0</v>
      </c>
      <c r="G309" s="113">
        <f>Hoja2!W309</f>
        <v>0</v>
      </c>
      <c r="H309" s="113">
        <f>Hoja2!X309</f>
        <v>0</v>
      </c>
      <c r="I309" s="5">
        <f>Hoja2!Y309</f>
        <v>0</v>
      </c>
      <c r="J309" s="5">
        <f>Hoja2!Z309</f>
        <v>0</v>
      </c>
      <c r="K309" s="5">
        <f>Hoja2!AB309</f>
        <v>0</v>
      </c>
      <c r="L309" s="5">
        <v>0</v>
      </c>
      <c r="M309" s="96">
        <f>Hoja2!AC309</f>
        <v>0</v>
      </c>
      <c r="N309" s="1" t="str">
        <f>Hoja2!AD309</f>
        <v>N</v>
      </c>
      <c r="O309" s="9" t="str">
        <f>Hoja2!AE309</f>
        <v xml:space="preserve"> - </v>
      </c>
      <c r="P309" s="9" t="str">
        <f>Hoja2!AF309</f>
        <v xml:space="preserve"> - </v>
      </c>
      <c r="Q309" s="9" t="str">
        <f>Hoja2!AG309</f>
        <v xml:space="preserve"> - </v>
      </c>
      <c r="R309" s="9" t="str">
        <f>Hoja2!AH309</f>
        <v xml:space="preserve"> - </v>
      </c>
      <c r="S309" s="9" t="str">
        <f>Hoja2!AI309</f>
        <v>A-1</v>
      </c>
      <c r="T309" s="9" t="str">
        <f>Hoja2!AJ309</f>
        <v>3011020110268</v>
      </c>
      <c r="V309" s="53">
        <f t="shared" si="5"/>
        <v>13</v>
      </c>
    </row>
    <row r="310" spans="1:22" ht="30" customHeight="1" x14ac:dyDescent="0.25">
      <c r="A310" s="186">
        <f>Hoja2!B310</f>
        <v>0</v>
      </c>
      <c r="B310">
        <f>Hoja2!R310</f>
        <v>0</v>
      </c>
      <c r="C310" s="1"/>
      <c r="D310" t="str">
        <f>Hoja2!T310</f>
        <v>2026</v>
      </c>
      <c r="E310" s="113">
        <f>Hoja2!U310</f>
        <v>0</v>
      </c>
      <c r="F310" s="113">
        <f>Hoja2!V310</f>
        <v>0</v>
      </c>
      <c r="G310" s="113">
        <f>Hoja2!W310</f>
        <v>0</v>
      </c>
      <c r="H310" s="113">
        <f>Hoja2!X310</f>
        <v>0</v>
      </c>
      <c r="I310" s="5">
        <f>Hoja2!Y310</f>
        <v>0</v>
      </c>
      <c r="J310" s="5">
        <f>Hoja2!Z310</f>
        <v>0</v>
      </c>
      <c r="K310" s="5">
        <f>Hoja2!AB310</f>
        <v>0</v>
      </c>
      <c r="L310" s="5">
        <v>0</v>
      </c>
      <c r="M310" s="96">
        <f>Hoja2!AC310</f>
        <v>0</v>
      </c>
      <c r="N310" s="1" t="str">
        <f>Hoja2!AD310</f>
        <v>N</v>
      </c>
      <c r="O310" s="9" t="str">
        <f>Hoja2!AE310</f>
        <v xml:space="preserve"> - </v>
      </c>
      <c r="P310" s="9" t="str">
        <f>Hoja2!AF310</f>
        <v xml:space="preserve"> - </v>
      </c>
      <c r="Q310" s="9" t="str">
        <f>Hoja2!AG310</f>
        <v xml:space="preserve"> - </v>
      </c>
      <c r="R310" s="9" t="str">
        <f>Hoja2!AH310</f>
        <v xml:space="preserve"> - </v>
      </c>
      <c r="S310" s="9" t="str">
        <f>Hoja2!AI310</f>
        <v>A-1</v>
      </c>
      <c r="T310" s="9" t="str">
        <f>Hoja2!AJ310</f>
        <v>3011020110269</v>
      </c>
      <c r="V310" s="53">
        <f t="shared" si="5"/>
        <v>13</v>
      </c>
    </row>
    <row r="311" spans="1:22" ht="30" customHeight="1" x14ac:dyDescent="0.25">
      <c r="A311" s="186">
        <f>Hoja2!B311</f>
        <v>0</v>
      </c>
      <c r="B311">
        <f>Hoja2!R311</f>
        <v>0</v>
      </c>
      <c r="C311" s="1"/>
      <c r="D311" t="str">
        <f>Hoja2!T311</f>
        <v>2026</v>
      </c>
      <c r="E311" s="113">
        <f>Hoja2!U311</f>
        <v>0</v>
      </c>
      <c r="F311" s="113">
        <f>Hoja2!V311</f>
        <v>0</v>
      </c>
      <c r="G311" s="113">
        <f>Hoja2!W311</f>
        <v>0</v>
      </c>
      <c r="H311" s="113">
        <f>Hoja2!X311</f>
        <v>0</v>
      </c>
      <c r="I311" s="5">
        <f>Hoja2!Y311</f>
        <v>0</v>
      </c>
      <c r="J311" s="5">
        <f>Hoja2!Z311</f>
        <v>0</v>
      </c>
      <c r="K311" s="5">
        <f>Hoja2!AB311</f>
        <v>0</v>
      </c>
      <c r="L311" s="5">
        <v>0</v>
      </c>
      <c r="M311" s="96">
        <f>Hoja2!AC311</f>
        <v>0</v>
      </c>
      <c r="N311" s="1" t="str">
        <f>Hoja2!AD311</f>
        <v>N</v>
      </c>
      <c r="O311" s="9" t="str">
        <f>Hoja2!AE311</f>
        <v xml:space="preserve"> - </v>
      </c>
      <c r="P311" s="9" t="str">
        <f>Hoja2!AF311</f>
        <v xml:space="preserve"> - </v>
      </c>
      <c r="Q311" s="9" t="str">
        <f>Hoja2!AG311</f>
        <v xml:space="preserve"> - </v>
      </c>
      <c r="R311" s="9" t="str">
        <f>Hoja2!AH311</f>
        <v xml:space="preserve"> - </v>
      </c>
      <c r="S311" s="9" t="str">
        <f>Hoja2!AI311</f>
        <v>A-1</v>
      </c>
      <c r="T311" s="9" t="str">
        <f>Hoja2!AJ311</f>
        <v>3011020110270</v>
      </c>
      <c r="V311" s="53">
        <f t="shared" si="5"/>
        <v>13</v>
      </c>
    </row>
    <row r="312" spans="1:22" ht="30" customHeight="1" x14ac:dyDescent="0.25">
      <c r="A312" s="186">
        <f>Hoja2!B312</f>
        <v>0</v>
      </c>
      <c r="B312">
        <f>Hoja2!R312</f>
        <v>0</v>
      </c>
      <c r="C312" s="1"/>
      <c r="D312" t="str">
        <f>Hoja2!T312</f>
        <v>2026</v>
      </c>
      <c r="E312" s="113">
        <f>Hoja2!U312</f>
        <v>0</v>
      </c>
      <c r="F312" s="113">
        <f>Hoja2!V312</f>
        <v>0</v>
      </c>
      <c r="G312" s="113">
        <f>Hoja2!W312</f>
        <v>0</v>
      </c>
      <c r="H312" s="113">
        <f>Hoja2!X312</f>
        <v>0</v>
      </c>
      <c r="I312" s="5">
        <f>Hoja2!Y312</f>
        <v>0</v>
      </c>
      <c r="J312" s="5">
        <f>Hoja2!Z312</f>
        <v>0</v>
      </c>
      <c r="K312" s="5">
        <f>Hoja2!AB312</f>
        <v>0</v>
      </c>
      <c r="L312" s="5">
        <v>0</v>
      </c>
      <c r="M312" s="96">
        <f>Hoja2!AC312</f>
        <v>0</v>
      </c>
      <c r="N312" s="1" t="str">
        <f>Hoja2!AD312</f>
        <v>N</v>
      </c>
      <c r="O312" s="9" t="str">
        <f>Hoja2!AE312</f>
        <v xml:space="preserve"> - </v>
      </c>
      <c r="P312" s="9" t="str">
        <f>Hoja2!AF312</f>
        <v xml:space="preserve"> - </v>
      </c>
      <c r="Q312" s="9" t="str">
        <f>Hoja2!AG312</f>
        <v xml:space="preserve"> - </v>
      </c>
      <c r="R312" s="9" t="str">
        <f>Hoja2!AH312</f>
        <v xml:space="preserve"> - </v>
      </c>
      <c r="S312" s="9" t="str">
        <f>Hoja2!AI312</f>
        <v>A-1</v>
      </c>
      <c r="T312" s="9" t="str">
        <f>Hoja2!AJ312</f>
        <v>3011020110271</v>
      </c>
      <c r="V312" s="53">
        <f t="shared" si="5"/>
        <v>13</v>
      </c>
    </row>
    <row r="313" spans="1:22" ht="30" customHeight="1" x14ac:dyDescent="0.25">
      <c r="A313" s="186">
        <f>Hoja2!B313</f>
        <v>0</v>
      </c>
      <c r="B313">
        <f>Hoja2!R313</f>
        <v>0</v>
      </c>
      <c r="C313" s="1"/>
      <c r="D313" t="str">
        <f>Hoja2!T313</f>
        <v>2026</v>
      </c>
      <c r="E313" s="113">
        <f>Hoja2!U313</f>
        <v>0</v>
      </c>
      <c r="F313" s="113">
        <f>Hoja2!V313</f>
        <v>0</v>
      </c>
      <c r="G313" s="113">
        <f>Hoja2!W313</f>
        <v>0</v>
      </c>
      <c r="H313" s="113">
        <f>Hoja2!X313</f>
        <v>0</v>
      </c>
      <c r="I313" s="5">
        <f>Hoja2!Y313</f>
        <v>0</v>
      </c>
      <c r="J313" s="5">
        <f>Hoja2!Z313</f>
        <v>0</v>
      </c>
      <c r="K313" s="5">
        <f>Hoja2!AB313</f>
        <v>0</v>
      </c>
      <c r="L313" s="5">
        <v>0</v>
      </c>
      <c r="M313" s="96">
        <f>Hoja2!AC313</f>
        <v>0</v>
      </c>
      <c r="N313" s="1" t="str">
        <f>Hoja2!AD313</f>
        <v>N</v>
      </c>
      <c r="O313" s="9" t="str">
        <f>Hoja2!AE313</f>
        <v xml:space="preserve"> - </v>
      </c>
      <c r="P313" s="9" t="str">
        <f>Hoja2!AF313</f>
        <v xml:space="preserve"> - </v>
      </c>
      <c r="Q313" s="9" t="str">
        <f>Hoja2!AG313</f>
        <v xml:space="preserve"> - </v>
      </c>
      <c r="R313" s="9" t="str">
        <f>Hoja2!AH313</f>
        <v xml:space="preserve"> - </v>
      </c>
      <c r="S313" s="9" t="str">
        <f>Hoja2!AI313</f>
        <v>A-1</v>
      </c>
      <c r="T313" s="9" t="str">
        <f>Hoja2!AJ313</f>
        <v>3011020110272</v>
      </c>
      <c r="V313" s="53">
        <f t="shared" si="5"/>
        <v>13</v>
      </c>
    </row>
    <row r="314" spans="1:22" ht="30" customHeight="1" x14ac:dyDescent="0.25">
      <c r="A314" s="186">
        <f>Hoja2!B314</f>
        <v>0</v>
      </c>
      <c r="B314">
        <f>Hoja2!R314</f>
        <v>0</v>
      </c>
      <c r="C314" s="1"/>
      <c r="D314" t="str">
        <f>Hoja2!T314</f>
        <v>2026</v>
      </c>
      <c r="E314" s="113">
        <f>Hoja2!U314</f>
        <v>0</v>
      </c>
      <c r="F314" s="113">
        <f>Hoja2!V314</f>
        <v>0</v>
      </c>
      <c r="G314" s="113">
        <f>Hoja2!W314</f>
        <v>0</v>
      </c>
      <c r="H314" s="113">
        <f>Hoja2!X314</f>
        <v>0</v>
      </c>
      <c r="I314" s="5">
        <f>Hoja2!Y314</f>
        <v>0</v>
      </c>
      <c r="J314" s="5">
        <f>Hoja2!Z314</f>
        <v>0</v>
      </c>
      <c r="K314" s="5">
        <f>Hoja2!AB314</f>
        <v>0</v>
      </c>
      <c r="L314" s="5">
        <v>0</v>
      </c>
      <c r="M314" s="96">
        <f>Hoja2!AC314</f>
        <v>0</v>
      </c>
      <c r="N314" s="1" t="str">
        <f>Hoja2!AD314</f>
        <v>N</v>
      </c>
      <c r="O314" s="9" t="str">
        <f>Hoja2!AE314</f>
        <v xml:space="preserve"> - </v>
      </c>
      <c r="P314" s="9" t="str">
        <f>Hoja2!AF314</f>
        <v xml:space="preserve"> - </v>
      </c>
      <c r="Q314" s="9" t="str">
        <f>Hoja2!AG314</f>
        <v xml:space="preserve"> - </v>
      </c>
      <c r="R314" s="9" t="str">
        <f>Hoja2!AH314</f>
        <v xml:space="preserve"> - </v>
      </c>
      <c r="S314" s="9" t="str">
        <f>Hoja2!AI314</f>
        <v>A-1</v>
      </c>
      <c r="T314" s="9" t="str">
        <f>Hoja2!AJ314</f>
        <v>3011020110273</v>
      </c>
      <c r="V314" s="53">
        <f t="shared" si="5"/>
        <v>13</v>
      </c>
    </row>
    <row r="315" spans="1:22" ht="30" customHeight="1" x14ac:dyDescent="0.25">
      <c r="A315" s="186">
        <f>Hoja2!B315</f>
        <v>0</v>
      </c>
      <c r="B315">
        <f>Hoja2!R315</f>
        <v>0</v>
      </c>
      <c r="C315" s="1"/>
      <c r="D315" t="str">
        <f>Hoja2!T315</f>
        <v>2026</v>
      </c>
      <c r="E315" s="113">
        <f>Hoja2!U315</f>
        <v>0</v>
      </c>
      <c r="F315" s="113">
        <f>Hoja2!V315</f>
        <v>0</v>
      </c>
      <c r="G315" s="113">
        <f>Hoja2!W315</f>
        <v>0</v>
      </c>
      <c r="H315" s="113">
        <f>Hoja2!X315</f>
        <v>0</v>
      </c>
      <c r="I315" s="5">
        <f>Hoja2!Y315</f>
        <v>0</v>
      </c>
      <c r="J315" s="5">
        <f>Hoja2!Z315</f>
        <v>0</v>
      </c>
      <c r="K315" s="5">
        <f>Hoja2!AB315</f>
        <v>0</v>
      </c>
      <c r="L315" s="5">
        <v>0</v>
      </c>
      <c r="M315" s="96">
        <f>Hoja2!AC315</f>
        <v>0</v>
      </c>
      <c r="N315" s="1" t="str">
        <f>Hoja2!AD315</f>
        <v>N</v>
      </c>
      <c r="O315" s="9" t="str">
        <f>Hoja2!AE315</f>
        <v xml:space="preserve"> - </v>
      </c>
      <c r="P315" s="9" t="str">
        <f>Hoja2!AF315</f>
        <v xml:space="preserve"> - </v>
      </c>
      <c r="Q315" s="9" t="str">
        <f>Hoja2!AG315</f>
        <v xml:space="preserve"> - </v>
      </c>
      <c r="R315" s="9" t="str">
        <f>Hoja2!AH315</f>
        <v xml:space="preserve"> - </v>
      </c>
      <c r="S315" s="9" t="str">
        <f>Hoja2!AI315</f>
        <v>A-1</v>
      </c>
      <c r="T315" s="9" t="str">
        <f>Hoja2!AJ315</f>
        <v>3011020110274</v>
      </c>
      <c r="V315" s="53">
        <f t="shared" si="5"/>
        <v>13</v>
      </c>
    </row>
    <row r="316" spans="1:22" ht="30" customHeight="1" x14ac:dyDescent="0.25">
      <c r="A316" s="186">
        <f>Hoja2!B316</f>
        <v>0</v>
      </c>
      <c r="B316">
        <f>Hoja2!R316</f>
        <v>0</v>
      </c>
      <c r="C316" s="1"/>
      <c r="D316" t="str">
        <f>Hoja2!T316</f>
        <v>2026</v>
      </c>
      <c r="E316" s="113">
        <f>Hoja2!U316</f>
        <v>0</v>
      </c>
      <c r="F316" s="113">
        <f>Hoja2!V316</f>
        <v>0</v>
      </c>
      <c r="G316" s="113">
        <f>Hoja2!W316</f>
        <v>0</v>
      </c>
      <c r="H316" s="113">
        <f>Hoja2!X316</f>
        <v>0</v>
      </c>
      <c r="I316" s="5">
        <f>Hoja2!Y316</f>
        <v>0</v>
      </c>
      <c r="J316" s="5">
        <f>Hoja2!Z316</f>
        <v>0</v>
      </c>
      <c r="K316" s="5">
        <f>Hoja2!AB316</f>
        <v>0</v>
      </c>
      <c r="L316" s="5">
        <v>0</v>
      </c>
      <c r="M316" s="96">
        <f>Hoja2!AC316</f>
        <v>0</v>
      </c>
      <c r="N316" s="1" t="str">
        <f>Hoja2!AD316</f>
        <v>N</v>
      </c>
      <c r="O316" s="9" t="str">
        <f>Hoja2!AE316</f>
        <v xml:space="preserve"> - </v>
      </c>
      <c r="P316" s="9" t="str">
        <f>Hoja2!AF316</f>
        <v xml:space="preserve"> - </v>
      </c>
      <c r="Q316" s="9" t="str">
        <f>Hoja2!AG316</f>
        <v xml:space="preserve"> - </v>
      </c>
      <c r="R316" s="9" t="str">
        <f>Hoja2!AH316</f>
        <v xml:space="preserve"> - </v>
      </c>
      <c r="S316" s="9" t="str">
        <f>Hoja2!AI316</f>
        <v>A-1</v>
      </c>
      <c r="T316" s="9" t="str">
        <f>Hoja2!AJ316</f>
        <v>3011020110275</v>
      </c>
      <c r="V316" s="53">
        <f t="shared" si="5"/>
        <v>13</v>
      </c>
    </row>
    <row r="317" spans="1:22" ht="30" customHeight="1" x14ac:dyDescent="0.25">
      <c r="A317" s="186">
        <f>Hoja2!B317</f>
        <v>0</v>
      </c>
      <c r="B317">
        <f>Hoja2!R317</f>
        <v>0</v>
      </c>
      <c r="C317" s="1"/>
      <c r="D317" t="str">
        <f>Hoja2!T317</f>
        <v>2026</v>
      </c>
      <c r="E317" s="113">
        <f>Hoja2!U317</f>
        <v>0</v>
      </c>
      <c r="F317" s="113">
        <f>Hoja2!V317</f>
        <v>0</v>
      </c>
      <c r="G317" s="113">
        <f>Hoja2!W317</f>
        <v>0</v>
      </c>
      <c r="H317" s="113">
        <f>Hoja2!X317</f>
        <v>0</v>
      </c>
      <c r="I317" s="5">
        <f>Hoja2!Y317</f>
        <v>0</v>
      </c>
      <c r="J317" s="5">
        <f>Hoja2!Z317</f>
        <v>0</v>
      </c>
      <c r="K317" s="5">
        <f>Hoja2!AB317</f>
        <v>0</v>
      </c>
      <c r="L317" s="5">
        <v>0</v>
      </c>
      <c r="M317" s="96">
        <f>Hoja2!AC317</f>
        <v>0</v>
      </c>
      <c r="N317" s="1" t="str">
        <f>Hoja2!AD317</f>
        <v>N</v>
      </c>
      <c r="O317" s="9" t="str">
        <f>Hoja2!AE317</f>
        <v xml:space="preserve"> - </v>
      </c>
      <c r="P317" s="9" t="str">
        <f>Hoja2!AF317</f>
        <v xml:space="preserve"> - </v>
      </c>
      <c r="Q317" s="9" t="str">
        <f>Hoja2!AG317</f>
        <v xml:space="preserve"> - </v>
      </c>
      <c r="R317" s="9" t="str">
        <f>Hoja2!AH317</f>
        <v xml:space="preserve"> - </v>
      </c>
      <c r="S317" s="9" t="str">
        <f>Hoja2!AI317</f>
        <v>A-1</v>
      </c>
      <c r="T317" s="9" t="str">
        <f>Hoja2!AJ317</f>
        <v>3011020110276</v>
      </c>
      <c r="V317" s="53">
        <f t="shared" si="5"/>
        <v>13</v>
      </c>
    </row>
    <row r="318" spans="1:22" ht="30" customHeight="1" x14ac:dyDescent="0.25">
      <c r="A318" s="186">
        <f>Hoja2!B318</f>
        <v>0</v>
      </c>
      <c r="B318">
        <f>Hoja2!R318</f>
        <v>0</v>
      </c>
      <c r="C318" s="1"/>
      <c r="D318" t="str">
        <f>Hoja2!T318</f>
        <v>2026</v>
      </c>
      <c r="E318" s="113">
        <f>Hoja2!U318</f>
        <v>0</v>
      </c>
      <c r="F318" s="113">
        <f>Hoja2!V318</f>
        <v>0</v>
      </c>
      <c r="G318" s="113">
        <f>Hoja2!W318</f>
        <v>0</v>
      </c>
      <c r="H318" s="113">
        <f>Hoja2!X318</f>
        <v>0</v>
      </c>
      <c r="I318" s="5">
        <f>Hoja2!Y318</f>
        <v>0</v>
      </c>
      <c r="J318" s="5">
        <f>Hoja2!Z318</f>
        <v>0</v>
      </c>
      <c r="K318" s="5">
        <f>Hoja2!AB318</f>
        <v>0</v>
      </c>
      <c r="L318" s="5">
        <v>0</v>
      </c>
      <c r="M318" s="96">
        <f>Hoja2!AC318</f>
        <v>0</v>
      </c>
      <c r="N318" s="1" t="str">
        <f>Hoja2!AD318</f>
        <v>N</v>
      </c>
      <c r="O318" s="9" t="str">
        <f>Hoja2!AE318</f>
        <v xml:space="preserve"> - </v>
      </c>
      <c r="P318" s="9" t="str">
        <f>Hoja2!AF318</f>
        <v xml:space="preserve"> - </v>
      </c>
      <c r="Q318" s="9" t="str">
        <f>Hoja2!AG318</f>
        <v xml:space="preserve"> - </v>
      </c>
      <c r="R318" s="9" t="str">
        <f>Hoja2!AH318</f>
        <v xml:space="preserve"> - </v>
      </c>
      <c r="S318" s="9" t="str">
        <f>Hoja2!AI318</f>
        <v>A-1</v>
      </c>
      <c r="T318" s="9" t="str">
        <f>Hoja2!AJ318</f>
        <v>3011020110277</v>
      </c>
      <c r="V318" s="53">
        <f t="shared" si="5"/>
        <v>13</v>
      </c>
    </row>
    <row r="319" spans="1:22" ht="30" customHeight="1" x14ac:dyDescent="0.25">
      <c r="A319" s="186">
        <f>Hoja2!B319</f>
        <v>0</v>
      </c>
      <c r="B319">
        <f>Hoja2!R319</f>
        <v>0</v>
      </c>
      <c r="C319" s="1"/>
      <c r="D319" t="str">
        <f>Hoja2!T319</f>
        <v>2026</v>
      </c>
      <c r="E319" s="113">
        <f>Hoja2!U319</f>
        <v>0</v>
      </c>
      <c r="F319" s="113">
        <f>Hoja2!V319</f>
        <v>0</v>
      </c>
      <c r="G319" s="113">
        <f>Hoja2!W319</f>
        <v>0</v>
      </c>
      <c r="H319" s="113">
        <f>Hoja2!X319</f>
        <v>0</v>
      </c>
      <c r="I319" s="5">
        <f>Hoja2!Y319</f>
        <v>0</v>
      </c>
      <c r="J319" s="5">
        <f>Hoja2!Z319</f>
        <v>0</v>
      </c>
      <c r="K319" s="5">
        <f>Hoja2!AB319</f>
        <v>0</v>
      </c>
      <c r="L319" s="5">
        <v>0</v>
      </c>
      <c r="M319" s="96">
        <f>Hoja2!AC319</f>
        <v>0</v>
      </c>
      <c r="N319" s="1" t="str">
        <f>Hoja2!AD319</f>
        <v>N</v>
      </c>
      <c r="O319" s="9" t="str">
        <f>Hoja2!AE319</f>
        <v xml:space="preserve"> - </v>
      </c>
      <c r="P319" s="9" t="str">
        <f>Hoja2!AF319</f>
        <v xml:space="preserve"> - </v>
      </c>
      <c r="Q319" s="9" t="str">
        <f>Hoja2!AG319</f>
        <v xml:space="preserve"> - </v>
      </c>
      <c r="R319" s="9" t="str">
        <f>Hoja2!AH319</f>
        <v xml:space="preserve"> - </v>
      </c>
      <c r="S319" s="9" t="str">
        <f>Hoja2!AI319</f>
        <v>A-1</v>
      </c>
      <c r="T319" s="9" t="str">
        <f>Hoja2!AJ319</f>
        <v>3011020110278</v>
      </c>
      <c r="V319" s="53">
        <f t="shared" si="5"/>
        <v>13</v>
      </c>
    </row>
    <row r="320" spans="1:22" ht="30" customHeight="1" x14ac:dyDescent="0.25">
      <c r="A320" s="186">
        <f>Hoja2!B320</f>
        <v>0</v>
      </c>
      <c r="B320">
        <f>Hoja2!R320</f>
        <v>0</v>
      </c>
      <c r="C320" s="1"/>
      <c r="D320" t="str">
        <f>Hoja2!T320</f>
        <v>2026</v>
      </c>
      <c r="E320" s="113">
        <f>Hoja2!U320</f>
        <v>0</v>
      </c>
      <c r="F320" s="113">
        <f>Hoja2!V320</f>
        <v>0</v>
      </c>
      <c r="G320" s="113">
        <f>Hoja2!W320</f>
        <v>0</v>
      </c>
      <c r="H320" s="113">
        <f>Hoja2!X320</f>
        <v>0</v>
      </c>
      <c r="I320" s="5">
        <f>Hoja2!Y320</f>
        <v>0</v>
      </c>
      <c r="J320" s="5">
        <f>Hoja2!Z320</f>
        <v>0</v>
      </c>
      <c r="K320" s="5">
        <f>Hoja2!AB320</f>
        <v>0</v>
      </c>
      <c r="L320" s="5">
        <v>0</v>
      </c>
      <c r="M320" s="96">
        <f>Hoja2!AC320</f>
        <v>0</v>
      </c>
      <c r="N320" s="1" t="str">
        <f>Hoja2!AD320</f>
        <v>N</v>
      </c>
      <c r="O320" s="9" t="str">
        <f>Hoja2!AE320</f>
        <v xml:space="preserve"> - </v>
      </c>
      <c r="P320" s="9" t="str">
        <f>Hoja2!AF320</f>
        <v xml:space="preserve"> - </v>
      </c>
      <c r="Q320" s="9" t="str">
        <f>Hoja2!AG320</f>
        <v xml:space="preserve"> - </v>
      </c>
      <c r="R320" s="9" t="str">
        <f>Hoja2!AH320</f>
        <v xml:space="preserve"> - </v>
      </c>
      <c r="S320" s="9" t="str">
        <f>Hoja2!AI320</f>
        <v>A-1</v>
      </c>
      <c r="T320" s="9" t="str">
        <f>Hoja2!AJ320</f>
        <v>3011020110279</v>
      </c>
      <c r="V320" s="53">
        <f t="shared" si="5"/>
        <v>13</v>
      </c>
    </row>
    <row r="321" spans="1:22" ht="30" customHeight="1" x14ac:dyDescent="0.25">
      <c r="A321" s="186">
        <f>Hoja2!B321</f>
        <v>0</v>
      </c>
      <c r="B321">
        <f>Hoja2!R321</f>
        <v>0</v>
      </c>
      <c r="C321" s="1"/>
      <c r="D321" t="str">
        <f>Hoja2!T321</f>
        <v>2026</v>
      </c>
      <c r="E321" s="113">
        <f>Hoja2!U321</f>
        <v>0</v>
      </c>
      <c r="F321" s="113">
        <f>Hoja2!V321</f>
        <v>0</v>
      </c>
      <c r="G321" s="113">
        <f>Hoja2!W321</f>
        <v>0</v>
      </c>
      <c r="H321" s="113">
        <f>Hoja2!X321</f>
        <v>0</v>
      </c>
      <c r="I321" s="5">
        <f>Hoja2!Y321</f>
        <v>0</v>
      </c>
      <c r="J321" s="5">
        <f>Hoja2!Z321</f>
        <v>0</v>
      </c>
      <c r="K321" s="5">
        <f>Hoja2!AB321</f>
        <v>0</v>
      </c>
      <c r="L321" s="5">
        <v>0</v>
      </c>
      <c r="M321" s="96">
        <f>Hoja2!AC321</f>
        <v>0</v>
      </c>
      <c r="N321" s="1" t="str">
        <f>Hoja2!AD321</f>
        <v>N</v>
      </c>
      <c r="O321" s="9" t="str">
        <f>Hoja2!AE321</f>
        <v xml:space="preserve"> - </v>
      </c>
      <c r="P321" s="9" t="str">
        <f>Hoja2!AF321</f>
        <v xml:space="preserve"> - </v>
      </c>
      <c r="Q321" s="9" t="str">
        <f>Hoja2!AG321</f>
        <v xml:space="preserve"> - </v>
      </c>
      <c r="R321" s="9" t="str">
        <f>Hoja2!AH321</f>
        <v xml:space="preserve"> - </v>
      </c>
      <c r="S321" s="9" t="str">
        <f>Hoja2!AI321</f>
        <v>A-1</v>
      </c>
      <c r="T321" s="9" t="str">
        <f>Hoja2!AJ321</f>
        <v>3011020110280</v>
      </c>
      <c r="V321" s="53">
        <f t="shared" si="5"/>
        <v>13</v>
      </c>
    </row>
    <row r="322" spans="1:22" ht="30" customHeight="1" x14ac:dyDescent="0.25">
      <c r="A322" s="186">
        <f>Hoja2!B322</f>
        <v>0</v>
      </c>
      <c r="B322">
        <f>Hoja2!R322</f>
        <v>0</v>
      </c>
      <c r="C322" s="1"/>
      <c r="D322" t="str">
        <f>Hoja2!T322</f>
        <v>2026</v>
      </c>
      <c r="E322" s="113">
        <f>Hoja2!U322</f>
        <v>0</v>
      </c>
      <c r="F322" s="113">
        <f>Hoja2!V322</f>
        <v>0</v>
      </c>
      <c r="G322" s="113">
        <f>Hoja2!W322</f>
        <v>0</v>
      </c>
      <c r="H322" s="113">
        <f>Hoja2!X322</f>
        <v>0</v>
      </c>
      <c r="I322" s="5">
        <f>Hoja2!Y322</f>
        <v>0</v>
      </c>
      <c r="J322" s="5">
        <f>Hoja2!Z322</f>
        <v>0</v>
      </c>
      <c r="K322" s="5">
        <f>Hoja2!AB322</f>
        <v>0</v>
      </c>
      <c r="L322" s="5">
        <v>0</v>
      </c>
      <c r="M322" s="96">
        <f>Hoja2!AC322</f>
        <v>0</v>
      </c>
      <c r="N322" s="1" t="str">
        <f>Hoja2!AD322</f>
        <v>N</v>
      </c>
      <c r="O322" s="9" t="str">
        <f>Hoja2!AE322</f>
        <v xml:space="preserve"> - </v>
      </c>
      <c r="P322" s="9" t="str">
        <f>Hoja2!AF322</f>
        <v xml:space="preserve"> - </v>
      </c>
      <c r="Q322" s="9" t="str">
        <f>Hoja2!AG322</f>
        <v xml:space="preserve"> - </v>
      </c>
      <c r="R322" s="9" t="str">
        <f>Hoja2!AH322</f>
        <v xml:space="preserve"> - </v>
      </c>
      <c r="S322" s="9" t="str">
        <f>Hoja2!AI322</f>
        <v>A-1</v>
      </c>
      <c r="T322" s="9" t="str">
        <f>Hoja2!AJ322</f>
        <v>3011020110281</v>
      </c>
      <c r="V322" s="53">
        <f t="shared" si="5"/>
        <v>13</v>
      </c>
    </row>
    <row r="323" spans="1:22" ht="30" customHeight="1" x14ac:dyDescent="0.25">
      <c r="A323" s="186">
        <f>Hoja2!B323</f>
        <v>0</v>
      </c>
      <c r="B323">
        <f>Hoja2!R323</f>
        <v>0</v>
      </c>
      <c r="C323" s="1"/>
      <c r="D323" t="str">
        <f>Hoja2!T323</f>
        <v>2026</v>
      </c>
      <c r="E323" s="113">
        <f>Hoja2!U323</f>
        <v>0</v>
      </c>
      <c r="F323" s="113">
        <f>Hoja2!V323</f>
        <v>0</v>
      </c>
      <c r="G323" s="113">
        <f>Hoja2!W323</f>
        <v>0</v>
      </c>
      <c r="H323" s="113">
        <f>Hoja2!X323</f>
        <v>0</v>
      </c>
      <c r="I323" s="5">
        <f>Hoja2!Y323</f>
        <v>0</v>
      </c>
      <c r="J323" s="5">
        <f>Hoja2!Z323</f>
        <v>0</v>
      </c>
      <c r="K323" s="5">
        <f>Hoja2!AB323</f>
        <v>0</v>
      </c>
      <c r="L323" s="5">
        <v>0</v>
      </c>
      <c r="M323" s="96">
        <f>Hoja2!AC323</f>
        <v>0</v>
      </c>
      <c r="N323" s="1" t="str">
        <f>Hoja2!AD323</f>
        <v>N</v>
      </c>
      <c r="O323" s="9" t="str">
        <f>Hoja2!AE323</f>
        <v xml:space="preserve"> - </v>
      </c>
      <c r="P323" s="9" t="str">
        <f>Hoja2!AF323</f>
        <v xml:space="preserve"> - </v>
      </c>
      <c r="Q323" s="9" t="str">
        <f>Hoja2!AG323</f>
        <v xml:space="preserve"> - </v>
      </c>
      <c r="R323" s="9" t="str">
        <f>Hoja2!AH323</f>
        <v xml:space="preserve"> - </v>
      </c>
      <c r="S323" s="9" t="str">
        <f>Hoja2!AI323</f>
        <v>A-1</v>
      </c>
      <c r="T323" s="9" t="str">
        <f>Hoja2!AJ323</f>
        <v>3011020110282</v>
      </c>
      <c r="V323" s="53">
        <f t="shared" si="5"/>
        <v>13</v>
      </c>
    </row>
    <row r="324" spans="1:22" ht="30" customHeight="1" x14ac:dyDescent="0.25">
      <c r="A324" s="186">
        <f>Hoja2!B324</f>
        <v>0</v>
      </c>
      <c r="B324">
        <f>Hoja2!R324</f>
        <v>0</v>
      </c>
      <c r="C324" s="1"/>
      <c r="D324" t="str">
        <f>Hoja2!T324</f>
        <v>2026</v>
      </c>
      <c r="E324" s="113">
        <f>Hoja2!U324</f>
        <v>0</v>
      </c>
      <c r="F324" s="113">
        <f>Hoja2!V324</f>
        <v>0</v>
      </c>
      <c r="G324" s="113">
        <f>Hoja2!W324</f>
        <v>0</v>
      </c>
      <c r="H324" s="113">
        <f>Hoja2!X324</f>
        <v>0</v>
      </c>
      <c r="I324" s="5">
        <f>Hoja2!Y324</f>
        <v>0</v>
      </c>
      <c r="J324" s="5">
        <f>Hoja2!Z324</f>
        <v>0</v>
      </c>
      <c r="K324" s="5">
        <f>Hoja2!AB324</f>
        <v>0</v>
      </c>
      <c r="L324" s="5">
        <v>0</v>
      </c>
      <c r="M324" s="96">
        <f>Hoja2!AC324</f>
        <v>0</v>
      </c>
      <c r="N324" s="1" t="str">
        <f>Hoja2!AD324</f>
        <v>N</v>
      </c>
      <c r="O324" s="9" t="str">
        <f>Hoja2!AE324</f>
        <v xml:space="preserve"> - </v>
      </c>
      <c r="P324" s="9" t="str">
        <f>Hoja2!AF324</f>
        <v xml:space="preserve"> - </v>
      </c>
      <c r="Q324" s="9" t="str">
        <f>Hoja2!AG324</f>
        <v xml:space="preserve"> - </v>
      </c>
      <c r="R324" s="9" t="str">
        <f>Hoja2!AH324</f>
        <v xml:space="preserve"> - </v>
      </c>
      <c r="S324" s="9" t="str">
        <f>Hoja2!AI324</f>
        <v>A-1</v>
      </c>
      <c r="T324" s="9" t="str">
        <f>Hoja2!AJ324</f>
        <v>3011020110283</v>
      </c>
      <c r="V324" s="53">
        <f t="shared" si="5"/>
        <v>13</v>
      </c>
    </row>
    <row r="325" spans="1:22" ht="30" customHeight="1" x14ac:dyDescent="0.25">
      <c r="A325" s="186">
        <f>Hoja2!B325</f>
        <v>0</v>
      </c>
      <c r="B325">
        <f>Hoja2!R325</f>
        <v>0</v>
      </c>
      <c r="C325" s="1"/>
      <c r="D325" t="str">
        <f>Hoja2!T325</f>
        <v>2026</v>
      </c>
      <c r="E325" s="113">
        <f>Hoja2!U325</f>
        <v>0</v>
      </c>
      <c r="F325" s="113">
        <f>Hoja2!V325</f>
        <v>0</v>
      </c>
      <c r="G325" s="113">
        <f>Hoja2!W325</f>
        <v>0</v>
      </c>
      <c r="H325" s="113">
        <f>Hoja2!X325</f>
        <v>0</v>
      </c>
      <c r="I325" s="5">
        <f>Hoja2!Y325</f>
        <v>0</v>
      </c>
      <c r="J325" s="5">
        <f>Hoja2!Z325</f>
        <v>0</v>
      </c>
      <c r="K325" s="5">
        <f>Hoja2!AB325</f>
        <v>0</v>
      </c>
      <c r="L325" s="5">
        <v>0</v>
      </c>
      <c r="M325" s="96">
        <f>Hoja2!AC325</f>
        <v>0</v>
      </c>
      <c r="N325" s="1" t="str">
        <f>Hoja2!AD325</f>
        <v>N</v>
      </c>
      <c r="O325" s="9" t="str">
        <f>Hoja2!AE325</f>
        <v xml:space="preserve"> - </v>
      </c>
      <c r="P325" s="9" t="str">
        <f>Hoja2!AF325</f>
        <v xml:space="preserve"> - </v>
      </c>
      <c r="Q325" s="9" t="str">
        <f>Hoja2!AG325</f>
        <v xml:space="preserve"> - </v>
      </c>
      <c r="R325" s="9" t="str">
        <f>Hoja2!AH325</f>
        <v xml:space="preserve"> - </v>
      </c>
      <c r="S325" s="9" t="str">
        <f>Hoja2!AI325</f>
        <v>A-1</v>
      </c>
      <c r="T325" s="9" t="str">
        <f>Hoja2!AJ325</f>
        <v>3011020110284</v>
      </c>
      <c r="V325" s="53">
        <f t="shared" si="5"/>
        <v>13</v>
      </c>
    </row>
    <row r="326" spans="1:22" ht="30" customHeight="1" x14ac:dyDescent="0.25">
      <c r="A326" s="186">
        <f>Hoja2!B326</f>
        <v>0</v>
      </c>
      <c r="B326">
        <f>Hoja2!R326</f>
        <v>0</v>
      </c>
      <c r="C326" s="1"/>
      <c r="D326" t="str">
        <f>Hoja2!T326</f>
        <v>2026</v>
      </c>
      <c r="E326" s="113">
        <f>Hoja2!U326</f>
        <v>0</v>
      </c>
      <c r="F326" s="113">
        <f>Hoja2!V326</f>
        <v>0</v>
      </c>
      <c r="G326" s="113">
        <f>Hoja2!W326</f>
        <v>0</v>
      </c>
      <c r="H326" s="113">
        <f>Hoja2!X326</f>
        <v>0</v>
      </c>
      <c r="I326" s="5">
        <f>Hoja2!Y326</f>
        <v>0</v>
      </c>
      <c r="J326" s="5">
        <f>Hoja2!Z326</f>
        <v>0</v>
      </c>
      <c r="K326" s="5">
        <f>Hoja2!AB326</f>
        <v>0</v>
      </c>
      <c r="L326" s="5">
        <v>0</v>
      </c>
      <c r="M326" s="96">
        <f>Hoja2!AC326</f>
        <v>0</v>
      </c>
      <c r="N326" s="1" t="str">
        <f>Hoja2!AD326</f>
        <v>N</v>
      </c>
      <c r="O326" s="9" t="str">
        <f>Hoja2!AE326</f>
        <v xml:space="preserve"> - </v>
      </c>
      <c r="P326" s="9" t="str">
        <f>Hoja2!AF326</f>
        <v xml:space="preserve"> - </v>
      </c>
      <c r="Q326" s="9" t="str">
        <f>Hoja2!AG326</f>
        <v xml:space="preserve"> - </v>
      </c>
      <c r="R326" s="9" t="str">
        <f>Hoja2!AH326</f>
        <v xml:space="preserve"> - </v>
      </c>
      <c r="S326" s="9" t="str">
        <f>Hoja2!AI326</f>
        <v>A-1</v>
      </c>
      <c r="T326" s="9" t="str">
        <f>Hoja2!AJ326</f>
        <v>3011020110285</v>
      </c>
      <c r="V326" s="53">
        <f t="shared" si="5"/>
        <v>13</v>
      </c>
    </row>
    <row r="327" spans="1:22" ht="30" customHeight="1" x14ac:dyDescent="0.25">
      <c r="A327" s="186">
        <f>Hoja2!B327</f>
        <v>0</v>
      </c>
      <c r="B327">
        <f>Hoja2!R327</f>
        <v>0</v>
      </c>
      <c r="C327" s="1"/>
      <c r="D327" t="str">
        <f>Hoja2!T327</f>
        <v>2026</v>
      </c>
      <c r="E327" s="113">
        <f>Hoja2!U327</f>
        <v>0</v>
      </c>
      <c r="F327" s="113">
        <f>Hoja2!V327</f>
        <v>0</v>
      </c>
      <c r="G327" s="113">
        <f>Hoja2!W327</f>
        <v>0</v>
      </c>
      <c r="H327" s="113">
        <f>Hoja2!X327</f>
        <v>0</v>
      </c>
      <c r="I327" s="5">
        <f>Hoja2!Y327</f>
        <v>0</v>
      </c>
      <c r="J327" s="5">
        <f>Hoja2!Z327</f>
        <v>0</v>
      </c>
      <c r="K327" s="5">
        <f>Hoja2!AB327</f>
        <v>0</v>
      </c>
      <c r="L327" s="5">
        <v>0</v>
      </c>
      <c r="M327" s="96">
        <f>Hoja2!AC327</f>
        <v>0</v>
      </c>
      <c r="N327" s="1" t="str">
        <f>Hoja2!AD327</f>
        <v>N</v>
      </c>
      <c r="O327" s="9" t="str">
        <f>Hoja2!AE327</f>
        <v xml:space="preserve"> - </v>
      </c>
      <c r="P327" s="9" t="str">
        <f>Hoja2!AF327</f>
        <v xml:space="preserve"> - </v>
      </c>
      <c r="Q327" s="9" t="str">
        <f>Hoja2!AG327</f>
        <v xml:space="preserve"> - </v>
      </c>
      <c r="R327" s="9" t="str">
        <f>Hoja2!AH327</f>
        <v xml:space="preserve"> - </v>
      </c>
      <c r="S327" s="9" t="str">
        <f>Hoja2!AI327</f>
        <v>A-1</v>
      </c>
      <c r="T327" s="9" t="str">
        <f>Hoja2!AJ327</f>
        <v>3011020110286</v>
      </c>
      <c r="V327" s="53">
        <f t="shared" si="5"/>
        <v>13</v>
      </c>
    </row>
    <row r="328" spans="1:22" ht="30" customHeight="1" x14ac:dyDescent="0.25">
      <c r="A328" s="186">
        <f>Hoja2!B328</f>
        <v>0</v>
      </c>
      <c r="B328">
        <f>Hoja2!R328</f>
        <v>0</v>
      </c>
      <c r="C328" s="1"/>
      <c r="D328" t="str">
        <f>Hoja2!T328</f>
        <v>2026</v>
      </c>
      <c r="E328" s="113">
        <f>Hoja2!U328</f>
        <v>0</v>
      </c>
      <c r="F328" s="113">
        <f>Hoja2!V328</f>
        <v>0</v>
      </c>
      <c r="G328" s="113">
        <f>Hoja2!W328</f>
        <v>0</v>
      </c>
      <c r="H328" s="113">
        <f>Hoja2!X328</f>
        <v>0</v>
      </c>
      <c r="I328" s="5">
        <f>Hoja2!Y328</f>
        <v>0</v>
      </c>
      <c r="J328" s="5">
        <f>Hoja2!Z328</f>
        <v>0</v>
      </c>
      <c r="K328" s="5">
        <f>Hoja2!AB328</f>
        <v>0</v>
      </c>
      <c r="L328" s="5">
        <v>0</v>
      </c>
      <c r="M328" s="96">
        <f>Hoja2!AC328</f>
        <v>0</v>
      </c>
      <c r="N328" s="1" t="str">
        <f>Hoja2!AD328</f>
        <v>N</v>
      </c>
      <c r="O328" s="9" t="str">
        <f>Hoja2!AE328</f>
        <v xml:space="preserve"> - </v>
      </c>
      <c r="P328" s="9" t="str">
        <f>Hoja2!AF328</f>
        <v xml:space="preserve"> - </v>
      </c>
      <c r="Q328" s="9" t="str">
        <f>Hoja2!AG328</f>
        <v xml:space="preserve"> - </v>
      </c>
      <c r="R328" s="9" t="str">
        <f>Hoja2!AH328</f>
        <v xml:space="preserve"> - </v>
      </c>
      <c r="S328" s="9" t="str">
        <f>Hoja2!AI328</f>
        <v>A-1</v>
      </c>
      <c r="T328" s="9" t="str">
        <f>Hoja2!AJ328</f>
        <v>3011020110287</v>
      </c>
      <c r="V328" s="53">
        <f t="shared" si="5"/>
        <v>13</v>
      </c>
    </row>
    <row r="329" spans="1:22" ht="30" customHeight="1" x14ac:dyDescent="0.25">
      <c r="A329" s="186">
        <f>Hoja2!B329</f>
        <v>0</v>
      </c>
      <c r="B329">
        <f>Hoja2!R329</f>
        <v>0</v>
      </c>
      <c r="C329" s="1"/>
      <c r="D329" t="str">
        <f>Hoja2!T329</f>
        <v>2026</v>
      </c>
      <c r="E329" s="113">
        <f>Hoja2!U329</f>
        <v>0</v>
      </c>
      <c r="F329" s="113">
        <f>Hoja2!V329</f>
        <v>0</v>
      </c>
      <c r="G329" s="113">
        <f>Hoja2!W329</f>
        <v>0</v>
      </c>
      <c r="H329" s="113">
        <f>Hoja2!X329</f>
        <v>0</v>
      </c>
      <c r="I329" s="5">
        <f>Hoja2!Y329</f>
        <v>0</v>
      </c>
      <c r="J329" s="5">
        <f>Hoja2!Z329</f>
        <v>0</v>
      </c>
      <c r="K329" s="5">
        <f>Hoja2!AB329</f>
        <v>0</v>
      </c>
      <c r="L329" s="5">
        <v>0</v>
      </c>
      <c r="M329" s="96">
        <f>Hoja2!AC329</f>
        <v>0</v>
      </c>
      <c r="N329" s="1" t="str">
        <f>Hoja2!AD329</f>
        <v>N</v>
      </c>
      <c r="O329" s="9" t="str">
        <f>Hoja2!AE329</f>
        <v xml:space="preserve"> - </v>
      </c>
      <c r="P329" s="9" t="str">
        <f>Hoja2!AF329</f>
        <v xml:space="preserve"> - </v>
      </c>
      <c r="Q329" s="9" t="str">
        <f>Hoja2!AG329</f>
        <v xml:space="preserve"> - </v>
      </c>
      <c r="R329" s="9" t="str">
        <f>Hoja2!AH329</f>
        <v xml:space="preserve"> - </v>
      </c>
      <c r="S329" s="9" t="str">
        <f>Hoja2!AI329</f>
        <v>A-1</v>
      </c>
      <c r="T329" s="9" t="str">
        <f>Hoja2!AJ329</f>
        <v>3011020110288</v>
      </c>
      <c r="V329" s="53">
        <f t="shared" si="5"/>
        <v>13</v>
      </c>
    </row>
    <row r="330" spans="1:22" ht="30" customHeight="1" x14ac:dyDescent="0.25">
      <c r="A330" s="186">
        <f>Hoja2!B330</f>
        <v>0</v>
      </c>
      <c r="B330">
        <f>Hoja2!R330</f>
        <v>0</v>
      </c>
      <c r="C330" s="1"/>
      <c r="D330" t="str">
        <f>Hoja2!T330</f>
        <v>2026</v>
      </c>
      <c r="E330" s="113">
        <f>Hoja2!U330</f>
        <v>0</v>
      </c>
      <c r="F330" s="113">
        <f>Hoja2!V330</f>
        <v>0</v>
      </c>
      <c r="G330" s="113">
        <f>Hoja2!W330</f>
        <v>0</v>
      </c>
      <c r="H330" s="113">
        <f>Hoja2!X330</f>
        <v>0</v>
      </c>
      <c r="I330" s="5">
        <f>Hoja2!Y330</f>
        <v>0</v>
      </c>
      <c r="J330" s="5">
        <f>Hoja2!Z330</f>
        <v>0</v>
      </c>
      <c r="K330" s="5">
        <f>Hoja2!AB330</f>
        <v>0</v>
      </c>
      <c r="L330" s="5">
        <v>0</v>
      </c>
      <c r="M330" s="96">
        <f>Hoja2!AC330</f>
        <v>0</v>
      </c>
      <c r="N330" s="1" t="str">
        <f>Hoja2!AD330</f>
        <v>N</v>
      </c>
      <c r="O330" s="9" t="str">
        <f>Hoja2!AE330</f>
        <v xml:space="preserve"> - </v>
      </c>
      <c r="P330" s="9" t="str">
        <f>Hoja2!AF330</f>
        <v xml:space="preserve"> - </v>
      </c>
      <c r="Q330" s="9" t="str">
        <f>Hoja2!AG330</f>
        <v xml:space="preserve"> - </v>
      </c>
      <c r="R330" s="9" t="str">
        <f>Hoja2!AH330</f>
        <v xml:space="preserve"> - </v>
      </c>
      <c r="S330" s="9" t="str">
        <f>Hoja2!AI330</f>
        <v>A-1</v>
      </c>
      <c r="T330" s="9" t="str">
        <f>Hoja2!AJ330</f>
        <v>3011020110289</v>
      </c>
      <c r="V330" s="53">
        <f t="shared" si="5"/>
        <v>13</v>
      </c>
    </row>
    <row r="331" spans="1:22" ht="30" customHeight="1" x14ac:dyDescent="0.25">
      <c r="A331" s="186">
        <f>Hoja2!B331</f>
        <v>0</v>
      </c>
      <c r="B331">
        <f>Hoja2!R331</f>
        <v>0</v>
      </c>
      <c r="C331" s="1"/>
      <c r="D331" t="str">
        <f>Hoja2!T331</f>
        <v>2026</v>
      </c>
      <c r="E331" s="113">
        <f>Hoja2!U331</f>
        <v>0</v>
      </c>
      <c r="F331" s="113">
        <f>Hoja2!V331</f>
        <v>0</v>
      </c>
      <c r="G331" s="113">
        <f>Hoja2!W331</f>
        <v>0</v>
      </c>
      <c r="H331" s="113">
        <f>Hoja2!X331</f>
        <v>0</v>
      </c>
      <c r="I331" s="5">
        <f>Hoja2!Y331</f>
        <v>0</v>
      </c>
      <c r="J331" s="5">
        <f>Hoja2!Z331</f>
        <v>0</v>
      </c>
      <c r="K331" s="5">
        <f>Hoja2!AB331</f>
        <v>0</v>
      </c>
      <c r="L331" s="5">
        <v>0</v>
      </c>
      <c r="M331" s="96">
        <f>Hoja2!AC331</f>
        <v>0</v>
      </c>
      <c r="N331" s="1" t="str">
        <f>Hoja2!AD331</f>
        <v>N</v>
      </c>
      <c r="O331" s="9" t="str">
        <f>Hoja2!AE331</f>
        <v xml:space="preserve"> - </v>
      </c>
      <c r="P331" s="9" t="str">
        <f>Hoja2!AF331</f>
        <v xml:space="preserve"> - </v>
      </c>
      <c r="Q331" s="9" t="str">
        <f>Hoja2!AG331</f>
        <v xml:space="preserve"> - </v>
      </c>
      <c r="R331" s="9" t="str">
        <f>Hoja2!AH331</f>
        <v xml:space="preserve"> - </v>
      </c>
      <c r="S331" s="9" t="str">
        <f>Hoja2!AI331</f>
        <v>A-1</v>
      </c>
      <c r="T331" s="9" t="str">
        <f>Hoja2!AJ331</f>
        <v>3011020110290</v>
      </c>
      <c r="V331" s="53">
        <f t="shared" ref="V331:V394" si="6">LEN(T331)</f>
        <v>13</v>
      </c>
    </row>
    <row r="332" spans="1:22" ht="30" customHeight="1" x14ac:dyDescent="0.25">
      <c r="A332" s="186">
        <f>Hoja2!B332</f>
        <v>0</v>
      </c>
      <c r="B332">
        <f>Hoja2!R332</f>
        <v>0</v>
      </c>
      <c r="C332" s="1"/>
      <c r="D332" t="str">
        <f>Hoja2!T332</f>
        <v>2026</v>
      </c>
      <c r="E332" s="113">
        <f>Hoja2!U332</f>
        <v>0</v>
      </c>
      <c r="F332" s="113">
        <f>Hoja2!V332</f>
        <v>0</v>
      </c>
      <c r="G332" s="113">
        <f>Hoja2!W332</f>
        <v>0</v>
      </c>
      <c r="H332" s="113">
        <f>Hoja2!X332</f>
        <v>0</v>
      </c>
      <c r="I332" s="5">
        <f>Hoja2!Y332</f>
        <v>0</v>
      </c>
      <c r="J332" s="5">
        <f>Hoja2!Z332</f>
        <v>0</v>
      </c>
      <c r="K332" s="5">
        <f>Hoja2!AB332</f>
        <v>0</v>
      </c>
      <c r="L332" s="5">
        <v>0</v>
      </c>
      <c r="M332" s="96">
        <f>Hoja2!AC332</f>
        <v>0</v>
      </c>
      <c r="N332" s="1" t="str">
        <f>Hoja2!AD332</f>
        <v>N</v>
      </c>
      <c r="O332" s="9" t="str">
        <f>Hoja2!AE332</f>
        <v xml:space="preserve"> - </v>
      </c>
      <c r="P332" s="9" t="str">
        <f>Hoja2!AF332</f>
        <v xml:space="preserve"> - </v>
      </c>
      <c r="Q332" s="9" t="str">
        <f>Hoja2!AG332</f>
        <v xml:space="preserve"> - </v>
      </c>
      <c r="R332" s="9" t="str">
        <f>Hoja2!AH332</f>
        <v xml:space="preserve"> - </v>
      </c>
      <c r="S332" s="9" t="str">
        <f>Hoja2!AI332</f>
        <v>A-1</v>
      </c>
      <c r="T332" s="9" t="str">
        <f>Hoja2!AJ332</f>
        <v>3011020110291</v>
      </c>
      <c r="V332" s="53">
        <f t="shared" si="6"/>
        <v>13</v>
      </c>
    </row>
    <row r="333" spans="1:22" ht="30" customHeight="1" x14ac:dyDescent="0.25">
      <c r="A333" s="186">
        <f>Hoja2!B333</f>
        <v>0</v>
      </c>
      <c r="B333">
        <f>Hoja2!R333</f>
        <v>0</v>
      </c>
      <c r="C333" s="1"/>
      <c r="D333" t="str">
        <f>Hoja2!T333</f>
        <v>2026</v>
      </c>
      <c r="E333" s="113">
        <f>Hoja2!U333</f>
        <v>0</v>
      </c>
      <c r="F333" s="113">
        <f>Hoja2!V333</f>
        <v>0</v>
      </c>
      <c r="G333" s="113">
        <f>Hoja2!W333</f>
        <v>0</v>
      </c>
      <c r="H333" s="113">
        <f>Hoja2!X333</f>
        <v>0</v>
      </c>
      <c r="I333" s="5">
        <f>Hoja2!Y333</f>
        <v>0</v>
      </c>
      <c r="J333" s="5">
        <f>Hoja2!Z333</f>
        <v>0</v>
      </c>
      <c r="K333" s="5">
        <f>Hoja2!AB333</f>
        <v>0</v>
      </c>
      <c r="L333" s="5">
        <v>0</v>
      </c>
      <c r="M333" s="96">
        <f>Hoja2!AC333</f>
        <v>0</v>
      </c>
      <c r="N333" s="1" t="str">
        <f>Hoja2!AD333</f>
        <v>N</v>
      </c>
      <c r="O333" s="9" t="str">
        <f>Hoja2!AE333</f>
        <v xml:space="preserve"> - </v>
      </c>
      <c r="P333" s="9" t="str">
        <f>Hoja2!AF333</f>
        <v xml:space="preserve"> - </v>
      </c>
      <c r="Q333" s="9" t="str">
        <f>Hoja2!AG333</f>
        <v xml:space="preserve"> - </v>
      </c>
      <c r="R333" s="9" t="str">
        <f>Hoja2!AH333</f>
        <v xml:space="preserve"> - </v>
      </c>
      <c r="S333" s="9" t="str">
        <f>Hoja2!AI333</f>
        <v>A-1</v>
      </c>
      <c r="T333" s="9" t="str">
        <f>Hoja2!AJ333</f>
        <v>3011020110292</v>
      </c>
      <c r="V333" s="53">
        <f t="shared" si="6"/>
        <v>13</v>
      </c>
    </row>
    <row r="334" spans="1:22" ht="30" customHeight="1" x14ac:dyDescent="0.25">
      <c r="A334" s="186">
        <f>Hoja2!B334</f>
        <v>0</v>
      </c>
      <c r="B334">
        <f>Hoja2!R334</f>
        <v>0</v>
      </c>
      <c r="C334" s="1"/>
      <c r="D334" t="str">
        <f>Hoja2!T334</f>
        <v>2026</v>
      </c>
      <c r="E334" s="113">
        <f>Hoja2!U334</f>
        <v>0</v>
      </c>
      <c r="F334" s="113">
        <f>Hoja2!V334</f>
        <v>0</v>
      </c>
      <c r="G334" s="113">
        <f>Hoja2!W334</f>
        <v>0</v>
      </c>
      <c r="H334" s="113">
        <f>Hoja2!X334</f>
        <v>0</v>
      </c>
      <c r="I334" s="5">
        <f>Hoja2!Y334</f>
        <v>0</v>
      </c>
      <c r="J334" s="5">
        <f>Hoja2!Z334</f>
        <v>0</v>
      </c>
      <c r="K334" s="5">
        <f>Hoja2!AB334</f>
        <v>0</v>
      </c>
      <c r="L334" s="5">
        <v>0</v>
      </c>
      <c r="M334" s="96">
        <f>Hoja2!AC334</f>
        <v>0</v>
      </c>
      <c r="N334" s="1" t="str">
        <f>Hoja2!AD334</f>
        <v>N</v>
      </c>
      <c r="O334" s="9" t="str">
        <f>Hoja2!AE334</f>
        <v xml:space="preserve"> - </v>
      </c>
      <c r="P334" s="9" t="str">
        <f>Hoja2!AF334</f>
        <v xml:space="preserve"> - </v>
      </c>
      <c r="Q334" s="9" t="str">
        <f>Hoja2!AG334</f>
        <v xml:space="preserve"> - </v>
      </c>
      <c r="R334" s="9" t="str">
        <f>Hoja2!AH334</f>
        <v xml:space="preserve"> - </v>
      </c>
      <c r="S334" s="9" t="str">
        <f>Hoja2!AI334</f>
        <v>A-1</v>
      </c>
      <c r="T334" s="9" t="str">
        <f>Hoja2!AJ334</f>
        <v>3011020110293</v>
      </c>
      <c r="V334" s="53">
        <f t="shared" si="6"/>
        <v>13</v>
      </c>
    </row>
    <row r="335" spans="1:22" ht="30" customHeight="1" x14ac:dyDescent="0.25">
      <c r="A335" s="186">
        <f>Hoja2!B335</f>
        <v>0</v>
      </c>
      <c r="B335">
        <f>Hoja2!R335</f>
        <v>0</v>
      </c>
      <c r="C335" s="1"/>
      <c r="D335" t="str">
        <f>Hoja2!T335</f>
        <v>2026</v>
      </c>
      <c r="E335" s="113">
        <f>Hoja2!U335</f>
        <v>0</v>
      </c>
      <c r="F335" s="113">
        <f>Hoja2!V335</f>
        <v>0</v>
      </c>
      <c r="G335" s="113">
        <f>Hoja2!W335</f>
        <v>0</v>
      </c>
      <c r="H335" s="113">
        <f>Hoja2!X335</f>
        <v>0</v>
      </c>
      <c r="I335" s="5">
        <f>Hoja2!Y335</f>
        <v>0</v>
      </c>
      <c r="J335" s="5">
        <f>Hoja2!Z335</f>
        <v>0</v>
      </c>
      <c r="K335" s="5">
        <f>Hoja2!AB335</f>
        <v>0</v>
      </c>
      <c r="L335" s="5">
        <v>0</v>
      </c>
      <c r="M335" s="96">
        <f>Hoja2!AC335</f>
        <v>0</v>
      </c>
      <c r="N335" s="1" t="str">
        <f>Hoja2!AD335</f>
        <v>N</v>
      </c>
      <c r="O335" s="9" t="str">
        <f>Hoja2!AE335</f>
        <v xml:space="preserve"> - </v>
      </c>
      <c r="P335" s="9" t="str">
        <f>Hoja2!AF335</f>
        <v xml:space="preserve"> - </v>
      </c>
      <c r="Q335" s="9" t="str">
        <f>Hoja2!AG335</f>
        <v xml:space="preserve"> - </v>
      </c>
      <c r="R335" s="9" t="str">
        <f>Hoja2!AH335</f>
        <v xml:space="preserve"> - </v>
      </c>
      <c r="S335" s="9" t="str">
        <f>Hoja2!AI335</f>
        <v>A-1</v>
      </c>
      <c r="T335" s="9" t="str">
        <f>Hoja2!AJ335</f>
        <v>3011020110294</v>
      </c>
      <c r="V335" s="53">
        <f t="shared" si="6"/>
        <v>13</v>
      </c>
    </row>
    <row r="336" spans="1:22" ht="30" customHeight="1" x14ac:dyDescent="0.25">
      <c r="A336" s="186">
        <f>Hoja2!B336</f>
        <v>0</v>
      </c>
      <c r="B336">
        <f>Hoja2!R336</f>
        <v>0</v>
      </c>
      <c r="C336" s="1"/>
      <c r="D336" t="str">
        <f>Hoja2!T336</f>
        <v>2026</v>
      </c>
      <c r="E336" s="113">
        <f>Hoja2!U336</f>
        <v>0</v>
      </c>
      <c r="F336" s="113">
        <f>Hoja2!V336</f>
        <v>0</v>
      </c>
      <c r="G336" s="113">
        <f>Hoja2!W336</f>
        <v>0</v>
      </c>
      <c r="H336" s="113">
        <f>Hoja2!X336</f>
        <v>0</v>
      </c>
      <c r="I336" s="5">
        <f>Hoja2!Y336</f>
        <v>0</v>
      </c>
      <c r="J336" s="5">
        <f>Hoja2!Z336</f>
        <v>0</v>
      </c>
      <c r="K336" s="5">
        <f>Hoja2!AB336</f>
        <v>0</v>
      </c>
      <c r="L336" s="5">
        <v>0</v>
      </c>
      <c r="M336" s="96">
        <f>Hoja2!AC336</f>
        <v>0</v>
      </c>
      <c r="N336" s="1" t="str">
        <f>Hoja2!AD336</f>
        <v>N</v>
      </c>
      <c r="O336" s="9" t="str">
        <f>Hoja2!AE336</f>
        <v xml:space="preserve"> - </v>
      </c>
      <c r="P336" s="9" t="str">
        <f>Hoja2!AF336</f>
        <v xml:space="preserve"> - </v>
      </c>
      <c r="Q336" s="9" t="str">
        <f>Hoja2!AG336</f>
        <v xml:space="preserve"> - </v>
      </c>
      <c r="R336" s="9" t="str">
        <f>Hoja2!AH336</f>
        <v xml:space="preserve"> - </v>
      </c>
      <c r="S336" s="9" t="str">
        <f>Hoja2!AI336</f>
        <v>A-1</v>
      </c>
      <c r="T336" s="9" t="str">
        <f>Hoja2!AJ336</f>
        <v>3011020110295</v>
      </c>
      <c r="V336" s="53">
        <f t="shared" si="6"/>
        <v>13</v>
      </c>
    </row>
    <row r="337" spans="1:22" ht="30" customHeight="1" x14ac:dyDescent="0.25">
      <c r="A337" s="186">
        <f>Hoja2!B337</f>
        <v>0</v>
      </c>
      <c r="B337">
        <f>Hoja2!R337</f>
        <v>0</v>
      </c>
      <c r="C337" s="1"/>
      <c r="D337" t="str">
        <f>Hoja2!T337</f>
        <v>2026</v>
      </c>
      <c r="E337" s="113">
        <f>Hoja2!U337</f>
        <v>0</v>
      </c>
      <c r="F337" s="113">
        <f>Hoja2!V337</f>
        <v>0</v>
      </c>
      <c r="G337" s="113">
        <f>Hoja2!W337</f>
        <v>0</v>
      </c>
      <c r="H337" s="113">
        <f>Hoja2!X337</f>
        <v>0</v>
      </c>
      <c r="I337" s="5">
        <f>Hoja2!Y337</f>
        <v>0</v>
      </c>
      <c r="J337" s="5">
        <f>Hoja2!Z337</f>
        <v>0</v>
      </c>
      <c r="K337" s="5">
        <f>Hoja2!AB337</f>
        <v>0</v>
      </c>
      <c r="L337" s="5">
        <v>0</v>
      </c>
      <c r="M337" s="96">
        <f>Hoja2!AC337</f>
        <v>0</v>
      </c>
      <c r="N337" s="1" t="str">
        <f>Hoja2!AD337</f>
        <v>N</v>
      </c>
      <c r="O337" s="9" t="str">
        <f>Hoja2!AE337</f>
        <v xml:space="preserve"> - </v>
      </c>
      <c r="P337" s="9" t="str">
        <f>Hoja2!AF337</f>
        <v xml:space="preserve"> - </v>
      </c>
      <c r="Q337" s="9" t="str">
        <f>Hoja2!AG337</f>
        <v xml:space="preserve"> - </v>
      </c>
      <c r="R337" s="9" t="str">
        <f>Hoja2!AH337</f>
        <v xml:space="preserve"> - </v>
      </c>
      <c r="S337" s="9" t="str">
        <f>Hoja2!AI337</f>
        <v>A-1</v>
      </c>
      <c r="T337" s="9" t="str">
        <f>Hoja2!AJ337</f>
        <v>3011020110296</v>
      </c>
      <c r="V337" s="53">
        <f t="shared" si="6"/>
        <v>13</v>
      </c>
    </row>
    <row r="338" spans="1:22" ht="30" customHeight="1" x14ac:dyDescent="0.25">
      <c r="A338" s="186">
        <f>Hoja2!B338</f>
        <v>0</v>
      </c>
      <c r="B338">
        <f>Hoja2!R338</f>
        <v>0</v>
      </c>
      <c r="C338" s="1"/>
      <c r="D338" t="str">
        <f>Hoja2!T338</f>
        <v>2026</v>
      </c>
      <c r="E338" s="113">
        <f>Hoja2!U338</f>
        <v>0</v>
      </c>
      <c r="F338" s="113">
        <f>Hoja2!V338</f>
        <v>0</v>
      </c>
      <c r="G338" s="113">
        <f>Hoja2!W338</f>
        <v>0</v>
      </c>
      <c r="H338" s="113">
        <f>Hoja2!X338</f>
        <v>0</v>
      </c>
      <c r="I338" s="5">
        <f>Hoja2!Y338</f>
        <v>0</v>
      </c>
      <c r="J338" s="5">
        <f>Hoja2!Z338</f>
        <v>0</v>
      </c>
      <c r="K338" s="5">
        <f>Hoja2!AB338</f>
        <v>0</v>
      </c>
      <c r="L338" s="5">
        <v>0</v>
      </c>
      <c r="M338" s="96">
        <f>Hoja2!AC338</f>
        <v>0</v>
      </c>
      <c r="N338" s="1" t="str">
        <f>Hoja2!AD338</f>
        <v>N</v>
      </c>
      <c r="O338" s="9" t="str">
        <f>Hoja2!AE338</f>
        <v xml:space="preserve"> - </v>
      </c>
      <c r="P338" s="9" t="str">
        <f>Hoja2!AF338</f>
        <v xml:space="preserve"> - </v>
      </c>
      <c r="Q338" s="9" t="str">
        <f>Hoja2!AG338</f>
        <v xml:space="preserve"> - </v>
      </c>
      <c r="R338" s="9" t="str">
        <f>Hoja2!AH338</f>
        <v xml:space="preserve"> - </v>
      </c>
      <c r="S338" s="9" t="str">
        <f>Hoja2!AI338</f>
        <v>A-1</v>
      </c>
      <c r="T338" s="9" t="str">
        <f>Hoja2!AJ338</f>
        <v>3011020110297</v>
      </c>
      <c r="V338" s="53">
        <f t="shared" si="6"/>
        <v>13</v>
      </c>
    </row>
    <row r="339" spans="1:22" ht="30" customHeight="1" x14ac:dyDescent="0.25">
      <c r="A339" s="186">
        <f>Hoja2!B339</f>
        <v>0</v>
      </c>
      <c r="B339">
        <f>Hoja2!R339</f>
        <v>0</v>
      </c>
      <c r="C339" s="1"/>
      <c r="D339" t="str">
        <f>Hoja2!T339</f>
        <v>2026</v>
      </c>
      <c r="E339" s="113">
        <f>Hoja2!U339</f>
        <v>0</v>
      </c>
      <c r="F339" s="113">
        <f>Hoja2!V339</f>
        <v>0</v>
      </c>
      <c r="G339" s="113">
        <f>Hoja2!W339</f>
        <v>0</v>
      </c>
      <c r="H339" s="113">
        <f>Hoja2!X339</f>
        <v>0</v>
      </c>
      <c r="I339" s="5">
        <f>Hoja2!Y339</f>
        <v>0</v>
      </c>
      <c r="J339" s="5">
        <f>Hoja2!Z339</f>
        <v>0</v>
      </c>
      <c r="K339" s="5">
        <f>Hoja2!AB339</f>
        <v>0</v>
      </c>
      <c r="L339" s="5">
        <v>0</v>
      </c>
      <c r="M339" s="96">
        <f>Hoja2!AC339</f>
        <v>0</v>
      </c>
      <c r="N339" s="1" t="str">
        <f>Hoja2!AD339</f>
        <v>N</v>
      </c>
      <c r="O339" s="9" t="str">
        <f>Hoja2!AE339</f>
        <v xml:space="preserve"> - </v>
      </c>
      <c r="P339" s="9" t="str">
        <f>Hoja2!AF339</f>
        <v xml:space="preserve"> - </v>
      </c>
      <c r="Q339" s="9" t="str">
        <f>Hoja2!AG339</f>
        <v xml:space="preserve"> - </v>
      </c>
      <c r="R339" s="9" t="str">
        <f>Hoja2!AH339</f>
        <v xml:space="preserve"> - </v>
      </c>
      <c r="S339" s="9" t="str">
        <f>Hoja2!AI339</f>
        <v>A-1</v>
      </c>
      <c r="T339" s="9" t="str">
        <f>Hoja2!AJ339</f>
        <v>3011020110298</v>
      </c>
      <c r="V339" s="53">
        <f t="shared" si="6"/>
        <v>13</v>
      </c>
    </row>
    <row r="340" spans="1:22" ht="30" customHeight="1" x14ac:dyDescent="0.25">
      <c r="A340" s="186">
        <f>Hoja2!B340</f>
        <v>0</v>
      </c>
      <c r="B340">
        <f>Hoja2!R340</f>
        <v>0</v>
      </c>
      <c r="C340" s="1"/>
      <c r="D340" t="str">
        <f>Hoja2!T340</f>
        <v>2026</v>
      </c>
      <c r="E340" s="113">
        <f>Hoja2!U340</f>
        <v>0</v>
      </c>
      <c r="F340" s="113">
        <f>Hoja2!V340</f>
        <v>0</v>
      </c>
      <c r="G340" s="113">
        <f>Hoja2!W340</f>
        <v>0</v>
      </c>
      <c r="H340" s="113">
        <f>Hoja2!X340</f>
        <v>0</v>
      </c>
      <c r="I340" s="5">
        <f>Hoja2!Y340</f>
        <v>0</v>
      </c>
      <c r="J340" s="5">
        <f>Hoja2!Z340</f>
        <v>0</v>
      </c>
      <c r="K340" s="5">
        <f>Hoja2!AB340</f>
        <v>0</v>
      </c>
      <c r="L340" s="5">
        <v>0</v>
      </c>
      <c r="M340" s="96">
        <f>Hoja2!AC340</f>
        <v>0</v>
      </c>
      <c r="N340" s="1" t="str">
        <f>Hoja2!AD340</f>
        <v>N</v>
      </c>
      <c r="O340" s="9" t="str">
        <f>Hoja2!AE340</f>
        <v xml:space="preserve"> - </v>
      </c>
      <c r="P340" s="9" t="str">
        <f>Hoja2!AF340</f>
        <v xml:space="preserve"> - </v>
      </c>
      <c r="Q340" s="9" t="str">
        <f>Hoja2!AG340</f>
        <v xml:space="preserve"> - </v>
      </c>
      <c r="R340" s="9" t="str">
        <f>Hoja2!AH340</f>
        <v xml:space="preserve"> - </v>
      </c>
      <c r="S340" s="9" t="str">
        <f>Hoja2!AI340</f>
        <v>A-1</v>
      </c>
      <c r="T340" s="9" t="str">
        <f>Hoja2!AJ340</f>
        <v>3011020110299</v>
      </c>
      <c r="V340" s="53">
        <f t="shared" si="6"/>
        <v>13</v>
      </c>
    </row>
    <row r="341" spans="1:22" ht="30" customHeight="1" x14ac:dyDescent="0.25">
      <c r="A341" s="186">
        <f>Hoja2!B341</f>
        <v>0</v>
      </c>
      <c r="B341">
        <f>Hoja2!R341</f>
        <v>0</v>
      </c>
      <c r="C341" s="1"/>
      <c r="D341" t="str">
        <f>Hoja2!T341</f>
        <v>2026</v>
      </c>
      <c r="E341" s="113">
        <f>Hoja2!U341</f>
        <v>0</v>
      </c>
      <c r="F341" s="113">
        <f>Hoja2!V341</f>
        <v>0</v>
      </c>
      <c r="G341" s="113">
        <f>Hoja2!W341</f>
        <v>0</v>
      </c>
      <c r="H341" s="113">
        <f>Hoja2!X341</f>
        <v>0</v>
      </c>
      <c r="I341" s="5">
        <f>Hoja2!Y341</f>
        <v>0</v>
      </c>
      <c r="J341" s="5">
        <f>Hoja2!Z341</f>
        <v>0</v>
      </c>
      <c r="K341" s="5">
        <f>Hoja2!AB341</f>
        <v>0</v>
      </c>
      <c r="L341" s="5">
        <v>0</v>
      </c>
      <c r="M341" s="96">
        <f>Hoja2!AC341</f>
        <v>0</v>
      </c>
      <c r="N341" s="1" t="str">
        <f>Hoja2!AD341</f>
        <v>N</v>
      </c>
      <c r="O341" s="9" t="str">
        <f>Hoja2!AE341</f>
        <v xml:space="preserve"> - </v>
      </c>
      <c r="P341" s="9" t="str">
        <f>Hoja2!AF341</f>
        <v xml:space="preserve"> - </v>
      </c>
      <c r="Q341" s="9" t="str">
        <f>Hoja2!AG341</f>
        <v xml:space="preserve"> - </v>
      </c>
      <c r="R341" s="9" t="str">
        <f>Hoja2!AH341</f>
        <v xml:space="preserve"> - </v>
      </c>
      <c r="S341" s="9" t="str">
        <f>Hoja2!AI341</f>
        <v>A-1</v>
      </c>
      <c r="T341" s="9" t="str">
        <f>Hoja2!AJ341</f>
        <v>3011020110300</v>
      </c>
      <c r="V341" s="53">
        <f t="shared" si="6"/>
        <v>13</v>
      </c>
    </row>
    <row r="342" spans="1:22" ht="30" customHeight="1" x14ac:dyDescent="0.25">
      <c r="A342" s="186">
        <f>Hoja2!B342</f>
        <v>0</v>
      </c>
      <c r="B342">
        <f>Hoja2!R342</f>
        <v>0</v>
      </c>
      <c r="C342" s="1"/>
      <c r="D342" t="str">
        <f>Hoja2!T342</f>
        <v>2026</v>
      </c>
      <c r="E342" s="113">
        <f>Hoja2!U342</f>
        <v>0</v>
      </c>
      <c r="F342" s="113">
        <f>Hoja2!V342</f>
        <v>0</v>
      </c>
      <c r="G342" s="113">
        <f>Hoja2!W342</f>
        <v>0</v>
      </c>
      <c r="H342" s="113">
        <f>Hoja2!X342</f>
        <v>0</v>
      </c>
      <c r="I342" s="5">
        <f>Hoja2!Y342</f>
        <v>0</v>
      </c>
      <c r="J342" s="5">
        <f>Hoja2!Z342</f>
        <v>0</v>
      </c>
      <c r="K342" s="5">
        <f>Hoja2!AB342</f>
        <v>0</v>
      </c>
      <c r="L342" s="5">
        <v>0</v>
      </c>
      <c r="M342" s="96">
        <f>Hoja2!AC342</f>
        <v>0</v>
      </c>
      <c r="N342" s="1" t="str">
        <f>Hoja2!AD342</f>
        <v>N</v>
      </c>
      <c r="O342" s="9" t="str">
        <f>Hoja2!AE342</f>
        <v xml:space="preserve"> - </v>
      </c>
      <c r="P342" s="9" t="str">
        <f>Hoja2!AF342</f>
        <v xml:space="preserve"> - </v>
      </c>
      <c r="Q342" s="9" t="str">
        <f>Hoja2!AG342</f>
        <v xml:space="preserve"> - </v>
      </c>
      <c r="R342" s="9" t="str">
        <f>Hoja2!AH342</f>
        <v xml:space="preserve"> - </v>
      </c>
      <c r="S342" s="9" t="str">
        <f>Hoja2!AI342</f>
        <v>A-1</v>
      </c>
      <c r="T342" s="9" t="str">
        <f>Hoja2!AJ342</f>
        <v>3011020110301</v>
      </c>
      <c r="V342" s="53">
        <f t="shared" si="6"/>
        <v>13</v>
      </c>
    </row>
    <row r="343" spans="1:22" ht="30" customHeight="1" x14ac:dyDescent="0.25">
      <c r="A343" s="186">
        <f>Hoja2!B343</f>
        <v>0</v>
      </c>
      <c r="B343">
        <f>Hoja2!R343</f>
        <v>0</v>
      </c>
      <c r="C343" s="1"/>
      <c r="D343" t="str">
        <f>Hoja2!T343</f>
        <v>2026</v>
      </c>
      <c r="E343" s="113">
        <f>Hoja2!U343</f>
        <v>0</v>
      </c>
      <c r="F343" s="113">
        <f>Hoja2!V343</f>
        <v>0</v>
      </c>
      <c r="G343" s="113">
        <f>Hoja2!W343</f>
        <v>0</v>
      </c>
      <c r="H343" s="113">
        <f>Hoja2!X343</f>
        <v>0</v>
      </c>
      <c r="I343" s="5">
        <f>Hoja2!Y343</f>
        <v>0</v>
      </c>
      <c r="J343" s="5">
        <f>Hoja2!Z343</f>
        <v>0</v>
      </c>
      <c r="K343" s="5">
        <f>Hoja2!AB343</f>
        <v>0</v>
      </c>
      <c r="L343" s="5">
        <v>0</v>
      </c>
      <c r="M343" s="96">
        <f>Hoja2!AC343</f>
        <v>0</v>
      </c>
      <c r="N343" s="1" t="str">
        <f>Hoja2!AD343</f>
        <v>N</v>
      </c>
      <c r="O343" s="9" t="str">
        <f>Hoja2!AE343</f>
        <v xml:space="preserve"> - </v>
      </c>
      <c r="P343" s="9" t="str">
        <f>Hoja2!AF343</f>
        <v xml:space="preserve"> - </v>
      </c>
      <c r="Q343" s="9" t="str">
        <f>Hoja2!AG343</f>
        <v xml:space="preserve"> - </v>
      </c>
      <c r="R343" s="9" t="str">
        <f>Hoja2!AH343</f>
        <v xml:space="preserve"> - </v>
      </c>
      <c r="S343" s="9" t="str">
        <f>Hoja2!AI343</f>
        <v>A-1</v>
      </c>
      <c r="T343" s="9" t="str">
        <f>Hoja2!AJ343</f>
        <v>3011020110302</v>
      </c>
      <c r="V343" s="53">
        <f t="shared" si="6"/>
        <v>13</v>
      </c>
    </row>
    <row r="344" spans="1:22" ht="30" customHeight="1" x14ac:dyDescent="0.25">
      <c r="A344" s="186">
        <f>Hoja2!B344</f>
        <v>0</v>
      </c>
      <c r="B344">
        <f>Hoja2!R344</f>
        <v>0</v>
      </c>
      <c r="C344" s="1"/>
      <c r="D344" t="str">
        <f>Hoja2!T344</f>
        <v>2026</v>
      </c>
      <c r="E344" s="113">
        <f>Hoja2!U344</f>
        <v>0</v>
      </c>
      <c r="F344" s="113">
        <f>Hoja2!V344</f>
        <v>0</v>
      </c>
      <c r="G344" s="113">
        <f>Hoja2!W344</f>
        <v>0</v>
      </c>
      <c r="H344" s="113">
        <f>Hoja2!X344</f>
        <v>0</v>
      </c>
      <c r="I344" s="5">
        <f>Hoja2!Y344</f>
        <v>0</v>
      </c>
      <c r="J344" s="5">
        <f>Hoja2!Z344</f>
        <v>0</v>
      </c>
      <c r="K344" s="5">
        <f>Hoja2!AB344</f>
        <v>0</v>
      </c>
      <c r="L344" s="5">
        <v>0</v>
      </c>
      <c r="M344" s="96">
        <f>Hoja2!AC344</f>
        <v>0</v>
      </c>
      <c r="N344" s="1" t="str">
        <f>Hoja2!AD344</f>
        <v>N</v>
      </c>
      <c r="O344" s="9" t="str">
        <f>Hoja2!AE344</f>
        <v xml:space="preserve"> - </v>
      </c>
      <c r="P344" s="9" t="str">
        <f>Hoja2!AF344</f>
        <v xml:space="preserve"> - </v>
      </c>
      <c r="Q344" s="9" t="str">
        <f>Hoja2!AG344</f>
        <v xml:space="preserve"> - </v>
      </c>
      <c r="R344" s="9" t="str">
        <f>Hoja2!AH344</f>
        <v xml:space="preserve"> - </v>
      </c>
      <c r="S344" s="9" t="str">
        <f>Hoja2!AI344</f>
        <v>A-1</v>
      </c>
      <c r="T344" s="9" t="str">
        <f>Hoja2!AJ344</f>
        <v>3011020110303</v>
      </c>
      <c r="V344" s="53">
        <f t="shared" si="6"/>
        <v>13</v>
      </c>
    </row>
    <row r="345" spans="1:22" ht="30" customHeight="1" x14ac:dyDescent="0.25">
      <c r="A345" s="186">
        <f>Hoja2!B345</f>
        <v>0</v>
      </c>
      <c r="B345">
        <f>Hoja2!R345</f>
        <v>0</v>
      </c>
      <c r="C345" s="1"/>
      <c r="D345" t="str">
        <f>Hoja2!T345</f>
        <v>2026</v>
      </c>
      <c r="E345" s="113">
        <f>Hoja2!U345</f>
        <v>0</v>
      </c>
      <c r="F345" s="113">
        <f>Hoja2!V345</f>
        <v>0</v>
      </c>
      <c r="G345" s="113">
        <f>Hoja2!W345</f>
        <v>0</v>
      </c>
      <c r="H345" s="113">
        <f>Hoja2!X345</f>
        <v>0</v>
      </c>
      <c r="I345" s="5">
        <f>Hoja2!Y345</f>
        <v>0</v>
      </c>
      <c r="J345" s="5">
        <f>Hoja2!Z345</f>
        <v>0</v>
      </c>
      <c r="K345" s="5">
        <f>Hoja2!AB345</f>
        <v>0</v>
      </c>
      <c r="L345" s="5">
        <v>0</v>
      </c>
      <c r="M345" s="96">
        <f>Hoja2!AC345</f>
        <v>0</v>
      </c>
      <c r="N345" s="1" t="str">
        <f>Hoja2!AD345</f>
        <v>N</v>
      </c>
      <c r="O345" s="9" t="str">
        <f>Hoja2!AE345</f>
        <v xml:space="preserve"> - </v>
      </c>
      <c r="P345" s="9" t="str">
        <f>Hoja2!AF345</f>
        <v xml:space="preserve"> - </v>
      </c>
      <c r="Q345" s="9" t="str">
        <f>Hoja2!AG345</f>
        <v xml:space="preserve"> - </v>
      </c>
      <c r="R345" s="9" t="str">
        <f>Hoja2!AH345</f>
        <v xml:space="preserve"> - </v>
      </c>
      <c r="S345" s="9" t="str">
        <f>Hoja2!AI345</f>
        <v>A-1</v>
      </c>
      <c r="T345" s="9" t="str">
        <f>Hoja2!AJ345</f>
        <v>3011020110304</v>
      </c>
      <c r="V345" s="53">
        <f t="shared" si="6"/>
        <v>13</v>
      </c>
    </row>
    <row r="346" spans="1:22" ht="30" customHeight="1" x14ac:dyDescent="0.25">
      <c r="A346" s="186">
        <f>Hoja2!B346</f>
        <v>0</v>
      </c>
      <c r="B346">
        <f>Hoja2!R346</f>
        <v>0</v>
      </c>
      <c r="C346" s="1"/>
      <c r="D346" t="str">
        <f>Hoja2!T346</f>
        <v>2026</v>
      </c>
      <c r="E346" s="113">
        <f>Hoja2!U346</f>
        <v>0</v>
      </c>
      <c r="F346" s="113">
        <f>Hoja2!V346</f>
        <v>0</v>
      </c>
      <c r="G346" s="113">
        <f>Hoja2!W346</f>
        <v>0</v>
      </c>
      <c r="H346" s="113">
        <f>Hoja2!X346</f>
        <v>0</v>
      </c>
      <c r="I346" s="5">
        <f>Hoja2!Y346</f>
        <v>0</v>
      </c>
      <c r="J346" s="5">
        <f>Hoja2!Z346</f>
        <v>0</v>
      </c>
      <c r="K346" s="5">
        <f>Hoja2!AB346</f>
        <v>0</v>
      </c>
      <c r="L346" s="5">
        <v>0</v>
      </c>
      <c r="M346" s="96">
        <f>Hoja2!AC346</f>
        <v>0</v>
      </c>
      <c r="N346" s="1" t="str">
        <f>Hoja2!AD346</f>
        <v>N</v>
      </c>
      <c r="O346" s="9" t="str">
        <f>Hoja2!AE346</f>
        <v xml:space="preserve"> - </v>
      </c>
      <c r="P346" s="9" t="str">
        <f>Hoja2!AF346</f>
        <v xml:space="preserve"> - </v>
      </c>
      <c r="Q346" s="9" t="str">
        <f>Hoja2!AG346</f>
        <v xml:space="preserve"> - </v>
      </c>
      <c r="R346" s="9" t="str">
        <f>Hoja2!AH346</f>
        <v xml:space="preserve"> - </v>
      </c>
      <c r="S346" s="9" t="str">
        <f>Hoja2!AI346</f>
        <v>A-1</v>
      </c>
      <c r="T346" s="9" t="str">
        <f>Hoja2!AJ346</f>
        <v>3011020110305</v>
      </c>
      <c r="V346" s="53">
        <f t="shared" si="6"/>
        <v>13</v>
      </c>
    </row>
    <row r="347" spans="1:22" ht="30" customHeight="1" x14ac:dyDescent="0.25">
      <c r="A347" s="186">
        <f>Hoja2!B347</f>
        <v>0</v>
      </c>
      <c r="B347">
        <f>Hoja2!R347</f>
        <v>0</v>
      </c>
      <c r="C347" s="1"/>
      <c r="D347" t="str">
        <f>Hoja2!T347</f>
        <v>2026</v>
      </c>
      <c r="E347" s="113">
        <f>Hoja2!U347</f>
        <v>0</v>
      </c>
      <c r="F347" s="113">
        <f>Hoja2!V347</f>
        <v>0</v>
      </c>
      <c r="G347" s="113">
        <f>Hoja2!W347</f>
        <v>0</v>
      </c>
      <c r="H347" s="113">
        <f>Hoja2!X347</f>
        <v>0</v>
      </c>
      <c r="I347" s="5">
        <f>Hoja2!Y347</f>
        <v>0</v>
      </c>
      <c r="J347" s="5">
        <f>Hoja2!Z347</f>
        <v>0</v>
      </c>
      <c r="K347" s="5">
        <f>Hoja2!AB347</f>
        <v>0</v>
      </c>
      <c r="L347" s="5">
        <v>0</v>
      </c>
      <c r="M347" s="96">
        <f>Hoja2!AC347</f>
        <v>0</v>
      </c>
      <c r="N347" s="1" t="str">
        <f>Hoja2!AD347</f>
        <v>N</v>
      </c>
      <c r="O347" s="9" t="str">
        <f>Hoja2!AE347</f>
        <v xml:space="preserve"> - </v>
      </c>
      <c r="P347" s="9" t="str">
        <f>Hoja2!AF347</f>
        <v xml:space="preserve"> - </v>
      </c>
      <c r="Q347" s="9" t="str">
        <f>Hoja2!AG347</f>
        <v xml:space="preserve"> - </v>
      </c>
      <c r="R347" s="9" t="str">
        <f>Hoja2!AH347</f>
        <v xml:space="preserve"> - </v>
      </c>
      <c r="S347" s="9" t="str">
        <f>Hoja2!AI347</f>
        <v>A-1</v>
      </c>
      <c r="T347" s="9" t="str">
        <f>Hoja2!AJ347</f>
        <v>3011020110306</v>
      </c>
      <c r="V347" s="53">
        <f t="shared" si="6"/>
        <v>13</v>
      </c>
    </row>
    <row r="348" spans="1:22" ht="30" customHeight="1" x14ac:dyDescent="0.25">
      <c r="A348" s="186">
        <f>Hoja2!B348</f>
        <v>0</v>
      </c>
      <c r="B348">
        <f>Hoja2!R348</f>
        <v>0</v>
      </c>
      <c r="C348" s="1"/>
      <c r="D348" t="str">
        <f>Hoja2!T348</f>
        <v>2026</v>
      </c>
      <c r="E348" s="113">
        <f>Hoja2!U348</f>
        <v>0</v>
      </c>
      <c r="F348" s="113">
        <f>Hoja2!V348</f>
        <v>0</v>
      </c>
      <c r="G348" s="113">
        <f>Hoja2!W348</f>
        <v>0</v>
      </c>
      <c r="H348" s="113">
        <f>Hoja2!X348</f>
        <v>0</v>
      </c>
      <c r="I348" s="5">
        <f>Hoja2!Y348</f>
        <v>0</v>
      </c>
      <c r="J348" s="5">
        <f>Hoja2!Z348</f>
        <v>0</v>
      </c>
      <c r="K348" s="5">
        <f>Hoja2!AB348</f>
        <v>0</v>
      </c>
      <c r="L348" s="5">
        <v>0</v>
      </c>
      <c r="M348" s="96">
        <f>Hoja2!AC348</f>
        <v>0</v>
      </c>
      <c r="N348" s="1" t="str">
        <f>Hoja2!AD348</f>
        <v>N</v>
      </c>
      <c r="O348" s="9" t="str">
        <f>Hoja2!AE348</f>
        <v xml:space="preserve"> - </v>
      </c>
      <c r="P348" s="9" t="str">
        <f>Hoja2!AF348</f>
        <v xml:space="preserve"> - </v>
      </c>
      <c r="Q348" s="9" t="str">
        <f>Hoja2!AG348</f>
        <v xml:space="preserve"> - </v>
      </c>
      <c r="R348" s="9" t="str">
        <f>Hoja2!AH348</f>
        <v xml:space="preserve"> - </v>
      </c>
      <c r="S348" s="9" t="str">
        <f>Hoja2!AI348</f>
        <v>A-1</v>
      </c>
      <c r="T348" s="9" t="str">
        <f>Hoja2!AJ348</f>
        <v>3011020110307</v>
      </c>
      <c r="V348" s="53">
        <f t="shared" si="6"/>
        <v>13</v>
      </c>
    </row>
    <row r="349" spans="1:22" ht="30" customHeight="1" x14ac:dyDescent="0.25">
      <c r="A349" s="186">
        <f>Hoja2!B349</f>
        <v>0</v>
      </c>
      <c r="B349">
        <f>Hoja2!R349</f>
        <v>0</v>
      </c>
      <c r="C349" s="1"/>
      <c r="D349" t="str">
        <f>Hoja2!T349</f>
        <v>2026</v>
      </c>
      <c r="E349" s="113">
        <f>Hoja2!U349</f>
        <v>0</v>
      </c>
      <c r="F349" s="113">
        <f>Hoja2!V349</f>
        <v>0</v>
      </c>
      <c r="G349" s="113">
        <f>Hoja2!W349</f>
        <v>0</v>
      </c>
      <c r="H349" s="113">
        <f>Hoja2!X349</f>
        <v>0</v>
      </c>
      <c r="I349" s="5">
        <f>Hoja2!Y349</f>
        <v>0</v>
      </c>
      <c r="J349" s="5">
        <f>Hoja2!Z349</f>
        <v>0</v>
      </c>
      <c r="K349" s="5">
        <f>Hoja2!AB349</f>
        <v>0</v>
      </c>
      <c r="L349" s="5">
        <v>0</v>
      </c>
      <c r="M349" s="96">
        <f>Hoja2!AC349</f>
        <v>0</v>
      </c>
      <c r="N349" s="1" t="str">
        <f>Hoja2!AD349</f>
        <v>N</v>
      </c>
      <c r="O349" s="9" t="str">
        <f>Hoja2!AE349</f>
        <v xml:space="preserve"> - </v>
      </c>
      <c r="P349" s="9" t="str">
        <f>Hoja2!AF349</f>
        <v xml:space="preserve"> - </v>
      </c>
      <c r="Q349" s="9" t="str">
        <f>Hoja2!AG349</f>
        <v xml:space="preserve"> - </v>
      </c>
      <c r="R349" s="9" t="str">
        <f>Hoja2!AH349</f>
        <v xml:space="preserve"> - </v>
      </c>
      <c r="S349" s="9" t="str">
        <f>Hoja2!AI349</f>
        <v>A-1</v>
      </c>
      <c r="T349" s="9" t="str">
        <f>Hoja2!AJ349</f>
        <v>3011020110308</v>
      </c>
      <c r="V349" s="53">
        <f t="shared" si="6"/>
        <v>13</v>
      </c>
    </row>
    <row r="350" spans="1:22" ht="30" customHeight="1" x14ac:dyDescent="0.25">
      <c r="A350" s="186">
        <f>Hoja2!B350</f>
        <v>0</v>
      </c>
      <c r="B350">
        <f>Hoja2!R350</f>
        <v>0</v>
      </c>
      <c r="C350" s="1"/>
      <c r="D350" t="str">
        <f>Hoja2!T350</f>
        <v>2026</v>
      </c>
      <c r="E350" s="113">
        <f>Hoja2!U350</f>
        <v>0</v>
      </c>
      <c r="F350" s="113">
        <f>Hoja2!V350</f>
        <v>0</v>
      </c>
      <c r="G350" s="113">
        <f>Hoja2!W350</f>
        <v>0</v>
      </c>
      <c r="H350" s="113">
        <f>Hoja2!X350</f>
        <v>0</v>
      </c>
      <c r="I350" s="5">
        <f>Hoja2!Y350</f>
        <v>0</v>
      </c>
      <c r="J350" s="5">
        <f>Hoja2!Z350</f>
        <v>0</v>
      </c>
      <c r="K350" s="5">
        <f>Hoja2!AB350</f>
        <v>0</v>
      </c>
      <c r="L350" s="5">
        <v>0</v>
      </c>
      <c r="M350" s="96">
        <f>Hoja2!AC350</f>
        <v>0</v>
      </c>
      <c r="N350" s="1" t="str">
        <f>Hoja2!AD350</f>
        <v>N</v>
      </c>
      <c r="O350" s="9" t="str">
        <f>Hoja2!AE350</f>
        <v xml:space="preserve"> - </v>
      </c>
      <c r="P350" s="9" t="str">
        <f>Hoja2!AF350</f>
        <v xml:space="preserve"> - </v>
      </c>
      <c r="Q350" s="9" t="str">
        <f>Hoja2!AG350</f>
        <v xml:space="preserve"> - </v>
      </c>
      <c r="R350" s="9" t="str">
        <f>Hoja2!AH350</f>
        <v xml:space="preserve"> - </v>
      </c>
      <c r="S350" s="9" t="str">
        <f>Hoja2!AI350</f>
        <v>A-1</v>
      </c>
      <c r="T350" s="9" t="str">
        <f>Hoja2!AJ350</f>
        <v>3011020110309</v>
      </c>
      <c r="V350" s="53">
        <f t="shared" si="6"/>
        <v>13</v>
      </c>
    </row>
    <row r="351" spans="1:22" ht="30" customHeight="1" x14ac:dyDescent="0.25">
      <c r="A351" s="186">
        <f>Hoja2!B351</f>
        <v>0</v>
      </c>
      <c r="B351">
        <f>Hoja2!R351</f>
        <v>0</v>
      </c>
      <c r="C351" s="1"/>
      <c r="D351" t="str">
        <f>Hoja2!T351</f>
        <v>2026</v>
      </c>
      <c r="E351" s="113">
        <f>Hoja2!U351</f>
        <v>0</v>
      </c>
      <c r="F351" s="113">
        <f>Hoja2!V351</f>
        <v>0</v>
      </c>
      <c r="G351" s="113">
        <f>Hoja2!W351</f>
        <v>0</v>
      </c>
      <c r="H351" s="113">
        <f>Hoja2!X351</f>
        <v>0</v>
      </c>
      <c r="I351" s="5">
        <f>Hoja2!Y351</f>
        <v>0</v>
      </c>
      <c r="J351" s="5">
        <f>Hoja2!Z351</f>
        <v>0</v>
      </c>
      <c r="K351" s="5">
        <f>Hoja2!AB351</f>
        <v>0</v>
      </c>
      <c r="L351" s="5">
        <v>0</v>
      </c>
      <c r="M351" s="96">
        <f>Hoja2!AC351</f>
        <v>0</v>
      </c>
      <c r="N351" s="1" t="str">
        <f>Hoja2!AD351</f>
        <v>N</v>
      </c>
      <c r="O351" s="9" t="str">
        <f>Hoja2!AE351</f>
        <v xml:space="preserve"> - </v>
      </c>
      <c r="P351" s="9" t="str">
        <f>Hoja2!AF351</f>
        <v xml:space="preserve"> - </v>
      </c>
      <c r="Q351" s="9" t="str">
        <f>Hoja2!AG351</f>
        <v xml:space="preserve"> - </v>
      </c>
      <c r="R351" s="9" t="str">
        <f>Hoja2!AH351</f>
        <v xml:space="preserve"> - </v>
      </c>
      <c r="S351" s="9" t="str">
        <f>Hoja2!AI351</f>
        <v>A-1</v>
      </c>
      <c r="T351" s="9" t="str">
        <f>Hoja2!AJ351</f>
        <v>3011020110310</v>
      </c>
      <c r="V351" s="53">
        <f t="shared" si="6"/>
        <v>13</v>
      </c>
    </row>
    <row r="352" spans="1:22" ht="30" customHeight="1" x14ac:dyDescent="0.25">
      <c r="A352" s="186">
        <f>Hoja2!B352</f>
        <v>0</v>
      </c>
      <c r="B352">
        <f>Hoja2!R352</f>
        <v>0</v>
      </c>
      <c r="C352" s="1"/>
      <c r="D352" t="str">
        <f>Hoja2!T352</f>
        <v>2026</v>
      </c>
      <c r="E352" s="113">
        <f>Hoja2!U352</f>
        <v>0</v>
      </c>
      <c r="F352" s="113">
        <f>Hoja2!V352</f>
        <v>0</v>
      </c>
      <c r="G352" s="113">
        <f>Hoja2!W352</f>
        <v>0</v>
      </c>
      <c r="H352" s="113">
        <f>Hoja2!X352</f>
        <v>0</v>
      </c>
      <c r="I352" s="5">
        <f>Hoja2!Y352</f>
        <v>0</v>
      </c>
      <c r="J352" s="5">
        <f>Hoja2!Z352</f>
        <v>0</v>
      </c>
      <c r="K352" s="5">
        <f>Hoja2!AB352</f>
        <v>0</v>
      </c>
      <c r="L352" s="5">
        <v>0</v>
      </c>
      <c r="M352" s="96">
        <f>Hoja2!AC352</f>
        <v>0</v>
      </c>
      <c r="N352" s="1" t="str">
        <f>Hoja2!AD352</f>
        <v>N</v>
      </c>
      <c r="O352" s="9" t="str">
        <f>Hoja2!AE352</f>
        <v xml:space="preserve"> - </v>
      </c>
      <c r="P352" s="9" t="str">
        <f>Hoja2!AF352</f>
        <v xml:space="preserve"> - </v>
      </c>
      <c r="Q352" s="9" t="str">
        <f>Hoja2!AG352</f>
        <v xml:space="preserve"> - </v>
      </c>
      <c r="R352" s="9" t="str">
        <f>Hoja2!AH352</f>
        <v xml:space="preserve"> - </v>
      </c>
      <c r="S352" s="9" t="str">
        <f>Hoja2!AI352</f>
        <v>A-1</v>
      </c>
      <c r="T352" s="9" t="str">
        <f>Hoja2!AJ352</f>
        <v>3011020110311</v>
      </c>
      <c r="V352" s="53">
        <f t="shared" si="6"/>
        <v>13</v>
      </c>
    </row>
    <row r="353" spans="1:22" ht="30" customHeight="1" x14ac:dyDescent="0.25">
      <c r="A353" s="186">
        <f>Hoja2!B353</f>
        <v>0</v>
      </c>
      <c r="B353">
        <f>Hoja2!R353</f>
        <v>0</v>
      </c>
      <c r="C353" s="1"/>
      <c r="D353" t="str">
        <f>Hoja2!T353</f>
        <v>2026</v>
      </c>
      <c r="E353" s="113">
        <f>Hoja2!U353</f>
        <v>0</v>
      </c>
      <c r="F353" s="113">
        <f>Hoja2!V353</f>
        <v>0</v>
      </c>
      <c r="G353" s="113">
        <f>Hoja2!W353</f>
        <v>0</v>
      </c>
      <c r="H353" s="113">
        <f>Hoja2!X353</f>
        <v>0</v>
      </c>
      <c r="I353" s="5">
        <f>Hoja2!Y353</f>
        <v>0</v>
      </c>
      <c r="J353" s="5">
        <f>Hoja2!Z353</f>
        <v>0</v>
      </c>
      <c r="K353" s="5">
        <f>Hoja2!AB353</f>
        <v>0</v>
      </c>
      <c r="L353" s="5">
        <v>0</v>
      </c>
      <c r="M353" s="96">
        <f>Hoja2!AC353</f>
        <v>0</v>
      </c>
      <c r="N353" s="1" t="str">
        <f>Hoja2!AD353</f>
        <v>N</v>
      </c>
      <c r="O353" s="9" t="str">
        <f>Hoja2!AE353</f>
        <v xml:space="preserve"> - </v>
      </c>
      <c r="P353" s="9" t="str">
        <f>Hoja2!AF353</f>
        <v xml:space="preserve"> - </v>
      </c>
      <c r="Q353" s="9" t="str">
        <f>Hoja2!AG353</f>
        <v xml:space="preserve"> - </v>
      </c>
      <c r="R353" s="9" t="str">
        <f>Hoja2!AH353</f>
        <v xml:space="preserve"> - </v>
      </c>
      <c r="S353" s="9" t="str">
        <f>Hoja2!AI353</f>
        <v>A-1</v>
      </c>
      <c r="T353" s="9" t="str">
        <f>Hoja2!AJ353</f>
        <v>3011020110312</v>
      </c>
      <c r="V353" s="53">
        <f t="shared" si="6"/>
        <v>13</v>
      </c>
    </row>
    <row r="354" spans="1:22" ht="30" customHeight="1" x14ac:dyDescent="0.25">
      <c r="A354" s="186">
        <f>Hoja2!B354</f>
        <v>0</v>
      </c>
      <c r="B354">
        <f>Hoja2!R354</f>
        <v>0</v>
      </c>
      <c r="C354" s="1"/>
      <c r="D354" t="str">
        <f>Hoja2!T354</f>
        <v>2026</v>
      </c>
      <c r="E354" s="113">
        <f>Hoja2!U354</f>
        <v>0</v>
      </c>
      <c r="F354" s="113">
        <f>Hoja2!V354</f>
        <v>0</v>
      </c>
      <c r="G354" s="113">
        <f>Hoja2!W354</f>
        <v>0</v>
      </c>
      <c r="H354" s="113">
        <f>Hoja2!X354</f>
        <v>0</v>
      </c>
      <c r="I354" s="5">
        <f>Hoja2!Y354</f>
        <v>0</v>
      </c>
      <c r="J354" s="5">
        <f>Hoja2!Z354</f>
        <v>0</v>
      </c>
      <c r="K354" s="5">
        <f>Hoja2!AB354</f>
        <v>0</v>
      </c>
      <c r="L354" s="5">
        <v>0</v>
      </c>
      <c r="M354" s="96">
        <f>Hoja2!AC354</f>
        <v>0</v>
      </c>
      <c r="N354" s="1" t="str">
        <f>Hoja2!AD354</f>
        <v>N</v>
      </c>
      <c r="O354" s="9" t="str">
        <f>Hoja2!AE354</f>
        <v xml:space="preserve"> - </v>
      </c>
      <c r="P354" s="9" t="str">
        <f>Hoja2!AF354</f>
        <v xml:space="preserve"> - </v>
      </c>
      <c r="Q354" s="9" t="str">
        <f>Hoja2!AG354</f>
        <v xml:space="preserve"> - </v>
      </c>
      <c r="R354" s="9" t="str">
        <f>Hoja2!AH354</f>
        <v xml:space="preserve"> - </v>
      </c>
      <c r="S354" s="9" t="str">
        <f>Hoja2!AI354</f>
        <v>A-1</v>
      </c>
      <c r="T354" s="9" t="str">
        <f>Hoja2!AJ354</f>
        <v>3011020110313</v>
      </c>
      <c r="V354" s="53">
        <f t="shared" si="6"/>
        <v>13</v>
      </c>
    </row>
    <row r="355" spans="1:22" ht="30" customHeight="1" x14ac:dyDescent="0.25">
      <c r="A355" s="186">
        <f>Hoja2!B355</f>
        <v>0</v>
      </c>
      <c r="B355">
        <f>Hoja2!R355</f>
        <v>0</v>
      </c>
      <c r="C355" s="1"/>
      <c r="D355" t="str">
        <f>Hoja2!T355</f>
        <v>2026</v>
      </c>
      <c r="E355" s="113">
        <f>Hoja2!U355</f>
        <v>0</v>
      </c>
      <c r="F355" s="113">
        <f>Hoja2!V355</f>
        <v>0</v>
      </c>
      <c r="G355" s="113">
        <f>Hoja2!W355</f>
        <v>0</v>
      </c>
      <c r="H355" s="113">
        <f>Hoja2!X355</f>
        <v>0</v>
      </c>
      <c r="I355" s="5">
        <f>Hoja2!Y355</f>
        <v>0</v>
      </c>
      <c r="J355" s="5">
        <f>Hoja2!Z355</f>
        <v>0</v>
      </c>
      <c r="K355" s="5">
        <f>Hoja2!AB355</f>
        <v>0</v>
      </c>
      <c r="L355" s="5">
        <v>0</v>
      </c>
      <c r="M355" s="96">
        <f>Hoja2!AC355</f>
        <v>0</v>
      </c>
      <c r="N355" s="1" t="str">
        <f>Hoja2!AD355</f>
        <v>N</v>
      </c>
      <c r="O355" s="9" t="str">
        <f>Hoja2!AE355</f>
        <v xml:space="preserve"> - </v>
      </c>
      <c r="P355" s="9" t="str">
        <f>Hoja2!AF355</f>
        <v xml:space="preserve"> - </v>
      </c>
      <c r="Q355" s="9" t="str">
        <f>Hoja2!AG355</f>
        <v xml:space="preserve"> - </v>
      </c>
      <c r="R355" s="9" t="str">
        <f>Hoja2!AH355</f>
        <v xml:space="preserve"> - </v>
      </c>
      <c r="S355" s="9" t="str">
        <f>Hoja2!AI355</f>
        <v>A-1</v>
      </c>
      <c r="T355" s="9" t="str">
        <f>Hoja2!AJ355</f>
        <v>3011020110314</v>
      </c>
      <c r="V355" s="53">
        <f t="shared" si="6"/>
        <v>13</v>
      </c>
    </row>
    <row r="356" spans="1:22" ht="30" customHeight="1" x14ac:dyDescent="0.25">
      <c r="A356" s="186">
        <f>Hoja2!B356</f>
        <v>0</v>
      </c>
      <c r="B356">
        <f>Hoja2!R356</f>
        <v>0</v>
      </c>
      <c r="C356" s="1"/>
      <c r="D356" t="str">
        <f>Hoja2!T356</f>
        <v>2026</v>
      </c>
      <c r="E356" s="113">
        <f>Hoja2!U356</f>
        <v>0</v>
      </c>
      <c r="F356" s="113">
        <f>Hoja2!V356</f>
        <v>0</v>
      </c>
      <c r="G356" s="113">
        <f>Hoja2!W356</f>
        <v>0</v>
      </c>
      <c r="H356" s="113">
        <f>Hoja2!X356</f>
        <v>0</v>
      </c>
      <c r="I356" s="5">
        <f>Hoja2!Y356</f>
        <v>0</v>
      </c>
      <c r="J356" s="5">
        <f>Hoja2!Z356</f>
        <v>0</v>
      </c>
      <c r="K356" s="5">
        <f>Hoja2!AB356</f>
        <v>0</v>
      </c>
      <c r="L356" s="5">
        <v>0</v>
      </c>
      <c r="M356" s="96">
        <f>Hoja2!AC356</f>
        <v>0</v>
      </c>
      <c r="N356" s="1" t="str">
        <f>Hoja2!AD356</f>
        <v>N</v>
      </c>
      <c r="O356" s="9" t="str">
        <f>Hoja2!AE356</f>
        <v xml:space="preserve"> - </v>
      </c>
      <c r="P356" s="9" t="str">
        <f>Hoja2!AF356</f>
        <v xml:space="preserve"> - </v>
      </c>
      <c r="Q356" s="9" t="str">
        <f>Hoja2!AG356</f>
        <v xml:space="preserve"> - </v>
      </c>
      <c r="R356" s="9" t="str">
        <f>Hoja2!AH356</f>
        <v xml:space="preserve"> - </v>
      </c>
      <c r="S356" s="9" t="str">
        <f>Hoja2!AI356</f>
        <v>A-1</v>
      </c>
      <c r="T356" s="9" t="str">
        <f>Hoja2!AJ356</f>
        <v>3011020110315</v>
      </c>
      <c r="V356" s="53">
        <f t="shared" si="6"/>
        <v>13</v>
      </c>
    </row>
    <row r="357" spans="1:22" ht="30" customHeight="1" x14ac:dyDescent="0.25">
      <c r="A357" s="186">
        <f>Hoja2!B357</f>
        <v>0</v>
      </c>
      <c r="B357">
        <f>Hoja2!R357</f>
        <v>0</v>
      </c>
      <c r="C357" s="1"/>
      <c r="D357" t="str">
        <f>Hoja2!T357</f>
        <v>2026</v>
      </c>
      <c r="E357" s="113">
        <f>Hoja2!U357</f>
        <v>0</v>
      </c>
      <c r="F357" s="113">
        <f>Hoja2!V357</f>
        <v>0</v>
      </c>
      <c r="G357" s="113">
        <f>Hoja2!W357</f>
        <v>0</v>
      </c>
      <c r="H357" s="113">
        <f>Hoja2!X357</f>
        <v>0</v>
      </c>
      <c r="I357" s="5">
        <f>Hoja2!Y357</f>
        <v>0</v>
      </c>
      <c r="J357" s="5">
        <f>Hoja2!Z357</f>
        <v>0</v>
      </c>
      <c r="K357" s="5">
        <f>Hoja2!AB357</f>
        <v>0</v>
      </c>
      <c r="L357" s="5">
        <v>0</v>
      </c>
      <c r="M357" s="96">
        <f>Hoja2!AC357</f>
        <v>0</v>
      </c>
      <c r="N357" s="1" t="str">
        <f>Hoja2!AD357</f>
        <v>N</v>
      </c>
      <c r="O357" s="9" t="str">
        <f>Hoja2!AE357</f>
        <v xml:space="preserve"> - </v>
      </c>
      <c r="P357" s="9" t="str">
        <f>Hoja2!AF357</f>
        <v xml:space="preserve"> - </v>
      </c>
      <c r="Q357" s="9" t="str">
        <f>Hoja2!AG357</f>
        <v xml:space="preserve"> - </v>
      </c>
      <c r="R357" s="9" t="str">
        <f>Hoja2!AH357</f>
        <v xml:space="preserve"> - </v>
      </c>
      <c r="S357" s="9" t="str">
        <f>Hoja2!AI357</f>
        <v>A-1</v>
      </c>
      <c r="T357" s="9" t="str">
        <f>Hoja2!AJ357</f>
        <v>3011020110316</v>
      </c>
      <c r="V357" s="53">
        <f t="shared" si="6"/>
        <v>13</v>
      </c>
    </row>
    <row r="358" spans="1:22" ht="30" customHeight="1" x14ac:dyDescent="0.25">
      <c r="A358" s="186">
        <f>Hoja2!B358</f>
        <v>0</v>
      </c>
      <c r="B358">
        <f>Hoja2!R358</f>
        <v>0</v>
      </c>
      <c r="C358" s="1"/>
      <c r="D358" t="str">
        <f>Hoja2!T358</f>
        <v>2026</v>
      </c>
      <c r="E358" s="113">
        <f>Hoja2!U358</f>
        <v>0</v>
      </c>
      <c r="F358" s="113">
        <f>Hoja2!V358</f>
        <v>0</v>
      </c>
      <c r="G358" s="113">
        <f>Hoja2!W358</f>
        <v>0</v>
      </c>
      <c r="H358" s="113">
        <f>Hoja2!X358</f>
        <v>0</v>
      </c>
      <c r="I358" s="5">
        <f>Hoja2!Y358</f>
        <v>0</v>
      </c>
      <c r="J358" s="5">
        <f>Hoja2!Z358</f>
        <v>0</v>
      </c>
      <c r="K358" s="5">
        <f>Hoja2!AB358</f>
        <v>0</v>
      </c>
      <c r="L358" s="5">
        <v>0</v>
      </c>
      <c r="M358" s="96">
        <f>Hoja2!AC358</f>
        <v>0</v>
      </c>
      <c r="N358" s="1" t="str">
        <f>Hoja2!AD358</f>
        <v>N</v>
      </c>
      <c r="O358" s="9" t="str">
        <f>Hoja2!AE358</f>
        <v xml:space="preserve"> - </v>
      </c>
      <c r="P358" s="9" t="str">
        <f>Hoja2!AF358</f>
        <v xml:space="preserve"> - </v>
      </c>
      <c r="Q358" s="9" t="str">
        <f>Hoja2!AG358</f>
        <v xml:space="preserve"> - </v>
      </c>
      <c r="R358" s="9" t="str">
        <f>Hoja2!AH358</f>
        <v xml:space="preserve"> - </v>
      </c>
      <c r="S358" s="9" t="str">
        <f>Hoja2!AI358</f>
        <v>A-1</v>
      </c>
      <c r="T358" s="9" t="str">
        <f>Hoja2!AJ358</f>
        <v>3011020110317</v>
      </c>
      <c r="V358" s="53">
        <f t="shared" si="6"/>
        <v>13</v>
      </c>
    </row>
    <row r="359" spans="1:22" ht="30" customHeight="1" x14ac:dyDescent="0.25">
      <c r="A359" s="186">
        <f>Hoja2!B359</f>
        <v>0</v>
      </c>
      <c r="B359">
        <f>Hoja2!R359</f>
        <v>0</v>
      </c>
      <c r="C359" s="1"/>
      <c r="D359" t="str">
        <f>Hoja2!T359</f>
        <v>2026</v>
      </c>
      <c r="E359" s="113">
        <f>Hoja2!U359</f>
        <v>0</v>
      </c>
      <c r="F359" s="113">
        <f>Hoja2!V359</f>
        <v>0</v>
      </c>
      <c r="G359" s="113">
        <f>Hoja2!W359</f>
        <v>0</v>
      </c>
      <c r="H359" s="113">
        <f>Hoja2!X359</f>
        <v>0</v>
      </c>
      <c r="I359" s="5">
        <f>Hoja2!Y359</f>
        <v>0</v>
      </c>
      <c r="J359" s="5">
        <f>Hoja2!Z359</f>
        <v>0</v>
      </c>
      <c r="K359" s="5">
        <f>Hoja2!AB359</f>
        <v>0</v>
      </c>
      <c r="L359" s="5">
        <v>0</v>
      </c>
      <c r="M359" s="96">
        <f>Hoja2!AC359</f>
        <v>0</v>
      </c>
      <c r="N359" s="1" t="str">
        <f>Hoja2!AD359</f>
        <v>N</v>
      </c>
      <c r="O359" s="9" t="str">
        <f>Hoja2!AE359</f>
        <v xml:space="preserve"> - </v>
      </c>
      <c r="P359" s="9" t="str">
        <f>Hoja2!AF359</f>
        <v xml:space="preserve"> - </v>
      </c>
      <c r="Q359" s="9" t="str">
        <f>Hoja2!AG359</f>
        <v xml:space="preserve"> - </v>
      </c>
      <c r="R359" s="9" t="str">
        <f>Hoja2!AH359</f>
        <v xml:space="preserve"> - </v>
      </c>
      <c r="S359" s="9" t="str">
        <f>Hoja2!AI359</f>
        <v>A-1</v>
      </c>
      <c r="T359" s="9" t="str">
        <f>Hoja2!AJ359</f>
        <v>3011020110318</v>
      </c>
      <c r="V359" s="53">
        <f t="shared" si="6"/>
        <v>13</v>
      </c>
    </row>
    <row r="360" spans="1:22" ht="30" customHeight="1" x14ac:dyDescent="0.25">
      <c r="A360" s="186">
        <f>Hoja2!B360</f>
        <v>0</v>
      </c>
      <c r="B360">
        <f>Hoja2!R360</f>
        <v>0</v>
      </c>
      <c r="C360" s="1"/>
      <c r="D360" t="str">
        <f>Hoja2!T360</f>
        <v>2026</v>
      </c>
      <c r="E360" s="113">
        <f>Hoja2!U360</f>
        <v>0</v>
      </c>
      <c r="F360" s="113">
        <f>Hoja2!V360</f>
        <v>0</v>
      </c>
      <c r="G360" s="113">
        <f>Hoja2!W360</f>
        <v>0</v>
      </c>
      <c r="H360" s="113">
        <f>Hoja2!X360</f>
        <v>0</v>
      </c>
      <c r="I360" s="5">
        <f>Hoja2!Y360</f>
        <v>0</v>
      </c>
      <c r="J360" s="5">
        <f>Hoja2!Z360</f>
        <v>0</v>
      </c>
      <c r="K360" s="5">
        <f>Hoja2!AB360</f>
        <v>0</v>
      </c>
      <c r="L360" s="5">
        <v>0</v>
      </c>
      <c r="M360" s="96">
        <f>Hoja2!AC360</f>
        <v>0</v>
      </c>
      <c r="N360" s="1" t="str">
        <f>Hoja2!AD360</f>
        <v>N</v>
      </c>
      <c r="O360" s="9" t="str">
        <f>Hoja2!AE360</f>
        <v xml:space="preserve"> - </v>
      </c>
      <c r="P360" s="9" t="str">
        <f>Hoja2!AF360</f>
        <v xml:space="preserve"> - </v>
      </c>
      <c r="Q360" s="9" t="str">
        <f>Hoja2!AG360</f>
        <v xml:space="preserve"> - </v>
      </c>
      <c r="R360" s="9" t="str">
        <f>Hoja2!AH360</f>
        <v xml:space="preserve"> - </v>
      </c>
      <c r="S360" s="9" t="str">
        <f>Hoja2!AI360</f>
        <v>A-1</v>
      </c>
      <c r="T360" s="9" t="str">
        <f>Hoja2!AJ360</f>
        <v>3011020110319</v>
      </c>
      <c r="V360" s="53">
        <f t="shared" si="6"/>
        <v>13</v>
      </c>
    </row>
    <row r="361" spans="1:22" ht="30" customHeight="1" x14ac:dyDescent="0.25">
      <c r="A361" s="186">
        <f>Hoja2!B361</f>
        <v>0</v>
      </c>
      <c r="B361">
        <f>Hoja2!R361</f>
        <v>0</v>
      </c>
      <c r="C361" s="1"/>
      <c r="D361" t="str">
        <f>Hoja2!T361</f>
        <v>2026</v>
      </c>
      <c r="E361" s="113">
        <f>Hoja2!U361</f>
        <v>0</v>
      </c>
      <c r="F361" s="113">
        <f>Hoja2!V361</f>
        <v>0</v>
      </c>
      <c r="G361" s="113">
        <f>Hoja2!W361</f>
        <v>0</v>
      </c>
      <c r="H361" s="113">
        <f>Hoja2!X361</f>
        <v>0</v>
      </c>
      <c r="I361" s="5">
        <f>Hoja2!Y361</f>
        <v>0</v>
      </c>
      <c r="J361" s="5">
        <f>Hoja2!Z361</f>
        <v>0</v>
      </c>
      <c r="K361" s="5">
        <f>Hoja2!AB361</f>
        <v>0</v>
      </c>
      <c r="L361" s="5">
        <v>0</v>
      </c>
      <c r="M361" s="96">
        <f>Hoja2!AC361</f>
        <v>0</v>
      </c>
      <c r="N361" s="1" t="str">
        <f>Hoja2!AD361</f>
        <v>N</v>
      </c>
      <c r="O361" s="9" t="str">
        <f>Hoja2!AE361</f>
        <v xml:space="preserve"> - </v>
      </c>
      <c r="P361" s="9" t="str">
        <f>Hoja2!AF361</f>
        <v xml:space="preserve"> - </v>
      </c>
      <c r="Q361" s="9" t="str">
        <f>Hoja2!AG361</f>
        <v xml:space="preserve"> - </v>
      </c>
      <c r="R361" s="9" t="str">
        <f>Hoja2!AH361</f>
        <v xml:space="preserve"> - </v>
      </c>
      <c r="S361" s="9" t="str">
        <f>Hoja2!AI361</f>
        <v>A-1</v>
      </c>
      <c r="T361" s="9" t="str">
        <f>Hoja2!AJ361</f>
        <v>3011020110320</v>
      </c>
      <c r="V361" s="53">
        <f t="shared" si="6"/>
        <v>13</v>
      </c>
    </row>
    <row r="362" spans="1:22" ht="30" customHeight="1" x14ac:dyDescent="0.25">
      <c r="A362" s="186">
        <f>Hoja2!B362</f>
        <v>0</v>
      </c>
      <c r="B362">
        <f>Hoja2!R362</f>
        <v>0</v>
      </c>
      <c r="C362" s="1"/>
      <c r="D362" t="str">
        <f>Hoja2!T362</f>
        <v>2026</v>
      </c>
      <c r="E362" s="113">
        <f>Hoja2!U362</f>
        <v>0</v>
      </c>
      <c r="F362" s="113">
        <f>Hoja2!V362</f>
        <v>0</v>
      </c>
      <c r="G362" s="113">
        <f>Hoja2!W362</f>
        <v>0</v>
      </c>
      <c r="H362" s="113">
        <f>Hoja2!X362</f>
        <v>0</v>
      </c>
      <c r="I362" s="5">
        <f>Hoja2!Y362</f>
        <v>0</v>
      </c>
      <c r="J362" s="5">
        <f>Hoja2!Z362</f>
        <v>0</v>
      </c>
      <c r="K362" s="5">
        <f>Hoja2!AB362</f>
        <v>0</v>
      </c>
      <c r="L362" s="5">
        <v>0</v>
      </c>
      <c r="M362" s="96">
        <f>Hoja2!AC362</f>
        <v>0</v>
      </c>
      <c r="N362" s="1" t="str">
        <f>Hoja2!AD362</f>
        <v>N</v>
      </c>
      <c r="O362" s="9" t="str">
        <f>Hoja2!AE362</f>
        <v xml:space="preserve"> - </v>
      </c>
      <c r="P362" s="9" t="str">
        <f>Hoja2!AF362</f>
        <v xml:space="preserve"> - </v>
      </c>
      <c r="Q362" s="9" t="str">
        <f>Hoja2!AG362</f>
        <v xml:space="preserve"> - </v>
      </c>
      <c r="R362" s="9" t="str">
        <f>Hoja2!AH362</f>
        <v xml:space="preserve"> - </v>
      </c>
      <c r="S362" s="9" t="str">
        <f>Hoja2!AI362</f>
        <v>A-1</v>
      </c>
      <c r="T362" s="9" t="str">
        <f>Hoja2!AJ362</f>
        <v>3011020110321</v>
      </c>
      <c r="V362" s="53">
        <f t="shared" si="6"/>
        <v>13</v>
      </c>
    </row>
    <row r="363" spans="1:22" ht="30" customHeight="1" x14ac:dyDescent="0.25">
      <c r="A363" s="186">
        <f>Hoja2!B363</f>
        <v>0</v>
      </c>
      <c r="B363">
        <f>Hoja2!R363</f>
        <v>0</v>
      </c>
      <c r="C363" s="1"/>
      <c r="D363" t="str">
        <f>Hoja2!T363</f>
        <v>2026</v>
      </c>
      <c r="E363" s="113">
        <f>Hoja2!U363</f>
        <v>0</v>
      </c>
      <c r="F363" s="113">
        <f>Hoja2!V363</f>
        <v>0</v>
      </c>
      <c r="G363" s="113">
        <f>Hoja2!W363</f>
        <v>0</v>
      </c>
      <c r="H363" s="113">
        <f>Hoja2!X363</f>
        <v>0</v>
      </c>
      <c r="I363" s="5">
        <f>Hoja2!Y363</f>
        <v>0</v>
      </c>
      <c r="J363" s="5">
        <f>Hoja2!Z363</f>
        <v>0</v>
      </c>
      <c r="K363" s="5">
        <f>Hoja2!AB363</f>
        <v>0</v>
      </c>
      <c r="L363" s="5">
        <v>0</v>
      </c>
      <c r="M363" s="96">
        <f>Hoja2!AC363</f>
        <v>0</v>
      </c>
      <c r="N363" s="1" t="str">
        <f>Hoja2!AD363</f>
        <v>N</v>
      </c>
      <c r="O363" s="9" t="str">
        <f>Hoja2!AE363</f>
        <v xml:space="preserve"> - </v>
      </c>
      <c r="P363" s="9" t="str">
        <f>Hoja2!AF363</f>
        <v xml:space="preserve"> - </v>
      </c>
      <c r="Q363" s="9" t="str">
        <f>Hoja2!AG363</f>
        <v xml:space="preserve"> - </v>
      </c>
      <c r="R363" s="9" t="str">
        <f>Hoja2!AH363</f>
        <v xml:space="preserve"> - </v>
      </c>
      <c r="S363" s="9" t="str">
        <f>Hoja2!AI363</f>
        <v>A-1</v>
      </c>
      <c r="T363" s="9" t="str">
        <f>Hoja2!AJ363</f>
        <v>3011020110322</v>
      </c>
      <c r="V363" s="53">
        <f t="shared" si="6"/>
        <v>13</v>
      </c>
    </row>
    <row r="364" spans="1:22" ht="30" customHeight="1" x14ac:dyDescent="0.25">
      <c r="A364" s="186">
        <f>Hoja2!B364</f>
        <v>0</v>
      </c>
      <c r="B364">
        <f>Hoja2!R364</f>
        <v>0</v>
      </c>
      <c r="C364" s="1"/>
      <c r="D364" t="str">
        <f>Hoja2!T364</f>
        <v>2026</v>
      </c>
      <c r="E364" s="113">
        <f>Hoja2!U364</f>
        <v>0</v>
      </c>
      <c r="F364" s="113">
        <f>Hoja2!V364</f>
        <v>0</v>
      </c>
      <c r="G364" s="113">
        <f>Hoja2!W364</f>
        <v>0</v>
      </c>
      <c r="H364" s="113">
        <f>Hoja2!X364</f>
        <v>0</v>
      </c>
      <c r="I364" s="5">
        <f>Hoja2!Y364</f>
        <v>0</v>
      </c>
      <c r="J364" s="5">
        <f>Hoja2!Z364</f>
        <v>0</v>
      </c>
      <c r="K364" s="5">
        <f>Hoja2!AB364</f>
        <v>0</v>
      </c>
      <c r="L364" s="5">
        <v>0</v>
      </c>
      <c r="M364" s="96">
        <f>Hoja2!AC364</f>
        <v>0</v>
      </c>
      <c r="N364" s="1" t="str">
        <f>Hoja2!AD364</f>
        <v>N</v>
      </c>
      <c r="O364" s="9" t="str">
        <f>Hoja2!AE364</f>
        <v xml:space="preserve"> - </v>
      </c>
      <c r="P364" s="9" t="str">
        <f>Hoja2!AF364</f>
        <v xml:space="preserve"> - </v>
      </c>
      <c r="Q364" s="9" t="str">
        <f>Hoja2!AG364</f>
        <v xml:space="preserve"> - </v>
      </c>
      <c r="R364" s="9" t="str">
        <f>Hoja2!AH364</f>
        <v xml:space="preserve"> - </v>
      </c>
      <c r="S364" s="9" t="str">
        <f>Hoja2!AI364</f>
        <v>A-1</v>
      </c>
      <c r="T364" s="9" t="str">
        <f>Hoja2!AJ364</f>
        <v>3011020110323</v>
      </c>
      <c r="V364" s="53">
        <f t="shared" si="6"/>
        <v>13</v>
      </c>
    </row>
    <row r="365" spans="1:22" ht="30" customHeight="1" x14ac:dyDescent="0.25">
      <c r="A365" s="186">
        <f>Hoja2!B365</f>
        <v>0</v>
      </c>
      <c r="B365">
        <f>Hoja2!R365</f>
        <v>0</v>
      </c>
      <c r="C365" s="1"/>
      <c r="D365" t="str">
        <f>Hoja2!T365</f>
        <v>2026</v>
      </c>
      <c r="E365" s="113">
        <f>Hoja2!U365</f>
        <v>0</v>
      </c>
      <c r="F365" s="113">
        <f>Hoja2!V365</f>
        <v>0</v>
      </c>
      <c r="G365" s="113">
        <f>Hoja2!W365</f>
        <v>0</v>
      </c>
      <c r="H365" s="113">
        <f>Hoja2!X365</f>
        <v>0</v>
      </c>
      <c r="I365" s="5">
        <f>Hoja2!Y365</f>
        <v>0</v>
      </c>
      <c r="J365" s="5">
        <f>Hoja2!Z365</f>
        <v>0</v>
      </c>
      <c r="K365" s="5">
        <f>Hoja2!AB365</f>
        <v>0</v>
      </c>
      <c r="L365" s="5">
        <v>0</v>
      </c>
      <c r="M365" s="96">
        <f>Hoja2!AC365</f>
        <v>0</v>
      </c>
      <c r="N365" s="1" t="str">
        <f>Hoja2!AD365</f>
        <v>N</v>
      </c>
      <c r="O365" s="9" t="str">
        <f>Hoja2!AE365</f>
        <v xml:space="preserve"> - </v>
      </c>
      <c r="P365" s="9" t="str">
        <f>Hoja2!AF365</f>
        <v xml:space="preserve"> - </v>
      </c>
      <c r="Q365" s="9" t="str">
        <f>Hoja2!AG365</f>
        <v xml:space="preserve"> - </v>
      </c>
      <c r="R365" s="9" t="str">
        <f>Hoja2!AH365</f>
        <v xml:space="preserve"> - </v>
      </c>
      <c r="S365" s="9" t="str">
        <f>Hoja2!AI365</f>
        <v>A-1</v>
      </c>
      <c r="T365" s="9" t="str">
        <f>Hoja2!AJ365</f>
        <v>3011020110324</v>
      </c>
      <c r="V365" s="53">
        <f t="shared" si="6"/>
        <v>13</v>
      </c>
    </row>
    <row r="366" spans="1:22" ht="30" customHeight="1" x14ac:dyDescent="0.25">
      <c r="A366" s="186">
        <f>Hoja2!B366</f>
        <v>0</v>
      </c>
      <c r="B366">
        <f>Hoja2!R366</f>
        <v>0</v>
      </c>
      <c r="C366" s="1"/>
      <c r="D366" t="str">
        <f>Hoja2!T366</f>
        <v>2026</v>
      </c>
      <c r="E366" s="113">
        <f>Hoja2!U366</f>
        <v>0</v>
      </c>
      <c r="F366" s="113">
        <f>Hoja2!V366</f>
        <v>0</v>
      </c>
      <c r="G366" s="113">
        <f>Hoja2!W366</f>
        <v>0</v>
      </c>
      <c r="H366" s="113">
        <f>Hoja2!X366</f>
        <v>0</v>
      </c>
      <c r="I366" s="5">
        <f>Hoja2!Y366</f>
        <v>0</v>
      </c>
      <c r="J366" s="5">
        <f>Hoja2!Z366</f>
        <v>0</v>
      </c>
      <c r="K366" s="5">
        <f>Hoja2!AB366</f>
        <v>0</v>
      </c>
      <c r="L366" s="5">
        <v>0</v>
      </c>
      <c r="M366" s="96">
        <f>Hoja2!AC366</f>
        <v>0</v>
      </c>
      <c r="N366" s="1" t="str">
        <f>Hoja2!AD366</f>
        <v>N</v>
      </c>
      <c r="O366" s="9" t="str">
        <f>Hoja2!AE366</f>
        <v xml:space="preserve"> - </v>
      </c>
      <c r="P366" s="9" t="str">
        <f>Hoja2!AF366</f>
        <v xml:space="preserve"> - </v>
      </c>
      <c r="Q366" s="9" t="str">
        <f>Hoja2!AG366</f>
        <v xml:space="preserve"> - </v>
      </c>
      <c r="R366" s="9" t="str">
        <f>Hoja2!AH366</f>
        <v xml:space="preserve"> - </v>
      </c>
      <c r="S366" s="9" t="str">
        <f>Hoja2!AI366</f>
        <v>A-1</v>
      </c>
      <c r="T366" s="9" t="str">
        <f>Hoja2!AJ366</f>
        <v>3011020110325</v>
      </c>
      <c r="V366" s="53">
        <f t="shared" si="6"/>
        <v>13</v>
      </c>
    </row>
    <row r="367" spans="1:22" ht="30" customHeight="1" x14ac:dyDescent="0.25">
      <c r="A367" s="186">
        <f>Hoja2!B367</f>
        <v>0</v>
      </c>
      <c r="B367">
        <f>Hoja2!R367</f>
        <v>0</v>
      </c>
      <c r="C367" s="1"/>
      <c r="D367" t="str">
        <f>Hoja2!T367</f>
        <v>2026</v>
      </c>
      <c r="E367" s="113">
        <f>Hoja2!U367</f>
        <v>0</v>
      </c>
      <c r="F367" s="113">
        <f>Hoja2!V367</f>
        <v>0</v>
      </c>
      <c r="G367" s="113">
        <f>Hoja2!W367</f>
        <v>0</v>
      </c>
      <c r="H367" s="113">
        <f>Hoja2!X367</f>
        <v>0</v>
      </c>
      <c r="I367" s="5">
        <f>Hoja2!Y367</f>
        <v>0</v>
      </c>
      <c r="J367" s="5">
        <f>Hoja2!Z367</f>
        <v>0</v>
      </c>
      <c r="K367" s="5">
        <f>Hoja2!AB367</f>
        <v>0</v>
      </c>
      <c r="L367" s="5">
        <v>0</v>
      </c>
      <c r="M367" s="96">
        <f>Hoja2!AC367</f>
        <v>0</v>
      </c>
      <c r="N367" s="1" t="str">
        <f>Hoja2!AD367</f>
        <v>N</v>
      </c>
      <c r="O367" s="9" t="str">
        <f>Hoja2!AE367</f>
        <v xml:space="preserve"> - </v>
      </c>
      <c r="P367" s="9" t="str">
        <f>Hoja2!AF367</f>
        <v xml:space="preserve"> - </v>
      </c>
      <c r="Q367" s="9" t="str">
        <f>Hoja2!AG367</f>
        <v xml:space="preserve"> - </v>
      </c>
      <c r="R367" s="9" t="str">
        <f>Hoja2!AH367</f>
        <v xml:space="preserve"> - </v>
      </c>
      <c r="S367" s="9" t="str">
        <f>Hoja2!AI367</f>
        <v>A-1</v>
      </c>
      <c r="T367" s="9" t="str">
        <f>Hoja2!AJ367</f>
        <v>3011020110326</v>
      </c>
      <c r="V367" s="53">
        <f t="shared" si="6"/>
        <v>13</v>
      </c>
    </row>
    <row r="368" spans="1:22" ht="30" customHeight="1" x14ac:dyDescent="0.25">
      <c r="A368" s="186">
        <f>Hoja2!B368</f>
        <v>0</v>
      </c>
      <c r="B368">
        <f>Hoja2!R368</f>
        <v>0</v>
      </c>
      <c r="C368" s="1"/>
      <c r="D368" t="str">
        <f>Hoja2!T368</f>
        <v>2026</v>
      </c>
      <c r="E368" s="113">
        <f>Hoja2!U368</f>
        <v>0</v>
      </c>
      <c r="F368" s="113">
        <f>Hoja2!V368</f>
        <v>0</v>
      </c>
      <c r="G368" s="113">
        <f>Hoja2!W368</f>
        <v>0</v>
      </c>
      <c r="H368" s="113">
        <f>Hoja2!X368</f>
        <v>0</v>
      </c>
      <c r="I368" s="5">
        <f>Hoja2!Y368</f>
        <v>0</v>
      </c>
      <c r="J368" s="5">
        <f>Hoja2!Z368</f>
        <v>0</v>
      </c>
      <c r="K368" s="5">
        <f>Hoja2!AB368</f>
        <v>0</v>
      </c>
      <c r="L368" s="5">
        <v>0</v>
      </c>
      <c r="M368" s="96">
        <f>Hoja2!AC368</f>
        <v>0</v>
      </c>
      <c r="N368" s="1" t="str">
        <f>Hoja2!AD368</f>
        <v>N</v>
      </c>
      <c r="O368" s="9" t="str">
        <f>Hoja2!AE368</f>
        <v xml:space="preserve"> - </v>
      </c>
      <c r="P368" s="9" t="str">
        <f>Hoja2!AF368</f>
        <v xml:space="preserve"> - </v>
      </c>
      <c r="Q368" s="9" t="str">
        <f>Hoja2!AG368</f>
        <v xml:space="preserve"> - </v>
      </c>
      <c r="R368" s="9" t="str">
        <f>Hoja2!AH368</f>
        <v xml:space="preserve"> - </v>
      </c>
      <c r="S368" s="9" t="str">
        <f>Hoja2!AI368</f>
        <v>A-1</v>
      </c>
      <c r="T368" s="9" t="str">
        <f>Hoja2!AJ368</f>
        <v>3011020110327</v>
      </c>
      <c r="V368" s="53">
        <f t="shared" si="6"/>
        <v>13</v>
      </c>
    </row>
    <row r="369" spans="1:22" ht="30" customHeight="1" x14ac:dyDescent="0.25">
      <c r="A369" s="186">
        <f>Hoja2!B369</f>
        <v>0</v>
      </c>
      <c r="B369">
        <f>Hoja2!R369</f>
        <v>0</v>
      </c>
      <c r="C369" s="1"/>
      <c r="D369" t="str">
        <f>Hoja2!T369</f>
        <v>2026</v>
      </c>
      <c r="E369" s="113">
        <f>Hoja2!U369</f>
        <v>0</v>
      </c>
      <c r="F369" s="113">
        <f>Hoja2!V369</f>
        <v>0</v>
      </c>
      <c r="G369" s="113">
        <f>Hoja2!W369</f>
        <v>0</v>
      </c>
      <c r="H369" s="113">
        <f>Hoja2!X369</f>
        <v>0</v>
      </c>
      <c r="I369" s="5">
        <f>Hoja2!Y369</f>
        <v>0</v>
      </c>
      <c r="J369" s="5">
        <f>Hoja2!Z369</f>
        <v>0</v>
      </c>
      <c r="K369" s="5">
        <f>Hoja2!AB369</f>
        <v>0</v>
      </c>
      <c r="L369" s="5">
        <v>0</v>
      </c>
      <c r="M369" s="96">
        <f>Hoja2!AC369</f>
        <v>0</v>
      </c>
      <c r="N369" s="1" t="str">
        <f>Hoja2!AD369</f>
        <v>N</v>
      </c>
      <c r="O369" s="9" t="str">
        <f>Hoja2!AE369</f>
        <v xml:space="preserve"> - </v>
      </c>
      <c r="P369" s="9" t="str">
        <f>Hoja2!AF369</f>
        <v xml:space="preserve"> - </v>
      </c>
      <c r="Q369" s="9" t="str">
        <f>Hoja2!AG369</f>
        <v xml:space="preserve"> - </v>
      </c>
      <c r="R369" s="9" t="str">
        <f>Hoja2!AH369</f>
        <v xml:space="preserve"> - </v>
      </c>
      <c r="S369" s="9" t="str">
        <f>Hoja2!AI369</f>
        <v>A-1</v>
      </c>
      <c r="T369" s="9" t="str">
        <f>Hoja2!AJ369</f>
        <v>3011020110328</v>
      </c>
      <c r="V369" s="53">
        <f t="shared" si="6"/>
        <v>13</v>
      </c>
    </row>
    <row r="370" spans="1:22" ht="30" customHeight="1" x14ac:dyDescent="0.25">
      <c r="A370" s="186">
        <f>Hoja2!B370</f>
        <v>0</v>
      </c>
      <c r="B370">
        <f>Hoja2!R370</f>
        <v>0</v>
      </c>
      <c r="C370" s="1"/>
      <c r="D370" t="str">
        <f>Hoja2!T370</f>
        <v>2026</v>
      </c>
      <c r="E370" s="113">
        <f>Hoja2!U370</f>
        <v>0</v>
      </c>
      <c r="F370" s="113">
        <f>Hoja2!V370</f>
        <v>0</v>
      </c>
      <c r="G370" s="113">
        <f>Hoja2!W370</f>
        <v>0</v>
      </c>
      <c r="H370" s="113">
        <f>Hoja2!X370</f>
        <v>0</v>
      </c>
      <c r="I370" s="5">
        <f>Hoja2!Y370</f>
        <v>0</v>
      </c>
      <c r="J370" s="5">
        <f>Hoja2!Z370</f>
        <v>0</v>
      </c>
      <c r="K370" s="5">
        <f>Hoja2!AB370</f>
        <v>0</v>
      </c>
      <c r="L370" s="5">
        <v>0</v>
      </c>
      <c r="M370" s="96">
        <f>Hoja2!AC370</f>
        <v>0</v>
      </c>
      <c r="N370" s="1" t="str">
        <f>Hoja2!AD370</f>
        <v>N</v>
      </c>
      <c r="O370" s="9" t="str">
        <f>Hoja2!AE370</f>
        <v xml:space="preserve"> - </v>
      </c>
      <c r="P370" s="9" t="str">
        <f>Hoja2!AF370</f>
        <v xml:space="preserve"> - </v>
      </c>
      <c r="Q370" s="9" t="str">
        <f>Hoja2!AG370</f>
        <v xml:space="preserve"> - </v>
      </c>
      <c r="R370" s="9" t="str">
        <f>Hoja2!AH370</f>
        <v xml:space="preserve"> - </v>
      </c>
      <c r="S370" s="9" t="str">
        <f>Hoja2!AI370</f>
        <v>A-1</v>
      </c>
      <c r="T370" s="9" t="str">
        <f>Hoja2!AJ370</f>
        <v>3011020110329</v>
      </c>
      <c r="V370" s="53">
        <f t="shared" si="6"/>
        <v>13</v>
      </c>
    </row>
    <row r="371" spans="1:22" ht="30" customHeight="1" x14ac:dyDescent="0.25">
      <c r="A371" s="186">
        <f>Hoja2!B371</f>
        <v>0</v>
      </c>
      <c r="B371">
        <f>Hoja2!R371</f>
        <v>0</v>
      </c>
      <c r="C371" s="1"/>
      <c r="D371" t="str">
        <f>Hoja2!T371</f>
        <v>2026</v>
      </c>
      <c r="E371" s="113">
        <f>Hoja2!U371</f>
        <v>0</v>
      </c>
      <c r="F371" s="113">
        <f>Hoja2!V371</f>
        <v>0</v>
      </c>
      <c r="G371" s="113">
        <f>Hoja2!W371</f>
        <v>0</v>
      </c>
      <c r="H371" s="113">
        <f>Hoja2!X371</f>
        <v>0</v>
      </c>
      <c r="I371" s="5">
        <f>Hoja2!Y371</f>
        <v>0</v>
      </c>
      <c r="J371" s="5">
        <f>Hoja2!Z371</f>
        <v>0</v>
      </c>
      <c r="K371" s="5">
        <f>Hoja2!AB371</f>
        <v>0</v>
      </c>
      <c r="L371" s="5">
        <v>0</v>
      </c>
      <c r="M371" s="96">
        <f>Hoja2!AC371</f>
        <v>0</v>
      </c>
      <c r="N371" s="1" t="str">
        <f>Hoja2!AD371</f>
        <v>N</v>
      </c>
      <c r="O371" s="9" t="str">
        <f>Hoja2!AE371</f>
        <v xml:space="preserve"> - </v>
      </c>
      <c r="P371" s="9" t="str">
        <f>Hoja2!AF371</f>
        <v xml:space="preserve"> - </v>
      </c>
      <c r="Q371" s="9" t="str">
        <f>Hoja2!AG371</f>
        <v xml:space="preserve"> - </v>
      </c>
      <c r="R371" s="9" t="str">
        <f>Hoja2!AH371</f>
        <v xml:space="preserve"> - </v>
      </c>
      <c r="S371" s="9" t="str">
        <f>Hoja2!AI371</f>
        <v>A-1</v>
      </c>
      <c r="T371" s="9" t="str">
        <f>Hoja2!AJ371</f>
        <v>3011020110330</v>
      </c>
      <c r="V371" s="53">
        <f t="shared" si="6"/>
        <v>13</v>
      </c>
    </row>
    <row r="372" spans="1:22" ht="30" customHeight="1" x14ac:dyDescent="0.25">
      <c r="A372" s="186">
        <f>Hoja2!B372</f>
        <v>0</v>
      </c>
      <c r="B372">
        <f>Hoja2!R372</f>
        <v>0</v>
      </c>
      <c r="C372" s="1"/>
      <c r="D372" t="str">
        <f>Hoja2!T372</f>
        <v>2026</v>
      </c>
      <c r="E372" s="113">
        <f>Hoja2!U372</f>
        <v>0</v>
      </c>
      <c r="F372" s="113">
        <f>Hoja2!V372</f>
        <v>0</v>
      </c>
      <c r="G372" s="113">
        <f>Hoja2!W372</f>
        <v>0</v>
      </c>
      <c r="H372" s="113">
        <f>Hoja2!X372</f>
        <v>0</v>
      </c>
      <c r="I372" s="5">
        <f>Hoja2!Y372</f>
        <v>0</v>
      </c>
      <c r="J372" s="5">
        <f>Hoja2!Z372</f>
        <v>0</v>
      </c>
      <c r="K372" s="5">
        <f>Hoja2!AB372</f>
        <v>0</v>
      </c>
      <c r="L372" s="5">
        <v>0</v>
      </c>
      <c r="M372" s="96">
        <f>Hoja2!AC372</f>
        <v>0</v>
      </c>
      <c r="N372" s="1" t="str">
        <f>Hoja2!AD372</f>
        <v>N</v>
      </c>
      <c r="O372" s="9" t="str">
        <f>Hoja2!AE372</f>
        <v xml:space="preserve"> - </v>
      </c>
      <c r="P372" s="9" t="str">
        <f>Hoja2!AF372</f>
        <v xml:space="preserve"> - </v>
      </c>
      <c r="Q372" s="9" t="str">
        <f>Hoja2!AG372</f>
        <v xml:space="preserve"> - </v>
      </c>
      <c r="R372" s="9" t="str">
        <f>Hoja2!AH372</f>
        <v xml:space="preserve"> - </v>
      </c>
      <c r="S372" s="9" t="str">
        <f>Hoja2!AI372</f>
        <v>A-1</v>
      </c>
      <c r="T372" s="9" t="str">
        <f>Hoja2!AJ372</f>
        <v>3011020110331</v>
      </c>
      <c r="V372" s="53">
        <f t="shared" si="6"/>
        <v>13</v>
      </c>
    </row>
    <row r="373" spans="1:22" ht="30" customHeight="1" x14ac:dyDescent="0.25">
      <c r="A373" s="186">
        <f>Hoja2!B373</f>
        <v>0</v>
      </c>
      <c r="B373">
        <f>Hoja2!R373</f>
        <v>0</v>
      </c>
      <c r="C373" s="1"/>
      <c r="D373" t="str">
        <f>Hoja2!T373</f>
        <v>2026</v>
      </c>
      <c r="E373" s="113">
        <f>Hoja2!U373</f>
        <v>0</v>
      </c>
      <c r="F373" s="113">
        <f>Hoja2!V373</f>
        <v>0</v>
      </c>
      <c r="G373" s="113">
        <f>Hoja2!W373</f>
        <v>0</v>
      </c>
      <c r="H373" s="113">
        <f>Hoja2!X373</f>
        <v>0</v>
      </c>
      <c r="I373" s="5">
        <f>Hoja2!Y373</f>
        <v>0</v>
      </c>
      <c r="J373" s="5">
        <f>Hoja2!Z373</f>
        <v>0</v>
      </c>
      <c r="K373" s="5">
        <f>Hoja2!AB373</f>
        <v>0</v>
      </c>
      <c r="L373" s="5">
        <v>0</v>
      </c>
      <c r="M373" s="96">
        <f>Hoja2!AC373</f>
        <v>0</v>
      </c>
      <c r="N373" s="1" t="str">
        <f>Hoja2!AD373</f>
        <v>N</v>
      </c>
      <c r="O373" s="9" t="str">
        <f>Hoja2!AE373</f>
        <v xml:space="preserve"> - </v>
      </c>
      <c r="P373" s="9" t="str">
        <f>Hoja2!AF373</f>
        <v xml:space="preserve"> - </v>
      </c>
      <c r="Q373" s="9" t="str">
        <f>Hoja2!AG373</f>
        <v xml:space="preserve"> - </v>
      </c>
      <c r="R373" s="9" t="str">
        <f>Hoja2!AH373</f>
        <v xml:space="preserve"> - </v>
      </c>
      <c r="S373" s="9" t="str">
        <f>Hoja2!AI373</f>
        <v>A-1</v>
      </c>
      <c r="T373" s="9" t="str">
        <f>Hoja2!AJ373</f>
        <v>3011020110332</v>
      </c>
      <c r="V373" s="53">
        <f t="shared" si="6"/>
        <v>13</v>
      </c>
    </row>
    <row r="374" spans="1:22" ht="30" customHeight="1" x14ac:dyDescent="0.25">
      <c r="A374" s="186">
        <f>Hoja2!B374</f>
        <v>0</v>
      </c>
      <c r="B374">
        <f>Hoja2!R374</f>
        <v>0</v>
      </c>
      <c r="C374" s="1"/>
      <c r="D374" t="str">
        <f>Hoja2!T374</f>
        <v>2026</v>
      </c>
      <c r="E374" s="113">
        <f>Hoja2!U374</f>
        <v>0</v>
      </c>
      <c r="F374" s="113">
        <f>Hoja2!V374</f>
        <v>0</v>
      </c>
      <c r="G374" s="113">
        <f>Hoja2!W374</f>
        <v>0</v>
      </c>
      <c r="H374" s="113">
        <f>Hoja2!X374</f>
        <v>0</v>
      </c>
      <c r="I374" s="5">
        <f>Hoja2!Y374</f>
        <v>0</v>
      </c>
      <c r="J374" s="5">
        <f>Hoja2!Z374</f>
        <v>0</v>
      </c>
      <c r="K374" s="5">
        <f>Hoja2!AB374</f>
        <v>0</v>
      </c>
      <c r="L374" s="5">
        <v>0</v>
      </c>
      <c r="M374" s="96">
        <f>Hoja2!AC374</f>
        <v>0</v>
      </c>
      <c r="N374" s="1" t="str">
        <f>Hoja2!AD374</f>
        <v>N</v>
      </c>
      <c r="O374" s="9" t="str">
        <f>Hoja2!AE374</f>
        <v xml:space="preserve"> - </v>
      </c>
      <c r="P374" s="9" t="str">
        <f>Hoja2!AF374</f>
        <v xml:space="preserve"> - </v>
      </c>
      <c r="Q374" s="9" t="str">
        <f>Hoja2!AG374</f>
        <v xml:space="preserve"> - </v>
      </c>
      <c r="R374" s="9" t="str">
        <f>Hoja2!AH374</f>
        <v xml:space="preserve"> - </v>
      </c>
      <c r="S374" s="9" t="str">
        <f>Hoja2!AI374</f>
        <v>A-1</v>
      </c>
      <c r="T374" s="9" t="str">
        <f>Hoja2!AJ374</f>
        <v>3011020110333</v>
      </c>
      <c r="V374" s="53">
        <f t="shared" si="6"/>
        <v>13</v>
      </c>
    </row>
    <row r="375" spans="1:22" ht="30" customHeight="1" x14ac:dyDescent="0.25">
      <c r="A375" s="186">
        <f>Hoja2!B375</f>
        <v>0</v>
      </c>
      <c r="B375">
        <f>Hoja2!R375</f>
        <v>0</v>
      </c>
      <c r="C375" s="1"/>
      <c r="D375" t="str">
        <f>Hoja2!T375</f>
        <v>2026</v>
      </c>
      <c r="E375" s="113">
        <f>Hoja2!U375</f>
        <v>0</v>
      </c>
      <c r="F375" s="113">
        <f>Hoja2!V375</f>
        <v>0</v>
      </c>
      <c r="G375" s="113">
        <f>Hoja2!W375</f>
        <v>0</v>
      </c>
      <c r="H375" s="113">
        <f>Hoja2!X375</f>
        <v>0</v>
      </c>
      <c r="I375" s="5">
        <f>Hoja2!Y375</f>
        <v>0</v>
      </c>
      <c r="J375" s="5">
        <f>Hoja2!Z375</f>
        <v>0</v>
      </c>
      <c r="K375" s="5">
        <f>Hoja2!AB375</f>
        <v>0</v>
      </c>
      <c r="L375" s="5">
        <v>0</v>
      </c>
      <c r="M375" s="96">
        <f>Hoja2!AC375</f>
        <v>0</v>
      </c>
      <c r="N375" s="1" t="str">
        <f>Hoja2!AD375</f>
        <v>N</v>
      </c>
      <c r="O375" s="9" t="str">
        <f>Hoja2!AE375</f>
        <v xml:space="preserve"> - </v>
      </c>
      <c r="P375" s="9" t="str">
        <f>Hoja2!AF375</f>
        <v xml:space="preserve"> - </v>
      </c>
      <c r="Q375" s="9" t="str">
        <f>Hoja2!AG375</f>
        <v xml:space="preserve"> - </v>
      </c>
      <c r="R375" s="9" t="str">
        <f>Hoja2!AH375</f>
        <v xml:space="preserve"> - </v>
      </c>
      <c r="S375" s="9" t="str">
        <f>Hoja2!AI375</f>
        <v>A-1</v>
      </c>
      <c r="T375" s="9" t="str">
        <f>Hoja2!AJ375</f>
        <v>3011020110334</v>
      </c>
      <c r="V375" s="53">
        <f t="shared" si="6"/>
        <v>13</v>
      </c>
    </row>
    <row r="376" spans="1:22" ht="30" customHeight="1" x14ac:dyDescent="0.25">
      <c r="A376" s="186">
        <f>Hoja2!B376</f>
        <v>0</v>
      </c>
      <c r="B376">
        <f>Hoja2!R376</f>
        <v>0</v>
      </c>
      <c r="C376" s="1"/>
      <c r="D376" t="str">
        <f>Hoja2!T376</f>
        <v>2026</v>
      </c>
      <c r="E376" s="113">
        <f>Hoja2!U376</f>
        <v>0</v>
      </c>
      <c r="F376" s="113">
        <f>Hoja2!V376</f>
        <v>0</v>
      </c>
      <c r="G376" s="113">
        <f>Hoja2!W376</f>
        <v>0</v>
      </c>
      <c r="H376" s="113">
        <f>Hoja2!X376</f>
        <v>0</v>
      </c>
      <c r="I376" s="5">
        <f>Hoja2!Y376</f>
        <v>0</v>
      </c>
      <c r="J376" s="5">
        <f>Hoja2!Z376</f>
        <v>0</v>
      </c>
      <c r="K376" s="5">
        <f>Hoja2!AB376</f>
        <v>0</v>
      </c>
      <c r="L376" s="5">
        <v>0</v>
      </c>
      <c r="M376" s="96">
        <f>Hoja2!AC376</f>
        <v>0</v>
      </c>
      <c r="N376" s="1" t="str">
        <f>Hoja2!AD376</f>
        <v>N</v>
      </c>
      <c r="O376" s="9" t="str">
        <f>Hoja2!AE376</f>
        <v xml:space="preserve"> - </v>
      </c>
      <c r="P376" s="9" t="str">
        <f>Hoja2!AF376</f>
        <v xml:space="preserve"> - </v>
      </c>
      <c r="Q376" s="9" t="str">
        <f>Hoja2!AG376</f>
        <v xml:space="preserve"> - </v>
      </c>
      <c r="R376" s="9" t="str">
        <f>Hoja2!AH376</f>
        <v xml:space="preserve"> - </v>
      </c>
      <c r="S376" s="9" t="str">
        <f>Hoja2!AI376</f>
        <v>A-1</v>
      </c>
      <c r="T376" s="9" t="str">
        <f>Hoja2!AJ376</f>
        <v>3011020110335</v>
      </c>
      <c r="V376" s="53">
        <f t="shared" si="6"/>
        <v>13</v>
      </c>
    </row>
    <row r="377" spans="1:22" ht="30" customHeight="1" x14ac:dyDescent="0.25">
      <c r="A377" s="186">
        <f>Hoja2!B377</f>
        <v>0</v>
      </c>
      <c r="B377">
        <f>Hoja2!R377</f>
        <v>0</v>
      </c>
      <c r="C377" s="1"/>
      <c r="D377" t="str">
        <f>Hoja2!T377</f>
        <v>2026</v>
      </c>
      <c r="E377" s="113">
        <f>Hoja2!U377</f>
        <v>0</v>
      </c>
      <c r="F377" s="113">
        <f>Hoja2!V377</f>
        <v>0</v>
      </c>
      <c r="G377" s="113">
        <f>Hoja2!W377</f>
        <v>0</v>
      </c>
      <c r="H377" s="113">
        <f>Hoja2!X377</f>
        <v>0</v>
      </c>
      <c r="I377" s="5">
        <f>Hoja2!Y377</f>
        <v>0</v>
      </c>
      <c r="J377" s="5">
        <f>Hoja2!Z377</f>
        <v>0</v>
      </c>
      <c r="K377" s="5">
        <f>Hoja2!AB377</f>
        <v>0</v>
      </c>
      <c r="L377" s="5">
        <v>0</v>
      </c>
      <c r="M377" s="96">
        <f>Hoja2!AC377</f>
        <v>0</v>
      </c>
      <c r="N377" s="1" t="str">
        <f>Hoja2!AD377</f>
        <v>N</v>
      </c>
      <c r="O377" s="9" t="str">
        <f>Hoja2!AE377</f>
        <v xml:space="preserve"> - </v>
      </c>
      <c r="P377" s="9" t="str">
        <f>Hoja2!AF377</f>
        <v xml:space="preserve"> - </v>
      </c>
      <c r="Q377" s="9" t="str">
        <f>Hoja2!AG377</f>
        <v xml:space="preserve"> - </v>
      </c>
      <c r="R377" s="9" t="str">
        <f>Hoja2!AH377</f>
        <v xml:space="preserve"> - </v>
      </c>
      <c r="S377" s="9" t="str">
        <f>Hoja2!AI377</f>
        <v>A-1</v>
      </c>
      <c r="T377" s="9" t="str">
        <f>Hoja2!AJ377</f>
        <v>3011020110336</v>
      </c>
      <c r="V377" s="53">
        <f t="shared" si="6"/>
        <v>13</v>
      </c>
    </row>
    <row r="378" spans="1:22" ht="30" customHeight="1" x14ac:dyDescent="0.25">
      <c r="A378" s="186">
        <f>Hoja2!B378</f>
        <v>0</v>
      </c>
      <c r="B378">
        <f>Hoja2!R378</f>
        <v>0</v>
      </c>
      <c r="C378" s="1"/>
      <c r="D378" t="str">
        <f>Hoja2!T378</f>
        <v>2026</v>
      </c>
      <c r="E378" s="113">
        <f>Hoja2!U378</f>
        <v>0</v>
      </c>
      <c r="F378" s="113">
        <f>Hoja2!V378</f>
        <v>0</v>
      </c>
      <c r="G378" s="113">
        <f>Hoja2!W378</f>
        <v>0</v>
      </c>
      <c r="H378" s="113">
        <f>Hoja2!X378</f>
        <v>0</v>
      </c>
      <c r="I378" s="5">
        <f>Hoja2!Y378</f>
        <v>0</v>
      </c>
      <c r="J378" s="5">
        <f>Hoja2!Z378</f>
        <v>0</v>
      </c>
      <c r="K378" s="5">
        <f>Hoja2!AB378</f>
        <v>0</v>
      </c>
      <c r="L378" s="5">
        <v>0</v>
      </c>
      <c r="M378" s="96">
        <f>Hoja2!AC378</f>
        <v>0</v>
      </c>
      <c r="N378" s="1" t="str">
        <f>Hoja2!AD378</f>
        <v>N</v>
      </c>
      <c r="O378" s="9" t="str">
        <f>Hoja2!AE378</f>
        <v xml:space="preserve"> - </v>
      </c>
      <c r="P378" s="9" t="str">
        <f>Hoja2!AF378</f>
        <v xml:space="preserve"> - </v>
      </c>
      <c r="Q378" s="9" t="str">
        <f>Hoja2!AG378</f>
        <v xml:space="preserve"> - </v>
      </c>
      <c r="R378" s="9" t="str">
        <f>Hoja2!AH378</f>
        <v xml:space="preserve"> - </v>
      </c>
      <c r="S378" s="9" t="str">
        <f>Hoja2!AI378</f>
        <v>A-1</v>
      </c>
      <c r="T378" s="9" t="str">
        <f>Hoja2!AJ378</f>
        <v>3011020110337</v>
      </c>
      <c r="V378" s="53">
        <f t="shared" si="6"/>
        <v>13</v>
      </c>
    </row>
    <row r="379" spans="1:22" ht="30" customHeight="1" x14ac:dyDescent="0.25">
      <c r="A379" s="186">
        <f>Hoja2!B379</f>
        <v>0</v>
      </c>
      <c r="B379">
        <f>Hoja2!R379</f>
        <v>0</v>
      </c>
      <c r="C379" s="1"/>
      <c r="D379" t="str">
        <f>Hoja2!T379</f>
        <v>2026</v>
      </c>
      <c r="E379" s="113">
        <f>Hoja2!U379</f>
        <v>0</v>
      </c>
      <c r="F379" s="113">
        <f>Hoja2!V379</f>
        <v>0</v>
      </c>
      <c r="G379" s="113">
        <f>Hoja2!W379</f>
        <v>0</v>
      </c>
      <c r="H379" s="113">
        <f>Hoja2!X379</f>
        <v>0</v>
      </c>
      <c r="I379" s="5">
        <f>Hoja2!Y379</f>
        <v>0</v>
      </c>
      <c r="J379" s="5">
        <f>Hoja2!Z379</f>
        <v>0</v>
      </c>
      <c r="K379" s="5">
        <f>Hoja2!AB379</f>
        <v>0</v>
      </c>
      <c r="L379" s="5">
        <v>0</v>
      </c>
      <c r="M379" s="96">
        <f>Hoja2!AC379</f>
        <v>0</v>
      </c>
      <c r="N379" s="1" t="str">
        <f>Hoja2!AD379</f>
        <v>N</v>
      </c>
      <c r="O379" s="9" t="str">
        <f>Hoja2!AE379</f>
        <v xml:space="preserve"> - </v>
      </c>
      <c r="P379" s="9" t="str">
        <f>Hoja2!AF379</f>
        <v xml:space="preserve"> - </v>
      </c>
      <c r="Q379" s="9" t="str">
        <f>Hoja2!AG379</f>
        <v xml:space="preserve"> - </v>
      </c>
      <c r="R379" s="9" t="str">
        <f>Hoja2!AH379</f>
        <v xml:space="preserve"> - </v>
      </c>
      <c r="S379" s="9" t="str">
        <f>Hoja2!AI379</f>
        <v>A-1</v>
      </c>
      <c r="T379" s="9" t="str">
        <f>Hoja2!AJ379</f>
        <v>3011020110338</v>
      </c>
      <c r="V379" s="53">
        <f t="shared" si="6"/>
        <v>13</v>
      </c>
    </row>
    <row r="380" spans="1:22" ht="30" customHeight="1" x14ac:dyDescent="0.25">
      <c r="A380" s="186">
        <f>Hoja2!B380</f>
        <v>0</v>
      </c>
      <c r="B380">
        <f>Hoja2!R380</f>
        <v>0</v>
      </c>
      <c r="C380" s="1"/>
      <c r="D380" t="str">
        <f>Hoja2!T380</f>
        <v>2026</v>
      </c>
      <c r="E380" s="113">
        <f>Hoja2!U380</f>
        <v>0</v>
      </c>
      <c r="F380" s="113">
        <f>Hoja2!V380</f>
        <v>0</v>
      </c>
      <c r="G380" s="113">
        <f>Hoja2!W380</f>
        <v>0</v>
      </c>
      <c r="H380" s="113">
        <f>Hoja2!X380</f>
        <v>0</v>
      </c>
      <c r="I380" s="5">
        <f>Hoja2!Y380</f>
        <v>0</v>
      </c>
      <c r="J380" s="5">
        <f>Hoja2!Z380</f>
        <v>0</v>
      </c>
      <c r="K380" s="5">
        <f>Hoja2!AB380</f>
        <v>0</v>
      </c>
      <c r="L380" s="5">
        <v>0</v>
      </c>
      <c r="M380" s="96">
        <f>Hoja2!AC380</f>
        <v>0</v>
      </c>
      <c r="N380" s="1" t="str">
        <f>Hoja2!AD380</f>
        <v>N</v>
      </c>
      <c r="O380" s="9" t="str">
        <f>Hoja2!AE380</f>
        <v xml:space="preserve"> - </v>
      </c>
      <c r="P380" s="9" t="str">
        <f>Hoja2!AF380</f>
        <v xml:space="preserve"> - </v>
      </c>
      <c r="Q380" s="9" t="str">
        <f>Hoja2!AG380</f>
        <v xml:space="preserve"> - </v>
      </c>
      <c r="R380" s="9" t="str">
        <f>Hoja2!AH380</f>
        <v xml:space="preserve"> - </v>
      </c>
      <c r="S380" s="9" t="str">
        <f>Hoja2!AI380</f>
        <v>A-1</v>
      </c>
      <c r="T380" s="9" t="str">
        <f>Hoja2!AJ380</f>
        <v>3011020110339</v>
      </c>
      <c r="V380" s="53">
        <f t="shared" si="6"/>
        <v>13</v>
      </c>
    </row>
    <row r="381" spans="1:22" ht="30" customHeight="1" x14ac:dyDescent="0.25">
      <c r="A381" s="186">
        <f>Hoja2!B381</f>
        <v>0</v>
      </c>
      <c r="B381">
        <f>Hoja2!R381</f>
        <v>0</v>
      </c>
      <c r="C381" s="1"/>
      <c r="D381" t="str">
        <f>Hoja2!T381</f>
        <v>2026</v>
      </c>
      <c r="E381" s="113">
        <f>Hoja2!U381</f>
        <v>0</v>
      </c>
      <c r="F381" s="113">
        <f>Hoja2!V381</f>
        <v>0</v>
      </c>
      <c r="G381" s="113">
        <f>Hoja2!W381</f>
        <v>0</v>
      </c>
      <c r="H381" s="113">
        <f>Hoja2!X381</f>
        <v>0</v>
      </c>
      <c r="I381" s="5">
        <f>Hoja2!Y381</f>
        <v>0</v>
      </c>
      <c r="J381" s="5">
        <f>Hoja2!Z381</f>
        <v>0</v>
      </c>
      <c r="K381" s="5">
        <f>Hoja2!AB381</f>
        <v>0</v>
      </c>
      <c r="L381" s="5">
        <v>0</v>
      </c>
      <c r="M381" s="96">
        <f>Hoja2!AC381</f>
        <v>0</v>
      </c>
      <c r="N381" s="1" t="str">
        <f>Hoja2!AD381</f>
        <v>N</v>
      </c>
      <c r="O381" s="9" t="str">
        <f>Hoja2!AE381</f>
        <v xml:space="preserve"> - </v>
      </c>
      <c r="P381" s="9" t="str">
        <f>Hoja2!AF381</f>
        <v xml:space="preserve"> - </v>
      </c>
      <c r="Q381" s="9" t="str">
        <f>Hoja2!AG381</f>
        <v xml:space="preserve"> - </v>
      </c>
      <c r="R381" s="9" t="str">
        <f>Hoja2!AH381</f>
        <v xml:space="preserve"> - </v>
      </c>
      <c r="S381" s="9" t="str">
        <f>Hoja2!AI381</f>
        <v>A-1</v>
      </c>
      <c r="T381" s="9" t="str">
        <f>Hoja2!AJ381</f>
        <v>3011020110340</v>
      </c>
      <c r="V381" s="53">
        <f t="shared" si="6"/>
        <v>13</v>
      </c>
    </row>
    <row r="382" spans="1:22" ht="30" customHeight="1" x14ac:dyDescent="0.25">
      <c r="A382" s="186">
        <f>Hoja2!B382</f>
        <v>0</v>
      </c>
      <c r="B382">
        <f>Hoja2!R382</f>
        <v>0</v>
      </c>
      <c r="C382" s="1"/>
      <c r="D382" t="str">
        <f>Hoja2!T382</f>
        <v>2026</v>
      </c>
      <c r="E382" s="113">
        <f>Hoja2!U382</f>
        <v>0</v>
      </c>
      <c r="F382" s="113">
        <f>Hoja2!V382</f>
        <v>0</v>
      </c>
      <c r="G382" s="113">
        <f>Hoja2!W382</f>
        <v>0</v>
      </c>
      <c r="H382" s="113">
        <f>Hoja2!X382</f>
        <v>0</v>
      </c>
      <c r="I382" s="5">
        <f>Hoja2!Y382</f>
        <v>0</v>
      </c>
      <c r="J382" s="5">
        <f>Hoja2!Z382</f>
        <v>0</v>
      </c>
      <c r="K382" s="5">
        <f>Hoja2!AB382</f>
        <v>0</v>
      </c>
      <c r="L382" s="5">
        <v>0</v>
      </c>
      <c r="M382" s="96">
        <f>Hoja2!AC382</f>
        <v>0</v>
      </c>
      <c r="N382" s="1" t="str">
        <f>Hoja2!AD382</f>
        <v>N</v>
      </c>
      <c r="O382" s="9" t="str">
        <f>Hoja2!AE382</f>
        <v xml:space="preserve"> - </v>
      </c>
      <c r="P382" s="9" t="str">
        <f>Hoja2!AF382</f>
        <v xml:space="preserve"> - </v>
      </c>
      <c r="Q382" s="9" t="str">
        <f>Hoja2!AG382</f>
        <v xml:space="preserve"> - </v>
      </c>
      <c r="R382" s="9" t="str">
        <f>Hoja2!AH382</f>
        <v xml:space="preserve"> - </v>
      </c>
      <c r="S382" s="9" t="str">
        <f>Hoja2!AI382</f>
        <v>A-1</v>
      </c>
      <c r="T382" s="9" t="str">
        <f>Hoja2!AJ382</f>
        <v>3011020110341</v>
      </c>
      <c r="V382" s="53">
        <f t="shared" si="6"/>
        <v>13</v>
      </c>
    </row>
    <row r="383" spans="1:22" ht="30" customHeight="1" x14ac:dyDescent="0.25">
      <c r="A383" s="186">
        <f>Hoja2!B383</f>
        <v>0</v>
      </c>
      <c r="B383">
        <f>Hoja2!R383</f>
        <v>0</v>
      </c>
      <c r="C383" s="1"/>
      <c r="D383" t="str">
        <f>Hoja2!T383</f>
        <v>2026</v>
      </c>
      <c r="E383" s="113">
        <f>Hoja2!U383</f>
        <v>0</v>
      </c>
      <c r="F383" s="113">
        <f>Hoja2!V383</f>
        <v>0</v>
      </c>
      <c r="G383" s="113">
        <f>Hoja2!W383</f>
        <v>0</v>
      </c>
      <c r="H383" s="113">
        <f>Hoja2!X383</f>
        <v>0</v>
      </c>
      <c r="I383" s="5">
        <f>Hoja2!Y383</f>
        <v>0</v>
      </c>
      <c r="J383" s="5">
        <f>Hoja2!Z383</f>
        <v>0</v>
      </c>
      <c r="K383" s="5">
        <f>Hoja2!AB383</f>
        <v>0</v>
      </c>
      <c r="L383" s="5">
        <v>0</v>
      </c>
      <c r="M383" s="96">
        <f>Hoja2!AC383</f>
        <v>0</v>
      </c>
      <c r="N383" s="1" t="str">
        <f>Hoja2!AD383</f>
        <v>N</v>
      </c>
      <c r="O383" s="9" t="str">
        <f>Hoja2!AE383</f>
        <v xml:space="preserve"> - </v>
      </c>
      <c r="P383" s="9" t="str">
        <f>Hoja2!AF383</f>
        <v xml:space="preserve"> - </v>
      </c>
      <c r="Q383" s="9" t="str">
        <f>Hoja2!AG383</f>
        <v xml:space="preserve"> - </v>
      </c>
      <c r="R383" s="9" t="str">
        <f>Hoja2!AH383</f>
        <v xml:space="preserve"> - </v>
      </c>
      <c r="S383" s="9" t="str">
        <f>Hoja2!AI383</f>
        <v>A-1</v>
      </c>
      <c r="T383" s="9" t="str">
        <f>Hoja2!AJ383</f>
        <v>3011020110342</v>
      </c>
      <c r="V383" s="53">
        <f t="shared" si="6"/>
        <v>13</v>
      </c>
    </row>
    <row r="384" spans="1:22" ht="30" customHeight="1" x14ac:dyDescent="0.25">
      <c r="A384" s="186">
        <f>Hoja2!B384</f>
        <v>0</v>
      </c>
      <c r="B384">
        <f>Hoja2!R384</f>
        <v>0</v>
      </c>
      <c r="C384" s="1"/>
      <c r="D384" t="str">
        <f>Hoja2!T384</f>
        <v>2026</v>
      </c>
      <c r="E384" s="113">
        <f>Hoja2!U384</f>
        <v>0</v>
      </c>
      <c r="F384" s="113">
        <f>Hoja2!V384</f>
        <v>0</v>
      </c>
      <c r="G384" s="113">
        <f>Hoja2!W384</f>
        <v>0</v>
      </c>
      <c r="H384" s="113">
        <f>Hoja2!X384</f>
        <v>0</v>
      </c>
      <c r="I384" s="5">
        <f>Hoja2!Y384</f>
        <v>0</v>
      </c>
      <c r="J384" s="5">
        <f>Hoja2!Z384</f>
        <v>0</v>
      </c>
      <c r="K384" s="5">
        <f>Hoja2!AB384</f>
        <v>0</v>
      </c>
      <c r="L384" s="5">
        <v>0</v>
      </c>
      <c r="M384" s="96">
        <f>Hoja2!AC384</f>
        <v>0</v>
      </c>
      <c r="N384" s="1" t="str">
        <f>Hoja2!AD384</f>
        <v>N</v>
      </c>
      <c r="O384" s="9" t="str">
        <f>Hoja2!AE384</f>
        <v xml:space="preserve"> - </v>
      </c>
      <c r="P384" s="9" t="str">
        <f>Hoja2!AF384</f>
        <v xml:space="preserve"> - </v>
      </c>
      <c r="Q384" s="9" t="str">
        <f>Hoja2!AG384</f>
        <v xml:space="preserve"> - </v>
      </c>
      <c r="R384" s="9" t="str">
        <f>Hoja2!AH384</f>
        <v xml:space="preserve"> - </v>
      </c>
      <c r="S384" s="9" t="str">
        <f>Hoja2!AI384</f>
        <v>A-1</v>
      </c>
      <c r="T384" s="9" t="str">
        <f>Hoja2!AJ384</f>
        <v>3011020110343</v>
      </c>
      <c r="V384" s="53">
        <f t="shared" si="6"/>
        <v>13</v>
      </c>
    </row>
    <row r="385" spans="1:22" ht="30" customHeight="1" x14ac:dyDescent="0.25">
      <c r="A385" s="186">
        <f>Hoja2!B385</f>
        <v>0</v>
      </c>
      <c r="B385">
        <f>Hoja2!R385</f>
        <v>0</v>
      </c>
      <c r="C385" s="1"/>
      <c r="D385" t="str">
        <f>Hoja2!T385</f>
        <v>2026</v>
      </c>
      <c r="E385" s="113">
        <f>Hoja2!U385</f>
        <v>0</v>
      </c>
      <c r="F385" s="113">
        <f>Hoja2!V385</f>
        <v>0</v>
      </c>
      <c r="G385" s="113">
        <f>Hoja2!W385</f>
        <v>0</v>
      </c>
      <c r="H385" s="113">
        <f>Hoja2!X385</f>
        <v>0</v>
      </c>
      <c r="I385" s="5">
        <f>Hoja2!Y385</f>
        <v>0</v>
      </c>
      <c r="J385" s="5">
        <f>Hoja2!Z385</f>
        <v>0</v>
      </c>
      <c r="K385" s="5">
        <f>Hoja2!AB385</f>
        <v>0</v>
      </c>
      <c r="L385" s="5">
        <v>0</v>
      </c>
      <c r="M385" s="96">
        <f>Hoja2!AC385</f>
        <v>0</v>
      </c>
      <c r="N385" s="1" t="str">
        <f>Hoja2!AD385</f>
        <v>N</v>
      </c>
      <c r="O385" s="9" t="str">
        <f>Hoja2!AE385</f>
        <v xml:space="preserve"> - </v>
      </c>
      <c r="P385" s="9" t="str">
        <f>Hoja2!AF385</f>
        <v xml:space="preserve"> - </v>
      </c>
      <c r="Q385" s="9" t="str">
        <f>Hoja2!AG385</f>
        <v xml:space="preserve"> - </v>
      </c>
      <c r="R385" s="9" t="str">
        <f>Hoja2!AH385</f>
        <v xml:space="preserve"> - </v>
      </c>
      <c r="S385" s="9" t="str">
        <f>Hoja2!AI385</f>
        <v>A-1</v>
      </c>
      <c r="T385" s="9" t="str">
        <f>Hoja2!AJ385</f>
        <v>3011020110344</v>
      </c>
      <c r="V385" s="53">
        <f t="shared" si="6"/>
        <v>13</v>
      </c>
    </row>
    <row r="386" spans="1:22" ht="30" customHeight="1" x14ac:dyDescent="0.25">
      <c r="A386" s="186">
        <f>Hoja2!B386</f>
        <v>0</v>
      </c>
      <c r="B386">
        <f>Hoja2!R386</f>
        <v>0</v>
      </c>
      <c r="C386" s="1"/>
      <c r="D386" t="str">
        <f>Hoja2!T386</f>
        <v>2026</v>
      </c>
      <c r="E386" s="113">
        <f>Hoja2!U386</f>
        <v>0</v>
      </c>
      <c r="F386" s="113">
        <f>Hoja2!V386</f>
        <v>0</v>
      </c>
      <c r="G386" s="113">
        <f>Hoja2!W386</f>
        <v>0</v>
      </c>
      <c r="H386" s="113">
        <f>Hoja2!X386</f>
        <v>0</v>
      </c>
      <c r="I386" s="5">
        <f>Hoja2!Y386</f>
        <v>0</v>
      </c>
      <c r="J386" s="5">
        <f>Hoja2!Z386</f>
        <v>0</v>
      </c>
      <c r="K386" s="5">
        <f>Hoja2!AB386</f>
        <v>0</v>
      </c>
      <c r="L386" s="5">
        <v>0</v>
      </c>
      <c r="M386" s="96">
        <f>Hoja2!AC386</f>
        <v>0</v>
      </c>
      <c r="N386" s="1" t="str">
        <f>Hoja2!AD386</f>
        <v>N</v>
      </c>
      <c r="O386" s="9" t="str">
        <f>Hoja2!AE386</f>
        <v xml:space="preserve"> - </v>
      </c>
      <c r="P386" s="9" t="str">
        <f>Hoja2!AF386</f>
        <v xml:space="preserve"> - </v>
      </c>
      <c r="Q386" s="9" t="str">
        <f>Hoja2!AG386</f>
        <v xml:space="preserve"> - </v>
      </c>
      <c r="R386" s="9" t="str">
        <f>Hoja2!AH386</f>
        <v xml:space="preserve"> - </v>
      </c>
      <c r="S386" s="9" t="str">
        <f>Hoja2!AI386</f>
        <v>A-1</v>
      </c>
      <c r="T386" s="9" t="str">
        <f>Hoja2!AJ386</f>
        <v>3011020110345</v>
      </c>
      <c r="V386" s="53">
        <f t="shared" si="6"/>
        <v>13</v>
      </c>
    </row>
    <row r="387" spans="1:22" ht="30" customHeight="1" x14ac:dyDescent="0.25">
      <c r="A387" s="186">
        <f>Hoja2!B387</f>
        <v>0</v>
      </c>
      <c r="B387">
        <f>Hoja2!R387</f>
        <v>0</v>
      </c>
      <c r="C387" s="1"/>
      <c r="D387" t="str">
        <f>Hoja2!T387</f>
        <v>2026</v>
      </c>
      <c r="E387" s="113">
        <f>Hoja2!U387</f>
        <v>0</v>
      </c>
      <c r="F387" s="113">
        <f>Hoja2!V387</f>
        <v>0</v>
      </c>
      <c r="G387" s="113">
        <f>Hoja2!W387</f>
        <v>0</v>
      </c>
      <c r="H387" s="113">
        <f>Hoja2!X387</f>
        <v>0</v>
      </c>
      <c r="I387" s="5">
        <f>Hoja2!Y387</f>
        <v>0</v>
      </c>
      <c r="J387" s="5">
        <f>Hoja2!Z387</f>
        <v>0</v>
      </c>
      <c r="K387" s="5">
        <f>Hoja2!AB387</f>
        <v>0</v>
      </c>
      <c r="L387" s="5">
        <v>0</v>
      </c>
      <c r="M387" s="96">
        <f>Hoja2!AC387</f>
        <v>0</v>
      </c>
      <c r="N387" s="1" t="str">
        <f>Hoja2!AD387</f>
        <v>N</v>
      </c>
      <c r="O387" s="9" t="str">
        <f>Hoja2!AE387</f>
        <v xml:space="preserve"> - </v>
      </c>
      <c r="P387" s="9" t="str">
        <f>Hoja2!AF387</f>
        <v xml:space="preserve"> - </v>
      </c>
      <c r="Q387" s="9" t="str">
        <f>Hoja2!AG387</f>
        <v xml:space="preserve"> - </v>
      </c>
      <c r="R387" s="9" t="str">
        <f>Hoja2!AH387</f>
        <v xml:space="preserve"> - </v>
      </c>
      <c r="S387" s="9" t="str">
        <f>Hoja2!AI387</f>
        <v>A-1</v>
      </c>
      <c r="T387" s="9" t="str">
        <f>Hoja2!AJ387</f>
        <v>3011020110346</v>
      </c>
      <c r="V387" s="53">
        <f t="shared" si="6"/>
        <v>13</v>
      </c>
    </row>
    <row r="388" spans="1:22" ht="30" customHeight="1" x14ac:dyDescent="0.25">
      <c r="A388" s="186">
        <f>Hoja2!B388</f>
        <v>0</v>
      </c>
      <c r="B388">
        <f>Hoja2!R388</f>
        <v>0</v>
      </c>
      <c r="C388" s="1"/>
      <c r="D388" t="str">
        <f>Hoja2!T388</f>
        <v>2026</v>
      </c>
      <c r="E388" s="113">
        <f>Hoja2!U388</f>
        <v>0</v>
      </c>
      <c r="F388" s="113">
        <f>Hoja2!V388</f>
        <v>0</v>
      </c>
      <c r="G388" s="113">
        <f>Hoja2!W388</f>
        <v>0</v>
      </c>
      <c r="H388" s="113">
        <f>Hoja2!X388</f>
        <v>0</v>
      </c>
      <c r="I388" s="5">
        <f>Hoja2!Y388</f>
        <v>0</v>
      </c>
      <c r="J388" s="5">
        <f>Hoja2!Z388</f>
        <v>0</v>
      </c>
      <c r="K388" s="5">
        <f>Hoja2!AB388</f>
        <v>0</v>
      </c>
      <c r="L388" s="5">
        <v>0</v>
      </c>
      <c r="M388" s="96">
        <f>Hoja2!AC388</f>
        <v>0</v>
      </c>
      <c r="N388" s="1" t="str">
        <f>Hoja2!AD388</f>
        <v>N</v>
      </c>
      <c r="O388" s="9" t="str">
        <f>Hoja2!AE388</f>
        <v xml:space="preserve"> - </v>
      </c>
      <c r="P388" s="9" t="str">
        <f>Hoja2!AF388</f>
        <v xml:space="preserve"> - </v>
      </c>
      <c r="Q388" s="9" t="str">
        <f>Hoja2!AG388</f>
        <v xml:space="preserve"> - </v>
      </c>
      <c r="R388" s="9" t="str">
        <f>Hoja2!AH388</f>
        <v xml:space="preserve"> - </v>
      </c>
      <c r="S388" s="9" t="str">
        <f>Hoja2!AI388</f>
        <v>A-1</v>
      </c>
      <c r="T388" s="9" t="str">
        <f>Hoja2!AJ388</f>
        <v>3011020110347</v>
      </c>
      <c r="V388" s="53">
        <f t="shared" si="6"/>
        <v>13</v>
      </c>
    </row>
    <row r="389" spans="1:22" ht="30" customHeight="1" x14ac:dyDescent="0.25">
      <c r="A389" s="186">
        <f>Hoja2!B389</f>
        <v>0</v>
      </c>
      <c r="B389">
        <f>Hoja2!R389</f>
        <v>0</v>
      </c>
      <c r="C389" s="1"/>
      <c r="D389" t="str">
        <f>Hoja2!T389</f>
        <v>2026</v>
      </c>
      <c r="E389" s="113">
        <f>Hoja2!U389</f>
        <v>0</v>
      </c>
      <c r="F389" s="113">
        <f>Hoja2!V389</f>
        <v>0</v>
      </c>
      <c r="G389" s="113">
        <f>Hoja2!W389</f>
        <v>0</v>
      </c>
      <c r="H389" s="113">
        <f>Hoja2!X389</f>
        <v>0</v>
      </c>
      <c r="I389" s="5">
        <f>Hoja2!Y389</f>
        <v>0</v>
      </c>
      <c r="J389" s="5">
        <f>Hoja2!Z389</f>
        <v>0</v>
      </c>
      <c r="K389" s="5">
        <f>Hoja2!AB389</f>
        <v>0</v>
      </c>
      <c r="L389" s="5">
        <v>0</v>
      </c>
      <c r="M389" s="96">
        <f>Hoja2!AC389</f>
        <v>0</v>
      </c>
      <c r="N389" s="1" t="str">
        <f>Hoja2!AD389</f>
        <v>N</v>
      </c>
      <c r="O389" s="9" t="str">
        <f>Hoja2!AE389</f>
        <v xml:space="preserve"> - </v>
      </c>
      <c r="P389" s="9" t="str">
        <f>Hoja2!AF389</f>
        <v xml:space="preserve"> - </v>
      </c>
      <c r="Q389" s="9" t="str">
        <f>Hoja2!AG389</f>
        <v xml:space="preserve"> - </v>
      </c>
      <c r="R389" s="9" t="str">
        <f>Hoja2!AH389</f>
        <v xml:space="preserve"> - </v>
      </c>
      <c r="S389" s="9" t="str">
        <f>Hoja2!AI389</f>
        <v>A-1</v>
      </c>
      <c r="T389" s="9" t="str">
        <f>Hoja2!AJ389</f>
        <v>3011020110348</v>
      </c>
      <c r="V389" s="53">
        <f t="shared" si="6"/>
        <v>13</v>
      </c>
    </row>
    <row r="390" spans="1:22" ht="30" customHeight="1" x14ac:dyDescent="0.25">
      <c r="A390" s="186">
        <f>Hoja2!B390</f>
        <v>0</v>
      </c>
      <c r="B390">
        <f>Hoja2!R390</f>
        <v>0</v>
      </c>
      <c r="C390" s="1"/>
      <c r="D390" t="str">
        <f>Hoja2!T390</f>
        <v>2026</v>
      </c>
      <c r="E390" s="113">
        <f>Hoja2!U390</f>
        <v>0</v>
      </c>
      <c r="F390" s="113">
        <f>Hoja2!V390</f>
        <v>0</v>
      </c>
      <c r="G390" s="113">
        <f>Hoja2!W390</f>
        <v>0</v>
      </c>
      <c r="H390" s="113">
        <f>Hoja2!X390</f>
        <v>0</v>
      </c>
      <c r="I390" s="5">
        <f>Hoja2!Y390</f>
        <v>0</v>
      </c>
      <c r="J390" s="5">
        <f>Hoja2!Z390</f>
        <v>0</v>
      </c>
      <c r="K390" s="5">
        <f>Hoja2!AB390</f>
        <v>0</v>
      </c>
      <c r="L390" s="5">
        <v>0</v>
      </c>
      <c r="M390" s="96">
        <f>Hoja2!AC390</f>
        <v>0</v>
      </c>
      <c r="N390" s="1" t="str">
        <f>Hoja2!AD390</f>
        <v>N</v>
      </c>
      <c r="O390" s="9" t="str">
        <f>Hoja2!AE390</f>
        <v xml:space="preserve"> - </v>
      </c>
      <c r="P390" s="9" t="str">
        <f>Hoja2!AF390</f>
        <v xml:space="preserve"> - </v>
      </c>
      <c r="Q390" s="9" t="str">
        <f>Hoja2!AG390</f>
        <v xml:space="preserve"> - </v>
      </c>
      <c r="R390" s="9" t="str">
        <f>Hoja2!AH390</f>
        <v xml:space="preserve"> - </v>
      </c>
      <c r="S390" s="9" t="str">
        <f>Hoja2!AI390</f>
        <v>A-1</v>
      </c>
      <c r="T390" s="9" t="str">
        <f>Hoja2!AJ390</f>
        <v>3011020110349</v>
      </c>
      <c r="V390" s="53">
        <f t="shared" si="6"/>
        <v>13</v>
      </c>
    </row>
    <row r="391" spans="1:22" ht="30" customHeight="1" x14ac:dyDescent="0.25">
      <c r="A391" s="186">
        <f>Hoja2!B391</f>
        <v>0</v>
      </c>
      <c r="B391">
        <f>Hoja2!R391</f>
        <v>0</v>
      </c>
      <c r="C391" s="1"/>
      <c r="D391" t="str">
        <f>Hoja2!T391</f>
        <v>2026</v>
      </c>
      <c r="E391" s="113">
        <f>Hoja2!U391</f>
        <v>0</v>
      </c>
      <c r="F391" s="113">
        <f>Hoja2!V391</f>
        <v>0</v>
      </c>
      <c r="G391" s="113">
        <f>Hoja2!W391</f>
        <v>0</v>
      </c>
      <c r="H391" s="113">
        <f>Hoja2!X391</f>
        <v>0</v>
      </c>
      <c r="I391" s="5">
        <f>Hoja2!Y391</f>
        <v>0</v>
      </c>
      <c r="J391" s="5">
        <f>Hoja2!Z391</f>
        <v>0</v>
      </c>
      <c r="K391" s="5">
        <f>Hoja2!AB391</f>
        <v>0</v>
      </c>
      <c r="L391" s="5">
        <v>0</v>
      </c>
      <c r="M391" s="96">
        <f>Hoja2!AC391</f>
        <v>0</v>
      </c>
      <c r="N391" s="1" t="str">
        <f>Hoja2!AD391</f>
        <v>N</v>
      </c>
      <c r="O391" s="9" t="str">
        <f>Hoja2!AE391</f>
        <v xml:space="preserve"> - </v>
      </c>
      <c r="P391" s="9" t="str">
        <f>Hoja2!AF391</f>
        <v xml:space="preserve"> - </v>
      </c>
      <c r="Q391" s="9" t="str">
        <f>Hoja2!AG391</f>
        <v xml:space="preserve"> - </v>
      </c>
      <c r="R391" s="9" t="str">
        <f>Hoja2!AH391</f>
        <v xml:space="preserve"> - </v>
      </c>
      <c r="S391" s="9" t="str">
        <f>Hoja2!AI391</f>
        <v>A-1</v>
      </c>
      <c r="T391" s="9" t="str">
        <f>Hoja2!AJ391</f>
        <v>3011020110350</v>
      </c>
      <c r="V391" s="53">
        <f t="shared" si="6"/>
        <v>13</v>
      </c>
    </row>
    <row r="392" spans="1:22" ht="30" customHeight="1" x14ac:dyDescent="0.25">
      <c r="A392" s="186">
        <f>Hoja2!B392</f>
        <v>0</v>
      </c>
      <c r="B392">
        <f>Hoja2!R392</f>
        <v>0</v>
      </c>
      <c r="C392" s="1"/>
      <c r="D392" t="str">
        <f>Hoja2!T392</f>
        <v>2026</v>
      </c>
      <c r="E392" s="113">
        <f>Hoja2!U392</f>
        <v>0</v>
      </c>
      <c r="F392" s="113">
        <f>Hoja2!V392</f>
        <v>0</v>
      </c>
      <c r="G392" s="113">
        <f>Hoja2!W392</f>
        <v>0</v>
      </c>
      <c r="H392" s="113">
        <f>Hoja2!X392</f>
        <v>0</v>
      </c>
      <c r="I392" s="5">
        <f>Hoja2!Y392</f>
        <v>0</v>
      </c>
      <c r="J392" s="5">
        <f>Hoja2!Z392</f>
        <v>0</v>
      </c>
      <c r="K392" s="5">
        <f>Hoja2!AB392</f>
        <v>0</v>
      </c>
      <c r="L392" s="5">
        <v>0</v>
      </c>
      <c r="M392" s="96">
        <f>Hoja2!AC392</f>
        <v>0</v>
      </c>
      <c r="N392" s="1" t="str">
        <f>Hoja2!AD392</f>
        <v>N</v>
      </c>
      <c r="O392" s="9" t="str">
        <f>Hoja2!AE392</f>
        <v xml:space="preserve"> - </v>
      </c>
      <c r="P392" s="9" t="str">
        <f>Hoja2!AF392</f>
        <v xml:space="preserve"> - </v>
      </c>
      <c r="Q392" s="9" t="str">
        <f>Hoja2!AG392</f>
        <v xml:space="preserve"> - </v>
      </c>
      <c r="R392" s="9" t="str">
        <f>Hoja2!AH392</f>
        <v xml:space="preserve"> - </v>
      </c>
      <c r="S392" s="9" t="str">
        <f>Hoja2!AI392</f>
        <v>A-1</v>
      </c>
      <c r="T392" s="9" t="str">
        <f>Hoja2!AJ392</f>
        <v>3011020110351</v>
      </c>
      <c r="V392" s="53">
        <f t="shared" si="6"/>
        <v>13</v>
      </c>
    </row>
    <row r="393" spans="1:22" ht="30" customHeight="1" x14ac:dyDescent="0.25">
      <c r="A393" s="186">
        <f>Hoja2!B393</f>
        <v>0</v>
      </c>
      <c r="B393">
        <f>Hoja2!R393</f>
        <v>0</v>
      </c>
      <c r="C393" s="1"/>
      <c r="D393" t="str">
        <f>Hoja2!T393</f>
        <v>2026</v>
      </c>
      <c r="E393" s="113">
        <f>Hoja2!U393</f>
        <v>0</v>
      </c>
      <c r="F393" s="113">
        <f>Hoja2!V393</f>
        <v>0</v>
      </c>
      <c r="G393" s="113">
        <f>Hoja2!W393</f>
        <v>0</v>
      </c>
      <c r="H393" s="113">
        <f>Hoja2!X393</f>
        <v>0</v>
      </c>
      <c r="I393" s="5">
        <f>Hoja2!Y393</f>
        <v>0</v>
      </c>
      <c r="J393" s="5">
        <f>Hoja2!Z393</f>
        <v>0</v>
      </c>
      <c r="K393" s="5">
        <f>Hoja2!AB393</f>
        <v>0</v>
      </c>
      <c r="L393" s="5">
        <v>0</v>
      </c>
      <c r="M393" s="96">
        <f>Hoja2!AC393</f>
        <v>0</v>
      </c>
      <c r="N393" s="1" t="str">
        <f>Hoja2!AD393</f>
        <v>N</v>
      </c>
      <c r="O393" s="9" t="str">
        <f>Hoja2!AE393</f>
        <v xml:space="preserve"> - </v>
      </c>
      <c r="P393" s="9" t="str">
        <f>Hoja2!AF393</f>
        <v xml:space="preserve"> - </v>
      </c>
      <c r="Q393" s="9" t="str">
        <f>Hoja2!AG393</f>
        <v xml:space="preserve"> - </v>
      </c>
      <c r="R393" s="9" t="str">
        <f>Hoja2!AH393</f>
        <v xml:space="preserve"> - </v>
      </c>
      <c r="S393" s="9" t="str">
        <f>Hoja2!AI393</f>
        <v>A-1</v>
      </c>
      <c r="T393" s="9" t="str">
        <f>Hoja2!AJ393</f>
        <v>3011020110352</v>
      </c>
      <c r="V393" s="53">
        <f t="shared" si="6"/>
        <v>13</v>
      </c>
    </row>
    <row r="394" spans="1:22" ht="30" customHeight="1" x14ac:dyDescent="0.25">
      <c r="A394" s="186">
        <f>Hoja2!B394</f>
        <v>0</v>
      </c>
      <c r="B394">
        <f>Hoja2!R394</f>
        <v>0</v>
      </c>
      <c r="C394" s="1"/>
      <c r="D394" t="str">
        <f>Hoja2!T394</f>
        <v>2026</v>
      </c>
      <c r="E394" s="113">
        <f>Hoja2!U394</f>
        <v>0</v>
      </c>
      <c r="F394" s="113">
        <f>Hoja2!V394</f>
        <v>0</v>
      </c>
      <c r="G394" s="113">
        <f>Hoja2!W394</f>
        <v>0</v>
      </c>
      <c r="H394" s="113">
        <f>Hoja2!X394</f>
        <v>0</v>
      </c>
      <c r="I394" s="5">
        <f>Hoja2!Y394</f>
        <v>0</v>
      </c>
      <c r="J394" s="5">
        <f>Hoja2!Z394</f>
        <v>0</v>
      </c>
      <c r="K394" s="5">
        <f>Hoja2!AB394</f>
        <v>0</v>
      </c>
      <c r="L394" s="5">
        <v>0</v>
      </c>
      <c r="M394" s="96">
        <f>Hoja2!AC394</f>
        <v>0</v>
      </c>
      <c r="N394" s="1" t="str">
        <f>Hoja2!AD394</f>
        <v>N</v>
      </c>
      <c r="O394" s="9" t="str">
        <f>Hoja2!AE394</f>
        <v xml:space="preserve"> - </v>
      </c>
      <c r="P394" s="9" t="str">
        <f>Hoja2!AF394</f>
        <v xml:space="preserve"> - </v>
      </c>
      <c r="Q394" s="9" t="str">
        <f>Hoja2!AG394</f>
        <v xml:space="preserve"> - </v>
      </c>
      <c r="R394" s="9" t="str">
        <f>Hoja2!AH394</f>
        <v xml:space="preserve"> - </v>
      </c>
      <c r="S394" s="9" t="str">
        <f>Hoja2!AI394</f>
        <v>A-1</v>
      </c>
      <c r="T394" s="9" t="str">
        <f>Hoja2!AJ394</f>
        <v>3011020110353</v>
      </c>
      <c r="V394" s="53">
        <f t="shared" si="6"/>
        <v>13</v>
      </c>
    </row>
    <row r="395" spans="1:22" ht="30" customHeight="1" x14ac:dyDescent="0.25">
      <c r="A395" s="186">
        <f>Hoja2!B395</f>
        <v>0</v>
      </c>
      <c r="B395">
        <f>Hoja2!R395</f>
        <v>0</v>
      </c>
      <c r="C395" s="1"/>
      <c r="D395" t="str">
        <f>Hoja2!T395</f>
        <v>2026</v>
      </c>
      <c r="E395" s="113">
        <f>Hoja2!U395</f>
        <v>0</v>
      </c>
      <c r="F395" s="113">
        <f>Hoja2!V395</f>
        <v>0</v>
      </c>
      <c r="G395" s="113">
        <f>Hoja2!W395</f>
        <v>0</v>
      </c>
      <c r="H395" s="113">
        <f>Hoja2!X395</f>
        <v>0</v>
      </c>
      <c r="I395" s="5">
        <f>Hoja2!Y395</f>
        <v>0</v>
      </c>
      <c r="J395" s="5">
        <f>Hoja2!Z395</f>
        <v>0</v>
      </c>
      <c r="K395" s="5">
        <f>Hoja2!AB395</f>
        <v>0</v>
      </c>
      <c r="L395" s="5">
        <v>0</v>
      </c>
      <c r="M395" s="96">
        <f>Hoja2!AC395</f>
        <v>0</v>
      </c>
      <c r="N395" s="1" t="str">
        <f>Hoja2!AD395</f>
        <v>N</v>
      </c>
      <c r="O395" s="9" t="str">
        <f>Hoja2!AE395</f>
        <v xml:space="preserve"> - </v>
      </c>
      <c r="P395" s="9" t="str">
        <f>Hoja2!AF395</f>
        <v xml:space="preserve"> - </v>
      </c>
      <c r="Q395" s="9" t="str">
        <f>Hoja2!AG395</f>
        <v xml:space="preserve"> - </v>
      </c>
      <c r="R395" s="9" t="str">
        <f>Hoja2!AH395</f>
        <v xml:space="preserve"> - </v>
      </c>
      <c r="S395" s="9" t="str">
        <f>Hoja2!AI395</f>
        <v>A-1</v>
      </c>
      <c r="T395" s="9" t="str">
        <f>Hoja2!AJ395</f>
        <v>3011020110354</v>
      </c>
      <c r="V395" s="53">
        <f t="shared" ref="V395:V458" si="7">LEN(T395)</f>
        <v>13</v>
      </c>
    </row>
    <row r="396" spans="1:22" ht="30" customHeight="1" x14ac:dyDescent="0.25">
      <c r="A396" s="186">
        <f>Hoja2!B396</f>
        <v>0</v>
      </c>
      <c r="B396">
        <f>Hoja2!R396</f>
        <v>0</v>
      </c>
      <c r="C396" s="1"/>
      <c r="D396" t="str">
        <f>Hoja2!T396</f>
        <v>2026</v>
      </c>
      <c r="E396" s="113">
        <f>Hoja2!U396</f>
        <v>0</v>
      </c>
      <c r="F396" s="113">
        <f>Hoja2!V396</f>
        <v>0</v>
      </c>
      <c r="G396" s="113">
        <f>Hoja2!W396</f>
        <v>0</v>
      </c>
      <c r="H396" s="113">
        <f>Hoja2!X396</f>
        <v>0</v>
      </c>
      <c r="I396" s="5">
        <f>Hoja2!Y396</f>
        <v>0</v>
      </c>
      <c r="J396" s="5">
        <f>Hoja2!Z396</f>
        <v>0</v>
      </c>
      <c r="K396" s="5">
        <f>Hoja2!AB396</f>
        <v>0</v>
      </c>
      <c r="L396" s="5">
        <v>0</v>
      </c>
      <c r="M396" s="96">
        <f>Hoja2!AC396</f>
        <v>0</v>
      </c>
      <c r="N396" s="1" t="str">
        <f>Hoja2!AD396</f>
        <v>N</v>
      </c>
      <c r="O396" s="9" t="str">
        <f>Hoja2!AE396</f>
        <v xml:space="preserve"> - </v>
      </c>
      <c r="P396" s="9" t="str">
        <f>Hoja2!AF396</f>
        <v xml:space="preserve"> - </v>
      </c>
      <c r="Q396" s="9" t="str">
        <f>Hoja2!AG396</f>
        <v xml:space="preserve"> - </v>
      </c>
      <c r="R396" s="9" t="str">
        <f>Hoja2!AH396</f>
        <v xml:space="preserve"> - </v>
      </c>
      <c r="S396" s="9" t="str">
        <f>Hoja2!AI396</f>
        <v>A-1</v>
      </c>
      <c r="T396" s="9" t="str">
        <f>Hoja2!AJ396</f>
        <v>3011020110355</v>
      </c>
      <c r="V396" s="53">
        <f t="shared" si="7"/>
        <v>13</v>
      </c>
    </row>
    <row r="397" spans="1:22" ht="30" customHeight="1" x14ac:dyDescent="0.25">
      <c r="A397" s="186">
        <f>Hoja2!B397</f>
        <v>0</v>
      </c>
      <c r="B397">
        <f>Hoja2!R397</f>
        <v>0</v>
      </c>
      <c r="C397" s="1"/>
      <c r="D397" t="str">
        <f>Hoja2!T397</f>
        <v>2026</v>
      </c>
      <c r="E397" s="113">
        <f>Hoja2!U397</f>
        <v>0</v>
      </c>
      <c r="F397" s="113">
        <f>Hoja2!V397</f>
        <v>0</v>
      </c>
      <c r="G397" s="113">
        <f>Hoja2!W397</f>
        <v>0</v>
      </c>
      <c r="H397" s="113">
        <f>Hoja2!X397</f>
        <v>0</v>
      </c>
      <c r="I397" s="5">
        <f>Hoja2!Y397</f>
        <v>0</v>
      </c>
      <c r="J397" s="5">
        <f>Hoja2!Z397</f>
        <v>0</v>
      </c>
      <c r="K397" s="5">
        <f>Hoja2!AB397</f>
        <v>0</v>
      </c>
      <c r="L397" s="5">
        <v>0</v>
      </c>
      <c r="M397" s="96">
        <f>Hoja2!AC397</f>
        <v>0</v>
      </c>
      <c r="N397" s="1" t="str">
        <f>Hoja2!AD397</f>
        <v>N</v>
      </c>
      <c r="O397" s="9" t="str">
        <f>Hoja2!AE397</f>
        <v xml:space="preserve"> - </v>
      </c>
      <c r="P397" s="9" t="str">
        <f>Hoja2!AF397</f>
        <v xml:space="preserve"> - </v>
      </c>
      <c r="Q397" s="9" t="str">
        <f>Hoja2!AG397</f>
        <v xml:space="preserve"> - </v>
      </c>
      <c r="R397" s="9" t="str">
        <f>Hoja2!AH397</f>
        <v xml:space="preserve"> - </v>
      </c>
      <c r="S397" s="9" t="str">
        <f>Hoja2!AI397</f>
        <v>A-1</v>
      </c>
      <c r="T397" s="9" t="str">
        <f>Hoja2!AJ397</f>
        <v>3011020110356</v>
      </c>
      <c r="V397" s="53">
        <f t="shared" si="7"/>
        <v>13</v>
      </c>
    </row>
    <row r="398" spans="1:22" ht="30" customHeight="1" x14ac:dyDescent="0.25">
      <c r="A398" s="186">
        <f>Hoja2!B398</f>
        <v>0</v>
      </c>
      <c r="B398">
        <f>Hoja2!R398</f>
        <v>0</v>
      </c>
      <c r="C398" s="1"/>
      <c r="D398" t="str">
        <f>Hoja2!T398</f>
        <v>2026</v>
      </c>
      <c r="E398" s="113">
        <f>Hoja2!U398</f>
        <v>0</v>
      </c>
      <c r="F398" s="113">
        <f>Hoja2!V398</f>
        <v>0</v>
      </c>
      <c r="G398" s="113">
        <f>Hoja2!W398</f>
        <v>0</v>
      </c>
      <c r="H398" s="113">
        <f>Hoja2!X398</f>
        <v>0</v>
      </c>
      <c r="I398" s="5">
        <f>Hoja2!Y398</f>
        <v>0</v>
      </c>
      <c r="J398" s="5">
        <f>Hoja2!Z398</f>
        <v>0</v>
      </c>
      <c r="K398" s="5">
        <f>Hoja2!AB398</f>
        <v>0</v>
      </c>
      <c r="L398" s="5">
        <v>0</v>
      </c>
      <c r="M398" s="96">
        <f>Hoja2!AC398</f>
        <v>0</v>
      </c>
      <c r="N398" s="1" t="str">
        <f>Hoja2!AD398</f>
        <v>N</v>
      </c>
      <c r="O398" s="9" t="str">
        <f>Hoja2!AE398</f>
        <v xml:space="preserve"> - </v>
      </c>
      <c r="P398" s="9" t="str">
        <f>Hoja2!AF398</f>
        <v xml:space="preserve"> - </v>
      </c>
      <c r="Q398" s="9" t="str">
        <f>Hoja2!AG398</f>
        <v xml:space="preserve"> - </v>
      </c>
      <c r="R398" s="9" t="str">
        <f>Hoja2!AH398</f>
        <v xml:space="preserve"> - </v>
      </c>
      <c r="S398" s="9" t="str">
        <f>Hoja2!AI398</f>
        <v>A-1</v>
      </c>
      <c r="T398" s="9" t="str">
        <f>Hoja2!AJ398</f>
        <v>3011020110357</v>
      </c>
      <c r="V398" s="53">
        <f t="shared" si="7"/>
        <v>13</v>
      </c>
    </row>
    <row r="399" spans="1:22" ht="30" customHeight="1" x14ac:dyDescent="0.25">
      <c r="A399" s="186">
        <f>Hoja2!B399</f>
        <v>0</v>
      </c>
      <c r="B399">
        <f>Hoja2!R399</f>
        <v>0</v>
      </c>
      <c r="C399" s="1"/>
      <c r="D399" t="str">
        <f>Hoja2!T399</f>
        <v>2026</v>
      </c>
      <c r="E399" s="113">
        <f>Hoja2!U399</f>
        <v>0</v>
      </c>
      <c r="F399" s="113">
        <f>Hoja2!V399</f>
        <v>0</v>
      </c>
      <c r="G399" s="113">
        <f>Hoja2!W399</f>
        <v>0</v>
      </c>
      <c r="H399" s="113">
        <f>Hoja2!X399</f>
        <v>0</v>
      </c>
      <c r="I399" s="5">
        <f>Hoja2!Y399</f>
        <v>0</v>
      </c>
      <c r="J399" s="5">
        <f>Hoja2!Z399</f>
        <v>0</v>
      </c>
      <c r="K399" s="5">
        <f>Hoja2!AB399</f>
        <v>0</v>
      </c>
      <c r="L399" s="5">
        <v>0</v>
      </c>
      <c r="M399" s="96">
        <f>Hoja2!AC399</f>
        <v>0</v>
      </c>
      <c r="N399" s="1" t="str">
        <f>Hoja2!AD399</f>
        <v>N</v>
      </c>
      <c r="O399" s="9" t="str">
        <f>Hoja2!AE399</f>
        <v xml:space="preserve"> - </v>
      </c>
      <c r="P399" s="9" t="str">
        <f>Hoja2!AF399</f>
        <v xml:space="preserve"> - </v>
      </c>
      <c r="Q399" s="9" t="str">
        <f>Hoja2!AG399</f>
        <v xml:space="preserve"> - </v>
      </c>
      <c r="R399" s="9" t="str">
        <f>Hoja2!AH399</f>
        <v xml:space="preserve"> - </v>
      </c>
      <c r="S399" s="9" t="str">
        <f>Hoja2!AI399</f>
        <v>A-1</v>
      </c>
      <c r="T399" s="9" t="str">
        <f>Hoja2!AJ399</f>
        <v>3011020110358</v>
      </c>
      <c r="V399" s="53">
        <f t="shared" si="7"/>
        <v>13</v>
      </c>
    </row>
    <row r="400" spans="1:22" ht="30" customHeight="1" x14ac:dyDescent="0.25">
      <c r="A400" s="186">
        <f>Hoja2!B400</f>
        <v>0</v>
      </c>
      <c r="B400">
        <f>Hoja2!R400</f>
        <v>0</v>
      </c>
      <c r="C400" s="1"/>
      <c r="D400" t="str">
        <f>Hoja2!T400</f>
        <v>2026</v>
      </c>
      <c r="E400" s="113">
        <f>Hoja2!U400</f>
        <v>0</v>
      </c>
      <c r="F400" s="113">
        <f>Hoja2!V400</f>
        <v>0</v>
      </c>
      <c r="G400" s="113">
        <f>Hoja2!W400</f>
        <v>0</v>
      </c>
      <c r="H400" s="113">
        <f>Hoja2!X400</f>
        <v>0</v>
      </c>
      <c r="I400" s="5">
        <f>Hoja2!Y400</f>
        <v>0</v>
      </c>
      <c r="J400" s="5">
        <f>Hoja2!Z400</f>
        <v>0</v>
      </c>
      <c r="K400" s="5">
        <f>Hoja2!AB400</f>
        <v>0</v>
      </c>
      <c r="L400" s="5">
        <v>0</v>
      </c>
      <c r="M400" s="96">
        <f>Hoja2!AC400</f>
        <v>0</v>
      </c>
      <c r="N400" s="1" t="str">
        <f>Hoja2!AD400</f>
        <v>N</v>
      </c>
      <c r="O400" s="9" t="str">
        <f>Hoja2!AE400</f>
        <v xml:space="preserve"> - </v>
      </c>
      <c r="P400" s="9" t="str">
        <f>Hoja2!AF400</f>
        <v xml:space="preserve"> - </v>
      </c>
      <c r="Q400" s="9" t="str">
        <f>Hoja2!AG400</f>
        <v xml:space="preserve"> - </v>
      </c>
      <c r="R400" s="9" t="str">
        <f>Hoja2!AH400</f>
        <v xml:space="preserve"> - </v>
      </c>
      <c r="S400" s="9" t="str">
        <f>Hoja2!AI400</f>
        <v>A-1</v>
      </c>
      <c r="T400" s="9" t="str">
        <f>Hoja2!AJ400</f>
        <v>3011020110359</v>
      </c>
      <c r="V400" s="53">
        <f t="shared" si="7"/>
        <v>13</v>
      </c>
    </row>
    <row r="401" spans="1:22" ht="30" customHeight="1" x14ac:dyDescent="0.25">
      <c r="A401" s="186">
        <f>Hoja2!B401</f>
        <v>0</v>
      </c>
      <c r="B401">
        <f>Hoja2!R401</f>
        <v>0</v>
      </c>
      <c r="C401" s="1"/>
      <c r="D401" t="str">
        <f>Hoja2!T401</f>
        <v>2026</v>
      </c>
      <c r="E401" s="113">
        <f>Hoja2!U401</f>
        <v>0</v>
      </c>
      <c r="F401" s="113">
        <f>Hoja2!V401</f>
        <v>0</v>
      </c>
      <c r="G401" s="113">
        <f>Hoja2!W401</f>
        <v>0</v>
      </c>
      <c r="H401" s="113">
        <f>Hoja2!X401</f>
        <v>0</v>
      </c>
      <c r="I401" s="5">
        <f>Hoja2!Y401</f>
        <v>0</v>
      </c>
      <c r="J401" s="5">
        <f>Hoja2!Z401</f>
        <v>0</v>
      </c>
      <c r="K401" s="5">
        <f>Hoja2!AB401</f>
        <v>0</v>
      </c>
      <c r="L401" s="5">
        <v>0</v>
      </c>
      <c r="M401" s="96">
        <f>Hoja2!AC401</f>
        <v>0</v>
      </c>
      <c r="N401" s="1" t="str">
        <f>Hoja2!AD401</f>
        <v>N</v>
      </c>
      <c r="O401" s="9" t="str">
        <f>Hoja2!AE401</f>
        <v xml:space="preserve"> - </v>
      </c>
      <c r="P401" s="9" t="str">
        <f>Hoja2!AF401</f>
        <v xml:space="preserve"> - </v>
      </c>
      <c r="Q401" s="9" t="str">
        <f>Hoja2!AG401</f>
        <v xml:space="preserve"> - </v>
      </c>
      <c r="R401" s="9" t="str">
        <f>Hoja2!AH401</f>
        <v xml:space="preserve"> - </v>
      </c>
      <c r="S401" s="9" t="str">
        <f>Hoja2!AI401</f>
        <v>A-1</v>
      </c>
      <c r="T401" s="9" t="str">
        <f>Hoja2!AJ401</f>
        <v>3011020110360</v>
      </c>
      <c r="V401" s="53">
        <f t="shared" si="7"/>
        <v>13</v>
      </c>
    </row>
    <row r="402" spans="1:22" ht="30" customHeight="1" x14ac:dyDescent="0.25">
      <c r="A402" s="186">
        <f>Hoja2!B402</f>
        <v>0</v>
      </c>
      <c r="B402">
        <f>Hoja2!R402</f>
        <v>0</v>
      </c>
      <c r="C402" s="1"/>
      <c r="D402" t="str">
        <f>Hoja2!T402</f>
        <v>2026</v>
      </c>
      <c r="E402" s="113">
        <f>Hoja2!U402</f>
        <v>0</v>
      </c>
      <c r="F402" s="113">
        <f>Hoja2!V402</f>
        <v>0</v>
      </c>
      <c r="G402" s="113">
        <f>Hoja2!W402</f>
        <v>0</v>
      </c>
      <c r="H402" s="113">
        <f>Hoja2!X402</f>
        <v>0</v>
      </c>
      <c r="I402" s="5">
        <f>Hoja2!Y402</f>
        <v>0</v>
      </c>
      <c r="J402" s="5">
        <f>Hoja2!Z402</f>
        <v>0</v>
      </c>
      <c r="K402" s="5">
        <f>Hoja2!AB402</f>
        <v>0</v>
      </c>
      <c r="L402" s="5">
        <v>0</v>
      </c>
      <c r="M402" s="96">
        <f>Hoja2!AC402</f>
        <v>0</v>
      </c>
      <c r="N402" s="1" t="str">
        <f>Hoja2!AD402</f>
        <v>N</v>
      </c>
      <c r="O402" s="9" t="str">
        <f>Hoja2!AE402</f>
        <v xml:space="preserve"> - </v>
      </c>
      <c r="P402" s="9" t="str">
        <f>Hoja2!AF402</f>
        <v xml:space="preserve"> - </v>
      </c>
      <c r="Q402" s="9" t="str">
        <f>Hoja2!AG402</f>
        <v xml:space="preserve"> - </v>
      </c>
      <c r="R402" s="9" t="str">
        <f>Hoja2!AH402</f>
        <v xml:space="preserve"> - </v>
      </c>
      <c r="S402" s="9" t="str">
        <f>Hoja2!AI402</f>
        <v>A-1</v>
      </c>
      <c r="T402" s="9" t="str">
        <f>Hoja2!AJ402</f>
        <v>3011020110361</v>
      </c>
      <c r="V402" s="53">
        <f t="shared" si="7"/>
        <v>13</v>
      </c>
    </row>
    <row r="403" spans="1:22" ht="30" customHeight="1" x14ac:dyDescent="0.25">
      <c r="A403" s="186">
        <f>Hoja2!B403</f>
        <v>0</v>
      </c>
      <c r="B403">
        <f>Hoja2!R403</f>
        <v>0</v>
      </c>
      <c r="C403" s="1"/>
      <c r="D403" t="str">
        <f>Hoja2!T403</f>
        <v>2026</v>
      </c>
      <c r="E403" s="113">
        <f>Hoja2!U403</f>
        <v>0</v>
      </c>
      <c r="F403" s="113">
        <f>Hoja2!V403</f>
        <v>0</v>
      </c>
      <c r="G403" s="113">
        <f>Hoja2!W403</f>
        <v>0</v>
      </c>
      <c r="H403" s="113">
        <f>Hoja2!X403</f>
        <v>0</v>
      </c>
      <c r="I403" s="5">
        <f>Hoja2!Y403</f>
        <v>0</v>
      </c>
      <c r="J403" s="5">
        <f>Hoja2!Z403</f>
        <v>0</v>
      </c>
      <c r="K403" s="5">
        <f>Hoja2!AB403</f>
        <v>0</v>
      </c>
      <c r="L403" s="5">
        <v>0</v>
      </c>
      <c r="M403" s="96">
        <f>Hoja2!AC403</f>
        <v>0</v>
      </c>
      <c r="N403" s="1" t="str">
        <f>Hoja2!AD403</f>
        <v>N</v>
      </c>
      <c r="O403" s="9" t="str">
        <f>Hoja2!AE403</f>
        <v xml:space="preserve"> - </v>
      </c>
      <c r="P403" s="9" t="str">
        <f>Hoja2!AF403</f>
        <v xml:space="preserve"> - </v>
      </c>
      <c r="Q403" s="9" t="str">
        <f>Hoja2!AG403</f>
        <v xml:space="preserve"> - </v>
      </c>
      <c r="R403" s="9" t="str">
        <f>Hoja2!AH403</f>
        <v xml:space="preserve"> - </v>
      </c>
      <c r="S403" s="9" t="str">
        <f>Hoja2!AI403</f>
        <v>A-1</v>
      </c>
      <c r="T403" s="9" t="str">
        <f>Hoja2!AJ403</f>
        <v>3011020110362</v>
      </c>
      <c r="V403" s="53">
        <f t="shared" si="7"/>
        <v>13</v>
      </c>
    </row>
    <row r="404" spans="1:22" ht="30" customHeight="1" x14ac:dyDescent="0.25">
      <c r="A404" s="186">
        <f>Hoja2!B404</f>
        <v>0</v>
      </c>
      <c r="B404">
        <f>Hoja2!R404</f>
        <v>0</v>
      </c>
      <c r="C404" s="1"/>
      <c r="D404" t="str">
        <f>Hoja2!T404</f>
        <v>2026</v>
      </c>
      <c r="E404" s="113">
        <f>Hoja2!U404</f>
        <v>0</v>
      </c>
      <c r="F404" s="113">
        <f>Hoja2!V404</f>
        <v>0</v>
      </c>
      <c r="G404" s="113">
        <f>Hoja2!W404</f>
        <v>0</v>
      </c>
      <c r="H404" s="113">
        <f>Hoja2!X404</f>
        <v>0</v>
      </c>
      <c r="I404" s="5">
        <f>Hoja2!Y404</f>
        <v>0</v>
      </c>
      <c r="J404" s="5">
        <f>Hoja2!Z404</f>
        <v>0</v>
      </c>
      <c r="K404" s="5">
        <f>Hoja2!AB404</f>
        <v>0</v>
      </c>
      <c r="L404" s="5">
        <v>0</v>
      </c>
      <c r="M404" s="96">
        <f>Hoja2!AC404</f>
        <v>0</v>
      </c>
      <c r="N404" s="1" t="str">
        <f>Hoja2!AD404</f>
        <v>N</v>
      </c>
      <c r="O404" s="9" t="str">
        <f>Hoja2!AE404</f>
        <v xml:space="preserve"> - </v>
      </c>
      <c r="P404" s="9" t="str">
        <f>Hoja2!AF404</f>
        <v xml:space="preserve"> - </v>
      </c>
      <c r="Q404" s="9" t="str">
        <f>Hoja2!AG404</f>
        <v xml:space="preserve"> - </v>
      </c>
      <c r="R404" s="9" t="str">
        <f>Hoja2!AH404</f>
        <v xml:space="preserve"> - </v>
      </c>
      <c r="S404" s="9" t="str">
        <f>Hoja2!AI404</f>
        <v>A-1</v>
      </c>
      <c r="T404" s="9" t="str">
        <f>Hoja2!AJ404</f>
        <v>3011020110363</v>
      </c>
      <c r="V404" s="53">
        <f t="shared" si="7"/>
        <v>13</v>
      </c>
    </row>
    <row r="405" spans="1:22" ht="30" customHeight="1" x14ac:dyDescent="0.25">
      <c r="A405" s="186">
        <f>Hoja2!B405</f>
        <v>0</v>
      </c>
      <c r="B405">
        <f>Hoja2!R405</f>
        <v>0</v>
      </c>
      <c r="C405" s="1"/>
      <c r="D405" t="str">
        <f>Hoja2!T405</f>
        <v>2026</v>
      </c>
      <c r="E405" s="113">
        <f>Hoja2!U405</f>
        <v>0</v>
      </c>
      <c r="F405" s="113">
        <f>Hoja2!V405</f>
        <v>0</v>
      </c>
      <c r="G405" s="113">
        <f>Hoja2!W405</f>
        <v>0</v>
      </c>
      <c r="H405" s="113">
        <f>Hoja2!X405</f>
        <v>0</v>
      </c>
      <c r="I405" s="5">
        <f>Hoja2!Y405</f>
        <v>0</v>
      </c>
      <c r="J405" s="5">
        <f>Hoja2!Z405</f>
        <v>0</v>
      </c>
      <c r="K405" s="5">
        <f>Hoja2!AB405</f>
        <v>0</v>
      </c>
      <c r="L405" s="5">
        <v>0</v>
      </c>
      <c r="M405" s="96">
        <f>Hoja2!AC405</f>
        <v>0</v>
      </c>
      <c r="N405" s="1" t="str">
        <f>Hoja2!AD405</f>
        <v>N</v>
      </c>
      <c r="O405" s="9" t="str">
        <f>Hoja2!AE405</f>
        <v xml:space="preserve"> - </v>
      </c>
      <c r="P405" s="9" t="str">
        <f>Hoja2!AF405</f>
        <v xml:space="preserve"> - </v>
      </c>
      <c r="Q405" s="9" t="str">
        <f>Hoja2!AG405</f>
        <v xml:space="preserve"> - </v>
      </c>
      <c r="R405" s="9" t="str">
        <f>Hoja2!AH405</f>
        <v xml:space="preserve"> - </v>
      </c>
      <c r="S405" s="9" t="str">
        <f>Hoja2!AI405</f>
        <v>A-1</v>
      </c>
      <c r="T405" s="9" t="str">
        <f>Hoja2!AJ405</f>
        <v>3011020110364</v>
      </c>
      <c r="V405" s="53">
        <f t="shared" si="7"/>
        <v>13</v>
      </c>
    </row>
    <row r="406" spans="1:22" ht="30" customHeight="1" x14ac:dyDescent="0.25">
      <c r="A406" s="186">
        <f>Hoja2!B406</f>
        <v>0</v>
      </c>
      <c r="B406">
        <f>Hoja2!R406</f>
        <v>0</v>
      </c>
      <c r="C406" s="1"/>
      <c r="D406" t="str">
        <f>Hoja2!T406</f>
        <v>2026</v>
      </c>
      <c r="E406" s="113">
        <f>Hoja2!U406</f>
        <v>0</v>
      </c>
      <c r="F406" s="113">
        <f>Hoja2!V406</f>
        <v>0</v>
      </c>
      <c r="G406" s="113">
        <f>Hoja2!W406</f>
        <v>0</v>
      </c>
      <c r="H406" s="113">
        <f>Hoja2!X406</f>
        <v>0</v>
      </c>
      <c r="I406" s="5">
        <f>Hoja2!Y406</f>
        <v>0</v>
      </c>
      <c r="J406" s="5">
        <f>Hoja2!Z406</f>
        <v>0</v>
      </c>
      <c r="K406" s="5">
        <f>Hoja2!AB406</f>
        <v>0</v>
      </c>
      <c r="L406" s="5">
        <v>0</v>
      </c>
      <c r="M406" s="96">
        <f>Hoja2!AC406</f>
        <v>0</v>
      </c>
      <c r="N406" s="1" t="str">
        <f>Hoja2!AD406</f>
        <v>N</v>
      </c>
      <c r="O406" s="9" t="str">
        <f>Hoja2!AE406</f>
        <v xml:space="preserve"> - </v>
      </c>
      <c r="P406" s="9" t="str">
        <f>Hoja2!AF406</f>
        <v xml:space="preserve"> - </v>
      </c>
      <c r="Q406" s="9" t="str">
        <f>Hoja2!AG406</f>
        <v xml:space="preserve"> - </v>
      </c>
      <c r="R406" s="9" t="str">
        <f>Hoja2!AH406</f>
        <v xml:space="preserve"> - </v>
      </c>
      <c r="S406" s="9" t="str">
        <f>Hoja2!AI406</f>
        <v>A-1</v>
      </c>
      <c r="T406" s="9" t="str">
        <f>Hoja2!AJ406</f>
        <v>3011020110365</v>
      </c>
      <c r="V406" s="53">
        <f t="shared" si="7"/>
        <v>13</v>
      </c>
    </row>
    <row r="407" spans="1:22" ht="30" customHeight="1" x14ac:dyDescent="0.25">
      <c r="A407" s="186">
        <f>Hoja2!B407</f>
        <v>0</v>
      </c>
      <c r="B407">
        <f>Hoja2!R407</f>
        <v>0</v>
      </c>
      <c r="C407" s="1"/>
      <c r="D407" t="str">
        <f>Hoja2!T407</f>
        <v>2026</v>
      </c>
      <c r="E407" s="113">
        <f>Hoja2!U407</f>
        <v>0</v>
      </c>
      <c r="F407" s="113">
        <f>Hoja2!V407</f>
        <v>0</v>
      </c>
      <c r="G407" s="113">
        <f>Hoja2!W407</f>
        <v>0</v>
      </c>
      <c r="H407" s="113">
        <f>Hoja2!X407</f>
        <v>0</v>
      </c>
      <c r="I407" s="5">
        <f>Hoja2!Y407</f>
        <v>0</v>
      </c>
      <c r="J407" s="5">
        <f>Hoja2!Z407</f>
        <v>0</v>
      </c>
      <c r="K407" s="5">
        <f>Hoja2!AB407</f>
        <v>0</v>
      </c>
      <c r="L407" s="5">
        <v>0</v>
      </c>
      <c r="M407" s="96">
        <f>Hoja2!AC407</f>
        <v>0</v>
      </c>
      <c r="N407" s="1" t="str">
        <f>Hoja2!AD407</f>
        <v>N</v>
      </c>
      <c r="O407" s="9" t="str">
        <f>Hoja2!AE407</f>
        <v xml:space="preserve"> - </v>
      </c>
      <c r="P407" s="9" t="str">
        <f>Hoja2!AF407</f>
        <v xml:space="preserve"> - </v>
      </c>
      <c r="Q407" s="9" t="str">
        <f>Hoja2!AG407</f>
        <v xml:space="preserve"> - </v>
      </c>
      <c r="R407" s="9" t="str">
        <f>Hoja2!AH407</f>
        <v xml:space="preserve"> - </v>
      </c>
      <c r="S407" s="9" t="str">
        <f>Hoja2!AI407</f>
        <v>A-1</v>
      </c>
      <c r="T407" s="9" t="str">
        <f>Hoja2!AJ407</f>
        <v>3011020110366</v>
      </c>
      <c r="V407" s="53">
        <f t="shared" si="7"/>
        <v>13</v>
      </c>
    </row>
    <row r="408" spans="1:22" ht="30" customHeight="1" x14ac:dyDescent="0.25">
      <c r="A408" s="186">
        <f>Hoja2!B408</f>
        <v>0</v>
      </c>
      <c r="B408">
        <f>Hoja2!R408</f>
        <v>0</v>
      </c>
      <c r="C408" s="1"/>
      <c r="D408" t="str">
        <f>Hoja2!T408</f>
        <v>2026</v>
      </c>
      <c r="E408" s="113">
        <f>Hoja2!U408</f>
        <v>0</v>
      </c>
      <c r="F408" s="113">
        <f>Hoja2!V408</f>
        <v>0</v>
      </c>
      <c r="G408" s="113">
        <f>Hoja2!W408</f>
        <v>0</v>
      </c>
      <c r="H408" s="113">
        <f>Hoja2!X408</f>
        <v>0</v>
      </c>
      <c r="I408" s="5">
        <f>Hoja2!Y408</f>
        <v>0</v>
      </c>
      <c r="J408" s="5">
        <f>Hoja2!Z408</f>
        <v>0</v>
      </c>
      <c r="K408" s="5">
        <f>Hoja2!AB408</f>
        <v>0</v>
      </c>
      <c r="L408" s="5">
        <v>0</v>
      </c>
      <c r="M408" s="96">
        <f>Hoja2!AC408</f>
        <v>0</v>
      </c>
      <c r="N408" s="1" t="str">
        <f>Hoja2!AD408</f>
        <v>N</v>
      </c>
      <c r="O408" s="9" t="str">
        <f>Hoja2!AE408</f>
        <v xml:space="preserve"> - </v>
      </c>
      <c r="P408" s="9" t="str">
        <f>Hoja2!AF408</f>
        <v xml:space="preserve"> - </v>
      </c>
      <c r="Q408" s="9" t="str">
        <f>Hoja2!AG408</f>
        <v xml:space="preserve"> - </v>
      </c>
      <c r="R408" s="9" t="str">
        <f>Hoja2!AH408</f>
        <v xml:space="preserve"> - </v>
      </c>
      <c r="S408" s="9" t="str">
        <f>Hoja2!AI408</f>
        <v>A-1</v>
      </c>
      <c r="T408" s="9" t="str">
        <f>Hoja2!AJ408</f>
        <v>3011020110367</v>
      </c>
      <c r="V408" s="53">
        <f t="shared" si="7"/>
        <v>13</v>
      </c>
    </row>
    <row r="409" spans="1:22" ht="30" customHeight="1" x14ac:dyDescent="0.25">
      <c r="A409" s="186">
        <f>Hoja2!B409</f>
        <v>0</v>
      </c>
      <c r="B409">
        <f>Hoja2!R409</f>
        <v>0</v>
      </c>
      <c r="C409" s="1"/>
      <c r="D409" t="str">
        <f>Hoja2!T409</f>
        <v>2026</v>
      </c>
      <c r="E409" s="113">
        <f>Hoja2!U409</f>
        <v>0</v>
      </c>
      <c r="F409" s="113">
        <f>Hoja2!V409</f>
        <v>0</v>
      </c>
      <c r="G409" s="113">
        <f>Hoja2!W409</f>
        <v>0</v>
      </c>
      <c r="H409" s="113">
        <f>Hoja2!X409</f>
        <v>0</v>
      </c>
      <c r="I409" s="5">
        <f>Hoja2!Y409</f>
        <v>0</v>
      </c>
      <c r="J409" s="5">
        <f>Hoja2!Z409</f>
        <v>0</v>
      </c>
      <c r="K409" s="5">
        <f>Hoja2!AB409</f>
        <v>0</v>
      </c>
      <c r="L409" s="5">
        <v>0</v>
      </c>
      <c r="M409" s="96">
        <f>Hoja2!AC409</f>
        <v>0</v>
      </c>
      <c r="N409" s="1" t="str">
        <f>Hoja2!AD409</f>
        <v>N</v>
      </c>
      <c r="O409" s="9" t="str">
        <f>Hoja2!AE409</f>
        <v xml:space="preserve"> - </v>
      </c>
      <c r="P409" s="9" t="str">
        <f>Hoja2!AF409</f>
        <v xml:space="preserve"> - </v>
      </c>
      <c r="Q409" s="9" t="str">
        <f>Hoja2!AG409</f>
        <v xml:space="preserve"> - </v>
      </c>
      <c r="R409" s="9" t="str">
        <f>Hoja2!AH409</f>
        <v xml:space="preserve"> - </v>
      </c>
      <c r="S409" s="9" t="str">
        <f>Hoja2!AI409</f>
        <v>A-1</v>
      </c>
      <c r="T409" s="9" t="str">
        <f>Hoja2!AJ409</f>
        <v>3011020110368</v>
      </c>
      <c r="V409" s="53">
        <f t="shared" si="7"/>
        <v>13</v>
      </c>
    </row>
    <row r="410" spans="1:22" ht="30" customHeight="1" x14ac:dyDescent="0.25">
      <c r="A410" s="186">
        <f>Hoja2!B410</f>
        <v>0</v>
      </c>
      <c r="B410">
        <f>Hoja2!R410</f>
        <v>0</v>
      </c>
      <c r="C410" s="1"/>
      <c r="D410" t="str">
        <f>Hoja2!T410</f>
        <v>2026</v>
      </c>
      <c r="E410" s="113">
        <f>Hoja2!U410</f>
        <v>0</v>
      </c>
      <c r="F410" s="113">
        <f>Hoja2!V410</f>
        <v>0</v>
      </c>
      <c r="G410" s="113">
        <f>Hoja2!W410</f>
        <v>0</v>
      </c>
      <c r="H410" s="113">
        <f>Hoja2!X410</f>
        <v>0</v>
      </c>
      <c r="I410" s="5">
        <f>Hoja2!Y410</f>
        <v>0</v>
      </c>
      <c r="J410" s="5">
        <f>Hoja2!Z410</f>
        <v>0</v>
      </c>
      <c r="K410" s="5">
        <f>Hoja2!AB410</f>
        <v>0</v>
      </c>
      <c r="L410" s="5">
        <v>0</v>
      </c>
      <c r="M410" s="96">
        <f>Hoja2!AC410</f>
        <v>0</v>
      </c>
      <c r="N410" s="1" t="str">
        <f>Hoja2!AD410</f>
        <v>N</v>
      </c>
      <c r="O410" s="9" t="str">
        <f>Hoja2!AE410</f>
        <v xml:space="preserve"> - </v>
      </c>
      <c r="P410" s="9" t="str">
        <f>Hoja2!AF410</f>
        <v xml:space="preserve"> - </v>
      </c>
      <c r="Q410" s="9" t="str">
        <f>Hoja2!AG410</f>
        <v xml:space="preserve"> - </v>
      </c>
      <c r="R410" s="9" t="str">
        <f>Hoja2!AH410</f>
        <v xml:space="preserve"> - </v>
      </c>
      <c r="S410" s="9" t="str">
        <f>Hoja2!AI410</f>
        <v>A-1</v>
      </c>
      <c r="T410" s="9" t="str">
        <f>Hoja2!AJ410</f>
        <v>3011020110369</v>
      </c>
      <c r="V410" s="53">
        <f t="shared" si="7"/>
        <v>13</v>
      </c>
    </row>
    <row r="411" spans="1:22" ht="30" customHeight="1" x14ac:dyDescent="0.25">
      <c r="A411" s="186">
        <f>Hoja2!B411</f>
        <v>0</v>
      </c>
      <c r="B411">
        <f>Hoja2!R411</f>
        <v>0</v>
      </c>
      <c r="C411" s="1"/>
      <c r="D411" t="str">
        <f>Hoja2!T411</f>
        <v>2026</v>
      </c>
      <c r="E411" s="113">
        <f>Hoja2!U411</f>
        <v>0</v>
      </c>
      <c r="F411" s="113">
        <f>Hoja2!V411</f>
        <v>0</v>
      </c>
      <c r="G411" s="113">
        <f>Hoja2!W411</f>
        <v>0</v>
      </c>
      <c r="H411" s="113">
        <f>Hoja2!X411</f>
        <v>0</v>
      </c>
      <c r="I411" s="5">
        <f>Hoja2!Y411</f>
        <v>0</v>
      </c>
      <c r="J411" s="5">
        <f>Hoja2!Z411</f>
        <v>0</v>
      </c>
      <c r="K411" s="5">
        <f>Hoja2!AB411</f>
        <v>0</v>
      </c>
      <c r="L411" s="5">
        <v>0</v>
      </c>
      <c r="M411" s="96">
        <f>Hoja2!AC411</f>
        <v>0</v>
      </c>
      <c r="N411" s="1" t="str">
        <f>Hoja2!AD411</f>
        <v>N</v>
      </c>
      <c r="O411" s="9" t="str">
        <f>Hoja2!AE411</f>
        <v xml:space="preserve"> - </v>
      </c>
      <c r="P411" s="9" t="str">
        <f>Hoja2!AF411</f>
        <v xml:space="preserve"> - </v>
      </c>
      <c r="Q411" s="9" t="str">
        <f>Hoja2!AG411</f>
        <v xml:space="preserve"> - </v>
      </c>
      <c r="R411" s="9" t="str">
        <f>Hoja2!AH411</f>
        <v xml:space="preserve"> - </v>
      </c>
      <c r="S411" s="9" t="str">
        <f>Hoja2!AI411</f>
        <v>A-1</v>
      </c>
      <c r="T411" s="9" t="str">
        <f>Hoja2!AJ411</f>
        <v>3011020110370</v>
      </c>
      <c r="V411" s="53">
        <f t="shared" si="7"/>
        <v>13</v>
      </c>
    </row>
    <row r="412" spans="1:22" ht="30" customHeight="1" x14ac:dyDescent="0.25">
      <c r="A412" s="186">
        <f>Hoja2!B412</f>
        <v>0</v>
      </c>
      <c r="B412">
        <f>Hoja2!R412</f>
        <v>0</v>
      </c>
      <c r="C412" s="1"/>
      <c r="D412" t="str">
        <f>Hoja2!T412</f>
        <v>2026</v>
      </c>
      <c r="E412" s="113">
        <f>Hoja2!U412</f>
        <v>0</v>
      </c>
      <c r="F412" s="113">
        <f>Hoja2!V412</f>
        <v>0</v>
      </c>
      <c r="G412" s="113">
        <f>Hoja2!W412</f>
        <v>0</v>
      </c>
      <c r="H412" s="113">
        <f>Hoja2!X412</f>
        <v>0</v>
      </c>
      <c r="I412" s="5">
        <f>Hoja2!Y412</f>
        <v>0</v>
      </c>
      <c r="J412" s="5">
        <f>Hoja2!Z412</f>
        <v>0</v>
      </c>
      <c r="K412" s="5">
        <f>Hoja2!AB412</f>
        <v>0</v>
      </c>
      <c r="L412" s="5">
        <v>0</v>
      </c>
      <c r="M412" s="96">
        <f>Hoja2!AC412</f>
        <v>0</v>
      </c>
      <c r="N412" s="1" t="str">
        <f>Hoja2!AD412</f>
        <v>N</v>
      </c>
      <c r="O412" s="9" t="str">
        <f>Hoja2!AE412</f>
        <v xml:space="preserve"> - </v>
      </c>
      <c r="P412" s="9" t="str">
        <f>Hoja2!AF412</f>
        <v xml:space="preserve"> - </v>
      </c>
      <c r="Q412" s="9" t="str">
        <f>Hoja2!AG412</f>
        <v xml:space="preserve"> - </v>
      </c>
      <c r="R412" s="9" t="str">
        <f>Hoja2!AH412</f>
        <v xml:space="preserve"> - </v>
      </c>
      <c r="S412" s="9" t="str">
        <f>Hoja2!AI412</f>
        <v>A-1</v>
      </c>
      <c r="T412" s="9" t="str">
        <f>Hoja2!AJ412</f>
        <v>3011020110371</v>
      </c>
      <c r="V412" s="53">
        <f t="shared" si="7"/>
        <v>13</v>
      </c>
    </row>
    <row r="413" spans="1:22" ht="30" customHeight="1" x14ac:dyDescent="0.25">
      <c r="A413" s="186">
        <f>Hoja2!B413</f>
        <v>0</v>
      </c>
      <c r="B413">
        <f>Hoja2!R413</f>
        <v>0</v>
      </c>
      <c r="C413" s="1"/>
      <c r="D413" t="str">
        <f>Hoja2!T413</f>
        <v>2026</v>
      </c>
      <c r="E413" s="113">
        <f>Hoja2!U413</f>
        <v>0</v>
      </c>
      <c r="F413" s="113">
        <f>Hoja2!V413</f>
        <v>0</v>
      </c>
      <c r="G413" s="113">
        <f>Hoja2!W413</f>
        <v>0</v>
      </c>
      <c r="H413" s="113">
        <f>Hoja2!X413</f>
        <v>0</v>
      </c>
      <c r="I413" s="5">
        <f>Hoja2!Y413</f>
        <v>0</v>
      </c>
      <c r="J413" s="5">
        <f>Hoja2!Z413</f>
        <v>0</v>
      </c>
      <c r="K413" s="5">
        <f>Hoja2!AB413</f>
        <v>0</v>
      </c>
      <c r="L413" s="5">
        <v>0</v>
      </c>
      <c r="M413" s="96">
        <f>Hoja2!AC413</f>
        <v>0</v>
      </c>
      <c r="N413" s="1" t="str">
        <f>Hoja2!AD413</f>
        <v>N</v>
      </c>
      <c r="O413" s="9" t="str">
        <f>Hoja2!AE413</f>
        <v xml:space="preserve"> - </v>
      </c>
      <c r="P413" s="9" t="str">
        <f>Hoja2!AF413</f>
        <v xml:space="preserve"> - </v>
      </c>
      <c r="Q413" s="9" t="str">
        <f>Hoja2!AG413</f>
        <v xml:space="preserve"> - </v>
      </c>
      <c r="R413" s="9" t="str">
        <f>Hoja2!AH413</f>
        <v xml:space="preserve"> - </v>
      </c>
      <c r="S413" s="9" t="str">
        <f>Hoja2!AI413</f>
        <v>A-1</v>
      </c>
      <c r="T413" s="9" t="str">
        <f>Hoja2!AJ413</f>
        <v>3011020110372</v>
      </c>
      <c r="V413" s="53">
        <f t="shared" si="7"/>
        <v>13</v>
      </c>
    </row>
    <row r="414" spans="1:22" ht="30" customHeight="1" x14ac:dyDescent="0.25">
      <c r="A414" s="186">
        <f>Hoja2!B414</f>
        <v>0</v>
      </c>
      <c r="B414">
        <f>Hoja2!R414</f>
        <v>0</v>
      </c>
      <c r="C414" s="1"/>
      <c r="D414" t="str">
        <f>Hoja2!T414</f>
        <v>2026</v>
      </c>
      <c r="E414" s="113">
        <f>Hoja2!U414</f>
        <v>0</v>
      </c>
      <c r="F414" s="113">
        <f>Hoja2!V414</f>
        <v>0</v>
      </c>
      <c r="G414" s="113">
        <f>Hoja2!W414</f>
        <v>0</v>
      </c>
      <c r="H414" s="113">
        <f>Hoja2!X414</f>
        <v>0</v>
      </c>
      <c r="I414" s="5">
        <f>Hoja2!Y414</f>
        <v>0</v>
      </c>
      <c r="J414" s="5">
        <f>Hoja2!Z414</f>
        <v>0</v>
      </c>
      <c r="K414" s="5">
        <f>Hoja2!AB414</f>
        <v>0</v>
      </c>
      <c r="L414" s="5">
        <v>0</v>
      </c>
      <c r="M414" s="96">
        <f>Hoja2!AC414</f>
        <v>0</v>
      </c>
      <c r="N414" s="1" t="str">
        <f>Hoja2!AD414</f>
        <v>N</v>
      </c>
      <c r="O414" s="9" t="str">
        <f>Hoja2!AE414</f>
        <v xml:space="preserve"> - </v>
      </c>
      <c r="P414" s="9" t="str">
        <f>Hoja2!AF414</f>
        <v xml:space="preserve"> - </v>
      </c>
      <c r="Q414" s="9" t="str">
        <f>Hoja2!AG414</f>
        <v xml:space="preserve"> - </v>
      </c>
      <c r="R414" s="9" t="str">
        <f>Hoja2!AH414</f>
        <v xml:space="preserve"> - </v>
      </c>
      <c r="S414" s="9" t="str">
        <f>Hoja2!AI414</f>
        <v>A-1</v>
      </c>
      <c r="T414" s="9" t="str">
        <f>Hoja2!AJ414</f>
        <v>3011020110373</v>
      </c>
      <c r="V414" s="53">
        <f t="shared" si="7"/>
        <v>13</v>
      </c>
    </row>
    <row r="415" spans="1:22" ht="30" customHeight="1" x14ac:dyDescent="0.25">
      <c r="A415" s="186">
        <f>Hoja2!B415</f>
        <v>0</v>
      </c>
      <c r="B415">
        <f>Hoja2!R415</f>
        <v>0</v>
      </c>
      <c r="C415" s="1"/>
      <c r="D415" t="str">
        <f>Hoja2!T415</f>
        <v>2026</v>
      </c>
      <c r="E415" s="113">
        <f>Hoja2!U415</f>
        <v>0</v>
      </c>
      <c r="F415" s="113">
        <f>Hoja2!V415</f>
        <v>0</v>
      </c>
      <c r="G415" s="113">
        <f>Hoja2!W415</f>
        <v>0</v>
      </c>
      <c r="H415" s="113">
        <f>Hoja2!X415</f>
        <v>0</v>
      </c>
      <c r="I415" s="5">
        <f>Hoja2!Y415</f>
        <v>0</v>
      </c>
      <c r="J415" s="5">
        <f>Hoja2!Z415</f>
        <v>0</v>
      </c>
      <c r="K415" s="5">
        <f>Hoja2!AB415</f>
        <v>0</v>
      </c>
      <c r="L415" s="5">
        <v>0</v>
      </c>
      <c r="M415" s="96">
        <f>Hoja2!AC415</f>
        <v>0</v>
      </c>
      <c r="N415" s="1" t="str">
        <f>Hoja2!AD415</f>
        <v>N</v>
      </c>
      <c r="O415" s="9" t="str">
        <f>Hoja2!AE415</f>
        <v xml:space="preserve"> - </v>
      </c>
      <c r="P415" s="9" t="str">
        <f>Hoja2!AF415</f>
        <v xml:space="preserve"> - </v>
      </c>
      <c r="Q415" s="9" t="str">
        <f>Hoja2!AG415</f>
        <v xml:space="preserve"> - </v>
      </c>
      <c r="R415" s="9" t="str">
        <f>Hoja2!AH415</f>
        <v xml:space="preserve"> - </v>
      </c>
      <c r="S415" s="9" t="str">
        <f>Hoja2!AI415</f>
        <v>A-1</v>
      </c>
      <c r="T415" s="9" t="str">
        <f>Hoja2!AJ415</f>
        <v>3011020110374</v>
      </c>
      <c r="V415" s="53">
        <f t="shared" si="7"/>
        <v>13</v>
      </c>
    </row>
    <row r="416" spans="1:22" ht="30" customHeight="1" x14ac:dyDescent="0.25">
      <c r="A416" s="186">
        <f>Hoja2!B416</f>
        <v>0</v>
      </c>
      <c r="B416">
        <f>Hoja2!R416</f>
        <v>0</v>
      </c>
      <c r="C416" s="1"/>
      <c r="D416" t="str">
        <f>Hoja2!T416</f>
        <v>2026</v>
      </c>
      <c r="E416" s="113">
        <f>Hoja2!U416</f>
        <v>0</v>
      </c>
      <c r="F416" s="113">
        <f>Hoja2!V416</f>
        <v>0</v>
      </c>
      <c r="G416" s="113">
        <f>Hoja2!W416</f>
        <v>0</v>
      </c>
      <c r="H416" s="113">
        <f>Hoja2!X416</f>
        <v>0</v>
      </c>
      <c r="I416" s="5">
        <f>Hoja2!Y416</f>
        <v>0</v>
      </c>
      <c r="J416" s="5">
        <f>Hoja2!Z416</f>
        <v>0</v>
      </c>
      <c r="K416" s="5">
        <f>Hoja2!AB416</f>
        <v>0</v>
      </c>
      <c r="L416" s="5">
        <v>0</v>
      </c>
      <c r="M416" s="96">
        <f>Hoja2!AC416</f>
        <v>0</v>
      </c>
      <c r="N416" s="1" t="str">
        <f>Hoja2!AD416</f>
        <v>N</v>
      </c>
      <c r="O416" s="9" t="str">
        <f>Hoja2!AE416</f>
        <v xml:space="preserve"> - </v>
      </c>
      <c r="P416" s="9" t="str">
        <f>Hoja2!AF416</f>
        <v xml:space="preserve"> - </v>
      </c>
      <c r="Q416" s="9" t="str">
        <f>Hoja2!AG416</f>
        <v xml:space="preserve"> - </v>
      </c>
      <c r="R416" s="9" t="str">
        <f>Hoja2!AH416</f>
        <v xml:space="preserve"> - </v>
      </c>
      <c r="S416" s="9" t="str">
        <f>Hoja2!AI416</f>
        <v>A-1</v>
      </c>
      <c r="T416" s="9" t="str">
        <f>Hoja2!AJ416</f>
        <v>3011020110375</v>
      </c>
      <c r="V416" s="53">
        <f t="shared" si="7"/>
        <v>13</v>
      </c>
    </row>
    <row r="417" spans="1:22" ht="30" customHeight="1" x14ac:dyDescent="0.25">
      <c r="A417" s="186">
        <f>Hoja2!B417</f>
        <v>0</v>
      </c>
      <c r="B417">
        <f>Hoja2!R417</f>
        <v>0</v>
      </c>
      <c r="C417" s="1"/>
      <c r="D417" t="str">
        <f>Hoja2!T417</f>
        <v>2026</v>
      </c>
      <c r="E417" s="113">
        <f>Hoja2!U417</f>
        <v>0</v>
      </c>
      <c r="F417" s="113">
        <f>Hoja2!V417</f>
        <v>0</v>
      </c>
      <c r="G417" s="113">
        <f>Hoja2!W417</f>
        <v>0</v>
      </c>
      <c r="H417" s="113">
        <f>Hoja2!X417</f>
        <v>0</v>
      </c>
      <c r="I417" s="5">
        <f>Hoja2!Y417</f>
        <v>0</v>
      </c>
      <c r="J417" s="5">
        <f>Hoja2!Z417</f>
        <v>0</v>
      </c>
      <c r="K417" s="5">
        <f>Hoja2!AB417</f>
        <v>0</v>
      </c>
      <c r="L417" s="5">
        <v>0</v>
      </c>
      <c r="M417" s="96">
        <f>Hoja2!AC417</f>
        <v>0</v>
      </c>
      <c r="N417" s="1" t="str">
        <f>Hoja2!AD417</f>
        <v>N</v>
      </c>
      <c r="O417" s="9" t="str">
        <f>Hoja2!AE417</f>
        <v xml:space="preserve"> - </v>
      </c>
      <c r="P417" s="9" t="str">
        <f>Hoja2!AF417</f>
        <v xml:space="preserve"> - </v>
      </c>
      <c r="Q417" s="9" t="str">
        <f>Hoja2!AG417</f>
        <v xml:space="preserve"> - </v>
      </c>
      <c r="R417" s="9" t="str">
        <f>Hoja2!AH417</f>
        <v xml:space="preserve"> - </v>
      </c>
      <c r="S417" s="9" t="str">
        <f>Hoja2!AI417</f>
        <v>A-1</v>
      </c>
      <c r="T417" s="9" t="str">
        <f>Hoja2!AJ417</f>
        <v>3011020110376</v>
      </c>
      <c r="V417" s="53">
        <f t="shared" si="7"/>
        <v>13</v>
      </c>
    </row>
    <row r="418" spans="1:22" ht="30" customHeight="1" x14ac:dyDescent="0.25">
      <c r="A418" s="186">
        <f>Hoja2!B418</f>
        <v>0</v>
      </c>
      <c r="B418">
        <f>Hoja2!R418</f>
        <v>0</v>
      </c>
      <c r="C418" s="1"/>
      <c r="D418" t="str">
        <f>Hoja2!T418</f>
        <v>2026</v>
      </c>
      <c r="E418" s="113">
        <f>Hoja2!U418</f>
        <v>0</v>
      </c>
      <c r="F418" s="113">
        <f>Hoja2!V418</f>
        <v>0</v>
      </c>
      <c r="G418" s="113">
        <f>Hoja2!W418</f>
        <v>0</v>
      </c>
      <c r="H418" s="113">
        <f>Hoja2!X418</f>
        <v>0</v>
      </c>
      <c r="I418" s="5">
        <f>Hoja2!Y418</f>
        <v>0</v>
      </c>
      <c r="J418" s="5">
        <f>Hoja2!Z418</f>
        <v>0</v>
      </c>
      <c r="K418" s="5">
        <f>Hoja2!AB418</f>
        <v>0</v>
      </c>
      <c r="L418" s="5">
        <v>0</v>
      </c>
      <c r="M418" s="96">
        <f>Hoja2!AC418</f>
        <v>0</v>
      </c>
      <c r="N418" s="1" t="str">
        <f>Hoja2!AD418</f>
        <v>N</v>
      </c>
      <c r="O418" s="9" t="str">
        <f>Hoja2!AE418</f>
        <v xml:space="preserve"> - </v>
      </c>
      <c r="P418" s="9" t="str">
        <f>Hoja2!AF418</f>
        <v xml:space="preserve"> - </v>
      </c>
      <c r="Q418" s="9" t="str">
        <f>Hoja2!AG418</f>
        <v xml:space="preserve"> - </v>
      </c>
      <c r="R418" s="9" t="str">
        <f>Hoja2!AH418</f>
        <v xml:space="preserve"> - </v>
      </c>
      <c r="S418" s="9" t="str">
        <f>Hoja2!AI418</f>
        <v>A-1</v>
      </c>
      <c r="T418" s="9" t="str">
        <f>Hoja2!AJ418</f>
        <v>3011020110377</v>
      </c>
      <c r="V418" s="53">
        <f t="shared" si="7"/>
        <v>13</v>
      </c>
    </row>
    <row r="419" spans="1:22" ht="30" customHeight="1" x14ac:dyDescent="0.25">
      <c r="A419" s="186">
        <f>Hoja2!B419</f>
        <v>0</v>
      </c>
      <c r="B419">
        <f>Hoja2!R419</f>
        <v>0</v>
      </c>
      <c r="C419" s="1"/>
      <c r="D419" t="str">
        <f>Hoja2!T419</f>
        <v>2026</v>
      </c>
      <c r="E419" s="113">
        <f>Hoja2!U419</f>
        <v>0</v>
      </c>
      <c r="F419" s="113">
        <f>Hoja2!V419</f>
        <v>0</v>
      </c>
      <c r="G419" s="113">
        <f>Hoja2!W419</f>
        <v>0</v>
      </c>
      <c r="H419" s="113">
        <f>Hoja2!X419</f>
        <v>0</v>
      </c>
      <c r="I419" s="5">
        <f>Hoja2!Y419</f>
        <v>0</v>
      </c>
      <c r="J419" s="5">
        <f>Hoja2!Z419</f>
        <v>0</v>
      </c>
      <c r="K419" s="5">
        <f>Hoja2!AB419</f>
        <v>0</v>
      </c>
      <c r="L419" s="5">
        <v>0</v>
      </c>
      <c r="M419" s="96">
        <f>Hoja2!AC419</f>
        <v>0</v>
      </c>
      <c r="N419" s="1" t="str">
        <f>Hoja2!AD419</f>
        <v>N</v>
      </c>
      <c r="O419" s="9" t="str">
        <f>Hoja2!AE419</f>
        <v xml:space="preserve"> - </v>
      </c>
      <c r="P419" s="9" t="str">
        <f>Hoja2!AF419</f>
        <v xml:space="preserve"> - </v>
      </c>
      <c r="Q419" s="9" t="str">
        <f>Hoja2!AG419</f>
        <v xml:space="preserve"> - </v>
      </c>
      <c r="R419" s="9" t="str">
        <f>Hoja2!AH419</f>
        <v xml:space="preserve"> - </v>
      </c>
      <c r="S419" s="9" t="str">
        <f>Hoja2!AI419</f>
        <v>A-1</v>
      </c>
      <c r="T419" s="9" t="str">
        <f>Hoja2!AJ419</f>
        <v>3011020110378</v>
      </c>
      <c r="V419" s="53">
        <f t="shared" si="7"/>
        <v>13</v>
      </c>
    </row>
    <row r="420" spans="1:22" ht="30" customHeight="1" x14ac:dyDescent="0.25">
      <c r="A420" s="186">
        <f>Hoja2!B420</f>
        <v>0</v>
      </c>
      <c r="B420">
        <f>Hoja2!R420</f>
        <v>0</v>
      </c>
      <c r="C420" s="1"/>
      <c r="D420" t="str">
        <f>Hoja2!T420</f>
        <v>2026</v>
      </c>
      <c r="E420" s="113">
        <f>Hoja2!U420</f>
        <v>0</v>
      </c>
      <c r="F420" s="113">
        <f>Hoja2!V420</f>
        <v>0</v>
      </c>
      <c r="G420" s="113">
        <f>Hoja2!W420</f>
        <v>0</v>
      </c>
      <c r="H420" s="113">
        <f>Hoja2!X420</f>
        <v>0</v>
      </c>
      <c r="I420" s="5">
        <f>Hoja2!Y420</f>
        <v>0</v>
      </c>
      <c r="J420" s="5">
        <f>Hoja2!Z420</f>
        <v>0</v>
      </c>
      <c r="K420" s="5">
        <f>Hoja2!AB420</f>
        <v>0</v>
      </c>
      <c r="L420" s="5">
        <v>0</v>
      </c>
      <c r="M420" s="96">
        <f>Hoja2!AC420</f>
        <v>0</v>
      </c>
      <c r="N420" s="1" t="str">
        <f>Hoja2!AD420</f>
        <v>N</v>
      </c>
      <c r="O420" s="9" t="str">
        <f>Hoja2!AE420</f>
        <v xml:space="preserve"> - </v>
      </c>
      <c r="P420" s="9" t="str">
        <f>Hoja2!AF420</f>
        <v xml:space="preserve"> - </v>
      </c>
      <c r="Q420" s="9" t="str">
        <f>Hoja2!AG420</f>
        <v xml:space="preserve"> - </v>
      </c>
      <c r="R420" s="9" t="str">
        <f>Hoja2!AH420</f>
        <v xml:space="preserve"> - </v>
      </c>
      <c r="S420" s="9" t="str">
        <f>Hoja2!AI420</f>
        <v>A-1</v>
      </c>
      <c r="T420" s="9" t="str">
        <f>Hoja2!AJ420</f>
        <v>3011020110379</v>
      </c>
      <c r="V420" s="53">
        <f t="shared" si="7"/>
        <v>13</v>
      </c>
    </row>
    <row r="421" spans="1:22" ht="30" customHeight="1" x14ac:dyDescent="0.25">
      <c r="A421" s="186">
        <f>Hoja2!B421</f>
        <v>0</v>
      </c>
      <c r="B421">
        <f>Hoja2!R421</f>
        <v>0</v>
      </c>
      <c r="C421" s="1"/>
      <c r="D421" t="str">
        <f>Hoja2!T421</f>
        <v>2026</v>
      </c>
      <c r="E421" s="113">
        <f>Hoja2!U421</f>
        <v>0</v>
      </c>
      <c r="F421" s="113">
        <f>Hoja2!V421</f>
        <v>0</v>
      </c>
      <c r="G421" s="113">
        <f>Hoja2!W421</f>
        <v>0</v>
      </c>
      <c r="H421" s="113">
        <f>Hoja2!X421</f>
        <v>0</v>
      </c>
      <c r="I421" s="5">
        <f>Hoja2!Y421</f>
        <v>0</v>
      </c>
      <c r="J421" s="5">
        <f>Hoja2!Z421</f>
        <v>0</v>
      </c>
      <c r="K421" s="5">
        <f>Hoja2!AB421</f>
        <v>0</v>
      </c>
      <c r="L421" s="5">
        <v>0</v>
      </c>
      <c r="M421" s="96">
        <f>Hoja2!AC421</f>
        <v>0</v>
      </c>
      <c r="N421" s="1" t="str">
        <f>Hoja2!AD421</f>
        <v>N</v>
      </c>
      <c r="O421" s="9" t="str">
        <f>Hoja2!AE421</f>
        <v xml:space="preserve"> - </v>
      </c>
      <c r="P421" s="9" t="str">
        <f>Hoja2!AF421</f>
        <v xml:space="preserve"> - </v>
      </c>
      <c r="Q421" s="9" t="str">
        <f>Hoja2!AG421</f>
        <v xml:space="preserve"> - </v>
      </c>
      <c r="R421" s="9" t="str">
        <f>Hoja2!AH421</f>
        <v xml:space="preserve"> - </v>
      </c>
      <c r="S421" s="9" t="str">
        <f>Hoja2!AI421</f>
        <v>A-1</v>
      </c>
      <c r="T421" s="9" t="str">
        <f>Hoja2!AJ421</f>
        <v>3011020110380</v>
      </c>
      <c r="V421" s="53">
        <f t="shared" si="7"/>
        <v>13</v>
      </c>
    </row>
    <row r="422" spans="1:22" ht="30" customHeight="1" x14ac:dyDescent="0.25">
      <c r="A422" s="186">
        <f>Hoja2!B422</f>
        <v>0</v>
      </c>
      <c r="B422">
        <f>Hoja2!R422</f>
        <v>0</v>
      </c>
      <c r="C422" s="1"/>
      <c r="D422" t="str">
        <f>Hoja2!T422</f>
        <v>2026</v>
      </c>
      <c r="E422" s="113">
        <f>Hoja2!U422</f>
        <v>0</v>
      </c>
      <c r="F422" s="113">
        <f>Hoja2!V422</f>
        <v>0</v>
      </c>
      <c r="G422" s="113">
        <f>Hoja2!W422</f>
        <v>0</v>
      </c>
      <c r="H422" s="113">
        <f>Hoja2!X422</f>
        <v>0</v>
      </c>
      <c r="I422" s="5">
        <f>Hoja2!Y422</f>
        <v>0</v>
      </c>
      <c r="J422" s="5">
        <f>Hoja2!Z422</f>
        <v>0</v>
      </c>
      <c r="K422" s="5">
        <f>Hoja2!AB422</f>
        <v>0</v>
      </c>
      <c r="L422" s="5">
        <v>0</v>
      </c>
      <c r="M422" s="96">
        <f>Hoja2!AC422</f>
        <v>0</v>
      </c>
      <c r="N422" s="1" t="str">
        <f>Hoja2!AD422</f>
        <v>N</v>
      </c>
      <c r="O422" s="9" t="str">
        <f>Hoja2!AE422</f>
        <v xml:space="preserve"> - </v>
      </c>
      <c r="P422" s="9" t="str">
        <f>Hoja2!AF422</f>
        <v xml:space="preserve"> - </v>
      </c>
      <c r="Q422" s="9" t="str">
        <f>Hoja2!AG422</f>
        <v xml:space="preserve"> - </v>
      </c>
      <c r="R422" s="9" t="str">
        <f>Hoja2!AH422</f>
        <v xml:space="preserve"> - </v>
      </c>
      <c r="S422" s="9" t="str">
        <f>Hoja2!AI422</f>
        <v>A-1</v>
      </c>
      <c r="T422" s="9" t="str">
        <f>Hoja2!AJ422</f>
        <v>3011020110381</v>
      </c>
      <c r="V422" s="53">
        <f t="shared" si="7"/>
        <v>13</v>
      </c>
    </row>
    <row r="423" spans="1:22" ht="30" customHeight="1" x14ac:dyDescent="0.25">
      <c r="A423" s="186">
        <f>Hoja2!B423</f>
        <v>0</v>
      </c>
      <c r="B423">
        <f>Hoja2!R423</f>
        <v>0</v>
      </c>
      <c r="C423" s="1"/>
      <c r="D423" t="str">
        <f>Hoja2!T423</f>
        <v>2026</v>
      </c>
      <c r="E423" s="113">
        <f>Hoja2!U423</f>
        <v>0</v>
      </c>
      <c r="F423" s="113">
        <f>Hoja2!V423</f>
        <v>0</v>
      </c>
      <c r="G423" s="113">
        <f>Hoja2!W423</f>
        <v>0</v>
      </c>
      <c r="H423" s="113">
        <f>Hoja2!X423</f>
        <v>0</v>
      </c>
      <c r="I423" s="5">
        <f>Hoja2!Y423</f>
        <v>0</v>
      </c>
      <c r="J423" s="5">
        <f>Hoja2!Z423</f>
        <v>0</v>
      </c>
      <c r="K423" s="5">
        <f>Hoja2!AB423</f>
        <v>0</v>
      </c>
      <c r="L423" s="5">
        <v>0</v>
      </c>
      <c r="M423" s="96">
        <f>Hoja2!AC423</f>
        <v>0</v>
      </c>
      <c r="N423" s="1" t="str">
        <f>Hoja2!AD423</f>
        <v>N</v>
      </c>
      <c r="O423" s="9" t="str">
        <f>Hoja2!AE423</f>
        <v xml:space="preserve"> - </v>
      </c>
      <c r="P423" s="9" t="str">
        <f>Hoja2!AF423</f>
        <v xml:space="preserve"> - </v>
      </c>
      <c r="Q423" s="9" t="str">
        <f>Hoja2!AG423</f>
        <v xml:space="preserve"> - </v>
      </c>
      <c r="R423" s="9" t="str">
        <f>Hoja2!AH423</f>
        <v xml:space="preserve"> - </v>
      </c>
      <c r="S423" s="9" t="str">
        <f>Hoja2!AI423</f>
        <v>A-1</v>
      </c>
      <c r="T423" s="9" t="str">
        <f>Hoja2!AJ423</f>
        <v>3011020110382</v>
      </c>
      <c r="V423" s="53">
        <f t="shared" si="7"/>
        <v>13</v>
      </c>
    </row>
    <row r="424" spans="1:22" ht="30" customHeight="1" x14ac:dyDescent="0.25">
      <c r="A424" s="186">
        <f>Hoja2!B424</f>
        <v>0</v>
      </c>
      <c r="B424">
        <f>Hoja2!R424</f>
        <v>0</v>
      </c>
      <c r="C424" s="1"/>
      <c r="D424" t="str">
        <f>Hoja2!T424</f>
        <v>2026</v>
      </c>
      <c r="E424" s="113">
        <f>Hoja2!U424</f>
        <v>0</v>
      </c>
      <c r="F424" s="113">
        <f>Hoja2!V424</f>
        <v>0</v>
      </c>
      <c r="G424" s="113">
        <f>Hoja2!W424</f>
        <v>0</v>
      </c>
      <c r="H424" s="113">
        <f>Hoja2!X424</f>
        <v>0</v>
      </c>
      <c r="I424" s="5">
        <f>Hoja2!Y424</f>
        <v>0</v>
      </c>
      <c r="J424" s="5">
        <f>Hoja2!Z424</f>
        <v>0</v>
      </c>
      <c r="K424" s="5">
        <f>Hoja2!AB424</f>
        <v>0</v>
      </c>
      <c r="L424" s="5">
        <v>0</v>
      </c>
      <c r="M424" s="96">
        <f>Hoja2!AC424</f>
        <v>0</v>
      </c>
      <c r="N424" s="1" t="str">
        <f>Hoja2!AD424</f>
        <v>N</v>
      </c>
      <c r="O424" s="9" t="str">
        <f>Hoja2!AE424</f>
        <v xml:space="preserve"> - </v>
      </c>
      <c r="P424" s="9" t="str">
        <f>Hoja2!AF424</f>
        <v xml:space="preserve"> - </v>
      </c>
      <c r="Q424" s="9" t="str">
        <f>Hoja2!AG424</f>
        <v xml:space="preserve"> - </v>
      </c>
      <c r="R424" s="9" t="str">
        <f>Hoja2!AH424</f>
        <v xml:space="preserve"> - </v>
      </c>
      <c r="S424" s="9" t="str">
        <f>Hoja2!AI424</f>
        <v>A-1</v>
      </c>
      <c r="T424" s="9" t="str">
        <f>Hoja2!AJ424</f>
        <v>3011020110383</v>
      </c>
      <c r="V424" s="53">
        <f t="shared" si="7"/>
        <v>13</v>
      </c>
    </row>
    <row r="425" spans="1:22" ht="30" customHeight="1" x14ac:dyDescent="0.25">
      <c r="A425" s="186">
        <f>Hoja2!B425</f>
        <v>0</v>
      </c>
      <c r="B425">
        <f>Hoja2!R425</f>
        <v>0</v>
      </c>
      <c r="C425" s="1"/>
      <c r="D425" t="str">
        <f>Hoja2!T425</f>
        <v>2026</v>
      </c>
      <c r="E425" s="113">
        <f>Hoja2!U425</f>
        <v>0</v>
      </c>
      <c r="F425" s="113">
        <f>Hoja2!V425</f>
        <v>0</v>
      </c>
      <c r="G425" s="113">
        <f>Hoja2!W425</f>
        <v>0</v>
      </c>
      <c r="H425" s="113">
        <f>Hoja2!X425</f>
        <v>0</v>
      </c>
      <c r="I425" s="5">
        <f>Hoja2!Y425</f>
        <v>0</v>
      </c>
      <c r="J425" s="5">
        <f>Hoja2!Z425</f>
        <v>0</v>
      </c>
      <c r="K425" s="5">
        <f>Hoja2!AB425</f>
        <v>0</v>
      </c>
      <c r="L425" s="5">
        <v>0</v>
      </c>
      <c r="M425" s="96">
        <f>Hoja2!AC425</f>
        <v>0</v>
      </c>
      <c r="N425" s="1" t="str">
        <f>Hoja2!AD425</f>
        <v>N</v>
      </c>
      <c r="O425" s="9" t="str">
        <f>Hoja2!AE425</f>
        <v xml:space="preserve"> - </v>
      </c>
      <c r="P425" s="9" t="str">
        <f>Hoja2!AF425</f>
        <v xml:space="preserve"> - </v>
      </c>
      <c r="Q425" s="9" t="str">
        <f>Hoja2!AG425</f>
        <v xml:space="preserve"> - </v>
      </c>
      <c r="R425" s="9" t="str">
        <f>Hoja2!AH425</f>
        <v xml:space="preserve"> - </v>
      </c>
      <c r="S425" s="9" t="str">
        <f>Hoja2!AI425</f>
        <v>A-1</v>
      </c>
      <c r="T425" s="9" t="str">
        <f>Hoja2!AJ425</f>
        <v>3011020110384</v>
      </c>
      <c r="V425" s="53">
        <f t="shared" si="7"/>
        <v>13</v>
      </c>
    </row>
    <row r="426" spans="1:22" ht="30" customHeight="1" x14ac:dyDescent="0.25">
      <c r="A426" s="186">
        <f>Hoja2!B426</f>
        <v>0</v>
      </c>
      <c r="B426">
        <f>Hoja2!R426</f>
        <v>0</v>
      </c>
      <c r="C426" s="1"/>
      <c r="D426" t="str">
        <f>Hoja2!T426</f>
        <v>2026</v>
      </c>
      <c r="E426" s="113">
        <f>Hoja2!U426</f>
        <v>0</v>
      </c>
      <c r="F426" s="113">
        <f>Hoja2!V426</f>
        <v>0</v>
      </c>
      <c r="G426" s="113">
        <f>Hoja2!W426</f>
        <v>0</v>
      </c>
      <c r="H426" s="113">
        <f>Hoja2!X426</f>
        <v>0</v>
      </c>
      <c r="I426" s="5">
        <f>Hoja2!Y426</f>
        <v>0</v>
      </c>
      <c r="J426" s="5">
        <f>Hoja2!Z426</f>
        <v>0</v>
      </c>
      <c r="K426" s="5">
        <f>Hoja2!AB426</f>
        <v>0</v>
      </c>
      <c r="L426" s="5">
        <v>0</v>
      </c>
      <c r="M426" s="96">
        <f>Hoja2!AC426</f>
        <v>0</v>
      </c>
      <c r="N426" s="1" t="str">
        <f>Hoja2!AD426</f>
        <v>N</v>
      </c>
      <c r="O426" s="9" t="str">
        <f>Hoja2!AE426</f>
        <v xml:space="preserve"> - </v>
      </c>
      <c r="P426" s="9" t="str">
        <f>Hoja2!AF426</f>
        <v xml:space="preserve"> - </v>
      </c>
      <c r="Q426" s="9" t="str">
        <f>Hoja2!AG426</f>
        <v xml:space="preserve"> - </v>
      </c>
      <c r="R426" s="9" t="str">
        <f>Hoja2!AH426</f>
        <v xml:space="preserve"> - </v>
      </c>
      <c r="S426" s="9" t="str">
        <f>Hoja2!AI426</f>
        <v>A-1</v>
      </c>
      <c r="T426" s="9" t="str">
        <f>Hoja2!AJ426</f>
        <v>3011020110385</v>
      </c>
      <c r="V426" s="53">
        <f t="shared" si="7"/>
        <v>13</v>
      </c>
    </row>
    <row r="427" spans="1:22" ht="30" customHeight="1" x14ac:dyDescent="0.25">
      <c r="A427" s="186">
        <f>Hoja2!B427</f>
        <v>0</v>
      </c>
      <c r="B427">
        <f>Hoja2!R427</f>
        <v>0</v>
      </c>
      <c r="C427" s="1"/>
      <c r="D427" t="str">
        <f>Hoja2!T427</f>
        <v>2026</v>
      </c>
      <c r="E427" s="113">
        <f>Hoja2!U427</f>
        <v>0</v>
      </c>
      <c r="F427" s="113">
        <f>Hoja2!V427</f>
        <v>0</v>
      </c>
      <c r="G427" s="113">
        <f>Hoja2!W427</f>
        <v>0</v>
      </c>
      <c r="H427" s="113">
        <f>Hoja2!X427</f>
        <v>0</v>
      </c>
      <c r="I427" s="5">
        <f>Hoja2!Y427</f>
        <v>0</v>
      </c>
      <c r="J427" s="5">
        <f>Hoja2!Z427</f>
        <v>0</v>
      </c>
      <c r="K427" s="5">
        <f>Hoja2!AB427</f>
        <v>0</v>
      </c>
      <c r="L427" s="5">
        <v>0</v>
      </c>
      <c r="M427" s="96">
        <f>Hoja2!AC427</f>
        <v>0</v>
      </c>
      <c r="N427" s="1" t="str">
        <f>Hoja2!AD427</f>
        <v>N</v>
      </c>
      <c r="O427" s="9" t="str">
        <f>Hoja2!AE427</f>
        <v xml:space="preserve"> - </v>
      </c>
      <c r="P427" s="9" t="str">
        <f>Hoja2!AF427</f>
        <v xml:space="preserve"> - </v>
      </c>
      <c r="Q427" s="9" t="str">
        <f>Hoja2!AG427</f>
        <v xml:space="preserve"> - </v>
      </c>
      <c r="R427" s="9" t="str">
        <f>Hoja2!AH427</f>
        <v xml:space="preserve"> - </v>
      </c>
      <c r="S427" s="9" t="str">
        <f>Hoja2!AI427</f>
        <v>A-1</v>
      </c>
      <c r="T427" s="9" t="str">
        <f>Hoja2!AJ427</f>
        <v>3011020110386</v>
      </c>
      <c r="V427" s="53">
        <f t="shared" si="7"/>
        <v>13</v>
      </c>
    </row>
    <row r="428" spans="1:22" ht="30" customHeight="1" x14ac:dyDescent="0.25">
      <c r="A428" s="186">
        <f>Hoja2!B428</f>
        <v>0</v>
      </c>
      <c r="B428">
        <f>Hoja2!R428</f>
        <v>0</v>
      </c>
      <c r="C428" s="1"/>
      <c r="D428" t="str">
        <f>Hoja2!T428</f>
        <v>2026</v>
      </c>
      <c r="E428" s="113">
        <f>Hoja2!U428</f>
        <v>0</v>
      </c>
      <c r="F428" s="113">
        <f>Hoja2!V428</f>
        <v>0</v>
      </c>
      <c r="G428" s="113">
        <f>Hoja2!W428</f>
        <v>0</v>
      </c>
      <c r="H428" s="113">
        <f>Hoja2!X428</f>
        <v>0</v>
      </c>
      <c r="I428" s="5">
        <f>Hoja2!Y428</f>
        <v>0</v>
      </c>
      <c r="J428" s="5">
        <f>Hoja2!Z428</f>
        <v>0</v>
      </c>
      <c r="K428" s="5">
        <f>Hoja2!AB428</f>
        <v>0</v>
      </c>
      <c r="L428" s="5">
        <v>0</v>
      </c>
      <c r="M428" s="96">
        <f>Hoja2!AC428</f>
        <v>0</v>
      </c>
      <c r="N428" s="1" t="str">
        <f>Hoja2!AD428</f>
        <v>N</v>
      </c>
      <c r="O428" s="9" t="str">
        <f>Hoja2!AE428</f>
        <v xml:space="preserve"> - </v>
      </c>
      <c r="P428" s="9" t="str">
        <f>Hoja2!AF428</f>
        <v xml:space="preserve"> - </v>
      </c>
      <c r="Q428" s="9" t="str">
        <f>Hoja2!AG428</f>
        <v xml:space="preserve"> - </v>
      </c>
      <c r="R428" s="9" t="str">
        <f>Hoja2!AH428</f>
        <v xml:space="preserve"> - </v>
      </c>
      <c r="S428" s="9" t="str">
        <f>Hoja2!AI428</f>
        <v>A-1</v>
      </c>
      <c r="T428" s="9" t="str">
        <f>Hoja2!AJ428</f>
        <v>3011020110387</v>
      </c>
      <c r="V428" s="53">
        <f t="shared" si="7"/>
        <v>13</v>
      </c>
    </row>
    <row r="429" spans="1:22" ht="30" customHeight="1" x14ac:dyDescent="0.25">
      <c r="A429" s="186">
        <f>Hoja2!B429</f>
        <v>0</v>
      </c>
      <c r="B429">
        <f>Hoja2!R429</f>
        <v>0</v>
      </c>
      <c r="C429" s="1"/>
      <c r="D429" t="str">
        <f>Hoja2!T429</f>
        <v>2026</v>
      </c>
      <c r="E429" s="113">
        <f>Hoja2!U429</f>
        <v>0</v>
      </c>
      <c r="F429" s="113">
        <f>Hoja2!V429</f>
        <v>0</v>
      </c>
      <c r="G429" s="113">
        <f>Hoja2!W429</f>
        <v>0</v>
      </c>
      <c r="H429" s="113">
        <f>Hoja2!X429</f>
        <v>0</v>
      </c>
      <c r="I429" s="5">
        <f>Hoja2!Y429</f>
        <v>0</v>
      </c>
      <c r="J429" s="5">
        <f>Hoja2!Z429</f>
        <v>0</v>
      </c>
      <c r="K429" s="5">
        <f>Hoja2!AB429</f>
        <v>0</v>
      </c>
      <c r="L429" s="5">
        <v>0</v>
      </c>
      <c r="M429" s="96">
        <f>Hoja2!AC429</f>
        <v>0</v>
      </c>
      <c r="N429" s="1" t="str">
        <f>Hoja2!AD429</f>
        <v>N</v>
      </c>
      <c r="O429" s="9" t="str">
        <f>Hoja2!AE429</f>
        <v xml:space="preserve"> - </v>
      </c>
      <c r="P429" s="9" t="str">
        <f>Hoja2!AF429</f>
        <v xml:space="preserve"> - </v>
      </c>
      <c r="Q429" s="9" t="str">
        <f>Hoja2!AG429</f>
        <v xml:space="preserve"> - </v>
      </c>
      <c r="R429" s="9" t="str">
        <f>Hoja2!AH429</f>
        <v xml:space="preserve"> - </v>
      </c>
      <c r="S429" s="9" t="str">
        <f>Hoja2!AI429</f>
        <v>A-1</v>
      </c>
      <c r="T429" s="9" t="str">
        <f>Hoja2!AJ429</f>
        <v>3011020110388</v>
      </c>
      <c r="V429" s="53">
        <f t="shared" si="7"/>
        <v>13</v>
      </c>
    </row>
    <row r="430" spans="1:22" ht="30" customHeight="1" x14ac:dyDescent="0.25">
      <c r="A430" s="186">
        <f>Hoja2!B430</f>
        <v>0</v>
      </c>
      <c r="B430">
        <f>Hoja2!R430</f>
        <v>0</v>
      </c>
      <c r="C430" s="1"/>
      <c r="D430" t="str">
        <f>Hoja2!T430</f>
        <v>2026</v>
      </c>
      <c r="E430" s="113">
        <f>Hoja2!U430</f>
        <v>0</v>
      </c>
      <c r="F430" s="113">
        <f>Hoja2!V430</f>
        <v>0</v>
      </c>
      <c r="G430" s="113">
        <f>Hoja2!W430</f>
        <v>0</v>
      </c>
      <c r="H430" s="113">
        <f>Hoja2!X430</f>
        <v>0</v>
      </c>
      <c r="I430" s="5">
        <f>Hoja2!Y430</f>
        <v>0</v>
      </c>
      <c r="J430" s="5">
        <f>Hoja2!Z430</f>
        <v>0</v>
      </c>
      <c r="K430" s="5">
        <f>Hoja2!AB430</f>
        <v>0</v>
      </c>
      <c r="L430" s="5">
        <v>0</v>
      </c>
      <c r="M430" s="96">
        <f>Hoja2!AC430</f>
        <v>0</v>
      </c>
      <c r="N430" s="1" t="str">
        <f>Hoja2!AD430</f>
        <v>N</v>
      </c>
      <c r="O430" s="9" t="str">
        <f>Hoja2!AE430</f>
        <v xml:space="preserve"> - </v>
      </c>
      <c r="P430" s="9" t="str">
        <f>Hoja2!AF430</f>
        <v xml:space="preserve"> - </v>
      </c>
      <c r="Q430" s="9" t="str">
        <f>Hoja2!AG430</f>
        <v xml:space="preserve"> - </v>
      </c>
      <c r="R430" s="9" t="str">
        <f>Hoja2!AH430</f>
        <v xml:space="preserve"> - </v>
      </c>
      <c r="S430" s="9" t="str">
        <f>Hoja2!AI430</f>
        <v>A-1</v>
      </c>
      <c r="T430" s="9" t="str">
        <f>Hoja2!AJ430</f>
        <v>3011020110389</v>
      </c>
      <c r="V430" s="53">
        <f t="shared" si="7"/>
        <v>13</v>
      </c>
    </row>
    <row r="431" spans="1:22" ht="30" customHeight="1" x14ac:dyDescent="0.25">
      <c r="A431" s="186">
        <f>Hoja2!B431</f>
        <v>0</v>
      </c>
      <c r="B431">
        <f>Hoja2!R431</f>
        <v>0</v>
      </c>
      <c r="C431" s="1"/>
      <c r="D431" t="str">
        <f>Hoja2!T431</f>
        <v>2026</v>
      </c>
      <c r="E431" s="113">
        <f>Hoja2!U431</f>
        <v>0</v>
      </c>
      <c r="F431" s="113">
        <f>Hoja2!V431</f>
        <v>0</v>
      </c>
      <c r="G431" s="113">
        <f>Hoja2!W431</f>
        <v>0</v>
      </c>
      <c r="H431" s="113">
        <f>Hoja2!X431</f>
        <v>0</v>
      </c>
      <c r="I431" s="5">
        <f>Hoja2!Y431</f>
        <v>0</v>
      </c>
      <c r="J431" s="5">
        <f>Hoja2!Z431</f>
        <v>0</v>
      </c>
      <c r="K431" s="5">
        <f>Hoja2!AB431</f>
        <v>0</v>
      </c>
      <c r="L431" s="5">
        <v>0</v>
      </c>
      <c r="M431" s="96">
        <f>Hoja2!AC431</f>
        <v>0</v>
      </c>
      <c r="N431" s="1" t="str">
        <f>Hoja2!AD431</f>
        <v>N</v>
      </c>
      <c r="O431" s="9" t="str">
        <f>Hoja2!AE431</f>
        <v xml:space="preserve"> - </v>
      </c>
      <c r="P431" s="9" t="str">
        <f>Hoja2!AF431</f>
        <v xml:space="preserve"> - </v>
      </c>
      <c r="Q431" s="9" t="str">
        <f>Hoja2!AG431</f>
        <v xml:space="preserve"> - </v>
      </c>
      <c r="R431" s="9" t="str">
        <f>Hoja2!AH431</f>
        <v xml:space="preserve"> - </v>
      </c>
      <c r="S431" s="9" t="str">
        <f>Hoja2!AI431</f>
        <v>A-1</v>
      </c>
      <c r="T431" s="9" t="str">
        <f>Hoja2!AJ431</f>
        <v>3011020110390</v>
      </c>
      <c r="V431" s="53">
        <f t="shared" si="7"/>
        <v>13</v>
      </c>
    </row>
    <row r="432" spans="1:22" ht="30" customHeight="1" x14ac:dyDescent="0.25">
      <c r="A432" s="186">
        <f>Hoja2!B432</f>
        <v>0</v>
      </c>
      <c r="B432">
        <f>Hoja2!R432</f>
        <v>0</v>
      </c>
      <c r="C432" s="1"/>
      <c r="D432" t="str">
        <f>Hoja2!T432</f>
        <v>2026</v>
      </c>
      <c r="E432" s="113">
        <f>Hoja2!U432</f>
        <v>0</v>
      </c>
      <c r="F432" s="113">
        <f>Hoja2!V432</f>
        <v>0</v>
      </c>
      <c r="G432" s="113">
        <f>Hoja2!W432</f>
        <v>0</v>
      </c>
      <c r="H432" s="113">
        <f>Hoja2!X432</f>
        <v>0</v>
      </c>
      <c r="I432" s="5">
        <f>Hoja2!Y432</f>
        <v>0</v>
      </c>
      <c r="J432" s="5">
        <f>Hoja2!Z432</f>
        <v>0</v>
      </c>
      <c r="K432" s="5">
        <f>Hoja2!AB432</f>
        <v>0</v>
      </c>
      <c r="L432" s="5">
        <v>0</v>
      </c>
      <c r="M432" s="96">
        <f>Hoja2!AC432</f>
        <v>0</v>
      </c>
      <c r="N432" s="1" t="str">
        <f>Hoja2!AD432</f>
        <v>N</v>
      </c>
      <c r="O432" s="9" t="str">
        <f>Hoja2!AE432</f>
        <v xml:space="preserve"> - </v>
      </c>
      <c r="P432" s="9" t="str">
        <f>Hoja2!AF432</f>
        <v xml:space="preserve"> - </v>
      </c>
      <c r="Q432" s="9" t="str">
        <f>Hoja2!AG432</f>
        <v xml:space="preserve"> - </v>
      </c>
      <c r="R432" s="9" t="str">
        <f>Hoja2!AH432</f>
        <v xml:space="preserve"> - </v>
      </c>
      <c r="S432" s="9" t="str">
        <f>Hoja2!AI432</f>
        <v>A-1</v>
      </c>
      <c r="T432" s="9" t="str">
        <f>Hoja2!AJ432</f>
        <v>3011020110391</v>
      </c>
      <c r="V432" s="53">
        <f t="shared" si="7"/>
        <v>13</v>
      </c>
    </row>
    <row r="433" spans="1:22" ht="30" customHeight="1" x14ac:dyDescent="0.25">
      <c r="A433" s="186">
        <f>Hoja2!B433</f>
        <v>0</v>
      </c>
      <c r="B433">
        <f>Hoja2!R433</f>
        <v>0</v>
      </c>
      <c r="C433" s="1"/>
      <c r="D433" t="str">
        <f>Hoja2!T433</f>
        <v>2026</v>
      </c>
      <c r="E433" s="113">
        <f>Hoja2!U433</f>
        <v>0</v>
      </c>
      <c r="F433" s="113">
        <f>Hoja2!V433</f>
        <v>0</v>
      </c>
      <c r="G433" s="113">
        <f>Hoja2!W433</f>
        <v>0</v>
      </c>
      <c r="H433" s="113">
        <f>Hoja2!X433</f>
        <v>0</v>
      </c>
      <c r="I433" s="5">
        <f>Hoja2!Y433</f>
        <v>0</v>
      </c>
      <c r="J433" s="5">
        <f>Hoja2!Z433</f>
        <v>0</v>
      </c>
      <c r="K433" s="5">
        <f>Hoja2!AB433</f>
        <v>0</v>
      </c>
      <c r="L433" s="5">
        <v>0</v>
      </c>
      <c r="M433" s="96">
        <f>Hoja2!AC433</f>
        <v>0</v>
      </c>
      <c r="N433" s="1" t="str">
        <f>Hoja2!AD433</f>
        <v>N</v>
      </c>
      <c r="O433" s="9" t="str">
        <f>Hoja2!AE433</f>
        <v xml:space="preserve"> - </v>
      </c>
      <c r="P433" s="9" t="str">
        <f>Hoja2!AF433</f>
        <v xml:space="preserve"> - </v>
      </c>
      <c r="Q433" s="9" t="str">
        <f>Hoja2!AG433</f>
        <v xml:space="preserve"> - </v>
      </c>
      <c r="R433" s="9" t="str">
        <f>Hoja2!AH433</f>
        <v xml:space="preserve"> - </v>
      </c>
      <c r="S433" s="9" t="str">
        <f>Hoja2!AI433</f>
        <v>A-1</v>
      </c>
      <c r="T433" s="9" t="str">
        <f>Hoja2!AJ433</f>
        <v>3011020110392</v>
      </c>
      <c r="V433" s="53">
        <f t="shared" si="7"/>
        <v>13</v>
      </c>
    </row>
    <row r="434" spans="1:22" ht="30" customHeight="1" x14ac:dyDescent="0.25">
      <c r="A434" s="186">
        <f>Hoja2!B434</f>
        <v>0</v>
      </c>
      <c r="B434">
        <f>Hoja2!R434</f>
        <v>0</v>
      </c>
      <c r="C434" s="1"/>
      <c r="D434" t="str">
        <f>Hoja2!T434</f>
        <v>2026</v>
      </c>
      <c r="E434" s="113">
        <f>Hoja2!U434</f>
        <v>0</v>
      </c>
      <c r="F434" s="113">
        <f>Hoja2!V434</f>
        <v>0</v>
      </c>
      <c r="G434" s="113">
        <f>Hoja2!W434</f>
        <v>0</v>
      </c>
      <c r="H434" s="113">
        <f>Hoja2!X434</f>
        <v>0</v>
      </c>
      <c r="I434" s="5">
        <f>Hoja2!Y434</f>
        <v>0</v>
      </c>
      <c r="J434" s="5">
        <f>Hoja2!Z434</f>
        <v>0</v>
      </c>
      <c r="K434" s="5">
        <f>Hoja2!AB434</f>
        <v>0</v>
      </c>
      <c r="L434" s="5">
        <v>0</v>
      </c>
      <c r="M434" s="96">
        <f>Hoja2!AC434</f>
        <v>0</v>
      </c>
      <c r="N434" s="1" t="str">
        <f>Hoja2!AD434</f>
        <v>N</v>
      </c>
      <c r="O434" s="9" t="str">
        <f>Hoja2!AE434</f>
        <v xml:space="preserve"> - </v>
      </c>
      <c r="P434" s="9" t="str">
        <f>Hoja2!AF434</f>
        <v xml:space="preserve"> - </v>
      </c>
      <c r="Q434" s="9" t="str">
        <f>Hoja2!AG434</f>
        <v xml:space="preserve"> - </v>
      </c>
      <c r="R434" s="9" t="str">
        <f>Hoja2!AH434</f>
        <v xml:space="preserve"> - </v>
      </c>
      <c r="S434" s="9" t="str">
        <f>Hoja2!AI434</f>
        <v>A-1</v>
      </c>
      <c r="T434" s="9" t="str">
        <f>Hoja2!AJ434</f>
        <v>3011020110393</v>
      </c>
      <c r="V434" s="53">
        <f t="shared" si="7"/>
        <v>13</v>
      </c>
    </row>
    <row r="435" spans="1:22" ht="30" customHeight="1" x14ac:dyDescent="0.25">
      <c r="A435" s="186">
        <f>Hoja2!B435</f>
        <v>0</v>
      </c>
      <c r="B435">
        <f>Hoja2!R435</f>
        <v>0</v>
      </c>
      <c r="C435" s="1"/>
      <c r="D435" t="str">
        <f>Hoja2!T435</f>
        <v>2026</v>
      </c>
      <c r="E435" s="113">
        <f>Hoja2!U435</f>
        <v>0</v>
      </c>
      <c r="F435" s="113">
        <f>Hoja2!V435</f>
        <v>0</v>
      </c>
      <c r="G435" s="113">
        <f>Hoja2!W435</f>
        <v>0</v>
      </c>
      <c r="H435" s="113">
        <f>Hoja2!X435</f>
        <v>0</v>
      </c>
      <c r="I435" s="5">
        <f>Hoja2!Y435</f>
        <v>0</v>
      </c>
      <c r="J435" s="5">
        <f>Hoja2!Z435</f>
        <v>0</v>
      </c>
      <c r="K435" s="5">
        <f>Hoja2!AB435</f>
        <v>0</v>
      </c>
      <c r="L435" s="5">
        <v>0</v>
      </c>
      <c r="M435" s="96">
        <f>Hoja2!AC435</f>
        <v>0</v>
      </c>
      <c r="N435" s="1" t="str">
        <f>Hoja2!AD435</f>
        <v>N</v>
      </c>
      <c r="O435" s="9" t="str">
        <f>Hoja2!AE435</f>
        <v xml:space="preserve"> - </v>
      </c>
      <c r="P435" s="9" t="str">
        <f>Hoja2!AF435</f>
        <v xml:space="preserve"> - </v>
      </c>
      <c r="Q435" s="9" t="str">
        <f>Hoja2!AG435</f>
        <v xml:space="preserve"> - </v>
      </c>
      <c r="R435" s="9" t="str">
        <f>Hoja2!AH435</f>
        <v xml:space="preserve"> - </v>
      </c>
      <c r="S435" s="9" t="str">
        <f>Hoja2!AI435</f>
        <v>A-1</v>
      </c>
      <c r="T435" s="9" t="str">
        <f>Hoja2!AJ435</f>
        <v>3011020110394</v>
      </c>
      <c r="V435" s="53">
        <f t="shared" si="7"/>
        <v>13</v>
      </c>
    </row>
    <row r="436" spans="1:22" ht="30" customHeight="1" x14ac:dyDescent="0.25">
      <c r="A436" s="186">
        <f>Hoja2!B436</f>
        <v>0</v>
      </c>
      <c r="B436">
        <f>Hoja2!R436</f>
        <v>0</v>
      </c>
      <c r="C436" s="1"/>
      <c r="D436" t="str">
        <f>Hoja2!T436</f>
        <v>2026</v>
      </c>
      <c r="E436" s="113">
        <f>Hoja2!U436</f>
        <v>0</v>
      </c>
      <c r="F436" s="113">
        <f>Hoja2!V436</f>
        <v>0</v>
      </c>
      <c r="G436" s="113">
        <f>Hoja2!W436</f>
        <v>0</v>
      </c>
      <c r="H436" s="113">
        <f>Hoja2!X436</f>
        <v>0</v>
      </c>
      <c r="I436" s="5">
        <f>Hoja2!Y436</f>
        <v>0</v>
      </c>
      <c r="J436" s="5">
        <f>Hoja2!Z436</f>
        <v>0</v>
      </c>
      <c r="K436" s="5">
        <f>Hoja2!AB436</f>
        <v>0</v>
      </c>
      <c r="L436" s="5">
        <v>0</v>
      </c>
      <c r="M436" s="96">
        <f>Hoja2!AC436</f>
        <v>0</v>
      </c>
      <c r="N436" s="1" t="str">
        <f>Hoja2!AD436</f>
        <v>N</v>
      </c>
      <c r="O436" s="9" t="str">
        <f>Hoja2!AE436</f>
        <v xml:space="preserve"> - </v>
      </c>
      <c r="P436" s="9" t="str">
        <f>Hoja2!AF436</f>
        <v xml:space="preserve"> - </v>
      </c>
      <c r="Q436" s="9" t="str">
        <f>Hoja2!AG436</f>
        <v xml:space="preserve"> - </v>
      </c>
      <c r="R436" s="9" t="str">
        <f>Hoja2!AH436</f>
        <v xml:space="preserve"> - </v>
      </c>
      <c r="S436" s="9" t="str">
        <f>Hoja2!AI436</f>
        <v>A-1</v>
      </c>
      <c r="T436" s="9" t="str">
        <f>Hoja2!AJ436</f>
        <v>3011020110395</v>
      </c>
      <c r="V436" s="53">
        <f t="shared" si="7"/>
        <v>13</v>
      </c>
    </row>
    <row r="437" spans="1:22" ht="30" customHeight="1" x14ac:dyDescent="0.25">
      <c r="A437" s="186">
        <f>Hoja2!B437</f>
        <v>0</v>
      </c>
      <c r="B437">
        <f>Hoja2!R437</f>
        <v>0</v>
      </c>
      <c r="C437" s="1"/>
      <c r="D437" t="str">
        <f>Hoja2!T437</f>
        <v>2026</v>
      </c>
      <c r="E437" s="113">
        <f>Hoja2!U437</f>
        <v>0</v>
      </c>
      <c r="F437" s="113">
        <f>Hoja2!V437</f>
        <v>0</v>
      </c>
      <c r="G437" s="113">
        <f>Hoja2!W437</f>
        <v>0</v>
      </c>
      <c r="H437" s="113">
        <f>Hoja2!X437</f>
        <v>0</v>
      </c>
      <c r="I437" s="5">
        <f>Hoja2!Y437</f>
        <v>0</v>
      </c>
      <c r="J437" s="5">
        <f>Hoja2!Z437</f>
        <v>0</v>
      </c>
      <c r="K437" s="5">
        <f>Hoja2!AB437</f>
        <v>0</v>
      </c>
      <c r="L437" s="5">
        <v>0</v>
      </c>
      <c r="M437" s="96">
        <f>Hoja2!AC437</f>
        <v>0</v>
      </c>
      <c r="N437" s="1" t="str">
        <f>Hoja2!AD437</f>
        <v>N</v>
      </c>
      <c r="O437" s="9" t="str">
        <f>Hoja2!AE437</f>
        <v xml:space="preserve"> - </v>
      </c>
      <c r="P437" s="9" t="str">
        <f>Hoja2!AF437</f>
        <v xml:space="preserve"> - </v>
      </c>
      <c r="Q437" s="9" t="str">
        <f>Hoja2!AG437</f>
        <v xml:space="preserve"> - </v>
      </c>
      <c r="R437" s="9" t="str">
        <f>Hoja2!AH437</f>
        <v xml:space="preserve"> - </v>
      </c>
      <c r="S437" s="9" t="str">
        <f>Hoja2!AI437</f>
        <v>A-1</v>
      </c>
      <c r="T437" s="9" t="str">
        <f>Hoja2!AJ437</f>
        <v>3011020110396</v>
      </c>
      <c r="V437" s="53">
        <f t="shared" si="7"/>
        <v>13</v>
      </c>
    </row>
    <row r="438" spans="1:22" ht="30" customHeight="1" x14ac:dyDescent="0.25">
      <c r="A438" s="186">
        <f>Hoja2!B438</f>
        <v>0</v>
      </c>
      <c r="B438">
        <f>Hoja2!R438</f>
        <v>0</v>
      </c>
      <c r="C438" s="1"/>
      <c r="D438" t="str">
        <f>Hoja2!T438</f>
        <v>2026</v>
      </c>
      <c r="E438" s="113">
        <f>Hoja2!U438</f>
        <v>0</v>
      </c>
      <c r="F438" s="113">
        <f>Hoja2!V438</f>
        <v>0</v>
      </c>
      <c r="G438" s="113">
        <f>Hoja2!W438</f>
        <v>0</v>
      </c>
      <c r="H438" s="113">
        <f>Hoja2!X438</f>
        <v>0</v>
      </c>
      <c r="I438" s="5">
        <f>Hoja2!Y438</f>
        <v>0</v>
      </c>
      <c r="J438" s="5">
        <f>Hoja2!Z438</f>
        <v>0</v>
      </c>
      <c r="K438" s="5">
        <f>Hoja2!AB438</f>
        <v>0</v>
      </c>
      <c r="L438" s="5">
        <v>0</v>
      </c>
      <c r="M438" s="96">
        <f>Hoja2!AC438</f>
        <v>0</v>
      </c>
      <c r="N438" s="1" t="str">
        <f>Hoja2!AD438</f>
        <v>N</v>
      </c>
      <c r="O438" s="9" t="str">
        <f>Hoja2!AE438</f>
        <v xml:space="preserve"> - </v>
      </c>
      <c r="P438" s="9" t="str">
        <f>Hoja2!AF438</f>
        <v xml:space="preserve"> - </v>
      </c>
      <c r="Q438" s="9" t="str">
        <f>Hoja2!AG438</f>
        <v xml:space="preserve"> - </v>
      </c>
      <c r="R438" s="9" t="str">
        <f>Hoja2!AH438</f>
        <v xml:space="preserve"> - </v>
      </c>
      <c r="S438" s="9" t="str">
        <f>Hoja2!AI438</f>
        <v>A-1</v>
      </c>
      <c r="T438" s="9" t="str">
        <f>Hoja2!AJ438</f>
        <v>3011020110397</v>
      </c>
      <c r="V438" s="53">
        <f t="shared" si="7"/>
        <v>13</v>
      </c>
    </row>
    <row r="439" spans="1:22" ht="30" customHeight="1" x14ac:dyDescent="0.25">
      <c r="A439" s="186">
        <f>Hoja2!B439</f>
        <v>0</v>
      </c>
      <c r="B439">
        <f>Hoja2!R439</f>
        <v>0</v>
      </c>
      <c r="C439" s="1"/>
      <c r="D439" t="str">
        <f>Hoja2!T439</f>
        <v>2026</v>
      </c>
      <c r="E439" s="113">
        <f>Hoja2!U439</f>
        <v>0</v>
      </c>
      <c r="F439" s="113">
        <f>Hoja2!V439</f>
        <v>0</v>
      </c>
      <c r="G439" s="113">
        <f>Hoja2!W439</f>
        <v>0</v>
      </c>
      <c r="H439" s="113">
        <f>Hoja2!X439</f>
        <v>0</v>
      </c>
      <c r="I439" s="5">
        <f>Hoja2!Y439</f>
        <v>0</v>
      </c>
      <c r="J439" s="5">
        <f>Hoja2!Z439</f>
        <v>0</v>
      </c>
      <c r="K439" s="5">
        <f>Hoja2!AB439</f>
        <v>0</v>
      </c>
      <c r="L439" s="5">
        <v>0</v>
      </c>
      <c r="M439" s="96">
        <f>Hoja2!AC439</f>
        <v>0</v>
      </c>
      <c r="N439" s="1" t="str">
        <f>Hoja2!AD439</f>
        <v>N</v>
      </c>
      <c r="O439" s="9" t="str">
        <f>Hoja2!AE439</f>
        <v xml:space="preserve"> - </v>
      </c>
      <c r="P439" s="9" t="str">
        <f>Hoja2!AF439</f>
        <v xml:space="preserve"> - </v>
      </c>
      <c r="Q439" s="9" t="str">
        <f>Hoja2!AG439</f>
        <v xml:space="preserve"> - </v>
      </c>
      <c r="R439" s="9" t="str">
        <f>Hoja2!AH439</f>
        <v xml:space="preserve"> - </v>
      </c>
      <c r="S439" s="9" t="str">
        <f>Hoja2!AI439</f>
        <v>A-1</v>
      </c>
      <c r="T439" s="9" t="str">
        <f>Hoja2!AJ439</f>
        <v>3011020110398</v>
      </c>
      <c r="V439" s="53">
        <f t="shared" si="7"/>
        <v>13</v>
      </c>
    </row>
    <row r="440" spans="1:22" ht="30" customHeight="1" x14ac:dyDescent="0.25">
      <c r="A440" s="186">
        <f>Hoja2!B440</f>
        <v>0</v>
      </c>
      <c r="B440">
        <f>Hoja2!R440</f>
        <v>0</v>
      </c>
      <c r="C440" s="1"/>
      <c r="D440" t="str">
        <f>Hoja2!T440</f>
        <v>2026</v>
      </c>
      <c r="E440" s="113">
        <f>Hoja2!U440</f>
        <v>0</v>
      </c>
      <c r="F440" s="113">
        <f>Hoja2!V440</f>
        <v>0</v>
      </c>
      <c r="G440" s="113">
        <f>Hoja2!W440</f>
        <v>0</v>
      </c>
      <c r="H440" s="113">
        <f>Hoja2!X440</f>
        <v>0</v>
      </c>
      <c r="I440" s="5">
        <f>Hoja2!Y440</f>
        <v>0</v>
      </c>
      <c r="J440" s="5">
        <f>Hoja2!Z440</f>
        <v>0</v>
      </c>
      <c r="K440" s="5">
        <f>Hoja2!AB440</f>
        <v>0</v>
      </c>
      <c r="L440" s="5">
        <v>0</v>
      </c>
      <c r="M440" s="96">
        <f>Hoja2!AC440</f>
        <v>0</v>
      </c>
      <c r="N440" s="1" t="str">
        <f>Hoja2!AD440</f>
        <v>N</v>
      </c>
      <c r="O440" s="9" t="str">
        <f>Hoja2!AE440</f>
        <v xml:space="preserve"> - </v>
      </c>
      <c r="P440" s="9" t="str">
        <f>Hoja2!AF440</f>
        <v xml:space="preserve"> - </v>
      </c>
      <c r="Q440" s="9" t="str">
        <f>Hoja2!AG440</f>
        <v xml:space="preserve"> - </v>
      </c>
      <c r="R440" s="9" t="str">
        <f>Hoja2!AH440</f>
        <v xml:space="preserve"> - </v>
      </c>
      <c r="S440" s="9" t="str">
        <f>Hoja2!AI440</f>
        <v>A-1</v>
      </c>
      <c r="T440" s="9" t="str">
        <f>Hoja2!AJ440</f>
        <v>3011020110399</v>
      </c>
      <c r="V440" s="53">
        <f t="shared" si="7"/>
        <v>13</v>
      </c>
    </row>
    <row r="441" spans="1:22" ht="30" customHeight="1" x14ac:dyDescent="0.25">
      <c r="A441" s="186">
        <f>Hoja2!B441</f>
        <v>0</v>
      </c>
      <c r="B441">
        <f>Hoja2!R441</f>
        <v>0</v>
      </c>
      <c r="C441" s="1"/>
      <c r="D441" t="str">
        <f>Hoja2!T441</f>
        <v>2026</v>
      </c>
      <c r="E441" s="113">
        <f>Hoja2!U441</f>
        <v>0</v>
      </c>
      <c r="F441" s="113">
        <f>Hoja2!V441</f>
        <v>0</v>
      </c>
      <c r="G441" s="113">
        <f>Hoja2!W441</f>
        <v>0</v>
      </c>
      <c r="H441" s="113">
        <f>Hoja2!X441</f>
        <v>0</v>
      </c>
      <c r="I441" s="5">
        <f>Hoja2!Y441</f>
        <v>0</v>
      </c>
      <c r="J441" s="5">
        <f>Hoja2!Z441</f>
        <v>0</v>
      </c>
      <c r="K441" s="5">
        <f>Hoja2!AB441</f>
        <v>0</v>
      </c>
      <c r="L441" s="5">
        <v>0</v>
      </c>
      <c r="M441" s="96">
        <f>Hoja2!AC441</f>
        <v>0</v>
      </c>
      <c r="N441" s="1" t="str">
        <f>Hoja2!AD441</f>
        <v>N</v>
      </c>
      <c r="O441" s="9" t="str">
        <f>Hoja2!AE441</f>
        <v xml:space="preserve"> - </v>
      </c>
      <c r="P441" s="9" t="str">
        <f>Hoja2!AF441</f>
        <v xml:space="preserve"> - </v>
      </c>
      <c r="Q441" s="9" t="str">
        <f>Hoja2!AG441</f>
        <v xml:space="preserve"> - </v>
      </c>
      <c r="R441" s="9" t="str">
        <f>Hoja2!AH441</f>
        <v xml:space="preserve"> - </v>
      </c>
      <c r="S441" s="9" t="str">
        <f>Hoja2!AI441</f>
        <v>A-1</v>
      </c>
      <c r="T441" s="9" t="str">
        <f>Hoja2!AJ441</f>
        <v>3011020110400</v>
      </c>
      <c r="V441" s="53">
        <f t="shared" si="7"/>
        <v>13</v>
      </c>
    </row>
    <row r="442" spans="1:22" ht="30" customHeight="1" x14ac:dyDescent="0.25">
      <c r="A442" s="186">
        <f>Hoja2!B442</f>
        <v>0</v>
      </c>
      <c r="B442">
        <f>Hoja2!R442</f>
        <v>0</v>
      </c>
      <c r="C442" s="1"/>
      <c r="D442" t="str">
        <f>Hoja2!T442</f>
        <v>2026</v>
      </c>
      <c r="E442" s="113">
        <f>Hoja2!U442</f>
        <v>0</v>
      </c>
      <c r="F442" s="113">
        <f>Hoja2!V442</f>
        <v>0</v>
      </c>
      <c r="G442" s="113">
        <f>Hoja2!W442</f>
        <v>0</v>
      </c>
      <c r="H442" s="113">
        <f>Hoja2!X442</f>
        <v>0</v>
      </c>
      <c r="I442" s="5">
        <f>Hoja2!Y442</f>
        <v>0</v>
      </c>
      <c r="J442" s="5">
        <f>Hoja2!Z442</f>
        <v>0</v>
      </c>
      <c r="K442" s="5">
        <f>Hoja2!AB442</f>
        <v>0</v>
      </c>
      <c r="L442" s="5">
        <v>0</v>
      </c>
      <c r="M442" s="96">
        <f>Hoja2!AC442</f>
        <v>0</v>
      </c>
      <c r="N442" s="1" t="str">
        <f>Hoja2!AD442</f>
        <v>N</v>
      </c>
      <c r="O442" s="9" t="str">
        <f>Hoja2!AE442</f>
        <v xml:space="preserve"> - </v>
      </c>
      <c r="P442" s="9" t="str">
        <f>Hoja2!AF442</f>
        <v xml:space="preserve"> - </v>
      </c>
      <c r="Q442" s="9" t="str">
        <f>Hoja2!AG442</f>
        <v xml:space="preserve"> - </v>
      </c>
      <c r="R442" s="9" t="str">
        <f>Hoja2!AH442</f>
        <v xml:space="preserve"> - </v>
      </c>
      <c r="S442" s="9" t="str">
        <f>Hoja2!AI442</f>
        <v>A-1</v>
      </c>
      <c r="T442" s="9" t="str">
        <f>Hoja2!AJ442</f>
        <v>3011020110401</v>
      </c>
      <c r="V442" s="53">
        <f t="shared" si="7"/>
        <v>13</v>
      </c>
    </row>
    <row r="443" spans="1:22" ht="30" customHeight="1" x14ac:dyDescent="0.25">
      <c r="A443" s="186">
        <f>Hoja2!B443</f>
        <v>0</v>
      </c>
      <c r="B443">
        <f>Hoja2!R443</f>
        <v>0</v>
      </c>
      <c r="C443" s="1"/>
      <c r="D443" t="str">
        <f>Hoja2!T443</f>
        <v>2026</v>
      </c>
      <c r="E443" s="113">
        <f>Hoja2!U443</f>
        <v>0</v>
      </c>
      <c r="F443" s="113">
        <f>Hoja2!V443</f>
        <v>0</v>
      </c>
      <c r="G443" s="113">
        <f>Hoja2!W443</f>
        <v>0</v>
      </c>
      <c r="H443" s="113">
        <f>Hoja2!X443</f>
        <v>0</v>
      </c>
      <c r="I443" s="5">
        <f>Hoja2!Y443</f>
        <v>0</v>
      </c>
      <c r="J443" s="5">
        <f>Hoja2!Z443</f>
        <v>0</v>
      </c>
      <c r="K443" s="5">
        <f>Hoja2!AB443</f>
        <v>0</v>
      </c>
      <c r="L443" s="5">
        <v>0</v>
      </c>
      <c r="M443" s="96">
        <f>Hoja2!AC443</f>
        <v>0</v>
      </c>
      <c r="N443" s="1" t="str">
        <f>Hoja2!AD443</f>
        <v>N</v>
      </c>
      <c r="O443" s="9" t="str">
        <f>Hoja2!AE443</f>
        <v xml:space="preserve"> - </v>
      </c>
      <c r="P443" s="9" t="str">
        <f>Hoja2!AF443</f>
        <v xml:space="preserve"> - </v>
      </c>
      <c r="Q443" s="9" t="str">
        <f>Hoja2!AG443</f>
        <v xml:space="preserve"> - </v>
      </c>
      <c r="R443" s="9" t="str">
        <f>Hoja2!AH443</f>
        <v xml:space="preserve"> - </v>
      </c>
      <c r="S443" s="9" t="str">
        <f>Hoja2!AI443</f>
        <v>A-1</v>
      </c>
      <c r="T443" s="9" t="str">
        <f>Hoja2!AJ443</f>
        <v>3011020110402</v>
      </c>
      <c r="V443" s="53">
        <f t="shared" si="7"/>
        <v>13</v>
      </c>
    </row>
    <row r="444" spans="1:22" ht="30" customHeight="1" x14ac:dyDescent="0.25">
      <c r="A444" s="186">
        <f>Hoja2!B444</f>
        <v>0</v>
      </c>
      <c r="B444">
        <f>Hoja2!R444</f>
        <v>0</v>
      </c>
      <c r="C444" s="1"/>
      <c r="D444" t="str">
        <f>Hoja2!T444</f>
        <v>2026</v>
      </c>
      <c r="E444" s="113">
        <f>Hoja2!U444</f>
        <v>0</v>
      </c>
      <c r="F444" s="113">
        <f>Hoja2!V444</f>
        <v>0</v>
      </c>
      <c r="G444" s="113">
        <f>Hoja2!W444</f>
        <v>0</v>
      </c>
      <c r="H444" s="113">
        <f>Hoja2!X444</f>
        <v>0</v>
      </c>
      <c r="I444" s="5">
        <f>Hoja2!Y444</f>
        <v>0</v>
      </c>
      <c r="J444" s="5">
        <f>Hoja2!Z444</f>
        <v>0</v>
      </c>
      <c r="K444" s="5">
        <f>Hoja2!AB444</f>
        <v>0</v>
      </c>
      <c r="L444" s="5">
        <v>0</v>
      </c>
      <c r="M444" s="96">
        <f>Hoja2!AC444</f>
        <v>0</v>
      </c>
      <c r="N444" s="1" t="str">
        <f>Hoja2!AD444</f>
        <v>N</v>
      </c>
      <c r="O444" s="9" t="str">
        <f>Hoja2!AE444</f>
        <v xml:space="preserve"> - </v>
      </c>
      <c r="P444" s="9" t="str">
        <f>Hoja2!AF444</f>
        <v xml:space="preserve"> - </v>
      </c>
      <c r="Q444" s="9" t="str">
        <f>Hoja2!AG444</f>
        <v xml:space="preserve"> - </v>
      </c>
      <c r="R444" s="9" t="str">
        <f>Hoja2!AH444</f>
        <v xml:space="preserve"> - </v>
      </c>
      <c r="S444" s="9" t="str">
        <f>Hoja2!AI444</f>
        <v>A-1</v>
      </c>
      <c r="T444" s="9" t="str">
        <f>Hoja2!AJ444</f>
        <v>3011020110403</v>
      </c>
      <c r="V444" s="53">
        <f t="shared" si="7"/>
        <v>13</v>
      </c>
    </row>
    <row r="445" spans="1:22" ht="30" customHeight="1" x14ac:dyDescent="0.25">
      <c r="A445" s="186">
        <f>Hoja2!B445</f>
        <v>0</v>
      </c>
      <c r="B445">
        <f>Hoja2!R445</f>
        <v>0</v>
      </c>
      <c r="C445" s="1"/>
      <c r="D445" t="str">
        <f>Hoja2!T445</f>
        <v>2026</v>
      </c>
      <c r="E445" s="113">
        <f>Hoja2!U445</f>
        <v>0</v>
      </c>
      <c r="F445" s="113">
        <f>Hoja2!V445</f>
        <v>0</v>
      </c>
      <c r="G445" s="113">
        <f>Hoja2!W445</f>
        <v>0</v>
      </c>
      <c r="H445" s="113">
        <f>Hoja2!X445</f>
        <v>0</v>
      </c>
      <c r="I445" s="5">
        <f>Hoja2!Y445</f>
        <v>0</v>
      </c>
      <c r="J445" s="5">
        <f>Hoja2!Z445</f>
        <v>0</v>
      </c>
      <c r="K445" s="5">
        <f>Hoja2!AB445</f>
        <v>0</v>
      </c>
      <c r="L445" s="5">
        <v>0</v>
      </c>
      <c r="M445" s="96">
        <f>Hoja2!AC445</f>
        <v>0</v>
      </c>
      <c r="N445" s="1" t="str">
        <f>Hoja2!AD445</f>
        <v>N</v>
      </c>
      <c r="O445" s="9" t="str">
        <f>Hoja2!AE445</f>
        <v xml:space="preserve"> - </v>
      </c>
      <c r="P445" s="9" t="str">
        <f>Hoja2!AF445</f>
        <v xml:space="preserve"> - </v>
      </c>
      <c r="Q445" s="9" t="str">
        <f>Hoja2!AG445</f>
        <v xml:space="preserve"> - </v>
      </c>
      <c r="R445" s="9" t="str">
        <f>Hoja2!AH445</f>
        <v xml:space="preserve"> - </v>
      </c>
      <c r="S445" s="9" t="str">
        <f>Hoja2!AI445</f>
        <v>A-1</v>
      </c>
      <c r="T445" s="9" t="str">
        <f>Hoja2!AJ445</f>
        <v>3011020110404</v>
      </c>
      <c r="V445" s="53">
        <f t="shared" si="7"/>
        <v>13</v>
      </c>
    </row>
    <row r="446" spans="1:22" ht="30" customHeight="1" x14ac:dyDescent="0.25">
      <c r="A446" s="186">
        <f>Hoja2!B446</f>
        <v>0</v>
      </c>
      <c r="B446">
        <f>Hoja2!R446</f>
        <v>0</v>
      </c>
      <c r="C446" s="1"/>
      <c r="D446" t="str">
        <f>Hoja2!T446</f>
        <v>2026</v>
      </c>
      <c r="E446" s="113">
        <f>Hoja2!U446</f>
        <v>0</v>
      </c>
      <c r="F446" s="113">
        <f>Hoja2!V446</f>
        <v>0</v>
      </c>
      <c r="G446" s="113">
        <f>Hoja2!W446</f>
        <v>0</v>
      </c>
      <c r="H446" s="113">
        <f>Hoja2!X446</f>
        <v>0</v>
      </c>
      <c r="I446" s="5">
        <f>Hoja2!Y446</f>
        <v>0</v>
      </c>
      <c r="J446" s="5">
        <f>Hoja2!Z446</f>
        <v>0</v>
      </c>
      <c r="K446" s="5">
        <f>Hoja2!AB446</f>
        <v>0</v>
      </c>
      <c r="L446" s="5">
        <v>0</v>
      </c>
      <c r="M446" s="96">
        <f>Hoja2!AC446</f>
        <v>0</v>
      </c>
      <c r="N446" s="1" t="str">
        <f>Hoja2!AD446</f>
        <v>N</v>
      </c>
      <c r="O446" s="9" t="str">
        <f>Hoja2!AE446</f>
        <v xml:space="preserve"> - </v>
      </c>
      <c r="P446" s="9" t="str">
        <f>Hoja2!AF446</f>
        <v xml:space="preserve"> - </v>
      </c>
      <c r="Q446" s="9" t="str">
        <f>Hoja2!AG446</f>
        <v xml:space="preserve"> - </v>
      </c>
      <c r="R446" s="9" t="str">
        <f>Hoja2!AH446</f>
        <v xml:space="preserve"> - </v>
      </c>
      <c r="S446" s="9" t="str">
        <f>Hoja2!AI446</f>
        <v>A-1</v>
      </c>
      <c r="T446" s="9" t="str">
        <f>Hoja2!AJ446</f>
        <v>3011020110405</v>
      </c>
      <c r="V446" s="53">
        <f t="shared" si="7"/>
        <v>13</v>
      </c>
    </row>
    <row r="447" spans="1:22" ht="30" customHeight="1" x14ac:dyDescent="0.25">
      <c r="A447" s="186">
        <f>Hoja2!B447</f>
        <v>0</v>
      </c>
      <c r="B447">
        <f>Hoja2!R447</f>
        <v>0</v>
      </c>
      <c r="C447" s="1"/>
      <c r="D447" t="str">
        <f>Hoja2!T447</f>
        <v>2026</v>
      </c>
      <c r="E447" s="113">
        <f>Hoja2!U447</f>
        <v>0</v>
      </c>
      <c r="F447" s="113">
        <f>Hoja2!V447</f>
        <v>0</v>
      </c>
      <c r="G447" s="113">
        <f>Hoja2!W447</f>
        <v>0</v>
      </c>
      <c r="H447" s="113">
        <f>Hoja2!X447</f>
        <v>0</v>
      </c>
      <c r="I447" s="5">
        <f>Hoja2!Y447</f>
        <v>0</v>
      </c>
      <c r="J447" s="5">
        <f>Hoja2!Z447</f>
        <v>0</v>
      </c>
      <c r="K447" s="5">
        <f>Hoja2!AB447</f>
        <v>0</v>
      </c>
      <c r="L447" s="5">
        <v>0</v>
      </c>
      <c r="M447" s="96">
        <f>Hoja2!AC447</f>
        <v>0</v>
      </c>
      <c r="N447" s="1" t="str">
        <f>Hoja2!AD447</f>
        <v>N</v>
      </c>
      <c r="O447" s="9" t="str">
        <f>Hoja2!AE447</f>
        <v xml:space="preserve"> - </v>
      </c>
      <c r="P447" s="9" t="str">
        <f>Hoja2!AF447</f>
        <v xml:space="preserve"> - </v>
      </c>
      <c r="Q447" s="9" t="str">
        <f>Hoja2!AG447</f>
        <v xml:space="preserve"> - </v>
      </c>
      <c r="R447" s="9" t="str">
        <f>Hoja2!AH447</f>
        <v xml:space="preserve"> - </v>
      </c>
      <c r="S447" s="9" t="str">
        <f>Hoja2!AI447</f>
        <v>A-1</v>
      </c>
      <c r="T447" s="9" t="str">
        <f>Hoja2!AJ447</f>
        <v>3011020110406</v>
      </c>
      <c r="V447" s="53">
        <f t="shared" si="7"/>
        <v>13</v>
      </c>
    </row>
    <row r="448" spans="1:22" ht="30" customHeight="1" x14ac:dyDescent="0.25">
      <c r="A448" s="186">
        <f>Hoja2!B448</f>
        <v>0</v>
      </c>
      <c r="B448">
        <f>Hoja2!R448</f>
        <v>0</v>
      </c>
      <c r="C448" s="1"/>
      <c r="D448" t="str">
        <f>Hoja2!T448</f>
        <v>2026</v>
      </c>
      <c r="E448" s="113">
        <f>Hoja2!U448</f>
        <v>0</v>
      </c>
      <c r="F448" s="113">
        <f>Hoja2!V448</f>
        <v>0</v>
      </c>
      <c r="G448" s="113">
        <f>Hoja2!W448</f>
        <v>0</v>
      </c>
      <c r="H448" s="113">
        <f>Hoja2!X448</f>
        <v>0</v>
      </c>
      <c r="I448" s="5">
        <f>Hoja2!Y448</f>
        <v>0</v>
      </c>
      <c r="J448" s="5">
        <f>Hoja2!Z448</f>
        <v>0</v>
      </c>
      <c r="K448" s="5">
        <f>Hoja2!AB448</f>
        <v>0</v>
      </c>
      <c r="L448" s="5">
        <v>0</v>
      </c>
      <c r="M448" s="96">
        <f>Hoja2!AC448</f>
        <v>0</v>
      </c>
      <c r="N448" s="1" t="str">
        <f>Hoja2!AD448</f>
        <v>N</v>
      </c>
      <c r="O448" s="9" t="str">
        <f>Hoja2!AE448</f>
        <v xml:space="preserve"> - </v>
      </c>
      <c r="P448" s="9" t="str">
        <f>Hoja2!AF448</f>
        <v xml:space="preserve"> - </v>
      </c>
      <c r="Q448" s="9" t="str">
        <f>Hoja2!AG448</f>
        <v xml:space="preserve"> - </v>
      </c>
      <c r="R448" s="9" t="str">
        <f>Hoja2!AH448</f>
        <v xml:space="preserve"> - </v>
      </c>
      <c r="S448" s="9" t="str">
        <f>Hoja2!AI448</f>
        <v>A-1</v>
      </c>
      <c r="T448" s="9" t="str">
        <f>Hoja2!AJ448</f>
        <v>3011020110407</v>
      </c>
      <c r="V448" s="53">
        <f t="shared" si="7"/>
        <v>13</v>
      </c>
    </row>
    <row r="449" spans="1:22" ht="30" customHeight="1" x14ac:dyDescent="0.25">
      <c r="A449" s="186">
        <f>Hoja2!B449</f>
        <v>0</v>
      </c>
      <c r="B449">
        <f>Hoja2!R449</f>
        <v>0</v>
      </c>
      <c r="C449" s="1"/>
      <c r="D449" t="str">
        <f>Hoja2!T449</f>
        <v>2026</v>
      </c>
      <c r="E449" s="113">
        <f>Hoja2!U449</f>
        <v>0</v>
      </c>
      <c r="F449" s="113">
        <f>Hoja2!V449</f>
        <v>0</v>
      </c>
      <c r="G449" s="113">
        <f>Hoja2!W449</f>
        <v>0</v>
      </c>
      <c r="H449" s="113">
        <f>Hoja2!X449</f>
        <v>0</v>
      </c>
      <c r="I449" s="5">
        <f>Hoja2!Y449</f>
        <v>0</v>
      </c>
      <c r="J449" s="5">
        <f>Hoja2!Z449</f>
        <v>0</v>
      </c>
      <c r="K449" s="5">
        <f>Hoja2!AB449</f>
        <v>0</v>
      </c>
      <c r="L449" s="5">
        <v>0</v>
      </c>
      <c r="M449" s="96">
        <f>Hoja2!AC449</f>
        <v>0</v>
      </c>
      <c r="N449" s="1" t="str">
        <f>Hoja2!AD449</f>
        <v>N</v>
      </c>
      <c r="O449" s="9" t="str">
        <f>Hoja2!AE449</f>
        <v xml:space="preserve"> - </v>
      </c>
      <c r="P449" s="9" t="str">
        <f>Hoja2!AF449</f>
        <v xml:space="preserve"> - </v>
      </c>
      <c r="Q449" s="9" t="str">
        <f>Hoja2!AG449</f>
        <v xml:space="preserve"> - </v>
      </c>
      <c r="R449" s="9" t="str">
        <f>Hoja2!AH449</f>
        <v xml:space="preserve"> - </v>
      </c>
      <c r="S449" s="9" t="str">
        <f>Hoja2!AI449</f>
        <v>A-1</v>
      </c>
      <c r="T449" s="9" t="str">
        <f>Hoja2!AJ449</f>
        <v>3011020110408</v>
      </c>
      <c r="V449" s="53">
        <f t="shared" si="7"/>
        <v>13</v>
      </c>
    </row>
    <row r="450" spans="1:22" ht="30" customHeight="1" x14ac:dyDescent="0.25">
      <c r="A450" s="186">
        <f>Hoja2!B450</f>
        <v>0</v>
      </c>
      <c r="B450">
        <f>Hoja2!R450</f>
        <v>0</v>
      </c>
      <c r="C450" s="1"/>
      <c r="D450" t="str">
        <f>Hoja2!T450</f>
        <v>2026</v>
      </c>
      <c r="E450" s="113">
        <f>Hoja2!U450</f>
        <v>0</v>
      </c>
      <c r="F450" s="113">
        <f>Hoja2!V450</f>
        <v>0</v>
      </c>
      <c r="G450" s="113">
        <f>Hoja2!W450</f>
        <v>0</v>
      </c>
      <c r="H450" s="113">
        <f>Hoja2!X450</f>
        <v>0</v>
      </c>
      <c r="I450" s="5">
        <f>Hoja2!Y450</f>
        <v>0</v>
      </c>
      <c r="J450" s="5">
        <f>Hoja2!Z450</f>
        <v>0</v>
      </c>
      <c r="K450" s="5">
        <f>Hoja2!AB450</f>
        <v>0</v>
      </c>
      <c r="L450" s="5">
        <v>0</v>
      </c>
      <c r="M450" s="96">
        <f>Hoja2!AC450</f>
        <v>0</v>
      </c>
      <c r="N450" s="1" t="str">
        <f>Hoja2!AD450</f>
        <v>N</v>
      </c>
      <c r="O450" s="9" t="str">
        <f>Hoja2!AE450</f>
        <v xml:space="preserve"> - </v>
      </c>
      <c r="P450" s="9" t="str">
        <f>Hoja2!AF450</f>
        <v xml:space="preserve"> - </v>
      </c>
      <c r="Q450" s="9" t="str">
        <f>Hoja2!AG450</f>
        <v xml:space="preserve"> - </v>
      </c>
      <c r="R450" s="9" t="str">
        <f>Hoja2!AH450</f>
        <v xml:space="preserve"> - </v>
      </c>
      <c r="S450" s="9" t="str">
        <f>Hoja2!AI450</f>
        <v>A-1</v>
      </c>
      <c r="T450" s="9" t="str">
        <f>Hoja2!AJ450</f>
        <v>3011020110409</v>
      </c>
      <c r="V450" s="53">
        <f t="shared" si="7"/>
        <v>13</v>
      </c>
    </row>
    <row r="451" spans="1:22" ht="30" customHeight="1" x14ac:dyDescent="0.25">
      <c r="A451" s="186">
        <f>Hoja2!B451</f>
        <v>0</v>
      </c>
      <c r="B451">
        <f>Hoja2!R451</f>
        <v>0</v>
      </c>
      <c r="C451" s="1"/>
      <c r="D451" t="str">
        <f>Hoja2!T451</f>
        <v>2026</v>
      </c>
      <c r="E451" s="113">
        <f>Hoja2!U451</f>
        <v>0</v>
      </c>
      <c r="F451" s="113">
        <f>Hoja2!V451</f>
        <v>0</v>
      </c>
      <c r="G451" s="113">
        <f>Hoja2!W451</f>
        <v>0</v>
      </c>
      <c r="H451" s="113">
        <f>Hoja2!X451</f>
        <v>0</v>
      </c>
      <c r="I451" s="5">
        <f>Hoja2!Y451</f>
        <v>0</v>
      </c>
      <c r="J451" s="5">
        <f>Hoja2!Z451</f>
        <v>0</v>
      </c>
      <c r="K451" s="5">
        <f>Hoja2!AB451</f>
        <v>0</v>
      </c>
      <c r="L451" s="5">
        <v>0</v>
      </c>
      <c r="M451" s="96">
        <f>Hoja2!AC451</f>
        <v>0</v>
      </c>
      <c r="N451" s="1" t="str">
        <f>Hoja2!AD451</f>
        <v>N</v>
      </c>
      <c r="O451" s="9" t="str">
        <f>Hoja2!AE451</f>
        <v xml:space="preserve"> - </v>
      </c>
      <c r="P451" s="9" t="str">
        <f>Hoja2!AF451</f>
        <v xml:space="preserve"> - </v>
      </c>
      <c r="Q451" s="9" t="str">
        <f>Hoja2!AG451</f>
        <v xml:space="preserve"> - </v>
      </c>
      <c r="R451" s="9" t="str">
        <f>Hoja2!AH451</f>
        <v xml:space="preserve"> - </v>
      </c>
      <c r="S451" s="9" t="str">
        <f>Hoja2!AI451</f>
        <v>A-1</v>
      </c>
      <c r="T451" s="9" t="str">
        <f>Hoja2!AJ451</f>
        <v>3011020110410</v>
      </c>
      <c r="V451" s="53">
        <f t="shared" si="7"/>
        <v>13</v>
      </c>
    </row>
    <row r="452" spans="1:22" ht="30" customHeight="1" x14ac:dyDescent="0.25">
      <c r="A452" s="186">
        <f>Hoja2!B452</f>
        <v>0</v>
      </c>
      <c r="B452">
        <f>Hoja2!R452</f>
        <v>0</v>
      </c>
      <c r="C452" s="1"/>
      <c r="D452" t="str">
        <f>Hoja2!T452</f>
        <v>2026</v>
      </c>
      <c r="E452" s="113">
        <f>Hoja2!U452</f>
        <v>0</v>
      </c>
      <c r="F452" s="113">
        <f>Hoja2!V452</f>
        <v>0</v>
      </c>
      <c r="G452" s="113">
        <f>Hoja2!W452</f>
        <v>0</v>
      </c>
      <c r="H452" s="113">
        <f>Hoja2!X452</f>
        <v>0</v>
      </c>
      <c r="I452" s="5">
        <f>Hoja2!Y452</f>
        <v>0</v>
      </c>
      <c r="J452" s="5">
        <f>Hoja2!Z452</f>
        <v>0</v>
      </c>
      <c r="K452" s="5">
        <f>Hoja2!AB452</f>
        <v>0</v>
      </c>
      <c r="L452" s="5">
        <v>0</v>
      </c>
      <c r="M452" s="96">
        <f>Hoja2!AC452</f>
        <v>0</v>
      </c>
      <c r="N452" s="1" t="str">
        <f>Hoja2!AD452</f>
        <v>N</v>
      </c>
      <c r="O452" s="9" t="str">
        <f>Hoja2!AE452</f>
        <v xml:space="preserve"> - </v>
      </c>
      <c r="P452" s="9" t="str">
        <f>Hoja2!AF452</f>
        <v xml:space="preserve"> - </v>
      </c>
      <c r="Q452" s="9" t="str">
        <f>Hoja2!AG452</f>
        <v xml:space="preserve"> - </v>
      </c>
      <c r="R452" s="9" t="str">
        <f>Hoja2!AH452</f>
        <v xml:space="preserve"> - </v>
      </c>
      <c r="S452" s="9" t="str">
        <f>Hoja2!AI452</f>
        <v>A-1</v>
      </c>
      <c r="T452" s="9" t="str">
        <f>Hoja2!AJ452</f>
        <v>3011020110411</v>
      </c>
      <c r="V452" s="53">
        <f t="shared" si="7"/>
        <v>13</v>
      </c>
    </row>
    <row r="453" spans="1:22" ht="30" customHeight="1" x14ac:dyDescent="0.25">
      <c r="A453" s="186">
        <f>Hoja2!B453</f>
        <v>0</v>
      </c>
      <c r="B453">
        <f>Hoja2!R453</f>
        <v>0</v>
      </c>
      <c r="C453" s="1"/>
      <c r="D453" t="str">
        <f>Hoja2!T453</f>
        <v>2026</v>
      </c>
      <c r="E453" s="113">
        <f>Hoja2!U453</f>
        <v>0</v>
      </c>
      <c r="F453" s="113">
        <f>Hoja2!V453</f>
        <v>0</v>
      </c>
      <c r="G453" s="113">
        <f>Hoja2!W453</f>
        <v>0</v>
      </c>
      <c r="H453" s="113">
        <f>Hoja2!X453</f>
        <v>0</v>
      </c>
      <c r="I453" s="5">
        <f>Hoja2!Y453</f>
        <v>0</v>
      </c>
      <c r="J453" s="5">
        <f>Hoja2!Z453</f>
        <v>0</v>
      </c>
      <c r="K453" s="5">
        <f>Hoja2!AB453</f>
        <v>0</v>
      </c>
      <c r="L453" s="5">
        <v>0</v>
      </c>
      <c r="M453" s="96">
        <f>Hoja2!AC453</f>
        <v>0</v>
      </c>
      <c r="N453" s="1" t="str">
        <f>Hoja2!AD453</f>
        <v>N</v>
      </c>
      <c r="O453" s="9" t="str">
        <f>Hoja2!AE453</f>
        <v xml:space="preserve"> - </v>
      </c>
      <c r="P453" s="9" t="str">
        <f>Hoja2!AF453</f>
        <v xml:space="preserve"> - </v>
      </c>
      <c r="Q453" s="9" t="str">
        <f>Hoja2!AG453</f>
        <v xml:space="preserve"> - </v>
      </c>
      <c r="R453" s="9" t="str">
        <f>Hoja2!AH453</f>
        <v xml:space="preserve"> - </v>
      </c>
      <c r="S453" s="9" t="str">
        <f>Hoja2!AI453</f>
        <v>A-1</v>
      </c>
      <c r="T453" s="9" t="str">
        <f>Hoja2!AJ453</f>
        <v>3011020110412</v>
      </c>
      <c r="V453" s="53">
        <f t="shared" si="7"/>
        <v>13</v>
      </c>
    </row>
    <row r="454" spans="1:22" ht="30" customHeight="1" x14ac:dyDescent="0.25">
      <c r="A454" s="186">
        <f>Hoja2!B454</f>
        <v>0</v>
      </c>
      <c r="B454">
        <f>Hoja2!R454</f>
        <v>0</v>
      </c>
      <c r="C454" s="1"/>
      <c r="D454" t="str">
        <f>Hoja2!T454</f>
        <v>2026</v>
      </c>
      <c r="E454" s="113">
        <f>Hoja2!U454</f>
        <v>0</v>
      </c>
      <c r="F454" s="113">
        <f>Hoja2!V454</f>
        <v>0</v>
      </c>
      <c r="G454" s="113">
        <f>Hoja2!W454</f>
        <v>0</v>
      </c>
      <c r="H454" s="113">
        <f>Hoja2!X454</f>
        <v>0</v>
      </c>
      <c r="I454" s="5">
        <f>Hoja2!Y454</f>
        <v>0</v>
      </c>
      <c r="J454" s="5">
        <f>Hoja2!Z454</f>
        <v>0</v>
      </c>
      <c r="K454" s="5">
        <f>Hoja2!AB454</f>
        <v>0</v>
      </c>
      <c r="L454" s="5">
        <v>0</v>
      </c>
      <c r="M454" s="96">
        <f>Hoja2!AC454</f>
        <v>0</v>
      </c>
      <c r="N454" s="1" t="str">
        <f>Hoja2!AD454</f>
        <v>N</v>
      </c>
      <c r="O454" s="9" t="str">
        <f>Hoja2!AE454</f>
        <v xml:space="preserve"> - </v>
      </c>
      <c r="P454" s="9" t="str">
        <f>Hoja2!AF454</f>
        <v xml:space="preserve"> - </v>
      </c>
      <c r="Q454" s="9" t="str">
        <f>Hoja2!AG454</f>
        <v xml:space="preserve"> - </v>
      </c>
      <c r="R454" s="9" t="str">
        <f>Hoja2!AH454</f>
        <v xml:space="preserve"> - </v>
      </c>
      <c r="S454" s="9" t="str">
        <f>Hoja2!AI454</f>
        <v>A-1</v>
      </c>
      <c r="T454" s="9" t="str">
        <f>Hoja2!AJ454</f>
        <v>3011020110413</v>
      </c>
      <c r="V454" s="53">
        <f t="shared" si="7"/>
        <v>13</v>
      </c>
    </row>
    <row r="455" spans="1:22" ht="30" customHeight="1" x14ac:dyDescent="0.25">
      <c r="A455" s="186">
        <f>Hoja2!B455</f>
        <v>0</v>
      </c>
      <c r="B455">
        <f>Hoja2!R455</f>
        <v>0</v>
      </c>
      <c r="C455" s="1"/>
      <c r="D455" t="str">
        <f>Hoja2!T455</f>
        <v>2026</v>
      </c>
      <c r="E455" s="113">
        <f>Hoja2!U455</f>
        <v>0</v>
      </c>
      <c r="F455" s="113">
        <f>Hoja2!V455</f>
        <v>0</v>
      </c>
      <c r="G455" s="113">
        <f>Hoja2!W455</f>
        <v>0</v>
      </c>
      <c r="H455" s="113">
        <f>Hoja2!X455</f>
        <v>0</v>
      </c>
      <c r="I455" s="5">
        <f>Hoja2!Y455</f>
        <v>0</v>
      </c>
      <c r="J455" s="5">
        <f>Hoja2!Z455</f>
        <v>0</v>
      </c>
      <c r="K455" s="5">
        <f>Hoja2!AB455</f>
        <v>0</v>
      </c>
      <c r="L455" s="5">
        <v>0</v>
      </c>
      <c r="M455" s="96">
        <f>Hoja2!AC455</f>
        <v>0</v>
      </c>
      <c r="N455" s="1" t="str">
        <f>Hoja2!AD455</f>
        <v>N</v>
      </c>
      <c r="O455" s="9" t="str">
        <f>Hoja2!AE455</f>
        <v xml:space="preserve"> - </v>
      </c>
      <c r="P455" s="9" t="str">
        <f>Hoja2!AF455</f>
        <v xml:space="preserve"> - </v>
      </c>
      <c r="Q455" s="9" t="str">
        <f>Hoja2!AG455</f>
        <v xml:space="preserve"> - </v>
      </c>
      <c r="R455" s="9" t="str">
        <f>Hoja2!AH455</f>
        <v xml:space="preserve"> - </v>
      </c>
      <c r="S455" s="9" t="str">
        <f>Hoja2!AI455</f>
        <v>A-1</v>
      </c>
      <c r="T455" s="9" t="str">
        <f>Hoja2!AJ455</f>
        <v>3011020110414</v>
      </c>
      <c r="V455" s="53">
        <f t="shared" si="7"/>
        <v>13</v>
      </c>
    </row>
    <row r="456" spans="1:22" ht="30" customHeight="1" x14ac:dyDescent="0.25">
      <c r="A456" s="186">
        <f>Hoja2!B456</f>
        <v>0</v>
      </c>
      <c r="B456">
        <f>Hoja2!R456</f>
        <v>0</v>
      </c>
      <c r="C456" s="1"/>
      <c r="D456" t="str">
        <f>Hoja2!T456</f>
        <v>2026</v>
      </c>
      <c r="E456" s="113">
        <f>Hoja2!U456</f>
        <v>0</v>
      </c>
      <c r="F456" s="113">
        <f>Hoja2!V456</f>
        <v>0</v>
      </c>
      <c r="G456" s="113">
        <f>Hoja2!W456</f>
        <v>0</v>
      </c>
      <c r="H456" s="113">
        <f>Hoja2!X456</f>
        <v>0</v>
      </c>
      <c r="I456" s="5">
        <f>Hoja2!Y456</f>
        <v>0</v>
      </c>
      <c r="J456" s="5">
        <f>Hoja2!Z456</f>
        <v>0</v>
      </c>
      <c r="K456" s="5">
        <f>Hoja2!AB456</f>
        <v>0</v>
      </c>
      <c r="L456" s="5">
        <v>0</v>
      </c>
      <c r="M456" s="96">
        <f>Hoja2!AC456</f>
        <v>0</v>
      </c>
      <c r="N456" s="1" t="str">
        <f>Hoja2!AD456</f>
        <v>N</v>
      </c>
      <c r="O456" s="9" t="str">
        <f>Hoja2!AE456</f>
        <v xml:space="preserve"> - </v>
      </c>
      <c r="P456" s="9" t="str">
        <f>Hoja2!AF456</f>
        <v xml:space="preserve"> - </v>
      </c>
      <c r="Q456" s="9" t="str">
        <f>Hoja2!AG456</f>
        <v xml:space="preserve"> - </v>
      </c>
      <c r="R456" s="9" t="str">
        <f>Hoja2!AH456</f>
        <v xml:space="preserve"> - </v>
      </c>
      <c r="S456" s="9" t="str">
        <f>Hoja2!AI456</f>
        <v>A-1</v>
      </c>
      <c r="T456" s="9" t="str">
        <f>Hoja2!AJ456</f>
        <v>3011020110415</v>
      </c>
      <c r="V456" s="53">
        <f t="shared" si="7"/>
        <v>13</v>
      </c>
    </row>
    <row r="457" spans="1:22" ht="30" customHeight="1" x14ac:dyDescent="0.25">
      <c r="A457" s="186">
        <f>Hoja2!B457</f>
        <v>0</v>
      </c>
      <c r="B457">
        <f>Hoja2!R457</f>
        <v>0</v>
      </c>
      <c r="C457" s="1"/>
      <c r="D457" t="str">
        <f>Hoja2!T457</f>
        <v>2026</v>
      </c>
      <c r="E457" s="113">
        <f>Hoja2!U457</f>
        <v>0</v>
      </c>
      <c r="F457" s="113">
        <f>Hoja2!V457</f>
        <v>0</v>
      </c>
      <c r="G457" s="113">
        <f>Hoja2!W457</f>
        <v>0</v>
      </c>
      <c r="H457" s="113">
        <f>Hoja2!X457</f>
        <v>0</v>
      </c>
      <c r="I457" s="5">
        <f>Hoja2!Y457</f>
        <v>0</v>
      </c>
      <c r="J457" s="5">
        <f>Hoja2!Z457</f>
        <v>0</v>
      </c>
      <c r="K457" s="5">
        <f>Hoja2!AB457</f>
        <v>0</v>
      </c>
      <c r="L457" s="5">
        <v>0</v>
      </c>
      <c r="M457" s="96">
        <f>Hoja2!AC457</f>
        <v>0</v>
      </c>
      <c r="N457" s="1" t="str">
        <f>Hoja2!AD457</f>
        <v>N</v>
      </c>
      <c r="O457" s="9" t="str">
        <f>Hoja2!AE457</f>
        <v xml:space="preserve"> - </v>
      </c>
      <c r="P457" s="9" t="str">
        <f>Hoja2!AF457</f>
        <v xml:space="preserve"> - </v>
      </c>
      <c r="Q457" s="9" t="str">
        <f>Hoja2!AG457</f>
        <v xml:space="preserve"> - </v>
      </c>
      <c r="R457" s="9" t="str">
        <f>Hoja2!AH457</f>
        <v xml:space="preserve"> - </v>
      </c>
      <c r="S457" s="9" t="str">
        <f>Hoja2!AI457</f>
        <v>A-1</v>
      </c>
      <c r="T457" s="9" t="str">
        <f>Hoja2!AJ457</f>
        <v>3011020110416</v>
      </c>
      <c r="V457" s="53">
        <f t="shared" si="7"/>
        <v>13</v>
      </c>
    </row>
    <row r="458" spans="1:22" ht="30" customHeight="1" x14ac:dyDescent="0.25">
      <c r="A458" s="186">
        <f>Hoja2!B458</f>
        <v>0</v>
      </c>
      <c r="B458">
        <f>Hoja2!R458</f>
        <v>0</v>
      </c>
      <c r="C458" s="1"/>
      <c r="D458" t="str">
        <f>Hoja2!T458</f>
        <v>2026</v>
      </c>
      <c r="E458" s="113">
        <f>Hoja2!U458</f>
        <v>0</v>
      </c>
      <c r="F458" s="113">
        <f>Hoja2!V458</f>
        <v>0</v>
      </c>
      <c r="G458" s="113">
        <f>Hoja2!W458</f>
        <v>0</v>
      </c>
      <c r="H458" s="113">
        <f>Hoja2!X458</f>
        <v>0</v>
      </c>
      <c r="I458" s="5">
        <f>Hoja2!Y458</f>
        <v>0</v>
      </c>
      <c r="J458" s="5">
        <f>Hoja2!Z458</f>
        <v>0</v>
      </c>
      <c r="K458" s="5">
        <f>Hoja2!AB458</f>
        <v>0</v>
      </c>
      <c r="L458" s="5">
        <v>0</v>
      </c>
      <c r="M458" s="96">
        <f>Hoja2!AC458</f>
        <v>0</v>
      </c>
      <c r="N458" s="1" t="str">
        <f>Hoja2!AD458</f>
        <v>N</v>
      </c>
      <c r="O458" s="9" t="str">
        <f>Hoja2!AE458</f>
        <v xml:space="preserve"> - </v>
      </c>
      <c r="P458" s="9" t="str">
        <f>Hoja2!AF458</f>
        <v xml:space="preserve"> - </v>
      </c>
      <c r="Q458" s="9" t="str">
        <f>Hoja2!AG458</f>
        <v xml:space="preserve"> - </v>
      </c>
      <c r="R458" s="9" t="str">
        <f>Hoja2!AH458</f>
        <v xml:space="preserve"> - </v>
      </c>
      <c r="S458" s="9" t="str">
        <f>Hoja2!AI458</f>
        <v>A-1</v>
      </c>
      <c r="T458" s="9" t="str">
        <f>Hoja2!AJ458</f>
        <v>3011020110417</v>
      </c>
      <c r="V458" s="53">
        <f t="shared" si="7"/>
        <v>13</v>
      </c>
    </row>
    <row r="459" spans="1:22" ht="30" customHeight="1" x14ac:dyDescent="0.25">
      <c r="A459" s="186">
        <f>Hoja2!B459</f>
        <v>0</v>
      </c>
      <c r="B459">
        <f>Hoja2!R459</f>
        <v>0</v>
      </c>
      <c r="C459" s="1"/>
      <c r="D459" t="str">
        <f>Hoja2!T459</f>
        <v>2026</v>
      </c>
      <c r="E459" s="113">
        <f>Hoja2!U459</f>
        <v>0</v>
      </c>
      <c r="F459" s="113">
        <f>Hoja2!V459</f>
        <v>0</v>
      </c>
      <c r="G459" s="113">
        <f>Hoja2!W459</f>
        <v>0</v>
      </c>
      <c r="H459" s="113">
        <f>Hoja2!X459</f>
        <v>0</v>
      </c>
      <c r="I459" s="5">
        <f>Hoja2!Y459</f>
        <v>0</v>
      </c>
      <c r="J459" s="5">
        <f>Hoja2!Z459</f>
        <v>0</v>
      </c>
      <c r="K459" s="5">
        <f>Hoja2!AB459</f>
        <v>0</v>
      </c>
      <c r="L459" s="5">
        <v>0</v>
      </c>
      <c r="M459" s="96">
        <f>Hoja2!AC459</f>
        <v>0</v>
      </c>
      <c r="N459" s="1" t="str">
        <f>Hoja2!AD459</f>
        <v>N</v>
      </c>
      <c r="O459" s="9" t="str">
        <f>Hoja2!AE459</f>
        <v xml:space="preserve"> - </v>
      </c>
      <c r="P459" s="9" t="str">
        <f>Hoja2!AF459</f>
        <v xml:space="preserve"> - </v>
      </c>
      <c r="Q459" s="9" t="str">
        <f>Hoja2!AG459</f>
        <v xml:space="preserve"> - </v>
      </c>
      <c r="R459" s="9" t="str">
        <f>Hoja2!AH459</f>
        <v xml:space="preserve"> - </v>
      </c>
      <c r="S459" s="9" t="str">
        <f>Hoja2!AI459</f>
        <v>A-1</v>
      </c>
      <c r="T459" s="9" t="str">
        <f>Hoja2!AJ459</f>
        <v>3011020110418</v>
      </c>
      <c r="V459" s="53">
        <f t="shared" ref="V459:V500" si="8">LEN(T459)</f>
        <v>13</v>
      </c>
    </row>
    <row r="460" spans="1:22" ht="30" customHeight="1" x14ac:dyDescent="0.25">
      <c r="A460" s="186">
        <f>Hoja2!B460</f>
        <v>0</v>
      </c>
      <c r="B460">
        <f>Hoja2!R460</f>
        <v>0</v>
      </c>
      <c r="C460" s="1"/>
      <c r="D460" t="str">
        <f>Hoja2!T460</f>
        <v>2026</v>
      </c>
      <c r="E460" s="113">
        <f>Hoja2!U460</f>
        <v>0</v>
      </c>
      <c r="F460" s="113">
        <f>Hoja2!V460</f>
        <v>0</v>
      </c>
      <c r="G460" s="113">
        <f>Hoja2!W460</f>
        <v>0</v>
      </c>
      <c r="H460" s="113">
        <f>Hoja2!X460</f>
        <v>0</v>
      </c>
      <c r="I460" s="5">
        <f>Hoja2!Y460</f>
        <v>0</v>
      </c>
      <c r="J460" s="5">
        <f>Hoja2!Z460</f>
        <v>0</v>
      </c>
      <c r="K460" s="5">
        <f>Hoja2!AB460</f>
        <v>0</v>
      </c>
      <c r="L460" s="5">
        <v>0</v>
      </c>
      <c r="M460" s="96">
        <f>Hoja2!AC460</f>
        <v>0</v>
      </c>
      <c r="N460" s="1" t="str">
        <f>Hoja2!AD460</f>
        <v>N</v>
      </c>
      <c r="O460" s="9" t="str">
        <f>Hoja2!AE460</f>
        <v xml:space="preserve"> - </v>
      </c>
      <c r="P460" s="9" t="str">
        <f>Hoja2!AF460</f>
        <v xml:space="preserve"> - </v>
      </c>
      <c r="Q460" s="9" t="str">
        <f>Hoja2!AG460</f>
        <v xml:space="preserve"> - </v>
      </c>
      <c r="R460" s="9" t="str">
        <f>Hoja2!AH460</f>
        <v xml:space="preserve"> - </v>
      </c>
      <c r="S460" s="9" t="str">
        <f>Hoja2!AI460</f>
        <v>A-1</v>
      </c>
      <c r="T460" s="9" t="str">
        <f>Hoja2!AJ460</f>
        <v>3011020110419</v>
      </c>
      <c r="V460" s="53">
        <f t="shared" si="8"/>
        <v>13</v>
      </c>
    </row>
    <row r="461" spans="1:22" ht="30" customHeight="1" x14ac:dyDescent="0.25">
      <c r="A461" s="186">
        <f>Hoja2!B461</f>
        <v>0</v>
      </c>
      <c r="B461">
        <f>Hoja2!R461</f>
        <v>0</v>
      </c>
      <c r="C461" s="1"/>
      <c r="D461" t="str">
        <f>Hoja2!T461</f>
        <v>2026</v>
      </c>
      <c r="E461" s="113">
        <f>Hoja2!U461</f>
        <v>0</v>
      </c>
      <c r="F461" s="113">
        <f>Hoja2!V461</f>
        <v>0</v>
      </c>
      <c r="G461" s="113">
        <f>Hoja2!W461</f>
        <v>0</v>
      </c>
      <c r="H461" s="113">
        <f>Hoja2!X461</f>
        <v>0</v>
      </c>
      <c r="I461" s="5">
        <f>Hoja2!Y461</f>
        <v>0</v>
      </c>
      <c r="J461" s="5">
        <f>Hoja2!Z461</f>
        <v>0</v>
      </c>
      <c r="K461" s="5">
        <f>Hoja2!AB461</f>
        <v>0</v>
      </c>
      <c r="L461" s="5">
        <v>0</v>
      </c>
      <c r="M461" s="96">
        <f>Hoja2!AC461</f>
        <v>0</v>
      </c>
      <c r="N461" s="1" t="str">
        <f>Hoja2!AD461</f>
        <v>N</v>
      </c>
      <c r="O461" s="9" t="str">
        <f>Hoja2!AE461</f>
        <v xml:space="preserve"> - </v>
      </c>
      <c r="P461" s="9" t="str">
        <f>Hoja2!AF461</f>
        <v xml:space="preserve"> - </v>
      </c>
      <c r="Q461" s="9" t="str">
        <f>Hoja2!AG461</f>
        <v xml:space="preserve"> - </v>
      </c>
      <c r="R461" s="9" t="str">
        <f>Hoja2!AH461</f>
        <v xml:space="preserve"> - </v>
      </c>
      <c r="S461" s="9" t="str">
        <f>Hoja2!AI461</f>
        <v>A-1</v>
      </c>
      <c r="T461" s="9" t="str">
        <f>Hoja2!AJ461</f>
        <v>3011020110420</v>
      </c>
      <c r="V461" s="53">
        <f t="shared" si="8"/>
        <v>13</v>
      </c>
    </row>
    <row r="462" spans="1:22" ht="30" customHeight="1" x14ac:dyDescent="0.25">
      <c r="A462" s="186">
        <f>Hoja2!B462</f>
        <v>0</v>
      </c>
      <c r="B462">
        <f>Hoja2!R462</f>
        <v>0</v>
      </c>
      <c r="C462" s="1"/>
      <c r="D462" t="str">
        <f>Hoja2!T462</f>
        <v>2026</v>
      </c>
      <c r="E462" s="113">
        <f>Hoja2!U462</f>
        <v>0</v>
      </c>
      <c r="F462" s="113">
        <f>Hoja2!V462</f>
        <v>0</v>
      </c>
      <c r="G462" s="113">
        <f>Hoja2!W462</f>
        <v>0</v>
      </c>
      <c r="H462" s="113">
        <f>Hoja2!X462</f>
        <v>0</v>
      </c>
      <c r="I462" s="5">
        <f>Hoja2!Y462</f>
        <v>0</v>
      </c>
      <c r="J462" s="5">
        <f>Hoja2!Z462</f>
        <v>0</v>
      </c>
      <c r="K462" s="5">
        <f>Hoja2!AB462</f>
        <v>0</v>
      </c>
      <c r="L462" s="5">
        <v>0</v>
      </c>
      <c r="M462" s="96">
        <f>Hoja2!AC462</f>
        <v>0</v>
      </c>
      <c r="N462" s="1" t="str">
        <f>Hoja2!AD462</f>
        <v>N</v>
      </c>
      <c r="O462" s="9" t="str">
        <f>Hoja2!AE462</f>
        <v xml:space="preserve"> - </v>
      </c>
      <c r="P462" s="9" t="str">
        <f>Hoja2!AF462</f>
        <v xml:space="preserve"> - </v>
      </c>
      <c r="Q462" s="9" t="str">
        <f>Hoja2!AG462</f>
        <v xml:space="preserve"> - </v>
      </c>
      <c r="R462" s="9" t="str">
        <f>Hoja2!AH462</f>
        <v xml:space="preserve"> - </v>
      </c>
      <c r="S462" s="9" t="str">
        <f>Hoja2!AI462</f>
        <v>A-1</v>
      </c>
      <c r="T462" s="9" t="str">
        <f>Hoja2!AJ462</f>
        <v>3011020110421</v>
      </c>
      <c r="V462" s="53">
        <f t="shared" si="8"/>
        <v>13</v>
      </c>
    </row>
    <row r="463" spans="1:22" ht="30" customHeight="1" x14ac:dyDescent="0.25">
      <c r="A463" s="186">
        <f>Hoja2!B463</f>
        <v>0</v>
      </c>
      <c r="B463">
        <f>Hoja2!R463</f>
        <v>0</v>
      </c>
      <c r="C463" s="1"/>
      <c r="D463" t="str">
        <f>Hoja2!T463</f>
        <v>2026</v>
      </c>
      <c r="E463" s="113">
        <f>Hoja2!U463</f>
        <v>0</v>
      </c>
      <c r="F463" s="113">
        <f>Hoja2!V463</f>
        <v>0</v>
      </c>
      <c r="G463" s="113">
        <f>Hoja2!W463</f>
        <v>0</v>
      </c>
      <c r="H463" s="113">
        <f>Hoja2!X463</f>
        <v>0</v>
      </c>
      <c r="I463" s="5">
        <f>Hoja2!Y463</f>
        <v>0</v>
      </c>
      <c r="J463" s="5">
        <f>Hoja2!Z463</f>
        <v>0</v>
      </c>
      <c r="K463" s="5">
        <f>Hoja2!AB463</f>
        <v>0</v>
      </c>
      <c r="L463" s="5">
        <v>0</v>
      </c>
      <c r="M463" s="96">
        <f>Hoja2!AC463</f>
        <v>0</v>
      </c>
      <c r="N463" s="1" t="str">
        <f>Hoja2!AD463</f>
        <v>N</v>
      </c>
      <c r="O463" s="9" t="str">
        <f>Hoja2!AE463</f>
        <v xml:space="preserve"> - </v>
      </c>
      <c r="P463" s="9" t="str">
        <f>Hoja2!AF463</f>
        <v xml:space="preserve"> - </v>
      </c>
      <c r="Q463" s="9" t="str">
        <f>Hoja2!AG463</f>
        <v xml:space="preserve"> - </v>
      </c>
      <c r="R463" s="9" t="str">
        <f>Hoja2!AH463</f>
        <v xml:space="preserve"> - </v>
      </c>
      <c r="S463" s="9" t="str">
        <f>Hoja2!AI463</f>
        <v>A-1</v>
      </c>
      <c r="T463" s="9" t="str">
        <f>Hoja2!AJ463</f>
        <v>3011020110422</v>
      </c>
      <c r="V463" s="53">
        <f t="shared" si="8"/>
        <v>13</v>
      </c>
    </row>
    <row r="464" spans="1:22" ht="30" customHeight="1" x14ac:dyDescent="0.25">
      <c r="A464" s="186">
        <f>Hoja2!B464</f>
        <v>0</v>
      </c>
      <c r="B464">
        <f>Hoja2!R464</f>
        <v>0</v>
      </c>
      <c r="C464" s="1"/>
      <c r="D464" t="str">
        <f>Hoja2!T464</f>
        <v>2026</v>
      </c>
      <c r="E464" s="113">
        <f>Hoja2!U464</f>
        <v>0</v>
      </c>
      <c r="F464" s="113">
        <f>Hoja2!V464</f>
        <v>0</v>
      </c>
      <c r="G464" s="113">
        <f>Hoja2!W464</f>
        <v>0</v>
      </c>
      <c r="H464" s="113">
        <f>Hoja2!X464</f>
        <v>0</v>
      </c>
      <c r="I464" s="5">
        <f>Hoja2!Y464</f>
        <v>0</v>
      </c>
      <c r="J464" s="5">
        <f>Hoja2!Z464</f>
        <v>0</v>
      </c>
      <c r="K464" s="5">
        <f>Hoja2!AB464</f>
        <v>0</v>
      </c>
      <c r="L464" s="5">
        <v>0</v>
      </c>
      <c r="M464" s="96">
        <f>Hoja2!AC464</f>
        <v>0</v>
      </c>
      <c r="N464" s="1" t="str">
        <f>Hoja2!AD464</f>
        <v>N</v>
      </c>
      <c r="O464" s="9" t="str">
        <f>Hoja2!AE464</f>
        <v xml:space="preserve"> - </v>
      </c>
      <c r="P464" s="9" t="str">
        <f>Hoja2!AF464</f>
        <v xml:space="preserve"> - </v>
      </c>
      <c r="Q464" s="9" t="str">
        <f>Hoja2!AG464</f>
        <v xml:space="preserve"> - </v>
      </c>
      <c r="R464" s="9" t="str">
        <f>Hoja2!AH464</f>
        <v xml:space="preserve"> - </v>
      </c>
      <c r="S464" s="9" t="str">
        <f>Hoja2!AI464</f>
        <v>A-1</v>
      </c>
      <c r="T464" s="9" t="str">
        <f>Hoja2!AJ464</f>
        <v>3011020110423</v>
      </c>
      <c r="V464" s="53">
        <f t="shared" si="8"/>
        <v>13</v>
      </c>
    </row>
    <row r="465" spans="1:22" ht="30" customHeight="1" x14ac:dyDescent="0.25">
      <c r="A465" s="186">
        <f>Hoja2!B465</f>
        <v>0</v>
      </c>
      <c r="B465">
        <f>Hoja2!R465</f>
        <v>0</v>
      </c>
      <c r="C465" s="1"/>
      <c r="D465" t="str">
        <f>Hoja2!T465</f>
        <v>2026</v>
      </c>
      <c r="E465" s="113">
        <f>Hoja2!U465</f>
        <v>0</v>
      </c>
      <c r="F465" s="113">
        <f>Hoja2!V465</f>
        <v>0</v>
      </c>
      <c r="G465" s="113">
        <f>Hoja2!W465</f>
        <v>0</v>
      </c>
      <c r="H465" s="113">
        <f>Hoja2!X465</f>
        <v>0</v>
      </c>
      <c r="I465" s="5">
        <f>Hoja2!Y465</f>
        <v>0</v>
      </c>
      <c r="J465" s="5">
        <f>Hoja2!Z465</f>
        <v>0</v>
      </c>
      <c r="K465" s="5">
        <f>Hoja2!AB465</f>
        <v>0</v>
      </c>
      <c r="L465" s="5">
        <v>0</v>
      </c>
      <c r="M465" s="96">
        <f>Hoja2!AC465</f>
        <v>0</v>
      </c>
      <c r="N465" s="1" t="str">
        <f>Hoja2!AD465</f>
        <v>N</v>
      </c>
      <c r="O465" s="9" t="str">
        <f>Hoja2!AE465</f>
        <v xml:space="preserve"> - </v>
      </c>
      <c r="P465" s="9" t="str">
        <f>Hoja2!AF465</f>
        <v xml:space="preserve"> - </v>
      </c>
      <c r="Q465" s="9" t="str">
        <f>Hoja2!AG465</f>
        <v xml:space="preserve"> - </v>
      </c>
      <c r="R465" s="9" t="str">
        <f>Hoja2!AH465</f>
        <v xml:space="preserve"> - </v>
      </c>
      <c r="S465" s="9" t="str">
        <f>Hoja2!AI465</f>
        <v>A-1</v>
      </c>
      <c r="T465" s="9" t="str">
        <f>Hoja2!AJ465</f>
        <v>3011020110424</v>
      </c>
      <c r="V465" s="53">
        <f t="shared" si="8"/>
        <v>13</v>
      </c>
    </row>
    <row r="466" spans="1:22" ht="30" customHeight="1" x14ac:dyDescent="0.25">
      <c r="A466" s="186">
        <f>Hoja2!B466</f>
        <v>0</v>
      </c>
      <c r="B466">
        <f>Hoja2!R466</f>
        <v>0</v>
      </c>
      <c r="C466" s="1"/>
      <c r="D466" t="str">
        <f>Hoja2!T466</f>
        <v>2026</v>
      </c>
      <c r="E466" s="113">
        <f>Hoja2!U466</f>
        <v>0</v>
      </c>
      <c r="F466" s="113">
        <f>Hoja2!V466</f>
        <v>0</v>
      </c>
      <c r="G466" s="113">
        <f>Hoja2!W466</f>
        <v>0</v>
      </c>
      <c r="H466" s="113">
        <f>Hoja2!X466</f>
        <v>0</v>
      </c>
      <c r="I466" s="5">
        <f>Hoja2!Y466</f>
        <v>0</v>
      </c>
      <c r="J466" s="5">
        <f>Hoja2!Z466</f>
        <v>0</v>
      </c>
      <c r="K466" s="5">
        <f>Hoja2!AB466</f>
        <v>0</v>
      </c>
      <c r="L466" s="5">
        <v>0</v>
      </c>
      <c r="M466" s="96">
        <f>Hoja2!AC466</f>
        <v>0</v>
      </c>
      <c r="N466" s="1" t="str">
        <f>Hoja2!AD466</f>
        <v>N</v>
      </c>
      <c r="O466" s="9" t="str">
        <f>Hoja2!AE466</f>
        <v xml:space="preserve"> - </v>
      </c>
      <c r="P466" s="9" t="str">
        <f>Hoja2!AF466</f>
        <v xml:space="preserve"> - </v>
      </c>
      <c r="Q466" s="9" t="str">
        <f>Hoja2!AG466</f>
        <v xml:space="preserve"> - </v>
      </c>
      <c r="R466" s="9" t="str">
        <f>Hoja2!AH466</f>
        <v xml:space="preserve"> - </v>
      </c>
      <c r="S466" s="9" t="str">
        <f>Hoja2!AI466</f>
        <v>A-1</v>
      </c>
      <c r="T466" s="9" t="str">
        <f>Hoja2!AJ466</f>
        <v>3011020110425</v>
      </c>
      <c r="V466" s="53">
        <f t="shared" si="8"/>
        <v>13</v>
      </c>
    </row>
    <row r="467" spans="1:22" ht="30" customHeight="1" x14ac:dyDescent="0.25">
      <c r="A467" s="186">
        <f>Hoja2!B467</f>
        <v>0</v>
      </c>
      <c r="B467">
        <f>Hoja2!R467</f>
        <v>0</v>
      </c>
      <c r="C467" s="1"/>
      <c r="D467" t="str">
        <f>Hoja2!T467</f>
        <v>2026</v>
      </c>
      <c r="E467" s="113">
        <f>Hoja2!U467</f>
        <v>0</v>
      </c>
      <c r="F467" s="113">
        <f>Hoja2!V467</f>
        <v>0</v>
      </c>
      <c r="G467" s="113">
        <f>Hoja2!W467</f>
        <v>0</v>
      </c>
      <c r="H467" s="113">
        <f>Hoja2!X467</f>
        <v>0</v>
      </c>
      <c r="I467" s="5">
        <f>Hoja2!Y467</f>
        <v>0</v>
      </c>
      <c r="J467" s="5">
        <f>Hoja2!Z467</f>
        <v>0</v>
      </c>
      <c r="K467" s="5">
        <f>Hoja2!AB467</f>
        <v>0</v>
      </c>
      <c r="L467" s="5">
        <v>0</v>
      </c>
      <c r="M467" s="96">
        <f>Hoja2!AC467</f>
        <v>0</v>
      </c>
      <c r="N467" s="1" t="str">
        <f>Hoja2!AD467</f>
        <v>N</v>
      </c>
      <c r="O467" s="9" t="str">
        <f>Hoja2!AE467</f>
        <v xml:space="preserve"> - </v>
      </c>
      <c r="P467" s="9" t="str">
        <f>Hoja2!AF467</f>
        <v xml:space="preserve"> - </v>
      </c>
      <c r="Q467" s="9" t="str">
        <f>Hoja2!AG467</f>
        <v xml:space="preserve"> - </v>
      </c>
      <c r="R467" s="9" t="str">
        <f>Hoja2!AH467</f>
        <v xml:space="preserve"> - </v>
      </c>
      <c r="S467" s="9" t="str">
        <f>Hoja2!AI467</f>
        <v>A-1</v>
      </c>
      <c r="T467" s="9" t="str">
        <f>Hoja2!AJ467</f>
        <v>3011020110426</v>
      </c>
      <c r="V467" s="53">
        <f t="shared" si="8"/>
        <v>13</v>
      </c>
    </row>
    <row r="468" spans="1:22" ht="30" customHeight="1" x14ac:dyDescent="0.25">
      <c r="A468" s="186">
        <f>Hoja2!B468</f>
        <v>0</v>
      </c>
      <c r="B468">
        <f>Hoja2!R468</f>
        <v>0</v>
      </c>
      <c r="C468" s="1"/>
      <c r="D468" t="str">
        <f>Hoja2!T468</f>
        <v>2026</v>
      </c>
      <c r="E468" s="113">
        <f>Hoja2!U468</f>
        <v>0</v>
      </c>
      <c r="F468" s="113">
        <f>Hoja2!V468</f>
        <v>0</v>
      </c>
      <c r="G468" s="113">
        <f>Hoja2!W468</f>
        <v>0</v>
      </c>
      <c r="H468" s="113">
        <f>Hoja2!X468</f>
        <v>0</v>
      </c>
      <c r="I468" s="5">
        <f>Hoja2!Y468</f>
        <v>0</v>
      </c>
      <c r="J468" s="5">
        <f>Hoja2!Z468</f>
        <v>0</v>
      </c>
      <c r="K468" s="5">
        <f>Hoja2!AB468</f>
        <v>0</v>
      </c>
      <c r="L468" s="5">
        <v>0</v>
      </c>
      <c r="M468" s="96">
        <f>Hoja2!AC468</f>
        <v>0</v>
      </c>
      <c r="N468" s="1" t="str">
        <f>Hoja2!AD468</f>
        <v>N</v>
      </c>
      <c r="O468" s="9" t="str">
        <f>Hoja2!AE468</f>
        <v xml:space="preserve"> - </v>
      </c>
      <c r="P468" s="9" t="str">
        <f>Hoja2!AF468</f>
        <v xml:space="preserve"> - </v>
      </c>
      <c r="Q468" s="9" t="str">
        <f>Hoja2!AG468</f>
        <v xml:space="preserve"> - </v>
      </c>
      <c r="R468" s="9" t="str">
        <f>Hoja2!AH468</f>
        <v xml:space="preserve"> - </v>
      </c>
      <c r="S468" s="9" t="str">
        <f>Hoja2!AI468</f>
        <v>A-1</v>
      </c>
      <c r="T468" s="9" t="str">
        <f>Hoja2!AJ468</f>
        <v>3011020110427</v>
      </c>
      <c r="V468" s="53">
        <f t="shared" si="8"/>
        <v>13</v>
      </c>
    </row>
    <row r="469" spans="1:22" ht="30" customHeight="1" x14ac:dyDescent="0.25">
      <c r="A469" s="186">
        <f>Hoja2!B469</f>
        <v>0</v>
      </c>
      <c r="B469">
        <f>Hoja2!R469</f>
        <v>0</v>
      </c>
      <c r="C469" s="1"/>
      <c r="D469" t="str">
        <f>Hoja2!T469</f>
        <v>2026</v>
      </c>
      <c r="E469" s="113">
        <f>Hoja2!U469</f>
        <v>0</v>
      </c>
      <c r="F469" s="113">
        <f>Hoja2!V469</f>
        <v>0</v>
      </c>
      <c r="G469" s="113">
        <f>Hoja2!W469</f>
        <v>0</v>
      </c>
      <c r="H469" s="113">
        <f>Hoja2!X469</f>
        <v>0</v>
      </c>
      <c r="I469" s="5">
        <f>Hoja2!Y469</f>
        <v>0</v>
      </c>
      <c r="J469" s="5">
        <f>Hoja2!Z469</f>
        <v>0</v>
      </c>
      <c r="K469" s="5">
        <f>Hoja2!AB469</f>
        <v>0</v>
      </c>
      <c r="L469" s="5">
        <v>0</v>
      </c>
      <c r="M469" s="96">
        <f>Hoja2!AC469</f>
        <v>0</v>
      </c>
      <c r="N469" s="1" t="str">
        <f>Hoja2!AD469</f>
        <v>N</v>
      </c>
      <c r="O469" s="9" t="str">
        <f>Hoja2!AE469</f>
        <v xml:space="preserve"> - </v>
      </c>
      <c r="P469" s="9" t="str">
        <f>Hoja2!AF469</f>
        <v xml:space="preserve"> - </v>
      </c>
      <c r="Q469" s="9" t="str">
        <f>Hoja2!AG469</f>
        <v xml:space="preserve"> - </v>
      </c>
      <c r="R469" s="9" t="str">
        <f>Hoja2!AH469</f>
        <v xml:space="preserve"> - </v>
      </c>
      <c r="S469" s="9" t="str">
        <f>Hoja2!AI469</f>
        <v>A-1</v>
      </c>
      <c r="T469" s="9" t="str">
        <f>Hoja2!AJ469</f>
        <v>3011020110428</v>
      </c>
      <c r="V469" s="53">
        <f t="shared" si="8"/>
        <v>13</v>
      </c>
    </row>
    <row r="470" spans="1:22" ht="30" customHeight="1" x14ac:dyDescent="0.25">
      <c r="A470" s="186">
        <f>Hoja2!B470</f>
        <v>0</v>
      </c>
      <c r="B470">
        <f>Hoja2!R470</f>
        <v>0</v>
      </c>
      <c r="C470" s="1"/>
      <c r="D470" t="str">
        <f>Hoja2!T470</f>
        <v>2026</v>
      </c>
      <c r="E470" s="113">
        <f>Hoja2!U470</f>
        <v>0</v>
      </c>
      <c r="F470" s="113">
        <f>Hoja2!V470</f>
        <v>0</v>
      </c>
      <c r="G470" s="113">
        <f>Hoja2!W470</f>
        <v>0</v>
      </c>
      <c r="H470" s="113">
        <f>Hoja2!X470</f>
        <v>0</v>
      </c>
      <c r="I470" s="5">
        <f>Hoja2!Y470</f>
        <v>0</v>
      </c>
      <c r="J470" s="5">
        <f>Hoja2!Z470</f>
        <v>0</v>
      </c>
      <c r="K470" s="5">
        <f>Hoja2!AB470</f>
        <v>0</v>
      </c>
      <c r="L470" s="5">
        <v>0</v>
      </c>
      <c r="M470" s="96">
        <f>Hoja2!AC470</f>
        <v>0</v>
      </c>
      <c r="N470" s="1" t="str">
        <f>Hoja2!AD470</f>
        <v>N</v>
      </c>
      <c r="O470" s="9" t="str">
        <f>Hoja2!AE470</f>
        <v xml:space="preserve"> - </v>
      </c>
      <c r="P470" s="9" t="str">
        <f>Hoja2!AF470</f>
        <v xml:space="preserve"> - </v>
      </c>
      <c r="Q470" s="9" t="str">
        <f>Hoja2!AG470</f>
        <v xml:space="preserve"> - </v>
      </c>
      <c r="R470" s="9" t="str">
        <f>Hoja2!AH470</f>
        <v xml:space="preserve"> - </v>
      </c>
      <c r="S470" s="9" t="str">
        <f>Hoja2!AI470</f>
        <v>A-1</v>
      </c>
      <c r="T470" s="9" t="str">
        <f>Hoja2!AJ470</f>
        <v>3011020110429</v>
      </c>
      <c r="V470" s="53">
        <f t="shared" si="8"/>
        <v>13</v>
      </c>
    </row>
    <row r="471" spans="1:22" ht="30" customHeight="1" x14ac:dyDescent="0.25">
      <c r="A471" s="186">
        <f>Hoja2!B471</f>
        <v>0</v>
      </c>
      <c r="B471">
        <f>Hoja2!R471</f>
        <v>0</v>
      </c>
      <c r="C471" s="1"/>
      <c r="D471" t="str">
        <f>Hoja2!T471</f>
        <v>2026</v>
      </c>
      <c r="E471" s="113">
        <f>Hoja2!U471</f>
        <v>0</v>
      </c>
      <c r="F471" s="113">
        <f>Hoja2!V471</f>
        <v>0</v>
      </c>
      <c r="G471" s="113">
        <f>Hoja2!W471</f>
        <v>0</v>
      </c>
      <c r="H471" s="113">
        <f>Hoja2!X471</f>
        <v>0</v>
      </c>
      <c r="I471" s="5">
        <f>Hoja2!Y471</f>
        <v>0</v>
      </c>
      <c r="J471" s="5">
        <f>Hoja2!Z471</f>
        <v>0</v>
      </c>
      <c r="K471" s="5">
        <f>Hoja2!AB471</f>
        <v>0</v>
      </c>
      <c r="L471" s="5">
        <v>0</v>
      </c>
      <c r="M471" s="96">
        <f>Hoja2!AC471</f>
        <v>0</v>
      </c>
      <c r="N471" s="1" t="str">
        <f>Hoja2!AD471</f>
        <v>N</v>
      </c>
      <c r="O471" s="9" t="str">
        <f>Hoja2!AE471</f>
        <v xml:space="preserve"> - </v>
      </c>
      <c r="P471" s="9" t="str">
        <f>Hoja2!AF471</f>
        <v xml:space="preserve"> - </v>
      </c>
      <c r="Q471" s="9" t="str">
        <f>Hoja2!AG471</f>
        <v xml:space="preserve"> - </v>
      </c>
      <c r="R471" s="9" t="str">
        <f>Hoja2!AH471</f>
        <v xml:space="preserve"> - </v>
      </c>
      <c r="S471" s="9" t="str">
        <f>Hoja2!AI471</f>
        <v>A-1</v>
      </c>
      <c r="T471" s="9" t="str">
        <f>Hoja2!AJ471</f>
        <v>3011020110430</v>
      </c>
      <c r="V471" s="53">
        <f t="shared" si="8"/>
        <v>13</v>
      </c>
    </row>
    <row r="472" spans="1:22" ht="30" customHeight="1" x14ac:dyDescent="0.25">
      <c r="A472" s="186">
        <f>Hoja2!B472</f>
        <v>0</v>
      </c>
      <c r="B472">
        <f>Hoja2!R472</f>
        <v>0</v>
      </c>
      <c r="C472" s="1"/>
      <c r="D472" t="str">
        <f>Hoja2!T472</f>
        <v>2026</v>
      </c>
      <c r="E472" s="113">
        <f>Hoja2!U472</f>
        <v>0</v>
      </c>
      <c r="F472" s="113">
        <f>Hoja2!V472</f>
        <v>0</v>
      </c>
      <c r="G472" s="113">
        <f>Hoja2!W472</f>
        <v>0</v>
      </c>
      <c r="H472" s="113">
        <f>Hoja2!X472</f>
        <v>0</v>
      </c>
      <c r="I472" s="5">
        <f>Hoja2!Y472</f>
        <v>0</v>
      </c>
      <c r="J472" s="5">
        <f>Hoja2!Z472</f>
        <v>0</v>
      </c>
      <c r="K472" s="5">
        <f>Hoja2!AB472</f>
        <v>0</v>
      </c>
      <c r="L472" s="5">
        <v>0</v>
      </c>
      <c r="M472" s="96">
        <f>Hoja2!AC472</f>
        <v>0</v>
      </c>
      <c r="N472" s="1" t="str">
        <f>Hoja2!AD472</f>
        <v>N</v>
      </c>
      <c r="O472" s="9" t="str">
        <f>Hoja2!AE472</f>
        <v xml:space="preserve"> - </v>
      </c>
      <c r="P472" s="9" t="str">
        <f>Hoja2!AF472</f>
        <v xml:space="preserve"> - </v>
      </c>
      <c r="Q472" s="9" t="str">
        <f>Hoja2!AG472</f>
        <v xml:space="preserve"> - </v>
      </c>
      <c r="R472" s="9" t="str">
        <f>Hoja2!AH472</f>
        <v xml:space="preserve"> - </v>
      </c>
      <c r="S472" s="9" t="str">
        <f>Hoja2!AI472</f>
        <v>A-1</v>
      </c>
      <c r="T472" s="9" t="str">
        <f>Hoja2!AJ472</f>
        <v>3011020110431</v>
      </c>
      <c r="V472" s="53">
        <f t="shared" si="8"/>
        <v>13</v>
      </c>
    </row>
    <row r="473" spans="1:22" ht="30" customHeight="1" x14ac:dyDescent="0.25">
      <c r="A473" s="186">
        <f>Hoja2!B473</f>
        <v>0</v>
      </c>
      <c r="B473">
        <f>Hoja2!R473</f>
        <v>0</v>
      </c>
      <c r="C473" s="1"/>
      <c r="D473" t="str">
        <f>Hoja2!T473</f>
        <v>2026</v>
      </c>
      <c r="E473" s="113">
        <f>Hoja2!U473</f>
        <v>0</v>
      </c>
      <c r="F473" s="113">
        <f>Hoja2!V473</f>
        <v>0</v>
      </c>
      <c r="G473" s="113">
        <f>Hoja2!W473</f>
        <v>0</v>
      </c>
      <c r="H473" s="113">
        <f>Hoja2!X473</f>
        <v>0</v>
      </c>
      <c r="I473" s="5">
        <f>Hoja2!Y473</f>
        <v>0</v>
      </c>
      <c r="J473" s="5">
        <f>Hoja2!Z473</f>
        <v>0</v>
      </c>
      <c r="K473" s="5">
        <f>Hoja2!AB473</f>
        <v>0</v>
      </c>
      <c r="L473" s="5">
        <v>0</v>
      </c>
      <c r="M473" s="96">
        <f>Hoja2!AC473</f>
        <v>0</v>
      </c>
      <c r="N473" s="1" t="str">
        <f>Hoja2!AD473</f>
        <v>N</v>
      </c>
      <c r="O473" s="9" t="str">
        <f>Hoja2!AE473</f>
        <v xml:space="preserve"> - </v>
      </c>
      <c r="P473" s="9" t="str">
        <f>Hoja2!AF473</f>
        <v xml:space="preserve"> - </v>
      </c>
      <c r="Q473" s="9" t="str">
        <f>Hoja2!AG473</f>
        <v xml:space="preserve"> - </v>
      </c>
      <c r="R473" s="9" t="str">
        <f>Hoja2!AH473</f>
        <v xml:space="preserve"> - </v>
      </c>
      <c r="S473" s="9" t="str">
        <f>Hoja2!AI473</f>
        <v>A-1</v>
      </c>
      <c r="T473" s="9" t="str">
        <f>Hoja2!AJ473</f>
        <v>3011020110432</v>
      </c>
      <c r="V473" s="53">
        <f t="shared" si="8"/>
        <v>13</v>
      </c>
    </row>
    <row r="474" spans="1:22" ht="30" customHeight="1" x14ac:dyDescent="0.25">
      <c r="A474" s="186">
        <f>Hoja2!B474</f>
        <v>0</v>
      </c>
      <c r="B474">
        <f>Hoja2!R474</f>
        <v>0</v>
      </c>
      <c r="C474" s="1"/>
      <c r="D474" t="str">
        <f>Hoja2!T474</f>
        <v>2026</v>
      </c>
      <c r="E474" s="113">
        <f>Hoja2!U474</f>
        <v>0</v>
      </c>
      <c r="F474" s="113">
        <f>Hoja2!V474</f>
        <v>0</v>
      </c>
      <c r="G474" s="113">
        <f>Hoja2!W474</f>
        <v>0</v>
      </c>
      <c r="H474" s="113">
        <f>Hoja2!X474</f>
        <v>0</v>
      </c>
      <c r="I474" s="5">
        <f>Hoja2!Y474</f>
        <v>0</v>
      </c>
      <c r="J474" s="5">
        <f>Hoja2!Z474</f>
        <v>0</v>
      </c>
      <c r="K474" s="5">
        <f>Hoja2!AB474</f>
        <v>0</v>
      </c>
      <c r="L474" s="5">
        <v>0</v>
      </c>
      <c r="M474" s="96">
        <f>Hoja2!AC474</f>
        <v>0</v>
      </c>
      <c r="N474" s="1" t="str">
        <f>Hoja2!AD474</f>
        <v>N</v>
      </c>
      <c r="O474" s="9" t="str">
        <f>Hoja2!AE474</f>
        <v xml:space="preserve"> - </v>
      </c>
      <c r="P474" s="9" t="str">
        <f>Hoja2!AF474</f>
        <v xml:space="preserve"> - </v>
      </c>
      <c r="Q474" s="9" t="str">
        <f>Hoja2!AG474</f>
        <v xml:space="preserve"> - </v>
      </c>
      <c r="R474" s="9" t="str">
        <f>Hoja2!AH474</f>
        <v xml:space="preserve"> - </v>
      </c>
      <c r="S474" s="9" t="str">
        <f>Hoja2!AI474</f>
        <v>A-1</v>
      </c>
      <c r="T474" s="9" t="str">
        <f>Hoja2!AJ474</f>
        <v>3011020110433</v>
      </c>
      <c r="V474" s="53">
        <f t="shared" si="8"/>
        <v>13</v>
      </c>
    </row>
    <row r="475" spans="1:22" ht="30" customHeight="1" x14ac:dyDescent="0.25">
      <c r="A475" s="186">
        <f>Hoja2!B475</f>
        <v>0</v>
      </c>
      <c r="B475">
        <f>Hoja2!R475</f>
        <v>0</v>
      </c>
      <c r="C475" s="1"/>
      <c r="D475" t="str">
        <f>Hoja2!T475</f>
        <v>2026</v>
      </c>
      <c r="E475" s="113">
        <f>Hoja2!U475</f>
        <v>0</v>
      </c>
      <c r="F475" s="113">
        <f>Hoja2!V475</f>
        <v>0</v>
      </c>
      <c r="G475" s="113">
        <f>Hoja2!W475</f>
        <v>0</v>
      </c>
      <c r="H475" s="113">
        <f>Hoja2!X475</f>
        <v>0</v>
      </c>
      <c r="I475" s="5">
        <f>Hoja2!Y475</f>
        <v>0</v>
      </c>
      <c r="J475" s="5">
        <f>Hoja2!Z475</f>
        <v>0</v>
      </c>
      <c r="K475" s="5">
        <f>Hoja2!AB475</f>
        <v>0</v>
      </c>
      <c r="L475" s="5">
        <v>0</v>
      </c>
      <c r="M475" s="96">
        <f>Hoja2!AC475</f>
        <v>0</v>
      </c>
      <c r="N475" s="1" t="str">
        <f>Hoja2!AD475</f>
        <v>N</v>
      </c>
      <c r="O475" s="9" t="str">
        <f>Hoja2!AE475</f>
        <v xml:space="preserve"> - </v>
      </c>
      <c r="P475" s="9" t="str">
        <f>Hoja2!AF475</f>
        <v xml:space="preserve"> - </v>
      </c>
      <c r="Q475" s="9" t="str">
        <f>Hoja2!AG475</f>
        <v xml:space="preserve"> - </v>
      </c>
      <c r="R475" s="9" t="str">
        <f>Hoja2!AH475</f>
        <v xml:space="preserve"> - </v>
      </c>
      <c r="S475" s="9" t="str">
        <f>Hoja2!AI475</f>
        <v>A-1</v>
      </c>
      <c r="T475" s="9" t="str">
        <f>Hoja2!AJ475</f>
        <v>3011020110434</v>
      </c>
      <c r="V475" s="53">
        <f t="shared" si="8"/>
        <v>13</v>
      </c>
    </row>
    <row r="476" spans="1:22" ht="30" customHeight="1" x14ac:dyDescent="0.25">
      <c r="A476" s="186">
        <f>Hoja2!B476</f>
        <v>0</v>
      </c>
      <c r="B476">
        <f>Hoja2!R476</f>
        <v>0</v>
      </c>
      <c r="C476" s="1"/>
      <c r="D476" t="str">
        <f>Hoja2!T476</f>
        <v>2026</v>
      </c>
      <c r="E476" s="113">
        <f>Hoja2!U476</f>
        <v>0</v>
      </c>
      <c r="F476" s="113">
        <f>Hoja2!V476</f>
        <v>0</v>
      </c>
      <c r="G476" s="113">
        <f>Hoja2!W476</f>
        <v>0</v>
      </c>
      <c r="H476" s="113">
        <f>Hoja2!X476</f>
        <v>0</v>
      </c>
      <c r="I476" s="5">
        <f>Hoja2!Y476</f>
        <v>0</v>
      </c>
      <c r="J476" s="5">
        <f>Hoja2!Z476</f>
        <v>0</v>
      </c>
      <c r="K476" s="5">
        <f>Hoja2!AB476</f>
        <v>0</v>
      </c>
      <c r="L476" s="5">
        <v>0</v>
      </c>
      <c r="M476" s="96">
        <f>Hoja2!AC476</f>
        <v>0</v>
      </c>
      <c r="N476" s="1" t="str">
        <f>Hoja2!AD476</f>
        <v>N</v>
      </c>
      <c r="O476" s="9" t="str">
        <f>Hoja2!AE476</f>
        <v xml:space="preserve"> - </v>
      </c>
      <c r="P476" s="9" t="str">
        <f>Hoja2!AF476</f>
        <v xml:space="preserve"> - </v>
      </c>
      <c r="Q476" s="9" t="str">
        <f>Hoja2!AG476</f>
        <v xml:space="preserve"> - </v>
      </c>
      <c r="R476" s="9" t="str">
        <f>Hoja2!AH476</f>
        <v xml:space="preserve"> - </v>
      </c>
      <c r="S476" s="9" t="str">
        <f>Hoja2!AI476</f>
        <v>A-1</v>
      </c>
      <c r="T476" s="9" t="str">
        <f>Hoja2!AJ476</f>
        <v>3011020110435</v>
      </c>
      <c r="V476" s="53">
        <f t="shared" si="8"/>
        <v>13</v>
      </c>
    </row>
    <row r="477" spans="1:22" ht="30" customHeight="1" x14ac:dyDescent="0.25">
      <c r="A477" s="186">
        <f>Hoja2!B477</f>
        <v>0</v>
      </c>
      <c r="B477">
        <f>Hoja2!R477</f>
        <v>0</v>
      </c>
      <c r="C477" s="1"/>
      <c r="D477" t="str">
        <f>Hoja2!T477</f>
        <v>2026</v>
      </c>
      <c r="E477" s="113">
        <f>Hoja2!U477</f>
        <v>0</v>
      </c>
      <c r="F477" s="113">
        <f>Hoja2!V477</f>
        <v>0</v>
      </c>
      <c r="G477" s="113">
        <f>Hoja2!W477</f>
        <v>0</v>
      </c>
      <c r="H477" s="113">
        <f>Hoja2!X477</f>
        <v>0</v>
      </c>
      <c r="I477" s="5">
        <f>Hoja2!Y477</f>
        <v>0</v>
      </c>
      <c r="J477" s="5">
        <f>Hoja2!Z477</f>
        <v>0</v>
      </c>
      <c r="K477" s="5">
        <f>Hoja2!AB477</f>
        <v>0</v>
      </c>
      <c r="L477" s="5">
        <v>0</v>
      </c>
      <c r="M477" s="96">
        <f>Hoja2!AC477</f>
        <v>0</v>
      </c>
      <c r="N477" s="1" t="str">
        <f>Hoja2!AD477</f>
        <v>N</v>
      </c>
      <c r="O477" s="9" t="str">
        <f>Hoja2!AE477</f>
        <v xml:space="preserve"> - </v>
      </c>
      <c r="P477" s="9" t="str">
        <f>Hoja2!AF477</f>
        <v xml:space="preserve"> - </v>
      </c>
      <c r="Q477" s="9" t="str">
        <f>Hoja2!AG477</f>
        <v xml:space="preserve"> - </v>
      </c>
      <c r="R477" s="9" t="str">
        <f>Hoja2!AH477</f>
        <v xml:space="preserve"> - </v>
      </c>
      <c r="S477" s="9" t="str">
        <f>Hoja2!AI477</f>
        <v>A-1</v>
      </c>
      <c r="T477" s="9" t="str">
        <f>Hoja2!AJ477</f>
        <v>3011020110436</v>
      </c>
      <c r="V477" s="53">
        <f t="shared" si="8"/>
        <v>13</v>
      </c>
    </row>
    <row r="478" spans="1:22" ht="30" customHeight="1" x14ac:dyDescent="0.25">
      <c r="A478" s="186">
        <f>Hoja2!B478</f>
        <v>0</v>
      </c>
      <c r="B478">
        <f>Hoja2!R478</f>
        <v>0</v>
      </c>
      <c r="C478" s="1"/>
      <c r="D478" t="str">
        <f>Hoja2!T478</f>
        <v>2026</v>
      </c>
      <c r="E478" s="113">
        <f>Hoja2!U478</f>
        <v>0</v>
      </c>
      <c r="F478" s="113">
        <f>Hoja2!V478</f>
        <v>0</v>
      </c>
      <c r="G478" s="113">
        <f>Hoja2!W478</f>
        <v>0</v>
      </c>
      <c r="H478" s="113">
        <f>Hoja2!X478</f>
        <v>0</v>
      </c>
      <c r="I478" s="5">
        <f>Hoja2!Y478</f>
        <v>0</v>
      </c>
      <c r="J478" s="5">
        <f>Hoja2!Z478</f>
        <v>0</v>
      </c>
      <c r="K478" s="5">
        <f>Hoja2!AB478</f>
        <v>0</v>
      </c>
      <c r="L478" s="5">
        <v>0</v>
      </c>
      <c r="M478" s="96">
        <f>Hoja2!AC478</f>
        <v>0</v>
      </c>
      <c r="N478" s="1" t="str">
        <f>Hoja2!AD478</f>
        <v>N</v>
      </c>
      <c r="O478" s="9" t="str">
        <f>Hoja2!AE478</f>
        <v xml:space="preserve"> - </v>
      </c>
      <c r="P478" s="9" t="str">
        <f>Hoja2!AF478</f>
        <v xml:space="preserve"> - </v>
      </c>
      <c r="Q478" s="9" t="str">
        <f>Hoja2!AG478</f>
        <v xml:space="preserve"> - </v>
      </c>
      <c r="R478" s="9" t="str">
        <f>Hoja2!AH478</f>
        <v xml:space="preserve"> - </v>
      </c>
      <c r="S478" s="9" t="str">
        <f>Hoja2!AI478</f>
        <v>A-1</v>
      </c>
      <c r="T478" s="9" t="str">
        <f>Hoja2!AJ478</f>
        <v>3011020110437</v>
      </c>
      <c r="V478" s="53">
        <f t="shared" si="8"/>
        <v>13</v>
      </c>
    </row>
    <row r="479" spans="1:22" ht="30" customHeight="1" x14ac:dyDescent="0.25">
      <c r="A479" s="186">
        <f>Hoja2!B479</f>
        <v>0</v>
      </c>
      <c r="B479">
        <f>Hoja2!R479</f>
        <v>0</v>
      </c>
      <c r="C479" s="1"/>
      <c r="D479" t="str">
        <f>Hoja2!T479</f>
        <v>2026</v>
      </c>
      <c r="E479" s="113">
        <f>Hoja2!U479</f>
        <v>0</v>
      </c>
      <c r="F479" s="113">
        <f>Hoja2!V479</f>
        <v>0</v>
      </c>
      <c r="G479" s="113">
        <f>Hoja2!W479</f>
        <v>0</v>
      </c>
      <c r="H479" s="113">
        <f>Hoja2!X479</f>
        <v>0</v>
      </c>
      <c r="I479" s="5">
        <f>Hoja2!Y479</f>
        <v>0</v>
      </c>
      <c r="J479" s="5">
        <f>Hoja2!Z479</f>
        <v>0</v>
      </c>
      <c r="K479" s="5">
        <f>Hoja2!AB479</f>
        <v>0</v>
      </c>
      <c r="L479" s="5">
        <v>0</v>
      </c>
      <c r="M479" s="96">
        <f>Hoja2!AC479</f>
        <v>0</v>
      </c>
      <c r="N479" s="1" t="str">
        <f>Hoja2!AD479</f>
        <v>N</v>
      </c>
      <c r="O479" s="9" t="str">
        <f>Hoja2!AE479</f>
        <v xml:space="preserve"> - </v>
      </c>
      <c r="P479" s="9" t="str">
        <f>Hoja2!AF479</f>
        <v xml:space="preserve"> - </v>
      </c>
      <c r="Q479" s="9" t="str">
        <f>Hoja2!AG479</f>
        <v xml:space="preserve"> - </v>
      </c>
      <c r="R479" s="9" t="str">
        <f>Hoja2!AH479</f>
        <v xml:space="preserve"> - </v>
      </c>
      <c r="S479" s="9" t="str">
        <f>Hoja2!AI479</f>
        <v>A-1</v>
      </c>
      <c r="T479" s="9" t="str">
        <f>Hoja2!AJ479</f>
        <v>3011020110438</v>
      </c>
      <c r="V479" s="53">
        <f t="shared" si="8"/>
        <v>13</v>
      </c>
    </row>
    <row r="480" spans="1:22" ht="30" customHeight="1" x14ac:dyDescent="0.25">
      <c r="A480" s="186">
        <f>Hoja2!B480</f>
        <v>0</v>
      </c>
      <c r="B480">
        <f>Hoja2!R480</f>
        <v>0</v>
      </c>
      <c r="C480" s="1"/>
      <c r="D480" t="str">
        <f>Hoja2!T480</f>
        <v>2026</v>
      </c>
      <c r="E480" s="113">
        <f>Hoja2!U480</f>
        <v>0</v>
      </c>
      <c r="F480" s="113">
        <f>Hoja2!V480</f>
        <v>0</v>
      </c>
      <c r="G480" s="113">
        <f>Hoja2!W480</f>
        <v>0</v>
      </c>
      <c r="H480" s="113">
        <f>Hoja2!X480</f>
        <v>0</v>
      </c>
      <c r="I480" s="5">
        <f>Hoja2!Y480</f>
        <v>0</v>
      </c>
      <c r="J480" s="5">
        <f>Hoja2!Z480</f>
        <v>0</v>
      </c>
      <c r="K480" s="5">
        <f>Hoja2!AB480</f>
        <v>0</v>
      </c>
      <c r="L480" s="5">
        <v>0</v>
      </c>
      <c r="M480" s="96">
        <f>Hoja2!AC480</f>
        <v>0</v>
      </c>
      <c r="N480" s="1" t="str">
        <f>Hoja2!AD480</f>
        <v>N</v>
      </c>
      <c r="O480" s="9" t="str">
        <f>Hoja2!AE480</f>
        <v xml:space="preserve"> - </v>
      </c>
      <c r="P480" s="9" t="str">
        <f>Hoja2!AF480</f>
        <v xml:space="preserve"> - </v>
      </c>
      <c r="Q480" s="9" t="str">
        <f>Hoja2!AG480</f>
        <v xml:space="preserve"> - </v>
      </c>
      <c r="R480" s="9" t="str">
        <f>Hoja2!AH480</f>
        <v xml:space="preserve"> - </v>
      </c>
      <c r="S480" s="9" t="str">
        <f>Hoja2!AI480</f>
        <v>A-1</v>
      </c>
      <c r="T480" s="9" t="str">
        <f>Hoja2!AJ480</f>
        <v>3011020110439</v>
      </c>
      <c r="V480" s="53">
        <f t="shared" si="8"/>
        <v>13</v>
      </c>
    </row>
    <row r="481" spans="1:22" ht="30" customHeight="1" x14ac:dyDescent="0.25">
      <c r="A481" s="186">
        <f>Hoja2!B481</f>
        <v>0</v>
      </c>
      <c r="B481">
        <f>Hoja2!R481</f>
        <v>0</v>
      </c>
      <c r="C481" s="1"/>
      <c r="D481" t="str">
        <f>Hoja2!T481</f>
        <v>2026</v>
      </c>
      <c r="E481" s="113">
        <f>Hoja2!U481</f>
        <v>0</v>
      </c>
      <c r="F481" s="113">
        <f>Hoja2!V481</f>
        <v>0</v>
      </c>
      <c r="G481" s="113">
        <f>Hoja2!W481</f>
        <v>0</v>
      </c>
      <c r="H481" s="113">
        <f>Hoja2!X481</f>
        <v>0</v>
      </c>
      <c r="I481" s="5">
        <f>Hoja2!Y481</f>
        <v>0</v>
      </c>
      <c r="J481" s="5">
        <f>Hoja2!Z481</f>
        <v>0</v>
      </c>
      <c r="K481" s="5">
        <f>Hoja2!AB481</f>
        <v>0</v>
      </c>
      <c r="L481" s="5">
        <v>0</v>
      </c>
      <c r="M481" s="96">
        <f>Hoja2!AC481</f>
        <v>0</v>
      </c>
      <c r="N481" s="1" t="str">
        <f>Hoja2!AD481</f>
        <v>N</v>
      </c>
      <c r="O481" s="9" t="str">
        <f>Hoja2!AE481</f>
        <v xml:space="preserve"> - </v>
      </c>
      <c r="P481" s="9" t="str">
        <f>Hoja2!AF481</f>
        <v xml:space="preserve"> - </v>
      </c>
      <c r="Q481" s="9" t="str">
        <f>Hoja2!AG481</f>
        <v xml:space="preserve"> - </v>
      </c>
      <c r="R481" s="9" t="str">
        <f>Hoja2!AH481</f>
        <v xml:space="preserve"> - </v>
      </c>
      <c r="S481" s="9" t="str">
        <f>Hoja2!AI481</f>
        <v>A-1</v>
      </c>
      <c r="T481" s="9" t="str">
        <f>Hoja2!AJ481</f>
        <v>3011020110440</v>
      </c>
      <c r="V481" s="53">
        <f t="shared" si="8"/>
        <v>13</v>
      </c>
    </row>
    <row r="482" spans="1:22" ht="30" customHeight="1" x14ac:dyDescent="0.25">
      <c r="A482" s="186">
        <f>Hoja2!B482</f>
        <v>0</v>
      </c>
      <c r="B482">
        <f>Hoja2!R482</f>
        <v>0</v>
      </c>
      <c r="C482" s="1"/>
      <c r="D482" t="str">
        <f>Hoja2!T482</f>
        <v>2026</v>
      </c>
      <c r="E482" s="113">
        <f>Hoja2!U482</f>
        <v>0</v>
      </c>
      <c r="F482" s="113">
        <f>Hoja2!V482</f>
        <v>0</v>
      </c>
      <c r="G482" s="113">
        <f>Hoja2!W482</f>
        <v>0</v>
      </c>
      <c r="H482" s="113">
        <f>Hoja2!X482</f>
        <v>0</v>
      </c>
      <c r="I482" s="5">
        <f>Hoja2!Y482</f>
        <v>0</v>
      </c>
      <c r="J482" s="5">
        <f>Hoja2!Z482</f>
        <v>0</v>
      </c>
      <c r="K482" s="5">
        <f>Hoja2!AB482</f>
        <v>0</v>
      </c>
      <c r="L482" s="5">
        <v>0</v>
      </c>
      <c r="M482" s="96">
        <f>Hoja2!AC482</f>
        <v>0</v>
      </c>
      <c r="N482" s="1" t="str">
        <f>Hoja2!AD482</f>
        <v>N</v>
      </c>
      <c r="O482" s="9" t="str">
        <f>Hoja2!AE482</f>
        <v xml:space="preserve"> - </v>
      </c>
      <c r="P482" s="9" t="str">
        <f>Hoja2!AF482</f>
        <v xml:space="preserve"> - </v>
      </c>
      <c r="Q482" s="9" t="str">
        <f>Hoja2!AG482</f>
        <v xml:space="preserve"> - </v>
      </c>
      <c r="R482" s="9" t="str">
        <f>Hoja2!AH482</f>
        <v xml:space="preserve"> - </v>
      </c>
      <c r="S482" s="9" t="str">
        <f>Hoja2!AI482</f>
        <v>A-1</v>
      </c>
      <c r="T482" s="9" t="str">
        <f>Hoja2!AJ482</f>
        <v>3011020110441</v>
      </c>
      <c r="V482" s="53">
        <f t="shared" si="8"/>
        <v>13</v>
      </c>
    </row>
    <row r="483" spans="1:22" ht="30" customHeight="1" x14ac:dyDescent="0.25">
      <c r="A483" s="186">
        <f>Hoja2!B483</f>
        <v>0</v>
      </c>
      <c r="B483">
        <f>Hoja2!R483</f>
        <v>0</v>
      </c>
      <c r="C483" s="1"/>
      <c r="D483" t="str">
        <f>Hoja2!T483</f>
        <v>2026</v>
      </c>
      <c r="E483" s="113">
        <f>Hoja2!U483</f>
        <v>0</v>
      </c>
      <c r="F483" s="113">
        <f>Hoja2!V483</f>
        <v>0</v>
      </c>
      <c r="G483" s="113">
        <f>Hoja2!W483</f>
        <v>0</v>
      </c>
      <c r="H483" s="113">
        <f>Hoja2!X483</f>
        <v>0</v>
      </c>
      <c r="I483" s="5">
        <f>Hoja2!Y483</f>
        <v>0</v>
      </c>
      <c r="J483" s="5">
        <f>Hoja2!Z483</f>
        <v>0</v>
      </c>
      <c r="K483" s="5">
        <f>Hoja2!AB483</f>
        <v>0</v>
      </c>
      <c r="L483" s="5">
        <v>0</v>
      </c>
      <c r="M483" s="96">
        <f>Hoja2!AC483</f>
        <v>0</v>
      </c>
      <c r="N483" s="1" t="str">
        <f>Hoja2!AD483</f>
        <v>N</v>
      </c>
      <c r="O483" s="9" t="str">
        <f>Hoja2!AE483</f>
        <v xml:space="preserve"> - </v>
      </c>
      <c r="P483" s="9" t="str">
        <f>Hoja2!AF483</f>
        <v xml:space="preserve"> - </v>
      </c>
      <c r="Q483" s="9" t="str">
        <f>Hoja2!AG483</f>
        <v xml:space="preserve"> - </v>
      </c>
      <c r="R483" s="9" t="str">
        <f>Hoja2!AH483</f>
        <v xml:space="preserve"> - </v>
      </c>
      <c r="S483" s="9" t="str">
        <f>Hoja2!AI483</f>
        <v>A-1</v>
      </c>
      <c r="T483" s="9" t="str">
        <f>Hoja2!AJ483</f>
        <v>3011020110442</v>
      </c>
      <c r="V483" s="53">
        <f t="shared" si="8"/>
        <v>13</v>
      </c>
    </row>
    <row r="484" spans="1:22" ht="30" customHeight="1" x14ac:dyDescent="0.25">
      <c r="A484" s="186">
        <f>Hoja2!B484</f>
        <v>0</v>
      </c>
      <c r="B484">
        <f>Hoja2!R484</f>
        <v>0</v>
      </c>
      <c r="C484" s="1"/>
      <c r="D484" t="str">
        <f>Hoja2!T484</f>
        <v>2026</v>
      </c>
      <c r="E484" s="113">
        <f>Hoja2!U484</f>
        <v>0</v>
      </c>
      <c r="F484" s="113">
        <f>Hoja2!V484</f>
        <v>0</v>
      </c>
      <c r="G484" s="113">
        <f>Hoja2!W484</f>
        <v>0</v>
      </c>
      <c r="H484" s="113">
        <f>Hoja2!X484</f>
        <v>0</v>
      </c>
      <c r="I484" s="5">
        <f>Hoja2!Y484</f>
        <v>0</v>
      </c>
      <c r="J484" s="5">
        <f>Hoja2!Z484</f>
        <v>0</v>
      </c>
      <c r="K484" s="5">
        <f>Hoja2!AB484</f>
        <v>0</v>
      </c>
      <c r="L484" s="5">
        <v>0</v>
      </c>
      <c r="M484" s="96">
        <f>Hoja2!AC484</f>
        <v>0</v>
      </c>
      <c r="N484" s="1" t="str">
        <f>Hoja2!AD484</f>
        <v>N</v>
      </c>
      <c r="O484" s="9" t="str">
        <f>Hoja2!AE484</f>
        <v xml:space="preserve"> - </v>
      </c>
      <c r="P484" s="9" t="str">
        <f>Hoja2!AF484</f>
        <v xml:space="preserve"> - </v>
      </c>
      <c r="Q484" s="9" t="str">
        <f>Hoja2!AG484</f>
        <v xml:space="preserve"> - </v>
      </c>
      <c r="R484" s="9" t="str">
        <f>Hoja2!AH484</f>
        <v xml:space="preserve"> - </v>
      </c>
      <c r="S484" s="9" t="str">
        <f>Hoja2!AI484</f>
        <v>A-1</v>
      </c>
      <c r="T484" s="9" t="str">
        <f>Hoja2!AJ484</f>
        <v>3011020110443</v>
      </c>
      <c r="V484" s="53">
        <f t="shared" si="8"/>
        <v>13</v>
      </c>
    </row>
    <row r="485" spans="1:22" ht="30" customHeight="1" x14ac:dyDescent="0.25">
      <c r="A485" s="186">
        <f>Hoja2!B485</f>
        <v>0</v>
      </c>
      <c r="B485">
        <f>Hoja2!R485</f>
        <v>0</v>
      </c>
      <c r="C485" s="1"/>
      <c r="D485" t="str">
        <f>Hoja2!T485</f>
        <v>2026</v>
      </c>
      <c r="E485" s="113">
        <f>Hoja2!U485</f>
        <v>0</v>
      </c>
      <c r="F485" s="113">
        <f>Hoja2!V485</f>
        <v>0</v>
      </c>
      <c r="G485" s="113">
        <f>Hoja2!W485</f>
        <v>0</v>
      </c>
      <c r="H485" s="113">
        <f>Hoja2!X485</f>
        <v>0</v>
      </c>
      <c r="I485" s="5">
        <f>Hoja2!Y485</f>
        <v>0</v>
      </c>
      <c r="J485" s="5">
        <f>Hoja2!Z485</f>
        <v>0</v>
      </c>
      <c r="K485" s="5">
        <f>Hoja2!AB485</f>
        <v>0</v>
      </c>
      <c r="L485" s="5">
        <v>0</v>
      </c>
      <c r="M485" s="96">
        <f>Hoja2!AC485</f>
        <v>0</v>
      </c>
      <c r="N485" s="1" t="str">
        <f>Hoja2!AD485</f>
        <v>N</v>
      </c>
      <c r="O485" s="9" t="str">
        <f>Hoja2!AE485</f>
        <v xml:space="preserve"> - </v>
      </c>
      <c r="P485" s="9" t="str">
        <f>Hoja2!AF485</f>
        <v xml:space="preserve"> - </v>
      </c>
      <c r="Q485" s="9" t="str">
        <f>Hoja2!AG485</f>
        <v xml:space="preserve"> - </v>
      </c>
      <c r="R485" s="9" t="str">
        <f>Hoja2!AH485</f>
        <v xml:space="preserve"> - </v>
      </c>
      <c r="S485" s="9" t="str">
        <f>Hoja2!AI485</f>
        <v>A-1</v>
      </c>
      <c r="T485" s="9" t="str">
        <f>Hoja2!AJ485</f>
        <v>3011020110444</v>
      </c>
      <c r="V485" s="53">
        <f t="shared" si="8"/>
        <v>13</v>
      </c>
    </row>
    <row r="486" spans="1:22" ht="30" customHeight="1" x14ac:dyDescent="0.25">
      <c r="A486" s="186">
        <f>Hoja2!B486</f>
        <v>0</v>
      </c>
      <c r="B486">
        <f>Hoja2!R486</f>
        <v>0</v>
      </c>
      <c r="C486" s="1"/>
      <c r="D486" t="str">
        <f>Hoja2!T486</f>
        <v>2026</v>
      </c>
      <c r="E486" s="113">
        <f>Hoja2!U486</f>
        <v>0</v>
      </c>
      <c r="F486" s="113">
        <f>Hoja2!V486</f>
        <v>0</v>
      </c>
      <c r="G486" s="113">
        <f>Hoja2!W486</f>
        <v>0</v>
      </c>
      <c r="H486" s="113">
        <f>Hoja2!X486</f>
        <v>0</v>
      </c>
      <c r="I486" s="5">
        <f>Hoja2!Y486</f>
        <v>0</v>
      </c>
      <c r="J486" s="5">
        <f>Hoja2!Z486</f>
        <v>0</v>
      </c>
      <c r="K486" s="5">
        <f>Hoja2!AB486</f>
        <v>0</v>
      </c>
      <c r="L486" s="5">
        <v>0</v>
      </c>
      <c r="M486" s="96">
        <f>Hoja2!AC486</f>
        <v>0</v>
      </c>
      <c r="N486" s="1" t="str">
        <f>Hoja2!AD486</f>
        <v>N</v>
      </c>
      <c r="O486" s="9" t="str">
        <f>Hoja2!AE486</f>
        <v xml:space="preserve"> - </v>
      </c>
      <c r="P486" s="9" t="str">
        <f>Hoja2!AF486</f>
        <v xml:space="preserve"> - </v>
      </c>
      <c r="Q486" s="9" t="str">
        <f>Hoja2!AG486</f>
        <v xml:space="preserve"> - </v>
      </c>
      <c r="R486" s="9" t="str">
        <f>Hoja2!AH486</f>
        <v xml:space="preserve"> - </v>
      </c>
      <c r="S486" s="9" t="str">
        <f>Hoja2!AI486</f>
        <v>A-1</v>
      </c>
      <c r="T486" s="9" t="str">
        <f>Hoja2!AJ486</f>
        <v>3011020110445</v>
      </c>
      <c r="V486" s="53">
        <f t="shared" si="8"/>
        <v>13</v>
      </c>
    </row>
    <row r="487" spans="1:22" ht="30" customHeight="1" x14ac:dyDescent="0.25">
      <c r="A487" s="186">
        <f>Hoja2!B487</f>
        <v>0</v>
      </c>
      <c r="B487">
        <f>Hoja2!R487</f>
        <v>0</v>
      </c>
      <c r="C487" s="1"/>
      <c r="D487" t="str">
        <f>Hoja2!T487</f>
        <v>2026</v>
      </c>
      <c r="E487" s="113">
        <f>Hoja2!U487</f>
        <v>0</v>
      </c>
      <c r="F487" s="113">
        <f>Hoja2!V487</f>
        <v>0</v>
      </c>
      <c r="G487" s="113">
        <f>Hoja2!W487</f>
        <v>0</v>
      </c>
      <c r="H487" s="113">
        <f>Hoja2!X487</f>
        <v>0</v>
      </c>
      <c r="I487" s="5">
        <f>Hoja2!Y487</f>
        <v>0</v>
      </c>
      <c r="J487" s="5">
        <f>Hoja2!Z487</f>
        <v>0</v>
      </c>
      <c r="K487" s="5">
        <f>Hoja2!AB487</f>
        <v>0</v>
      </c>
      <c r="L487" s="5">
        <v>0</v>
      </c>
      <c r="M487" s="96">
        <f>Hoja2!AC487</f>
        <v>0</v>
      </c>
      <c r="N487" s="1" t="str">
        <f>Hoja2!AD487</f>
        <v>N</v>
      </c>
      <c r="O487" s="9" t="str">
        <f>Hoja2!AE487</f>
        <v xml:space="preserve"> - </v>
      </c>
      <c r="P487" s="9" t="str">
        <f>Hoja2!AF487</f>
        <v xml:space="preserve"> - </v>
      </c>
      <c r="Q487" s="9" t="str">
        <f>Hoja2!AG487</f>
        <v xml:space="preserve"> - </v>
      </c>
      <c r="R487" s="9" t="str">
        <f>Hoja2!AH487</f>
        <v xml:space="preserve"> - </v>
      </c>
      <c r="S487" s="9" t="str">
        <f>Hoja2!AI487</f>
        <v>A-1</v>
      </c>
      <c r="T487" s="9" t="str">
        <f>Hoja2!AJ487</f>
        <v>3011020110446</v>
      </c>
      <c r="V487" s="53">
        <f t="shared" si="8"/>
        <v>13</v>
      </c>
    </row>
    <row r="488" spans="1:22" ht="30" customHeight="1" x14ac:dyDescent="0.25">
      <c r="A488" s="186">
        <f>Hoja2!B488</f>
        <v>0</v>
      </c>
      <c r="B488">
        <f>Hoja2!R488</f>
        <v>0</v>
      </c>
      <c r="C488" s="1"/>
      <c r="D488" t="str">
        <f>Hoja2!T488</f>
        <v>2026</v>
      </c>
      <c r="E488" s="113">
        <f>Hoja2!U488</f>
        <v>0</v>
      </c>
      <c r="F488" s="113">
        <f>Hoja2!V488</f>
        <v>0</v>
      </c>
      <c r="G488" s="113">
        <f>Hoja2!W488</f>
        <v>0</v>
      </c>
      <c r="H488" s="113">
        <f>Hoja2!X488</f>
        <v>0</v>
      </c>
      <c r="I488" s="5">
        <f>Hoja2!Y488</f>
        <v>0</v>
      </c>
      <c r="J488" s="5">
        <f>Hoja2!Z488</f>
        <v>0</v>
      </c>
      <c r="K488" s="5">
        <f>Hoja2!AB488</f>
        <v>0</v>
      </c>
      <c r="L488" s="5">
        <v>0</v>
      </c>
      <c r="M488" s="96">
        <f>Hoja2!AC488</f>
        <v>0</v>
      </c>
      <c r="N488" s="1" t="str">
        <f>Hoja2!AD488</f>
        <v>N</v>
      </c>
      <c r="O488" s="9" t="str">
        <f>Hoja2!AE488</f>
        <v xml:space="preserve"> - </v>
      </c>
      <c r="P488" s="9" t="str">
        <f>Hoja2!AF488</f>
        <v xml:space="preserve"> - </v>
      </c>
      <c r="Q488" s="9" t="str">
        <f>Hoja2!AG488</f>
        <v xml:space="preserve"> - </v>
      </c>
      <c r="R488" s="9" t="str">
        <f>Hoja2!AH488</f>
        <v xml:space="preserve"> - </v>
      </c>
      <c r="S488" s="9" t="str">
        <f>Hoja2!AI488</f>
        <v>A-1</v>
      </c>
      <c r="T488" s="9" t="str">
        <f>Hoja2!AJ488</f>
        <v>3011020110447</v>
      </c>
      <c r="V488" s="53">
        <f t="shared" si="8"/>
        <v>13</v>
      </c>
    </row>
    <row r="489" spans="1:22" ht="30" customHeight="1" x14ac:dyDescent="0.25">
      <c r="A489" s="186">
        <f>Hoja2!B489</f>
        <v>0</v>
      </c>
      <c r="B489">
        <f>Hoja2!R489</f>
        <v>0</v>
      </c>
      <c r="C489" s="1"/>
      <c r="D489" t="str">
        <f>Hoja2!T489</f>
        <v>2026</v>
      </c>
      <c r="E489" s="113">
        <f>Hoja2!U489</f>
        <v>0</v>
      </c>
      <c r="F489" s="113">
        <f>Hoja2!V489</f>
        <v>0</v>
      </c>
      <c r="G489" s="113">
        <f>Hoja2!W489</f>
        <v>0</v>
      </c>
      <c r="H489" s="113">
        <f>Hoja2!X489</f>
        <v>0</v>
      </c>
      <c r="I489" s="5">
        <f>Hoja2!Y489</f>
        <v>0</v>
      </c>
      <c r="J489" s="5">
        <f>Hoja2!Z489</f>
        <v>0</v>
      </c>
      <c r="K489" s="5">
        <f>Hoja2!AB489</f>
        <v>0</v>
      </c>
      <c r="L489" s="5">
        <v>0</v>
      </c>
      <c r="M489" s="96">
        <f>Hoja2!AC489</f>
        <v>0</v>
      </c>
      <c r="N489" s="1" t="str">
        <f>Hoja2!AD489</f>
        <v>N</v>
      </c>
      <c r="O489" s="9" t="str">
        <f>Hoja2!AE489</f>
        <v xml:space="preserve"> - </v>
      </c>
      <c r="P489" s="9" t="str">
        <f>Hoja2!AF489</f>
        <v xml:space="preserve"> - </v>
      </c>
      <c r="Q489" s="9" t="str">
        <f>Hoja2!AG489</f>
        <v xml:space="preserve"> - </v>
      </c>
      <c r="R489" s="9" t="str">
        <f>Hoja2!AH489</f>
        <v xml:space="preserve"> - </v>
      </c>
      <c r="S489" s="9" t="str">
        <f>Hoja2!AI489</f>
        <v>A-1</v>
      </c>
      <c r="T489" s="9" t="str">
        <f>Hoja2!AJ489</f>
        <v>3011020110448</v>
      </c>
      <c r="V489" s="53">
        <f t="shared" si="8"/>
        <v>13</v>
      </c>
    </row>
    <row r="490" spans="1:22" ht="30" customHeight="1" x14ac:dyDescent="0.25">
      <c r="A490" s="186">
        <f>Hoja2!B490</f>
        <v>0</v>
      </c>
      <c r="B490">
        <f>Hoja2!R490</f>
        <v>0</v>
      </c>
      <c r="C490" s="1"/>
      <c r="D490" t="str">
        <f>Hoja2!T490</f>
        <v>2026</v>
      </c>
      <c r="E490" s="113">
        <f>Hoja2!U490</f>
        <v>0</v>
      </c>
      <c r="F490" s="113">
        <f>Hoja2!V490</f>
        <v>0</v>
      </c>
      <c r="G490" s="113">
        <f>Hoja2!W490</f>
        <v>0</v>
      </c>
      <c r="H490" s="113">
        <f>Hoja2!X490</f>
        <v>0</v>
      </c>
      <c r="I490" s="5">
        <f>Hoja2!Y490</f>
        <v>0</v>
      </c>
      <c r="J490" s="5">
        <f>Hoja2!Z490</f>
        <v>0</v>
      </c>
      <c r="K490" s="5">
        <f>Hoja2!AB490</f>
        <v>0</v>
      </c>
      <c r="L490" s="5">
        <v>0</v>
      </c>
      <c r="M490" s="96">
        <f>Hoja2!AC490</f>
        <v>0</v>
      </c>
      <c r="N490" s="1" t="str">
        <f>Hoja2!AD490</f>
        <v>N</v>
      </c>
      <c r="O490" s="9" t="str">
        <f>Hoja2!AE490</f>
        <v xml:space="preserve"> - </v>
      </c>
      <c r="P490" s="9" t="str">
        <f>Hoja2!AF490</f>
        <v xml:space="preserve"> - </v>
      </c>
      <c r="Q490" s="9" t="str">
        <f>Hoja2!AG490</f>
        <v xml:space="preserve"> - </v>
      </c>
      <c r="R490" s="9" t="str">
        <f>Hoja2!AH490</f>
        <v xml:space="preserve"> - </v>
      </c>
      <c r="S490" s="9" t="str">
        <f>Hoja2!AI490</f>
        <v>A-1</v>
      </c>
      <c r="T490" s="9" t="str">
        <f>Hoja2!AJ490</f>
        <v>3011020110449</v>
      </c>
      <c r="V490" s="53">
        <f t="shared" si="8"/>
        <v>13</v>
      </c>
    </row>
    <row r="491" spans="1:22" ht="30" customHeight="1" x14ac:dyDescent="0.25">
      <c r="A491" s="186">
        <f>Hoja2!B491</f>
        <v>0</v>
      </c>
      <c r="B491">
        <f>Hoja2!R491</f>
        <v>0</v>
      </c>
      <c r="C491" s="1"/>
      <c r="D491" t="str">
        <f>Hoja2!T491</f>
        <v>2026</v>
      </c>
      <c r="E491" s="113">
        <f>Hoja2!U491</f>
        <v>0</v>
      </c>
      <c r="F491" s="113">
        <f>Hoja2!V491</f>
        <v>0</v>
      </c>
      <c r="G491" s="113">
        <f>Hoja2!W491</f>
        <v>0</v>
      </c>
      <c r="H491" s="113">
        <f>Hoja2!X491</f>
        <v>0</v>
      </c>
      <c r="I491" s="5">
        <f>Hoja2!Y491</f>
        <v>0</v>
      </c>
      <c r="J491" s="5">
        <f>Hoja2!Z491</f>
        <v>0</v>
      </c>
      <c r="K491" s="5">
        <f>Hoja2!AB491</f>
        <v>0</v>
      </c>
      <c r="L491" s="5">
        <v>0</v>
      </c>
      <c r="M491" s="96">
        <f>Hoja2!AC491</f>
        <v>0</v>
      </c>
      <c r="N491" s="1" t="str">
        <f>Hoja2!AD491</f>
        <v>N</v>
      </c>
      <c r="O491" s="9" t="str">
        <f>Hoja2!AE491</f>
        <v xml:space="preserve"> - </v>
      </c>
      <c r="P491" s="9" t="str">
        <f>Hoja2!AF491</f>
        <v xml:space="preserve"> - </v>
      </c>
      <c r="Q491" s="9" t="str">
        <f>Hoja2!AG491</f>
        <v xml:space="preserve"> - </v>
      </c>
      <c r="R491" s="9" t="str">
        <f>Hoja2!AH491</f>
        <v xml:space="preserve"> - </v>
      </c>
      <c r="S491" s="9" t="str">
        <f>Hoja2!AI491</f>
        <v>A-1</v>
      </c>
      <c r="T491" s="9" t="str">
        <f>Hoja2!AJ491</f>
        <v>3011020110450</v>
      </c>
      <c r="V491" s="53">
        <f t="shared" si="8"/>
        <v>13</v>
      </c>
    </row>
    <row r="492" spans="1:22" ht="30" customHeight="1" x14ac:dyDescent="0.25">
      <c r="A492" s="186">
        <f>Hoja2!B492</f>
        <v>0</v>
      </c>
      <c r="B492">
        <f>Hoja2!R492</f>
        <v>0</v>
      </c>
      <c r="C492" s="1"/>
      <c r="D492" t="str">
        <f>Hoja2!T492</f>
        <v>2026</v>
      </c>
      <c r="E492" s="113">
        <f>Hoja2!U492</f>
        <v>0</v>
      </c>
      <c r="F492" s="113">
        <f>Hoja2!V492</f>
        <v>0</v>
      </c>
      <c r="G492" s="113">
        <f>Hoja2!W492</f>
        <v>0</v>
      </c>
      <c r="H492" s="113">
        <f>Hoja2!X492</f>
        <v>0</v>
      </c>
      <c r="I492" s="5">
        <f>Hoja2!Y492</f>
        <v>0</v>
      </c>
      <c r="J492" s="5">
        <f>Hoja2!Z492</f>
        <v>0</v>
      </c>
      <c r="K492" s="5">
        <f>Hoja2!AB492</f>
        <v>0</v>
      </c>
      <c r="L492" s="5">
        <v>0</v>
      </c>
      <c r="M492" s="96">
        <f>Hoja2!AC492</f>
        <v>0</v>
      </c>
      <c r="N492" s="1" t="str">
        <f>Hoja2!AD492</f>
        <v>N</v>
      </c>
      <c r="O492" s="9" t="str">
        <f>Hoja2!AE492</f>
        <v xml:space="preserve"> - </v>
      </c>
      <c r="P492" s="9" t="str">
        <f>Hoja2!AF492</f>
        <v xml:space="preserve"> - </v>
      </c>
      <c r="Q492" s="9" t="str">
        <f>Hoja2!AG492</f>
        <v xml:space="preserve"> - </v>
      </c>
      <c r="R492" s="9" t="str">
        <f>Hoja2!AH492</f>
        <v xml:space="preserve"> - </v>
      </c>
      <c r="S492" s="9" t="str">
        <f>Hoja2!AI492</f>
        <v>A-1</v>
      </c>
      <c r="T492" s="9" t="str">
        <f>Hoja2!AJ492</f>
        <v>3011020110451</v>
      </c>
      <c r="V492" s="53">
        <f t="shared" si="8"/>
        <v>13</v>
      </c>
    </row>
    <row r="493" spans="1:22" ht="30" customHeight="1" x14ac:dyDescent="0.25">
      <c r="A493" s="186">
        <f>Hoja2!B493</f>
        <v>0</v>
      </c>
      <c r="B493">
        <f>Hoja2!R493</f>
        <v>0</v>
      </c>
      <c r="C493" s="1"/>
      <c r="D493" t="str">
        <f>Hoja2!T493</f>
        <v>2026</v>
      </c>
      <c r="E493" s="113">
        <f>Hoja2!U493</f>
        <v>0</v>
      </c>
      <c r="F493" s="113">
        <f>Hoja2!V493</f>
        <v>0</v>
      </c>
      <c r="G493" s="113">
        <f>Hoja2!W493</f>
        <v>0</v>
      </c>
      <c r="H493" s="113">
        <f>Hoja2!X493</f>
        <v>0</v>
      </c>
      <c r="I493" s="5">
        <f>Hoja2!Y493</f>
        <v>0</v>
      </c>
      <c r="J493" s="5">
        <f>Hoja2!Z493</f>
        <v>0</v>
      </c>
      <c r="K493" s="5">
        <f>Hoja2!AB493</f>
        <v>0</v>
      </c>
      <c r="L493" s="5">
        <v>0</v>
      </c>
      <c r="M493" s="96">
        <f>Hoja2!AC493</f>
        <v>0</v>
      </c>
      <c r="N493" s="1" t="str">
        <f>Hoja2!AD493</f>
        <v>N</v>
      </c>
      <c r="O493" s="9" t="str">
        <f>Hoja2!AE493</f>
        <v xml:space="preserve"> - </v>
      </c>
      <c r="P493" s="9" t="str">
        <f>Hoja2!AF493</f>
        <v xml:space="preserve"> - </v>
      </c>
      <c r="Q493" s="9" t="str">
        <f>Hoja2!AG493</f>
        <v xml:space="preserve"> - </v>
      </c>
      <c r="R493" s="9" t="str">
        <f>Hoja2!AH493</f>
        <v xml:space="preserve"> - </v>
      </c>
      <c r="S493" s="9" t="str">
        <f>Hoja2!AI493</f>
        <v>A-1</v>
      </c>
      <c r="T493" s="9" t="str">
        <f>Hoja2!AJ493</f>
        <v>3011020110452</v>
      </c>
      <c r="V493" s="53">
        <f t="shared" si="8"/>
        <v>13</v>
      </c>
    </row>
    <row r="494" spans="1:22" ht="30" customHeight="1" x14ac:dyDescent="0.25">
      <c r="A494" s="186">
        <f>Hoja2!B494</f>
        <v>0</v>
      </c>
      <c r="B494">
        <f>Hoja2!R494</f>
        <v>0</v>
      </c>
      <c r="C494" s="1"/>
      <c r="D494" t="str">
        <f>Hoja2!T494</f>
        <v>2026</v>
      </c>
      <c r="E494" s="113">
        <f>Hoja2!U494</f>
        <v>0</v>
      </c>
      <c r="F494" s="113">
        <f>Hoja2!V494</f>
        <v>0</v>
      </c>
      <c r="G494" s="113">
        <f>Hoja2!W494</f>
        <v>0</v>
      </c>
      <c r="H494" s="113">
        <f>Hoja2!X494</f>
        <v>0</v>
      </c>
      <c r="I494" s="5">
        <f>Hoja2!Y494</f>
        <v>0</v>
      </c>
      <c r="J494" s="5">
        <f>Hoja2!Z494</f>
        <v>0</v>
      </c>
      <c r="K494" s="5">
        <f>Hoja2!AB494</f>
        <v>0</v>
      </c>
      <c r="L494" s="5">
        <v>0</v>
      </c>
      <c r="M494" s="96">
        <f>Hoja2!AC494</f>
        <v>0</v>
      </c>
      <c r="N494" s="1" t="str">
        <f>Hoja2!AD494</f>
        <v>N</v>
      </c>
      <c r="O494" s="9" t="str">
        <f>Hoja2!AE494</f>
        <v xml:space="preserve"> - </v>
      </c>
      <c r="P494" s="9" t="str">
        <f>Hoja2!AF494</f>
        <v xml:space="preserve"> - </v>
      </c>
      <c r="Q494" s="9" t="str">
        <f>Hoja2!AG494</f>
        <v xml:space="preserve"> - </v>
      </c>
      <c r="R494" s="9" t="str">
        <f>Hoja2!AH494</f>
        <v xml:space="preserve"> - </v>
      </c>
      <c r="S494" s="9" t="str">
        <f>Hoja2!AI494</f>
        <v>A-1</v>
      </c>
      <c r="T494" s="9" t="str">
        <f>Hoja2!AJ494</f>
        <v>3011020110453</v>
      </c>
      <c r="V494" s="53">
        <f t="shared" si="8"/>
        <v>13</v>
      </c>
    </row>
    <row r="495" spans="1:22" ht="30" customHeight="1" x14ac:dyDescent="0.25">
      <c r="A495" s="186">
        <f>Hoja2!B495</f>
        <v>0</v>
      </c>
      <c r="B495">
        <f>Hoja2!R495</f>
        <v>0</v>
      </c>
      <c r="C495" s="1"/>
      <c r="D495" t="str">
        <f>Hoja2!T495</f>
        <v>2026</v>
      </c>
      <c r="E495" s="113">
        <f>Hoja2!U495</f>
        <v>0</v>
      </c>
      <c r="F495" s="113">
        <f>Hoja2!V495</f>
        <v>0</v>
      </c>
      <c r="G495" s="113">
        <f>Hoja2!W495</f>
        <v>0</v>
      </c>
      <c r="H495" s="113">
        <f>Hoja2!X495</f>
        <v>0</v>
      </c>
      <c r="I495" s="5">
        <f>Hoja2!Y495</f>
        <v>0</v>
      </c>
      <c r="J495" s="5">
        <f>Hoja2!Z495</f>
        <v>0</v>
      </c>
      <c r="K495" s="5">
        <f>Hoja2!AB495</f>
        <v>0</v>
      </c>
      <c r="L495" s="5">
        <v>0</v>
      </c>
      <c r="M495" s="96">
        <f>Hoja2!AC495</f>
        <v>0</v>
      </c>
      <c r="N495" s="1" t="str">
        <f>Hoja2!AD495</f>
        <v>N</v>
      </c>
      <c r="O495" s="9" t="str">
        <f>Hoja2!AE495</f>
        <v xml:space="preserve"> - </v>
      </c>
      <c r="P495" s="9" t="str">
        <f>Hoja2!AF495</f>
        <v xml:space="preserve"> - </v>
      </c>
      <c r="Q495" s="9" t="str">
        <f>Hoja2!AG495</f>
        <v xml:space="preserve"> - </v>
      </c>
      <c r="R495" s="9" t="str">
        <f>Hoja2!AH495</f>
        <v xml:space="preserve"> - </v>
      </c>
      <c r="S495" s="9" t="str">
        <f>Hoja2!AI495</f>
        <v>A-1</v>
      </c>
      <c r="T495" s="9" t="str">
        <f>Hoja2!AJ495</f>
        <v>3011020110454</v>
      </c>
      <c r="V495" s="53">
        <f t="shared" si="8"/>
        <v>13</v>
      </c>
    </row>
    <row r="496" spans="1:22" ht="30" customHeight="1" x14ac:dyDescent="0.25">
      <c r="A496" s="186">
        <f>Hoja2!B496</f>
        <v>0</v>
      </c>
      <c r="B496">
        <f>Hoja2!R496</f>
        <v>0</v>
      </c>
      <c r="C496" s="1"/>
      <c r="D496" t="str">
        <f>Hoja2!T496</f>
        <v>2026</v>
      </c>
      <c r="E496" s="113">
        <f>Hoja2!U496</f>
        <v>0</v>
      </c>
      <c r="F496" s="113">
        <f>Hoja2!V496</f>
        <v>0</v>
      </c>
      <c r="G496" s="113">
        <f>Hoja2!W496</f>
        <v>0</v>
      </c>
      <c r="H496" s="113">
        <f>Hoja2!X496</f>
        <v>0</v>
      </c>
      <c r="I496" s="5">
        <f>Hoja2!Y496</f>
        <v>0</v>
      </c>
      <c r="J496" s="5">
        <f>Hoja2!Z496</f>
        <v>0</v>
      </c>
      <c r="K496" s="5">
        <f>Hoja2!AB496</f>
        <v>0</v>
      </c>
      <c r="L496" s="5">
        <v>0</v>
      </c>
      <c r="M496" s="96">
        <f>Hoja2!AC496</f>
        <v>0</v>
      </c>
      <c r="N496" s="1" t="str">
        <f>Hoja2!AD496</f>
        <v>N</v>
      </c>
      <c r="O496" s="9" t="str">
        <f>Hoja2!AE496</f>
        <v xml:space="preserve"> - </v>
      </c>
      <c r="P496" s="9" t="str">
        <f>Hoja2!AF496</f>
        <v xml:space="preserve"> - </v>
      </c>
      <c r="Q496" s="9" t="str">
        <f>Hoja2!AG496</f>
        <v xml:space="preserve"> - </v>
      </c>
      <c r="R496" s="9" t="str">
        <f>Hoja2!AH496</f>
        <v xml:space="preserve"> - </v>
      </c>
      <c r="S496" s="9" t="str">
        <f>Hoja2!AI496</f>
        <v>A-1</v>
      </c>
      <c r="T496" s="9" t="str">
        <f>Hoja2!AJ496</f>
        <v>3011020110455</v>
      </c>
      <c r="V496" s="53">
        <f t="shared" si="8"/>
        <v>13</v>
      </c>
    </row>
    <row r="497" spans="1:22" ht="30" customHeight="1" x14ac:dyDescent="0.25">
      <c r="A497" s="186">
        <f>Hoja2!B497</f>
        <v>0</v>
      </c>
      <c r="B497">
        <f>Hoja2!R497</f>
        <v>0</v>
      </c>
      <c r="C497" s="1"/>
      <c r="D497" t="str">
        <f>Hoja2!T497</f>
        <v>2026</v>
      </c>
      <c r="E497" s="113">
        <f>Hoja2!U497</f>
        <v>0</v>
      </c>
      <c r="F497" s="113">
        <f>Hoja2!V497</f>
        <v>0</v>
      </c>
      <c r="G497" s="113">
        <f>Hoja2!W497</f>
        <v>0</v>
      </c>
      <c r="H497" s="113">
        <f>Hoja2!X497</f>
        <v>0</v>
      </c>
      <c r="I497" s="5">
        <f>Hoja2!Y497</f>
        <v>0</v>
      </c>
      <c r="J497" s="5">
        <f>Hoja2!Z497</f>
        <v>0</v>
      </c>
      <c r="K497" s="5">
        <f>Hoja2!AB497</f>
        <v>0</v>
      </c>
      <c r="L497" s="5">
        <v>0</v>
      </c>
      <c r="M497" s="96">
        <f>Hoja2!AC497</f>
        <v>0</v>
      </c>
      <c r="N497" s="1" t="str">
        <f>Hoja2!AD497</f>
        <v>N</v>
      </c>
      <c r="O497" s="9" t="str">
        <f>Hoja2!AE497</f>
        <v xml:space="preserve"> - </v>
      </c>
      <c r="P497" s="9" t="str">
        <f>Hoja2!AF497</f>
        <v xml:space="preserve"> - </v>
      </c>
      <c r="Q497" s="9" t="str">
        <f>Hoja2!AG497</f>
        <v xml:space="preserve"> - </v>
      </c>
      <c r="R497" s="9" t="str">
        <f>Hoja2!AH497</f>
        <v xml:space="preserve"> - </v>
      </c>
      <c r="S497" s="9" t="str">
        <f>Hoja2!AI497</f>
        <v>A-1</v>
      </c>
      <c r="T497" s="9" t="str">
        <f>Hoja2!AJ497</f>
        <v>3011020110456</v>
      </c>
      <c r="V497" s="53">
        <f t="shared" si="8"/>
        <v>13</v>
      </c>
    </row>
    <row r="498" spans="1:22" ht="30" customHeight="1" x14ac:dyDescent="0.25">
      <c r="A498" s="186">
        <f>Hoja2!B498</f>
        <v>0</v>
      </c>
      <c r="B498">
        <f>Hoja2!R498</f>
        <v>0</v>
      </c>
      <c r="C498" s="1"/>
      <c r="D498" t="str">
        <f>Hoja2!T498</f>
        <v>2026</v>
      </c>
      <c r="E498" s="113">
        <f>Hoja2!U498</f>
        <v>0</v>
      </c>
      <c r="F498" s="113">
        <f>Hoja2!V498</f>
        <v>0</v>
      </c>
      <c r="G498" s="113">
        <f>Hoja2!W498</f>
        <v>0</v>
      </c>
      <c r="H498" s="113">
        <f>Hoja2!X498</f>
        <v>0</v>
      </c>
      <c r="I498" s="5">
        <f>Hoja2!Y498</f>
        <v>0</v>
      </c>
      <c r="J498" s="5">
        <f>Hoja2!Z498</f>
        <v>0</v>
      </c>
      <c r="K498" s="5">
        <f>Hoja2!AB498</f>
        <v>0</v>
      </c>
      <c r="L498" s="5">
        <v>0</v>
      </c>
      <c r="M498" s="96">
        <f>Hoja2!AC498</f>
        <v>0</v>
      </c>
      <c r="N498" s="1" t="str">
        <f>Hoja2!AD498</f>
        <v>N</v>
      </c>
      <c r="O498" s="9" t="str">
        <f>Hoja2!AE498</f>
        <v xml:space="preserve"> - </v>
      </c>
      <c r="P498" s="9" t="str">
        <f>Hoja2!AF498</f>
        <v xml:space="preserve"> - </v>
      </c>
      <c r="Q498" s="9" t="str">
        <f>Hoja2!AG498</f>
        <v xml:space="preserve"> - </v>
      </c>
      <c r="R498" s="9" t="str">
        <f>Hoja2!AH498</f>
        <v xml:space="preserve"> - </v>
      </c>
      <c r="S498" s="9" t="str">
        <f>Hoja2!AI498</f>
        <v>A-1</v>
      </c>
      <c r="T498" s="9" t="str">
        <f>Hoja2!AJ498</f>
        <v>3011020110457</v>
      </c>
      <c r="V498" s="53">
        <f t="shared" si="8"/>
        <v>13</v>
      </c>
    </row>
    <row r="499" spans="1:22" ht="30" customHeight="1" x14ac:dyDescent="0.25">
      <c r="A499" s="186">
        <f>Hoja2!B499</f>
        <v>0</v>
      </c>
      <c r="B499">
        <f>Hoja2!R499</f>
        <v>0</v>
      </c>
      <c r="C499" s="1"/>
      <c r="D499" t="str">
        <f>Hoja2!T499</f>
        <v>2026</v>
      </c>
      <c r="E499" s="113">
        <f>Hoja2!U499</f>
        <v>0</v>
      </c>
      <c r="F499" s="113">
        <f>Hoja2!V499</f>
        <v>0</v>
      </c>
      <c r="G499" s="113">
        <f>Hoja2!W499</f>
        <v>0</v>
      </c>
      <c r="H499" s="113">
        <f>Hoja2!X499</f>
        <v>0</v>
      </c>
      <c r="I499" s="5">
        <f>Hoja2!Y499</f>
        <v>0</v>
      </c>
      <c r="J499" s="5">
        <f>Hoja2!Z499</f>
        <v>0</v>
      </c>
      <c r="K499" s="5">
        <f>Hoja2!AB499</f>
        <v>0</v>
      </c>
      <c r="L499" s="5">
        <v>0</v>
      </c>
      <c r="M499" s="96">
        <f>Hoja2!AC499</f>
        <v>0</v>
      </c>
      <c r="N499" s="1" t="str">
        <f>Hoja2!AD499</f>
        <v>N</v>
      </c>
      <c r="O499" s="9" t="str">
        <f>Hoja2!AE499</f>
        <v xml:space="preserve"> - </v>
      </c>
      <c r="P499" s="9" t="str">
        <f>Hoja2!AF499</f>
        <v xml:space="preserve"> - </v>
      </c>
      <c r="Q499" s="9" t="str">
        <f>Hoja2!AG499</f>
        <v xml:space="preserve"> - </v>
      </c>
      <c r="R499" s="9" t="str">
        <f>Hoja2!AH499</f>
        <v xml:space="preserve"> - </v>
      </c>
      <c r="S499" s="9" t="str">
        <f>Hoja2!AI499</f>
        <v>A-1</v>
      </c>
      <c r="T499" s="9" t="str">
        <f>Hoja2!AJ499</f>
        <v>3011020110458</v>
      </c>
      <c r="V499" s="53">
        <f t="shared" si="8"/>
        <v>13</v>
      </c>
    </row>
    <row r="500" spans="1:22" ht="30" customHeight="1" x14ac:dyDescent="0.25">
      <c r="A500" s="186">
        <f>Hoja2!B500</f>
        <v>0</v>
      </c>
      <c r="B500">
        <f>Hoja2!R500</f>
        <v>0</v>
      </c>
      <c r="C500" s="1"/>
      <c r="D500" t="str">
        <f>Hoja2!T500</f>
        <v>2026</v>
      </c>
      <c r="E500" s="113">
        <f>Hoja2!U500</f>
        <v>0</v>
      </c>
      <c r="F500" s="113">
        <f>Hoja2!V500</f>
        <v>0</v>
      </c>
      <c r="G500" s="113">
        <f>Hoja2!W500</f>
        <v>0</v>
      </c>
      <c r="H500" s="113">
        <f>Hoja2!X500</f>
        <v>0</v>
      </c>
      <c r="I500" s="5">
        <f>Hoja2!Y500</f>
        <v>0</v>
      </c>
      <c r="J500" s="5">
        <f>Hoja2!Z500</f>
        <v>0</v>
      </c>
      <c r="K500" s="5">
        <f>Hoja2!AB500</f>
        <v>0</v>
      </c>
      <c r="L500" s="5">
        <v>0</v>
      </c>
      <c r="M500" s="96">
        <f>Hoja2!AC500</f>
        <v>0</v>
      </c>
      <c r="N500" s="1" t="str">
        <f>Hoja2!AD500</f>
        <v>N</v>
      </c>
      <c r="O500" s="9" t="str">
        <f>Hoja2!AE500</f>
        <v xml:space="preserve"> - </v>
      </c>
      <c r="P500" s="9" t="str">
        <f>Hoja2!AF500</f>
        <v xml:space="preserve"> - </v>
      </c>
      <c r="Q500" s="9" t="str">
        <f>Hoja2!AG500</f>
        <v xml:space="preserve"> - </v>
      </c>
      <c r="R500" s="9" t="str">
        <f>Hoja2!AH500</f>
        <v xml:space="preserve"> - </v>
      </c>
      <c r="S500" s="9" t="str">
        <f>Hoja2!AI500</f>
        <v>A-1</v>
      </c>
      <c r="T500" s="9" t="str">
        <f>Hoja2!AJ500</f>
        <v>3011020110459</v>
      </c>
      <c r="V500" s="53">
        <f t="shared" si="8"/>
        <v>13</v>
      </c>
    </row>
    <row r="501" spans="1:22" ht="30" customHeight="1" x14ac:dyDescent="0.25">
      <c r="O501" s="10"/>
      <c r="P501" s="10"/>
      <c r="Q501" s="10"/>
      <c r="R501" s="10"/>
    </row>
    <row r="502" spans="1:22" ht="30" customHeight="1" x14ac:dyDescent="0.25">
      <c r="O502" s="10"/>
      <c r="P502" s="10"/>
      <c r="Q502" s="10"/>
      <c r="R502" s="10"/>
    </row>
    <row r="503" spans="1:22" ht="30" customHeight="1" x14ac:dyDescent="0.25">
      <c r="O503" s="10"/>
      <c r="P503" s="10"/>
      <c r="Q503" s="10"/>
      <c r="R503" s="10"/>
    </row>
    <row r="504" spans="1:22" ht="30" customHeight="1" x14ac:dyDescent="0.25">
      <c r="O504" s="10"/>
      <c r="P504" s="10"/>
      <c r="Q504" s="10"/>
      <c r="R504" s="10"/>
    </row>
    <row r="505" spans="1:22" ht="30" customHeight="1" x14ac:dyDescent="0.25">
      <c r="O505" s="10"/>
      <c r="P505" s="10"/>
      <c r="Q505" s="10"/>
      <c r="R505" s="10"/>
    </row>
    <row r="506" spans="1:22" ht="30" customHeight="1" x14ac:dyDescent="0.25">
      <c r="O506" s="10"/>
      <c r="P506" s="10"/>
      <c r="Q506" s="10"/>
      <c r="R506" s="10"/>
    </row>
    <row r="507" spans="1:22" ht="30" customHeight="1" x14ac:dyDescent="0.25">
      <c r="O507" s="10"/>
      <c r="P507" s="10"/>
      <c r="Q507" s="10"/>
      <c r="R507" s="10"/>
    </row>
    <row r="508" spans="1:22" ht="30" customHeight="1" x14ac:dyDescent="0.25">
      <c r="O508" s="10"/>
      <c r="P508" s="10"/>
      <c r="Q508" s="10"/>
      <c r="R508" s="10"/>
    </row>
    <row r="509" spans="1:22" ht="30" customHeight="1" x14ac:dyDescent="0.25">
      <c r="O509" s="10"/>
      <c r="P509" s="10"/>
      <c r="Q509" s="10"/>
      <c r="R509" s="10"/>
    </row>
    <row r="510" spans="1:22" ht="30" customHeight="1" x14ac:dyDescent="0.25">
      <c r="O510" s="10"/>
      <c r="P510" s="10"/>
      <c r="Q510" s="10"/>
      <c r="R510" s="10"/>
    </row>
    <row r="511" spans="1:22" ht="30" customHeight="1" x14ac:dyDescent="0.25">
      <c r="O511" s="10"/>
      <c r="P511" s="10"/>
      <c r="Q511" s="10"/>
      <c r="R511" s="10"/>
    </row>
    <row r="512" spans="1:22" ht="30" customHeight="1" x14ac:dyDescent="0.25">
      <c r="O512" s="10"/>
      <c r="P512" s="10"/>
      <c r="Q512" s="10"/>
      <c r="R512" s="10"/>
    </row>
    <row r="513" spans="15:18" ht="30" customHeight="1" x14ac:dyDescent="0.25">
      <c r="O513" s="10"/>
      <c r="P513" s="10"/>
      <c r="Q513" s="10"/>
      <c r="R513" s="10"/>
    </row>
    <row r="514" spans="15:18" ht="30" customHeight="1" x14ac:dyDescent="0.25">
      <c r="O514" s="10"/>
      <c r="P514" s="10"/>
      <c r="Q514" s="10"/>
      <c r="R514" s="10"/>
    </row>
    <row r="515" spans="15:18" ht="30" customHeight="1" x14ac:dyDescent="0.25">
      <c r="O515" s="10"/>
      <c r="P515" s="10"/>
      <c r="Q515" s="10"/>
      <c r="R515" s="10"/>
    </row>
    <row r="516" spans="15:18" ht="30" customHeight="1" x14ac:dyDescent="0.25">
      <c r="O516" s="10"/>
      <c r="P516" s="10"/>
      <c r="Q516" s="10"/>
      <c r="R516" s="10"/>
    </row>
    <row r="517" spans="15:18" ht="30" customHeight="1" x14ac:dyDescent="0.25">
      <c r="O517" s="10"/>
      <c r="P517" s="10"/>
      <c r="Q517" s="10"/>
      <c r="R517" s="10"/>
    </row>
    <row r="518" spans="15:18" ht="30" customHeight="1" x14ac:dyDescent="0.25">
      <c r="O518" s="10"/>
      <c r="P518" s="10"/>
      <c r="Q518" s="10"/>
      <c r="R518" s="10"/>
    </row>
    <row r="519" spans="15:18" ht="30" customHeight="1" x14ac:dyDescent="0.25">
      <c r="O519" s="10"/>
      <c r="P519" s="10"/>
      <c r="Q519" s="10"/>
      <c r="R519" s="10"/>
    </row>
    <row r="520" spans="15:18" ht="30" customHeight="1" x14ac:dyDescent="0.25">
      <c r="O520" s="10"/>
      <c r="P520" s="10"/>
      <c r="Q520" s="10"/>
      <c r="R520" s="10"/>
    </row>
    <row r="521" spans="15:18" ht="30" customHeight="1" x14ac:dyDescent="0.25">
      <c r="O521" s="10"/>
      <c r="P521" s="10"/>
      <c r="Q521" s="10"/>
      <c r="R521" s="10"/>
    </row>
    <row r="522" spans="15:18" ht="30" customHeight="1" x14ac:dyDescent="0.25">
      <c r="O522" s="10"/>
      <c r="P522" s="10"/>
      <c r="Q522" s="10"/>
      <c r="R522" s="10"/>
    </row>
    <row r="523" spans="15:18" ht="30" customHeight="1" x14ac:dyDescent="0.25">
      <c r="O523" s="10"/>
      <c r="P523" s="10"/>
      <c r="Q523" s="10"/>
      <c r="R523" s="10"/>
    </row>
    <row r="524" spans="15:18" ht="30" customHeight="1" x14ac:dyDescent="0.25">
      <c r="O524" s="10"/>
      <c r="P524" s="10"/>
      <c r="Q524" s="10"/>
      <c r="R524" s="10"/>
    </row>
    <row r="525" spans="15:18" ht="30" customHeight="1" x14ac:dyDescent="0.25">
      <c r="O525" s="10"/>
      <c r="P525" s="10"/>
      <c r="Q525" s="10"/>
      <c r="R525" s="10"/>
    </row>
    <row r="526" spans="15:18" ht="30" customHeight="1" x14ac:dyDescent="0.25">
      <c r="O526" s="10"/>
      <c r="P526" s="10"/>
      <c r="Q526" s="10"/>
      <c r="R526" s="10"/>
    </row>
    <row r="527" spans="15:18" ht="30" customHeight="1" x14ac:dyDescent="0.25">
      <c r="O527" s="10"/>
      <c r="P527" s="10"/>
      <c r="Q527" s="10"/>
      <c r="R527" s="10"/>
    </row>
    <row r="528" spans="15:18" ht="30" customHeight="1" x14ac:dyDescent="0.25">
      <c r="O528" s="10"/>
      <c r="P528" s="10"/>
      <c r="Q528" s="10"/>
      <c r="R528" s="10"/>
    </row>
    <row r="529" spans="15:18" ht="30" customHeight="1" x14ac:dyDescent="0.25">
      <c r="O529" s="10"/>
      <c r="P529" s="10"/>
      <c r="Q529" s="10"/>
      <c r="R529" s="10"/>
    </row>
    <row r="530" spans="15:18" ht="30" customHeight="1" x14ac:dyDescent="0.25">
      <c r="O530" s="10"/>
      <c r="P530" s="10"/>
      <c r="Q530" s="10"/>
      <c r="R530" s="10"/>
    </row>
    <row r="531" spans="15:18" ht="30" customHeight="1" x14ac:dyDescent="0.25">
      <c r="O531" s="10"/>
      <c r="P531" s="10"/>
      <c r="Q531" s="10"/>
      <c r="R531" s="10"/>
    </row>
    <row r="532" spans="15:18" ht="30" customHeight="1" x14ac:dyDescent="0.25">
      <c r="O532" s="10"/>
      <c r="P532" s="10"/>
      <c r="Q532" s="10"/>
      <c r="R532" s="10"/>
    </row>
    <row r="533" spans="15:18" ht="30" customHeight="1" x14ac:dyDescent="0.25">
      <c r="O533" s="10"/>
      <c r="P533" s="10"/>
      <c r="Q533" s="10"/>
      <c r="R533" s="10"/>
    </row>
    <row r="534" spans="15:18" ht="30" customHeight="1" x14ac:dyDescent="0.25">
      <c r="O534" s="10"/>
      <c r="P534" s="10"/>
      <c r="Q534" s="10"/>
      <c r="R534" s="10"/>
    </row>
    <row r="535" spans="15:18" ht="30" customHeight="1" x14ac:dyDescent="0.25">
      <c r="O535" s="10"/>
      <c r="P535" s="10"/>
      <c r="Q535" s="10"/>
      <c r="R535" s="10"/>
    </row>
    <row r="536" spans="15:18" ht="30" customHeight="1" x14ac:dyDescent="0.25">
      <c r="O536" s="10"/>
      <c r="P536" s="10"/>
      <c r="Q536" s="10"/>
      <c r="R536" s="10"/>
    </row>
    <row r="537" spans="15:18" ht="30" customHeight="1" x14ac:dyDescent="0.25">
      <c r="O537" s="10"/>
      <c r="P537" s="10"/>
      <c r="Q537" s="10"/>
      <c r="R537" s="10"/>
    </row>
    <row r="538" spans="15:18" ht="30" customHeight="1" x14ac:dyDescent="0.25">
      <c r="O538" s="10"/>
      <c r="P538" s="10"/>
      <c r="Q538" s="10"/>
      <c r="R538" s="10"/>
    </row>
    <row r="539" spans="15:18" ht="30" customHeight="1" x14ac:dyDescent="0.25">
      <c r="O539" s="10"/>
      <c r="P539" s="10"/>
      <c r="Q539" s="10"/>
      <c r="R539" s="10"/>
    </row>
    <row r="540" spans="15:18" ht="30" customHeight="1" x14ac:dyDescent="0.25">
      <c r="O540" s="10"/>
      <c r="P540" s="10"/>
      <c r="Q540" s="10"/>
      <c r="R540" s="10"/>
    </row>
    <row r="541" spans="15:18" ht="30" customHeight="1" x14ac:dyDescent="0.25">
      <c r="O541" s="10"/>
      <c r="P541" s="10"/>
      <c r="Q541" s="10"/>
      <c r="R541" s="10"/>
    </row>
    <row r="542" spans="15:18" ht="30" customHeight="1" x14ac:dyDescent="0.25">
      <c r="O542" s="10"/>
      <c r="P542" s="10"/>
      <c r="Q542" s="10"/>
      <c r="R542" s="10"/>
    </row>
    <row r="543" spans="15:18" ht="30" customHeight="1" x14ac:dyDescent="0.25">
      <c r="O543" s="10"/>
      <c r="P543" s="10"/>
      <c r="Q543" s="10"/>
      <c r="R543" s="10"/>
    </row>
    <row r="544" spans="15:18" ht="30" customHeight="1" x14ac:dyDescent="0.25">
      <c r="O544" s="10"/>
      <c r="P544" s="10"/>
      <c r="Q544" s="10"/>
      <c r="R544" s="10"/>
    </row>
    <row r="545" spans="15:18" ht="30" customHeight="1" x14ac:dyDescent="0.25">
      <c r="O545" s="10"/>
      <c r="P545" s="10"/>
      <c r="Q545" s="10"/>
      <c r="R545" s="10"/>
    </row>
    <row r="546" spans="15:18" ht="30" customHeight="1" x14ac:dyDescent="0.25">
      <c r="O546" s="10"/>
      <c r="P546" s="10"/>
      <c r="Q546" s="10"/>
      <c r="R546" s="10"/>
    </row>
    <row r="547" spans="15:18" ht="30" customHeight="1" x14ac:dyDescent="0.25">
      <c r="O547" s="10"/>
      <c r="P547" s="10"/>
      <c r="Q547" s="10"/>
      <c r="R547" s="10"/>
    </row>
    <row r="548" spans="15:18" ht="30" customHeight="1" x14ac:dyDescent="0.25">
      <c r="O548" s="10"/>
      <c r="P548" s="10"/>
      <c r="Q548" s="10"/>
      <c r="R548" s="10"/>
    </row>
    <row r="549" spans="15:18" ht="30" customHeight="1" x14ac:dyDescent="0.25">
      <c r="O549" s="10"/>
      <c r="P549" s="10"/>
      <c r="Q549" s="10"/>
      <c r="R549" s="10"/>
    </row>
    <row r="550" spans="15:18" ht="30" customHeight="1" x14ac:dyDescent="0.25">
      <c r="O550" s="10"/>
      <c r="P550" s="10"/>
      <c r="Q550" s="10"/>
      <c r="R550" s="10"/>
    </row>
    <row r="551" spans="15:18" ht="30" customHeight="1" x14ac:dyDescent="0.25">
      <c r="O551" s="10"/>
      <c r="P551" s="10"/>
      <c r="Q551" s="10"/>
      <c r="R551" s="10"/>
    </row>
    <row r="552" spans="15:18" ht="30" customHeight="1" x14ac:dyDescent="0.25">
      <c r="O552" s="10"/>
      <c r="P552" s="10"/>
      <c r="Q552" s="10"/>
      <c r="R552" s="10"/>
    </row>
    <row r="553" spans="15:18" ht="30" customHeight="1" x14ac:dyDescent="0.25">
      <c r="O553" s="10"/>
      <c r="P553" s="10"/>
      <c r="Q553" s="10"/>
      <c r="R553" s="10"/>
    </row>
    <row r="554" spans="15:18" ht="30" customHeight="1" x14ac:dyDescent="0.25">
      <c r="O554" s="10"/>
      <c r="P554" s="10"/>
      <c r="Q554" s="10"/>
      <c r="R554" s="10"/>
    </row>
    <row r="555" spans="15:18" ht="30" customHeight="1" x14ac:dyDescent="0.25">
      <c r="O555" s="10"/>
      <c r="P555" s="10"/>
      <c r="Q555" s="10"/>
      <c r="R555" s="10"/>
    </row>
    <row r="556" spans="15:18" ht="30" customHeight="1" x14ac:dyDescent="0.25">
      <c r="O556" s="10"/>
      <c r="P556" s="10"/>
      <c r="Q556" s="10"/>
      <c r="R556" s="10"/>
    </row>
    <row r="557" spans="15:18" ht="30" customHeight="1" x14ac:dyDescent="0.25">
      <c r="O557" s="10"/>
      <c r="P557" s="10"/>
      <c r="Q557" s="10"/>
      <c r="R557" s="10"/>
    </row>
    <row r="558" spans="15:18" ht="30" customHeight="1" x14ac:dyDescent="0.25">
      <c r="O558" s="10"/>
      <c r="P558" s="10"/>
      <c r="Q558" s="10"/>
      <c r="R558" s="10"/>
    </row>
    <row r="559" spans="15:18" ht="30" customHeight="1" x14ac:dyDescent="0.25">
      <c r="O559" s="10"/>
      <c r="P559" s="10"/>
      <c r="Q559" s="10"/>
      <c r="R559" s="10"/>
    </row>
    <row r="560" spans="15:18" ht="30" customHeight="1" x14ac:dyDescent="0.25">
      <c r="O560" s="10"/>
      <c r="P560" s="10"/>
      <c r="Q560" s="10"/>
      <c r="R560" s="10"/>
    </row>
    <row r="561" spans="15:18" ht="30" customHeight="1" x14ac:dyDescent="0.25">
      <c r="O561" s="10"/>
      <c r="P561" s="10"/>
      <c r="Q561" s="10"/>
      <c r="R561" s="10"/>
    </row>
    <row r="562" spans="15:18" ht="30" customHeight="1" x14ac:dyDescent="0.25">
      <c r="O562" s="10"/>
      <c r="P562" s="10"/>
      <c r="Q562" s="10"/>
      <c r="R562" s="10"/>
    </row>
    <row r="563" spans="15:18" ht="30" customHeight="1" x14ac:dyDescent="0.25">
      <c r="O563" s="10"/>
      <c r="P563" s="10"/>
      <c r="Q563" s="10"/>
      <c r="R563" s="10"/>
    </row>
    <row r="564" spans="15:18" ht="30" customHeight="1" x14ac:dyDescent="0.25">
      <c r="O564" s="10"/>
      <c r="P564" s="10"/>
      <c r="Q564" s="10"/>
      <c r="R564" s="10"/>
    </row>
    <row r="565" spans="15:18" ht="30" customHeight="1" x14ac:dyDescent="0.25">
      <c r="O565" s="10"/>
      <c r="P565" s="10"/>
      <c r="Q565" s="10"/>
      <c r="R565" s="10"/>
    </row>
    <row r="566" spans="15:18" ht="30" customHeight="1" x14ac:dyDescent="0.25">
      <c r="O566" s="10"/>
      <c r="P566" s="10"/>
      <c r="Q566" s="10"/>
      <c r="R566" s="10"/>
    </row>
    <row r="567" spans="15:18" ht="30" customHeight="1" x14ac:dyDescent="0.25">
      <c r="O567" s="10"/>
      <c r="P567" s="10"/>
      <c r="Q567" s="10"/>
      <c r="R567" s="10"/>
    </row>
    <row r="568" spans="15:18" ht="30" customHeight="1" x14ac:dyDescent="0.25">
      <c r="O568" s="10"/>
      <c r="P568" s="10"/>
      <c r="Q568" s="10"/>
      <c r="R568" s="10"/>
    </row>
    <row r="569" spans="15:18" ht="30" customHeight="1" x14ac:dyDescent="0.25">
      <c r="O569" s="10"/>
      <c r="P569" s="10"/>
      <c r="Q569" s="10"/>
      <c r="R569" s="10"/>
    </row>
    <row r="570" spans="15:18" ht="30" customHeight="1" x14ac:dyDescent="0.25">
      <c r="O570" s="10"/>
      <c r="P570" s="10"/>
      <c r="Q570" s="10"/>
      <c r="R570" s="10"/>
    </row>
    <row r="571" spans="15:18" ht="30" customHeight="1" x14ac:dyDescent="0.25">
      <c r="O571" s="10"/>
      <c r="P571" s="10"/>
      <c r="Q571" s="10"/>
      <c r="R571" s="10"/>
    </row>
    <row r="572" spans="15:18" ht="30" customHeight="1" x14ac:dyDescent="0.25">
      <c r="O572" s="10"/>
      <c r="P572" s="10"/>
      <c r="Q572" s="10"/>
      <c r="R572" s="10"/>
    </row>
    <row r="573" spans="15:18" ht="30" customHeight="1" x14ac:dyDescent="0.25">
      <c r="O573" s="10"/>
      <c r="P573" s="10"/>
      <c r="Q573" s="10"/>
      <c r="R573" s="10"/>
    </row>
    <row r="574" spans="15:18" ht="30" customHeight="1" x14ac:dyDescent="0.25">
      <c r="O574" s="10"/>
      <c r="P574" s="10"/>
      <c r="Q574" s="10"/>
      <c r="R574" s="10"/>
    </row>
    <row r="575" spans="15:18" ht="30" customHeight="1" x14ac:dyDescent="0.25">
      <c r="O575" s="10"/>
      <c r="P575" s="10"/>
      <c r="Q575" s="10"/>
      <c r="R575" s="10"/>
    </row>
    <row r="576" spans="15:18" ht="30" customHeight="1" x14ac:dyDescent="0.25">
      <c r="O576" s="10"/>
      <c r="P576" s="10"/>
      <c r="Q576" s="10"/>
      <c r="R576" s="10"/>
    </row>
    <row r="577" spans="15:18" ht="30" customHeight="1" x14ac:dyDescent="0.25">
      <c r="O577" s="10"/>
      <c r="P577" s="10"/>
      <c r="Q577" s="10"/>
      <c r="R577" s="10"/>
    </row>
    <row r="578" spans="15:18" ht="30" customHeight="1" x14ac:dyDescent="0.25">
      <c r="O578" s="10"/>
      <c r="P578" s="10"/>
      <c r="Q578" s="10"/>
      <c r="R578" s="10"/>
    </row>
    <row r="579" spans="15:18" ht="30" customHeight="1" x14ac:dyDescent="0.25">
      <c r="O579" s="10"/>
      <c r="P579" s="10"/>
      <c r="Q579" s="10"/>
      <c r="R579" s="10"/>
    </row>
    <row r="580" spans="15:18" ht="30" customHeight="1" x14ac:dyDescent="0.25">
      <c r="O580" s="10"/>
      <c r="P580" s="10"/>
      <c r="Q580" s="10"/>
      <c r="R580" s="10"/>
    </row>
    <row r="581" spans="15:18" ht="30" customHeight="1" x14ac:dyDescent="0.25">
      <c r="O581" s="10"/>
      <c r="P581" s="10"/>
      <c r="Q581" s="10"/>
      <c r="R581" s="10"/>
    </row>
    <row r="582" spans="15:18" ht="30" customHeight="1" x14ac:dyDescent="0.25">
      <c r="O582" s="10"/>
      <c r="P582" s="10"/>
      <c r="Q582" s="10"/>
      <c r="R582" s="10"/>
    </row>
    <row r="583" spans="15:18" ht="30" customHeight="1" x14ac:dyDescent="0.25">
      <c r="O583" s="10"/>
      <c r="P583" s="10"/>
      <c r="Q583" s="10"/>
      <c r="R583" s="10"/>
    </row>
    <row r="584" spans="15:18" ht="30" customHeight="1" x14ac:dyDescent="0.25">
      <c r="O584" s="10"/>
      <c r="P584" s="10"/>
      <c r="Q584" s="10"/>
      <c r="R584" s="10"/>
    </row>
    <row r="585" spans="15:18" ht="30" customHeight="1" x14ac:dyDescent="0.25">
      <c r="O585" s="10"/>
      <c r="P585" s="10"/>
      <c r="Q585" s="10"/>
      <c r="R585" s="10"/>
    </row>
    <row r="586" spans="15:18" ht="30" customHeight="1" x14ac:dyDescent="0.25">
      <c r="O586" s="10"/>
      <c r="P586" s="10"/>
      <c r="Q586" s="10"/>
      <c r="R586" s="10"/>
    </row>
    <row r="587" spans="15:18" ht="30" customHeight="1" x14ac:dyDescent="0.25">
      <c r="O587" s="10"/>
      <c r="P587" s="10"/>
      <c r="Q587" s="10"/>
      <c r="R587" s="10"/>
    </row>
    <row r="588" spans="15:18" ht="30" customHeight="1" x14ac:dyDescent="0.25">
      <c r="O588" s="10"/>
      <c r="P588" s="10"/>
      <c r="Q588" s="10"/>
      <c r="R588" s="10"/>
    </row>
    <row r="589" spans="15:18" ht="30" customHeight="1" x14ac:dyDescent="0.25">
      <c r="O589" s="10"/>
      <c r="P589" s="10"/>
      <c r="Q589" s="10"/>
      <c r="R589" s="10"/>
    </row>
    <row r="590" spans="15:18" ht="30" customHeight="1" x14ac:dyDescent="0.25">
      <c r="O590" s="10"/>
      <c r="P590" s="10"/>
      <c r="Q590" s="10"/>
      <c r="R590" s="10"/>
    </row>
    <row r="591" spans="15:18" ht="30" customHeight="1" x14ac:dyDescent="0.25">
      <c r="O591" s="10"/>
      <c r="P591" s="10"/>
      <c r="Q591" s="10"/>
      <c r="R591" s="10"/>
    </row>
    <row r="592" spans="15:18" ht="30" customHeight="1" x14ac:dyDescent="0.25">
      <c r="O592" s="10"/>
      <c r="P592" s="10"/>
      <c r="Q592" s="10"/>
      <c r="R592" s="10"/>
    </row>
    <row r="593" spans="15:18" ht="30" customHeight="1" x14ac:dyDescent="0.25">
      <c r="O593" s="10"/>
      <c r="P593" s="10"/>
      <c r="Q593" s="10"/>
      <c r="R593" s="10"/>
    </row>
    <row r="594" spans="15:18" ht="30" customHeight="1" x14ac:dyDescent="0.25">
      <c r="O594" s="10"/>
      <c r="P594" s="10"/>
      <c r="Q594" s="10"/>
      <c r="R594" s="10"/>
    </row>
    <row r="595" spans="15:18" ht="30" customHeight="1" x14ac:dyDescent="0.25">
      <c r="O595" s="10"/>
      <c r="P595" s="10"/>
      <c r="Q595" s="10"/>
      <c r="R595" s="10"/>
    </row>
    <row r="596" spans="15:18" ht="30" customHeight="1" x14ac:dyDescent="0.25">
      <c r="O596" s="10"/>
      <c r="P596" s="10"/>
      <c r="Q596" s="10"/>
      <c r="R596" s="10"/>
    </row>
    <row r="597" spans="15:18" ht="30" customHeight="1" x14ac:dyDescent="0.25">
      <c r="O597" s="10"/>
      <c r="P597" s="10"/>
      <c r="Q597" s="10"/>
      <c r="R597" s="10"/>
    </row>
    <row r="598" spans="15:18" ht="30" customHeight="1" x14ac:dyDescent="0.25">
      <c r="O598" s="10"/>
      <c r="P598" s="10"/>
      <c r="Q598" s="10"/>
      <c r="R598" s="10"/>
    </row>
    <row r="599" spans="15:18" ht="30" customHeight="1" x14ac:dyDescent="0.25">
      <c r="O599" s="10"/>
      <c r="P599" s="10"/>
      <c r="Q599" s="10"/>
      <c r="R599" s="10"/>
    </row>
    <row r="600" spans="15:18" ht="30" customHeight="1" x14ac:dyDescent="0.25">
      <c r="O600" s="10"/>
      <c r="P600" s="10"/>
      <c r="Q600" s="10"/>
      <c r="R600" s="10"/>
    </row>
    <row r="601" spans="15:18" ht="30" customHeight="1" x14ac:dyDescent="0.25">
      <c r="O601" s="10"/>
      <c r="P601" s="10"/>
      <c r="Q601" s="10"/>
      <c r="R601" s="10"/>
    </row>
    <row r="602" spans="15:18" ht="30" customHeight="1" x14ac:dyDescent="0.25">
      <c r="O602" s="10"/>
      <c r="P602" s="10"/>
      <c r="Q602" s="10"/>
      <c r="R602" s="10"/>
    </row>
    <row r="603" spans="15:18" ht="30" customHeight="1" x14ac:dyDescent="0.25">
      <c r="O603" s="10"/>
      <c r="P603" s="10"/>
      <c r="Q603" s="10"/>
      <c r="R603" s="10"/>
    </row>
    <row r="604" spans="15:18" ht="30" customHeight="1" x14ac:dyDescent="0.25">
      <c r="O604" s="10"/>
      <c r="P604" s="10"/>
      <c r="Q604" s="10"/>
      <c r="R604" s="10"/>
    </row>
    <row r="605" spans="15:18" ht="30" customHeight="1" x14ac:dyDescent="0.25">
      <c r="O605" s="10"/>
      <c r="P605" s="10"/>
      <c r="Q605" s="10"/>
      <c r="R605" s="10"/>
    </row>
    <row r="606" spans="15:18" ht="30" customHeight="1" x14ac:dyDescent="0.25">
      <c r="O606" s="10"/>
      <c r="P606" s="10"/>
      <c r="Q606" s="10"/>
      <c r="R606" s="10"/>
    </row>
    <row r="607" spans="15:18" ht="30" customHeight="1" x14ac:dyDescent="0.25">
      <c r="O607" s="10"/>
      <c r="P607" s="10"/>
      <c r="Q607" s="10"/>
      <c r="R607" s="10"/>
    </row>
    <row r="608" spans="15:18" ht="30" customHeight="1" x14ac:dyDescent="0.25">
      <c r="O608" s="10"/>
      <c r="P608" s="10"/>
      <c r="Q608" s="10"/>
      <c r="R608" s="10"/>
    </row>
    <row r="609" spans="15:18" ht="30" customHeight="1" x14ac:dyDescent="0.25">
      <c r="O609" s="10"/>
      <c r="P609" s="10"/>
      <c r="Q609" s="10"/>
      <c r="R609" s="10"/>
    </row>
    <row r="610" spans="15:18" ht="30" customHeight="1" x14ac:dyDescent="0.25">
      <c r="O610" s="10"/>
      <c r="P610" s="10"/>
      <c r="Q610" s="10"/>
      <c r="R610" s="10"/>
    </row>
    <row r="611" spans="15:18" ht="30" customHeight="1" x14ac:dyDescent="0.25">
      <c r="O611" s="10"/>
      <c r="P611" s="10"/>
      <c r="Q611" s="10"/>
      <c r="R611" s="10"/>
    </row>
    <row r="612" spans="15:18" ht="30" customHeight="1" x14ac:dyDescent="0.25">
      <c r="O612" s="10"/>
      <c r="P612" s="10"/>
      <c r="Q612" s="10"/>
      <c r="R612" s="10"/>
    </row>
    <row r="613" spans="15:18" ht="30" customHeight="1" x14ac:dyDescent="0.25">
      <c r="O613" s="10"/>
      <c r="P613" s="10"/>
      <c r="Q613" s="10"/>
      <c r="R613" s="10"/>
    </row>
    <row r="614" spans="15:18" ht="30" customHeight="1" x14ac:dyDescent="0.25">
      <c r="O614" s="10"/>
      <c r="P614" s="10"/>
      <c r="Q614" s="10"/>
      <c r="R614" s="10"/>
    </row>
    <row r="615" spans="15:18" ht="30" customHeight="1" x14ac:dyDescent="0.25">
      <c r="O615" s="10"/>
      <c r="P615" s="10"/>
      <c r="Q615" s="10"/>
      <c r="R615" s="10"/>
    </row>
    <row r="616" spans="15:18" ht="30" customHeight="1" x14ac:dyDescent="0.25">
      <c r="O616" s="10"/>
      <c r="P616" s="10"/>
      <c r="Q616" s="10"/>
      <c r="R616" s="10"/>
    </row>
    <row r="617" spans="15:18" ht="30" customHeight="1" x14ac:dyDescent="0.25">
      <c r="O617" s="10"/>
      <c r="P617" s="10"/>
      <c r="Q617" s="10"/>
      <c r="R617" s="10"/>
    </row>
    <row r="618" spans="15:18" ht="30" customHeight="1" x14ac:dyDescent="0.25">
      <c r="O618" s="10"/>
      <c r="P618" s="10"/>
      <c r="Q618" s="10"/>
      <c r="R618" s="10"/>
    </row>
    <row r="619" spans="15:18" ht="30" customHeight="1" x14ac:dyDescent="0.25">
      <c r="O619" s="10"/>
      <c r="P619" s="10"/>
      <c r="Q619" s="10"/>
      <c r="R619" s="10"/>
    </row>
    <row r="620" spans="15:18" ht="30" customHeight="1" x14ac:dyDescent="0.25">
      <c r="O620" s="10"/>
      <c r="P620" s="10"/>
      <c r="Q620" s="10"/>
      <c r="R620" s="10"/>
    </row>
    <row r="621" spans="15:18" ht="30" customHeight="1" x14ac:dyDescent="0.25">
      <c r="O621" s="10"/>
      <c r="P621" s="10"/>
      <c r="Q621" s="10"/>
      <c r="R621" s="10"/>
    </row>
    <row r="622" spans="15:18" ht="30" customHeight="1" x14ac:dyDescent="0.25">
      <c r="O622" s="10"/>
      <c r="P622" s="10"/>
      <c r="Q622" s="10"/>
      <c r="R622" s="10"/>
    </row>
    <row r="623" spans="15:18" ht="30" customHeight="1" x14ac:dyDescent="0.25">
      <c r="O623" s="10"/>
      <c r="P623" s="10"/>
      <c r="Q623" s="10"/>
      <c r="R623" s="10"/>
    </row>
    <row r="624" spans="15:18" ht="30" customHeight="1" x14ac:dyDescent="0.25">
      <c r="O624" s="10"/>
      <c r="P624" s="10"/>
      <c r="Q624" s="10"/>
      <c r="R624" s="10"/>
    </row>
    <row r="625" spans="15:18" ht="30" customHeight="1" x14ac:dyDescent="0.25">
      <c r="O625" s="10"/>
      <c r="P625" s="10"/>
      <c r="Q625" s="10"/>
      <c r="R625" s="10"/>
    </row>
    <row r="626" spans="15:18" ht="30" customHeight="1" x14ac:dyDescent="0.25">
      <c r="O626" s="10"/>
      <c r="P626" s="10"/>
      <c r="Q626" s="10"/>
      <c r="R626" s="10"/>
    </row>
    <row r="627" spans="15:18" ht="30" customHeight="1" x14ac:dyDescent="0.25">
      <c r="O627" s="10"/>
      <c r="P627" s="10"/>
      <c r="Q627" s="10"/>
      <c r="R627" s="10"/>
    </row>
    <row r="628" spans="15:18" ht="30" customHeight="1" x14ac:dyDescent="0.25">
      <c r="O628" s="10"/>
      <c r="P628" s="10"/>
      <c r="Q628" s="10"/>
      <c r="R628" s="10"/>
    </row>
    <row r="629" spans="15:18" ht="30" customHeight="1" x14ac:dyDescent="0.25">
      <c r="O629" s="10"/>
      <c r="P629" s="10"/>
      <c r="Q629" s="10"/>
      <c r="R629" s="10"/>
    </row>
    <row r="630" spans="15:18" ht="30" customHeight="1" x14ac:dyDescent="0.25">
      <c r="O630" s="10"/>
      <c r="P630" s="10"/>
      <c r="Q630" s="10"/>
      <c r="R630" s="10"/>
    </row>
    <row r="631" spans="15:18" ht="30" customHeight="1" x14ac:dyDescent="0.25">
      <c r="O631" s="10"/>
      <c r="P631" s="10"/>
      <c r="Q631" s="10"/>
      <c r="R631" s="10"/>
    </row>
    <row r="632" spans="15:18" ht="30" customHeight="1" x14ac:dyDescent="0.25">
      <c r="O632" s="10"/>
      <c r="P632" s="10"/>
      <c r="Q632" s="10"/>
      <c r="R632" s="10"/>
    </row>
    <row r="633" spans="15:18" ht="30" customHeight="1" x14ac:dyDescent="0.25">
      <c r="O633" s="10"/>
      <c r="P633" s="10"/>
      <c r="Q633" s="10"/>
      <c r="R633" s="10"/>
    </row>
    <row r="634" spans="15:18" ht="30" customHeight="1" x14ac:dyDescent="0.25">
      <c r="O634" s="10"/>
      <c r="P634" s="10"/>
      <c r="Q634" s="10"/>
      <c r="R634" s="10"/>
    </row>
    <row r="635" spans="15:18" ht="30" customHeight="1" x14ac:dyDescent="0.25">
      <c r="O635" s="10"/>
      <c r="P635" s="10"/>
      <c r="Q635" s="10"/>
      <c r="R635" s="10"/>
    </row>
    <row r="636" spans="15:18" ht="30" customHeight="1" x14ac:dyDescent="0.25">
      <c r="O636" s="10"/>
      <c r="P636" s="10"/>
      <c r="Q636" s="10"/>
      <c r="R636" s="10"/>
    </row>
    <row r="637" spans="15:18" ht="30" customHeight="1" x14ac:dyDescent="0.25">
      <c r="O637" s="10"/>
      <c r="P637" s="10"/>
      <c r="Q637" s="10"/>
      <c r="R637" s="10"/>
    </row>
    <row r="638" spans="15:18" ht="30" customHeight="1" x14ac:dyDescent="0.25">
      <c r="O638" s="10"/>
      <c r="P638" s="10"/>
      <c r="Q638" s="10"/>
      <c r="R638" s="10"/>
    </row>
    <row r="639" spans="15:18" ht="30" customHeight="1" x14ac:dyDescent="0.25">
      <c r="O639" s="10"/>
      <c r="P639" s="10"/>
      <c r="Q639" s="10"/>
      <c r="R639" s="10"/>
    </row>
    <row r="640" spans="15:18" ht="30" customHeight="1" x14ac:dyDescent="0.25">
      <c r="O640" s="10"/>
      <c r="P640" s="10"/>
      <c r="Q640" s="10"/>
      <c r="R640" s="10"/>
    </row>
    <row r="641" spans="15:18" ht="30" customHeight="1" x14ac:dyDescent="0.25">
      <c r="O641" s="10"/>
      <c r="P641" s="10"/>
      <c r="Q641" s="10"/>
      <c r="R641" s="10"/>
    </row>
    <row r="642" spans="15:18" ht="30" customHeight="1" x14ac:dyDescent="0.25">
      <c r="O642" s="10"/>
      <c r="P642" s="10"/>
      <c r="Q642" s="10"/>
      <c r="R642" s="10"/>
    </row>
    <row r="643" spans="15:18" ht="30" customHeight="1" x14ac:dyDescent="0.25">
      <c r="O643" s="10"/>
      <c r="P643" s="10"/>
      <c r="Q643" s="10"/>
      <c r="R643" s="10"/>
    </row>
    <row r="644" spans="15:18" ht="30" customHeight="1" x14ac:dyDescent="0.25">
      <c r="O644" s="10"/>
      <c r="P644" s="10"/>
      <c r="Q644" s="10"/>
      <c r="R644" s="10"/>
    </row>
    <row r="645" spans="15:18" ht="30" customHeight="1" x14ac:dyDescent="0.25">
      <c r="O645" s="10"/>
      <c r="P645" s="10"/>
      <c r="Q645" s="10"/>
      <c r="R645" s="10"/>
    </row>
    <row r="646" spans="15:18" ht="30" customHeight="1" x14ac:dyDescent="0.25">
      <c r="O646" s="10"/>
      <c r="P646" s="10"/>
      <c r="Q646" s="10"/>
      <c r="R646" s="10"/>
    </row>
    <row r="647" spans="15:18" ht="30" customHeight="1" x14ac:dyDescent="0.25">
      <c r="O647" s="10"/>
      <c r="P647" s="10"/>
      <c r="Q647" s="10"/>
      <c r="R647" s="10"/>
    </row>
    <row r="648" spans="15:18" ht="30" customHeight="1" x14ac:dyDescent="0.25">
      <c r="O648" s="10"/>
      <c r="P648" s="10"/>
      <c r="Q648" s="10"/>
      <c r="R648" s="10"/>
    </row>
    <row r="649" spans="15:18" ht="30" customHeight="1" x14ac:dyDescent="0.25">
      <c r="O649" s="10"/>
      <c r="P649" s="10"/>
      <c r="Q649" s="10"/>
      <c r="R649" s="10"/>
    </row>
    <row r="650" spans="15:18" ht="30" customHeight="1" x14ac:dyDescent="0.25">
      <c r="O650" s="10"/>
      <c r="P650" s="10"/>
      <c r="Q650" s="10"/>
      <c r="R650" s="10"/>
    </row>
    <row r="651" spans="15:18" ht="30" customHeight="1" x14ac:dyDescent="0.25">
      <c r="O651" s="10"/>
      <c r="P651" s="10"/>
      <c r="Q651" s="10"/>
      <c r="R651" s="10"/>
    </row>
    <row r="652" spans="15:18" ht="30" customHeight="1" x14ac:dyDescent="0.25">
      <c r="O652" s="10"/>
      <c r="P652" s="10"/>
      <c r="Q652" s="10"/>
      <c r="R652" s="10"/>
    </row>
    <row r="653" spans="15:18" ht="30" customHeight="1" x14ac:dyDescent="0.25">
      <c r="O653" s="10"/>
      <c r="P653" s="10"/>
      <c r="Q653" s="10"/>
      <c r="R653" s="10"/>
    </row>
    <row r="654" spans="15:18" ht="30" customHeight="1" x14ac:dyDescent="0.25">
      <c r="O654" s="10"/>
      <c r="P654" s="10"/>
      <c r="Q654" s="10"/>
      <c r="R654" s="10"/>
    </row>
    <row r="655" spans="15:18" ht="30" customHeight="1" x14ac:dyDescent="0.25">
      <c r="O655" s="10"/>
      <c r="P655" s="10"/>
      <c r="Q655" s="10"/>
      <c r="R655" s="10"/>
    </row>
    <row r="656" spans="15:18" ht="30" customHeight="1" x14ac:dyDescent="0.25">
      <c r="O656" s="10"/>
      <c r="P656" s="10"/>
      <c r="Q656" s="10"/>
      <c r="R656" s="10"/>
    </row>
    <row r="657" spans="15:18" ht="30" customHeight="1" x14ac:dyDescent="0.25">
      <c r="O657" s="10"/>
      <c r="P657" s="10"/>
      <c r="Q657" s="10"/>
      <c r="R657" s="10"/>
    </row>
    <row r="658" spans="15:18" ht="30" customHeight="1" x14ac:dyDescent="0.25">
      <c r="O658" s="10"/>
      <c r="P658" s="10"/>
      <c r="Q658" s="10"/>
      <c r="R658" s="10"/>
    </row>
    <row r="659" spans="15:18" ht="30" customHeight="1" x14ac:dyDescent="0.25">
      <c r="O659" s="10"/>
      <c r="P659" s="10"/>
      <c r="Q659" s="10"/>
      <c r="R659" s="10"/>
    </row>
    <row r="660" spans="15:18" ht="30" customHeight="1" x14ac:dyDescent="0.25">
      <c r="O660" s="10"/>
      <c r="P660" s="10"/>
      <c r="Q660" s="10"/>
      <c r="R660" s="10"/>
    </row>
    <row r="661" spans="15:18" ht="30" customHeight="1" x14ac:dyDescent="0.25">
      <c r="O661" s="10"/>
      <c r="P661" s="10"/>
      <c r="Q661" s="10"/>
      <c r="R661" s="10"/>
    </row>
    <row r="662" spans="15:18" ht="30" customHeight="1" x14ac:dyDescent="0.25">
      <c r="O662" s="10"/>
      <c r="P662" s="10"/>
      <c r="Q662" s="10"/>
      <c r="R662" s="10"/>
    </row>
    <row r="663" spans="15:18" ht="30" customHeight="1" x14ac:dyDescent="0.25">
      <c r="O663" s="10"/>
      <c r="P663" s="10"/>
      <c r="Q663" s="10"/>
      <c r="R663" s="10"/>
    </row>
    <row r="664" spans="15:18" ht="30" customHeight="1" x14ac:dyDescent="0.25">
      <c r="O664" s="10"/>
      <c r="P664" s="10"/>
      <c r="Q664" s="10"/>
      <c r="R664" s="10"/>
    </row>
    <row r="665" spans="15:18" ht="30" customHeight="1" x14ac:dyDescent="0.25">
      <c r="O665" s="10"/>
      <c r="P665" s="10"/>
      <c r="Q665" s="10"/>
      <c r="R665" s="10"/>
    </row>
    <row r="666" spans="15:18" ht="30" customHeight="1" x14ac:dyDescent="0.25">
      <c r="O666" s="10"/>
      <c r="P666" s="10"/>
      <c r="Q666" s="10"/>
      <c r="R666" s="10"/>
    </row>
    <row r="667" spans="15:18" ht="30" customHeight="1" x14ac:dyDescent="0.25">
      <c r="O667" s="10"/>
      <c r="P667" s="10"/>
      <c r="Q667" s="10"/>
      <c r="R667" s="10"/>
    </row>
    <row r="668" spans="15:18" ht="30" customHeight="1" x14ac:dyDescent="0.25">
      <c r="O668" s="10"/>
      <c r="P668" s="10"/>
      <c r="Q668" s="10"/>
      <c r="R668" s="10"/>
    </row>
    <row r="669" spans="15:18" ht="30" customHeight="1" x14ac:dyDescent="0.25">
      <c r="O669" s="10"/>
      <c r="P669" s="10"/>
      <c r="Q669" s="10"/>
      <c r="R669" s="10"/>
    </row>
    <row r="670" spans="15:18" ht="30" customHeight="1" x14ac:dyDescent="0.25">
      <c r="O670" s="10"/>
      <c r="P670" s="10"/>
      <c r="Q670" s="10"/>
      <c r="R670" s="10"/>
    </row>
    <row r="671" spans="15:18" ht="30" customHeight="1" x14ac:dyDescent="0.25">
      <c r="O671" s="10"/>
      <c r="P671" s="10"/>
      <c r="Q671" s="10"/>
      <c r="R671" s="10"/>
    </row>
    <row r="672" spans="15:18" ht="30" customHeight="1" x14ac:dyDescent="0.25">
      <c r="O672" s="10"/>
      <c r="P672" s="10"/>
      <c r="Q672" s="10"/>
      <c r="R672" s="10"/>
    </row>
    <row r="673" spans="15:18" ht="30" customHeight="1" x14ac:dyDescent="0.25">
      <c r="O673" s="10"/>
      <c r="P673" s="10"/>
      <c r="Q673" s="10"/>
      <c r="R673" s="10"/>
    </row>
    <row r="674" spans="15:18" ht="30" customHeight="1" x14ac:dyDescent="0.25">
      <c r="O674" s="10"/>
      <c r="P674" s="10"/>
      <c r="Q674" s="10"/>
      <c r="R674" s="10"/>
    </row>
    <row r="675" spans="15:18" ht="30" customHeight="1" x14ac:dyDescent="0.25">
      <c r="O675" s="10"/>
      <c r="P675" s="10"/>
      <c r="Q675" s="10"/>
      <c r="R675" s="10"/>
    </row>
    <row r="676" spans="15:18" ht="30" customHeight="1" x14ac:dyDescent="0.25">
      <c r="O676" s="10"/>
      <c r="P676" s="10"/>
      <c r="Q676" s="10"/>
      <c r="R676" s="10"/>
    </row>
    <row r="677" spans="15:18" ht="30" customHeight="1" x14ac:dyDescent="0.25">
      <c r="O677" s="10"/>
      <c r="P677" s="10"/>
      <c r="Q677" s="10"/>
      <c r="R677" s="10"/>
    </row>
    <row r="678" spans="15:18" ht="30" customHeight="1" x14ac:dyDescent="0.25">
      <c r="O678" s="10"/>
      <c r="P678" s="10"/>
      <c r="Q678" s="10"/>
      <c r="R678" s="10"/>
    </row>
    <row r="679" spans="15:18" ht="30" customHeight="1" x14ac:dyDescent="0.25">
      <c r="O679" s="10"/>
      <c r="P679" s="10"/>
      <c r="Q679" s="10"/>
      <c r="R679" s="10"/>
    </row>
    <row r="680" spans="15:18" ht="30" customHeight="1" x14ac:dyDescent="0.25">
      <c r="O680" s="10"/>
      <c r="P680" s="10"/>
      <c r="Q680" s="10"/>
      <c r="R680" s="10"/>
    </row>
    <row r="681" spans="15:18" ht="30" customHeight="1" x14ac:dyDescent="0.25">
      <c r="O681" s="10"/>
      <c r="P681" s="10"/>
      <c r="Q681" s="10"/>
      <c r="R681" s="10"/>
    </row>
    <row r="682" spans="15:18" ht="30" customHeight="1" x14ac:dyDescent="0.25">
      <c r="O682" s="10"/>
      <c r="P682" s="10"/>
      <c r="Q682" s="10"/>
      <c r="R682" s="10"/>
    </row>
    <row r="683" spans="15:18" ht="30" customHeight="1" x14ac:dyDescent="0.25">
      <c r="O683" s="10"/>
      <c r="P683" s="10"/>
      <c r="Q683" s="10"/>
      <c r="R683" s="10"/>
    </row>
    <row r="684" spans="15:18" ht="30" customHeight="1" x14ac:dyDescent="0.25">
      <c r="O684" s="10"/>
      <c r="P684" s="10"/>
      <c r="Q684" s="10"/>
      <c r="R684" s="10"/>
    </row>
    <row r="685" spans="15:18" ht="30" customHeight="1" x14ac:dyDescent="0.25">
      <c r="O685" s="10"/>
      <c r="P685" s="10"/>
      <c r="Q685" s="10"/>
      <c r="R685" s="10"/>
    </row>
    <row r="686" spans="15:18" ht="30" customHeight="1" x14ac:dyDescent="0.25">
      <c r="O686" s="10"/>
      <c r="P686" s="10"/>
      <c r="Q686" s="10"/>
      <c r="R686" s="10"/>
    </row>
    <row r="687" spans="15:18" ht="30" customHeight="1" x14ac:dyDescent="0.25">
      <c r="O687" s="10"/>
      <c r="P687" s="10"/>
      <c r="Q687" s="10"/>
      <c r="R687" s="10"/>
    </row>
    <row r="688" spans="15:18" ht="30" customHeight="1" x14ac:dyDescent="0.25">
      <c r="O688" s="10"/>
      <c r="P688" s="10"/>
      <c r="Q688" s="10"/>
      <c r="R688" s="10"/>
    </row>
    <row r="689" spans="15:18" ht="30" customHeight="1" x14ac:dyDescent="0.25">
      <c r="O689" s="10"/>
      <c r="P689" s="10"/>
      <c r="Q689" s="10"/>
      <c r="R689" s="10"/>
    </row>
    <row r="690" spans="15:18" ht="30" customHeight="1" x14ac:dyDescent="0.25">
      <c r="O690" s="10"/>
      <c r="P690" s="10"/>
      <c r="Q690" s="10"/>
      <c r="R690" s="10"/>
    </row>
    <row r="691" spans="15:18" ht="30" customHeight="1" x14ac:dyDescent="0.25">
      <c r="O691" s="10"/>
      <c r="P691" s="10"/>
      <c r="Q691" s="10"/>
      <c r="R691" s="10"/>
    </row>
    <row r="692" spans="15:18" ht="30" customHeight="1" x14ac:dyDescent="0.25">
      <c r="O692" s="10"/>
      <c r="P692" s="10"/>
      <c r="Q692" s="10"/>
      <c r="R692" s="10"/>
    </row>
    <row r="693" spans="15:18" ht="30" customHeight="1" x14ac:dyDescent="0.25">
      <c r="O693" s="10"/>
      <c r="P693" s="10"/>
      <c r="Q693" s="10"/>
      <c r="R693" s="10"/>
    </row>
    <row r="694" spans="15:18" ht="30" customHeight="1" x14ac:dyDescent="0.25">
      <c r="O694" s="10"/>
      <c r="P694" s="10"/>
      <c r="Q694" s="10"/>
      <c r="R694" s="10"/>
    </row>
    <row r="695" spans="15:18" ht="30" customHeight="1" x14ac:dyDescent="0.25">
      <c r="O695" s="10"/>
      <c r="P695" s="10"/>
      <c r="Q695" s="10"/>
      <c r="R695" s="10"/>
    </row>
    <row r="696" spans="15:18" ht="30" customHeight="1" x14ac:dyDescent="0.25">
      <c r="O696" s="10"/>
      <c r="P696" s="10"/>
      <c r="Q696" s="10"/>
      <c r="R696" s="10"/>
    </row>
    <row r="697" spans="15:18" ht="30" customHeight="1" x14ac:dyDescent="0.25">
      <c r="O697" s="10"/>
      <c r="P697" s="10"/>
      <c r="Q697" s="10"/>
      <c r="R697" s="10"/>
    </row>
    <row r="698" spans="15:18" ht="30" customHeight="1" x14ac:dyDescent="0.25">
      <c r="O698" s="10"/>
      <c r="P698" s="10"/>
      <c r="Q698" s="10"/>
      <c r="R698" s="10"/>
    </row>
    <row r="699" spans="15:18" ht="30" customHeight="1" x14ac:dyDescent="0.25">
      <c r="O699" s="10"/>
      <c r="P699" s="10"/>
      <c r="Q699" s="10"/>
      <c r="R699" s="10"/>
    </row>
    <row r="700" spans="15:18" ht="30" customHeight="1" x14ac:dyDescent="0.25">
      <c r="O700" s="10"/>
      <c r="P700" s="10"/>
      <c r="Q700" s="10"/>
      <c r="R700" s="10"/>
    </row>
    <row r="701" spans="15:18" ht="30" customHeight="1" x14ac:dyDescent="0.25">
      <c r="O701" s="10"/>
      <c r="P701" s="10"/>
      <c r="Q701" s="10"/>
      <c r="R701" s="10"/>
    </row>
    <row r="702" spans="15:18" ht="30" customHeight="1" x14ac:dyDescent="0.25">
      <c r="O702" s="10"/>
      <c r="P702" s="10"/>
      <c r="Q702" s="10"/>
      <c r="R702" s="10"/>
    </row>
    <row r="703" spans="15:18" ht="30" customHeight="1" x14ac:dyDescent="0.25">
      <c r="O703" s="10"/>
      <c r="P703" s="10"/>
      <c r="Q703" s="10"/>
      <c r="R703" s="10"/>
    </row>
    <row r="704" spans="15:18" ht="30" customHeight="1" x14ac:dyDescent="0.25">
      <c r="O704" s="10"/>
      <c r="P704" s="10"/>
      <c r="Q704" s="10"/>
      <c r="R704" s="10"/>
    </row>
    <row r="705" spans="15:18" ht="30" customHeight="1" x14ac:dyDescent="0.25">
      <c r="O705" s="10"/>
      <c r="P705" s="10"/>
      <c r="Q705" s="10"/>
      <c r="R705" s="10"/>
    </row>
  </sheetData>
  <mergeCells count="24">
    <mergeCell ref="U3:U9"/>
    <mergeCell ref="P6:P9"/>
    <mergeCell ref="Q6:Q9"/>
    <mergeCell ref="R6:R9"/>
    <mergeCell ref="J3:J9"/>
    <mergeCell ref="K3:K9"/>
    <mergeCell ref="L3:L9"/>
    <mergeCell ref="M3:M9"/>
    <mergeCell ref="N3:N9"/>
    <mergeCell ref="O3:O5"/>
    <mergeCell ref="O6:O9"/>
    <mergeCell ref="P3:P5"/>
    <mergeCell ref="Q3:Q5"/>
    <mergeCell ref="R3:R5"/>
    <mergeCell ref="S3:S9"/>
    <mergeCell ref="T3:T9"/>
    <mergeCell ref="I3:I9"/>
    <mergeCell ref="B3:B9"/>
    <mergeCell ref="C3:C9"/>
    <mergeCell ref="D3:D9"/>
    <mergeCell ref="E3:E9"/>
    <mergeCell ref="F3:F9"/>
    <mergeCell ref="G3:G9"/>
    <mergeCell ref="H3:H9"/>
  </mergeCells>
  <conditionalFormatting sqref="B10:U705">
    <cfRule type="expression" dxfId="22" priority="6">
      <formula>ROW()=CELL("fila")</formula>
    </cfRule>
    <cfRule type="expression" dxfId="21" priority="7">
      <formula>COLUMN()=CELL("columna")</formula>
    </cfRule>
  </conditionalFormatting>
  <conditionalFormatting sqref="V10:V500">
    <cfRule type="cellIs" dxfId="20" priority="5" operator="equal">
      <formula>13</formula>
    </cfRule>
  </conditionalFormatting>
  <conditionalFormatting sqref="T10:T500">
    <cfRule type="cellIs" dxfId="19" priority="4" operator="equal">
      <formula>0</formula>
    </cfRule>
  </conditionalFormatting>
  <conditionalFormatting sqref="Y10:AK500">
    <cfRule type="cellIs" dxfId="18" priority="3" operator="equal">
      <formula>0</formula>
    </cfRule>
  </conditionalFormatting>
  <conditionalFormatting sqref="B10:U500">
    <cfRule type="cellIs" dxfId="17" priority="2" operator="equal">
      <formula>0</formula>
    </cfRule>
  </conditionalFormatting>
  <conditionalFormatting sqref="A3:A500">
    <cfRule type="cellIs" dxfId="16" priority="1" operator="equal">
      <formula>0</formula>
    </cfRule>
  </conditionalFormatting>
  <pageMargins left="0.7" right="0.7" top="0.75" bottom="0.75" header="0.3" footer="0.3"/>
  <pageSetup paperSize="10000"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BH1500"/>
  <sheetViews>
    <sheetView zoomScaleNormal="100" workbookViewId="0">
      <pane xSplit="2" ySplit="2" topLeftCell="C3" activePane="bottomRight" state="frozen"/>
      <selection pane="topRight" activeCell="C1" sqref="C1"/>
      <selection pane="bottomLeft" activeCell="A3" sqref="A3"/>
      <selection pane="bottomRight" activeCell="J8" sqref="J8"/>
    </sheetView>
  </sheetViews>
  <sheetFormatPr baseColWidth="10" defaultRowHeight="15" x14ac:dyDescent="0.2"/>
  <cols>
    <col min="1" max="2" width="11.42578125" style="41"/>
    <col min="3" max="3" width="27" style="13" customWidth="1"/>
    <col min="4" max="4" width="36" style="13" customWidth="1"/>
    <col min="5" max="5" width="20.28515625" style="13" bestFit="1" customWidth="1"/>
    <col min="6" max="6" width="11.5703125" style="13" bestFit="1" customWidth="1"/>
    <col min="7" max="7" width="15.140625" style="13" bestFit="1" customWidth="1"/>
    <col min="8" max="8" width="15" style="13" bestFit="1" customWidth="1"/>
    <col min="9" max="9" width="13.85546875" style="13" bestFit="1" customWidth="1"/>
    <col min="10" max="39" width="11.42578125" style="13"/>
    <col min="40" max="40" width="12.5703125" style="13" bestFit="1" customWidth="1"/>
    <col min="41" max="43" width="11.42578125" style="13"/>
    <col min="44" max="44" width="13.42578125" style="13" bestFit="1" customWidth="1"/>
    <col min="45" max="16384" width="11.42578125" style="13"/>
  </cols>
  <sheetData>
    <row r="1" spans="1:60" ht="35.1" customHeight="1" thickBot="1" x14ac:dyDescent="0.25">
      <c r="A1" s="323" t="str">
        <f>CONCATENATE(MID(INICIO!C2,1,12))</f>
        <v>06-119-014-1</v>
      </c>
      <c r="B1" s="323"/>
      <c r="C1" s="322" t="str">
        <f>+CONCATENATE("------------ ",INICIO!C9," ------------")</f>
        <v>------------ MARIA AUXILIADORA ------------</v>
      </c>
      <c r="D1" s="322"/>
      <c r="E1" s="322"/>
      <c r="F1" s="322"/>
      <c r="G1" s="44"/>
      <c r="H1" s="287" t="s">
        <v>301</v>
      </c>
      <c r="I1" s="288">
        <f>SUM(I3:I1002)</f>
        <v>5937</v>
      </c>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row>
    <row r="2" spans="1:60" ht="35.1" customHeight="1" thickBot="1" x14ac:dyDescent="0.45">
      <c r="A2" s="323"/>
      <c r="B2" s="323"/>
      <c r="C2" s="22" t="s">
        <v>10</v>
      </c>
      <c r="D2" s="22" t="s">
        <v>11</v>
      </c>
      <c r="E2" s="22" t="s">
        <v>57</v>
      </c>
      <c r="F2" s="22" t="s">
        <v>58</v>
      </c>
      <c r="G2" s="286" t="s">
        <v>59</v>
      </c>
      <c r="H2" s="286" t="s">
        <v>299</v>
      </c>
      <c r="I2" s="22" t="s">
        <v>300</v>
      </c>
      <c r="J2" s="44"/>
      <c r="K2" s="44"/>
      <c r="L2" s="44"/>
      <c r="M2" s="44"/>
      <c r="N2" s="44"/>
      <c r="O2" s="44"/>
      <c r="P2" s="44"/>
      <c r="Q2" s="44"/>
      <c r="R2" s="264" t="s">
        <v>279</v>
      </c>
      <c r="S2" s="265" t="s">
        <v>280</v>
      </c>
      <c r="T2" s="265"/>
      <c r="U2" s="267" t="s">
        <v>282</v>
      </c>
      <c r="V2" s="356" t="s">
        <v>283</v>
      </c>
      <c r="W2" s="356"/>
      <c r="X2" s="267"/>
      <c r="Y2" s="267"/>
      <c r="Z2" s="267" t="s">
        <v>220</v>
      </c>
      <c r="AA2" s="267"/>
      <c r="AB2" s="267" t="s">
        <v>250</v>
      </c>
      <c r="AC2" s="267"/>
      <c r="AD2" s="267" t="s">
        <v>221</v>
      </c>
      <c r="AE2" s="44"/>
      <c r="AF2" s="44"/>
      <c r="AG2" s="275" t="s">
        <v>295</v>
      </c>
      <c r="AH2" s="276" t="s">
        <v>296</v>
      </c>
      <c r="AI2" s="277" t="s">
        <v>297</v>
      </c>
      <c r="AJ2" s="277" t="s">
        <v>298</v>
      </c>
      <c r="AK2"/>
      <c r="AL2" s="44"/>
      <c r="AM2" s="44"/>
      <c r="AN2" s="44"/>
      <c r="AO2" s="44"/>
      <c r="AP2" s="44"/>
      <c r="AQ2" s="44"/>
      <c r="AR2" s="278">
        <v>0.15</v>
      </c>
      <c r="AS2" s="44"/>
      <c r="AT2" s="44"/>
      <c r="AU2" s="44"/>
      <c r="AV2" s="44"/>
      <c r="AW2" s="44"/>
      <c r="AX2" s="44"/>
      <c r="AY2" s="44"/>
      <c r="AZ2" s="44"/>
      <c r="BA2" s="44"/>
      <c r="BB2" s="44"/>
      <c r="BC2" s="44"/>
      <c r="BD2" s="44"/>
      <c r="BE2" s="44"/>
      <c r="BF2" s="44"/>
      <c r="BG2" s="44"/>
      <c r="BH2" s="44"/>
    </row>
    <row r="3" spans="1:60" ht="35.1" customHeight="1" thickBot="1" x14ac:dyDescent="0.45">
      <c r="A3" s="41">
        <v>1</v>
      </c>
      <c r="B3" s="42" t="str">
        <f>Hoja2!B10</f>
        <v>PLANTA SEMISOTANO</v>
      </c>
      <c r="C3" s="14">
        <f>Hoja2!P10</f>
        <v>0</v>
      </c>
      <c r="D3" s="16" t="str">
        <f>Hoja2!C10</f>
        <v>PARQUEO 1</v>
      </c>
      <c r="E3" s="15">
        <f>Hoja4!J10</f>
        <v>12.5</v>
      </c>
      <c r="F3" s="15">
        <f>Hoja4!N10</f>
        <v>6.55</v>
      </c>
      <c r="G3" s="15"/>
      <c r="H3" s="15">
        <f>AG3</f>
        <v>27660.600000000002</v>
      </c>
      <c r="I3" s="15">
        <f>AS3</f>
        <v>82</v>
      </c>
      <c r="J3" s="289" t="s">
        <v>209</v>
      </c>
      <c r="K3" s="44"/>
      <c r="L3" s="44"/>
      <c r="M3" s="44"/>
      <c r="N3" s="44"/>
      <c r="O3" s="44"/>
      <c r="P3" s="44"/>
      <c r="Q3" s="44"/>
      <c r="R3" s="261" t="s">
        <v>281</v>
      </c>
      <c r="S3" s="262">
        <f>E3+F3</f>
        <v>19.05</v>
      </c>
      <c r="T3" s="266" t="str">
        <f>J3</f>
        <v>Economico</v>
      </c>
      <c r="U3">
        <f>VLOOKUP(T3,TABLAS!$J$4:$L$9,3,FALSE)</f>
        <v>1320</v>
      </c>
      <c r="V3">
        <v>2026</v>
      </c>
      <c r="W3" t="str">
        <f>INICIO!$C$28</f>
        <v>2026</v>
      </c>
      <c r="X3" s="268">
        <f>V3-W3</f>
        <v>0</v>
      </c>
      <c r="Y3" s="269" t="str">
        <f>IF(X3&lt;TABLAS!$P$18,TABLAS!$Q$18,IF(X3&lt;TABLAS!$P$19,TABLAS!$Q$19,IF(X3&lt;TABLAS!$P$20,TABLAS!$Q$20,IF(X3&lt;TABLAS!$P$21,TABLAS!$Q$21,IF(X3&lt;TABLAS!$P$22,TABLAS!$Q$22,IF(X3&lt;TABLAS!$P$23,TABLAS!$Q$23,IF(X3&lt;TABLAS!$P$24,TABLAS!$Q$24,IF(X3&lt;TABLAS!$P$25,TABLAS!$Q$25,IF(X3&lt;TABLAS!$P$26,TABLAS!$Q$26,IF(X3&lt;TABLAS!$P$27,TABLAS!$Q$27,IF(X3&gt;=TABLAS!$O$28,TABLAS!$Q$28)))))))))))</f>
        <v>0 a 5</v>
      </c>
      <c r="Z3" s="262">
        <f>VLOOKUP(Y3,TABLAS!$J$18:$K$28,2,FALSE)</f>
        <v>1</v>
      </c>
      <c r="AA3" s="274" t="s">
        <v>262</v>
      </c>
      <c r="AB3" s="262">
        <f>VLOOKUP(AA3,TABLAS!$K$34:$L$39,2,FALSE)</f>
        <v>1</v>
      </c>
      <c r="AC3" s="262" t="str">
        <f>INICIO!$C$11</f>
        <v>ZONA 6</v>
      </c>
      <c r="AD3" s="263">
        <f>VLOOKUP(AC3,TABLAS!$V$18:$W$28,2,FALSE)</f>
        <v>1.1000000000000001</v>
      </c>
      <c r="AE3" s="44"/>
      <c r="AF3" s="44"/>
      <c r="AG3" s="279">
        <f>S3*U3*Z3*AB3*AD3</f>
        <v>27660.600000000002</v>
      </c>
      <c r="AH3" s="255">
        <f>IF($AG3&lt;TABLAS!$O$4,TABLAS!$P$4,IF($AG3&lt;TABLAS!$O$5,TABLAS!$P$5,IF($AG3&lt;TABLAS!$O$6,TABLAS!$P$6,IF($AG3&gt;TABLAS!$N$7,TABLAS!$P$7))))</f>
        <v>1</v>
      </c>
      <c r="AI3" s="255">
        <f>VLOOKUP($AH3,TABLAS!$P$4:$R$7,3,FALSE)</f>
        <v>3.4999999999999996E-3</v>
      </c>
      <c r="AJ3" s="255">
        <f>VLOOKUP($AH$3,TABLAS!$P$4:$R$7,2,FALSE)</f>
        <v>0</v>
      </c>
      <c r="AK3" s="280">
        <f>((AG3-AH3)*AI3)+AJ3</f>
        <v>96.808599999999998</v>
      </c>
      <c r="AL3" s="44"/>
      <c r="AM3" s="44"/>
      <c r="AN3" s="281">
        <f>ROUND(AK3,0)</f>
        <v>97</v>
      </c>
      <c r="AO3" s="44"/>
      <c r="AP3" s="235">
        <f>ROUND(((AG3-AH3)*AI3)+AJ3,0)</f>
        <v>97</v>
      </c>
      <c r="AQ3" s="44"/>
      <c r="AR3" s="282">
        <f>ROUND(AN3*$AR$2,0)</f>
        <v>15</v>
      </c>
      <c r="AS3" s="283">
        <f>AP3-AR3</f>
        <v>82</v>
      </c>
      <c r="AT3" s="44"/>
      <c r="AU3" s="44"/>
      <c r="AV3" s="44"/>
      <c r="AW3" s="44"/>
      <c r="AX3" s="44"/>
      <c r="AY3" s="44"/>
      <c r="AZ3" s="44"/>
      <c r="BA3" s="44"/>
      <c r="BB3" s="44"/>
      <c r="BC3" s="44"/>
      <c r="BD3" s="44"/>
      <c r="BE3" s="44"/>
      <c r="BF3" s="44"/>
      <c r="BG3" s="44"/>
      <c r="BH3" s="44"/>
    </row>
    <row r="4" spans="1:60" ht="35.1" customHeight="1" thickBot="1" x14ac:dyDescent="0.45">
      <c r="A4" s="41">
        <f>A3+1</f>
        <v>2</v>
      </c>
      <c r="B4" s="42" t="str">
        <f>Hoja2!B11</f>
        <v>PLANTA SEMISOTANO</v>
      </c>
      <c r="C4" s="14">
        <f>Hoja2!P11</f>
        <v>0</v>
      </c>
      <c r="D4" s="16" t="str">
        <f>Hoja2!C11</f>
        <v>PARQUEO 2</v>
      </c>
      <c r="E4" s="15">
        <f>Hoja4!J11</f>
        <v>12.5</v>
      </c>
      <c r="F4" s="15">
        <f>Hoja4!N11</f>
        <v>6.55</v>
      </c>
      <c r="G4" s="15"/>
      <c r="H4" s="15">
        <f t="shared" ref="H4:H67" si="0">AG4</f>
        <v>27660.600000000002</v>
      </c>
      <c r="I4" s="15">
        <f t="shared" ref="I4:I67" si="1">AS4</f>
        <v>82</v>
      </c>
      <c r="J4" s="289" t="s">
        <v>209</v>
      </c>
      <c r="K4" s="44"/>
      <c r="L4" s="44"/>
      <c r="M4" s="44"/>
      <c r="N4" s="44"/>
      <c r="O4" s="44"/>
      <c r="P4" s="44"/>
      <c r="Q4" s="44"/>
      <c r="R4" s="44"/>
      <c r="S4" s="262">
        <f t="shared" ref="S4:S67" si="2">E4+F4</f>
        <v>19.05</v>
      </c>
      <c r="T4" s="266" t="str">
        <f t="shared" ref="T4:T67" si="3">J4</f>
        <v>Economico</v>
      </c>
      <c r="U4">
        <f>VLOOKUP(T4,TABLAS!$J$4:$L$9,3,FALSE)</f>
        <v>1320</v>
      </c>
      <c r="V4">
        <f>$V$3</f>
        <v>2026</v>
      </c>
      <c r="W4" t="str">
        <f>INICIO!$C$28</f>
        <v>2026</v>
      </c>
      <c r="X4" s="268">
        <f t="shared" ref="X4:X67" si="4">V4-W4</f>
        <v>0</v>
      </c>
      <c r="Y4" s="269" t="str">
        <f>IF(X4&lt;TABLAS!$P$18,TABLAS!$Q$18,IF(X4&lt;TABLAS!$P$19,TABLAS!$Q$19,IF(X4&lt;TABLAS!$P$20,TABLAS!$Q$20,IF(X4&lt;TABLAS!$P$21,TABLAS!$Q$21,IF(X4&lt;TABLAS!$P$22,TABLAS!$Q$22,IF(X4&lt;TABLAS!$P$23,TABLAS!$Q$23,IF(X4&lt;TABLAS!$P$24,TABLAS!$Q$24,IF(X4&lt;TABLAS!$P$25,TABLAS!$Q$25,IF(X4&lt;TABLAS!$P$26,TABLAS!$Q$26,IF(X4&lt;TABLAS!$P$27,TABLAS!$Q$27,IF(X4&gt;=TABLAS!$O$28,TABLAS!$Q$28)))))))))))</f>
        <v>0 a 5</v>
      </c>
      <c r="Z4" s="262">
        <f>VLOOKUP(Y4,TABLAS!$J$18:$K$28,2,FALSE)</f>
        <v>1</v>
      </c>
      <c r="AA4" s="274" t="s">
        <v>262</v>
      </c>
      <c r="AB4" s="262">
        <f>VLOOKUP(AA4,TABLAS!$K$34:$L$39,2,FALSE)</f>
        <v>1</v>
      </c>
      <c r="AC4" s="262" t="str">
        <f>INICIO!$C$11</f>
        <v>ZONA 6</v>
      </c>
      <c r="AD4" s="263">
        <f>VLOOKUP(AC4,TABLAS!$V$18:$W$28,2,FALSE)</f>
        <v>1.1000000000000001</v>
      </c>
      <c r="AE4" s="44"/>
      <c r="AF4" s="44"/>
      <c r="AG4" s="279">
        <f t="shared" ref="AG4:AG67" si="5">S4*U4*Z4*AB4*AD4</f>
        <v>27660.600000000002</v>
      </c>
      <c r="AH4" s="255">
        <f>IF($AG4&lt;TABLAS!$O$4,TABLAS!$P$4,IF($AG4&lt;TABLAS!$O$5,TABLAS!$P$5,IF($AG4&lt;TABLAS!$O$6,TABLAS!$P$6,IF($AG4&gt;TABLAS!$N$7,TABLAS!$P$7))))</f>
        <v>1</v>
      </c>
      <c r="AI4" s="255">
        <f>VLOOKUP($AH4,TABLAS!$P$4:$R$7,3,FALSE)</f>
        <v>3.4999999999999996E-3</v>
      </c>
      <c r="AJ4" s="255">
        <f>VLOOKUP($AH$3,TABLAS!$P$4:$R$7,2,FALSE)</f>
        <v>0</v>
      </c>
      <c r="AK4" s="280">
        <f t="shared" ref="AK4:AK67" si="6">((AG4-AH4)*AI4)+AJ4</f>
        <v>96.808599999999998</v>
      </c>
      <c r="AL4" s="44"/>
      <c r="AM4" s="44"/>
      <c r="AN4" s="281">
        <f t="shared" ref="AN4:AN67" si="7">ROUND(AK4,0)</f>
        <v>97</v>
      </c>
      <c r="AO4" s="44"/>
      <c r="AP4" s="235">
        <f t="shared" ref="AP4:AP67" si="8">ROUND(((AG4-AH4)*AI4)+AJ4,0)</f>
        <v>97</v>
      </c>
      <c r="AQ4" s="44"/>
      <c r="AR4" s="282">
        <f t="shared" ref="AR4:AR67" si="9">ROUND(AN4*$AR$2,0)</f>
        <v>15</v>
      </c>
      <c r="AS4" s="283">
        <f t="shared" ref="AS4:AS67" si="10">AP4-AR4</f>
        <v>82</v>
      </c>
      <c r="AT4" s="44"/>
      <c r="AU4" s="44"/>
      <c r="AV4" s="44"/>
      <c r="AW4" s="44"/>
      <c r="AX4" s="44"/>
      <c r="AY4" s="44"/>
      <c r="AZ4" s="44"/>
      <c r="BA4" s="44"/>
      <c r="BB4" s="44"/>
      <c r="BC4" s="44"/>
      <c r="BD4" s="44"/>
      <c r="BE4" s="44"/>
      <c r="BF4" s="44"/>
      <c r="BG4" s="44"/>
      <c r="BH4" s="44"/>
    </row>
    <row r="5" spans="1:60" ht="35.1" customHeight="1" thickBot="1" x14ac:dyDescent="0.45">
      <c r="A5" s="41">
        <f t="shared" ref="A5:A68" si="11">A4+1</f>
        <v>3</v>
      </c>
      <c r="B5" s="42" t="str">
        <f>Hoja2!B12</f>
        <v>PLANTA SEMISOTANO</v>
      </c>
      <c r="C5" s="14">
        <f>Hoja2!P12</f>
        <v>0</v>
      </c>
      <c r="D5" s="16" t="str">
        <f>Hoja2!C12</f>
        <v>PARQUEO 3</v>
      </c>
      <c r="E5" s="15">
        <f>Hoja4!J12</f>
        <v>12.5</v>
      </c>
      <c r="F5" s="15">
        <f>Hoja4!N12</f>
        <v>6.55</v>
      </c>
      <c r="G5" s="15"/>
      <c r="H5" s="15">
        <f t="shared" si="0"/>
        <v>27660.600000000002</v>
      </c>
      <c r="I5" s="15">
        <f t="shared" si="1"/>
        <v>82</v>
      </c>
      <c r="J5" s="289" t="s">
        <v>209</v>
      </c>
      <c r="K5" s="44"/>
      <c r="L5" s="44"/>
      <c r="M5" s="44"/>
      <c r="N5" s="44"/>
      <c r="O5" s="44"/>
      <c r="P5" s="44"/>
      <c r="Q5" s="44"/>
      <c r="R5" s="44"/>
      <c r="S5" s="262">
        <f t="shared" si="2"/>
        <v>19.05</v>
      </c>
      <c r="T5" s="266" t="str">
        <f t="shared" si="3"/>
        <v>Economico</v>
      </c>
      <c r="U5">
        <f>VLOOKUP(T5,TABLAS!$J$4:$L$9,3,FALSE)</f>
        <v>1320</v>
      </c>
      <c r="V5">
        <f t="shared" ref="V5:V68" si="12">$V$3</f>
        <v>2026</v>
      </c>
      <c r="W5" t="str">
        <f>INICIO!$C$28</f>
        <v>2026</v>
      </c>
      <c r="X5" s="268">
        <f t="shared" si="4"/>
        <v>0</v>
      </c>
      <c r="Y5" s="269" t="str">
        <f>IF(X5&lt;TABLAS!$P$18,TABLAS!$Q$18,IF(X5&lt;TABLAS!$P$19,TABLAS!$Q$19,IF(X5&lt;TABLAS!$P$20,TABLAS!$Q$20,IF(X5&lt;TABLAS!$P$21,TABLAS!$Q$21,IF(X5&lt;TABLAS!$P$22,TABLAS!$Q$22,IF(X5&lt;TABLAS!$P$23,TABLAS!$Q$23,IF(X5&lt;TABLAS!$P$24,TABLAS!$Q$24,IF(X5&lt;TABLAS!$P$25,TABLAS!$Q$25,IF(X5&lt;TABLAS!$P$26,TABLAS!$Q$26,IF(X5&lt;TABLAS!$P$27,TABLAS!$Q$27,IF(X5&gt;=TABLAS!$O$28,TABLAS!$Q$28)))))))))))</f>
        <v>0 a 5</v>
      </c>
      <c r="Z5" s="262">
        <f>VLOOKUP(Y5,TABLAS!$J$18:$K$28,2,FALSE)</f>
        <v>1</v>
      </c>
      <c r="AA5" s="274" t="s">
        <v>262</v>
      </c>
      <c r="AB5" s="262">
        <f>VLOOKUP(AA5,TABLAS!$K$34:$L$39,2,FALSE)</f>
        <v>1</v>
      </c>
      <c r="AC5" s="262" t="str">
        <f>INICIO!$C$11</f>
        <v>ZONA 6</v>
      </c>
      <c r="AD5" s="263">
        <f>VLOOKUP(AC5,TABLAS!$V$18:$W$28,2,FALSE)</f>
        <v>1.1000000000000001</v>
      </c>
      <c r="AE5" s="44"/>
      <c r="AF5" s="44"/>
      <c r="AG5" s="279">
        <f t="shared" si="5"/>
        <v>27660.600000000002</v>
      </c>
      <c r="AH5" s="255">
        <f>IF($AG5&lt;TABLAS!$O$4,TABLAS!$P$4,IF($AG5&lt;TABLAS!$O$5,TABLAS!$P$5,IF($AG5&lt;TABLAS!$O$6,TABLAS!$P$6,IF($AG5&gt;TABLAS!$N$7,TABLAS!$P$7))))</f>
        <v>1</v>
      </c>
      <c r="AI5" s="255">
        <f>VLOOKUP($AH5,TABLAS!$P$4:$R$7,3,FALSE)</f>
        <v>3.4999999999999996E-3</v>
      </c>
      <c r="AJ5" s="255">
        <f>VLOOKUP($AH$3,TABLAS!$P$4:$R$7,2,FALSE)</f>
        <v>0</v>
      </c>
      <c r="AK5" s="280">
        <f t="shared" si="6"/>
        <v>96.808599999999998</v>
      </c>
      <c r="AL5" s="44"/>
      <c r="AM5" s="44"/>
      <c r="AN5" s="281">
        <f t="shared" si="7"/>
        <v>97</v>
      </c>
      <c r="AO5" s="44"/>
      <c r="AP5" s="235">
        <f t="shared" si="8"/>
        <v>97</v>
      </c>
      <c r="AQ5" s="44"/>
      <c r="AR5" s="282">
        <f t="shared" si="9"/>
        <v>15</v>
      </c>
      <c r="AS5" s="283">
        <f t="shared" si="10"/>
        <v>82</v>
      </c>
      <c r="AT5" s="44"/>
      <c r="AU5" s="44"/>
      <c r="AV5" s="44"/>
      <c r="AW5" s="44"/>
      <c r="AX5" s="44"/>
      <c r="AY5" s="44"/>
      <c r="AZ5" s="44"/>
      <c r="BA5" s="44"/>
      <c r="BB5" s="44"/>
      <c r="BC5" s="44"/>
      <c r="BD5" s="44"/>
      <c r="BE5" s="44"/>
      <c r="BF5" s="44"/>
      <c r="BG5" s="44"/>
      <c r="BH5" s="44"/>
    </row>
    <row r="6" spans="1:60" ht="35.1" customHeight="1" thickBot="1" x14ac:dyDescent="0.45">
      <c r="A6" s="41">
        <f t="shared" si="11"/>
        <v>4</v>
      </c>
      <c r="B6" s="42">
        <f>Hoja2!B13</f>
        <v>0</v>
      </c>
      <c r="C6" s="14">
        <f>Hoja2!P13</f>
        <v>0</v>
      </c>
      <c r="D6" s="16">
        <f>Hoja2!C13</f>
        <v>0</v>
      </c>
      <c r="E6" s="15">
        <f>Hoja4!J13</f>
        <v>0</v>
      </c>
      <c r="F6" s="15">
        <f>Hoja4!N13</f>
        <v>0</v>
      </c>
      <c r="G6" s="15"/>
      <c r="H6" s="15">
        <f t="shared" si="0"/>
        <v>0</v>
      </c>
      <c r="I6" s="15">
        <f t="shared" si="1"/>
        <v>0</v>
      </c>
      <c r="J6" s="289" t="s">
        <v>209</v>
      </c>
      <c r="K6" s="44"/>
      <c r="L6" s="44"/>
      <c r="M6" s="44"/>
      <c r="N6" s="44"/>
      <c r="O6" s="44"/>
      <c r="P6" s="44"/>
      <c r="Q6" s="44"/>
      <c r="R6" s="44"/>
      <c r="S6" s="262">
        <f t="shared" si="2"/>
        <v>0</v>
      </c>
      <c r="T6" s="266" t="str">
        <f t="shared" si="3"/>
        <v>Economico</v>
      </c>
      <c r="U6">
        <f>VLOOKUP(T6,TABLAS!$J$4:$L$9,3,FALSE)</f>
        <v>1320</v>
      </c>
      <c r="V6">
        <f t="shared" si="12"/>
        <v>2026</v>
      </c>
      <c r="W6" t="str">
        <f>INICIO!$C$28</f>
        <v>2026</v>
      </c>
      <c r="X6" s="268">
        <f t="shared" si="4"/>
        <v>0</v>
      </c>
      <c r="Y6" s="269" t="str">
        <f>IF(X6&lt;TABLAS!$P$18,TABLAS!$Q$18,IF(X6&lt;TABLAS!$P$19,TABLAS!$Q$19,IF(X6&lt;TABLAS!$P$20,TABLAS!$Q$20,IF(X6&lt;TABLAS!$P$21,TABLAS!$Q$21,IF(X6&lt;TABLAS!$P$22,TABLAS!$Q$22,IF(X6&lt;TABLAS!$P$23,TABLAS!$Q$23,IF(X6&lt;TABLAS!$P$24,TABLAS!$Q$24,IF(X6&lt;TABLAS!$P$25,TABLAS!$Q$25,IF(X6&lt;TABLAS!$P$26,TABLAS!$Q$26,IF(X6&lt;TABLAS!$P$27,TABLAS!$Q$27,IF(X6&gt;=TABLAS!$O$28,TABLAS!$Q$28)))))))))))</f>
        <v>0 a 5</v>
      </c>
      <c r="Z6" s="262">
        <f>VLOOKUP(Y6,TABLAS!$J$18:$K$28,2,FALSE)</f>
        <v>1</v>
      </c>
      <c r="AA6" s="274" t="s">
        <v>262</v>
      </c>
      <c r="AB6" s="262">
        <f>VLOOKUP(AA6,TABLAS!$K$34:$L$39,2,FALSE)</f>
        <v>1</v>
      </c>
      <c r="AC6" s="262" t="str">
        <f>INICIO!$C$11</f>
        <v>ZONA 6</v>
      </c>
      <c r="AD6" s="263">
        <f>VLOOKUP(AC6,TABLAS!$V$18:$W$28,2,FALSE)</f>
        <v>1.1000000000000001</v>
      </c>
      <c r="AE6" s="44"/>
      <c r="AF6" s="44"/>
      <c r="AG6" s="279">
        <f t="shared" si="5"/>
        <v>0</v>
      </c>
      <c r="AH6" s="255">
        <f>IF($AG6&lt;TABLAS!$O$4,TABLAS!$P$4,IF($AG6&lt;TABLAS!$O$5,TABLAS!$P$5,IF($AG6&lt;TABLAS!$O$6,TABLAS!$P$6,IF($AG6&gt;TABLAS!$N$7,TABLAS!$P$7))))</f>
        <v>1</v>
      </c>
      <c r="AI6" s="255">
        <f>VLOOKUP($AH6,TABLAS!$P$4:$R$7,3,FALSE)</f>
        <v>3.4999999999999996E-3</v>
      </c>
      <c r="AJ6" s="255">
        <f>VLOOKUP($AH$3,TABLAS!$P$4:$R$7,2,FALSE)</f>
        <v>0</v>
      </c>
      <c r="AK6" s="280">
        <f t="shared" si="6"/>
        <v>-3.4999999999999996E-3</v>
      </c>
      <c r="AL6" s="44"/>
      <c r="AM6" s="44"/>
      <c r="AN6" s="281">
        <f t="shared" si="7"/>
        <v>0</v>
      </c>
      <c r="AO6" s="44"/>
      <c r="AP6" s="235">
        <f t="shared" si="8"/>
        <v>0</v>
      </c>
      <c r="AQ6" s="44"/>
      <c r="AR6" s="282">
        <f t="shared" si="9"/>
        <v>0</v>
      </c>
      <c r="AS6" s="283">
        <f t="shared" si="10"/>
        <v>0</v>
      </c>
      <c r="AT6" s="44"/>
      <c r="AU6" s="44"/>
      <c r="AV6" s="44"/>
      <c r="AW6" s="44"/>
      <c r="AX6" s="44"/>
      <c r="AY6" s="44"/>
      <c r="AZ6" s="44"/>
      <c r="BA6" s="44"/>
      <c r="BB6" s="44"/>
      <c r="BC6" s="44"/>
      <c r="BD6" s="44"/>
      <c r="BE6" s="44"/>
      <c r="BF6" s="44"/>
      <c r="BG6" s="44"/>
      <c r="BH6" s="44"/>
    </row>
    <row r="7" spans="1:60" ht="35.1" customHeight="1" thickBot="1" x14ac:dyDescent="0.45">
      <c r="A7" s="22">
        <f t="shared" si="11"/>
        <v>5</v>
      </c>
      <c r="B7" s="43">
        <f>Hoja2!B14</f>
        <v>0</v>
      </c>
      <c r="C7" s="38">
        <f>Hoja2!P14</f>
        <v>0</v>
      </c>
      <c r="D7" s="39">
        <f>Hoja2!C14</f>
        <v>0</v>
      </c>
      <c r="E7" s="40">
        <f>Hoja4!J14</f>
        <v>0</v>
      </c>
      <c r="F7" s="40">
        <f>Hoja4!N14</f>
        <v>0</v>
      </c>
      <c r="G7" s="40"/>
      <c r="H7" s="40">
        <f t="shared" si="0"/>
        <v>0</v>
      </c>
      <c r="I7" s="40">
        <f t="shared" si="1"/>
        <v>0</v>
      </c>
      <c r="J7" s="290" t="s">
        <v>209</v>
      </c>
      <c r="K7" s="44"/>
      <c r="L7" s="44"/>
      <c r="M7" s="44"/>
      <c r="N7" s="44"/>
      <c r="O7" s="44"/>
      <c r="P7" s="44"/>
      <c r="Q7" s="44"/>
      <c r="R7" s="44"/>
      <c r="S7" s="262">
        <f t="shared" si="2"/>
        <v>0</v>
      </c>
      <c r="T7" s="266" t="str">
        <f t="shared" si="3"/>
        <v>Economico</v>
      </c>
      <c r="U7">
        <f>VLOOKUP(T7,TABLAS!$J$4:$L$9,3,FALSE)</f>
        <v>1320</v>
      </c>
      <c r="V7">
        <f t="shared" si="12"/>
        <v>2026</v>
      </c>
      <c r="W7" t="str">
        <f>INICIO!$C$28</f>
        <v>2026</v>
      </c>
      <c r="X7" s="268">
        <f t="shared" si="4"/>
        <v>0</v>
      </c>
      <c r="Y7" s="269" t="str">
        <f>IF(X7&lt;TABLAS!$P$18,TABLAS!$Q$18,IF(X7&lt;TABLAS!$P$19,TABLAS!$Q$19,IF(X7&lt;TABLAS!$P$20,TABLAS!$Q$20,IF(X7&lt;TABLAS!$P$21,TABLAS!$Q$21,IF(X7&lt;TABLAS!$P$22,TABLAS!$Q$22,IF(X7&lt;TABLAS!$P$23,TABLAS!$Q$23,IF(X7&lt;TABLAS!$P$24,TABLAS!$Q$24,IF(X7&lt;TABLAS!$P$25,TABLAS!$Q$25,IF(X7&lt;TABLAS!$P$26,TABLAS!$Q$26,IF(X7&lt;TABLAS!$P$27,TABLAS!$Q$27,IF(X7&gt;=TABLAS!$O$28,TABLAS!$Q$28)))))))))))</f>
        <v>0 a 5</v>
      </c>
      <c r="Z7" s="262">
        <f>VLOOKUP(Y7,TABLAS!$J$18:$K$28,2,FALSE)</f>
        <v>1</v>
      </c>
      <c r="AA7" s="274" t="s">
        <v>262</v>
      </c>
      <c r="AB7" s="262">
        <f>VLOOKUP(AA7,TABLAS!$K$34:$L$39,2,FALSE)</f>
        <v>1</v>
      </c>
      <c r="AC7" s="262" t="str">
        <f>INICIO!$C$11</f>
        <v>ZONA 6</v>
      </c>
      <c r="AD7" s="263">
        <f>VLOOKUP(AC7,TABLAS!$V$18:$W$28,2,FALSE)</f>
        <v>1.1000000000000001</v>
      </c>
      <c r="AE7" s="44"/>
      <c r="AF7" s="44"/>
      <c r="AG7" s="279">
        <f t="shared" si="5"/>
        <v>0</v>
      </c>
      <c r="AH7" s="255">
        <f>IF($AG7&lt;TABLAS!$O$4,TABLAS!$P$4,IF($AG7&lt;TABLAS!$O$5,TABLAS!$P$5,IF($AG7&lt;TABLAS!$O$6,TABLAS!$P$6,IF($AG7&gt;TABLAS!$N$7,TABLAS!$P$7))))</f>
        <v>1</v>
      </c>
      <c r="AI7" s="255">
        <f>VLOOKUP($AH7,TABLAS!$P$4:$R$7,3,FALSE)</f>
        <v>3.4999999999999996E-3</v>
      </c>
      <c r="AJ7" s="255">
        <f>VLOOKUP($AH$3,TABLAS!$P$4:$R$7,2,FALSE)</f>
        <v>0</v>
      </c>
      <c r="AK7" s="280">
        <f t="shared" si="6"/>
        <v>-3.4999999999999996E-3</v>
      </c>
      <c r="AL7" s="44"/>
      <c r="AM7" s="44"/>
      <c r="AN7" s="281">
        <f t="shared" si="7"/>
        <v>0</v>
      </c>
      <c r="AO7" s="44"/>
      <c r="AP7" s="235">
        <f t="shared" si="8"/>
        <v>0</v>
      </c>
      <c r="AQ7" s="44"/>
      <c r="AR7" s="282">
        <f t="shared" si="9"/>
        <v>0</v>
      </c>
      <c r="AS7" s="283">
        <f t="shared" si="10"/>
        <v>0</v>
      </c>
      <c r="AT7" s="44"/>
      <c r="AU7" s="44"/>
      <c r="AV7" s="44"/>
      <c r="AW7" s="44"/>
      <c r="AX7" s="44"/>
      <c r="AY7" s="44"/>
      <c r="AZ7" s="44"/>
      <c r="BA7" s="44"/>
      <c r="BB7" s="44"/>
      <c r="BC7" s="44"/>
      <c r="BD7" s="44"/>
      <c r="BE7" s="44"/>
      <c r="BF7" s="44"/>
      <c r="BG7" s="44"/>
      <c r="BH7" s="44"/>
    </row>
    <row r="8" spans="1:60" ht="35.1" customHeight="1" thickBot="1" x14ac:dyDescent="0.45">
      <c r="A8" s="41">
        <f t="shared" si="11"/>
        <v>6</v>
      </c>
      <c r="B8" s="42">
        <f>Hoja2!B15</f>
        <v>0</v>
      </c>
      <c r="C8" s="14">
        <f>Hoja2!P15</f>
        <v>0</v>
      </c>
      <c r="D8" s="16" t="str">
        <f>Hoja2!C15</f>
        <v>PLANTA SEMISOTANO</v>
      </c>
      <c r="E8" s="15">
        <f>Hoja4!J15</f>
        <v>0</v>
      </c>
      <c r="F8" s="15">
        <f>Hoja4!N15</f>
        <v>0</v>
      </c>
      <c r="G8" s="15"/>
      <c r="H8" s="15">
        <f t="shared" si="0"/>
        <v>0</v>
      </c>
      <c r="I8" s="15">
        <f t="shared" si="1"/>
        <v>0</v>
      </c>
      <c r="J8" s="289" t="s">
        <v>209</v>
      </c>
      <c r="K8" s="44"/>
      <c r="L8" s="44"/>
      <c r="M8" s="44"/>
      <c r="N8" s="44"/>
      <c r="O8" s="44"/>
      <c r="P8" s="44"/>
      <c r="Q8" s="44"/>
      <c r="R8" s="44"/>
      <c r="S8" s="262">
        <f t="shared" si="2"/>
        <v>0</v>
      </c>
      <c r="T8" s="266" t="str">
        <f t="shared" si="3"/>
        <v>Economico</v>
      </c>
      <c r="U8">
        <f>VLOOKUP(T8,TABLAS!$J$4:$L$9,3,FALSE)</f>
        <v>1320</v>
      </c>
      <c r="V8">
        <f t="shared" si="12"/>
        <v>2026</v>
      </c>
      <c r="W8" t="str">
        <f>INICIO!$C$28</f>
        <v>2026</v>
      </c>
      <c r="X8" s="268">
        <f t="shared" si="4"/>
        <v>0</v>
      </c>
      <c r="Y8" s="269" t="str">
        <f>IF(X8&lt;TABLAS!$P$18,TABLAS!$Q$18,IF(X8&lt;TABLAS!$P$19,TABLAS!$Q$19,IF(X8&lt;TABLAS!$P$20,TABLAS!$Q$20,IF(X8&lt;TABLAS!$P$21,TABLAS!$Q$21,IF(X8&lt;TABLAS!$P$22,TABLAS!$Q$22,IF(X8&lt;TABLAS!$P$23,TABLAS!$Q$23,IF(X8&lt;TABLAS!$P$24,TABLAS!$Q$24,IF(X8&lt;TABLAS!$P$25,TABLAS!$Q$25,IF(X8&lt;TABLAS!$P$26,TABLAS!$Q$26,IF(X8&lt;TABLAS!$P$27,TABLAS!$Q$27,IF(X8&gt;=TABLAS!$O$28,TABLAS!$Q$28)))))))))))</f>
        <v>0 a 5</v>
      </c>
      <c r="Z8" s="262">
        <f>VLOOKUP(Y8,TABLAS!$J$18:$K$28,2,FALSE)</f>
        <v>1</v>
      </c>
      <c r="AA8" s="274" t="s">
        <v>262</v>
      </c>
      <c r="AB8" s="262">
        <f>VLOOKUP(AA8,TABLAS!$K$34:$L$39,2,FALSE)</f>
        <v>1</v>
      </c>
      <c r="AC8" s="262" t="str">
        <f>INICIO!$C$11</f>
        <v>ZONA 6</v>
      </c>
      <c r="AD8" s="263">
        <f>VLOOKUP(AC8,TABLAS!$V$18:$W$28,2,FALSE)</f>
        <v>1.1000000000000001</v>
      </c>
      <c r="AE8" s="44"/>
      <c r="AF8" s="44"/>
      <c r="AG8" s="279">
        <f t="shared" si="5"/>
        <v>0</v>
      </c>
      <c r="AH8" s="255">
        <f>IF($AG8&lt;TABLAS!$O$4,TABLAS!$P$4,IF($AG8&lt;TABLAS!$O$5,TABLAS!$P$5,IF($AG8&lt;TABLAS!$O$6,TABLAS!$P$6,IF($AG8&gt;TABLAS!$N$7,TABLAS!$P$7))))</f>
        <v>1</v>
      </c>
      <c r="AI8" s="255">
        <f>VLOOKUP($AH8,TABLAS!$P$4:$R$7,3,FALSE)</f>
        <v>3.4999999999999996E-3</v>
      </c>
      <c r="AJ8" s="255">
        <f>VLOOKUP($AH$3,TABLAS!$P$4:$R$7,2,FALSE)</f>
        <v>0</v>
      </c>
      <c r="AK8" s="280">
        <f t="shared" si="6"/>
        <v>-3.4999999999999996E-3</v>
      </c>
      <c r="AL8" s="44"/>
      <c r="AM8" s="44"/>
      <c r="AN8" s="281">
        <f t="shared" si="7"/>
        <v>0</v>
      </c>
      <c r="AO8" s="44"/>
      <c r="AP8" s="235">
        <f t="shared" si="8"/>
        <v>0</v>
      </c>
      <c r="AQ8" s="44"/>
      <c r="AR8" s="282">
        <f t="shared" si="9"/>
        <v>0</v>
      </c>
      <c r="AS8" s="283">
        <f t="shared" si="10"/>
        <v>0</v>
      </c>
      <c r="AT8" s="44"/>
      <c r="AU8" s="44"/>
      <c r="AV8" s="44"/>
      <c r="AW8" s="44"/>
      <c r="AX8" s="44"/>
      <c r="AY8" s="44"/>
      <c r="AZ8" s="44"/>
      <c r="BA8" s="44"/>
      <c r="BB8" s="44"/>
      <c r="BC8" s="44"/>
      <c r="BD8" s="44"/>
      <c r="BE8" s="44"/>
      <c r="BF8" s="44"/>
      <c r="BG8" s="44"/>
      <c r="BH8" s="44"/>
    </row>
    <row r="9" spans="1:60" ht="35.1" customHeight="1" thickBot="1" x14ac:dyDescent="0.45">
      <c r="A9" s="41">
        <f t="shared" si="11"/>
        <v>7</v>
      </c>
      <c r="B9" s="42">
        <f>Hoja2!B16</f>
        <v>0</v>
      </c>
      <c r="C9" s="14">
        <f>Hoja2!P16</f>
        <v>0</v>
      </c>
      <c r="D9" s="16">
        <f>Hoja2!C16</f>
        <v>0</v>
      </c>
      <c r="E9" s="15">
        <f>Hoja4!J16</f>
        <v>0</v>
      </c>
      <c r="F9" s="15">
        <f>Hoja4!N16</f>
        <v>0</v>
      </c>
      <c r="G9" s="15"/>
      <c r="H9" s="15">
        <f t="shared" si="0"/>
        <v>0</v>
      </c>
      <c r="I9" s="15">
        <f t="shared" si="1"/>
        <v>0</v>
      </c>
      <c r="J9" s="289" t="s">
        <v>209</v>
      </c>
      <c r="K9" s="44"/>
      <c r="L9" s="44"/>
      <c r="M9" s="44"/>
      <c r="N9" s="44"/>
      <c r="O9" s="44"/>
      <c r="P9" s="44"/>
      <c r="Q9" s="44"/>
      <c r="R9" s="44"/>
      <c r="S9" s="262">
        <f t="shared" si="2"/>
        <v>0</v>
      </c>
      <c r="T9" s="266" t="str">
        <f t="shared" si="3"/>
        <v>Economico</v>
      </c>
      <c r="U9">
        <f>VLOOKUP(T9,TABLAS!$J$4:$L$9,3,FALSE)</f>
        <v>1320</v>
      </c>
      <c r="V9">
        <f t="shared" si="12"/>
        <v>2026</v>
      </c>
      <c r="W9" t="str">
        <f>INICIO!$C$28</f>
        <v>2026</v>
      </c>
      <c r="X9" s="268">
        <f t="shared" si="4"/>
        <v>0</v>
      </c>
      <c r="Y9" s="269" t="str">
        <f>IF(X9&lt;TABLAS!$P$18,TABLAS!$Q$18,IF(X9&lt;TABLAS!$P$19,TABLAS!$Q$19,IF(X9&lt;TABLAS!$P$20,TABLAS!$Q$20,IF(X9&lt;TABLAS!$P$21,TABLAS!$Q$21,IF(X9&lt;TABLAS!$P$22,TABLAS!$Q$22,IF(X9&lt;TABLAS!$P$23,TABLAS!$Q$23,IF(X9&lt;TABLAS!$P$24,TABLAS!$Q$24,IF(X9&lt;TABLAS!$P$25,TABLAS!$Q$25,IF(X9&lt;TABLAS!$P$26,TABLAS!$Q$26,IF(X9&lt;TABLAS!$P$27,TABLAS!$Q$27,IF(X9&gt;=TABLAS!$O$28,TABLAS!$Q$28)))))))))))</f>
        <v>0 a 5</v>
      </c>
      <c r="Z9" s="262">
        <f>VLOOKUP(Y9,TABLAS!$J$18:$K$28,2,FALSE)</f>
        <v>1</v>
      </c>
      <c r="AA9" s="274" t="s">
        <v>262</v>
      </c>
      <c r="AB9" s="262">
        <f>VLOOKUP(AA9,TABLAS!$K$34:$L$39,2,FALSE)</f>
        <v>1</v>
      </c>
      <c r="AC9" s="262" t="str">
        <f>INICIO!$C$11</f>
        <v>ZONA 6</v>
      </c>
      <c r="AD9" s="263">
        <f>VLOOKUP(AC9,TABLAS!$V$18:$W$28,2,FALSE)</f>
        <v>1.1000000000000001</v>
      </c>
      <c r="AE9" s="44"/>
      <c r="AF9" s="44"/>
      <c r="AG9" s="279">
        <f t="shared" si="5"/>
        <v>0</v>
      </c>
      <c r="AH9" s="255">
        <f>IF($AG9&lt;TABLAS!$O$4,TABLAS!$P$4,IF($AG9&lt;TABLAS!$O$5,TABLAS!$P$5,IF($AG9&lt;TABLAS!$O$6,TABLAS!$P$6,IF($AG9&gt;TABLAS!$N$7,TABLAS!$P$7))))</f>
        <v>1</v>
      </c>
      <c r="AI9" s="255">
        <f>VLOOKUP($AH9,TABLAS!$P$4:$R$7,3,FALSE)</f>
        <v>3.4999999999999996E-3</v>
      </c>
      <c r="AJ9" s="255">
        <f>VLOOKUP($AH$3,TABLAS!$P$4:$R$7,2,FALSE)</f>
        <v>0</v>
      </c>
      <c r="AK9" s="280">
        <f t="shared" si="6"/>
        <v>-3.4999999999999996E-3</v>
      </c>
      <c r="AL9" s="44"/>
      <c r="AM9" s="44"/>
      <c r="AN9" s="281">
        <f t="shared" si="7"/>
        <v>0</v>
      </c>
      <c r="AO9" s="44"/>
      <c r="AP9" s="235">
        <f t="shared" si="8"/>
        <v>0</v>
      </c>
      <c r="AQ9" s="44"/>
      <c r="AR9" s="282">
        <f t="shared" si="9"/>
        <v>0</v>
      </c>
      <c r="AS9" s="283">
        <f t="shared" si="10"/>
        <v>0</v>
      </c>
      <c r="AT9" s="44"/>
      <c r="AU9" s="44"/>
      <c r="AV9" s="44"/>
      <c r="AW9" s="44"/>
      <c r="AX9" s="44"/>
      <c r="AY9" s="44"/>
      <c r="AZ9" s="44"/>
      <c r="BA9" s="44"/>
      <c r="BB9" s="44"/>
      <c r="BC9" s="44"/>
      <c r="BD9" s="44"/>
      <c r="BE9" s="44"/>
      <c r="BF9" s="44"/>
      <c r="BG9" s="44"/>
      <c r="BH9" s="44"/>
    </row>
    <row r="10" spans="1:60" ht="35.1" customHeight="1" thickBot="1" x14ac:dyDescent="0.45">
      <c r="A10" s="41">
        <f t="shared" si="11"/>
        <v>8</v>
      </c>
      <c r="B10" s="42" t="str">
        <f>Hoja2!B17</f>
        <v>PLANTA BAJA</v>
      </c>
      <c r="C10" s="14">
        <f>Hoja2!P17</f>
        <v>0</v>
      </c>
      <c r="D10" s="16" t="str">
        <f>Hoja2!C17</f>
        <v>DEPARTAMENTO 1A</v>
      </c>
      <c r="E10" s="15">
        <f>Hoja4!J17</f>
        <v>87.42</v>
      </c>
      <c r="F10" s="15">
        <f>Hoja4!N17</f>
        <v>45.79</v>
      </c>
      <c r="G10" s="15"/>
      <c r="H10" s="15">
        <f t="shared" si="0"/>
        <v>311817.96800000005</v>
      </c>
      <c r="I10" s="15">
        <f t="shared" si="1"/>
        <v>927</v>
      </c>
      <c r="J10" s="289" t="s">
        <v>214</v>
      </c>
      <c r="K10" s="44"/>
      <c r="L10" s="44"/>
      <c r="M10" s="44"/>
      <c r="N10" s="44"/>
      <c r="O10" s="44"/>
      <c r="P10" s="44"/>
      <c r="Q10" s="44"/>
      <c r="R10" s="44"/>
      <c r="S10" s="262">
        <f t="shared" si="2"/>
        <v>133.21</v>
      </c>
      <c r="T10" s="266" t="str">
        <f t="shared" si="3"/>
        <v>Muy Bueno</v>
      </c>
      <c r="U10">
        <f>VLOOKUP(T10,TABLAS!$J$4:$L$9,3,FALSE)</f>
        <v>2128</v>
      </c>
      <c r="V10">
        <f t="shared" si="12"/>
        <v>2026</v>
      </c>
      <c r="W10" t="str">
        <f>INICIO!$C$28</f>
        <v>2026</v>
      </c>
      <c r="X10" s="268">
        <f t="shared" si="4"/>
        <v>0</v>
      </c>
      <c r="Y10" s="269" t="str">
        <f>IF(X10&lt;TABLAS!$P$18,TABLAS!$Q$18,IF(X10&lt;TABLAS!$P$19,TABLAS!$Q$19,IF(X10&lt;TABLAS!$P$20,TABLAS!$Q$20,IF(X10&lt;TABLAS!$P$21,TABLAS!$Q$21,IF(X10&lt;TABLAS!$P$22,TABLAS!$Q$22,IF(X10&lt;TABLAS!$P$23,TABLAS!$Q$23,IF(X10&lt;TABLAS!$P$24,TABLAS!$Q$24,IF(X10&lt;TABLAS!$P$25,TABLAS!$Q$25,IF(X10&lt;TABLAS!$P$26,TABLAS!$Q$26,IF(X10&lt;TABLAS!$P$27,TABLAS!$Q$27,IF(X10&gt;=TABLAS!$O$28,TABLAS!$Q$28)))))))))))</f>
        <v>0 a 5</v>
      </c>
      <c r="Z10" s="262">
        <f>VLOOKUP(Y10,TABLAS!$J$18:$K$28,2,FALSE)</f>
        <v>1</v>
      </c>
      <c r="AA10" s="274" t="s">
        <v>262</v>
      </c>
      <c r="AB10" s="262">
        <f>VLOOKUP(AA10,TABLAS!$K$34:$L$39,2,FALSE)</f>
        <v>1</v>
      </c>
      <c r="AC10" s="262" t="str">
        <f>INICIO!$C$11</f>
        <v>ZONA 6</v>
      </c>
      <c r="AD10" s="263">
        <f>VLOOKUP(AC10,TABLAS!$V$18:$W$28,2,FALSE)</f>
        <v>1.1000000000000001</v>
      </c>
      <c r="AE10" s="44"/>
      <c r="AF10" s="44"/>
      <c r="AG10" s="279">
        <f t="shared" si="5"/>
        <v>311817.96800000005</v>
      </c>
      <c r="AH10" s="255">
        <f>IF($AG10&lt;TABLAS!$O$4,TABLAS!$P$4,IF($AG10&lt;TABLAS!$O$5,TABLAS!$P$5,IF($AG10&lt;TABLAS!$O$6,TABLAS!$P$6,IF($AG10&gt;TABLAS!$N$7,TABLAS!$P$7))))</f>
        <v>1</v>
      </c>
      <c r="AI10" s="255">
        <f>VLOOKUP($AH10,TABLAS!$P$4:$R$7,3,FALSE)</f>
        <v>3.4999999999999996E-3</v>
      </c>
      <c r="AJ10" s="255">
        <f>VLOOKUP($AH$3,TABLAS!$P$4:$R$7,2,FALSE)</f>
        <v>0</v>
      </c>
      <c r="AK10" s="280">
        <f t="shared" si="6"/>
        <v>1091.3593880000001</v>
      </c>
      <c r="AL10" s="44"/>
      <c r="AM10" s="44"/>
      <c r="AN10" s="281">
        <f t="shared" si="7"/>
        <v>1091</v>
      </c>
      <c r="AO10" s="44"/>
      <c r="AP10" s="235">
        <f t="shared" si="8"/>
        <v>1091</v>
      </c>
      <c r="AQ10" s="44"/>
      <c r="AR10" s="282">
        <f t="shared" si="9"/>
        <v>164</v>
      </c>
      <c r="AS10" s="283">
        <f t="shared" si="10"/>
        <v>927</v>
      </c>
      <c r="AT10" s="44"/>
      <c r="AU10" s="44"/>
      <c r="AV10" s="44"/>
      <c r="AW10" s="44"/>
      <c r="AX10" s="44"/>
      <c r="AY10" s="44"/>
      <c r="AZ10" s="44"/>
      <c r="BA10" s="44"/>
      <c r="BB10" s="44"/>
      <c r="BC10" s="44"/>
      <c r="BD10" s="44"/>
      <c r="BE10" s="44"/>
      <c r="BF10" s="44"/>
      <c r="BG10" s="44"/>
      <c r="BH10" s="44"/>
    </row>
    <row r="11" spans="1:60" ht="35.1" customHeight="1" thickBot="1" x14ac:dyDescent="0.45">
      <c r="A11" s="41">
        <f t="shared" si="11"/>
        <v>9</v>
      </c>
      <c r="B11" s="42" t="str">
        <f>Hoja2!B18</f>
        <v>PLANTA BAJA</v>
      </c>
      <c r="C11" s="14">
        <f>Hoja2!P18</f>
        <v>0</v>
      </c>
      <c r="D11" s="16" t="str">
        <f>Hoja2!C18</f>
        <v>LOCAL COMECIAL 1</v>
      </c>
      <c r="E11" s="15">
        <f>Hoja4!J18</f>
        <v>82.95</v>
      </c>
      <c r="F11" s="15">
        <f>Hoja4!N18</f>
        <v>43.45</v>
      </c>
      <c r="G11" s="15"/>
      <c r="H11" s="15">
        <f t="shared" si="0"/>
        <v>295877.12000000005</v>
      </c>
      <c r="I11" s="15">
        <f t="shared" si="1"/>
        <v>881</v>
      </c>
      <c r="J11" s="289" t="s">
        <v>214</v>
      </c>
      <c r="K11" s="44"/>
      <c r="L11" s="44"/>
      <c r="M11" s="44"/>
      <c r="N11" s="44"/>
      <c r="O11" s="44"/>
      <c r="P11" s="44"/>
      <c r="Q11" s="44"/>
      <c r="R11" s="44"/>
      <c r="S11" s="262">
        <f t="shared" si="2"/>
        <v>126.4</v>
      </c>
      <c r="T11" s="266" t="str">
        <f t="shared" si="3"/>
        <v>Muy Bueno</v>
      </c>
      <c r="U11">
        <f>VLOOKUP(T11,TABLAS!$J$4:$L$9,3,FALSE)</f>
        <v>2128</v>
      </c>
      <c r="V11">
        <f t="shared" si="12"/>
        <v>2026</v>
      </c>
      <c r="W11" t="str">
        <f>INICIO!$C$28</f>
        <v>2026</v>
      </c>
      <c r="X11" s="268">
        <f t="shared" si="4"/>
        <v>0</v>
      </c>
      <c r="Y11" s="269" t="str">
        <f>IF(X11&lt;TABLAS!$P$18,TABLAS!$Q$18,IF(X11&lt;TABLAS!$P$19,TABLAS!$Q$19,IF(X11&lt;TABLAS!$P$20,TABLAS!$Q$20,IF(X11&lt;TABLAS!$P$21,TABLAS!$Q$21,IF(X11&lt;TABLAS!$P$22,TABLAS!$Q$22,IF(X11&lt;TABLAS!$P$23,TABLAS!$Q$23,IF(X11&lt;TABLAS!$P$24,TABLAS!$Q$24,IF(X11&lt;TABLAS!$P$25,TABLAS!$Q$25,IF(X11&lt;TABLAS!$P$26,TABLAS!$Q$26,IF(X11&lt;TABLAS!$P$27,TABLAS!$Q$27,IF(X11&gt;=TABLAS!$O$28,TABLAS!$Q$28)))))))))))</f>
        <v>0 a 5</v>
      </c>
      <c r="Z11" s="262">
        <f>VLOOKUP(Y11,TABLAS!$J$18:$K$28,2,FALSE)</f>
        <v>1</v>
      </c>
      <c r="AA11" s="274" t="s">
        <v>262</v>
      </c>
      <c r="AB11" s="262">
        <f>VLOOKUP(AA11,TABLAS!$K$34:$L$39,2,FALSE)</f>
        <v>1</v>
      </c>
      <c r="AC11" s="262" t="str">
        <f>INICIO!$C$11</f>
        <v>ZONA 6</v>
      </c>
      <c r="AD11" s="263">
        <f>VLOOKUP(AC11,TABLAS!$V$18:$W$28,2,FALSE)</f>
        <v>1.1000000000000001</v>
      </c>
      <c r="AE11" s="44"/>
      <c r="AF11" s="44"/>
      <c r="AG11" s="279">
        <f t="shared" si="5"/>
        <v>295877.12000000005</v>
      </c>
      <c r="AH11" s="255">
        <f>IF($AG11&lt;TABLAS!$O$4,TABLAS!$P$4,IF($AG11&lt;TABLAS!$O$5,TABLAS!$P$5,IF($AG11&lt;TABLAS!$O$6,TABLAS!$P$6,IF($AG11&gt;TABLAS!$N$7,TABLAS!$P$7))))</f>
        <v>1</v>
      </c>
      <c r="AI11" s="255">
        <f>VLOOKUP($AH11,TABLAS!$P$4:$R$7,3,FALSE)</f>
        <v>3.4999999999999996E-3</v>
      </c>
      <c r="AJ11" s="255">
        <f>VLOOKUP($AH$3,TABLAS!$P$4:$R$7,2,FALSE)</f>
        <v>0</v>
      </c>
      <c r="AK11" s="280">
        <f t="shared" si="6"/>
        <v>1035.5664200000001</v>
      </c>
      <c r="AL11" s="44"/>
      <c r="AM11" s="44"/>
      <c r="AN11" s="281">
        <f t="shared" si="7"/>
        <v>1036</v>
      </c>
      <c r="AO11" s="44"/>
      <c r="AP11" s="235">
        <f t="shared" si="8"/>
        <v>1036</v>
      </c>
      <c r="AQ11" s="44"/>
      <c r="AR11" s="282">
        <f t="shared" si="9"/>
        <v>155</v>
      </c>
      <c r="AS11" s="283">
        <f t="shared" si="10"/>
        <v>881</v>
      </c>
      <c r="AT11" s="44"/>
      <c r="AU11" s="44"/>
      <c r="AV11" s="44"/>
      <c r="AW11" s="44"/>
      <c r="AX11" s="44"/>
      <c r="AY11" s="44"/>
      <c r="AZ11" s="44"/>
      <c r="BA11" s="44"/>
      <c r="BB11" s="44"/>
      <c r="BC11" s="44"/>
      <c r="BD11" s="44"/>
      <c r="BE11" s="44"/>
      <c r="BF11" s="44"/>
      <c r="BG11" s="44"/>
      <c r="BH11" s="44"/>
    </row>
    <row r="12" spans="1:60" ht="35.1" customHeight="1" thickBot="1" x14ac:dyDescent="0.45">
      <c r="A12" s="22">
        <f t="shared" si="11"/>
        <v>10</v>
      </c>
      <c r="B12" s="43" t="str">
        <f>Hoja2!B19</f>
        <v>PLANTA BAJA</v>
      </c>
      <c r="C12" s="38">
        <f>Hoja2!P19</f>
        <v>0</v>
      </c>
      <c r="D12" s="39" t="str">
        <f>Hoja2!C19</f>
        <v>LOCAL COMECIAL 2</v>
      </c>
      <c r="E12" s="40">
        <f>Hoja4!J19</f>
        <v>68.47</v>
      </c>
      <c r="F12" s="40">
        <f>Hoja4!N19</f>
        <v>35.869999999999997</v>
      </c>
      <c r="G12" s="40"/>
      <c r="H12" s="40">
        <f t="shared" si="0"/>
        <v>244239.07200000004</v>
      </c>
      <c r="I12" s="40">
        <f t="shared" si="1"/>
        <v>727</v>
      </c>
      <c r="J12" s="290" t="s">
        <v>214</v>
      </c>
      <c r="K12" s="44"/>
      <c r="L12" s="44"/>
      <c r="M12" s="44"/>
      <c r="N12" s="44"/>
      <c r="O12" s="44"/>
      <c r="P12" s="44"/>
      <c r="Q12" s="44"/>
      <c r="R12" s="44"/>
      <c r="S12" s="262">
        <f t="shared" si="2"/>
        <v>104.34</v>
      </c>
      <c r="T12" s="266" t="str">
        <f t="shared" si="3"/>
        <v>Muy Bueno</v>
      </c>
      <c r="U12">
        <f>VLOOKUP(T12,TABLAS!$J$4:$L$9,3,FALSE)</f>
        <v>2128</v>
      </c>
      <c r="V12">
        <f t="shared" si="12"/>
        <v>2026</v>
      </c>
      <c r="W12" t="str">
        <f>INICIO!$C$28</f>
        <v>2026</v>
      </c>
      <c r="X12" s="268">
        <f t="shared" si="4"/>
        <v>0</v>
      </c>
      <c r="Y12" s="269" t="str">
        <f>IF(X12&lt;TABLAS!$P$18,TABLAS!$Q$18,IF(X12&lt;TABLAS!$P$19,TABLAS!$Q$19,IF(X12&lt;TABLAS!$P$20,TABLAS!$Q$20,IF(X12&lt;TABLAS!$P$21,TABLAS!$Q$21,IF(X12&lt;TABLAS!$P$22,TABLAS!$Q$22,IF(X12&lt;TABLAS!$P$23,TABLAS!$Q$23,IF(X12&lt;TABLAS!$P$24,TABLAS!$Q$24,IF(X12&lt;TABLAS!$P$25,TABLAS!$Q$25,IF(X12&lt;TABLAS!$P$26,TABLAS!$Q$26,IF(X12&lt;TABLAS!$P$27,TABLAS!$Q$27,IF(X12&gt;=TABLAS!$O$28,TABLAS!$Q$28)))))))))))</f>
        <v>0 a 5</v>
      </c>
      <c r="Z12" s="262">
        <f>VLOOKUP(Y12,TABLAS!$J$18:$K$28,2,FALSE)</f>
        <v>1</v>
      </c>
      <c r="AA12" s="274" t="s">
        <v>262</v>
      </c>
      <c r="AB12" s="262">
        <f>VLOOKUP(AA12,TABLAS!$K$34:$L$39,2,FALSE)</f>
        <v>1</v>
      </c>
      <c r="AC12" s="262" t="str">
        <f>INICIO!$C$11</f>
        <v>ZONA 6</v>
      </c>
      <c r="AD12" s="263">
        <f>VLOOKUP(AC12,TABLAS!$V$18:$W$28,2,FALSE)</f>
        <v>1.1000000000000001</v>
      </c>
      <c r="AE12" s="44"/>
      <c r="AF12" s="44"/>
      <c r="AG12" s="279">
        <f t="shared" si="5"/>
        <v>244239.07200000004</v>
      </c>
      <c r="AH12" s="255">
        <f>IF($AG12&lt;TABLAS!$O$4,TABLAS!$P$4,IF($AG12&lt;TABLAS!$O$5,TABLAS!$P$5,IF($AG12&lt;TABLAS!$O$6,TABLAS!$P$6,IF($AG12&gt;TABLAS!$N$7,TABLAS!$P$7))))</f>
        <v>1</v>
      </c>
      <c r="AI12" s="255">
        <f>VLOOKUP($AH12,TABLAS!$P$4:$R$7,3,FALSE)</f>
        <v>3.4999999999999996E-3</v>
      </c>
      <c r="AJ12" s="255">
        <f>VLOOKUP($AH$3,TABLAS!$P$4:$R$7,2,FALSE)</f>
        <v>0</v>
      </c>
      <c r="AK12" s="280">
        <f t="shared" si="6"/>
        <v>854.83325200000002</v>
      </c>
      <c r="AL12" s="44"/>
      <c r="AM12" s="44"/>
      <c r="AN12" s="281">
        <f t="shared" si="7"/>
        <v>855</v>
      </c>
      <c r="AO12" s="44"/>
      <c r="AP12" s="235">
        <f t="shared" si="8"/>
        <v>855</v>
      </c>
      <c r="AQ12" s="44"/>
      <c r="AR12" s="282">
        <f t="shared" si="9"/>
        <v>128</v>
      </c>
      <c r="AS12" s="283">
        <f t="shared" si="10"/>
        <v>727</v>
      </c>
      <c r="AT12" s="44"/>
      <c r="AU12" s="44"/>
      <c r="AV12" s="44"/>
      <c r="AW12" s="44"/>
      <c r="AX12" s="44"/>
      <c r="AY12" s="44"/>
      <c r="AZ12" s="44"/>
      <c r="BA12" s="44"/>
      <c r="BB12" s="44"/>
      <c r="BC12" s="44"/>
      <c r="BD12" s="44"/>
      <c r="BE12" s="44"/>
      <c r="BF12" s="44"/>
      <c r="BG12" s="44"/>
      <c r="BH12" s="44"/>
    </row>
    <row r="13" spans="1:60" ht="35.1" customHeight="1" thickBot="1" x14ac:dyDescent="0.45">
      <c r="A13" s="41">
        <f t="shared" si="11"/>
        <v>11</v>
      </c>
      <c r="B13" s="42">
        <f>Hoja2!B20</f>
        <v>0</v>
      </c>
      <c r="C13" s="14">
        <f>Hoja2!P20</f>
        <v>0</v>
      </c>
      <c r="D13" s="16">
        <f>Hoja2!C20</f>
        <v>0</v>
      </c>
      <c r="E13" s="15">
        <f>Hoja4!J20</f>
        <v>0</v>
      </c>
      <c r="F13" s="15">
        <f>Hoja4!N20</f>
        <v>0</v>
      </c>
      <c r="G13" s="15"/>
      <c r="H13" s="15">
        <f t="shared" si="0"/>
        <v>0</v>
      </c>
      <c r="I13" s="15">
        <f t="shared" si="1"/>
        <v>0</v>
      </c>
      <c r="J13" s="289" t="s">
        <v>209</v>
      </c>
      <c r="K13" s="44"/>
      <c r="L13" s="44"/>
      <c r="M13" s="44"/>
      <c r="N13" s="44"/>
      <c r="O13" s="44"/>
      <c r="P13" s="44"/>
      <c r="Q13" s="44"/>
      <c r="R13" s="44"/>
      <c r="S13" s="262">
        <f t="shared" si="2"/>
        <v>0</v>
      </c>
      <c r="T13" s="266" t="str">
        <f t="shared" si="3"/>
        <v>Economico</v>
      </c>
      <c r="U13">
        <f>VLOOKUP(T13,TABLAS!$J$4:$L$9,3,FALSE)</f>
        <v>1320</v>
      </c>
      <c r="V13">
        <f t="shared" si="12"/>
        <v>2026</v>
      </c>
      <c r="W13" t="str">
        <f>INICIO!$C$28</f>
        <v>2026</v>
      </c>
      <c r="X13" s="268">
        <f t="shared" si="4"/>
        <v>0</v>
      </c>
      <c r="Y13" s="269" t="str">
        <f>IF(X13&lt;TABLAS!$P$18,TABLAS!$Q$18,IF(X13&lt;TABLAS!$P$19,TABLAS!$Q$19,IF(X13&lt;TABLAS!$P$20,TABLAS!$Q$20,IF(X13&lt;TABLAS!$P$21,TABLAS!$Q$21,IF(X13&lt;TABLAS!$P$22,TABLAS!$Q$22,IF(X13&lt;TABLAS!$P$23,TABLAS!$Q$23,IF(X13&lt;TABLAS!$P$24,TABLAS!$Q$24,IF(X13&lt;TABLAS!$P$25,TABLAS!$Q$25,IF(X13&lt;TABLAS!$P$26,TABLAS!$Q$26,IF(X13&lt;TABLAS!$P$27,TABLAS!$Q$27,IF(X13&gt;=TABLAS!$O$28,TABLAS!$Q$28)))))))))))</f>
        <v>0 a 5</v>
      </c>
      <c r="Z13" s="262">
        <f>VLOOKUP(Y13,TABLAS!$J$18:$K$28,2,FALSE)</f>
        <v>1</v>
      </c>
      <c r="AA13" s="274" t="s">
        <v>262</v>
      </c>
      <c r="AB13" s="262">
        <f>VLOOKUP(AA13,TABLAS!$K$34:$L$39,2,FALSE)</f>
        <v>1</v>
      </c>
      <c r="AC13" s="262" t="str">
        <f>INICIO!$C$11</f>
        <v>ZONA 6</v>
      </c>
      <c r="AD13" s="263">
        <f>VLOOKUP(AC13,TABLAS!$V$18:$W$28,2,FALSE)</f>
        <v>1.1000000000000001</v>
      </c>
      <c r="AE13" s="44"/>
      <c r="AF13" s="44"/>
      <c r="AG13" s="279">
        <f t="shared" si="5"/>
        <v>0</v>
      </c>
      <c r="AH13" s="255">
        <f>IF($AG13&lt;TABLAS!$O$4,TABLAS!$P$4,IF($AG13&lt;TABLAS!$O$5,TABLAS!$P$5,IF($AG13&lt;TABLAS!$O$6,TABLAS!$P$6,IF($AG13&gt;TABLAS!$N$7,TABLAS!$P$7))))</f>
        <v>1</v>
      </c>
      <c r="AI13" s="255">
        <f>VLOOKUP($AH13,TABLAS!$P$4:$R$7,3,FALSE)</f>
        <v>3.4999999999999996E-3</v>
      </c>
      <c r="AJ13" s="255">
        <f>VLOOKUP($AH$3,TABLAS!$P$4:$R$7,2,FALSE)</f>
        <v>0</v>
      </c>
      <c r="AK13" s="280">
        <f t="shared" si="6"/>
        <v>-3.4999999999999996E-3</v>
      </c>
      <c r="AL13" s="44"/>
      <c r="AM13" s="44"/>
      <c r="AN13" s="281">
        <f t="shared" si="7"/>
        <v>0</v>
      </c>
      <c r="AO13" s="44"/>
      <c r="AP13" s="235">
        <f t="shared" si="8"/>
        <v>0</v>
      </c>
      <c r="AQ13" s="44"/>
      <c r="AR13" s="282">
        <f t="shared" si="9"/>
        <v>0</v>
      </c>
      <c r="AS13" s="283">
        <f t="shared" si="10"/>
        <v>0</v>
      </c>
      <c r="AT13" s="44"/>
      <c r="AU13" s="44"/>
      <c r="AV13" s="44"/>
      <c r="AW13" s="44"/>
      <c r="AX13" s="44"/>
      <c r="AY13" s="44"/>
      <c r="AZ13" s="44"/>
      <c r="BA13" s="44"/>
      <c r="BB13" s="44"/>
      <c r="BC13" s="44"/>
      <c r="BD13" s="44"/>
      <c r="BE13" s="44"/>
      <c r="BF13" s="44"/>
      <c r="BG13" s="44"/>
      <c r="BH13" s="44"/>
    </row>
    <row r="14" spans="1:60" ht="35.1" customHeight="1" thickBot="1" x14ac:dyDescent="0.45">
      <c r="A14" s="41">
        <f t="shared" si="11"/>
        <v>12</v>
      </c>
      <c r="B14" s="42">
        <f>Hoja2!B21</f>
        <v>0</v>
      </c>
      <c r="C14" s="14">
        <f>Hoja2!P21</f>
        <v>0</v>
      </c>
      <c r="D14" s="16">
        <f>Hoja2!C21</f>
        <v>0</v>
      </c>
      <c r="E14" s="15">
        <f>Hoja4!J21</f>
        <v>0</v>
      </c>
      <c r="F14" s="15">
        <f>Hoja4!N21</f>
        <v>0</v>
      </c>
      <c r="G14" s="15"/>
      <c r="H14" s="15">
        <f t="shared" si="0"/>
        <v>0</v>
      </c>
      <c r="I14" s="15">
        <f t="shared" si="1"/>
        <v>0</v>
      </c>
      <c r="J14" s="289" t="s">
        <v>209</v>
      </c>
      <c r="K14" s="44"/>
      <c r="L14" s="44"/>
      <c r="M14" s="44"/>
      <c r="N14" s="44"/>
      <c r="O14" s="44"/>
      <c r="P14" s="44"/>
      <c r="Q14" s="44"/>
      <c r="R14" s="44"/>
      <c r="S14" s="262">
        <f t="shared" si="2"/>
        <v>0</v>
      </c>
      <c r="T14" s="266" t="str">
        <f t="shared" si="3"/>
        <v>Economico</v>
      </c>
      <c r="U14">
        <f>VLOOKUP(T14,TABLAS!$J$4:$L$9,3,FALSE)</f>
        <v>1320</v>
      </c>
      <c r="V14">
        <f t="shared" si="12"/>
        <v>2026</v>
      </c>
      <c r="W14" t="str">
        <f>INICIO!$C$28</f>
        <v>2026</v>
      </c>
      <c r="X14" s="268">
        <f t="shared" si="4"/>
        <v>0</v>
      </c>
      <c r="Y14" s="269" t="str">
        <f>IF(X14&lt;TABLAS!$P$18,TABLAS!$Q$18,IF(X14&lt;TABLAS!$P$19,TABLAS!$Q$19,IF(X14&lt;TABLAS!$P$20,TABLAS!$Q$20,IF(X14&lt;TABLAS!$P$21,TABLAS!$Q$21,IF(X14&lt;TABLAS!$P$22,TABLAS!$Q$22,IF(X14&lt;TABLAS!$P$23,TABLAS!$Q$23,IF(X14&lt;TABLAS!$P$24,TABLAS!$Q$24,IF(X14&lt;TABLAS!$P$25,TABLAS!$Q$25,IF(X14&lt;TABLAS!$P$26,TABLAS!$Q$26,IF(X14&lt;TABLAS!$P$27,TABLAS!$Q$27,IF(X14&gt;=TABLAS!$O$28,TABLAS!$Q$28)))))))))))</f>
        <v>0 a 5</v>
      </c>
      <c r="Z14" s="262">
        <f>VLOOKUP(Y14,TABLAS!$J$18:$K$28,2,FALSE)</f>
        <v>1</v>
      </c>
      <c r="AA14" s="274" t="s">
        <v>262</v>
      </c>
      <c r="AB14" s="262">
        <f>VLOOKUP(AA14,TABLAS!$K$34:$L$39,2,FALSE)</f>
        <v>1</v>
      </c>
      <c r="AC14" s="262" t="str">
        <f>INICIO!$C$11</f>
        <v>ZONA 6</v>
      </c>
      <c r="AD14" s="263">
        <f>VLOOKUP(AC14,TABLAS!$V$18:$W$28,2,FALSE)</f>
        <v>1.1000000000000001</v>
      </c>
      <c r="AE14" s="44"/>
      <c r="AF14" s="44"/>
      <c r="AG14" s="279">
        <f t="shared" si="5"/>
        <v>0</v>
      </c>
      <c r="AH14" s="255">
        <f>IF($AG14&lt;TABLAS!$O$4,TABLAS!$P$4,IF($AG14&lt;TABLAS!$O$5,TABLAS!$P$5,IF($AG14&lt;TABLAS!$O$6,TABLAS!$P$6,IF($AG14&gt;TABLAS!$N$7,TABLAS!$P$7))))</f>
        <v>1</v>
      </c>
      <c r="AI14" s="255">
        <f>VLOOKUP($AH14,TABLAS!$P$4:$R$7,3,FALSE)</f>
        <v>3.4999999999999996E-3</v>
      </c>
      <c r="AJ14" s="255">
        <f>VLOOKUP($AH$3,TABLAS!$P$4:$R$7,2,FALSE)</f>
        <v>0</v>
      </c>
      <c r="AK14" s="280">
        <f t="shared" si="6"/>
        <v>-3.4999999999999996E-3</v>
      </c>
      <c r="AL14" s="44"/>
      <c r="AM14" s="44"/>
      <c r="AN14" s="281">
        <f t="shared" si="7"/>
        <v>0</v>
      </c>
      <c r="AO14" s="44"/>
      <c r="AP14" s="235">
        <f t="shared" si="8"/>
        <v>0</v>
      </c>
      <c r="AQ14" s="44"/>
      <c r="AR14" s="282">
        <f t="shared" si="9"/>
        <v>0</v>
      </c>
      <c r="AS14" s="283">
        <f t="shared" si="10"/>
        <v>0</v>
      </c>
      <c r="AT14" s="44"/>
      <c r="AU14" s="44"/>
      <c r="AV14" s="44"/>
      <c r="AW14" s="44"/>
      <c r="AX14" s="44"/>
      <c r="AY14" s="44"/>
      <c r="AZ14" s="44"/>
      <c r="BA14" s="44"/>
      <c r="BB14" s="44"/>
      <c r="BC14" s="44"/>
      <c r="BD14" s="44"/>
      <c r="BE14" s="44"/>
      <c r="BF14" s="44"/>
      <c r="BG14" s="44"/>
      <c r="BH14" s="44"/>
    </row>
    <row r="15" spans="1:60" ht="35.1" customHeight="1" thickBot="1" x14ac:dyDescent="0.45">
      <c r="A15" s="41">
        <f t="shared" si="11"/>
        <v>13</v>
      </c>
      <c r="B15" s="42">
        <f>Hoja2!B22</f>
        <v>0</v>
      </c>
      <c r="C15" s="14">
        <f>Hoja2!P22</f>
        <v>0</v>
      </c>
      <c r="D15" s="16" t="str">
        <f>Hoja2!C22</f>
        <v>PLANTA BAJA</v>
      </c>
      <c r="E15" s="15">
        <f>Hoja4!J22</f>
        <v>0</v>
      </c>
      <c r="F15" s="15">
        <f>Hoja4!N22</f>
        <v>0</v>
      </c>
      <c r="G15" s="15"/>
      <c r="H15" s="15">
        <f t="shared" si="0"/>
        <v>0</v>
      </c>
      <c r="I15" s="15">
        <f t="shared" si="1"/>
        <v>0</v>
      </c>
      <c r="J15" s="289" t="s">
        <v>209</v>
      </c>
      <c r="K15" s="44"/>
      <c r="L15" s="44"/>
      <c r="M15" s="44"/>
      <c r="N15" s="44"/>
      <c r="O15" s="44"/>
      <c r="P15" s="44"/>
      <c r="Q15" s="44"/>
      <c r="R15" s="44"/>
      <c r="S15" s="262">
        <f t="shared" si="2"/>
        <v>0</v>
      </c>
      <c r="T15" s="266" t="str">
        <f t="shared" si="3"/>
        <v>Economico</v>
      </c>
      <c r="U15">
        <f>VLOOKUP(T15,TABLAS!$J$4:$L$9,3,FALSE)</f>
        <v>1320</v>
      </c>
      <c r="V15">
        <f t="shared" si="12"/>
        <v>2026</v>
      </c>
      <c r="W15" t="str">
        <f>INICIO!$C$28</f>
        <v>2026</v>
      </c>
      <c r="X15" s="268">
        <f t="shared" si="4"/>
        <v>0</v>
      </c>
      <c r="Y15" s="269" t="str">
        <f>IF(X15&lt;TABLAS!$P$18,TABLAS!$Q$18,IF(X15&lt;TABLAS!$P$19,TABLAS!$Q$19,IF(X15&lt;TABLAS!$P$20,TABLAS!$Q$20,IF(X15&lt;TABLAS!$P$21,TABLAS!$Q$21,IF(X15&lt;TABLAS!$P$22,TABLAS!$Q$22,IF(X15&lt;TABLAS!$P$23,TABLAS!$Q$23,IF(X15&lt;TABLAS!$P$24,TABLAS!$Q$24,IF(X15&lt;TABLAS!$P$25,TABLAS!$Q$25,IF(X15&lt;TABLAS!$P$26,TABLAS!$Q$26,IF(X15&lt;TABLAS!$P$27,TABLAS!$Q$27,IF(X15&gt;=TABLAS!$O$28,TABLAS!$Q$28)))))))))))</f>
        <v>0 a 5</v>
      </c>
      <c r="Z15" s="262">
        <f>VLOOKUP(Y15,TABLAS!$J$18:$K$28,2,FALSE)</f>
        <v>1</v>
      </c>
      <c r="AA15" s="274" t="s">
        <v>262</v>
      </c>
      <c r="AB15" s="262">
        <f>VLOOKUP(AA15,TABLAS!$K$34:$L$39,2,FALSE)</f>
        <v>1</v>
      </c>
      <c r="AC15" s="262" t="str">
        <f>INICIO!$C$11</f>
        <v>ZONA 6</v>
      </c>
      <c r="AD15" s="263">
        <f>VLOOKUP(AC15,TABLAS!$V$18:$W$28,2,FALSE)</f>
        <v>1.1000000000000001</v>
      </c>
      <c r="AE15" s="44"/>
      <c r="AF15" s="44"/>
      <c r="AG15" s="279">
        <f t="shared" si="5"/>
        <v>0</v>
      </c>
      <c r="AH15" s="255">
        <f>IF($AG15&lt;TABLAS!$O$4,TABLAS!$P$4,IF($AG15&lt;TABLAS!$O$5,TABLAS!$P$5,IF($AG15&lt;TABLAS!$O$6,TABLAS!$P$6,IF($AG15&gt;TABLAS!$N$7,TABLAS!$P$7))))</f>
        <v>1</v>
      </c>
      <c r="AI15" s="255">
        <f>VLOOKUP($AH15,TABLAS!$P$4:$R$7,3,FALSE)</f>
        <v>3.4999999999999996E-3</v>
      </c>
      <c r="AJ15" s="255">
        <f>VLOOKUP($AH$3,TABLAS!$P$4:$R$7,2,FALSE)</f>
        <v>0</v>
      </c>
      <c r="AK15" s="280">
        <f t="shared" si="6"/>
        <v>-3.4999999999999996E-3</v>
      </c>
      <c r="AL15" s="44"/>
      <c r="AM15" s="44"/>
      <c r="AN15" s="281">
        <f t="shared" si="7"/>
        <v>0</v>
      </c>
      <c r="AO15" s="44"/>
      <c r="AP15" s="235">
        <f t="shared" si="8"/>
        <v>0</v>
      </c>
      <c r="AQ15" s="44"/>
      <c r="AR15" s="282">
        <f t="shared" si="9"/>
        <v>0</v>
      </c>
      <c r="AS15" s="283">
        <f t="shared" si="10"/>
        <v>0</v>
      </c>
      <c r="AT15" s="44"/>
      <c r="AU15" s="44"/>
      <c r="AV15" s="44"/>
      <c r="AW15" s="44"/>
      <c r="AX15" s="44"/>
      <c r="AY15" s="44"/>
      <c r="AZ15" s="44"/>
      <c r="BA15" s="44"/>
      <c r="BB15" s="44"/>
      <c r="BC15" s="44"/>
      <c r="BD15" s="44"/>
      <c r="BE15" s="44"/>
      <c r="BF15" s="44"/>
      <c r="BG15" s="44"/>
      <c r="BH15" s="44"/>
    </row>
    <row r="16" spans="1:60" ht="35.1" customHeight="1" thickBot="1" x14ac:dyDescent="0.45">
      <c r="A16" s="41">
        <f t="shared" si="11"/>
        <v>14</v>
      </c>
      <c r="B16" s="42">
        <f>Hoja2!B23</f>
        <v>0</v>
      </c>
      <c r="C16" s="14">
        <f>Hoja2!P23</f>
        <v>0</v>
      </c>
      <c r="D16" s="16">
        <f>Hoja2!C23</f>
        <v>0</v>
      </c>
      <c r="E16" s="15">
        <f>Hoja4!J23</f>
        <v>0</v>
      </c>
      <c r="F16" s="15">
        <f>Hoja4!N23</f>
        <v>0</v>
      </c>
      <c r="G16" s="15"/>
      <c r="H16" s="15">
        <f t="shared" si="0"/>
        <v>0</v>
      </c>
      <c r="I16" s="15">
        <f t="shared" si="1"/>
        <v>0</v>
      </c>
      <c r="J16" s="289" t="s">
        <v>209</v>
      </c>
      <c r="K16" s="44"/>
      <c r="L16" s="44"/>
      <c r="M16" s="44"/>
      <c r="N16" s="44"/>
      <c r="O16" s="44"/>
      <c r="P16" s="44"/>
      <c r="Q16" s="44"/>
      <c r="R16" s="44"/>
      <c r="S16" s="262">
        <f t="shared" si="2"/>
        <v>0</v>
      </c>
      <c r="T16" s="266" t="str">
        <f t="shared" si="3"/>
        <v>Economico</v>
      </c>
      <c r="U16">
        <f>VLOOKUP(T16,TABLAS!$J$4:$L$9,3,FALSE)</f>
        <v>1320</v>
      </c>
      <c r="V16">
        <f t="shared" si="12"/>
        <v>2026</v>
      </c>
      <c r="W16" t="str">
        <f>INICIO!$C$28</f>
        <v>2026</v>
      </c>
      <c r="X16" s="268">
        <f t="shared" si="4"/>
        <v>0</v>
      </c>
      <c r="Y16" s="269" t="str">
        <f>IF(X16&lt;TABLAS!$P$18,TABLAS!$Q$18,IF(X16&lt;TABLAS!$P$19,TABLAS!$Q$19,IF(X16&lt;TABLAS!$P$20,TABLAS!$Q$20,IF(X16&lt;TABLAS!$P$21,TABLAS!$Q$21,IF(X16&lt;TABLAS!$P$22,TABLAS!$Q$22,IF(X16&lt;TABLAS!$P$23,TABLAS!$Q$23,IF(X16&lt;TABLAS!$P$24,TABLAS!$Q$24,IF(X16&lt;TABLAS!$P$25,TABLAS!$Q$25,IF(X16&lt;TABLAS!$P$26,TABLAS!$Q$26,IF(X16&lt;TABLAS!$P$27,TABLAS!$Q$27,IF(X16&gt;=TABLAS!$O$28,TABLAS!$Q$28)))))))))))</f>
        <v>0 a 5</v>
      </c>
      <c r="Z16" s="262">
        <f>VLOOKUP(Y16,TABLAS!$J$18:$K$28,2,FALSE)</f>
        <v>1</v>
      </c>
      <c r="AA16" s="274" t="s">
        <v>262</v>
      </c>
      <c r="AB16" s="262">
        <f>VLOOKUP(AA16,TABLAS!$K$34:$L$39,2,FALSE)</f>
        <v>1</v>
      </c>
      <c r="AC16" s="262" t="str">
        <f>INICIO!$C$11</f>
        <v>ZONA 6</v>
      </c>
      <c r="AD16" s="263">
        <f>VLOOKUP(AC16,TABLAS!$V$18:$W$28,2,FALSE)</f>
        <v>1.1000000000000001</v>
      </c>
      <c r="AE16" s="44"/>
      <c r="AF16" s="44"/>
      <c r="AG16" s="279">
        <f t="shared" si="5"/>
        <v>0</v>
      </c>
      <c r="AH16" s="255">
        <f>IF($AG16&lt;TABLAS!$O$4,TABLAS!$P$4,IF($AG16&lt;TABLAS!$O$5,TABLAS!$P$5,IF($AG16&lt;TABLAS!$O$6,TABLAS!$P$6,IF($AG16&gt;TABLAS!$N$7,TABLAS!$P$7))))</f>
        <v>1</v>
      </c>
      <c r="AI16" s="255">
        <f>VLOOKUP($AH16,TABLAS!$P$4:$R$7,3,FALSE)</f>
        <v>3.4999999999999996E-3</v>
      </c>
      <c r="AJ16" s="255">
        <f>VLOOKUP($AH$3,TABLAS!$P$4:$R$7,2,FALSE)</f>
        <v>0</v>
      </c>
      <c r="AK16" s="280">
        <f t="shared" si="6"/>
        <v>-3.4999999999999996E-3</v>
      </c>
      <c r="AL16" s="44"/>
      <c r="AM16" s="44"/>
      <c r="AN16" s="281">
        <f t="shared" si="7"/>
        <v>0</v>
      </c>
      <c r="AO16" s="44"/>
      <c r="AP16" s="235">
        <f t="shared" si="8"/>
        <v>0</v>
      </c>
      <c r="AQ16" s="44"/>
      <c r="AR16" s="282">
        <f t="shared" si="9"/>
        <v>0</v>
      </c>
      <c r="AS16" s="283">
        <f t="shared" si="10"/>
        <v>0</v>
      </c>
      <c r="AT16" s="44"/>
      <c r="AU16" s="44"/>
      <c r="AV16" s="44"/>
      <c r="AW16" s="44"/>
      <c r="AX16" s="44"/>
      <c r="AY16" s="44"/>
      <c r="AZ16" s="44"/>
      <c r="BA16" s="44"/>
      <c r="BB16" s="44"/>
      <c r="BC16" s="44"/>
      <c r="BD16" s="44"/>
      <c r="BE16" s="44"/>
      <c r="BF16" s="44"/>
      <c r="BG16" s="44"/>
      <c r="BH16" s="44"/>
    </row>
    <row r="17" spans="1:60" ht="35.1" customHeight="1" thickBot="1" x14ac:dyDescent="0.45">
      <c r="A17" s="22">
        <f t="shared" si="11"/>
        <v>15</v>
      </c>
      <c r="B17" s="43" t="str">
        <f>Hoja2!B24</f>
        <v>PLANTA 1º PISO</v>
      </c>
      <c r="C17" s="38">
        <f>Hoja2!P24</f>
        <v>0</v>
      </c>
      <c r="D17" s="39" t="str">
        <f>Hoja2!C24</f>
        <v>DEPARTAMENTO 2B</v>
      </c>
      <c r="E17" s="40">
        <f>Hoja4!J24</f>
        <v>193.74</v>
      </c>
      <c r="F17" s="40">
        <f>Hoja4!N24</f>
        <v>101.49</v>
      </c>
      <c r="G17" s="40"/>
      <c r="H17" s="40">
        <f t="shared" si="0"/>
        <v>691074.38400000008</v>
      </c>
      <c r="I17" s="40">
        <f t="shared" si="1"/>
        <v>810</v>
      </c>
      <c r="J17" s="290" t="s">
        <v>214</v>
      </c>
      <c r="K17" s="44"/>
      <c r="L17" s="44"/>
      <c r="M17" s="44"/>
      <c r="N17" s="44"/>
      <c r="O17" s="44"/>
      <c r="P17" s="44"/>
      <c r="Q17" s="44"/>
      <c r="R17" s="44"/>
      <c r="S17" s="262">
        <f t="shared" si="2"/>
        <v>295.23</v>
      </c>
      <c r="T17" s="266" t="str">
        <f t="shared" si="3"/>
        <v>Muy Bueno</v>
      </c>
      <c r="U17">
        <f>VLOOKUP(T17,TABLAS!$J$4:$L$9,3,FALSE)</f>
        <v>2128</v>
      </c>
      <c r="V17">
        <f t="shared" si="12"/>
        <v>2026</v>
      </c>
      <c r="W17" t="str">
        <f>INICIO!$C$28</f>
        <v>2026</v>
      </c>
      <c r="X17" s="268">
        <f t="shared" si="4"/>
        <v>0</v>
      </c>
      <c r="Y17" s="269" t="str">
        <f>IF(X17&lt;TABLAS!$P$18,TABLAS!$Q$18,IF(X17&lt;TABLAS!$P$19,TABLAS!$Q$19,IF(X17&lt;TABLAS!$P$20,TABLAS!$Q$20,IF(X17&lt;TABLAS!$P$21,TABLAS!$Q$21,IF(X17&lt;TABLAS!$P$22,TABLAS!$Q$22,IF(X17&lt;TABLAS!$P$23,TABLAS!$Q$23,IF(X17&lt;TABLAS!$P$24,TABLAS!$Q$24,IF(X17&lt;TABLAS!$P$25,TABLAS!$Q$25,IF(X17&lt;TABLAS!$P$26,TABLAS!$Q$26,IF(X17&lt;TABLAS!$P$27,TABLAS!$Q$27,IF(X17&gt;=TABLAS!$O$28,TABLAS!$Q$28)))))))))))</f>
        <v>0 a 5</v>
      </c>
      <c r="Z17" s="262">
        <f>VLOOKUP(Y17,TABLAS!$J$18:$K$28,2,FALSE)</f>
        <v>1</v>
      </c>
      <c r="AA17" s="274" t="s">
        <v>262</v>
      </c>
      <c r="AB17" s="262">
        <f>VLOOKUP(AA17,TABLAS!$K$34:$L$39,2,FALSE)</f>
        <v>1</v>
      </c>
      <c r="AC17" s="262" t="str">
        <f>INICIO!$C$11</f>
        <v>ZONA 6</v>
      </c>
      <c r="AD17" s="263">
        <f>VLOOKUP(AC17,TABLAS!$V$18:$W$28,2,FALSE)</f>
        <v>1.1000000000000001</v>
      </c>
      <c r="AE17" s="44"/>
      <c r="AF17" s="44"/>
      <c r="AG17" s="279">
        <f t="shared" si="5"/>
        <v>691074.38400000008</v>
      </c>
      <c r="AH17" s="255">
        <f>IF($AG17&lt;TABLAS!$O$4,TABLAS!$P$4,IF($AG17&lt;TABLAS!$O$5,TABLAS!$P$5,IF($AG17&lt;TABLAS!$O$6,TABLAS!$P$6,IF($AG17&gt;TABLAS!$N$7,TABLAS!$P$7))))</f>
        <v>500428</v>
      </c>
      <c r="AI17" s="255">
        <f>VLOOKUP($AH17,TABLAS!$P$4:$R$7,3,FALSE)</f>
        <v>5.0000000000000001E-3</v>
      </c>
      <c r="AJ17" s="255">
        <f>VLOOKUP($AH$3,TABLAS!$P$4:$R$7,2,FALSE)</f>
        <v>0</v>
      </c>
      <c r="AK17" s="280">
        <f t="shared" si="6"/>
        <v>953.2319200000004</v>
      </c>
      <c r="AL17" s="44"/>
      <c r="AM17" s="44"/>
      <c r="AN17" s="281">
        <f t="shared" si="7"/>
        <v>953</v>
      </c>
      <c r="AO17" s="44"/>
      <c r="AP17" s="235">
        <f t="shared" si="8"/>
        <v>953</v>
      </c>
      <c r="AQ17" s="44"/>
      <c r="AR17" s="282">
        <f t="shared" si="9"/>
        <v>143</v>
      </c>
      <c r="AS17" s="283">
        <f t="shared" si="10"/>
        <v>810</v>
      </c>
      <c r="AT17" s="44"/>
      <c r="AU17" s="44"/>
      <c r="AV17" s="44"/>
      <c r="AW17" s="44"/>
      <c r="AX17" s="44"/>
      <c r="AY17" s="44"/>
      <c r="AZ17" s="44"/>
      <c r="BA17" s="44"/>
      <c r="BB17" s="44"/>
      <c r="BC17" s="44"/>
      <c r="BD17" s="44"/>
      <c r="BE17" s="44"/>
      <c r="BF17" s="44"/>
      <c r="BG17" s="44"/>
      <c r="BH17" s="44"/>
    </row>
    <row r="18" spans="1:60" ht="35.1" customHeight="1" thickBot="1" x14ac:dyDescent="0.45">
      <c r="A18" s="41">
        <f t="shared" si="11"/>
        <v>16</v>
      </c>
      <c r="B18" s="42">
        <f>Hoja2!B25</f>
        <v>0</v>
      </c>
      <c r="C18" s="14">
        <f>Hoja2!P25</f>
        <v>0</v>
      </c>
      <c r="D18" s="16">
        <f>Hoja2!C25</f>
        <v>0</v>
      </c>
      <c r="E18" s="15">
        <f>Hoja4!J25</f>
        <v>0</v>
      </c>
      <c r="F18" s="15">
        <f>Hoja4!N25</f>
        <v>0</v>
      </c>
      <c r="G18" s="15"/>
      <c r="H18" s="15">
        <f t="shared" si="0"/>
        <v>0</v>
      </c>
      <c r="I18" s="15">
        <f t="shared" si="1"/>
        <v>0</v>
      </c>
      <c r="J18" s="289" t="s">
        <v>209</v>
      </c>
      <c r="K18" s="44"/>
      <c r="L18" s="44"/>
      <c r="M18" s="44"/>
      <c r="N18" s="44"/>
      <c r="O18" s="44"/>
      <c r="P18" s="44"/>
      <c r="Q18" s="44"/>
      <c r="R18" s="44"/>
      <c r="S18" s="262">
        <f t="shared" si="2"/>
        <v>0</v>
      </c>
      <c r="T18" s="266" t="str">
        <f t="shared" si="3"/>
        <v>Economico</v>
      </c>
      <c r="U18">
        <f>VLOOKUP(T18,TABLAS!$J$4:$L$9,3,FALSE)</f>
        <v>1320</v>
      </c>
      <c r="V18">
        <f t="shared" si="12"/>
        <v>2026</v>
      </c>
      <c r="W18" t="str">
        <f>INICIO!$C$28</f>
        <v>2026</v>
      </c>
      <c r="X18" s="268">
        <f t="shared" si="4"/>
        <v>0</v>
      </c>
      <c r="Y18" s="269" t="str">
        <f>IF(X18&lt;TABLAS!$P$18,TABLAS!$Q$18,IF(X18&lt;TABLAS!$P$19,TABLAS!$Q$19,IF(X18&lt;TABLAS!$P$20,TABLAS!$Q$20,IF(X18&lt;TABLAS!$P$21,TABLAS!$Q$21,IF(X18&lt;TABLAS!$P$22,TABLAS!$Q$22,IF(X18&lt;TABLAS!$P$23,TABLAS!$Q$23,IF(X18&lt;TABLAS!$P$24,TABLAS!$Q$24,IF(X18&lt;TABLAS!$P$25,TABLAS!$Q$25,IF(X18&lt;TABLAS!$P$26,TABLAS!$Q$26,IF(X18&lt;TABLAS!$P$27,TABLAS!$Q$27,IF(X18&gt;=TABLAS!$O$28,TABLAS!$Q$28)))))))))))</f>
        <v>0 a 5</v>
      </c>
      <c r="Z18" s="262">
        <f>VLOOKUP(Y18,TABLAS!$J$18:$K$28,2,FALSE)</f>
        <v>1</v>
      </c>
      <c r="AA18" s="274" t="s">
        <v>262</v>
      </c>
      <c r="AB18" s="262">
        <f>VLOOKUP(AA18,TABLAS!$K$34:$L$39,2,FALSE)</f>
        <v>1</v>
      </c>
      <c r="AC18" s="262" t="str">
        <f>INICIO!$C$11</f>
        <v>ZONA 6</v>
      </c>
      <c r="AD18" s="263">
        <f>VLOOKUP(AC18,TABLAS!$V$18:$W$28,2,FALSE)</f>
        <v>1.1000000000000001</v>
      </c>
      <c r="AE18" s="44"/>
      <c r="AF18" s="44"/>
      <c r="AG18" s="279">
        <f t="shared" si="5"/>
        <v>0</v>
      </c>
      <c r="AH18" s="255">
        <f>IF($AG18&lt;TABLAS!$O$4,TABLAS!$P$4,IF($AG18&lt;TABLAS!$O$5,TABLAS!$P$5,IF($AG18&lt;TABLAS!$O$6,TABLAS!$P$6,IF($AG18&gt;TABLAS!$N$7,TABLAS!$P$7))))</f>
        <v>1</v>
      </c>
      <c r="AI18" s="255">
        <f>VLOOKUP($AH18,TABLAS!$P$4:$R$7,3,FALSE)</f>
        <v>3.4999999999999996E-3</v>
      </c>
      <c r="AJ18" s="255">
        <f>VLOOKUP($AH$3,TABLAS!$P$4:$R$7,2,FALSE)</f>
        <v>0</v>
      </c>
      <c r="AK18" s="280">
        <f t="shared" si="6"/>
        <v>-3.4999999999999996E-3</v>
      </c>
      <c r="AL18" s="44"/>
      <c r="AM18" s="44"/>
      <c r="AN18" s="281">
        <f t="shared" si="7"/>
        <v>0</v>
      </c>
      <c r="AO18" s="44"/>
      <c r="AP18" s="235">
        <f t="shared" si="8"/>
        <v>0</v>
      </c>
      <c r="AQ18" s="44"/>
      <c r="AR18" s="282">
        <f t="shared" si="9"/>
        <v>0</v>
      </c>
      <c r="AS18" s="283">
        <f t="shared" si="10"/>
        <v>0</v>
      </c>
      <c r="AT18" s="44"/>
      <c r="AU18" s="44"/>
      <c r="AV18" s="44"/>
      <c r="AW18" s="44"/>
      <c r="AX18" s="44"/>
      <c r="AY18" s="44"/>
      <c r="AZ18" s="44"/>
      <c r="BA18" s="44"/>
      <c r="BB18" s="44"/>
      <c r="BC18" s="44"/>
      <c r="BD18" s="44"/>
      <c r="BE18" s="44"/>
      <c r="BF18" s="44"/>
      <c r="BG18" s="44"/>
      <c r="BH18" s="44"/>
    </row>
    <row r="19" spans="1:60" ht="35.1" customHeight="1" thickBot="1" x14ac:dyDescent="0.45">
      <c r="A19" s="41">
        <f t="shared" si="11"/>
        <v>17</v>
      </c>
      <c r="B19" s="42">
        <f>Hoja2!B26</f>
        <v>0</v>
      </c>
      <c r="C19" s="14">
        <f>Hoja2!P26</f>
        <v>0</v>
      </c>
      <c r="D19" s="16" t="str">
        <f>Hoja2!C26</f>
        <v>PLANTA 1º PISO</v>
      </c>
      <c r="E19" s="15">
        <f>Hoja4!J26</f>
        <v>0</v>
      </c>
      <c r="F19" s="15">
        <f>Hoja4!N26</f>
        <v>0</v>
      </c>
      <c r="G19" s="15"/>
      <c r="H19" s="15">
        <f t="shared" si="0"/>
        <v>0</v>
      </c>
      <c r="I19" s="15">
        <f t="shared" si="1"/>
        <v>0</v>
      </c>
      <c r="J19" s="289" t="s">
        <v>209</v>
      </c>
      <c r="K19" s="44"/>
      <c r="L19" s="44"/>
      <c r="M19" s="44"/>
      <c r="N19" s="44"/>
      <c r="O19" s="44"/>
      <c r="P19" s="44"/>
      <c r="Q19" s="44"/>
      <c r="R19" s="44"/>
      <c r="S19" s="262">
        <f t="shared" si="2"/>
        <v>0</v>
      </c>
      <c r="T19" s="266" t="str">
        <f t="shared" si="3"/>
        <v>Economico</v>
      </c>
      <c r="U19">
        <f>VLOOKUP(T19,TABLAS!$J$4:$L$9,3,FALSE)</f>
        <v>1320</v>
      </c>
      <c r="V19">
        <f t="shared" si="12"/>
        <v>2026</v>
      </c>
      <c r="W19" t="str">
        <f>INICIO!$C$28</f>
        <v>2026</v>
      </c>
      <c r="X19" s="268">
        <f t="shared" si="4"/>
        <v>0</v>
      </c>
      <c r="Y19" s="269" t="str">
        <f>IF(X19&lt;TABLAS!$P$18,TABLAS!$Q$18,IF(X19&lt;TABLAS!$P$19,TABLAS!$Q$19,IF(X19&lt;TABLAS!$P$20,TABLAS!$Q$20,IF(X19&lt;TABLAS!$P$21,TABLAS!$Q$21,IF(X19&lt;TABLAS!$P$22,TABLAS!$Q$22,IF(X19&lt;TABLAS!$P$23,TABLAS!$Q$23,IF(X19&lt;TABLAS!$P$24,TABLAS!$Q$24,IF(X19&lt;TABLAS!$P$25,TABLAS!$Q$25,IF(X19&lt;TABLAS!$P$26,TABLAS!$Q$26,IF(X19&lt;TABLAS!$P$27,TABLAS!$Q$27,IF(X19&gt;=TABLAS!$O$28,TABLAS!$Q$28)))))))))))</f>
        <v>0 a 5</v>
      </c>
      <c r="Z19" s="262">
        <f>VLOOKUP(Y19,TABLAS!$J$18:$K$28,2,FALSE)</f>
        <v>1</v>
      </c>
      <c r="AA19" s="274" t="s">
        <v>262</v>
      </c>
      <c r="AB19" s="262">
        <f>VLOOKUP(AA19,TABLAS!$K$34:$L$39,2,FALSE)</f>
        <v>1</v>
      </c>
      <c r="AC19" s="262" t="str">
        <f>INICIO!$C$11</f>
        <v>ZONA 6</v>
      </c>
      <c r="AD19" s="263">
        <f>VLOOKUP(AC19,TABLAS!$V$18:$W$28,2,FALSE)</f>
        <v>1.1000000000000001</v>
      </c>
      <c r="AE19" s="44"/>
      <c r="AF19" s="44"/>
      <c r="AG19" s="279">
        <f t="shared" si="5"/>
        <v>0</v>
      </c>
      <c r="AH19" s="255">
        <f>IF($AG19&lt;TABLAS!$O$4,TABLAS!$P$4,IF($AG19&lt;TABLAS!$O$5,TABLAS!$P$5,IF($AG19&lt;TABLAS!$O$6,TABLAS!$P$6,IF($AG19&gt;TABLAS!$N$7,TABLAS!$P$7))))</f>
        <v>1</v>
      </c>
      <c r="AI19" s="255">
        <f>VLOOKUP($AH19,TABLAS!$P$4:$R$7,3,FALSE)</f>
        <v>3.4999999999999996E-3</v>
      </c>
      <c r="AJ19" s="255">
        <f>VLOOKUP($AH$3,TABLAS!$P$4:$R$7,2,FALSE)</f>
        <v>0</v>
      </c>
      <c r="AK19" s="280">
        <f t="shared" si="6"/>
        <v>-3.4999999999999996E-3</v>
      </c>
      <c r="AL19" s="44"/>
      <c r="AM19" s="44"/>
      <c r="AN19" s="281">
        <f t="shared" si="7"/>
        <v>0</v>
      </c>
      <c r="AO19" s="44"/>
      <c r="AP19" s="235">
        <f t="shared" si="8"/>
        <v>0</v>
      </c>
      <c r="AQ19" s="44"/>
      <c r="AR19" s="282">
        <f t="shared" si="9"/>
        <v>0</v>
      </c>
      <c r="AS19" s="283">
        <f t="shared" si="10"/>
        <v>0</v>
      </c>
      <c r="AT19" s="44"/>
      <c r="AU19" s="44"/>
      <c r="AV19" s="44"/>
      <c r="AW19" s="44"/>
      <c r="AX19" s="44"/>
      <c r="AY19" s="44"/>
      <c r="AZ19" s="44"/>
      <c r="BA19" s="44"/>
      <c r="BB19" s="44"/>
      <c r="BC19" s="44"/>
      <c r="BD19" s="44"/>
      <c r="BE19" s="44"/>
      <c r="BF19" s="44"/>
      <c r="BG19" s="44"/>
      <c r="BH19" s="44"/>
    </row>
    <row r="20" spans="1:60" ht="35.1" customHeight="1" thickBot="1" x14ac:dyDescent="0.45">
      <c r="A20" s="41">
        <f t="shared" si="11"/>
        <v>18</v>
      </c>
      <c r="B20" s="42">
        <f>Hoja2!B27</f>
        <v>0</v>
      </c>
      <c r="C20" s="14">
        <f>Hoja2!P27</f>
        <v>0</v>
      </c>
      <c r="D20" s="16">
        <f>Hoja2!C27</f>
        <v>0</v>
      </c>
      <c r="E20" s="15">
        <f>Hoja4!J27</f>
        <v>0</v>
      </c>
      <c r="F20" s="15">
        <f>Hoja4!N27</f>
        <v>0</v>
      </c>
      <c r="G20" s="15"/>
      <c r="H20" s="15">
        <f t="shared" si="0"/>
        <v>0</v>
      </c>
      <c r="I20" s="15">
        <f t="shared" si="1"/>
        <v>0</v>
      </c>
      <c r="J20" s="289" t="s">
        <v>209</v>
      </c>
      <c r="K20" s="44"/>
      <c r="L20" s="44"/>
      <c r="M20" s="44"/>
      <c r="N20" s="44"/>
      <c r="O20" s="44"/>
      <c r="P20" s="44"/>
      <c r="Q20" s="44"/>
      <c r="R20" s="44"/>
      <c r="S20" s="262">
        <f t="shared" si="2"/>
        <v>0</v>
      </c>
      <c r="T20" s="266" t="str">
        <f t="shared" si="3"/>
        <v>Economico</v>
      </c>
      <c r="U20">
        <f>VLOOKUP(T20,TABLAS!$J$4:$L$9,3,FALSE)</f>
        <v>1320</v>
      </c>
      <c r="V20">
        <f t="shared" si="12"/>
        <v>2026</v>
      </c>
      <c r="W20" t="str">
        <f>INICIO!$C$28</f>
        <v>2026</v>
      </c>
      <c r="X20" s="268">
        <f t="shared" si="4"/>
        <v>0</v>
      </c>
      <c r="Y20" s="269" t="str">
        <f>IF(X20&lt;TABLAS!$P$18,TABLAS!$Q$18,IF(X20&lt;TABLAS!$P$19,TABLAS!$Q$19,IF(X20&lt;TABLAS!$P$20,TABLAS!$Q$20,IF(X20&lt;TABLAS!$P$21,TABLAS!$Q$21,IF(X20&lt;TABLAS!$P$22,TABLAS!$Q$22,IF(X20&lt;TABLAS!$P$23,TABLAS!$Q$23,IF(X20&lt;TABLAS!$P$24,TABLAS!$Q$24,IF(X20&lt;TABLAS!$P$25,TABLAS!$Q$25,IF(X20&lt;TABLAS!$P$26,TABLAS!$Q$26,IF(X20&lt;TABLAS!$P$27,TABLAS!$Q$27,IF(X20&gt;=TABLAS!$O$28,TABLAS!$Q$28)))))))))))</f>
        <v>0 a 5</v>
      </c>
      <c r="Z20" s="262">
        <f>VLOOKUP(Y20,TABLAS!$J$18:$K$28,2,FALSE)</f>
        <v>1</v>
      </c>
      <c r="AA20" s="274" t="s">
        <v>262</v>
      </c>
      <c r="AB20" s="262">
        <f>VLOOKUP(AA20,TABLAS!$K$34:$L$39,2,FALSE)</f>
        <v>1</v>
      </c>
      <c r="AC20" s="262" t="str">
        <f>INICIO!$C$11</f>
        <v>ZONA 6</v>
      </c>
      <c r="AD20" s="263">
        <f>VLOOKUP(AC20,TABLAS!$V$18:$W$28,2,FALSE)</f>
        <v>1.1000000000000001</v>
      </c>
      <c r="AE20" s="44"/>
      <c r="AF20" s="44"/>
      <c r="AG20" s="279">
        <f t="shared" si="5"/>
        <v>0</v>
      </c>
      <c r="AH20" s="255">
        <f>IF($AG20&lt;TABLAS!$O$4,TABLAS!$P$4,IF($AG20&lt;TABLAS!$O$5,TABLAS!$P$5,IF($AG20&lt;TABLAS!$O$6,TABLAS!$P$6,IF($AG20&gt;TABLAS!$N$7,TABLAS!$P$7))))</f>
        <v>1</v>
      </c>
      <c r="AI20" s="255">
        <f>VLOOKUP($AH20,TABLAS!$P$4:$R$7,3,FALSE)</f>
        <v>3.4999999999999996E-3</v>
      </c>
      <c r="AJ20" s="255">
        <f>VLOOKUP($AH$3,TABLAS!$P$4:$R$7,2,FALSE)</f>
        <v>0</v>
      </c>
      <c r="AK20" s="280">
        <f t="shared" si="6"/>
        <v>-3.4999999999999996E-3</v>
      </c>
      <c r="AL20" s="44"/>
      <c r="AM20" s="44"/>
      <c r="AN20" s="281">
        <f t="shared" si="7"/>
        <v>0</v>
      </c>
      <c r="AO20" s="44"/>
      <c r="AP20" s="235">
        <f t="shared" si="8"/>
        <v>0</v>
      </c>
      <c r="AQ20" s="44"/>
      <c r="AR20" s="282">
        <f t="shared" si="9"/>
        <v>0</v>
      </c>
      <c r="AS20" s="283">
        <f t="shared" si="10"/>
        <v>0</v>
      </c>
      <c r="AT20" s="44"/>
      <c r="AU20" s="44"/>
      <c r="AV20" s="44"/>
      <c r="AW20" s="44"/>
      <c r="AX20" s="44"/>
      <c r="AY20" s="44"/>
      <c r="AZ20" s="44"/>
      <c r="BA20" s="44"/>
      <c r="BB20" s="44"/>
      <c r="BC20" s="44"/>
      <c r="BD20" s="44"/>
      <c r="BE20" s="44"/>
      <c r="BF20" s="44"/>
      <c r="BG20" s="44"/>
      <c r="BH20" s="44"/>
    </row>
    <row r="21" spans="1:60" ht="35.1" customHeight="1" thickBot="1" x14ac:dyDescent="0.45">
      <c r="A21" s="41">
        <f t="shared" si="11"/>
        <v>19</v>
      </c>
      <c r="B21" s="42" t="str">
        <f>Hoja2!B28</f>
        <v>PLANTA 2º PISO</v>
      </c>
      <c r="C21" s="14">
        <f>Hoja2!P28</f>
        <v>0</v>
      </c>
      <c r="D21" s="16" t="str">
        <f>Hoja2!C28</f>
        <v>DEPARTAMENTO 3C</v>
      </c>
      <c r="E21" s="15">
        <f>Hoja4!J28</f>
        <v>193.74</v>
      </c>
      <c r="F21" s="15">
        <f>Hoja4!N28</f>
        <v>101.49</v>
      </c>
      <c r="G21" s="15"/>
      <c r="H21" s="15">
        <f t="shared" si="0"/>
        <v>691074.38400000008</v>
      </c>
      <c r="I21" s="15">
        <f t="shared" si="1"/>
        <v>810</v>
      </c>
      <c r="J21" s="289" t="s">
        <v>214</v>
      </c>
      <c r="K21" s="44"/>
      <c r="L21" s="44"/>
      <c r="M21" s="44"/>
      <c r="N21" s="44"/>
      <c r="O21" s="44"/>
      <c r="P21" s="44"/>
      <c r="Q21" s="44"/>
      <c r="R21" s="44"/>
      <c r="S21" s="262">
        <f t="shared" si="2"/>
        <v>295.23</v>
      </c>
      <c r="T21" s="266" t="str">
        <f t="shared" si="3"/>
        <v>Muy Bueno</v>
      </c>
      <c r="U21">
        <f>VLOOKUP(T21,TABLAS!$J$4:$L$9,3,FALSE)</f>
        <v>2128</v>
      </c>
      <c r="V21">
        <f t="shared" si="12"/>
        <v>2026</v>
      </c>
      <c r="W21" t="str">
        <f>INICIO!$C$28</f>
        <v>2026</v>
      </c>
      <c r="X21" s="268">
        <f t="shared" si="4"/>
        <v>0</v>
      </c>
      <c r="Y21" s="269" t="str">
        <f>IF(X21&lt;TABLAS!$P$18,TABLAS!$Q$18,IF(X21&lt;TABLAS!$P$19,TABLAS!$Q$19,IF(X21&lt;TABLAS!$P$20,TABLAS!$Q$20,IF(X21&lt;TABLAS!$P$21,TABLAS!$Q$21,IF(X21&lt;TABLAS!$P$22,TABLAS!$Q$22,IF(X21&lt;TABLAS!$P$23,TABLAS!$Q$23,IF(X21&lt;TABLAS!$P$24,TABLAS!$Q$24,IF(X21&lt;TABLAS!$P$25,TABLAS!$Q$25,IF(X21&lt;TABLAS!$P$26,TABLAS!$Q$26,IF(X21&lt;TABLAS!$P$27,TABLAS!$Q$27,IF(X21&gt;=TABLAS!$O$28,TABLAS!$Q$28)))))))))))</f>
        <v>0 a 5</v>
      </c>
      <c r="Z21" s="262">
        <f>VLOOKUP(Y21,TABLAS!$J$18:$K$28,2,FALSE)</f>
        <v>1</v>
      </c>
      <c r="AA21" s="274" t="s">
        <v>262</v>
      </c>
      <c r="AB21" s="262">
        <f>VLOOKUP(AA21,TABLAS!$K$34:$L$39,2,FALSE)</f>
        <v>1</v>
      </c>
      <c r="AC21" s="262" t="str">
        <f>INICIO!$C$11</f>
        <v>ZONA 6</v>
      </c>
      <c r="AD21" s="263">
        <f>VLOOKUP(AC21,TABLAS!$V$18:$W$28,2,FALSE)</f>
        <v>1.1000000000000001</v>
      </c>
      <c r="AE21" s="44"/>
      <c r="AF21" s="44"/>
      <c r="AG21" s="279">
        <f t="shared" si="5"/>
        <v>691074.38400000008</v>
      </c>
      <c r="AH21" s="255">
        <f>IF($AG21&lt;TABLAS!$O$4,TABLAS!$P$4,IF($AG21&lt;TABLAS!$O$5,TABLAS!$P$5,IF($AG21&lt;TABLAS!$O$6,TABLAS!$P$6,IF($AG21&gt;TABLAS!$N$7,TABLAS!$P$7))))</f>
        <v>500428</v>
      </c>
      <c r="AI21" s="255">
        <f>VLOOKUP($AH21,TABLAS!$P$4:$R$7,3,FALSE)</f>
        <v>5.0000000000000001E-3</v>
      </c>
      <c r="AJ21" s="255">
        <f>VLOOKUP($AH$3,TABLAS!$P$4:$R$7,2,FALSE)</f>
        <v>0</v>
      </c>
      <c r="AK21" s="280">
        <f t="shared" si="6"/>
        <v>953.2319200000004</v>
      </c>
      <c r="AL21" s="44"/>
      <c r="AM21" s="44"/>
      <c r="AN21" s="281">
        <f t="shared" si="7"/>
        <v>953</v>
      </c>
      <c r="AO21" s="44"/>
      <c r="AP21" s="235">
        <f t="shared" si="8"/>
        <v>953</v>
      </c>
      <c r="AQ21" s="44"/>
      <c r="AR21" s="282">
        <f t="shared" si="9"/>
        <v>143</v>
      </c>
      <c r="AS21" s="283">
        <f t="shared" si="10"/>
        <v>810</v>
      </c>
      <c r="AT21" s="44"/>
      <c r="AU21" s="44"/>
      <c r="AV21" s="44"/>
      <c r="AW21" s="44"/>
      <c r="AX21" s="44"/>
      <c r="AY21" s="44"/>
      <c r="AZ21" s="44"/>
      <c r="BA21" s="44"/>
      <c r="BB21" s="44"/>
      <c r="BC21" s="44"/>
      <c r="BD21" s="44"/>
      <c r="BE21" s="44"/>
      <c r="BF21" s="44"/>
      <c r="BG21" s="44"/>
      <c r="BH21" s="44"/>
    </row>
    <row r="22" spans="1:60" ht="35.1" customHeight="1" thickBot="1" x14ac:dyDescent="0.45">
      <c r="A22" s="22">
        <f t="shared" si="11"/>
        <v>20</v>
      </c>
      <c r="B22" s="43">
        <f>Hoja2!B29</f>
        <v>0</v>
      </c>
      <c r="C22" s="38">
        <f>Hoja2!P29</f>
        <v>0</v>
      </c>
      <c r="D22" s="39">
        <f>Hoja2!C29</f>
        <v>0</v>
      </c>
      <c r="E22" s="40">
        <f>Hoja4!J29</f>
        <v>0</v>
      </c>
      <c r="F22" s="40">
        <f>Hoja4!N29</f>
        <v>0</v>
      </c>
      <c r="G22" s="40"/>
      <c r="H22" s="40">
        <f t="shared" si="0"/>
        <v>0</v>
      </c>
      <c r="I22" s="40">
        <f t="shared" si="1"/>
        <v>0</v>
      </c>
      <c r="J22" s="290" t="s">
        <v>209</v>
      </c>
      <c r="K22" s="44"/>
      <c r="L22" s="44"/>
      <c r="M22" s="44"/>
      <c r="N22" s="44"/>
      <c r="O22" s="44"/>
      <c r="P22" s="44"/>
      <c r="Q22" s="44"/>
      <c r="R22" s="44"/>
      <c r="S22" s="262">
        <f t="shared" si="2"/>
        <v>0</v>
      </c>
      <c r="T22" s="266" t="str">
        <f t="shared" si="3"/>
        <v>Economico</v>
      </c>
      <c r="U22">
        <f>VLOOKUP(T22,TABLAS!$J$4:$L$9,3,FALSE)</f>
        <v>1320</v>
      </c>
      <c r="V22">
        <f t="shared" si="12"/>
        <v>2026</v>
      </c>
      <c r="W22" t="str">
        <f>INICIO!$C$28</f>
        <v>2026</v>
      </c>
      <c r="X22" s="268">
        <f t="shared" si="4"/>
        <v>0</v>
      </c>
      <c r="Y22" s="269" t="str">
        <f>IF(X22&lt;TABLAS!$P$18,TABLAS!$Q$18,IF(X22&lt;TABLAS!$P$19,TABLAS!$Q$19,IF(X22&lt;TABLAS!$P$20,TABLAS!$Q$20,IF(X22&lt;TABLAS!$P$21,TABLAS!$Q$21,IF(X22&lt;TABLAS!$P$22,TABLAS!$Q$22,IF(X22&lt;TABLAS!$P$23,TABLAS!$Q$23,IF(X22&lt;TABLAS!$P$24,TABLAS!$Q$24,IF(X22&lt;TABLAS!$P$25,TABLAS!$Q$25,IF(X22&lt;TABLAS!$P$26,TABLAS!$Q$26,IF(X22&lt;TABLAS!$P$27,TABLAS!$Q$27,IF(X22&gt;=TABLAS!$O$28,TABLAS!$Q$28)))))))))))</f>
        <v>0 a 5</v>
      </c>
      <c r="Z22" s="262">
        <f>VLOOKUP(Y22,TABLAS!$J$18:$K$28,2,FALSE)</f>
        <v>1</v>
      </c>
      <c r="AA22" s="274" t="s">
        <v>262</v>
      </c>
      <c r="AB22" s="262">
        <f>VLOOKUP(AA22,TABLAS!$K$34:$L$39,2,FALSE)</f>
        <v>1</v>
      </c>
      <c r="AC22" s="262" t="str">
        <f>INICIO!$C$11</f>
        <v>ZONA 6</v>
      </c>
      <c r="AD22" s="263">
        <f>VLOOKUP(AC22,TABLAS!$V$18:$W$28,2,FALSE)</f>
        <v>1.1000000000000001</v>
      </c>
      <c r="AE22" s="44"/>
      <c r="AF22" s="44"/>
      <c r="AG22" s="279">
        <f t="shared" si="5"/>
        <v>0</v>
      </c>
      <c r="AH22" s="255">
        <f>IF($AG22&lt;TABLAS!$O$4,TABLAS!$P$4,IF($AG22&lt;TABLAS!$O$5,TABLAS!$P$5,IF($AG22&lt;TABLAS!$O$6,TABLAS!$P$6,IF($AG22&gt;TABLAS!$N$7,TABLAS!$P$7))))</f>
        <v>1</v>
      </c>
      <c r="AI22" s="255">
        <f>VLOOKUP($AH22,TABLAS!$P$4:$R$7,3,FALSE)</f>
        <v>3.4999999999999996E-3</v>
      </c>
      <c r="AJ22" s="255">
        <f>VLOOKUP($AH$3,TABLAS!$P$4:$R$7,2,FALSE)</f>
        <v>0</v>
      </c>
      <c r="AK22" s="280">
        <f t="shared" si="6"/>
        <v>-3.4999999999999996E-3</v>
      </c>
      <c r="AL22" s="44"/>
      <c r="AM22" s="44"/>
      <c r="AN22" s="281">
        <f t="shared" si="7"/>
        <v>0</v>
      </c>
      <c r="AO22" s="44"/>
      <c r="AP22" s="235">
        <f t="shared" si="8"/>
        <v>0</v>
      </c>
      <c r="AQ22" s="44"/>
      <c r="AR22" s="282">
        <f t="shared" si="9"/>
        <v>0</v>
      </c>
      <c r="AS22" s="283">
        <f t="shared" si="10"/>
        <v>0</v>
      </c>
      <c r="AT22" s="44"/>
      <c r="AU22" s="44"/>
      <c r="AV22" s="44"/>
      <c r="AW22" s="44"/>
      <c r="AX22" s="44"/>
      <c r="AY22" s="44"/>
      <c r="AZ22" s="44"/>
      <c r="BA22" s="44"/>
      <c r="BB22" s="44"/>
      <c r="BC22" s="44"/>
      <c r="BD22" s="44"/>
      <c r="BE22" s="44"/>
      <c r="BF22" s="44"/>
      <c r="BG22" s="44"/>
      <c r="BH22" s="44"/>
    </row>
    <row r="23" spans="1:60" ht="35.1" customHeight="1" thickBot="1" x14ac:dyDescent="0.45">
      <c r="A23" s="41">
        <f t="shared" si="11"/>
        <v>21</v>
      </c>
      <c r="B23" s="42">
        <f>Hoja2!B30</f>
        <v>0</v>
      </c>
      <c r="C23" s="14">
        <f>Hoja2!P30</f>
        <v>0</v>
      </c>
      <c r="D23" s="16" t="str">
        <f>Hoja2!C30</f>
        <v>PLANTA 2º PISO</v>
      </c>
      <c r="E23" s="15">
        <f>Hoja4!J30</f>
        <v>0</v>
      </c>
      <c r="F23" s="15">
        <f>Hoja4!N30</f>
        <v>0</v>
      </c>
      <c r="G23" s="15"/>
      <c r="H23" s="15">
        <f t="shared" si="0"/>
        <v>0</v>
      </c>
      <c r="I23" s="15">
        <f t="shared" si="1"/>
        <v>0</v>
      </c>
      <c r="J23" s="289" t="s">
        <v>209</v>
      </c>
      <c r="K23" s="44"/>
      <c r="L23" s="44"/>
      <c r="M23" s="44"/>
      <c r="N23" s="44"/>
      <c r="O23" s="44"/>
      <c r="P23" s="44"/>
      <c r="Q23" s="44"/>
      <c r="R23" s="44"/>
      <c r="S23" s="262">
        <f t="shared" si="2"/>
        <v>0</v>
      </c>
      <c r="T23" s="266" t="str">
        <f t="shared" si="3"/>
        <v>Economico</v>
      </c>
      <c r="U23">
        <f>VLOOKUP(T23,TABLAS!$J$4:$L$9,3,FALSE)</f>
        <v>1320</v>
      </c>
      <c r="V23">
        <f t="shared" si="12"/>
        <v>2026</v>
      </c>
      <c r="W23" t="str">
        <f>INICIO!$C$28</f>
        <v>2026</v>
      </c>
      <c r="X23" s="268">
        <f t="shared" si="4"/>
        <v>0</v>
      </c>
      <c r="Y23" s="269" t="str">
        <f>IF(X23&lt;TABLAS!$P$18,TABLAS!$Q$18,IF(X23&lt;TABLAS!$P$19,TABLAS!$Q$19,IF(X23&lt;TABLAS!$P$20,TABLAS!$Q$20,IF(X23&lt;TABLAS!$P$21,TABLAS!$Q$21,IF(X23&lt;TABLAS!$P$22,TABLAS!$Q$22,IF(X23&lt;TABLAS!$P$23,TABLAS!$Q$23,IF(X23&lt;TABLAS!$P$24,TABLAS!$Q$24,IF(X23&lt;TABLAS!$P$25,TABLAS!$Q$25,IF(X23&lt;TABLAS!$P$26,TABLAS!$Q$26,IF(X23&lt;TABLAS!$P$27,TABLAS!$Q$27,IF(X23&gt;=TABLAS!$O$28,TABLAS!$Q$28)))))))))))</f>
        <v>0 a 5</v>
      </c>
      <c r="Z23" s="262">
        <f>VLOOKUP(Y23,TABLAS!$J$18:$K$28,2,FALSE)</f>
        <v>1</v>
      </c>
      <c r="AA23" s="274" t="s">
        <v>262</v>
      </c>
      <c r="AB23" s="262">
        <f>VLOOKUP(AA23,TABLAS!$K$34:$L$39,2,FALSE)</f>
        <v>1</v>
      </c>
      <c r="AC23" s="262" t="str">
        <f>INICIO!$C$11</f>
        <v>ZONA 6</v>
      </c>
      <c r="AD23" s="263">
        <f>VLOOKUP(AC23,TABLAS!$V$18:$W$28,2,FALSE)</f>
        <v>1.1000000000000001</v>
      </c>
      <c r="AE23" s="44"/>
      <c r="AF23" s="44"/>
      <c r="AG23" s="279">
        <f t="shared" si="5"/>
        <v>0</v>
      </c>
      <c r="AH23" s="255">
        <f>IF($AG23&lt;TABLAS!$O$4,TABLAS!$P$4,IF($AG23&lt;TABLAS!$O$5,TABLAS!$P$5,IF($AG23&lt;TABLAS!$O$6,TABLAS!$P$6,IF($AG23&gt;TABLAS!$N$7,TABLAS!$P$7))))</f>
        <v>1</v>
      </c>
      <c r="AI23" s="255">
        <f>VLOOKUP($AH23,TABLAS!$P$4:$R$7,3,FALSE)</f>
        <v>3.4999999999999996E-3</v>
      </c>
      <c r="AJ23" s="255">
        <f>VLOOKUP($AH$3,TABLAS!$P$4:$R$7,2,FALSE)</f>
        <v>0</v>
      </c>
      <c r="AK23" s="280">
        <f t="shared" si="6"/>
        <v>-3.4999999999999996E-3</v>
      </c>
      <c r="AL23" s="44"/>
      <c r="AM23" s="44"/>
      <c r="AN23" s="281">
        <f t="shared" si="7"/>
        <v>0</v>
      </c>
      <c r="AO23" s="44"/>
      <c r="AP23" s="235">
        <f t="shared" si="8"/>
        <v>0</v>
      </c>
      <c r="AQ23" s="44"/>
      <c r="AR23" s="282">
        <f t="shared" si="9"/>
        <v>0</v>
      </c>
      <c r="AS23" s="283">
        <f t="shared" si="10"/>
        <v>0</v>
      </c>
      <c r="AT23" s="44"/>
      <c r="AU23" s="44"/>
      <c r="AV23" s="44"/>
      <c r="AW23" s="44"/>
      <c r="AX23" s="44"/>
      <c r="AY23" s="44"/>
      <c r="AZ23" s="44"/>
      <c r="BA23" s="44"/>
      <c r="BB23" s="44"/>
      <c r="BC23" s="44"/>
      <c r="BD23" s="44"/>
      <c r="BE23" s="44"/>
      <c r="BF23" s="44"/>
      <c r="BG23" s="44"/>
      <c r="BH23" s="44"/>
    </row>
    <row r="24" spans="1:60" ht="35.1" customHeight="1" thickBot="1" x14ac:dyDescent="0.45">
      <c r="A24" s="41">
        <f t="shared" si="11"/>
        <v>22</v>
      </c>
      <c r="B24" s="42">
        <f>Hoja2!B31</f>
        <v>0</v>
      </c>
      <c r="C24" s="14">
        <f>Hoja2!P31</f>
        <v>0</v>
      </c>
      <c r="D24" s="16">
        <f>Hoja2!C31</f>
        <v>0</v>
      </c>
      <c r="E24" s="15">
        <f>Hoja4!J31</f>
        <v>0</v>
      </c>
      <c r="F24" s="15">
        <f>Hoja4!N31</f>
        <v>0</v>
      </c>
      <c r="G24" s="15"/>
      <c r="H24" s="15">
        <f t="shared" si="0"/>
        <v>0</v>
      </c>
      <c r="I24" s="15">
        <f t="shared" si="1"/>
        <v>0</v>
      </c>
      <c r="J24" s="289" t="s">
        <v>209</v>
      </c>
      <c r="K24" s="44"/>
      <c r="L24" s="44"/>
      <c r="M24" s="44"/>
      <c r="N24" s="44"/>
      <c r="O24" s="44"/>
      <c r="P24" s="44"/>
      <c r="Q24" s="44"/>
      <c r="R24" s="44"/>
      <c r="S24" s="262">
        <f t="shared" si="2"/>
        <v>0</v>
      </c>
      <c r="T24" s="266" t="str">
        <f t="shared" si="3"/>
        <v>Economico</v>
      </c>
      <c r="U24">
        <f>VLOOKUP(T24,TABLAS!$J$4:$L$9,3,FALSE)</f>
        <v>1320</v>
      </c>
      <c r="V24">
        <f t="shared" si="12"/>
        <v>2026</v>
      </c>
      <c r="W24" t="str">
        <f>INICIO!$C$28</f>
        <v>2026</v>
      </c>
      <c r="X24" s="268">
        <f t="shared" si="4"/>
        <v>0</v>
      </c>
      <c r="Y24" s="269" t="str">
        <f>IF(X24&lt;TABLAS!$P$18,TABLAS!$Q$18,IF(X24&lt;TABLAS!$P$19,TABLAS!$Q$19,IF(X24&lt;TABLAS!$P$20,TABLAS!$Q$20,IF(X24&lt;TABLAS!$P$21,TABLAS!$Q$21,IF(X24&lt;TABLAS!$P$22,TABLAS!$Q$22,IF(X24&lt;TABLAS!$P$23,TABLAS!$Q$23,IF(X24&lt;TABLAS!$P$24,TABLAS!$Q$24,IF(X24&lt;TABLAS!$P$25,TABLAS!$Q$25,IF(X24&lt;TABLAS!$P$26,TABLAS!$Q$26,IF(X24&lt;TABLAS!$P$27,TABLAS!$Q$27,IF(X24&gt;=TABLAS!$O$28,TABLAS!$Q$28)))))))))))</f>
        <v>0 a 5</v>
      </c>
      <c r="Z24" s="262">
        <f>VLOOKUP(Y24,TABLAS!$J$18:$K$28,2,FALSE)</f>
        <v>1</v>
      </c>
      <c r="AA24" s="274" t="s">
        <v>262</v>
      </c>
      <c r="AB24" s="262">
        <f>VLOOKUP(AA24,TABLAS!$K$34:$L$39,2,FALSE)</f>
        <v>1</v>
      </c>
      <c r="AC24" s="262" t="str">
        <f>INICIO!$C$11</f>
        <v>ZONA 6</v>
      </c>
      <c r="AD24" s="263">
        <f>VLOOKUP(AC24,TABLAS!$V$18:$W$28,2,FALSE)</f>
        <v>1.1000000000000001</v>
      </c>
      <c r="AE24" s="44"/>
      <c r="AF24" s="44"/>
      <c r="AG24" s="279">
        <f t="shared" si="5"/>
        <v>0</v>
      </c>
      <c r="AH24" s="255">
        <f>IF($AG24&lt;TABLAS!$O$4,TABLAS!$P$4,IF($AG24&lt;TABLAS!$O$5,TABLAS!$P$5,IF($AG24&lt;TABLAS!$O$6,TABLAS!$P$6,IF($AG24&gt;TABLAS!$N$7,TABLAS!$P$7))))</f>
        <v>1</v>
      </c>
      <c r="AI24" s="255">
        <f>VLOOKUP($AH24,TABLAS!$P$4:$R$7,3,FALSE)</f>
        <v>3.4999999999999996E-3</v>
      </c>
      <c r="AJ24" s="255">
        <f>VLOOKUP($AH$3,TABLAS!$P$4:$R$7,2,FALSE)</f>
        <v>0</v>
      </c>
      <c r="AK24" s="280">
        <f t="shared" si="6"/>
        <v>-3.4999999999999996E-3</v>
      </c>
      <c r="AL24" s="44"/>
      <c r="AM24" s="44"/>
      <c r="AN24" s="281">
        <f t="shared" si="7"/>
        <v>0</v>
      </c>
      <c r="AO24" s="44"/>
      <c r="AP24" s="235">
        <f t="shared" si="8"/>
        <v>0</v>
      </c>
      <c r="AQ24" s="44"/>
      <c r="AR24" s="282">
        <f t="shared" si="9"/>
        <v>0</v>
      </c>
      <c r="AS24" s="283">
        <f t="shared" si="10"/>
        <v>0</v>
      </c>
      <c r="AT24" s="44"/>
      <c r="AU24" s="44"/>
      <c r="AV24" s="44"/>
      <c r="AW24" s="44"/>
      <c r="AX24" s="44"/>
      <c r="AY24" s="44"/>
      <c r="AZ24" s="44"/>
      <c r="BA24" s="44"/>
      <c r="BB24" s="44"/>
      <c r="BC24" s="44"/>
      <c r="BD24" s="44"/>
      <c r="BE24" s="44"/>
      <c r="BF24" s="44"/>
      <c r="BG24" s="44"/>
      <c r="BH24" s="44"/>
    </row>
    <row r="25" spans="1:60" ht="35.1" customHeight="1" thickBot="1" x14ac:dyDescent="0.45">
      <c r="A25" s="41">
        <f t="shared" si="11"/>
        <v>23</v>
      </c>
      <c r="B25" s="42" t="str">
        <f>Hoja2!B32</f>
        <v>PLANTA 3º PISO</v>
      </c>
      <c r="C25" s="14">
        <f>Hoja2!P32</f>
        <v>0</v>
      </c>
      <c r="D25" s="16" t="str">
        <f>Hoja2!C32</f>
        <v>DEPARTAMENTO 4D + TERRAZA LIBRE</v>
      </c>
      <c r="E25" s="15">
        <f>Hoja4!J32</f>
        <v>193.74</v>
      </c>
      <c r="F25" s="15">
        <f>Hoja4!N32</f>
        <v>101.49</v>
      </c>
      <c r="G25" s="15"/>
      <c r="H25" s="15">
        <f t="shared" si="0"/>
        <v>691074.38400000008</v>
      </c>
      <c r="I25" s="15">
        <f t="shared" si="1"/>
        <v>810</v>
      </c>
      <c r="J25" s="289" t="s">
        <v>214</v>
      </c>
      <c r="K25" s="44"/>
      <c r="L25" s="44"/>
      <c r="M25" s="44"/>
      <c r="N25" s="44"/>
      <c r="O25" s="44"/>
      <c r="P25" s="44"/>
      <c r="Q25" s="44"/>
      <c r="R25" s="44"/>
      <c r="S25" s="262">
        <f t="shared" si="2"/>
        <v>295.23</v>
      </c>
      <c r="T25" s="266" t="str">
        <f t="shared" si="3"/>
        <v>Muy Bueno</v>
      </c>
      <c r="U25">
        <f>VLOOKUP(T25,TABLAS!$J$4:$L$9,3,FALSE)</f>
        <v>2128</v>
      </c>
      <c r="V25">
        <f t="shared" si="12"/>
        <v>2026</v>
      </c>
      <c r="W25" t="str">
        <f>INICIO!$C$28</f>
        <v>2026</v>
      </c>
      <c r="X25" s="268">
        <f t="shared" si="4"/>
        <v>0</v>
      </c>
      <c r="Y25" s="269" t="str">
        <f>IF(X25&lt;TABLAS!$P$18,TABLAS!$Q$18,IF(X25&lt;TABLAS!$P$19,TABLAS!$Q$19,IF(X25&lt;TABLAS!$P$20,TABLAS!$Q$20,IF(X25&lt;TABLAS!$P$21,TABLAS!$Q$21,IF(X25&lt;TABLAS!$P$22,TABLAS!$Q$22,IF(X25&lt;TABLAS!$P$23,TABLAS!$Q$23,IF(X25&lt;TABLAS!$P$24,TABLAS!$Q$24,IF(X25&lt;TABLAS!$P$25,TABLAS!$Q$25,IF(X25&lt;TABLAS!$P$26,TABLAS!$Q$26,IF(X25&lt;TABLAS!$P$27,TABLAS!$Q$27,IF(X25&gt;=TABLAS!$O$28,TABLAS!$Q$28)))))))))))</f>
        <v>0 a 5</v>
      </c>
      <c r="Z25" s="262">
        <f>VLOOKUP(Y25,TABLAS!$J$18:$K$28,2,FALSE)</f>
        <v>1</v>
      </c>
      <c r="AA25" s="274" t="s">
        <v>262</v>
      </c>
      <c r="AB25" s="262">
        <f>VLOOKUP(AA25,TABLAS!$K$34:$L$39,2,FALSE)</f>
        <v>1</v>
      </c>
      <c r="AC25" s="262" t="str">
        <f>INICIO!$C$11</f>
        <v>ZONA 6</v>
      </c>
      <c r="AD25" s="263">
        <f>VLOOKUP(AC25,TABLAS!$V$18:$W$28,2,FALSE)</f>
        <v>1.1000000000000001</v>
      </c>
      <c r="AE25" s="44"/>
      <c r="AF25" s="44"/>
      <c r="AG25" s="279">
        <f t="shared" si="5"/>
        <v>691074.38400000008</v>
      </c>
      <c r="AH25" s="255">
        <f>IF($AG25&lt;TABLAS!$O$4,TABLAS!$P$4,IF($AG25&lt;TABLAS!$O$5,TABLAS!$P$5,IF($AG25&lt;TABLAS!$O$6,TABLAS!$P$6,IF($AG25&gt;TABLAS!$N$7,TABLAS!$P$7))))</f>
        <v>500428</v>
      </c>
      <c r="AI25" s="255">
        <f>VLOOKUP($AH25,TABLAS!$P$4:$R$7,3,FALSE)</f>
        <v>5.0000000000000001E-3</v>
      </c>
      <c r="AJ25" s="255">
        <f>VLOOKUP($AH$3,TABLAS!$P$4:$R$7,2,FALSE)</f>
        <v>0</v>
      </c>
      <c r="AK25" s="280">
        <f t="shared" si="6"/>
        <v>953.2319200000004</v>
      </c>
      <c r="AL25" s="44"/>
      <c r="AM25" s="44"/>
      <c r="AN25" s="281">
        <f t="shared" si="7"/>
        <v>953</v>
      </c>
      <c r="AO25" s="44"/>
      <c r="AP25" s="235">
        <f t="shared" si="8"/>
        <v>953</v>
      </c>
      <c r="AQ25" s="44"/>
      <c r="AR25" s="282">
        <f t="shared" si="9"/>
        <v>143</v>
      </c>
      <c r="AS25" s="283">
        <f t="shared" si="10"/>
        <v>810</v>
      </c>
      <c r="AT25" s="44"/>
      <c r="AU25" s="44"/>
      <c r="AV25" s="44"/>
      <c r="AW25" s="44"/>
      <c r="AX25" s="44"/>
      <c r="AY25" s="44"/>
      <c r="AZ25" s="44"/>
      <c r="BA25" s="44"/>
      <c r="BB25" s="44"/>
      <c r="BC25" s="44"/>
      <c r="BD25" s="44"/>
      <c r="BE25" s="44"/>
      <c r="BF25" s="44"/>
      <c r="BG25" s="44"/>
      <c r="BH25" s="44"/>
    </row>
    <row r="26" spans="1:60" ht="35.1" customHeight="1" thickBot="1" x14ac:dyDescent="0.45">
      <c r="A26" s="41">
        <f t="shared" si="11"/>
        <v>24</v>
      </c>
      <c r="B26" s="42">
        <f>Hoja2!B33</f>
        <v>0</v>
      </c>
      <c r="C26" s="14">
        <f>Hoja2!P33</f>
        <v>0</v>
      </c>
      <c r="D26" s="16">
        <f>Hoja2!C33</f>
        <v>0</v>
      </c>
      <c r="E26" s="15">
        <f>Hoja4!J33</f>
        <v>0</v>
      </c>
      <c r="F26" s="15">
        <f>Hoja4!N33</f>
        <v>0</v>
      </c>
      <c r="G26" s="15"/>
      <c r="H26" s="15">
        <f t="shared" si="0"/>
        <v>0</v>
      </c>
      <c r="I26" s="15">
        <f t="shared" si="1"/>
        <v>0</v>
      </c>
      <c r="J26" s="289" t="s">
        <v>209</v>
      </c>
      <c r="K26" s="44"/>
      <c r="L26" s="44"/>
      <c r="M26" s="44"/>
      <c r="N26" s="44"/>
      <c r="O26" s="44"/>
      <c r="P26" s="44"/>
      <c r="Q26" s="44"/>
      <c r="R26" s="44"/>
      <c r="S26" s="262">
        <f t="shared" si="2"/>
        <v>0</v>
      </c>
      <c r="T26" s="266" t="str">
        <f t="shared" si="3"/>
        <v>Economico</v>
      </c>
      <c r="U26">
        <f>VLOOKUP(T26,TABLAS!$J$4:$L$9,3,FALSE)</f>
        <v>1320</v>
      </c>
      <c r="V26">
        <f t="shared" si="12"/>
        <v>2026</v>
      </c>
      <c r="W26" t="str">
        <f>INICIO!$C$28</f>
        <v>2026</v>
      </c>
      <c r="X26" s="268">
        <f t="shared" si="4"/>
        <v>0</v>
      </c>
      <c r="Y26" s="269" t="str">
        <f>IF(X26&lt;TABLAS!$P$18,TABLAS!$Q$18,IF(X26&lt;TABLAS!$P$19,TABLAS!$Q$19,IF(X26&lt;TABLAS!$P$20,TABLAS!$Q$20,IF(X26&lt;TABLAS!$P$21,TABLAS!$Q$21,IF(X26&lt;TABLAS!$P$22,TABLAS!$Q$22,IF(X26&lt;TABLAS!$P$23,TABLAS!$Q$23,IF(X26&lt;TABLAS!$P$24,TABLAS!$Q$24,IF(X26&lt;TABLAS!$P$25,TABLAS!$Q$25,IF(X26&lt;TABLAS!$P$26,TABLAS!$Q$26,IF(X26&lt;TABLAS!$P$27,TABLAS!$Q$27,IF(X26&gt;=TABLAS!$O$28,TABLAS!$Q$28)))))))))))</f>
        <v>0 a 5</v>
      </c>
      <c r="Z26" s="262">
        <f>VLOOKUP(Y26,TABLAS!$J$18:$K$28,2,FALSE)</f>
        <v>1</v>
      </c>
      <c r="AA26" s="274" t="s">
        <v>262</v>
      </c>
      <c r="AB26" s="262">
        <f>VLOOKUP(AA26,TABLAS!$K$34:$L$39,2,FALSE)</f>
        <v>1</v>
      </c>
      <c r="AC26" s="262" t="str">
        <f>INICIO!$C$11</f>
        <v>ZONA 6</v>
      </c>
      <c r="AD26" s="263">
        <f>VLOOKUP(AC26,TABLAS!$V$18:$W$28,2,FALSE)</f>
        <v>1.1000000000000001</v>
      </c>
      <c r="AE26" s="44"/>
      <c r="AF26" s="44"/>
      <c r="AG26" s="279">
        <f t="shared" si="5"/>
        <v>0</v>
      </c>
      <c r="AH26" s="255">
        <f>IF($AG26&lt;TABLAS!$O$4,TABLAS!$P$4,IF($AG26&lt;TABLAS!$O$5,TABLAS!$P$5,IF($AG26&lt;TABLAS!$O$6,TABLAS!$P$6,IF($AG26&gt;TABLAS!$N$7,TABLAS!$P$7))))</f>
        <v>1</v>
      </c>
      <c r="AI26" s="255">
        <f>VLOOKUP($AH26,TABLAS!$P$4:$R$7,3,FALSE)</f>
        <v>3.4999999999999996E-3</v>
      </c>
      <c r="AJ26" s="255">
        <f>VLOOKUP($AH$3,TABLAS!$P$4:$R$7,2,FALSE)</f>
        <v>0</v>
      </c>
      <c r="AK26" s="280">
        <f t="shared" si="6"/>
        <v>-3.4999999999999996E-3</v>
      </c>
      <c r="AL26" s="44"/>
      <c r="AM26" s="44"/>
      <c r="AN26" s="281">
        <f t="shared" si="7"/>
        <v>0</v>
      </c>
      <c r="AO26" s="44"/>
      <c r="AP26" s="235">
        <f t="shared" si="8"/>
        <v>0</v>
      </c>
      <c r="AQ26" s="44"/>
      <c r="AR26" s="282">
        <f t="shared" si="9"/>
        <v>0</v>
      </c>
      <c r="AS26" s="283">
        <f t="shared" si="10"/>
        <v>0</v>
      </c>
      <c r="AT26" s="44"/>
      <c r="AU26" s="44"/>
      <c r="AV26" s="44"/>
      <c r="AW26" s="44"/>
      <c r="AX26" s="44"/>
      <c r="AY26" s="44"/>
      <c r="AZ26" s="44"/>
      <c r="BA26" s="44"/>
      <c r="BB26" s="44"/>
      <c r="BC26" s="44"/>
      <c r="BD26" s="44"/>
      <c r="BE26" s="44"/>
      <c r="BF26" s="44"/>
      <c r="BG26" s="44"/>
      <c r="BH26" s="44"/>
    </row>
    <row r="27" spans="1:60" ht="35.1" customHeight="1" thickBot="1" x14ac:dyDescent="0.45">
      <c r="A27" s="22">
        <f t="shared" si="11"/>
        <v>25</v>
      </c>
      <c r="B27" s="43">
        <f>Hoja2!B34</f>
        <v>0</v>
      </c>
      <c r="C27" s="38">
        <f>Hoja2!P34</f>
        <v>0</v>
      </c>
      <c r="D27" s="39" t="str">
        <f>Hoja2!C34</f>
        <v>PLANTA 3º PISO</v>
      </c>
      <c r="E27" s="40">
        <f>Hoja4!J34</f>
        <v>0</v>
      </c>
      <c r="F27" s="40">
        <f>Hoja4!N34</f>
        <v>0</v>
      </c>
      <c r="G27" s="40"/>
      <c r="H27" s="40">
        <f t="shared" si="0"/>
        <v>0</v>
      </c>
      <c r="I27" s="40">
        <f t="shared" si="1"/>
        <v>0</v>
      </c>
      <c r="J27" s="290" t="s">
        <v>209</v>
      </c>
      <c r="K27" s="44"/>
      <c r="L27" s="44"/>
      <c r="M27" s="44"/>
      <c r="N27" s="44"/>
      <c r="O27" s="44"/>
      <c r="P27" s="44"/>
      <c r="Q27" s="44"/>
      <c r="R27" s="44"/>
      <c r="S27" s="262">
        <f t="shared" si="2"/>
        <v>0</v>
      </c>
      <c r="T27" s="266" t="str">
        <f t="shared" si="3"/>
        <v>Economico</v>
      </c>
      <c r="U27">
        <f>VLOOKUP(T27,TABLAS!$J$4:$L$9,3,FALSE)</f>
        <v>1320</v>
      </c>
      <c r="V27">
        <f t="shared" si="12"/>
        <v>2026</v>
      </c>
      <c r="W27" t="str">
        <f>INICIO!$C$28</f>
        <v>2026</v>
      </c>
      <c r="X27" s="268">
        <f t="shared" si="4"/>
        <v>0</v>
      </c>
      <c r="Y27" s="269" t="str">
        <f>IF(X27&lt;TABLAS!$P$18,TABLAS!$Q$18,IF(X27&lt;TABLAS!$P$19,TABLAS!$Q$19,IF(X27&lt;TABLAS!$P$20,TABLAS!$Q$20,IF(X27&lt;TABLAS!$P$21,TABLAS!$Q$21,IF(X27&lt;TABLAS!$P$22,TABLAS!$Q$22,IF(X27&lt;TABLAS!$P$23,TABLAS!$Q$23,IF(X27&lt;TABLAS!$P$24,TABLAS!$Q$24,IF(X27&lt;TABLAS!$P$25,TABLAS!$Q$25,IF(X27&lt;TABLAS!$P$26,TABLAS!$Q$26,IF(X27&lt;TABLAS!$P$27,TABLAS!$Q$27,IF(X27&gt;=TABLAS!$O$28,TABLAS!$Q$28)))))))))))</f>
        <v>0 a 5</v>
      </c>
      <c r="Z27" s="262">
        <f>VLOOKUP(Y27,TABLAS!$J$18:$K$28,2,FALSE)</f>
        <v>1</v>
      </c>
      <c r="AA27" s="274" t="s">
        <v>262</v>
      </c>
      <c r="AB27" s="262">
        <f>VLOOKUP(AA27,TABLAS!$K$34:$L$39,2,FALSE)</f>
        <v>1</v>
      </c>
      <c r="AC27" s="262" t="str">
        <f>INICIO!$C$11</f>
        <v>ZONA 6</v>
      </c>
      <c r="AD27" s="263">
        <f>VLOOKUP(AC27,TABLAS!$V$18:$W$28,2,FALSE)</f>
        <v>1.1000000000000001</v>
      </c>
      <c r="AE27" s="44"/>
      <c r="AF27" s="44"/>
      <c r="AG27" s="279">
        <f t="shared" si="5"/>
        <v>0</v>
      </c>
      <c r="AH27" s="255">
        <f>IF($AG27&lt;TABLAS!$O$4,TABLAS!$P$4,IF($AG27&lt;TABLAS!$O$5,TABLAS!$P$5,IF($AG27&lt;TABLAS!$O$6,TABLAS!$P$6,IF($AG27&gt;TABLAS!$N$7,TABLAS!$P$7))))</f>
        <v>1</v>
      </c>
      <c r="AI27" s="255">
        <f>VLOOKUP($AH27,TABLAS!$P$4:$R$7,3,FALSE)</f>
        <v>3.4999999999999996E-3</v>
      </c>
      <c r="AJ27" s="255">
        <f>VLOOKUP($AH$3,TABLAS!$P$4:$R$7,2,FALSE)</f>
        <v>0</v>
      </c>
      <c r="AK27" s="280">
        <f t="shared" si="6"/>
        <v>-3.4999999999999996E-3</v>
      </c>
      <c r="AL27" s="44"/>
      <c r="AM27" s="44"/>
      <c r="AN27" s="281">
        <f t="shared" si="7"/>
        <v>0</v>
      </c>
      <c r="AO27" s="44"/>
      <c r="AP27" s="235">
        <f t="shared" si="8"/>
        <v>0</v>
      </c>
      <c r="AQ27" s="44"/>
      <c r="AR27" s="282">
        <f t="shared" si="9"/>
        <v>0</v>
      </c>
      <c r="AS27" s="283">
        <f t="shared" si="10"/>
        <v>0</v>
      </c>
      <c r="AT27" s="44"/>
      <c r="AU27" s="44"/>
      <c r="AV27" s="44"/>
      <c r="AW27" s="44"/>
      <c r="AX27" s="44"/>
      <c r="AY27" s="44"/>
      <c r="AZ27" s="44"/>
      <c r="BA27" s="44"/>
      <c r="BB27" s="44"/>
      <c r="BC27" s="44"/>
      <c r="BD27" s="44"/>
      <c r="BE27" s="44"/>
      <c r="BF27" s="44"/>
      <c r="BG27" s="44"/>
      <c r="BH27" s="44"/>
    </row>
    <row r="28" spans="1:60" ht="35.1" customHeight="1" thickBot="1" x14ac:dyDescent="0.45">
      <c r="A28" s="41">
        <f t="shared" si="11"/>
        <v>26</v>
      </c>
      <c r="B28" s="42">
        <f>Hoja2!B35</f>
        <v>0</v>
      </c>
      <c r="C28" s="14">
        <f>Hoja2!P35</f>
        <v>0</v>
      </c>
      <c r="D28" s="16">
        <f>Hoja2!C35</f>
        <v>0</v>
      </c>
      <c r="E28" s="15">
        <f>Hoja4!J35</f>
        <v>0</v>
      </c>
      <c r="F28" s="15">
        <f>Hoja4!N35</f>
        <v>0</v>
      </c>
      <c r="G28" s="15"/>
      <c r="H28" s="15">
        <f t="shared" si="0"/>
        <v>0</v>
      </c>
      <c r="I28" s="15">
        <f t="shared" si="1"/>
        <v>0</v>
      </c>
      <c r="J28" s="289" t="s">
        <v>209</v>
      </c>
      <c r="K28" s="44"/>
      <c r="L28" s="44"/>
      <c r="M28" s="44"/>
      <c r="N28" s="44"/>
      <c r="O28" s="44"/>
      <c r="P28" s="44"/>
      <c r="Q28" s="44"/>
      <c r="R28" s="44"/>
      <c r="S28" s="262">
        <f t="shared" si="2"/>
        <v>0</v>
      </c>
      <c r="T28" s="266" t="str">
        <f t="shared" si="3"/>
        <v>Economico</v>
      </c>
      <c r="U28">
        <f>VLOOKUP(T28,TABLAS!$J$4:$L$9,3,FALSE)</f>
        <v>1320</v>
      </c>
      <c r="V28">
        <f t="shared" si="12"/>
        <v>2026</v>
      </c>
      <c r="W28" t="str">
        <f>INICIO!$C$28</f>
        <v>2026</v>
      </c>
      <c r="X28" s="268">
        <f t="shared" si="4"/>
        <v>0</v>
      </c>
      <c r="Y28" s="269" t="str">
        <f>IF(X28&lt;TABLAS!$P$18,TABLAS!$Q$18,IF(X28&lt;TABLAS!$P$19,TABLAS!$Q$19,IF(X28&lt;TABLAS!$P$20,TABLAS!$Q$20,IF(X28&lt;TABLAS!$P$21,TABLAS!$Q$21,IF(X28&lt;TABLAS!$P$22,TABLAS!$Q$22,IF(X28&lt;TABLAS!$P$23,TABLAS!$Q$23,IF(X28&lt;TABLAS!$P$24,TABLAS!$Q$24,IF(X28&lt;TABLAS!$P$25,TABLAS!$Q$25,IF(X28&lt;TABLAS!$P$26,TABLAS!$Q$26,IF(X28&lt;TABLAS!$P$27,TABLAS!$Q$27,IF(X28&gt;=TABLAS!$O$28,TABLAS!$Q$28)))))))))))</f>
        <v>0 a 5</v>
      </c>
      <c r="Z28" s="262">
        <f>VLOOKUP(Y28,TABLAS!$J$18:$K$28,2,FALSE)</f>
        <v>1</v>
      </c>
      <c r="AA28" s="274" t="s">
        <v>262</v>
      </c>
      <c r="AB28" s="262">
        <f>VLOOKUP(AA28,TABLAS!$K$34:$L$39,2,FALSE)</f>
        <v>1</v>
      </c>
      <c r="AC28" s="262" t="str">
        <f>INICIO!$C$11</f>
        <v>ZONA 6</v>
      </c>
      <c r="AD28" s="263">
        <f>VLOOKUP(AC28,TABLAS!$V$18:$W$28,2,FALSE)</f>
        <v>1.1000000000000001</v>
      </c>
      <c r="AE28" s="44"/>
      <c r="AF28" s="44"/>
      <c r="AG28" s="279">
        <f t="shared" si="5"/>
        <v>0</v>
      </c>
      <c r="AH28" s="255">
        <f>IF($AG28&lt;TABLAS!$O$4,TABLAS!$P$4,IF($AG28&lt;TABLAS!$O$5,TABLAS!$P$5,IF($AG28&lt;TABLAS!$O$6,TABLAS!$P$6,IF($AG28&gt;TABLAS!$N$7,TABLAS!$P$7))))</f>
        <v>1</v>
      </c>
      <c r="AI28" s="255">
        <f>VLOOKUP($AH28,TABLAS!$P$4:$R$7,3,FALSE)</f>
        <v>3.4999999999999996E-3</v>
      </c>
      <c r="AJ28" s="255">
        <f>VLOOKUP($AH$3,TABLAS!$P$4:$R$7,2,FALSE)</f>
        <v>0</v>
      </c>
      <c r="AK28" s="280">
        <f t="shared" si="6"/>
        <v>-3.4999999999999996E-3</v>
      </c>
      <c r="AL28" s="44"/>
      <c r="AM28" s="44"/>
      <c r="AN28" s="281">
        <f t="shared" si="7"/>
        <v>0</v>
      </c>
      <c r="AO28" s="44"/>
      <c r="AP28" s="235">
        <f t="shared" si="8"/>
        <v>0</v>
      </c>
      <c r="AQ28" s="44"/>
      <c r="AR28" s="282">
        <f t="shared" si="9"/>
        <v>0</v>
      </c>
      <c r="AS28" s="283">
        <f t="shared" si="10"/>
        <v>0</v>
      </c>
      <c r="AT28" s="44"/>
      <c r="AU28" s="44"/>
      <c r="AV28" s="44"/>
      <c r="AW28" s="44"/>
      <c r="AX28" s="44"/>
      <c r="AY28" s="44"/>
      <c r="AZ28" s="44"/>
      <c r="BA28" s="44"/>
      <c r="BB28" s="44"/>
      <c r="BC28" s="44"/>
      <c r="BD28" s="44"/>
      <c r="BE28" s="44"/>
      <c r="BF28" s="44"/>
      <c r="BG28" s="44"/>
      <c r="BH28" s="44"/>
    </row>
    <row r="29" spans="1:60" ht="35.1" customHeight="1" thickBot="1" x14ac:dyDescent="0.45">
      <c r="A29" s="41">
        <f t="shared" si="11"/>
        <v>27</v>
      </c>
      <c r="B29" s="42" t="str">
        <f>Hoja2!B36</f>
        <v>PLANTA 4º PISO</v>
      </c>
      <c r="C29" s="14">
        <f>Hoja2!P36</f>
        <v>0</v>
      </c>
      <c r="D29" s="16" t="str">
        <f>Hoja2!C36</f>
        <v>DEPARTAMENTO 5E</v>
      </c>
      <c r="E29" s="15">
        <f>Hoja4!J36</f>
        <v>68.430000000000007</v>
      </c>
      <c r="F29" s="15">
        <f>Hoja4!N36</f>
        <v>35.85</v>
      </c>
      <c r="G29" s="15"/>
      <c r="H29" s="15">
        <f t="shared" si="0"/>
        <v>244098.62400000001</v>
      </c>
      <c r="I29" s="15">
        <f t="shared" si="1"/>
        <v>726</v>
      </c>
      <c r="J29" s="289" t="s">
        <v>214</v>
      </c>
      <c r="K29" s="44"/>
      <c r="L29" s="44"/>
      <c r="M29" s="44"/>
      <c r="N29" s="44"/>
      <c r="O29" s="44"/>
      <c r="P29" s="44"/>
      <c r="Q29" s="44"/>
      <c r="R29" s="44"/>
      <c r="S29" s="262">
        <f t="shared" si="2"/>
        <v>104.28</v>
      </c>
      <c r="T29" s="266" t="str">
        <f t="shared" si="3"/>
        <v>Muy Bueno</v>
      </c>
      <c r="U29">
        <f>VLOOKUP(T29,TABLAS!$J$4:$L$9,3,FALSE)</f>
        <v>2128</v>
      </c>
      <c r="V29">
        <f t="shared" si="12"/>
        <v>2026</v>
      </c>
      <c r="W29" t="str">
        <f>INICIO!$C$28</f>
        <v>2026</v>
      </c>
      <c r="X29" s="268">
        <f t="shared" si="4"/>
        <v>0</v>
      </c>
      <c r="Y29" s="269" t="str">
        <f>IF(X29&lt;TABLAS!$P$18,TABLAS!$Q$18,IF(X29&lt;TABLAS!$P$19,TABLAS!$Q$19,IF(X29&lt;TABLAS!$P$20,TABLAS!$Q$20,IF(X29&lt;TABLAS!$P$21,TABLAS!$Q$21,IF(X29&lt;TABLAS!$P$22,TABLAS!$Q$22,IF(X29&lt;TABLAS!$P$23,TABLAS!$Q$23,IF(X29&lt;TABLAS!$P$24,TABLAS!$Q$24,IF(X29&lt;TABLAS!$P$25,TABLAS!$Q$25,IF(X29&lt;TABLAS!$P$26,TABLAS!$Q$26,IF(X29&lt;TABLAS!$P$27,TABLAS!$Q$27,IF(X29&gt;=TABLAS!$O$28,TABLAS!$Q$28)))))))))))</f>
        <v>0 a 5</v>
      </c>
      <c r="Z29" s="262">
        <f>VLOOKUP(Y29,TABLAS!$J$18:$K$28,2,FALSE)</f>
        <v>1</v>
      </c>
      <c r="AA29" s="274" t="s">
        <v>262</v>
      </c>
      <c r="AB29" s="262">
        <f>VLOOKUP(AA29,TABLAS!$K$34:$L$39,2,FALSE)</f>
        <v>1</v>
      </c>
      <c r="AC29" s="262" t="str">
        <f>INICIO!$C$11</f>
        <v>ZONA 6</v>
      </c>
      <c r="AD29" s="263">
        <f>VLOOKUP(AC29,TABLAS!$V$18:$W$28,2,FALSE)</f>
        <v>1.1000000000000001</v>
      </c>
      <c r="AE29" s="44"/>
      <c r="AF29" s="44"/>
      <c r="AG29" s="279">
        <f t="shared" si="5"/>
        <v>244098.62400000001</v>
      </c>
      <c r="AH29" s="255">
        <f>IF($AG29&lt;TABLAS!$O$4,TABLAS!$P$4,IF($AG29&lt;TABLAS!$O$5,TABLAS!$P$5,IF($AG29&lt;TABLAS!$O$6,TABLAS!$P$6,IF($AG29&gt;TABLAS!$N$7,TABLAS!$P$7))))</f>
        <v>1</v>
      </c>
      <c r="AI29" s="255">
        <f>VLOOKUP($AH29,TABLAS!$P$4:$R$7,3,FALSE)</f>
        <v>3.4999999999999996E-3</v>
      </c>
      <c r="AJ29" s="255">
        <f>VLOOKUP($AH$3,TABLAS!$P$4:$R$7,2,FALSE)</f>
        <v>0</v>
      </c>
      <c r="AK29" s="280">
        <f t="shared" si="6"/>
        <v>854.34168399999999</v>
      </c>
      <c r="AL29" s="44"/>
      <c r="AM29" s="44"/>
      <c r="AN29" s="281">
        <f t="shared" si="7"/>
        <v>854</v>
      </c>
      <c r="AO29" s="44"/>
      <c r="AP29" s="235">
        <f t="shared" si="8"/>
        <v>854</v>
      </c>
      <c r="AQ29" s="44"/>
      <c r="AR29" s="282">
        <f t="shared" si="9"/>
        <v>128</v>
      </c>
      <c r="AS29" s="283">
        <f t="shared" si="10"/>
        <v>726</v>
      </c>
      <c r="AT29" s="44"/>
      <c r="AU29" s="44"/>
      <c r="AV29" s="44"/>
      <c r="AW29" s="44"/>
      <c r="AX29" s="44"/>
      <c r="AY29" s="44"/>
      <c r="AZ29" s="44"/>
      <c r="BA29" s="44"/>
      <c r="BB29" s="44"/>
      <c r="BC29" s="44"/>
      <c r="BD29" s="44"/>
      <c r="BE29" s="44"/>
      <c r="BF29" s="44"/>
      <c r="BG29" s="44"/>
      <c r="BH29" s="44"/>
    </row>
    <row r="30" spans="1:60" ht="35.1" customHeight="1" thickBot="1" x14ac:dyDescent="0.45">
      <c r="A30" s="41">
        <f t="shared" si="11"/>
        <v>28</v>
      </c>
      <c r="B30" s="42">
        <f>Hoja2!B37</f>
        <v>0</v>
      </c>
      <c r="C30" s="14">
        <f>Hoja2!P37</f>
        <v>0</v>
      </c>
      <c r="D30" s="16">
        <f>Hoja2!C37</f>
        <v>0</v>
      </c>
      <c r="E30" s="15">
        <f>Hoja4!J37</f>
        <v>0</v>
      </c>
      <c r="F30" s="15">
        <f>Hoja4!N37</f>
        <v>0</v>
      </c>
      <c r="G30" s="15"/>
      <c r="H30" s="15">
        <f t="shared" si="0"/>
        <v>0</v>
      </c>
      <c r="I30" s="15">
        <f t="shared" si="1"/>
        <v>0</v>
      </c>
      <c r="J30" s="289" t="s">
        <v>209</v>
      </c>
      <c r="K30" s="44"/>
      <c r="L30" s="44"/>
      <c r="M30" s="44"/>
      <c r="N30" s="44"/>
      <c r="O30" s="44"/>
      <c r="P30" s="44"/>
      <c r="Q30" s="44"/>
      <c r="R30" s="44"/>
      <c r="S30" s="262">
        <f t="shared" si="2"/>
        <v>0</v>
      </c>
      <c r="T30" s="266" t="str">
        <f t="shared" si="3"/>
        <v>Economico</v>
      </c>
      <c r="U30">
        <f>VLOOKUP(T30,TABLAS!$J$4:$L$9,3,FALSE)</f>
        <v>1320</v>
      </c>
      <c r="V30">
        <f t="shared" si="12"/>
        <v>2026</v>
      </c>
      <c r="W30" t="str">
        <f>INICIO!$C$28</f>
        <v>2026</v>
      </c>
      <c r="X30" s="268">
        <f t="shared" si="4"/>
        <v>0</v>
      </c>
      <c r="Y30" s="269" t="str">
        <f>IF(X30&lt;TABLAS!$P$18,TABLAS!$Q$18,IF(X30&lt;TABLAS!$P$19,TABLAS!$Q$19,IF(X30&lt;TABLAS!$P$20,TABLAS!$Q$20,IF(X30&lt;TABLAS!$P$21,TABLAS!$Q$21,IF(X30&lt;TABLAS!$P$22,TABLAS!$Q$22,IF(X30&lt;TABLAS!$P$23,TABLAS!$Q$23,IF(X30&lt;TABLAS!$P$24,TABLAS!$Q$24,IF(X30&lt;TABLAS!$P$25,TABLAS!$Q$25,IF(X30&lt;TABLAS!$P$26,TABLAS!$Q$26,IF(X30&lt;TABLAS!$P$27,TABLAS!$Q$27,IF(X30&gt;=TABLAS!$O$28,TABLAS!$Q$28)))))))))))</f>
        <v>0 a 5</v>
      </c>
      <c r="Z30" s="262">
        <f>VLOOKUP(Y30,TABLAS!$J$18:$K$28,2,FALSE)</f>
        <v>1</v>
      </c>
      <c r="AA30" s="274" t="s">
        <v>262</v>
      </c>
      <c r="AB30" s="262">
        <f>VLOOKUP(AA30,TABLAS!$K$34:$L$39,2,FALSE)</f>
        <v>1</v>
      </c>
      <c r="AC30" s="262" t="str">
        <f>INICIO!$C$11</f>
        <v>ZONA 6</v>
      </c>
      <c r="AD30" s="263">
        <f>VLOOKUP(AC30,TABLAS!$V$18:$W$28,2,FALSE)</f>
        <v>1.1000000000000001</v>
      </c>
      <c r="AE30" s="44"/>
      <c r="AF30" s="44"/>
      <c r="AG30" s="279">
        <f t="shared" si="5"/>
        <v>0</v>
      </c>
      <c r="AH30" s="255">
        <f>IF($AG30&lt;TABLAS!$O$4,TABLAS!$P$4,IF($AG30&lt;TABLAS!$O$5,TABLAS!$P$5,IF($AG30&lt;TABLAS!$O$6,TABLAS!$P$6,IF($AG30&gt;TABLAS!$N$7,TABLAS!$P$7))))</f>
        <v>1</v>
      </c>
      <c r="AI30" s="255">
        <f>VLOOKUP($AH30,TABLAS!$P$4:$R$7,3,FALSE)</f>
        <v>3.4999999999999996E-3</v>
      </c>
      <c r="AJ30" s="255">
        <f>VLOOKUP($AH$3,TABLAS!$P$4:$R$7,2,FALSE)</f>
        <v>0</v>
      </c>
      <c r="AK30" s="280">
        <f t="shared" si="6"/>
        <v>-3.4999999999999996E-3</v>
      </c>
      <c r="AL30" s="44"/>
      <c r="AM30" s="44"/>
      <c r="AN30" s="281">
        <f t="shared" si="7"/>
        <v>0</v>
      </c>
      <c r="AO30" s="44"/>
      <c r="AP30" s="235">
        <f t="shared" si="8"/>
        <v>0</v>
      </c>
      <c r="AQ30" s="44"/>
      <c r="AR30" s="282">
        <f t="shared" si="9"/>
        <v>0</v>
      </c>
      <c r="AS30" s="283">
        <f t="shared" si="10"/>
        <v>0</v>
      </c>
      <c r="AT30" s="44"/>
      <c r="AU30" s="44"/>
      <c r="AV30" s="44"/>
      <c r="AW30" s="44"/>
      <c r="AX30" s="44"/>
      <c r="AY30" s="44"/>
      <c r="AZ30" s="44"/>
      <c r="BA30" s="44"/>
      <c r="BB30" s="44"/>
      <c r="BC30" s="44"/>
      <c r="BD30" s="44"/>
      <c r="BE30" s="44"/>
      <c r="BF30" s="44"/>
      <c r="BG30" s="44"/>
      <c r="BH30" s="44"/>
    </row>
    <row r="31" spans="1:60" ht="35.1" customHeight="1" thickBot="1" x14ac:dyDescent="0.45">
      <c r="A31" s="41">
        <f t="shared" si="11"/>
        <v>29</v>
      </c>
      <c r="B31" s="42">
        <f>Hoja2!B38</f>
        <v>0</v>
      </c>
      <c r="C31" s="14">
        <f>Hoja2!P38</f>
        <v>0</v>
      </c>
      <c r="D31" s="16">
        <f>Hoja2!C38</f>
        <v>0</v>
      </c>
      <c r="E31" s="15">
        <f>Hoja4!J38</f>
        <v>0</v>
      </c>
      <c r="F31" s="15">
        <f>Hoja4!N38</f>
        <v>0</v>
      </c>
      <c r="G31" s="15"/>
      <c r="H31" s="15">
        <f t="shared" si="0"/>
        <v>0</v>
      </c>
      <c r="I31" s="15">
        <f t="shared" si="1"/>
        <v>0</v>
      </c>
      <c r="J31" s="289" t="s">
        <v>209</v>
      </c>
      <c r="K31" s="44"/>
      <c r="L31" s="44"/>
      <c r="M31" s="44"/>
      <c r="N31" s="44"/>
      <c r="O31" s="44"/>
      <c r="P31" s="44"/>
      <c r="Q31" s="44"/>
      <c r="R31" s="44"/>
      <c r="S31" s="262">
        <f t="shared" si="2"/>
        <v>0</v>
      </c>
      <c r="T31" s="266" t="str">
        <f t="shared" si="3"/>
        <v>Economico</v>
      </c>
      <c r="U31">
        <f>VLOOKUP(T31,TABLAS!$J$4:$L$9,3,FALSE)</f>
        <v>1320</v>
      </c>
      <c r="V31">
        <f t="shared" si="12"/>
        <v>2026</v>
      </c>
      <c r="W31" t="str">
        <f>INICIO!$C$28</f>
        <v>2026</v>
      </c>
      <c r="X31" s="268">
        <f t="shared" si="4"/>
        <v>0</v>
      </c>
      <c r="Y31" s="269" t="str">
        <f>IF(X31&lt;TABLAS!$P$18,TABLAS!$Q$18,IF(X31&lt;TABLAS!$P$19,TABLAS!$Q$19,IF(X31&lt;TABLAS!$P$20,TABLAS!$Q$20,IF(X31&lt;TABLAS!$P$21,TABLAS!$Q$21,IF(X31&lt;TABLAS!$P$22,TABLAS!$Q$22,IF(X31&lt;TABLAS!$P$23,TABLAS!$Q$23,IF(X31&lt;TABLAS!$P$24,TABLAS!$Q$24,IF(X31&lt;TABLAS!$P$25,TABLAS!$Q$25,IF(X31&lt;TABLAS!$P$26,TABLAS!$Q$26,IF(X31&lt;TABLAS!$P$27,TABLAS!$Q$27,IF(X31&gt;=TABLAS!$O$28,TABLAS!$Q$28)))))))))))</f>
        <v>0 a 5</v>
      </c>
      <c r="Z31" s="262">
        <f>VLOOKUP(Y31,TABLAS!$J$18:$K$28,2,FALSE)</f>
        <v>1</v>
      </c>
      <c r="AA31" s="274" t="s">
        <v>262</v>
      </c>
      <c r="AB31" s="262">
        <f>VLOOKUP(AA31,TABLAS!$K$34:$L$39,2,FALSE)</f>
        <v>1</v>
      </c>
      <c r="AC31" s="262" t="str">
        <f>INICIO!$C$11</f>
        <v>ZONA 6</v>
      </c>
      <c r="AD31" s="263">
        <f>VLOOKUP(AC31,TABLAS!$V$18:$W$28,2,FALSE)</f>
        <v>1.1000000000000001</v>
      </c>
      <c r="AE31" s="44"/>
      <c r="AF31" s="44"/>
      <c r="AG31" s="279">
        <f t="shared" si="5"/>
        <v>0</v>
      </c>
      <c r="AH31" s="255">
        <f>IF($AG31&lt;TABLAS!$O$4,TABLAS!$P$4,IF($AG31&lt;TABLAS!$O$5,TABLAS!$P$5,IF($AG31&lt;TABLAS!$O$6,TABLAS!$P$6,IF($AG31&gt;TABLAS!$N$7,TABLAS!$P$7))))</f>
        <v>1</v>
      </c>
      <c r="AI31" s="255">
        <f>VLOOKUP($AH31,TABLAS!$P$4:$R$7,3,FALSE)</f>
        <v>3.4999999999999996E-3</v>
      </c>
      <c r="AJ31" s="255">
        <f>VLOOKUP($AH$3,TABLAS!$P$4:$R$7,2,FALSE)</f>
        <v>0</v>
      </c>
      <c r="AK31" s="280">
        <f t="shared" si="6"/>
        <v>-3.4999999999999996E-3</v>
      </c>
      <c r="AL31" s="44"/>
      <c r="AM31" s="44"/>
      <c r="AN31" s="281">
        <f t="shared" si="7"/>
        <v>0</v>
      </c>
      <c r="AO31" s="44"/>
      <c r="AP31" s="235">
        <f t="shared" si="8"/>
        <v>0</v>
      </c>
      <c r="AQ31" s="44"/>
      <c r="AR31" s="282">
        <f t="shared" si="9"/>
        <v>0</v>
      </c>
      <c r="AS31" s="283">
        <f t="shared" si="10"/>
        <v>0</v>
      </c>
      <c r="AT31" s="44"/>
      <c r="AU31" s="44"/>
      <c r="AV31" s="44"/>
      <c r="AW31" s="44"/>
      <c r="AX31" s="44"/>
      <c r="AY31" s="44"/>
      <c r="AZ31" s="44"/>
      <c r="BA31" s="44"/>
      <c r="BB31" s="44"/>
      <c r="BC31" s="44"/>
      <c r="BD31" s="44"/>
      <c r="BE31" s="44"/>
      <c r="BF31" s="44"/>
      <c r="BG31" s="44"/>
      <c r="BH31" s="44"/>
    </row>
    <row r="32" spans="1:60" ht="35.1" customHeight="1" thickBot="1" x14ac:dyDescent="0.45">
      <c r="A32" s="22">
        <f t="shared" si="11"/>
        <v>30</v>
      </c>
      <c r="B32" s="43">
        <f>Hoja2!B39</f>
        <v>0</v>
      </c>
      <c r="C32" s="38">
        <f>Hoja2!P39</f>
        <v>0</v>
      </c>
      <c r="D32" s="39">
        <f>Hoja2!C39</f>
        <v>0</v>
      </c>
      <c r="E32" s="40">
        <f>Hoja4!J39</f>
        <v>0</v>
      </c>
      <c r="F32" s="40">
        <f>Hoja4!N39</f>
        <v>0</v>
      </c>
      <c r="G32" s="40"/>
      <c r="H32" s="40">
        <f t="shared" si="0"/>
        <v>0</v>
      </c>
      <c r="I32" s="40">
        <f t="shared" si="1"/>
        <v>0</v>
      </c>
      <c r="J32" s="290" t="s">
        <v>209</v>
      </c>
      <c r="K32" s="44"/>
      <c r="L32" s="44"/>
      <c r="M32" s="44"/>
      <c r="N32" s="44"/>
      <c r="O32" s="44"/>
      <c r="P32" s="44"/>
      <c r="Q32" s="44"/>
      <c r="R32" s="44"/>
      <c r="S32" s="262">
        <f t="shared" si="2"/>
        <v>0</v>
      </c>
      <c r="T32" s="266" t="str">
        <f t="shared" si="3"/>
        <v>Economico</v>
      </c>
      <c r="U32">
        <f>VLOOKUP(T32,TABLAS!$J$4:$L$9,3,FALSE)</f>
        <v>1320</v>
      </c>
      <c r="V32">
        <f t="shared" si="12"/>
        <v>2026</v>
      </c>
      <c r="W32" t="str">
        <f>INICIO!$C$28</f>
        <v>2026</v>
      </c>
      <c r="X32" s="268">
        <f t="shared" si="4"/>
        <v>0</v>
      </c>
      <c r="Y32" s="269" t="str">
        <f>IF(X32&lt;TABLAS!$P$18,TABLAS!$Q$18,IF(X32&lt;TABLAS!$P$19,TABLAS!$Q$19,IF(X32&lt;TABLAS!$P$20,TABLAS!$Q$20,IF(X32&lt;TABLAS!$P$21,TABLAS!$Q$21,IF(X32&lt;TABLAS!$P$22,TABLAS!$Q$22,IF(X32&lt;TABLAS!$P$23,TABLAS!$Q$23,IF(X32&lt;TABLAS!$P$24,TABLAS!$Q$24,IF(X32&lt;TABLAS!$P$25,TABLAS!$Q$25,IF(X32&lt;TABLAS!$P$26,TABLAS!$Q$26,IF(X32&lt;TABLAS!$P$27,TABLAS!$Q$27,IF(X32&gt;=TABLAS!$O$28,TABLAS!$Q$28)))))))))))</f>
        <v>0 a 5</v>
      </c>
      <c r="Z32" s="262">
        <f>VLOOKUP(Y32,TABLAS!$J$18:$K$28,2,FALSE)</f>
        <v>1</v>
      </c>
      <c r="AA32" s="274" t="s">
        <v>262</v>
      </c>
      <c r="AB32" s="262">
        <f>VLOOKUP(AA32,TABLAS!$K$34:$L$39,2,FALSE)</f>
        <v>1</v>
      </c>
      <c r="AC32" s="262" t="str">
        <f>INICIO!$C$11</f>
        <v>ZONA 6</v>
      </c>
      <c r="AD32" s="263">
        <f>VLOOKUP(AC32,TABLAS!$V$18:$W$28,2,FALSE)</f>
        <v>1.1000000000000001</v>
      </c>
      <c r="AE32" s="44"/>
      <c r="AF32" s="44"/>
      <c r="AG32" s="279">
        <f t="shared" si="5"/>
        <v>0</v>
      </c>
      <c r="AH32" s="255">
        <f>IF($AG32&lt;TABLAS!$O$4,TABLAS!$P$4,IF($AG32&lt;TABLAS!$O$5,TABLAS!$P$5,IF($AG32&lt;TABLAS!$O$6,TABLAS!$P$6,IF($AG32&gt;TABLAS!$N$7,TABLAS!$P$7))))</f>
        <v>1</v>
      </c>
      <c r="AI32" s="255">
        <f>VLOOKUP($AH32,TABLAS!$P$4:$R$7,3,FALSE)</f>
        <v>3.4999999999999996E-3</v>
      </c>
      <c r="AJ32" s="255">
        <f>VLOOKUP($AH$3,TABLAS!$P$4:$R$7,2,FALSE)</f>
        <v>0</v>
      </c>
      <c r="AK32" s="280">
        <f t="shared" si="6"/>
        <v>-3.4999999999999996E-3</v>
      </c>
      <c r="AL32" s="44"/>
      <c r="AM32" s="44"/>
      <c r="AN32" s="281">
        <f t="shared" si="7"/>
        <v>0</v>
      </c>
      <c r="AO32" s="44"/>
      <c r="AP32" s="235">
        <f t="shared" si="8"/>
        <v>0</v>
      </c>
      <c r="AQ32" s="44"/>
      <c r="AR32" s="282">
        <f t="shared" si="9"/>
        <v>0</v>
      </c>
      <c r="AS32" s="283">
        <f t="shared" si="10"/>
        <v>0</v>
      </c>
      <c r="AT32" s="44"/>
      <c r="AU32" s="44"/>
      <c r="AV32" s="44"/>
      <c r="AW32" s="44"/>
      <c r="AX32" s="44"/>
      <c r="AY32" s="44"/>
      <c r="AZ32" s="44"/>
      <c r="BA32" s="44"/>
      <c r="BB32" s="44"/>
      <c r="BC32" s="44"/>
      <c r="BD32" s="44"/>
      <c r="BE32" s="44"/>
      <c r="BF32" s="44"/>
      <c r="BG32" s="44"/>
      <c r="BH32" s="44"/>
    </row>
    <row r="33" spans="1:60" ht="35.1" customHeight="1" thickBot="1" x14ac:dyDescent="0.45">
      <c r="A33" s="41">
        <f t="shared" si="11"/>
        <v>31</v>
      </c>
      <c r="B33" s="42">
        <f>Hoja2!B40</f>
        <v>0</v>
      </c>
      <c r="C33" s="14">
        <f>Hoja2!P40</f>
        <v>0</v>
      </c>
      <c r="D33" s="16" t="str">
        <f>Hoja2!C40</f>
        <v>PLANTA 4º PISO</v>
      </c>
      <c r="E33" s="15">
        <f>Hoja4!J40</f>
        <v>0</v>
      </c>
      <c r="F33" s="15">
        <f>Hoja4!N40</f>
        <v>0</v>
      </c>
      <c r="G33" s="15"/>
      <c r="H33" s="15">
        <f t="shared" si="0"/>
        <v>0</v>
      </c>
      <c r="I33" s="15">
        <f t="shared" si="1"/>
        <v>0</v>
      </c>
      <c r="J33" s="289" t="s">
        <v>209</v>
      </c>
      <c r="K33" s="44"/>
      <c r="L33" s="44"/>
      <c r="M33" s="44"/>
      <c r="N33" s="44"/>
      <c r="O33" s="44"/>
      <c r="P33" s="44"/>
      <c r="Q33" s="44"/>
      <c r="R33" s="44"/>
      <c r="S33" s="262">
        <f t="shared" si="2"/>
        <v>0</v>
      </c>
      <c r="T33" s="266" t="str">
        <f t="shared" si="3"/>
        <v>Economico</v>
      </c>
      <c r="U33">
        <f>VLOOKUP(T33,TABLAS!$J$4:$L$9,3,FALSE)</f>
        <v>1320</v>
      </c>
      <c r="V33">
        <f t="shared" si="12"/>
        <v>2026</v>
      </c>
      <c r="W33" t="str">
        <f>INICIO!$C$28</f>
        <v>2026</v>
      </c>
      <c r="X33" s="268">
        <f t="shared" si="4"/>
        <v>0</v>
      </c>
      <c r="Y33" s="269" t="str">
        <f>IF(X33&lt;TABLAS!$P$18,TABLAS!$Q$18,IF(X33&lt;TABLAS!$P$19,TABLAS!$Q$19,IF(X33&lt;TABLAS!$P$20,TABLAS!$Q$20,IF(X33&lt;TABLAS!$P$21,TABLAS!$Q$21,IF(X33&lt;TABLAS!$P$22,TABLAS!$Q$22,IF(X33&lt;TABLAS!$P$23,TABLAS!$Q$23,IF(X33&lt;TABLAS!$P$24,TABLAS!$Q$24,IF(X33&lt;TABLAS!$P$25,TABLAS!$Q$25,IF(X33&lt;TABLAS!$P$26,TABLAS!$Q$26,IF(X33&lt;TABLAS!$P$27,TABLAS!$Q$27,IF(X33&gt;=TABLAS!$O$28,TABLAS!$Q$28)))))))))))</f>
        <v>0 a 5</v>
      </c>
      <c r="Z33" s="262">
        <f>VLOOKUP(Y33,TABLAS!$J$18:$K$28,2,FALSE)</f>
        <v>1</v>
      </c>
      <c r="AA33" s="274" t="s">
        <v>262</v>
      </c>
      <c r="AB33" s="262">
        <f>VLOOKUP(AA33,TABLAS!$K$34:$L$39,2,FALSE)</f>
        <v>1</v>
      </c>
      <c r="AC33" s="262" t="str">
        <f>INICIO!$C$11</f>
        <v>ZONA 6</v>
      </c>
      <c r="AD33" s="263">
        <f>VLOOKUP(AC33,TABLAS!$V$18:$W$28,2,FALSE)</f>
        <v>1.1000000000000001</v>
      </c>
      <c r="AE33" s="44"/>
      <c r="AF33" s="44"/>
      <c r="AG33" s="279">
        <f t="shared" si="5"/>
        <v>0</v>
      </c>
      <c r="AH33" s="255">
        <f>IF($AG33&lt;TABLAS!$O$4,TABLAS!$P$4,IF($AG33&lt;TABLAS!$O$5,TABLAS!$P$5,IF($AG33&lt;TABLAS!$O$6,TABLAS!$P$6,IF($AG33&gt;TABLAS!$N$7,TABLAS!$P$7))))</f>
        <v>1</v>
      </c>
      <c r="AI33" s="255">
        <f>VLOOKUP($AH33,TABLAS!$P$4:$R$7,3,FALSE)</f>
        <v>3.4999999999999996E-3</v>
      </c>
      <c r="AJ33" s="255">
        <f>VLOOKUP($AH$3,TABLAS!$P$4:$R$7,2,FALSE)</f>
        <v>0</v>
      </c>
      <c r="AK33" s="280">
        <f t="shared" si="6"/>
        <v>-3.4999999999999996E-3</v>
      </c>
      <c r="AL33" s="44"/>
      <c r="AM33" s="44"/>
      <c r="AN33" s="281">
        <f t="shared" si="7"/>
        <v>0</v>
      </c>
      <c r="AO33" s="44"/>
      <c r="AP33" s="235">
        <f t="shared" si="8"/>
        <v>0</v>
      </c>
      <c r="AQ33" s="44"/>
      <c r="AR33" s="282">
        <f t="shared" si="9"/>
        <v>0</v>
      </c>
      <c r="AS33" s="283">
        <f t="shared" si="10"/>
        <v>0</v>
      </c>
      <c r="AT33" s="44"/>
      <c r="AU33" s="44"/>
      <c r="AV33" s="44"/>
      <c r="AW33" s="44"/>
      <c r="AX33" s="44"/>
      <c r="AY33" s="44"/>
      <c r="AZ33" s="44"/>
      <c r="BA33" s="44"/>
      <c r="BB33" s="44"/>
      <c r="BC33" s="44"/>
      <c r="BD33" s="44"/>
      <c r="BE33" s="44"/>
      <c r="BF33" s="44"/>
      <c r="BG33" s="44"/>
      <c r="BH33" s="44"/>
    </row>
    <row r="34" spans="1:60" ht="35.1" customHeight="1" thickBot="1" x14ac:dyDescent="0.45">
      <c r="A34" s="41">
        <f t="shared" si="11"/>
        <v>32</v>
      </c>
      <c r="B34" s="42">
        <f>Hoja2!B41</f>
        <v>0</v>
      </c>
      <c r="C34" s="14">
        <f>Hoja2!P41</f>
        <v>0</v>
      </c>
      <c r="D34" s="16">
        <f>Hoja2!C41</f>
        <v>0</v>
      </c>
      <c r="E34" s="15">
        <f>Hoja4!J41</f>
        <v>0</v>
      </c>
      <c r="F34" s="15">
        <f>Hoja4!N41</f>
        <v>0</v>
      </c>
      <c r="G34" s="15"/>
      <c r="H34" s="15">
        <f t="shared" si="0"/>
        <v>0</v>
      </c>
      <c r="I34" s="15">
        <f t="shared" si="1"/>
        <v>0</v>
      </c>
      <c r="J34" s="289" t="s">
        <v>209</v>
      </c>
      <c r="K34" s="44"/>
      <c r="L34" s="44"/>
      <c r="M34" s="44"/>
      <c r="N34" s="44"/>
      <c r="O34" s="44"/>
      <c r="P34" s="44"/>
      <c r="Q34" s="44"/>
      <c r="R34" s="44"/>
      <c r="S34" s="262">
        <f t="shared" si="2"/>
        <v>0</v>
      </c>
      <c r="T34" s="266" t="str">
        <f t="shared" si="3"/>
        <v>Economico</v>
      </c>
      <c r="U34">
        <f>VLOOKUP(T34,TABLAS!$J$4:$L$9,3,FALSE)</f>
        <v>1320</v>
      </c>
      <c r="V34">
        <f t="shared" si="12"/>
        <v>2026</v>
      </c>
      <c r="W34" t="str">
        <f>INICIO!$C$28</f>
        <v>2026</v>
      </c>
      <c r="X34" s="268">
        <f t="shared" si="4"/>
        <v>0</v>
      </c>
      <c r="Y34" s="269" t="str">
        <f>IF(X34&lt;TABLAS!$P$18,TABLAS!$Q$18,IF(X34&lt;TABLAS!$P$19,TABLAS!$Q$19,IF(X34&lt;TABLAS!$P$20,TABLAS!$Q$20,IF(X34&lt;TABLAS!$P$21,TABLAS!$Q$21,IF(X34&lt;TABLAS!$P$22,TABLAS!$Q$22,IF(X34&lt;TABLAS!$P$23,TABLAS!$Q$23,IF(X34&lt;TABLAS!$P$24,TABLAS!$Q$24,IF(X34&lt;TABLAS!$P$25,TABLAS!$Q$25,IF(X34&lt;TABLAS!$P$26,TABLAS!$Q$26,IF(X34&lt;TABLAS!$P$27,TABLAS!$Q$27,IF(X34&gt;=TABLAS!$O$28,TABLAS!$Q$28)))))))))))</f>
        <v>0 a 5</v>
      </c>
      <c r="Z34" s="262">
        <f>VLOOKUP(Y34,TABLAS!$J$18:$K$28,2,FALSE)</f>
        <v>1</v>
      </c>
      <c r="AA34" s="274" t="s">
        <v>262</v>
      </c>
      <c r="AB34" s="262">
        <f>VLOOKUP(AA34,TABLAS!$K$34:$L$39,2,FALSE)</f>
        <v>1</v>
      </c>
      <c r="AC34" s="262" t="str">
        <f>INICIO!$C$11</f>
        <v>ZONA 6</v>
      </c>
      <c r="AD34" s="263">
        <f>VLOOKUP(AC34,TABLAS!$V$18:$W$28,2,FALSE)</f>
        <v>1.1000000000000001</v>
      </c>
      <c r="AE34" s="44"/>
      <c r="AF34" s="44"/>
      <c r="AG34" s="279">
        <f t="shared" si="5"/>
        <v>0</v>
      </c>
      <c r="AH34" s="255">
        <f>IF($AG34&lt;TABLAS!$O$4,TABLAS!$P$4,IF($AG34&lt;TABLAS!$O$5,TABLAS!$P$5,IF($AG34&lt;TABLAS!$O$6,TABLAS!$P$6,IF($AG34&gt;TABLAS!$N$7,TABLAS!$P$7))))</f>
        <v>1</v>
      </c>
      <c r="AI34" s="255">
        <f>VLOOKUP($AH34,TABLAS!$P$4:$R$7,3,FALSE)</f>
        <v>3.4999999999999996E-3</v>
      </c>
      <c r="AJ34" s="255">
        <f>VLOOKUP($AH$3,TABLAS!$P$4:$R$7,2,FALSE)</f>
        <v>0</v>
      </c>
      <c r="AK34" s="280">
        <f t="shared" si="6"/>
        <v>-3.4999999999999996E-3</v>
      </c>
      <c r="AL34" s="44"/>
      <c r="AM34" s="44"/>
      <c r="AN34" s="281">
        <f t="shared" si="7"/>
        <v>0</v>
      </c>
      <c r="AO34" s="44"/>
      <c r="AP34" s="235">
        <f t="shared" si="8"/>
        <v>0</v>
      </c>
      <c r="AQ34" s="44"/>
      <c r="AR34" s="282">
        <f t="shared" si="9"/>
        <v>0</v>
      </c>
      <c r="AS34" s="283">
        <f t="shared" si="10"/>
        <v>0</v>
      </c>
      <c r="AT34" s="44"/>
      <c r="AU34" s="44"/>
      <c r="AV34" s="44"/>
      <c r="AW34" s="44"/>
      <c r="AX34" s="44"/>
      <c r="AY34" s="44"/>
      <c r="AZ34" s="44"/>
      <c r="BA34" s="44"/>
      <c r="BB34" s="44"/>
      <c r="BC34" s="44"/>
      <c r="BD34" s="44"/>
      <c r="BE34" s="44"/>
      <c r="BF34" s="44"/>
      <c r="BG34" s="44"/>
      <c r="BH34" s="44"/>
    </row>
    <row r="35" spans="1:60" ht="35.1" customHeight="1" thickBot="1" x14ac:dyDescent="0.45">
      <c r="A35" s="41">
        <f t="shared" si="11"/>
        <v>33</v>
      </c>
      <c r="B35" s="42">
        <f>Hoja2!B42</f>
        <v>0</v>
      </c>
      <c r="C35" s="14">
        <f>Hoja2!P42</f>
        <v>0</v>
      </c>
      <c r="D35" s="16">
        <f>Hoja2!C42</f>
        <v>0</v>
      </c>
      <c r="E35" s="15">
        <f>Hoja4!J42</f>
        <v>0</v>
      </c>
      <c r="F35" s="15">
        <f>Hoja4!N42</f>
        <v>0</v>
      </c>
      <c r="G35" s="15"/>
      <c r="H35" s="15">
        <f t="shared" si="0"/>
        <v>0</v>
      </c>
      <c r="I35" s="15">
        <f t="shared" si="1"/>
        <v>0</v>
      </c>
      <c r="J35" s="289" t="s">
        <v>209</v>
      </c>
      <c r="K35" s="44"/>
      <c r="L35" s="44"/>
      <c r="M35" s="44"/>
      <c r="N35" s="44"/>
      <c r="O35" s="44"/>
      <c r="P35" s="44"/>
      <c r="Q35" s="44"/>
      <c r="R35" s="44"/>
      <c r="S35" s="262">
        <f t="shared" si="2"/>
        <v>0</v>
      </c>
      <c r="T35" s="266" t="str">
        <f t="shared" si="3"/>
        <v>Economico</v>
      </c>
      <c r="U35">
        <f>VLOOKUP(T35,TABLAS!$J$4:$L$9,3,FALSE)</f>
        <v>1320</v>
      </c>
      <c r="V35">
        <f t="shared" si="12"/>
        <v>2026</v>
      </c>
      <c r="W35" t="str">
        <f>INICIO!$C$28</f>
        <v>2026</v>
      </c>
      <c r="X35" s="268">
        <f t="shared" si="4"/>
        <v>0</v>
      </c>
      <c r="Y35" s="269" t="str">
        <f>IF(X35&lt;TABLAS!$P$18,TABLAS!$Q$18,IF(X35&lt;TABLAS!$P$19,TABLAS!$Q$19,IF(X35&lt;TABLAS!$P$20,TABLAS!$Q$20,IF(X35&lt;TABLAS!$P$21,TABLAS!$Q$21,IF(X35&lt;TABLAS!$P$22,TABLAS!$Q$22,IF(X35&lt;TABLAS!$P$23,TABLAS!$Q$23,IF(X35&lt;TABLAS!$P$24,TABLAS!$Q$24,IF(X35&lt;TABLAS!$P$25,TABLAS!$Q$25,IF(X35&lt;TABLAS!$P$26,TABLAS!$Q$26,IF(X35&lt;TABLAS!$P$27,TABLAS!$Q$27,IF(X35&gt;=TABLAS!$O$28,TABLAS!$Q$28)))))))))))</f>
        <v>0 a 5</v>
      </c>
      <c r="Z35" s="262">
        <f>VLOOKUP(Y35,TABLAS!$J$18:$K$28,2,FALSE)</f>
        <v>1</v>
      </c>
      <c r="AA35" s="274" t="s">
        <v>262</v>
      </c>
      <c r="AB35" s="262">
        <f>VLOOKUP(AA35,TABLAS!$K$34:$L$39,2,FALSE)</f>
        <v>1</v>
      </c>
      <c r="AC35" s="262" t="str">
        <f>INICIO!$C$11</f>
        <v>ZONA 6</v>
      </c>
      <c r="AD35" s="263">
        <f>VLOOKUP(AC35,TABLAS!$V$18:$W$28,2,FALSE)</f>
        <v>1.1000000000000001</v>
      </c>
      <c r="AE35" s="44"/>
      <c r="AF35" s="44"/>
      <c r="AG35" s="279">
        <f t="shared" si="5"/>
        <v>0</v>
      </c>
      <c r="AH35" s="255">
        <f>IF($AG35&lt;TABLAS!$O$4,TABLAS!$P$4,IF($AG35&lt;TABLAS!$O$5,TABLAS!$P$5,IF($AG35&lt;TABLAS!$O$6,TABLAS!$P$6,IF($AG35&gt;TABLAS!$N$7,TABLAS!$P$7))))</f>
        <v>1</v>
      </c>
      <c r="AI35" s="255">
        <f>VLOOKUP($AH35,TABLAS!$P$4:$R$7,3,FALSE)</f>
        <v>3.4999999999999996E-3</v>
      </c>
      <c r="AJ35" s="255">
        <f>VLOOKUP($AH$3,TABLAS!$P$4:$R$7,2,FALSE)</f>
        <v>0</v>
      </c>
      <c r="AK35" s="280">
        <f t="shared" si="6"/>
        <v>-3.4999999999999996E-3</v>
      </c>
      <c r="AL35" s="44"/>
      <c r="AM35" s="44"/>
      <c r="AN35" s="281">
        <f t="shared" si="7"/>
        <v>0</v>
      </c>
      <c r="AO35" s="44"/>
      <c r="AP35" s="235">
        <f t="shared" si="8"/>
        <v>0</v>
      </c>
      <c r="AQ35" s="44"/>
      <c r="AR35" s="282">
        <f t="shared" si="9"/>
        <v>0</v>
      </c>
      <c r="AS35" s="283">
        <f t="shared" si="10"/>
        <v>0</v>
      </c>
      <c r="AT35" s="44"/>
      <c r="AU35" s="44"/>
      <c r="AV35" s="44"/>
      <c r="AW35" s="44"/>
      <c r="AX35" s="44"/>
      <c r="AY35" s="44"/>
      <c r="AZ35" s="44"/>
      <c r="BA35" s="44"/>
      <c r="BB35" s="44"/>
      <c r="BC35" s="44"/>
      <c r="BD35" s="44"/>
      <c r="BE35" s="44"/>
      <c r="BF35" s="44"/>
      <c r="BG35" s="44"/>
      <c r="BH35" s="44"/>
    </row>
    <row r="36" spans="1:60" ht="35.1" customHeight="1" thickBot="1" x14ac:dyDescent="0.45">
      <c r="A36" s="41">
        <f t="shared" si="11"/>
        <v>34</v>
      </c>
      <c r="B36" s="42">
        <f>Hoja2!B43</f>
        <v>0</v>
      </c>
      <c r="C36" s="14">
        <f>Hoja2!P43</f>
        <v>0</v>
      </c>
      <c r="D36" s="16">
        <f>Hoja2!C43</f>
        <v>0</v>
      </c>
      <c r="E36" s="15">
        <f>Hoja4!J43</f>
        <v>0</v>
      </c>
      <c r="F36" s="15">
        <f>Hoja4!N43</f>
        <v>0</v>
      </c>
      <c r="G36" s="15"/>
      <c r="H36" s="15">
        <f t="shared" si="0"/>
        <v>0</v>
      </c>
      <c r="I36" s="15">
        <f t="shared" si="1"/>
        <v>0</v>
      </c>
      <c r="J36" s="289" t="s">
        <v>209</v>
      </c>
      <c r="K36" s="44"/>
      <c r="L36" s="44"/>
      <c r="M36" s="44"/>
      <c r="N36" s="44"/>
      <c r="O36" s="44"/>
      <c r="P36" s="44"/>
      <c r="Q36" s="44"/>
      <c r="R36" s="44"/>
      <c r="S36" s="262">
        <f t="shared" si="2"/>
        <v>0</v>
      </c>
      <c r="T36" s="266" t="str">
        <f t="shared" si="3"/>
        <v>Economico</v>
      </c>
      <c r="U36">
        <f>VLOOKUP(T36,TABLAS!$J$4:$L$9,3,FALSE)</f>
        <v>1320</v>
      </c>
      <c r="V36">
        <f t="shared" si="12"/>
        <v>2026</v>
      </c>
      <c r="W36" t="str">
        <f>INICIO!$C$28</f>
        <v>2026</v>
      </c>
      <c r="X36" s="268">
        <f t="shared" si="4"/>
        <v>0</v>
      </c>
      <c r="Y36" s="269" t="str">
        <f>IF(X36&lt;TABLAS!$P$18,TABLAS!$Q$18,IF(X36&lt;TABLAS!$P$19,TABLAS!$Q$19,IF(X36&lt;TABLAS!$P$20,TABLAS!$Q$20,IF(X36&lt;TABLAS!$P$21,TABLAS!$Q$21,IF(X36&lt;TABLAS!$P$22,TABLAS!$Q$22,IF(X36&lt;TABLAS!$P$23,TABLAS!$Q$23,IF(X36&lt;TABLAS!$P$24,TABLAS!$Q$24,IF(X36&lt;TABLAS!$P$25,TABLAS!$Q$25,IF(X36&lt;TABLAS!$P$26,TABLAS!$Q$26,IF(X36&lt;TABLAS!$P$27,TABLAS!$Q$27,IF(X36&gt;=TABLAS!$O$28,TABLAS!$Q$28)))))))))))</f>
        <v>0 a 5</v>
      </c>
      <c r="Z36" s="262">
        <f>VLOOKUP(Y36,TABLAS!$J$18:$K$28,2,FALSE)</f>
        <v>1</v>
      </c>
      <c r="AA36" s="274" t="s">
        <v>262</v>
      </c>
      <c r="AB36" s="262">
        <f>VLOOKUP(AA36,TABLAS!$K$34:$L$39,2,FALSE)</f>
        <v>1</v>
      </c>
      <c r="AC36" s="262" t="str">
        <f>INICIO!$C$11</f>
        <v>ZONA 6</v>
      </c>
      <c r="AD36" s="263">
        <f>VLOOKUP(AC36,TABLAS!$V$18:$W$28,2,FALSE)</f>
        <v>1.1000000000000001</v>
      </c>
      <c r="AE36" s="44"/>
      <c r="AF36" s="44"/>
      <c r="AG36" s="279">
        <f t="shared" si="5"/>
        <v>0</v>
      </c>
      <c r="AH36" s="255">
        <f>IF($AG36&lt;TABLAS!$O$4,TABLAS!$P$4,IF($AG36&lt;TABLAS!$O$5,TABLAS!$P$5,IF($AG36&lt;TABLAS!$O$6,TABLAS!$P$6,IF($AG36&gt;TABLAS!$N$7,TABLAS!$P$7))))</f>
        <v>1</v>
      </c>
      <c r="AI36" s="255">
        <f>VLOOKUP($AH36,TABLAS!$P$4:$R$7,3,FALSE)</f>
        <v>3.4999999999999996E-3</v>
      </c>
      <c r="AJ36" s="255">
        <f>VLOOKUP($AH$3,TABLAS!$P$4:$R$7,2,FALSE)</f>
        <v>0</v>
      </c>
      <c r="AK36" s="280">
        <f t="shared" si="6"/>
        <v>-3.4999999999999996E-3</v>
      </c>
      <c r="AL36" s="44"/>
      <c r="AM36" s="44"/>
      <c r="AN36" s="281">
        <f t="shared" si="7"/>
        <v>0</v>
      </c>
      <c r="AO36" s="44"/>
      <c r="AP36" s="235">
        <f t="shared" si="8"/>
        <v>0</v>
      </c>
      <c r="AQ36" s="44"/>
      <c r="AR36" s="282">
        <f t="shared" si="9"/>
        <v>0</v>
      </c>
      <c r="AS36" s="283">
        <f t="shared" si="10"/>
        <v>0</v>
      </c>
      <c r="AT36" s="44"/>
      <c r="AU36" s="44"/>
      <c r="AV36" s="44"/>
      <c r="AW36" s="44"/>
      <c r="AX36" s="44"/>
      <c r="AY36" s="44"/>
      <c r="AZ36" s="44"/>
      <c r="BA36" s="44"/>
      <c r="BB36" s="44"/>
      <c r="BC36" s="44"/>
      <c r="BD36" s="44"/>
      <c r="BE36" s="44"/>
      <c r="BF36" s="44"/>
      <c r="BG36" s="44"/>
      <c r="BH36" s="44"/>
    </row>
    <row r="37" spans="1:60" ht="35.1" customHeight="1" thickBot="1" x14ac:dyDescent="0.45">
      <c r="A37" s="22">
        <f t="shared" si="11"/>
        <v>35</v>
      </c>
      <c r="B37" s="43">
        <f>Hoja2!B44</f>
        <v>0</v>
      </c>
      <c r="C37" s="38">
        <f>Hoja2!P44</f>
        <v>0</v>
      </c>
      <c r="D37" s="39">
        <f>Hoja2!C44</f>
        <v>0</v>
      </c>
      <c r="E37" s="40">
        <f>Hoja4!J44</f>
        <v>0</v>
      </c>
      <c r="F37" s="40">
        <f>Hoja4!N44</f>
        <v>0</v>
      </c>
      <c r="G37" s="40"/>
      <c r="H37" s="40">
        <f t="shared" si="0"/>
        <v>0</v>
      </c>
      <c r="I37" s="40">
        <f t="shared" si="1"/>
        <v>0</v>
      </c>
      <c r="J37" s="290" t="s">
        <v>209</v>
      </c>
      <c r="K37" s="44"/>
      <c r="L37" s="44"/>
      <c r="M37" s="44"/>
      <c r="N37" s="44"/>
      <c r="O37" s="44"/>
      <c r="P37" s="44"/>
      <c r="Q37" s="44"/>
      <c r="R37" s="44"/>
      <c r="S37" s="262">
        <f t="shared" si="2"/>
        <v>0</v>
      </c>
      <c r="T37" s="266" t="str">
        <f t="shared" si="3"/>
        <v>Economico</v>
      </c>
      <c r="U37">
        <f>VLOOKUP(T37,TABLAS!$J$4:$L$9,3,FALSE)</f>
        <v>1320</v>
      </c>
      <c r="V37">
        <f t="shared" si="12"/>
        <v>2026</v>
      </c>
      <c r="W37" t="str">
        <f>INICIO!$C$28</f>
        <v>2026</v>
      </c>
      <c r="X37" s="268">
        <f t="shared" si="4"/>
        <v>0</v>
      </c>
      <c r="Y37" s="269" t="str">
        <f>IF(X37&lt;TABLAS!$P$18,TABLAS!$Q$18,IF(X37&lt;TABLAS!$P$19,TABLAS!$Q$19,IF(X37&lt;TABLAS!$P$20,TABLAS!$Q$20,IF(X37&lt;TABLAS!$P$21,TABLAS!$Q$21,IF(X37&lt;TABLAS!$P$22,TABLAS!$Q$22,IF(X37&lt;TABLAS!$P$23,TABLAS!$Q$23,IF(X37&lt;TABLAS!$P$24,TABLAS!$Q$24,IF(X37&lt;TABLAS!$P$25,TABLAS!$Q$25,IF(X37&lt;TABLAS!$P$26,TABLAS!$Q$26,IF(X37&lt;TABLAS!$P$27,TABLAS!$Q$27,IF(X37&gt;=TABLAS!$O$28,TABLAS!$Q$28)))))))))))</f>
        <v>0 a 5</v>
      </c>
      <c r="Z37" s="262">
        <f>VLOOKUP(Y37,TABLAS!$J$18:$K$28,2,FALSE)</f>
        <v>1</v>
      </c>
      <c r="AA37" s="274" t="s">
        <v>262</v>
      </c>
      <c r="AB37" s="262">
        <f>VLOOKUP(AA37,TABLAS!$K$34:$L$39,2,FALSE)</f>
        <v>1</v>
      </c>
      <c r="AC37" s="262" t="str">
        <f>INICIO!$C$11</f>
        <v>ZONA 6</v>
      </c>
      <c r="AD37" s="263">
        <f>VLOOKUP(AC37,TABLAS!$V$18:$W$28,2,FALSE)</f>
        <v>1.1000000000000001</v>
      </c>
      <c r="AE37" s="44"/>
      <c r="AF37" s="44"/>
      <c r="AG37" s="279">
        <f t="shared" si="5"/>
        <v>0</v>
      </c>
      <c r="AH37" s="255">
        <f>IF($AG37&lt;TABLAS!$O$4,TABLAS!$P$4,IF($AG37&lt;TABLAS!$O$5,TABLAS!$P$5,IF($AG37&lt;TABLAS!$O$6,TABLAS!$P$6,IF($AG37&gt;TABLAS!$N$7,TABLAS!$P$7))))</f>
        <v>1</v>
      </c>
      <c r="AI37" s="255">
        <f>VLOOKUP($AH37,TABLAS!$P$4:$R$7,3,FALSE)</f>
        <v>3.4999999999999996E-3</v>
      </c>
      <c r="AJ37" s="255">
        <f>VLOOKUP($AH$3,TABLAS!$P$4:$R$7,2,FALSE)</f>
        <v>0</v>
      </c>
      <c r="AK37" s="280">
        <f t="shared" si="6"/>
        <v>-3.4999999999999996E-3</v>
      </c>
      <c r="AL37" s="44"/>
      <c r="AM37" s="44"/>
      <c r="AN37" s="281">
        <f t="shared" si="7"/>
        <v>0</v>
      </c>
      <c r="AO37" s="44"/>
      <c r="AP37" s="235">
        <f t="shared" si="8"/>
        <v>0</v>
      </c>
      <c r="AQ37" s="44"/>
      <c r="AR37" s="282">
        <f t="shared" si="9"/>
        <v>0</v>
      </c>
      <c r="AS37" s="283">
        <f t="shared" si="10"/>
        <v>0</v>
      </c>
      <c r="AT37" s="44"/>
      <c r="AU37" s="44"/>
      <c r="AV37" s="44"/>
      <c r="AW37" s="44"/>
      <c r="AX37" s="44"/>
      <c r="AY37" s="44"/>
      <c r="AZ37" s="44"/>
      <c r="BA37" s="44"/>
      <c r="BB37" s="44"/>
      <c r="BC37" s="44"/>
      <c r="BD37" s="44"/>
      <c r="BE37" s="44"/>
      <c r="BF37" s="44"/>
      <c r="BG37" s="44"/>
      <c r="BH37" s="44"/>
    </row>
    <row r="38" spans="1:60" ht="35.1" customHeight="1" thickBot="1" x14ac:dyDescent="0.45">
      <c r="A38" s="41">
        <f t="shared" si="11"/>
        <v>36</v>
      </c>
      <c r="B38" s="42">
        <f>Hoja2!B45</f>
        <v>0</v>
      </c>
      <c r="C38" s="14">
        <f>Hoja2!P45</f>
        <v>0</v>
      </c>
      <c r="D38" s="16">
        <f>Hoja2!C45</f>
        <v>0</v>
      </c>
      <c r="E38" s="15">
        <f>Hoja4!J45</f>
        <v>0</v>
      </c>
      <c r="F38" s="15">
        <f>Hoja4!N45</f>
        <v>0</v>
      </c>
      <c r="G38" s="15"/>
      <c r="H38" s="15">
        <f t="shared" si="0"/>
        <v>0</v>
      </c>
      <c r="I38" s="15">
        <f t="shared" si="1"/>
        <v>0</v>
      </c>
      <c r="J38" s="289" t="s">
        <v>209</v>
      </c>
      <c r="K38" s="44"/>
      <c r="L38" s="44"/>
      <c r="M38" s="44"/>
      <c r="N38" s="44"/>
      <c r="O38" s="44"/>
      <c r="P38" s="44"/>
      <c r="Q38" s="44"/>
      <c r="R38" s="44"/>
      <c r="S38" s="262">
        <f t="shared" si="2"/>
        <v>0</v>
      </c>
      <c r="T38" s="266" t="str">
        <f t="shared" si="3"/>
        <v>Economico</v>
      </c>
      <c r="U38">
        <f>VLOOKUP(T38,TABLAS!$J$4:$L$9,3,FALSE)</f>
        <v>1320</v>
      </c>
      <c r="V38">
        <f t="shared" si="12"/>
        <v>2026</v>
      </c>
      <c r="W38" t="str">
        <f>INICIO!$C$28</f>
        <v>2026</v>
      </c>
      <c r="X38" s="268">
        <f t="shared" si="4"/>
        <v>0</v>
      </c>
      <c r="Y38" s="269" t="str">
        <f>IF(X38&lt;TABLAS!$P$18,TABLAS!$Q$18,IF(X38&lt;TABLAS!$P$19,TABLAS!$Q$19,IF(X38&lt;TABLAS!$P$20,TABLAS!$Q$20,IF(X38&lt;TABLAS!$P$21,TABLAS!$Q$21,IF(X38&lt;TABLAS!$P$22,TABLAS!$Q$22,IF(X38&lt;TABLAS!$P$23,TABLAS!$Q$23,IF(X38&lt;TABLAS!$P$24,TABLAS!$Q$24,IF(X38&lt;TABLAS!$P$25,TABLAS!$Q$25,IF(X38&lt;TABLAS!$P$26,TABLAS!$Q$26,IF(X38&lt;TABLAS!$P$27,TABLAS!$Q$27,IF(X38&gt;=TABLAS!$O$28,TABLAS!$Q$28)))))))))))</f>
        <v>0 a 5</v>
      </c>
      <c r="Z38" s="262">
        <f>VLOOKUP(Y38,TABLAS!$J$18:$K$28,2,FALSE)</f>
        <v>1</v>
      </c>
      <c r="AA38" s="274" t="s">
        <v>262</v>
      </c>
      <c r="AB38" s="262">
        <f>VLOOKUP(AA38,TABLAS!$K$34:$L$39,2,FALSE)</f>
        <v>1</v>
      </c>
      <c r="AC38" s="262" t="str">
        <f>INICIO!$C$11</f>
        <v>ZONA 6</v>
      </c>
      <c r="AD38" s="263">
        <f>VLOOKUP(AC38,TABLAS!$V$18:$W$28,2,FALSE)</f>
        <v>1.1000000000000001</v>
      </c>
      <c r="AE38" s="44"/>
      <c r="AF38" s="44"/>
      <c r="AG38" s="279">
        <f t="shared" si="5"/>
        <v>0</v>
      </c>
      <c r="AH38" s="255">
        <f>IF($AG38&lt;TABLAS!$O$4,TABLAS!$P$4,IF($AG38&lt;TABLAS!$O$5,TABLAS!$P$5,IF($AG38&lt;TABLAS!$O$6,TABLAS!$P$6,IF($AG38&gt;TABLAS!$N$7,TABLAS!$P$7))))</f>
        <v>1</v>
      </c>
      <c r="AI38" s="255">
        <f>VLOOKUP($AH38,TABLAS!$P$4:$R$7,3,FALSE)</f>
        <v>3.4999999999999996E-3</v>
      </c>
      <c r="AJ38" s="255">
        <f>VLOOKUP($AH$3,TABLAS!$P$4:$R$7,2,FALSE)</f>
        <v>0</v>
      </c>
      <c r="AK38" s="280">
        <f t="shared" si="6"/>
        <v>-3.4999999999999996E-3</v>
      </c>
      <c r="AL38" s="44"/>
      <c r="AM38" s="44"/>
      <c r="AN38" s="281">
        <f t="shared" si="7"/>
        <v>0</v>
      </c>
      <c r="AO38" s="44"/>
      <c r="AP38" s="235">
        <f t="shared" si="8"/>
        <v>0</v>
      </c>
      <c r="AQ38" s="44"/>
      <c r="AR38" s="282">
        <f t="shared" si="9"/>
        <v>0</v>
      </c>
      <c r="AS38" s="283">
        <f t="shared" si="10"/>
        <v>0</v>
      </c>
      <c r="AT38" s="44"/>
      <c r="AU38" s="44"/>
      <c r="AV38" s="44"/>
      <c r="AW38" s="44"/>
      <c r="AX38" s="44"/>
      <c r="AY38" s="44"/>
      <c r="AZ38" s="44"/>
      <c r="BA38" s="44"/>
      <c r="BB38" s="44"/>
      <c r="BC38" s="44"/>
      <c r="BD38" s="44"/>
      <c r="BE38" s="44"/>
      <c r="BF38" s="44"/>
      <c r="BG38" s="44"/>
      <c r="BH38" s="44"/>
    </row>
    <row r="39" spans="1:60" ht="35.1" customHeight="1" thickBot="1" x14ac:dyDescent="0.45">
      <c r="A39" s="41">
        <f t="shared" si="11"/>
        <v>37</v>
      </c>
      <c r="B39" s="42">
        <f>Hoja2!B46</f>
        <v>0</v>
      </c>
      <c r="C39" s="14">
        <f>Hoja2!P46</f>
        <v>0</v>
      </c>
      <c r="D39" s="16">
        <f>Hoja2!C46</f>
        <v>0</v>
      </c>
      <c r="E39" s="15">
        <f>Hoja4!J46</f>
        <v>0</v>
      </c>
      <c r="F39" s="15">
        <f>Hoja4!N46</f>
        <v>0</v>
      </c>
      <c r="G39" s="15"/>
      <c r="H39" s="15">
        <f t="shared" si="0"/>
        <v>0</v>
      </c>
      <c r="I39" s="15">
        <f t="shared" si="1"/>
        <v>0</v>
      </c>
      <c r="J39" s="289" t="s">
        <v>209</v>
      </c>
      <c r="K39" s="44"/>
      <c r="L39" s="44"/>
      <c r="M39" s="44"/>
      <c r="N39" s="44"/>
      <c r="O39" s="44"/>
      <c r="P39" s="44"/>
      <c r="Q39" s="44"/>
      <c r="R39" s="44"/>
      <c r="S39" s="262">
        <f t="shared" si="2"/>
        <v>0</v>
      </c>
      <c r="T39" s="266" t="str">
        <f t="shared" si="3"/>
        <v>Economico</v>
      </c>
      <c r="U39">
        <f>VLOOKUP(T39,TABLAS!$J$4:$L$9,3,FALSE)</f>
        <v>1320</v>
      </c>
      <c r="V39">
        <f t="shared" si="12"/>
        <v>2026</v>
      </c>
      <c r="W39" t="str">
        <f>INICIO!$C$28</f>
        <v>2026</v>
      </c>
      <c r="X39" s="268">
        <f t="shared" si="4"/>
        <v>0</v>
      </c>
      <c r="Y39" s="269" t="str">
        <f>IF(X39&lt;TABLAS!$P$18,TABLAS!$Q$18,IF(X39&lt;TABLAS!$P$19,TABLAS!$Q$19,IF(X39&lt;TABLAS!$P$20,TABLAS!$Q$20,IF(X39&lt;TABLAS!$P$21,TABLAS!$Q$21,IF(X39&lt;TABLAS!$P$22,TABLAS!$Q$22,IF(X39&lt;TABLAS!$P$23,TABLAS!$Q$23,IF(X39&lt;TABLAS!$P$24,TABLAS!$Q$24,IF(X39&lt;TABLAS!$P$25,TABLAS!$Q$25,IF(X39&lt;TABLAS!$P$26,TABLAS!$Q$26,IF(X39&lt;TABLAS!$P$27,TABLAS!$Q$27,IF(X39&gt;=TABLAS!$O$28,TABLAS!$Q$28)))))))))))</f>
        <v>0 a 5</v>
      </c>
      <c r="Z39" s="262">
        <f>VLOOKUP(Y39,TABLAS!$J$18:$K$28,2,FALSE)</f>
        <v>1</v>
      </c>
      <c r="AA39" s="274" t="s">
        <v>262</v>
      </c>
      <c r="AB39" s="262">
        <f>VLOOKUP(AA39,TABLAS!$K$34:$L$39,2,FALSE)</f>
        <v>1</v>
      </c>
      <c r="AC39" s="262" t="str">
        <f>INICIO!$C$11</f>
        <v>ZONA 6</v>
      </c>
      <c r="AD39" s="263">
        <f>VLOOKUP(AC39,TABLAS!$V$18:$W$28,2,FALSE)</f>
        <v>1.1000000000000001</v>
      </c>
      <c r="AE39" s="44"/>
      <c r="AF39" s="44"/>
      <c r="AG39" s="279">
        <f t="shared" si="5"/>
        <v>0</v>
      </c>
      <c r="AH39" s="255">
        <f>IF($AG39&lt;TABLAS!$O$4,TABLAS!$P$4,IF($AG39&lt;TABLAS!$O$5,TABLAS!$P$5,IF($AG39&lt;TABLAS!$O$6,TABLAS!$P$6,IF($AG39&gt;TABLAS!$N$7,TABLAS!$P$7))))</f>
        <v>1</v>
      </c>
      <c r="AI39" s="255">
        <f>VLOOKUP($AH39,TABLAS!$P$4:$R$7,3,FALSE)</f>
        <v>3.4999999999999996E-3</v>
      </c>
      <c r="AJ39" s="255">
        <f>VLOOKUP($AH$3,TABLAS!$P$4:$R$7,2,FALSE)</f>
        <v>0</v>
      </c>
      <c r="AK39" s="280">
        <f t="shared" si="6"/>
        <v>-3.4999999999999996E-3</v>
      </c>
      <c r="AL39" s="44"/>
      <c r="AM39" s="44"/>
      <c r="AN39" s="281">
        <f t="shared" si="7"/>
        <v>0</v>
      </c>
      <c r="AO39" s="44"/>
      <c r="AP39" s="235">
        <f t="shared" si="8"/>
        <v>0</v>
      </c>
      <c r="AQ39" s="44"/>
      <c r="AR39" s="282">
        <f t="shared" si="9"/>
        <v>0</v>
      </c>
      <c r="AS39" s="283">
        <f t="shared" si="10"/>
        <v>0</v>
      </c>
      <c r="AT39" s="44"/>
      <c r="AU39" s="44"/>
      <c r="AV39" s="44"/>
      <c r="AW39" s="44"/>
      <c r="AX39" s="44"/>
      <c r="AY39" s="44"/>
      <c r="AZ39" s="44"/>
      <c r="BA39" s="44"/>
      <c r="BB39" s="44"/>
      <c r="BC39" s="44"/>
      <c r="BD39" s="44"/>
      <c r="BE39" s="44"/>
      <c r="BF39" s="44"/>
      <c r="BG39" s="44"/>
      <c r="BH39" s="44"/>
    </row>
    <row r="40" spans="1:60" ht="35.1" customHeight="1" thickBot="1" x14ac:dyDescent="0.45">
      <c r="A40" s="41">
        <f t="shared" si="11"/>
        <v>38</v>
      </c>
      <c r="B40" s="42">
        <f>Hoja2!B47</f>
        <v>0</v>
      </c>
      <c r="C40" s="14">
        <f>Hoja2!P47</f>
        <v>0</v>
      </c>
      <c r="D40" s="16">
        <f>Hoja2!C47</f>
        <v>0</v>
      </c>
      <c r="E40" s="15">
        <f>Hoja4!J47</f>
        <v>0</v>
      </c>
      <c r="F40" s="15">
        <f>Hoja4!N47</f>
        <v>0</v>
      </c>
      <c r="G40" s="15"/>
      <c r="H40" s="15">
        <f t="shared" si="0"/>
        <v>0</v>
      </c>
      <c r="I40" s="15">
        <f t="shared" si="1"/>
        <v>0</v>
      </c>
      <c r="J40" s="289" t="s">
        <v>209</v>
      </c>
      <c r="K40" s="44"/>
      <c r="L40" s="44"/>
      <c r="M40" s="44"/>
      <c r="N40" s="44"/>
      <c r="O40" s="44"/>
      <c r="P40" s="44"/>
      <c r="Q40" s="44"/>
      <c r="R40" s="44"/>
      <c r="S40" s="262">
        <f t="shared" si="2"/>
        <v>0</v>
      </c>
      <c r="T40" s="266" t="str">
        <f t="shared" si="3"/>
        <v>Economico</v>
      </c>
      <c r="U40">
        <f>VLOOKUP(T40,TABLAS!$J$4:$L$9,3,FALSE)</f>
        <v>1320</v>
      </c>
      <c r="V40">
        <f t="shared" si="12"/>
        <v>2026</v>
      </c>
      <c r="W40" t="str">
        <f>INICIO!$C$28</f>
        <v>2026</v>
      </c>
      <c r="X40" s="268">
        <f t="shared" si="4"/>
        <v>0</v>
      </c>
      <c r="Y40" s="269" t="str">
        <f>IF(X40&lt;TABLAS!$P$18,TABLAS!$Q$18,IF(X40&lt;TABLAS!$P$19,TABLAS!$Q$19,IF(X40&lt;TABLAS!$P$20,TABLAS!$Q$20,IF(X40&lt;TABLAS!$P$21,TABLAS!$Q$21,IF(X40&lt;TABLAS!$P$22,TABLAS!$Q$22,IF(X40&lt;TABLAS!$P$23,TABLAS!$Q$23,IF(X40&lt;TABLAS!$P$24,TABLAS!$Q$24,IF(X40&lt;TABLAS!$P$25,TABLAS!$Q$25,IF(X40&lt;TABLAS!$P$26,TABLAS!$Q$26,IF(X40&lt;TABLAS!$P$27,TABLAS!$Q$27,IF(X40&gt;=TABLAS!$O$28,TABLAS!$Q$28)))))))))))</f>
        <v>0 a 5</v>
      </c>
      <c r="Z40" s="262">
        <f>VLOOKUP(Y40,TABLAS!$J$18:$K$28,2,FALSE)</f>
        <v>1</v>
      </c>
      <c r="AA40" s="274" t="s">
        <v>262</v>
      </c>
      <c r="AB40" s="262">
        <f>VLOOKUP(AA40,TABLAS!$K$34:$L$39,2,FALSE)</f>
        <v>1</v>
      </c>
      <c r="AC40" s="262" t="str">
        <f>INICIO!$C$11</f>
        <v>ZONA 6</v>
      </c>
      <c r="AD40" s="263">
        <f>VLOOKUP(AC40,TABLAS!$V$18:$W$28,2,FALSE)</f>
        <v>1.1000000000000001</v>
      </c>
      <c r="AE40" s="44"/>
      <c r="AF40" s="44"/>
      <c r="AG40" s="279">
        <f t="shared" si="5"/>
        <v>0</v>
      </c>
      <c r="AH40" s="255">
        <f>IF($AG40&lt;TABLAS!$O$4,TABLAS!$P$4,IF($AG40&lt;TABLAS!$O$5,TABLAS!$P$5,IF($AG40&lt;TABLAS!$O$6,TABLAS!$P$6,IF($AG40&gt;TABLAS!$N$7,TABLAS!$P$7))))</f>
        <v>1</v>
      </c>
      <c r="AI40" s="255">
        <f>VLOOKUP($AH40,TABLAS!$P$4:$R$7,3,FALSE)</f>
        <v>3.4999999999999996E-3</v>
      </c>
      <c r="AJ40" s="255">
        <f>VLOOKUP($AH$3,TABLAS!$P$4:$R$7,2,FALSE)</f>
        <v>0</v>
      </c>
      <c r="AK40" s="280">
        <f t="shared" si="6"/>
        <v>-3.4999999999999996E-3</v>
      </c>
      <c r="AL40" s="44"/>
      <c r="AM40" s="44"/>
      <c r="AN40" s="281">
        <f t="shared" si="7"/>
        <v>0</v>
      </c>
      <c r="AO40" s="44"/>
      <c r="AP40" s="235">
        <f t="shared" si="8"/>
        <v>0</v>
      </c>
      <c r="AQ40" s="44"/>
      <c r="AR40" s="282">
        <f t="shared" si="9"/>
        <v>0</v>
      </c>
      <c r="AS40" s="283">
        <f t="shared" si="10"/>
        <v>0</v>
      </c>
      <c r="AT40" s="44"/>
      <c r="AU40" s="44"/>
      <c r="AV40" s="44"/>
      <c r="AW40" s="44"/>
      <c r="AX40" s="44"/>
      <c r="AY40" s="44"/>
      <c r="AZ40" s="44"/>
      <c r="BA40" s="44"/>
      <c r="BB40" s="44"/>
      <c r="BC40" s="44"/>
      <c r="BD40" s="44"/>
      <c r="BE40" s="44"/>
      <c r="BF40" s="44"/>
      <c r="BG40" s="44"/>
      <c r="BH40" s="44"/>
    </row>
    <row r="41" spans="1:60" ht="35.1" customHeight="1" thickBot="1" x14ac:dyDescent="0.45">
      <c r="A41" s="41">
        <f t="shared" si="11"/>
        <v>39</v>
      </c>
      <c r="B41" s="42">
        <f>Hoja2!B48</f>
        <v>0</v>
      </c>
      <c r="C41" s="14">
        <f>Hoja2!P48</f>
        <v>0</v>
      </c>
      <c r="D41" s="16">
        <f>Hoja2!C48</f>
        <v>0</v>
      </c>
      <c r="E41" s="15">
        <f>Hoja4!J48</f>
        <v>0</v>
      </c>
      <c r="F41" s="15">
        <f>Hoja4!N48</f>
        <v>0</v>
      </c>
      <c r="G41" s="15"/>
      <c r="H41" s="15">
        <f t="shared" si="0"/>
        <v>0</v>
      </c>
      <c r="I41" s="15">
        <f t="shared" si="1"/>
        <v>0</v>
      </c>
      <c r="J41" s="289" t="s">
        <v>209</v>
      </c>
      <c r="K41" s="44"/>
      <c r="L41" s="44"/>
      <c r="M41" s="44"/>
      <c r="N41" s="44"/>
      <c r="O41" s="44"/>
      <c r="P41" s="44"/>
      <c r="Q41" s="44"/>
      <c r="R41" s="44"/>
      <c r="S41" s="262">
        <f t="shared" si="2"/>
        <v>0</v>
      </c>
      <c r="T41" s="266" t="str">
        <f t="shared" si="3"/>
        <v>Economico</v>
      </c>
      <c r="U41">
        <f>VLOOKUP(T41,TABLAS!$J$4:$L$9,3,FALSE)</f>
        <v>1320</v>
      </c>
      <c r="V41">
        <f t="shared" si="12"/>
        <v>2026</v>
      </c>
      <c r="W41" t="str">
        <f>INICIO!$C$28</f>
        <v>2026</v>
      </c>
      <c r="X41" s="268">
        <f t="shared" si="4"/>
        <v>0</v>
      </c>
      <c r="Y41" s="269" t="str">
        <f>IF(X41&lt;TABLAS!$P$18,TABLAS!$Q$18,IF(X41&lt;TABLAS!$P$19,TABLAS!$Q$19,IF(X41&lt;TABLAS!$P$20,TABLAS!$Q$20,IF(X41&lt;TABLAS!$P$21,TABLAS!$Q$21,IF(X41&lt;TABLAS!$P$22,TABLAS!$Q$22,IF(X41&lt;TABLAS!$P$23,TABLAS!$Q$23,IF(X41&lt;TABLAS!$P$24,TABLAS!$Q$24,IF(X41&lt;TABLAS!$P$25,TABLAS!$Q$25,IF(X41&lt;TABLAS!$P$26,TABLAS!$Q$26,IF(X41&lt;TABLAS!$P$27,TABLAS!$Q$27,IF(X41&gt;=TABLAS!$O$28,TABLAS!$Q$28)))))))))))</f>
        <v>0 a 5</v>
      </c>
      <c r="Z41" s="262">
        <f>VLOOKUP(Y41,TABLAS!$J$18:$K$28,2,FALSE)</f>
        <v>1</v>
      </c>
      <c r="AA41" s="274" t="s">
        <v>262</v>
      </c>
      <c r="AB41" s="262">
        <f>VLOOKUP(AA41,TABLAS!$K$34:$L$39,2,FALSE)</f>
        <v>1</v>
      </c>
      <c r="AC41" s="262" t="str">
        <f>INICIO!$C$11</f>
        <v>ZONA 6</v>
      </c>
      <c r="AD41" s="263">
        <f>VLOOKUP(AC41,TABLAS!$V$18:$W$28,2,FALSE)</f>
        <v>1.1000000000000001</v>
      </c>
      <c r="AE41" s="44"/>
      <c r="AF41" s="44"/>
      <c r="AG41" s="279">
        <f t="shared" si="5"/>
        <v>0</v>
      </c>
      <c r="AH41" s="255">
        <f>IF($AG41&lt;TABLAS!$O$4,TABLAS!$P$4,IF($AG41&lt;TABLAS!$O$5,TABLAS!$P$5,IF($AG41&lt;TABLAS!$O$6,TABLAS!$P$6,IF($AG41&gt;TABLAS!$N$7,TABLAS!$P$7))))</f>
        <v>1</v>
      </c>
      <c r="AI41" s="255">
        <f>VLOOKUP($AH41,TABLAS!$P$4:$R$7,3,FALSE)</f>
        <v>3.4999999999999996E-3</v>
      </c>
      <c r="AJ41" s="255">
        <f>VLOOKUP($AH$3,TABLAS!$P$4:$R$7,2,FALSE)</f>
        <v>0</v>
      </c>
      <c r="AK41" s="280">
        <f t="shared" si="6"/>
        <v>-3.4999999999999996E-3</v>
      </c>
      <c r="AL41" s="44"/>
      <c r="AM41" s="44"/>
      <c r="AN41" s="281">
        <f t="shared" si="7"/>
        <v>0</v>
      </c>
      <c r="AO41" s="44"/>
      <c r="AP41" s="235">
        <f t="shared" si="8"/>
        <v>0</v>
      </c>
      <c r="AQ41" s="44"/>
      <c r="AR41" s="282">
        <f t="shared" si="9"/>
        <v>0</v>
      </c>
      <c r="AS41" s="283">
        <f t="shared" si="10"/>
        <v>0</v>
      </c>
      <c r="AT41" s="44"/>
      <c r="AU41" s="44"/>
      <c r="AV41" s="44"/>
      <c r="AW41" s="44"/>
      <c r="AX41" s="44"/>
      <c r="AY41" s="44"/>
      <c r="AZ41" s="44"/>
      <c r="BA41" s="44"/>
      <c r="BB41" s="44"/>
      <c r="BC41" s="44"/>
      <c r="BD41" s="44"/>
      <c r="BE41" s="44"/>
      <c r="BF41" s="44"/>
      <c r="BG41" s="44"/>
      <c r="BH41" s="44"/>
    </row>
    <row r="42" spans="1:60" ht="35.1" customHeight="1" thickBot="1" x14ac:dyDescent="0.45">
      <c r="A42" s="22">
        <f t="shared" si="11"/>
        <v>40</v>
      </c>
      <c r="B42" s="43">
        <f>Hoja2!B49</f>
        <v>0</v>
      </c>
      <c r="C42" s="38">
        <f>Hoja2!P49</f>
        <v>0</v>
      </c>
      <c r="D42" s="39">
        <f>Hoja2!C49</f>
        <v>0</v>
      </c>
      <c r="E42" s="40">
        <f>Hoja4!J49</f>
        <v>0</v>
      </c>
      <c r="F42" s="40">
        <f>Hoja4!N49</f>
        <v>0</v>
      </c>
      <c r="G42" s="40"/>
      <c r="H42" s="40">
        <f t="shared" si="0"/>
        <v>0</v>
      </c>
      <c r="I42" s="40">
        <f t="shared" si="1"/>
        <v>0</v>
      </c>
      <c r="J42" s="290" t="s">
        <v>209</v>
      </c>
      <c r="K42" s="44"/>
      <c r="L42" s="44"/>
      <c r="M42" s="44"/>
      <c r="N42" s="44"/>
      <c r="O42" s="44"/>
      <c r="P42" s="44"/>
      <c r="Q42" s="44"/>
      <c r="R42" s="44"/>
      <c r="S42" s="262">
        <f t="shared" si="2"/>
        <v>0</v>
      </c>
      <c r="T42" s="266" t="str">
        <f t="shared" si="3"/>
        <v>Economico</v>
      </c>
      <c r="U42">
        <f>VLOOKUP(T42,TABLAS!$J$4:$L$9,3,FALSE)</f>
        <v>1320</v>
      </c>
      <c r="V42">
        <f t="shared" si="12"/>
        <v>2026</v>
      </c>
      <c r="W42" t="str">
        <f>INICIO!$C$28</f>
        <v>2026</v>
      </c>
      <c r="X42" s="268">
        <f t="shared" si="4"/>
        <v>0</v>
      </c>
      <c r="Y42" s="269" t="str">
        <f>IF(X42&lt;TABLAS!$P$18,TABLAS!$Q$18,IF(X42&lt;TABLAS!$P$19,TABLAS!$Q$19,IF(X42&lt;TABLAS!$P$20,TABLAS!$Q$20,IF(X42&lt;TABLAS!$P$21,TABLAS!$Q$21,IF(X42&lt;TABLAS!$P$22,TABLAS!$Q$22,IF(X42&lt;TABLAS!$P$23,TABLAS!$Q$23,IF(X42&lt;TABLAS!$P$24,TABLAS!$Q$24,IF(X42&lt;TABLAS!$P$25,TABLAS!$Q$25,IF(X42&lt;TABLAS!$P$26,TABLAS!$Q$26,IF(X42&lt;TABLAS!$P$27,TABLAS!$Q$27,IF(X42&gt;=TABLAS!$O$28,TABLAS!$Q$28)))))))))))</f>
        <v>0 a 5</v>
      </c>
      <c r="Z42" s="262">
        <f>VLOOKUP(Y42,TABLAS!$J$18:$K$28,2,FALSE)</f>
        <v>1</v>
      </c>
      <c r="AA42" s="274" t="s">
        <v>262</v>
      </c>
      <c r="AB42" s="262">
        <f>VLOOKUP(AA42,TABLAS!$K$34:$L$39,2,FALSE)</f>
        <v>1</v>
      </c>
      <c r="AC42" s="262" t="str">
        <f>INICIO!$C$11</f>
        <v>ZONA 6</v>
      </c>
      <c r="AD42" s="263">
        <f>VLOOKUP(AC42,TABLAS!$V$18:$W$28,2,FALSE)</f>
        <v>1.1000000000000001</v>
      </c>
      <c r="AE42" s="44"/>
      <c r="AF42" s="44"/>
      <c r="AG42" s="279">
        <f t="shared" si="5"/>
        <v>0</v>
      </c>
      <c r="AH42" s="255">
        <f>IF($AG42&lt;TABLAS!$O$4,TABLAS!$P$4,IF($AG42&lt;TABLAS!$O$5,TABLAS!$P$5,IF($AG42&lt;TABLAS!$O$6,TABLAS!$P$6,IF($AG42&gt;TABLAS!$N$7,TABLAS!$P$7))))</f>
        <v>1</v>
      </c>
      <c r="AI42" s="255">
        <f>VLOOKUP($AH42,TABLAS!$P$4:$R$7,3,FALSE)</f>
        <v>3.4999999999999996E-3</v>
      </c>
      <c r="AJ42" s="255">
        <f>VLOOKUP($AH$3,TABLAS!$P$4:$R$7,2,FALSE)</f>
        <v>0</v>
      </c>
      <c r="AK42" s="280">
        <f t="shared" si="6"/>
        <v>-3.4999999999999996E-3</v>
      </c>
      <c r="AL42" s="44"/>
      <c r="AM42" s="44"/>
      <c r="AN42" s="281">
        <f t="shared" si="7"/>
        <v>0</v>
      </c>
      <c r="AO42" s="44"/>
      <c r="AP42" s="235">
        <f t="shared" si="8"/>
        <v>0</v>
      </c>
      <c r="AQ42" s="44"/>
      <c r="AR42" s="282">
        <f t="shared" si="9"/>
        <v>0</v>
      </c>
      <c r="AS42" s="283">
        <f t="shared" si="10"/>
        <v>0</v>
      </c>
      <c r="AT42" s="44"/>
      <c r="AU42" s="44"/>
      <c r="AV42" s="44"/>
      <c r="AW42" s="44"/>
      <c r="AX42" s="44"/>
      <c r="AY42" s="44"/>
      <c r="AZ42" s="44"/>
      <c r="BA42" s="44"/>
      <c r="BB42" s="44"/>
      <c r="BC42" s="44"/>
      <c r="BD42" s="44"/>
      <c r="BE42" s="44"/>
      <c r="BF42" s="44"/>
      <c r="BG42" s="44"/>
      <c r="BH42" s="44"/>
    </row>
    <row r="43" spans="1:60" ht="35.1" customHeight="1" thickBot="1" x14ac:dyDescent="0.45">
      <c r="A43" s="41">
        <f t="shared" si="11"/>
        <v>41</v>
      </c>
      <c r="B43" s="42">
        <f>Hoja2!B50</f>
        <v>0</v>
      </c>
      <c r="C43" s="14">
        <f>Hoja2!P50</f>
        <v>0</v>
      </c>
      <c r="D43" s="16">
        <f>Hoja2!C50</f>
        <v>0</v>
      </c>
      <c r="E43" s="15">
        <f>Hoja4!J50</f>
        <v>0</v>
      </c>
      <c r="F43" s="15">
        <f>Hoja4!N50</f>
        <v>0</v>
      </c>
      <c r="G43" s="15"/>
      <c r="H43" s="15">
        <f t="shared" si="0"/>
        <v>0</v>
      </c>
      <c r="I43" s="15">
        <f t="shared" si="1"/>
        <v>0</v>
      </c>
      <c r="J43" s="289" t="s">
        <v>209</v>
      </c>
      <c r="K43" s="44"/>
      <c r="L43" s="44"/>
      <c r="M43" s="44"/>
      <c r="N43" s="44"/>
      <c r="O43" s="44"/>
      <c r="P43" s="44"/>
      <c r="Q43" s="44"/>
      <c r="R43" s="44"/>
      <c r="S43" s="262">
        <f t="shared" si="2"/>
        <v>0</v>
      </c>
      <c r="T43" s="266" t="str">
        <f t="shared" si="3"/>
        <v>Economico</v>
      </c>
      <c r="U43">
        <f>VLOOKUP(T43,TABLAS!$J$4:$L$9,3,FALSE)</f>
        <v>1320</v>
      </c>
      <c r="V43">
        <f t="shared" si="12"/>
        <v>2026</v>
      </c>
      <c r="W43" t="str">
        <f>INICIO!$C$28</f>
        <v>2026</v>
      </c>
      <c r="X43" s="268">
        <f t="shared" si="4"/>
        <v>0</v>
      </c>
      <c r="Y43" s="269" t="str">
        <f>IF(X43&lt;TABLAS!$P$18,TABLAS!$Q$18,IF(X43&lt;TABLAS!$P$19,TABLAS!$Q$19,IF(X43&lt;TABLAS!$P$20,TABLAS!$Q$20,IF(X43&lt;TABLAS!$P$21,TABLAS!$Q$21,IF(X43&lt;TABLAS!$P$22,TABLAS!$Q$22,IF(X43&lt;TABLAS!$P$23,TABLAS!$Q$23,IF(X43&lt;TABLAS!$P$24,TABLAS!$Q$24,IF(X43&lt;TABLAS!$P$25,TABLAS!$Q$25,IF(X43&lt;TABLAS!$P$26,TABLAS!$Q$26,IF(X43&lt;TABLAS!$P$27,TABLAS!$Q$27,IF(X43&gt;=TABLAS!$O$28,TABLAS!$Q$28)))))))))))</f>
        <v>0 a 5</v>
      </c>
      <c r="Z43" s="262">
        <f>VLOOKUP(Y43,TABLAS!$J$18:$K$28,2,FALSE)</f>
        <v>1</v>
      </c>
      <c r="AA43" s="274" t="s">
        <v>262</v>
      </c>
      <c r="AB43" s="262">
        <f>VLOOKUP(AA43,TABLAS!$K$34:$L$39,2,FALSE)</f>
        <v>1</v>
      </c>
      <c r="AC43" s="262" t="str">
        <f>INICIO!$C$11</f>
        <v>ZONA 6</v>
      </c>
      <c r="AD43" s="263">
        <f>VLOOKUP(AC43,TABLAS!$V$18:$W$28,2,FALSE)</f>
        <v>1.1000000000000001</v>
      </c>
      <c r="AE43" s="44"/>
      <c r="AF43" s="44"/>
      <c r="AG43" s="279">
        <f t="shared" si="5"/>
        <v>0</v>
      </c>
      <c r="AH43" s="255">
        <f>IF($AG43&lt;TABLAS!$O$4,TABLAS!$P$4,IF($AG43&lt;TABLAS!$O$5,TABLAS!$P$5,IF($AG43&lt;TABLAS!$O$6,TABLAS!$P$6,IF($AG43&gt;TABLAS!$N$7,TABLAS!$P$7))))</f>
        <v>1</v>
      </c>
      <c r="AI43" s="255">
        <f>VLOOKUP($AH43,TABLAS!$P$4:$R$7,3,FALSE)</f>
        <v>3.4999999999999996E-3</v>
      </c>
      <c r="AJ43" s="255">
        <f>VLOOKUP($AH$3,TABLAS!$P$4:$R$7,2,FALSE)</f>
        <v>0</v>
      </c>
      <c r="AK43" s="280">
        <f t="shared" si="6"/>
        <v>-3.4999999999999996E-3</v>
      </c>
      <c r="AL43" s="44"/>
      <c r="AM43" s="44"/>
      <c r="AN43" s="281">
        <f t="shared" si="7"/>
        <v>0</v>
      </c>
      <c r="AO43" s="44"/>
      <c r="AP43" s="235">
        <f t="shared" si="8"/>
        <v>0</v>
      </c>
      <c r="AQ43" s="44"/>
      <c r="AR43" s="282">
        <f t="shared" si="9"/>
        <v>0</v>
      </c>
      <c r="AS43" s="283">
        <f t="shared" si="10"/>
        <v>0</v>
      </c>
      <c r="AT43" s="44"/>
      <c r="AU43" s="44"/>
      <c r="AV43" s="44"/>
      <c r="AW43" s="44"/>
      <c r="AX43" s="44"/>
      <c r="AY43" s="44"/>
      <c r="AZ43" s="44"/>
      <c r="BA43" s="44"/>
      <c r="BB43" s="44"/>
      <c r="BC43" s="44"/>
      <c r="BD43" s="44"/>
      <c r="BE43" s="44"/>
      <c r="BF43" s="44"/>
      <c r="BG43" s="44"/>
      <c r="BH43" s="44"/>
    </row>
    <row r="44" spans="1:60" ht="35.1" customHeight="1" thickBot="1" x14ac:dyDescent="0.45">
      <c r="A44" s="41">
        <f t="shared" si="11"/>
        <v>42</v>
      </c>
      <c r="B44" s="42">
        <f>Hoja2!B51</f>
        <v>0</v>
      </c>
      <c r="C44" s="14">
        <f>Hoja2!P51</f>
        <v>0</v>
      </c>
      <c r="D44" s="16">
        <f>Hoja2!C51</f>
        <v>0</v>
      </c>
      <c r="E44" s="15">
        <f>Hoja4!J51</f>
        <v>0</v>
      </c>
      <c r="F44" s="15">
        <f>Hoja4!N51</f>
        <v>0</v>
      </c>
      <c r="G44" s="15"/>
      <c r="H44" s="15">
        <f t="shared" si="0"/>
        <v>0</v>
      </c>
      <c r="I44" s="15">
        <f t="shared" si="1"/>
        <v>0</v>
      </c>
      <c r="J44" s="289" t="s">
        <v>209</v>
      </c>
      <c r="K44" s="44"/>
      <c r="L44" s="44"/>
      <c r="M44" s="44"/>
      <c r="N44" s="44"/>
      <c r="O44" s="44"/>
      <c r="P44" s="44"/>
      <c r="Q44" s="44"/>
      <c r="R44" s="44"/>
      <c r="S44" s="262">
        <f t="shared" si="2"/>
        <v>0</v>
      </c>
      <c r="T44" s="266" t="str">
        <f t="shared" si="3"/>
        <v>Economico</v>
      </c>
      <c r="U44">
        <f>VLOOKUP(T44,TABLAS!$J$4:$L$9,3,FALSE)</f>
        <v>1320</v>
      </c>
      <c r="V44">
        <f t="shared" si="12"/>
        <v>2026</v>
      </c>
      <c r="W44" t="str">
        <f>INICIO!$C$28</f>
        <v>2026</v>
      </c>
      <c r="X44" s="268">
        <f t="shared" si="4"/>
        <v>0</v>
      </c>
      <c r="Y44" s="269" t="str">
        <f>IF(X44&lt;TABLAS!$P$18,TABLAS!$Q$18,IF(X44&lt;TABLAS!$P$19,TABLAS!$Q$19,IF(X44&lt;TABLAS!$P$20,TABLAS!$Q$20,IF(X44&lt;TABLAS!$P$21,TABLAS!$Q$21,IF(X44&lt;TABLAS!$P$22,TABLAS!$Q$22,IF(X44&lt;TABLAS!$P$23,TABLAS!$Q$23,IF(X44&lt;TABLAS!$P$24,TABLAS!$Q$24,IF(X44&lt;TABLAS!$P$25,TABLAS!$Q$25,IF(X44&lt;TABLAS!$P$26,TABLAS!$Q$26,IF(X44&lt;TABLAS!$P$27,TABLAS!$Q$27,IF(X44&gt;=TABLAS!$O$28,TABLAS!$Q$28)))))))))))</f>
        <v>0 a 5</v>
      </c>
      <c r="Z44" s="262">
        <f>VLOOKUP(Y44,TABLAS!$J$18:$K$28,2,FALSE)</f>
        <v>1</v>
      </c>
      <c r="AA44" s="274" t="s">
        <v>262</v>
      </c>
      <c r="AB44" s="262">
        <f>VLOOKUP(AA44,TABLAS!$K$34:$L$39,2,FALSE)</f>
        <v>1</v>
      </c>
      <c r="AC44" s="262" t="str">
        <f>INICIO!$C$11</f>
        <v>ZONA 6</v>
      </c>
      <c r="AD44" s="263">
        <f>VLOOKUP(AC44,TABLAS!$V$18:$W$28,2,FALSE)</f>
        <v>1.1000000000000001</v>
      </c>
      <c r="AE44" s="44"/>
      <c r="AF44" s="44"/>
      <c r="AG44" s="279">
        <f t="shared" si="5"/>
        <v>0</v>
      </c>
      <c r="AH44" s="255">
        <f>IF($AG44&lt;TABLAS!$O$4,TABLAS!$P$4,IF($AG44&lt;TABLAS!$O$5,TABLAS!$P$5,IF($AG44&lt;TABLAS!$O$6,TABLAS!$P$6,IF($AG44&gt;TABLAS!$N$7,TABLAS!$P$7))))</f>
        <v>1</v>
      </c>
      <c r="AI44" s="255">
        <f>VLOOKUP($AH44,TABLAS!$P$4:$R$7,3,FALSE)</f>
        <v>3.4999999999999996E-3</v>
      </c>
      <c r="AJ44" s="255">
        <f>VLOOKUP($AH$3,TABLAS!$P$4:$R$7,2,FALSE)</f>
        <v>0</v>
      </c>
      <c r="AK44" s="280">
        <f t="shared" si="6"/>
        <v>-3.4999999999999996E-3</v>
      </c>
      <c r="AL44" s="44"/>
      <c r="AM44" s="44"/>
      <c r="AN44" s="281">
        <f t="shared" si="7"/>
        <v>0</v>
      </c>
      <c r="AO44" s="44"/>
      <c r="AP44" s="235">
        <f t="shared" si="8"/>
        <v>0</v>
      </c>
      <c r="AQ44" s="44"/>
      <c r="AR44" s="282">
        <f t="shared" si="9"/>
        <v>0</v>
      </c>
      <c r="AS44" s="283">
        <f t="shared" si="10"/>
        <v>0</v>
      </c>
      <c r="AT44" s="44"/>
      <c r="AU44" s="44"/>
      <c r="AV44" s="44"/>
      <c r="AW44" s="44"/>
      <c r="AX44" s="44"/>
      <c r="AY44" s="44"/>
      <c r="AZ44" s="44"/>
      <c r="BA44" s="44"/>
      <c r="BB44" s="44"/>
      <c r="BC44" s="44"/>
      <c r="BD44" s="44"/>
      <c r="BE44" s="44"/>
      <c r="BF44" s="44"/>
      <c r="BG44" s="44"/>
      <c r="BH44" s="44"/>
    </row>
    <row r="45" spans="1:60" ht="35.1" customHeight="1" thickBot="1" x14ac:dyDescent="0.45">
      <c r="A45" s="41">
        <f t="shared" si="11"/>
        <v>43</v>
      </c>
      <c r="B45" s="42">
        <f>Hoja2!B52</f>
        <v>0</v>
      </c>
      <c r="C45" s="14">
        <f>Hoja2!P52</f>
        <v>0</v>
      </c>
      <c r="D45" s="16">
        <f>Hoja2!C52</f>
        <v>0</v>
      </c>
      <c r="E45" s="15">
        <f>Hoja4!J52</f>
        <v>0</v>
      </c>
      <c r="F45" s="15">
        <f>Hoja4!N52</f>
        <v>0</v>
      </c>
      <c r="G45" s="15"/>
      <c r="H45" s="15">
        <f t="shared" si="0"/>
        <v>0</v>
      </c>
      <c r="I45" s="15">
        <f t="shared" si="1"/>
        <v>0</v>
      </c>
      <c r="J45" s="289" t="s">
        <v>209</v>
      </c>
      <c r="K45" s="44"/>
      <c r="L45" s="44"/>
      <c r="M45" s="44"/>
      <c r="N45" s="44"/>
      <c r="O45" s="44"/>
      <c r="P45" s="44"/>
      <c r="Q45" s="44"/>
      <c r="R45" s="44"/>
      <c r="S45" s="262">
        <f t="shared" si="2"/>
        <v>0</v>
      </c>
      <c r="T45" s="266" t="str">
        <f t="shared" si="3"/>
        <v>Economico</v>
      </c>
      <c r="U45">
        <f>VLOOKUP(T45,TABLAS!$J$4:$L$9,3,FALSE)</f>
        <v>1320</v>
      </c>
      <c r="V45">
        <f t="shared" si="12"/>
        <v>2026</v>
      </c>
      <c r="W45" t="str">
        <f>INICIO!$C$28</f>
        <v>2026</v>
      </c>
      <c r="X45" s="268">
        <f t="shared" si="4"/>
        <v>0</v>
      </c>
      <c r="Y45" s="269" t="str">
        <f>IF(X45&lt;TABLAS!$P$18,TABLAS!$Q$18,IF(X45&lt;TABLAS!$P$19,TABLAS!$Q$19,IF(X45&lt;TABLAS!$P$20,TABLAS!$Q$20,IF(X45&lt;TABLAS!$P$21,TABLAS!$Q$21,IF(X45&lt;TABLAS!$P$22,TABLAS!$Q$22,IF(X45&lt;TABLAS!$P$23,TABLAS!$Q$23,IF(X45&lt;TABLAS!$P$24,TABLAS!$Q$24,IF(X45&lt;TABLAS!$P$25,TABLAS!$Q$25,IF(X45&lt;TABLAS!$P$26,TABLAS!$Q$26,IF(X45&lt;TABLAS!$P$27,TABLAS!$Q$27,IF(X45&gt;=TABLAS!$O$28,TABLAS!$Q$28)))))))))))</f>
        <v>0 a 5</v>
      </c>
      <c r="Z45" s="262">
        <f>VLOOKUP(Y45,TABLAS!$J$18:$K$28,2,FALSE)</f>
        <v>1</v>
      </c>
      <c r="AA45" s="274" t="s">
        <v>262</v>
      </c>
      <c r="AB45" s="262">
        <f>VLOOKUP(AA45,TABLAS!$K$34:$L$39,2,FALSE)</f>
        <v>1</v>
      </c>
      <c r="AC45" s="262" t="str">
        <f>INICIO!$C$11</f>
        <v>ZONA 6</v>
      </c>
      <c r="AD45" s="263">
        <f>VLOOKUP(AC45,TABLAS!$V$18:$W$28,2,FALSE)</f>
        <v>1.1000000000000001</v>
      </c>
      <c r="AE45" s="44"/>
      <c r="AF45" s="44"/>
      <c r="AG45" s="279">
        <f t="shared" si="5"/>
        <v>0</v>
      </c>
      <c r="AH45" s="255">
        <f>IF($AG45&lt;TABLAS!$O$4,TABLAS!$P$4,IF($AG45&lt;TABLAS!$O$5,TABLAS!$P$5,IF($AG45&lt;TABLAS!$O$6,TABLAS!$P$6,IF($AG45&gt;TABLAS!$N$7,TABLAS!$P$7))))</f>
        <v>1</v>
      </c>
      <c r="AI45" s="255">
        <f>VLOOKUP($AH45,TABLAS!$P$4:$R$7,3,FALSE)</f>
        <v>3.4999999999999996E-3</v>
      </c>
      <c r="AJ45" s="255">
        <f>VLOOKUP($AH$3,TABLAS!$P$4:$R$7,2,FALSE)</f>
        <v>0</v>
      </c>
      <c r="AK45" s="280">
        <f t="shared" si="6"/>
        <v>-3.4999999999999996E-3</v>
      </c>
      <c r="AL45" s="44"/>
      <c r="AM45" s="44"/>
      <c r="AN45" s="281">
        <f t="shared" si="7"/>
        <v>0</v>
      </c>
      <c r="AO45" s="44"/>
      <c r="AP45" s="235">
        <f t="shared" si="8"/>
        <v>0</v>
      </c>
      <c r="AQ45" s="44"/>
      <c r="AR45" s="282">
        <f t="shared" si="9"/>
        <v>0</v>
      </c>
      <c r="AS45" s="283">
        <f t="shared" si="10"/>
        <v>0</v>
      </c>
      <c r="AT45" s="44"/>
      <c r="AU45" s="44"/>
      <c r="AV45" s="44"/>
      <c r="AW45" s="44"/>
      <c r="AX45" s="44"/>
      <c r="AY45" s="44"/>
      <c r="AZ45" s="44"/>
      <c r="BA45" s="44"/>
      <c r="BB45" s="44"/>
      <c r="BC45" s="44"/>
      <c r="BD45" s="44"/>
      <c r="BE45" s="44"/>
      <c r="BF45" s="44"/>
      <c r="BG45" s="44"/>
      <c r="BH45" s="44"/>
    </row>
    <row r="46" spans="1:60" ht="35.1" customHeight="1" thickBot="1" x14ac:dyDescent="0.45">
      <c r="A46" s="41">
        <f t="shared" si="11"/>
        <v>44</v>
      </c>
      <c r="B46" s="42">
        <f>Hoja2!B53</f>
        <v>0</v>
      </c>
      <c r="C46" s="14">
        <f>Hoja2!P53</f>
        <v>0</v>
      </c>
      <c r="D46" s="16">
        <f>Hoja2!C53</f>
        <v>0</v>
      </c>
      <c r="E46" s="15">
        <f>Hoja4!J53</f>
        <v>0</v>
      </c>
      <c r="F46" s="15">
        <f>Hoja4!N53</f>
        <v>0</v>
      </c>
      <c r="G46" s="15"/>
      <c r="H46" s="15">
        <f t="shared" si="0"/>
        <v>0</v>
      </c>
      <c r="I46" s="15">
        <f t="shared" si="1"/>
        <v>0</v>
      </c>
      <c r="J46" s="289" t="s">
        <v>209</v>
      </c>
      <c r="K46" s="44"/>
      <c r="L46" s="44"/>
      <c r="M46" s="44"/>
      <c r="N46" s="44"/>
      <c r="O46" s="44"/>
      <c r="P46" s="44"/>
      <c r="Q46" s="44"/>
      <c r="R46" s="44"/>
      <c r="S46" s="262">
        <f t="shared" si="2"/>
        <v>0</v>
      </c>
      <c r="T46" s="266" t="str">
        <f t="shared" si="3"/>
        <v>Economico</v>
      </c>
      <c r="U46">
        <f>VLOOKUP(T46,TABLAS!$J$4:$L$9,3,FALSE)</f>
        <v>1320</v>
      </c>
      <c r="V46">
        <f t="shared" si="12"/>
        <v>2026</v>
      </c>
      <c r="W46" t="str">
        <f>INICIO!$C$28</f>
        <v>2026</v>
      </c>
      <c r="X46" s="268">
        <f t="shared" si="4"/>
        <v>0</v>
      </c>
      <c r="Y46" s="269" t="str">
        <f>IF(X46&lt;TABLAS!$P$18,TABLAS!$Q$18,IF(X46&lt;TABLAS!$P$19,TABLAS!$Q$19,IF(X46&lt;TABLAS!$P$20,TABLAS!$Q$20,IF(X46&lt;TABLAS!$P$21,TABLAS!$Q$21,IF(X46&lt;TABLAS!$P$22,TABLAS!$Q$22,IF(X46&lt;TABLAS!$P$23,TABLAS!$Q$23,IF(X46&lt;TABLAS!$P$24,TABLAS!$Q$24,IF(X46&lt;TABLAS!$P$25,TABLAS!$Q$25,IF(X46&lt;TABLAS!$P$26,TABLAS!$Q$26,IF(X46&lt;TABLAS!$P$27,TABLAS!$Q$27,IF(X46&gt;=TABLAS!$O$28,TABLAS!$Q$28)))))))))))</f>
        <v>0 a 5</v>
      </c>
      <c r="Z46" s="262">
        <f>VLOOKUP(Y46,TABLAS!$J$18:$K$28,2,FALSE)</f>
        <v>1</v>
      </c>
      <c r="AA46" s="274" t="s">
        <v>262</v>
      </c>
      <c r="AB46" s="262">
        <f>VLOOKUP(AA46,TABLAS!$K$34:$L$39,2,FALSE)</f>
        <v>1</v>
      </c>
      <c r="AC46" s="262" t="str">
        <f>INICIO!$C$11</f>
        <v>ZONA 6</v>
      </c>
      <c r="AD46" s="263">
        <f>VLOOKUP(AC46,TABLAS!$V$18:$W$28,2,FALSE)</f>
        <v>1.1000000000000001</v>
      </c>
      <c r="AE46" s="44"/>
      <c r="AF46" s="44"/>
      <c r="AG46" s="279">
        <f t="shared" si="5"/>
        <v>0</v>
      </c>
      <c r="AH46" s="255">
        <f>IF($AG46&lt;TABLAS!$O$4,TABLAS!$P$4,IF($AG46&lt;TABLAS!$O$5,TABLAS!$P$5,IF($AG46&lt;TABLAS!$O$6,TABLAS!$P$6,IF($AG46&gt;TABLAS!$N$7,TABLAS!$P$7))))</f>
        <v>1</v>
      </c>
      <c r="AI46" s="255">
        <f>VLOOKUP($AH46,TABLAS!$P$4:$R$7,3,FALSE)</f>
        <v>3.4999999999999996E-3</v>
      </c>
      <c r="AJ46" s="255">
        <f>VLOOKUP($AH$3,TABLAS!$P$4:$R$7,2,FALSE)</f>
        <v>0</v>
      </c>
      <c r="AK46" s="280">
        <f t="shared" si="6"/>
        <v>-3.4999999999999996E-3</v>
      </c>
      <c r="AL46" s="44"/>
      <c r="AM46" s="44"/>
      <c r="AN46" s="281">
        <f t="shared" si="7"/>
        <v>0</v>
      </c>
      <c r="AO46" s="44"/>
      <c r="AP46" s="235">
        <f t="shared" si="8"/>
        <v>0</v>
      </c>
      <c r="AQ46" s="44"/>
      <c r="AR46" s="282">
        <f t="shared" si="9"/>
        <v>0</v>
      </c>
      <c r="AS46" s="283">
        <f t="shared" si="10"/>
        <v>0</v>
      </c>
      <c r="AT46" s="44"/>
      <c r="AU46" s="44"/>
      <c r="AV46" s="44"/>
      <c r="AW46" s="44"/>
      <c r="AX46" s="44"/>
      <c r="AY46" s="44"/>
      <c r="AZ46" s="44"/>
      <c r="BA46" s="44"/>
      <c r="BB46" s="44"/>
      <c r="BC46" s="44"/>
      <c r="BD46" s="44"/>
      <c r="BE46" s="44"/>
      <c r="BF46" s="44"/>
      <c r="BG46" s="44"/>
      <c r="BH46" s="44"/>
    </row>
    <row r="47" spans="1:60" ht="35.1" customHeight="1" thickBot="1" x14ac:dyDescent="0.45">
      <c r="A47" s="22">
        <f t="shared" si="11"/>
        <v>45</v>
      </c>
      <c r="B47" s="43">
        <f>Hoja2!B54</f>
        <v>0</v>
      </c>
      <c r="C47" s="38">
        <f>Hoja2!P54</f>
        <v>0</v>
      </c>
      <c r="D47" s="39">
        <f>Hoja2!C54</f>
        <v>0</v>
      </c>
      <c r="E47" s="40">
        <f>Hoja4!J54</f>
        <v>0</v>
      </c>
      <c r="F47" s="40">
        <f>Hoja4!N54</f>
        <v>0</v>
      </c>
      <c r="G47" s="40"/>
      <c r="H47" s="40">
        <f t="shared" si="0"/>
        <v>0</v>
      </c>
      <c r="I47" s="40">
        <f t="shared" si="1"/>
        <v>0</v>
      </c>
      <c r="J47" s="290" t="s">
        <v>209</v>
      </c>
      <c r="K47" s="44"/>
      <c r="L47" s="44"/>
      <c r="M47" s="44"/>
      <c r="N47" s="44"/>
      <c r="O47" s="44"/>
      <c r="P47" s="44"/>
      <c r="Q47" s="44"/>
      <c r="R47" s="44"/>
      <c r="S47" s="262">
        <f t="shared" si="2"/>
        <v>0</v>
      </c>
      <c r="T47" s="266" t="str">
        <f t="shared" si="3"/>
        <v>Economico</v>
      </c>
      <c r="U47">
        <f>VLOOKUP(T47,TABLAS!$J$4:$L$9,3,FALSE)</f>
        <v>1320</v>
      </c>
      <c r="V47">
        <f t="shared" si="12"/>
        <v>2026</v>
      </c>
      <c r="W47" t="str">
        <f>INICIO!$C$28</f>
        <v>2026</v>
      </c>
      <c r="X47" s="268">
        <f t="shared" si="4"/>
        <v>0</v>
      </c>
      <c r="Y47" s="269" t="str">
        <f>IF(X47&lt;TABLAS!$P$18,TABLAS!$Q$18,IF(X47&lt;TABLAS!$P$19,TABLAS!$Q$19,IF(X47&lt;TABLAS!$P$20,TABLAS!$Q$20,IF(X47&lt;TABLAS!$P$21,TABLAS!$Q$21,IF(X47&lt;TABLAS!$P$22,TABLAS!$Q$22,IF(X47&lt;TABLAS!$P$23,TABLAS!$Q$23,IF(X47&lt;TABLAS!$P$24,TABLAS!$Q$24,IF(X47&lt;TABLAS!$P$25,TABLAS!$Q$25,IF(X47&lt;TABLAS!$P$26,TABLAS!$Q$26,IF(X47&lt;TABLAS!$P$27,TABLAS!$Q$27,IF(X47&gt;=TABLAS!$O$28,TABLAS!$Q$28)))))))))))</f>
        <v>0 a 5</v>
      </c>
      <c r="Z47" s="262">
        <f>VLOOKUP(Y47,TABLAS!$J$18:$K$28,2,FALSE)</f>
        <v>1</v>
      </c>
      <c r="AA47" s="274" t="s">
        <v>262</v>
      </c>
      <c r="AB47" s="262">
        <f>VLOOKUP(AA47,TABLAS!$K$34:$L$39,2,FALSE)</f>
        <v>1</v>
      </c>
      <c r="AC47" s="262" t="str">
        <f>INICIO!$C$11</f>
        <v>ZONA 6</v>
      </c>
      <c r="AD47" s="263">
        <f>VLOOKUP(AC47,TABLAS!$V$18:$W$28,2,FALSE)</f>
        <v>1.1000000000000001</v>
      </c>
      <c r="AE47" s="44"/>
      <c r="AF47" s="44"/>
      <c r="AG47" s="279">
        <f t="shared" si="5"/>
        <v>0</v>
      </c>
      <c r="AH47" s="255">
        <f>IF($AG47&lt;TABLAS!$O$4,TABLAS!$P$4,IF($AG47&lt;TABLAS!$O$5,TABLAS!$P$5,IF($AG47&lt;TABLAS!$O$6,TABLAS!$P$6,IF($AG47&gt;TABLAS!$N$7,TABLAS!$P$7))))</f>
        <v>1</v>
      </c>
      <c r="AI47" s="255">
        <f>VLOOKUP($AH47,TABLAS!$P$4:$R$7,3,FALSE)</f>
        <v>3.4999999999999996E-3</v>
      </c>
      <c r="AJ47" s="255">
        <f>VLOOKUP($AH$3,TABLAS!$P$4:$R$7,2,FALSE)</f>
        <v>0</v>
      </c>
      <c r="AK47" s="280">
        <f t="shared" si="6"/>
        <v>-3.4999999999999996E-3</v>
      </c>
      <c r="AL47" s="44"/>
      <c r="AM47" s="44"/>
      <c r="AN47" s="281">
        <f t="shared" si="7"/>
        <v>0</v>
      </c>
      <c r="AO47" s="44"/>
      <c r="AP47" s="235">
        <f t="shared" si="8"/>
        <v>0</v>
      </c>
      <c r="AQ47" s="44"/>
      <c r="AR47" s="282">
        <f t="shared" si="9"/>
        <v>0</v>
      </c>
      <c r="AS47" s="283">
        <f t="shared" si="10"/>
        <v>0</v>
      </c>
      <c r="AT47" s="44"/>
      <c r="AU47" s="44"/>
      <c r="AV47" s="44"/>
      <c r="AW47" s="44"/>
      <c r="AX47" s="44"/>
      <c r="AY47" s="44"/>
      <c r="AZ47" s="44"/>
      <c r="BA47" s="44"/>
      <c r="BB47" s="44"/>
      <c r="BC47" s="44"/>
      <c r="BD47" s="44"/>
      <c r="BE47" s="44"/>
      <c r="BF47" s="44"/>
      <c r="BG47" s="44"/>
      <c r="BH47" s="44"/>
    </row>
    <row r="48" spans="1:60" ht="35.1" customHeight="1" thickBot="1" x14ac:dyDescent="0.45">
      <c r="A48" s="41">
        <f t="shared" si="11"/>
        <v>46</v>
      </c>
      <c r="B48" s="42">
        <f>Hoja2!B55</f>
        <v>0</v>
      </c>
      <c r="C48" s="14">
        <f>Hoja2!P55</f>
        <v>0</v>
      </c>
      <c r="D48" s="16">
        <f>Hoja2!C55</f>
        <v>0</v>
      </c>
      <c r="E48" s="15">
        <f>Hoja4!J55</f>
        <v>0</v>
      </c>
      <c r="F48" s="15">
        <f>Hoja4!N55</f>
        <v>0</v>
      </c>
      <c r="G48" s="15"/>
      <c r="H48" s="15">
        <f t="shared" si="0"/>
        <v>0</v>
      </c>
      <c r="I48" s="15">
        <f t="shared" si="1"/>
        <v>0</v>
      </c>
      <c r="J48" s="289" t="s">
        <v>209</v>
      </c>
      <c r="K48" s="44"/>
      <c r="L48" s="44"/>
      <c r="M48" s="44"/>
      <c r="N48" s="44"/>
      <c r="O48" s="44"/>
      <c r="P48" s="44"/>
      <c r="Q48" s="44"/>
      <c r="R48" s="44"/>
      <c r="S48" s="262">
        <f t="shared" si="2"/>
        <v>0</v>
      </c>
      <c r="T48" s="266" t="str">
        <f t="shared" si="3"/>
        <v>Economico</v>
      </c>
      <c r="U48">
        <f>VLOOKUP(T48,TABLAS!$J$4:$L$9,3,FALSE)</f>
        <v>1320</v>
      </c>
      <c r="V48">
        <f t="shared" si="12"/>
        <v>2026</v>
      </c>
      <c r="W48" t="str">
        <f>INICIO!$C$28</f>
        <v>2026</v>
      </c>
      <c r="X48" s="268">
        <f t="shared" si="4"/>
        <v>0</v>
      </c>
      <c r="Y48" s="269" t="str">
        <f>IF(X48&lt;TABLAS!$P$18,TABLAS!$Q$18,IF(X48&lt;TABLAS!$P$19,TABLAS!$Q$19,IF(X48&lt;TABLAS!$P$20,TABLAS!$Q$20,IF(X48&lt;TABLAS!$P$21,TABLAS!$Q$21,IF(X48&lt;TABLAS!$P$22,TABLAS!$Q$22,IF(X48&lt;TABLAS!$P$23,TABLAS!$Q$23,IF(X48&lt;TABLAS!$P$24,TABLAS!$Q$24,IF(X48&lt;TABLAS!$P$25,TABLAS!$Q$25,IF(X48&lt;TABLAS!$P$26,TABLAS!$Q$26,IF(X48&lt;TABLAS!$P$27,TABLAS!$Q$27,IF(X48&gt;=TABLAS!$O$28,TABLAS!$Q$28)))))))))))</f>
        <v>0 a 5</v>
      </c>
      <c r="Z48" s="262">
        <f>VLOOKUP(Y48,TABLAS!$J$18:$K$28,2,FALSE)</f>
        <v>1</v>
      </c>
      <c r="AA48" s="274" t="s">
        <v>262</v>
      </c>
      <c r="AB48" s="262">
        <f>VLOOKUP(AA48,TABLAS!$K$34:$L$39,2,FALSE)</f>
        <v>1</v>
      </c>
      <c r="AC48" s="262" t="str">
        <f>INICIO!$C$11</f>
        <v>ZONA 6</v>
      </c>
      <c r="AD48" s="263">
        <f>VLOOKUP(AC48,TABLAS!$V$18:$W$28,2,FALSE)</f>
        <v>1.1000000000000001</v>
      </c>
      <c r="AE48" s="44"/>
      <c r="AF48" s="44"/>
      <c r="AG48" s="279">
        <f t="shared" si="5"/>
        <v>0</v>
      </c>
      <c r="AH48" s="255">
        <f>IF($AG48&lt;TABLAS!$O$4,TABLAS!$P$4,IF($AG48&lt;TABLAS!$O$5,TABLAS!$P$5,IF($AG48&lt;TABLAS!$O$6,TABLAS!$P$6,IF($AG48&gt;TABLAS!$N$7,TABLAS!$P$7))))</f>
        <v>1</v>
      </c>
      <c r="AI48" s="255">
        <f>VLOOKUP($AH48,TABLAS!$P$4:$R$7,3,FALSE)</f>
        <v>3.4999999999999996E-3</v>
      </c>
      <c r="AJ48" s="255">
        <f>VLOOKUP($AH$3,TABLAS!$P$4:$R$7,2,FALSE)</f>
        <v>0</v>
      </c>
      <c r="AK48" s="280">
        <f t="shared" si="6"/>
        <v>-3.4999999999999996E-3</v>
      </c>
      <c r="AL48" s="44"/>
      <c r="AM48" s="44"/>
      <c r="AN48" s="281">
        <f t="shared" si="7"/>
        <v>0</v>
      </c>
      <c r="AO48" s="44"/>
      <c r="AP48" s="235">
        <f t="shared" si="8"/>
        <v>0</v>
      </c>
      <c r="AQ48" s="44"/>
      <c r="AR48" s="282">
        <f t="shared" si="9"/>
        <v>0</v>
      </c>
      <c r="AS48" s="283">
        <f t="shared" si="10"/>
        <v>0</v>
      </c>
      <c r="AT48" s="44"/>
      <c r="AU48" s="44"/>
      <c r="AV48" s="44"/>
      <c r="AW48" s="44"/>
      <c r="AX48" s="44"/>
      <c r="AY48" s="44"/>
      <c r="AZ48" s="44"/>
      <c r="BA48" s="44"/>
      <c r="BB48" s="44"/>
      <c r="BC48" s="44"/>
      <c r="BD48" s="44"/>
      <c r="BE48" s="44"/>
      <c r="BF48" s="44"/>
      <c r="BG48" s="44"/>
      <c r="BH48" s="44"/>
    </row>
    <row r="49" spans="1:60" ht="35.1" customHeight="1" thickBot="1" x14ac:dyDescent="0.45">
      <c r="A49" s="41">
        <f t="shared" si="11"/>
        <v>47</v>
      </c>
      <c r="B49" s="42">
        <f>Hoja2!B56</f>
        <v>0</v>
      </c>
      <c r="C49" s="14">
        <f>Hoja2!P56</f>
        <v>0</v>
      </c>
      <c r="D49" s="16">
        <f>Hoja2!C56</f>
        <v>0</v>
      </c>
      <c r="E49" s="15">
        <f>Hoja4!J56</f>
        <v>0</v>
      </c>
      <c r="F49" s="15">
        <f>Hoja4!N56</f>
        <v>0</v>
      </c>
      <c r="G49" s="15"/>
      <c r="H49" s="15">
        <f t="shared" si="0"/>
        <v>0</v>
      </c>
      <c r="I49" s="15">
        <f t="shared" si="1"/>
        <v>0</v>
      </c>
      <c r="J49" s="289" t="s">
        <v>209</v>
      </c>
      <c r="K49" s="44"/>
      <c r="L49" s="44"/>
      <c r="M49" s="44"/>
      <c r="N49" s="44"/>
      <c r="O49" s="44"/>
      <c r="P49" s="44"/>
      <c r="Q49" s="44"/>
      <c r="R49" s="44"/>
      <c r="S49" s="262">
        <f t="shared" si="2"/>
        <v>0</v>
      </c>
      <c r="T49" s="266" t="str">
        <f t="shared" si="3"/>
        <v>Economico</v>
      </c>
      <c r="U49">
        <f>VLOOKUP(T49,TABLAS!$J$4:$L$9,3,FALSE)</f>
        <v>1320</v>
      </c>
      <c r="V49">
        <f t="shared" si="12"/>
        <v>2026</v>
      </c>
      <c r="W49" t="str">
        <f>INICIO!$C$28</f>
        <v>2026</v>
      </c>
      <c r="X49" s="268">
        <f t="shared" si="4"/>
        <v>0</v>
      </c>
      <c r="Y49" s="269" t="str">
        <f>IF(X49&lt;TABLAS!$P$18,TABLAS!$Q$18,IF(X49&lt;TABLAS!$P$19,TABLAS!$Q$19,IF(X49&lt;TABLAS!$P$20,TABLAS!$Q$20,IF(X49&lt;TABLAS!$P$21,TABLAS!$Q$21,IF(X49&lt;TABLAS!$P$22,TABLAS!$Q$22,IF(X49&lt;TABLAS!$P$23,TABLAS!$Q$23,IF(X49&lt;TABLAS!$P$24,TABLAS!$Q$24,IF(X49&lt;TABLAS!$P$25,TABLAS!$Q$25,IF(X49&lt;TABLAS!$P$26,TABLAS!$Q$26,IF(X49&lt;TABLAS!$P$27,TABLAS!$Q$27,IF(X49&gt;=TABLAS!$O$28,TABLAS!$Q$28)))))))))))</f>
        <v>0 a 5</v>
      </c>
      <c r="Z49" s="262">
        <f>VLOOKUP(Y49,TABLAS!$J$18:$K$28,2,FALSE)</f>
        <v>1</v>
      </c>
      <c r="AA49" s="274" t="s">
        <v>262</v>
      </c>
      <c r="AB49" s="262">
        <f>VLOOKUP(AA49,TABLAS!$K$34:$L$39,2,FALSE)</f>
        <v>1</v>
      </c>
      <c r="AC49" s="262" t="str">
        <f>INICIO!$C$11</f>
        <v>ZONA 6</v>
      </c>
      <c r="AD49" s="263">
        <f>VLOOKUP(AC49,TABLAS!$V$18:$W$28,2,FALSE)</f>
        <v>1.1000000000000001</v>
      </c>
      <c r="AE49" s="44"/>
      <c r="AF49" s="44"/>
      <c r="AG49" s="279">
        <f t="shared" si="5"/>
        <v>0</v>
      </c>
      <c r="AH49" s="255">
        <f>IF($AG49&lt;TABLAS!$O$4,TABLAS!$P$4,IF($AG49&lt;TABLAS!$O$5,TABLAS!$P$5,IF($AG49&lt;TABLAS!$O$6,TABLAS!$P$6,IF($AG49&gt;TABLAS!$N$7,TABLAS!$P$7))))</f>
        <v>1</v>
      </c>
      <c r="AI49" s="255">
        <f>VLOOKUP($AH49,TABLAS!$P$4:$R$7,3,FALSE)</f>
        <v>3.4999999999999996E-3</v>
      </c>
      <c r="AJ49" s="255">
        <f>VLOOKUP($AH$3,TABLAS!$P$4:$R$7,2,FALSE)</f>
        <v>0</v>
      </c>
      <c r="AK49" s="280">
        <f t="shared" si="6"/>
        <v>-3.4999999999999996E-3</v>
      </c>
      <c r="AL49" s="44"/>
      <c r="AM49" s="44"/>
      <c r="AN49" s="281">
        <f t="shared" si="7"/>
        <v>0</v>
      </c>
      <c r="AO49" s="44"/>
      <c r="AP49" s="235">
        <f t="shared" si="8"/>
        <v>0</v>
      </c>
      <c r="AQ49" s="44"/>
      <c r="AR49" s="282">
        <f t="shared" si="9"/>
        <v>0</v>
      </c>
      <c r="AS49" s="283">
        <f t="shared" si="10"/>
        <v>0</v>
      </c>
      <c r="AT49" s="44"/>
      <c r="AU49" s="44"/>
      <c r="AV49" s="44"/>
      <c r="AW49" s="44"/>
      <c r="AX49" s="44"/>
      <c r="AY49" s="44"/>
      <c r="AZ49" s="44"/>
      <c r="BA49" s="44"/>
      <c r="BB49" s="44"/>
      <c r="BC49" s="44"/>
      <c r="BD49" s="44"/>
      <c r="BE49" s="44"/>
      <c r="BF49" s="44"/>
      <c r="BG49" s="44"/>
      <c r="BH49" s="44"/>
    </row>
    <row r="50" spans="1:60" ht="35.1" customHeight="1" thickBot="1" x14ac:dyDescent="0.45">
      <c r="A50" s="41">
        <f t="shared" si="11"/>
        <v>48</v>
      </c>
      <c r="B50" s="42">
        <f>Hoja2!B57</f>
        <v>0</v>
      </c>
      <c r="C50" s="14">
        <f>Hoja2!P57</f>
        <v>0</v>
      </c>
      <c r="D50" s="16">
        <f>Hoja2!C57</f>
        <v>0</v>
      </c>
      <c r="E50" s="15">
        <f>Hoja4!J57</f>
        <v>0</v>
      </c>
      <c r="F50" s="15">
        <f>Hoja4!N57</f>
        <v>0</v>
      </c>
      <c r="G50" s="15"/>
      <c r="H50" s="15">
        <f t="shared" si="0"/>
        <v>0</v>
      </c>
      <c r="I50" s="15">
        <f t="shared" si="1"/>
        <v>0</v>
      </c>
      <c r="J50" s="289" t="s">
        <v>209</v>
      </c>
      <c r="K50" s="44"/>
      <c r="L50" s="44"/>
      <c r="M50" s="44"/>
      <c r="N50" s="44"/>
      <c r="O50" s="44"/>
      <c r="P50" s="44"/>
      <c r="Q50" s="44"/>
      <c r="R50" s="44"/>
      <c r="S50" s="262">
        <f t="shared" si="2"/>
        <v>0</v>
      </c>
      <c r="T50" s="266" t="str">
        <f t="shared" si="3"/>
        <v>Economico</v>
      </c>
      <c r="U50">
        <f>VLOOKUP(T50,TABLAS!$J$4:$L$9,3,FALSE)</f>
        <v>1320</v>
      </c>
      <c r="V50">
        <f t="shared" si="12"/>
        <v>2026</v>
      </c>
      <c r="W50" t="str">
        <f>INICIO!$C$28</f>
        <v>2026</v>
      </c>
      <c r="X50" s="268">
        <f t="shared" si="4"/>
        <v>0</v>
      </c>
      <c r="Y50" s="269" t="str">
        <f>IF(X50&lt;TABLAS!$P$18,TABLAS!$Q$18,IF(X50&lt;TABLAS!$P$19,TABLAS!$Q$19,IF(X50&lt;TABLAS!$P$20,TABLAS!$Q$20,IF(X50&lt;TABLAS!$P$21,TABLAS!$Q$21,IF(X50&lt;TABLAS!$P$22,TABLAS!$Q$22,IF(X50&lt;TABLAS!$P$23,TABLAS!$Q$23,IF(X50&lt;TABLAS!$P$24,TABLAS!$Q$24,IF(X50&lt;TABLAS!$P$25,TABLAS!$Q$25,IF(X50&lt;TABLAS!$P$26,TABLAS!$Q$26,IF(X50&lt;TABLAS!$P$27,TABLAS!$Q$27,IF(X50&gt;=TABLAS!$O$28,TABLAS!$Q$28)))))))))))</f>
        <v>0 a 5</v>
      </c>
      <c r="Z50" s="262">
        <f>VLOOKUP(Y50,TABLAS!$J$18:$K$28,2,FALSE)</f>
        <v>1</v>
      </c>
      <c r="AA50" s="274" t="s">
        <v>262</v>
      </c>
      <c r="AB50" s="262">
        <f>VLOOKUP(AA50,TABLAS!$K$34:$L$39,2,FALSE)</f>
        <v>1</v>
      </c>
      <c r="AC50" s="262" t="str">
        <f>INICIO!$C$11</f>
        <v>ZONA 6</v>
      </c>
      <c r="AD50" s="263">
        <f>VLOOKUP(AC50,TABLAS!$V$18:$W$28,2,FALSE)</f>
        <v>1.1000000000000001</v>
      </c>
      <c r="AE50" s="44"/>
      <c r="AF50" s="44"/>
      <c r="AG50" s="279">
        <f t="shared" si="5"/>
        <v>0</v>
      </c>
      <c r="AH50" s="255">
        <f>IF($AG50&lt;TABLAS!$O$4,TABLAS!$P$4,IF($AG50&lt;TABLAS!$O$5,TABLAS!$P$5,IF($AG50&lt;TABLAS!$O$6,TABLAS!$P$6,IF($AG50&gt;TABLAS!$N$7,TABLAS!$P$7))))</f>
        <v>1</v>
      </c>
      <c r="AI50" s="255">
        <f>VLOOKUP($AH50,TABLAS!$P$4:$R$7,3,FALSE)</f>
        <v>3.4999999999999996E-3</v>
      </c>
      <c r="AJ50" s="255">
        <f>VLOOKUP($AH$3,TABLAS!$P$4:$R$7,2,FALSE)</f>
        <v>0</v>
      </c>
      <c r="AK50" s="280">
        <f t="shared" si="6"/>
        <v>-3.4999999999999996E-3</v>
      </c>
      <c r="AL50" s="44"/>
      <c r="AM50" s="44"/>
      <c r="AN50" s="281">
        <f t="shared" si="7"/>
        <v>0</v>
      </c>
      <c r="AO50" s="44"/>
      <c r="AP50" s="235">
        <f t="shared" si="8"/>
        <v>0</v>
      </c>
      <c r="AQ50" s="44"/>
      <c r="AR50" s="282">
        <f t="shared" si="9"/>
        <v>0</v>
      </c>
      <c r="AS50" s="283">
        <f t="shared" si="10"/>
        <v>0</v>
      </c>
      <c r="AT50" s="44"/>
      <c r="AU50" s="44"/>
      <c r="AV50" s="44"/>
      <c r="AW50" s="44"/>
      <c r="AX50" s="44"/>
      <c r="AY50" s="44"/>
      <c r="AZ50" s="44"/>
      <c r="BA50" s="44"/>
      <c r="BB50" s="44"/>
      <c r="BC50" s="44"/>
      <c r="BD50" s="44"/>
      <c r="BE50" s="44"/>
      <c r="BF50" s="44"/>
      <c r="BG50" s="44"/>
      <c r="BH50" s="44"/>
    </row>
    <row r="51" spans="1:60" ht="35.1" customHeight="1" thickBot="1" x14ac:dyDescent="0.45">
      <c r="A51" s="41">
        <f t="shared" si="11"/>
        <v>49</v>
      </c>
      <c r="B51" s="42">
        <f>Hoja2!B58</f>
        <v>0</v>
      </c>
      <c r="C51" s="14">
        <f>Hoja2!P58</f>
        <v>0</v>
      </c>
      <c r="D51" s="16">
        <f>Hoja2!C58</f>
        <v>0</v>
      </c>
      <c r="E51" s="15">
        <f>Hoja4!J58</f>
        <v>0</v>
      </c>
      <c r="F51" s="15">
        <f>Hoja4!N58</f>
        <v>0</v>
      </c>
      <c r="G51" s="15"/>
      <c r="H51" s="15">
        <f t="shared" si="0"/>
        <v>0</v>
      </c>
      <c r="I51" s="15">
        <f t="shared" si="1"/>
        <v>0</v>
      </c>
      <c r="J51" s="289" t="s">
        <v>209</v>
      </c>
      <c r="K51" s="44"/>
      <c r="L51" s="44"/>
      <c r="M51" s="44"/>
      <c r="N51" s="44"/>
      <c r="O51" s="44"/>
      <c r="P51" s="44"/>
      <c r="Q51" s="44"/>
      <c r="R51" s="44"/>
      <c r="S51" s="262">
        <f t="shared" si="2"/>
        <v>0</v>
      </c>
      <c r="T51" s="266" t="str">
        <f t="shared" si="3"/>
        <v>Economico</v>
      </c>
      <c r="U51">
        <f>VLOOKUP(T51,TABLAS!$J$4:$L$9,3,FALSE)</f>
        <v>1320</v>
      </c>
      <c r="V51">
        <f t="shared" si="12"/>
        <v>2026</v>
      </c>
      <c r="W51" t="str">
        <f>INICIO!$C$28</f>
        <v>2026</v>
      </c>
      <c r="X51" s="268">
        <f t="shared" si="4"/>
        <v>0</v>
      </c>
      <c r="Y51" s="269" t="str">
        <f>IF(X51&lt;TABLAS!$P$18,TABLAS!$Q$18,IF(X51&lt;TABLAS!$P$19,TABLAS!$Q$19,IF(X51&lt;TABLAS!$P$20,TABLAS!$Q$20,IF(X51&lt;TABLAS!$P$21,TABLAS!$Q$21,IF(X51&lt;TABLAS!$P$22,TABLAS!$Q$22,IF(X51&lt;TABLAS!$P$23,TABLAS!$Q$23,IF(X51&lt;TABLAS!$P$24,TABLAS!$Q$24,IF(X51&lt;TABLAS!$P$25,TABLAS!$Q$25,IF(X51&lt;TABLAS!$P$26,TABLAS!$Q$26,IF(X51&lt;TABLAS!$P$27,TABLAS!$Q$27,IF(X51&gt;=TABLAS!$O$28,TABLAS!$Q$28)))))))))))</f>
        <v>0 a 5</v>
      </c>
      <c r="Z51" s="262">
        <f>VLOOKUP(Y51,TABLAS!$J$18:$K$28,2,FALSE)</f>
        <v>1</v>
      </c>
      <c r="AA51" s="274" t="s">
        <v>262</v>
      </c>
      <c r="AB51" s="262">
        <f>VLOOKUP(AA51,TABLAS!$K$34:$L$39,2,FALSE)</f>
        <v>1</v>
      </c>
      <c r="AC51" s="262" t="str">
        <f>INICIO!$C$11</f>
        <v>ZONA 6</v>
      </c>
      <c r="AD51" s="263">
        <f>VLOOKUP(AC51,TABLAS!$V$18:$W$28,2,FALSE)</f>
        <v>1.1000000000000001</v>
      </c>
      <c r="AE51" s="44"/>
      <c r="AF51" s="44"/>
      <c r="AG51" s="279">
        <f t="shared" si="5"/>
        <v>0</v>
      </c>
      <c r="AH51" s="255">
        <f>IF($AG51&lt;TABLAS!$O$4,TABLAS!$P$4,IF($AG51&lt;TABLAS!$O$5,TABLAS!$P$5,IF($AG51&lt;TABLAS!$O$6,TABLAS!$P$6,IF($AG51&gt;TABLAS!$N$7,TABLAS!$P$7))))</f>
        <v>1</v>
      </c>
      <c r="AI51" s="255">
        <f>VLOOKUP($AH51,TABLAS!$P$4:$R$7,3,FALSE)</f>
        <v>3.4999999999999996E-3</v>
      </c>
      <c r="AJ51" s="255">
        <f>VLOOKUP($AH$3,TABLAS!$P$4:$R$7,2,FALSE)</f>
        <v>0</v>
      </c>
      <c r="AK51" s="280">
        <f t="shared" si="6"/>
        <v>-3.4999999999999996E-3</v>
      </c>
      <c r="AL51" s="44"/>
      <c r="AM51" s="44"/>
      <c r="AN51" s="281">
        <f t="shared" si="7"/>
        <v>0</v>
      </c>
      <c r="AO51" s="44"/>
      <c r="AP51" s="235">
        <f t="shared" si="8"/>
        <v>0</v>
      </c>
      <c r="AQ51" s="44"/>
      <c r="AR51" s="282">
        <f t="shared" si="9"/>
        <v>0</v>
      </c>
      <c r="AS51" s="283">
        <f t="shared" si="10"/>
        <v>0</v>
      </c>
      <c r="AT51" s="44"/>
      <c r="AU51" s="44"/>
      <c r="AV51" s="44"/>
      <c r="AW51" s="44"/>
      <c r="AX51" s="44"/>
      <c r="AY51" s="44"/>
      <c r="AZ51" s="44"/>
      <c r="BA51" s="44"/>
      <c r="BB51" s="44"/>
      <c r="BC51" s="44"/>
      <c r="BD51" s="44"/>
      <c r="BE51" s="44"/>
      <c r="BF51" s="44"/>
      <c r="BG51" s="44"/>
      <c r="BH51" s="44"/>
    </row>
    <row r="52" spans="1:60" ht="35.1" customHeight="1" thickBot="1" x14ac:dyDescent="0.45">
      <c r="A52" s="22">
        <f t="shared" si="11"/>
        <v>50</v>
      </c>
      <c r="B52" s="43">
        <f>Hoja2!B59</f>
        <v>0</v>
      </c>
      <c r="C52" s="38">
        <f>Hoja2!P59</f>
        <v>0</v>
      </c>
      <c r="D52" s="39">
        <f>Hoja2!C59</f>
        <v>0</v>
      </c>
      <c r="E52" s="40">
        <f>Hoja4!J59</f>
        <v>0</v>
      </c>
      <c r="F52" s="40">
        <f>Hoja4!N59</f>
        <v>0</v>
      </c>
      <c r="G52" s="40"/>
      <c r="H52" s="40">
        <f t="shared" si="0"/>
        <v>0</v>
      </c>
      <c r="I52" s="40">
        <f t="shared" si="1"/>
        <v>0</v>
      </c>
      <c r="J52" s="290" t="s">
        <v>209</v>
      </c>
      <c r="K52" s="44"/>
      <c r="L52" s="44"/>
      <c r="M52" s="44"/>
      <c r="N52" s="44"/>
      <c r="O52" s="44"/>
      <c r="P52" s="44"/>
      <c r="Q52" s="44"/>
      <c r="R52" s="44"/>
      <c r="S52" s="262">
        <f t="shared" si="2"/>
        <v>0</v>
      </c>
      <c r="T52" s="266" t="str">
        <f t="shared" si="3"/>
        <v>Economico</v>
      </c>
      <c r="U52">
        <f>VLOOKUP(T52,TABLAS!$J$4:$L$9,3,FALSE)</f>
        <v>1320</v>
      </c>
      <c r="V52">
        <f t="shared" si="12"/>
        <v>2026</v>
      </c>
      <c r="W52" t="str">
        <f>INICIO!$C$28</f>
        <v>2026</v>
      </c>
      <c r="X52" s="268">
        <f t="shared" si="4"/>
        <v>0</v>
      </c>
      <c r="Y52" s="269" t="str">
        <f>IF(X52&lt;TABLAS!$P$18,TABLAS!$Q$18,IF(X52&lt;TABLAS!$P$19,TABLAS!$Q$19,IF(X52&lt;TABLAS!$P$20,TABLAS!$Q$20,IF(X52&lt;TABLAS!$P$21,TABLAS!$Q$21,IF(X52&lt;TABLAS!$P$22,TABLAS!$Q$22,IF(X52&lt;TABLAS!$P$23,TABLAS!$Q$23,IF(X52&lt;TABLAS!$P$24,TABLAS!$Q$24,IF(X52&lt;TABLAS!$P$25,TABLAS!$Q$25,IF(X52&lt;TABLAS!$P$26,TABLAS!$Q$26,IF(X52&lt;TABLAS!$P$27,TABLAS!$Q$27,IF(X52&gt;=TABLAS!$O$28,TABLAS!$Q$28)))))))))))</f>
        <v>0 a 5</v>
      </c>
      <c r="Z52" s="262">
        <f>VLOOKUP(Y52,TABLAS!$J$18:$K$28,2,FALSE)</f>
        <v>1</v>
      </c>
      <c r="AA52" s="274" t="s">
        <v>262</v>
      </c>
      <c r="AB52" s="262">
        <f>VLOOKUP(AA52,TABLAS!$K$34:$L$39,2,FALSE)</f>
        <v>1</v>
      </c>
      <c r="AC52" s="262" t="str">
        <f>INICIO!$C$11</f>
        <v>ZONA 6</v>
      </c>
      <c r="AD52" s="263">
        <f>VLOOKUP(AC52,TABLAS!$V$18:$W$28,2,FALSE)</f>
        <v>1.1000000000000001</v>
      </c>
      <c r="AE52" s="44"/>
      <c r="AF52" s="44"/>
      <c r="AG52" s="279">
        <f t="shared" si="5"/>
        <v>0</v>
      </c>
      <c r="AH52" s="255">
        <f>IF($AG52&lt;TABLAS!$O$4,TABLAS!$P$4,IF($AG52&lt;TABLAS!$O$5,TABLAS!$P$5,IF($AG52&lt;TABLAS!$O$6,TABLAS!$P$6,IF($AG52&gt;TABLAS!$N$7,TABLAS!$P$7))))</f>
        <v>1</v>
      </c>
      <c r="AI52" s="255">
        <f>VLOOKUP($AH52,TABLAS!$P$4:$R$7,3,FALSE)</f>
        <v>3.4999999999999996E-3</v>
      </c>
      <c r="AJ52" s="255">
        <f>VLOOKUP($AH$3,TABLAS!$P$4:$R$7,2,FALSE)</f>
        <v>0</v>
      </c>
      <c r="AK52" s="280">
        <f t="shared" si="6"/>
        <v>-3.4999999999999996E-3</v>
      </c>
      <c r="AL52" s="44"/>
      <c r="AM52" s="44"/>
      <c r="AN52" s="281">
        <f t="shared" si="7"/>
        <v>0</v>
      </c>
      <c r="AO52" s="44"/>
      <c r="AP52" s="235">
        <f t="shared" si="8"/>
        <v>0</v>
      </c>
      <c r="AQ52" s="44"/>
      <c r="AR52" s="282">
        <f t="shared" si="9"/>
        <v>0</v>
      </c>
      <c r="AS52" s="283">
        <f t="shared" si="10"/>
        <v>0</v>
      </c>
      <c r="AT52" s="44"/>
      <c r="AU52" s="44"/>
      <c r="AV52" s="44"/>
      <c r="AW52" s="44"/>
      <c r="AX52" s="44"/>
      <c r="AY52" s="44"/>
      <c r="AZ52" s="44"/>
      <c r="BA52" s="44"/>
      <c r="BB52" s="44"/>
      <c r="BC52" s="44"/>
      <c r="BD52" s="44"/>
      <c r="BE52" s="44"/>
      <c r="BF52" s="44"/>
      <c r="BG52" s="44"/>
      <c r="BH52" s="44"/>
    </row>
    <row r="53" spans="1:60" ht="35.1" customHeight="1" thickBot="1" x14ac:dyDescent="0.45">
      <c r="A53" s="41">
        <f t="shared" si="11"/>
        <v>51</v>
      </c>
      <c r="B53" s="42">
        <f>Hoja2!B60</f>
        <v>0</v>
      </c>
      <c r="C53" s="14">
        <f>Hoja2!P60</f>
        <v>0</v>
      </c>
      <c r="D53" s="16">
        <f>Hoja2!C60</f>
        <v>0</v>
      </c>
      <c r="E53" s="15">
        <f>Hoja4!J60</f>
        <v>0</v>
      </c>
      <c r="F53" s="15">
        <f>Hoja4!N60</f>
        <v>0</v>
      </c>
      <c r="G53" s="15"/>
      <c r="H53" s="15">
        <f t="shared" si="0"/>
        <v>0</v>
      </c>
      <c r="I53" s="15">
        <f t="shared" si="1"/>
        <v>0</v>
      </c>
      <c r="J53" s="289" t="s">
        <v>209</v>
      </c>
      <c r="K53" s="44"/>
      <c r="L53" s="44"/>
      <c r="M53" s="44"/>
      <c r="N53" s="44"/>
      <c r="O53" s="44"/>
      <c r="P53" s="44"/>
      <c r="Q53" s="44"/>
      <c r="R53" s="44"/>
      <c r="S53" s="262">
        <f t="shared" si="2"/>
        <v>0</v>
      </c>
      <c r="T53" s="266" t="str">
        <f t="shared" si="3"/>
        <v>Economico</v>
      </c>
      <c r="U53">
        <f>VLOOKUP(T53,TABLAS!$J$4:$L$9,3,FALSE)</f>
        <v>1320</v>
      </c>
      <c r="V53">
        <f t="shared" si="12"/>
        <v>2026</v>
      </c>
      <c r="W53" t="str">
        <f>INICIO!$C$28</f>
        <v>2026</v>
      </c>
      <c r="X53" s="268">
        <f t="shared" si="4"/>
        <v>0</v>
      </c>
      <c r="Y53" s="269" t="str">
        <f>IF(X53&lt;TABLAS!$P$18,TABLAS!$Q$18,IF(X53&lt;TABLAS!$P$19,TABLAS!$Q$19,IF(X53&lt;TABLAS!$P$20,TABLAS!$Q$20,IF(X53&lt;TABLAS!$P$21,TABLAS!$Q$21,IF(X53&lt;TABLAS!$P$22,TABLAS!$Q$22,IF(X53&lt;TABLAS!$P$23,TABLAS!$Q$23,IF(X53&lt;TABLAS!$P$24,TABLAS!$Q$24,IF(X53&lt;TABLAS!$P$25,TABLAS!$Q$25,IF(X53&lt;TABLAS!$P$26,TABLAS!$Q$26,IF(X53&lt;TABLAS!$P$27,TABLAS!$Q$27,IF(X53&gt;=TABLAS!$O$28,TABLAS!$Q$28)))))))))))</f>
        <v>0 a 5</v>
      </c>
      <c r="Z53" s="262">
        <f>VLOOKUP(Y53,TABLAS!$J$18:$K$28,2,FALSE)</f>
        <v>1</v>
      </c>
      <c r="AA53" s="274" t="s">
        <v>262</v>
      </c>
      <c r="AB53" s="262">
        <f>VLOOKUP(AA53,TABLAS!$K$34:$L$39,2,FALSE)</f>
        <v>1</v>
      </c>
      <c r="AC53" s="262" t="str">
        <f>INICIO!$C$11</f>
        <v>ZONA 6</v>
      </c>
      <c r="AD53" s="263">
        <f>VLOOKUP(AC53,TABLAS!$V$18:$W$28,2,FALSE)</f>
        <v>1.1000000000000001</v>
      </c>
      <c r="AE53" s="44"/>
      <c r="AF53" s="44"/>
      <c r="AG53" s="279">
        <f t="shared" si="5"/>
        <v>0</v>
      </c>
      <c r="AH53" s="255">
        <f>IF($AG53&lt;TABLAS!$O$4,TABLAS!$P$4,IF($AG53&lt;TABLAS!$O$5,TABLAS!$P$5,IF($AG53&lt;TABLAS!$O$6,TABLAS!$P$6,IF($AG53&gt;TABLAS!$N$7,TABLAS!$P$7))))</f>
        <v>1</v>
      </c>
      <c r="AI53" s="255">
        <f>VLOOKUP($AH53,TABLAS!$P$4:$R$7,3,FALSE)</f>
        <v>3.4999999999999996E-3</v>
      </c>
      <c r="AJ53" s="255">
        <f>VLOOKUP($AH$3,TABLAS!$P$4:$R$7,2,FALSE)</f>
        <v>0</v>
      </c>
      <c r="AK53" s="280">
        <f t="shared" si="6"/>
        <v>-3.4999999999999996E-3</v>
      </c>
      <c r="AL53" s="44"/>
      <c r="AM53" s="44"/>
      <c r="AN53" s="281">
        <f t="shared" si="7"/>
        <v>0</v>
      </c>
      <c r="AO53" s="44"/>
      <c r="AP53" s="235">
        <f t="shared" si="8"/>
        <v>0</v>
      </c>
      <c r="AQ53" s="44"/>
      <c r="AR53" s="282">
        <f t="shared" si="9"/>
        <v>0</v>
      </c>
      <c r="AS53" s="283">
        <f t="shared" si="10"/>
        <v>0</v>
      </c>
      <c r="AT53" s="44"/>
      <c r="AU53" s="44"/>
      <c r="AV53" s="44"/>
      <c r="AW53" s="44"/>
      <c r="AX53" s="44"/>
      <c r="AY53" s="44"/>
      <c r="AZ53" s="44"/>
      <c r="BA53" s="44"/>
      <c r="BB53" s="44"/>
      <c r="BC53" s="44"/>
      <c r="BD53" s="44"/>
      <c r="BE53" s="44"/>
      <c r="BF53" s="44"/>
      <c r="BG53" s="44"/>
      <c r="BH53" s="44"/>
    </row>
    <row r="54" spans="1:60" ht="35.1" customHeight="1" thickBot="1" x14ac:dyDescent="0.45">
      <c r="A54" s="41">
        <f t="shared" si="11"/>
        <v>52</v>
      </c>
      <c r="B54" s="42">
        <f>Hoja2!B61</f>
        <v>0</v>
      </c>
      <c r="C54" s="14">
        <f>Hoja2!P61</f>
        <v>0</v>
      </c>
      <c r="D54" s="16">
        <f>Hoja2!C61</f>
        <v>0</v>
      </c>
      <c r="E54" s="15">
        <f>Hoja4!J61</f>
        <v>0</v>
      </c>
      <c r="F54" s="15">
        <f>Hoja4!N61</f>
        <v>0</v>
      </c>
      <c r="G54" s="15"/>
      <c r="H54" s="15">
        <f t="shared" si="0"/>
        <v>0</v>
      </c>
      <c r="I54" s="15">
        <f t="shared" si="1"/>
        <v>0</v>
      </c>
      <c r="J54" s="289" t="s">
        <v>209</v>
      </c>
      <c r="K54" s="44"/>
      <c r="L54" s="44"/>
      <c r="M54" s="44"/>
      <c r="N54" s="44"/>
      <c r="O54" s="44"/>
      <c r="P54" s="44"/>
      <c r="Q54" s="44"/>
      <c r="R54" s="44"/>
      <c r="S54" s="262">
        <f t="shared" si="2"/>
        <v>0</v>
      </c>
      <c r="T54" s="266" t="str">
        <f t="shared" si="3"/>
        <v>Economico</v>
      </c>
      <c r="U54">
        <f>VLOOKUP(T54,TABLAS!$J$4:$L$9,3,FALSE)</f>
        <v>1320</v>
      </c>
      <c r="V54">
        <f t="shared" si="12"/>
        <v>2026</v>
      </c>
      <c r="W54" t="str">
        <f>INICIO!$C$28</f>
        <v>2026</v>
      </c>
      <c r="X54" s="268">
        <f t="shared" si="4"/>
        <v>0</v>
      </c>
      <c r="Y54" s="269" t="str">
        <f>IF(X54&lt;TABLAS!$P$18,TABLAS!$Q$18,IF(X54&lt;TABLAS!$P$19,TABLAS!$Q$19,IF(X54&lt;TABLAS!$P$20,TABLAS!$Q$20,IF(X54&lt;TABLAS!$P$21,TABLAS!$Q$21,IF(X54&lt;TABLAS!$P$22,TABLAS!$Q$22,IF(X54&lt;TABLAS!$P$23,TABLAS!$Q$23,IF(X54&lt;TABLAS!$P$24,TABLAS!$Q$24,IF(X54&lt;TABLAS!$P$25,TABLAS!$Q$25,IF(X54&lt;TABLAS!$P$26,TABLAS!$Q$26,IF(X54&lt;TABLAS!$P$27,TABLAS!$Q$27,IF(X54&gt;=TABLAS!$O$28,TABLAS!$Q$28)))))))))))</f>
        <v>0 a 5</v>
      </c>
      <c r="Z54" s="262">
        <f>VLOOKUP(Y54,TABLAS!$J$18:$K$28,2,FALSE)</f>
        <v>1</v>
      </c>
      <c r="AA54" s="274" t="s">
        <v>262</v>
      </c>
      <c r="AB54" s="262">
        <f>VLOOKUP(AA54,TABLAS!$K$34:$L$39,2,FALSE)</f>
        <v>1</v>
      </c>
      <c r="AC54" s="262" t="str">
        <f>INICIO!$C$11</f>
        <v>ZONA 6</v>
      </c>
      <c r="AD54" s="263">
        <f>VLOOKUP(AC54,TABLAS!$V$18:$W$28,2,FALSE)</f>
        <v>1.1000000000000001</v>
      </c>
      <c r="AE54" s="44"/>
      <c r="AF54" s="44"/>
      <c r="AG54" s="279">
        <f t="shared" si="5"/>
        <v>0</v>
      </c>
      <c r="AH54" s="255">
        <f>IF($AG54&lt;TABLAS!$O$4,TABLAS!$P$4,IF($AG54&lt;TABLAS!$O$5,TABLAS!$P$5,IF($AG54&lt;TABLAS!$O$6,TABLAS!$P$6,IF($AG54&gt;TABLAS!$N$7,TABLAS!$P$7))))</f>
        <v>1</v>
      </c>
      <c r="AI54" s="255">
        <f>VLOOKUP($AH54,TABLAS!$P$4:$R$7,3,FALSE)</f>
        <v>3.4999999999999996E-3</v>
      </c>
      <c r="AJ54" s="255">
        <f>VLOOKUP($AH$3,TABLAS!$P$4:$R$7,2,FALSE)</f>
        <v>0</v>
      </c>
      <c r="AK54" s="280">
        <f t="shared" si="6"/>
        <v>-3.4999999999999996E-3</v>
      </c>
      <c r="AL54" s="44"/>
      <c r="AM54" s="44"/>
      <c r="AN54" s="281">
        <f t="shared" si="7"/>
        <v>0</v>
      </c>
      <c r="AO54" s="44"/>
      <c r="AP54" s="235">
        <f t="shared" si="8"/>
        <v>0</v>
      </c>
      <c r="AQ54" s="44"/>
      <c r="AR54" s="282">
        <f t="shared" si="9"/>
        <v>0</v>
      </c>
      <c r="AS54" s="283">
        <f t="shared" si="10"/>
        <v>0</v>
      </c>
      <c r="AT54" s="44"/>
      <c r="AU54" s="44"/>
      <c r="AV54" s="44"/>
      <c r="AW54" s="44"/>
      <c r="AX54" s="44"/>
      <c r="AY54" s="44"/>
      <c r="AZ54" s="44"/>
      <c r="BA54" s="44"/>
      <c r="BB54" s="44"/>
      <c r="BC54" s="44"/>
      <c r="BD54" s="44"/>
      <c r="BE54" s="44"/>
      <c r="BF54" s="44"/>
      <c r="BG54" s="44"/>
      <c r="BH54" s="44"/>
    </row>
    <row r="55" spans="1:60" ht="35.1" customHeight="1" thickBot="1" x14ac:dyDescent="0.45">
      <c r="A55" s="41">
        <f t="shared" si="11"/>
        <v>53</v>
      </c>
      <c r="B55" s="42">
        <f>Hoja2!B62</f>
        <v>0</v>
      </c>
      <c r="C55" s="14">
        <f>Hoja2!P62</f>
        <v>0</v>
      </c>
      <c r="D55" s="16">
        <f>Hoja2!C62</f>
        <v>0</v>
      </c>
      <c r="E55" s="15">
        <f>Hoja4!J62</f>
        <v>0</v>
      </c>
      <c r="F55" s="15">
        <f>Hoja4!N62</f>
        <v>0</v>
      </c>
      <c r="G55" s="15"/>
      <c r="H55" s="15">
        <f t="shared" si="0"/>
        <v>0</v>
      </c>
      <c r="I55" s="15">
        <f t="shared" si="1"/>
        <v>0</v>
      </c>
      <c r="J55" s="289" t="s">
        <v>209</v>
      </c>
      <c r="K55" s="44"/>
      <c r="L55" s="44"/>
      <c r="M55" s="44"/>
      <c r="N55" s="44"/>
      <c r="O55" s="44"/>
      <c r="P55" s="44"/>
      <c r="Q55" s="44"/>
      <c r="R55" s="44"/>
      <c r="S55" s="262">
        <f t="shared" si="2"/>
        <v>0</v>
      </c>
      <c r="T55" s="266" t="str">
        <f t="shared" si="3"/>
        <v>Economico</v>
      </c>
      <c r="U55">
        <f>VLOOKUP(T55,TABLAS!$J$4:$L$9,3,FALSE)</f>
        <v>1320</v>
      </c>
      <c r="V55">
        <f t="shared" si="12"/>
        <v>2026</v>
      </c>
      <c r="W55" t="str">
        <f>INICIO!$C$28</f>
        <v>2026</v>
      </c>
      <c r="X55" s="268">
        <f t="shared" si="4"/>
        <v>0</v>
      </c>
      <c r="Y55" s="269" t="str">
        <f>IF(X55&lt;TABLAS!$P$18,TABLAS!$Q$18,IF(X55&lt;TABLAS!$P$19,TABLAS!$Q$19,IF(X55&lt;TABLAS!$P$20,TABLAS!$Q$20,IF(X55&lt;TABLAS!$P$21,TABLAS!$Q$21,IF(X55&lt;TABLAS!$P$22,TABLAS!$Q$22,IF(X55&lt;TABLAS!$P$23,TABLAS!$Q$23,IF(X55&lt;TABLAS!$P$24,TABLAS!$Q$24,IF(X55&lt;TABLAS!$P$25,TABLAS!$Q$25,IF(X55&lt;TABLAS!$P$26,TABLAS!$Q$26,IF(X55&lt;TABLAS!$P$27,TABLAS!$Q$27,IF(X55&gt;=TABLAS!$O$28,TABLAS!$Q$28)))))))))))</f>
        <v>0 a 5</v>
      </c>
      <c r="Z55" s="262">
        <f>VLOOKUP(Y55,TABLAS!$J$18:$K$28,2,FALSE)</f>
        <v>1</v>
      </c>
      <c r="AA55" s="274" t="s">
        <v>262</v>
      </c>
      <c r="AB55" s="262">
        <f>VLOOKUP(AA55,TABLAS!$K$34:$L$39,2,FALSE)</f>
        <v>1</v>
      </c>
      <c r="AC55" s="262" t="str">
        <f>INICIO!$C$11</f>
        <v>ZONA 6</v>
      </c>
      <c r="AD55" s="263">
        <f>VLOOKUP(AC55,TABLAS!$V$18:$W$28,2,FALSE)</f>
        <v>1.1000000000000001</v>
      </c>
      <c r="AE55" s="44"/>
      <c r="AF55" s="44"/>
      <c r="AG55" s="279">
        <f t="shared" si="5"/>
        <v>0</v>
      </c>
      <c r="AH55" s="255">
        <f>IF($AG55&lt;TABLAS!$O$4,TABLAS!$P$4,IF($AG55&lt;TABLAS!$O$5,TABLAS!$P$5,IF($AG55&lt;TABLAS!$O$6,TABLAS!$P$6,IF($AG55&gt;TABLAS!$N$7,TABLAS!$P$7))))</f>
        <v>1</v>
      </c>
      <c r="AI55" s="255">
        <f>VLOOKUP($AH55,TABLAS!$P$4:$R$7,3,FALSE)</f>
        <v>3.4999999999999996E-3</v>
      </c>
      <c r="AJ55" s="255">
        <f>VLOOKUP($AH$3,TABLAS!$P$4:$R$7,2,FALSE)</f>
        <v>0</v>
      </c>
      <c r="AK55" s="280">
        <f t="shared" si="6"/>
        <v>-3.4999999999999996E-3</v>
      </c>
      <c r="AL55" s="44"/>
      <c r="AM55" s="44"/>
      <c r="AN55" s="281">
        <f t="shared" si="7"/>
        <v>0</v>
      </c>
      <c r="AO55" s="44"/>
      <c r="AP55" s="235">
        <f t="shared" si="8"/>
        <v>0</v>
      </c>
      <c r="AQ55" s="44"/>
      <c r="AR55" s="282">
        <f t="shared" si="9"/>
        <v>0</v>
      </c>
      <c r="AS55" s="283">
        <f t="shared" si="10"/>
        <v>0</v>
      </c>
      <c r="AT55" s="44"/>
      <c r="AU55" s="44"/>
      <c r="AV55" s="44"/>
      <c r="AW55" s="44"/>
      <c r="AX55" s="44"/>
      <c r="AY55" s="44"/>
      <c r="AZ55" s="44"/>
      <c r="BA55" s="44"/>
      <c r="BB55" s="44"/>
      <c r="BC55" s="44"/>
      <c r="BD55" s="44"/>
      <c r="BE55" s="44"/>
      <c r="BF55" s="44"/>
      <c r="BG55" s="44"/>
      <c r="BH55" s="44"/>
    </row>
    <row r="56" spans="1:60" ht="35.1" customHeight="1" thickBot="1" x14ac:dyDescent="0.45">
      <c r="A56" s="41">
        <f t="shared" si="11"/>
        <v>54</v>
      </c>
      <c r="B56" s="42">
        <f>Hoja2!B63</f>
        <v>0</v>
      </c>
      <c r="C56" s="14">
        <f>Hoja2!P63</f>
        <v>0</v>
      </c>
      <c r="D56" s="16">
        <f>Hoja2!C63</f>
        <v>0</v>
      </c>
      <c r="E56" s="15">
        <f>Hoja4!J63</f>
        <v>0</v>
      </c>
      <c r="F56" s="15">
        <f>Hoja4!N63</f>
        <v>0</v>
      </c>
      <c r="G56" s="15"/>
      <c r="H56" s="15">
        <f t="shared" si="0"/>
        <v>0</v>
      </c>
      <c r="I56" s="15">
        <f t="shared" si="1"/>
        <v>0</v>
      </c>
      <c r="J56" s="289" t="s">
        <v>209</v>
      </c>
      <c r="K56" s="44"/>
      <c r="L56" s="44"/>
      <c r="M56" s="44"/>
      <c r="N56" s="44"/>
      <c r="O56" s="44"/>
      <c r="P56" s="44"/>
      <c r="Q56" s="44"/>
      <c r="R56" s="44"/>
      <c r="S56" s="262">
        <f t="shared" si="2"/>
        <v>0</v>
      </c>
      <c r="T56" s="266" t="str">
        <f t="shared" si="3"/>
        <v>Economico</v>
      </c>
      <c r="U56">
        <f>VLOOKUP(T56,TABLAS!$J$4:$L$9,3,FALSE)</f>
        <v>1320</v>
      </c>
      <c r="V56">
        <f t="shared" si="12"/>
        <v>2026</v>
      </c>
      <c r="W56" t="str">
        <f>INICIO!$C$28</f>
        <v>2026</v>
      </c>
      <c r="X56" s="268">
        <f t="shared" si="4"/>
        <v>0</v>
      </c>
      <c r="Y56" s="269" t="str">
        <f>IF(X56&lt;TABLAS!$P$18,TABLAS!$Q$18,IF(X56&lt;TABLAS!$P$19,TABLAS!$Q$19,IF(X56&lt;TABLAS!$P$20,TABLAS!$Q$20,IF(X56&lt;TABLAS!$P$21,TABLAS!$Q$21,IF(X56&lt;TABLAS!$P$22,TABLAS!$Q$22,IF(X56&lt;TABLAS!$P$23,TABLAS!$Q$23,IF(X56&lt;TABLAS!$P$24,TABLAS!$Q$24,IF(X56&lt;TABLAS!$P$25,TABLAS!$Q$25,IF(X56&lt;TABLAS!$P$26,TABLAS!$Q$26,IF(X56&lt;TABLAS!$P$27,TABLAS!$Q$27,IF(X56&gt;=TABLAS!$O$28,TABLAS!$Q$28)))))))))))</f>
        <v>0 a 5</v>
      </c>
      <c r="Z56" s="262">
        <f>VLOOKUP(Y56,TABLAS!$J$18:$K$28,2,FALSE)</f>
        <v>1</v>
      </c>
      <c r="AA56" s="274" t="s">
        <v>262</v>
      </c>
      <c r="AB56" s="262">
        <f>VLOOKUP(AA56,TABLAS!$K$34:$L$39,2,FALSE)</f>
        <v>1</v>
      </c>
      <c r="AC56" s="262" t="str">
        <f>INICIO!$C$11</f>
        <v>ZONA 6</v>
      </c>
      <c r="AD56" s="263">
        <f>VLOOKUP(AC56,TABLAS!$V$18:$W$28,2,FALSE)</f>
        <v>1.1000000000000001</v>
      </c>
      <c r="AE56" s="44"/>
      <c r="AF56" s="44"/>
      <c r="AG56" s="279">
        <f t="shared" si="5"/>
        <v>0</v>
      </c>
      <c r="AH56" s="255">
        <f>IF($AG56&lt;TABLAS!$O$4,TABLAS!$P$4,IF($AG56&lt;TABLAS!$O$5,TABLAS!$P$5,IF($AG56&lt;TABLAS!$O$6,TABLAS!$P$6,IF($AG56&gt;TABLAS!$N$7,TABLAS!$P$7))))</f>
        <v>1</v>
      </c>
      <c r="AI56" s="255">
        <f>VLOOKUP($AH56,TABLAS!$P$4:$R$7,3,FALSE)</f>
        <v>3.4999999999999996E-3</v>
      </c>
      <c r="AJ56" s="255">
        <f>VLOOKUP($AH$3,TABLAS!$P$4:$R$7,2,FALSE)</f>
        <v>0</v>
      </c>
      <c r="AK56" s="280">
        <f t="shared" si="6"/>
        <v>-3.4999999999999996E-3</v>
      </c>
      <c r="AL56" s="44"/>
      <c r="AM56" s="44"/>
      <c r="AN56" s="281">
        <f t="shared" si="7"/>
        <v>0</v>
      </c>
      <c r="AO56" s="44"/>
      <c r="AP56" s="235">
        <f t="shared" si="8"/>
        <v>0</v>
      </c>
      <c r="AQ56" s="44"/>
      <c r="AR56" s="282">
        <f t="shared" si="9"/>
        <v>0</v>
      </c>
      <c r="AS56" s="283">
        <f t="shared" si="10"/>
        <v>0</v>
      </c>
      <c r="AT56" s="44"/>
      <c r="AU56" s="44"/>
      <c r="AV56" s="44"/>
      <c r="AW56" s="44"/>
      <c r="AX56" s="44"/>
      <c r="AY56" s="44"/>
      <c r="AZ56" s="44"/>
      <c r="BA56" s="44"/>
      <c r="BB56" s="44"/>
      <c r="BC56" s="44"/>
      <c r="BD56" s="44"/>
      <c r="BE56" s="44"/>
      <c r="BF56" s="44"/>
      <c r="BG56" s="44"/>
      <c r="BH56" s="44"/>
    </row>
    <row r="57" spans="1:60" ht="35.1" customHeight="1" thickBot="1" x14ac:dyDescent="0.45">
      <c r="A57" s="22">
        <f t="shared" si="11"/>
        <v>55</v>
      </c>
      <c r="B57" s="43">
        <f>Hoja2!B64</f>
        <v>0</v>
      </c>
      <c r="C57" s="38">
        <f>Hoja2!P64</f>
        <v>0</v>
      </c>
      <c r="D57" s="39">
        <f>Hoja2!C64</f>
        <v>0</v>
      </c>
      <c r="E57" s="40">
        <f>Hoja4!J64</f>
        <v>0</v>
      </c>
      <c r="F57" s="40">
        <f>Hoja4!N64</f>
        <v>0</v>
      </c>
      <c r="G57" s="40"/>
      <c r="H57" s="40">
        <f t="shared" si="0"/>
        <v>0</v>
      </c>
      <c r="I57" s="40">
        <f t="shared" si="1"/>
        <v>0</v>
      </c>
      <c r="J57" s="290" t="s">
        <v>209</v>
      </c>
      <c r="K57" s="44"/>
      <c r="L57" s="44"/>
      <c r="M57" s="44"/>
      <c r="N57" s="44"/>
      <c r="O57" s="44"/>
      <c r="P57" s="44"/>
      <c r="Q57" s="44"/>
      <c r="R57" s="44"/>
      <c r="S57" s="262">
        <f t="shared" si="2"/>
        <v>0</v>
      </c>
      <c r="T57" s="266" t="str">
        <f t="shared" si="3"/>
        <v>Economico</v>
      </c>
      <c r="U57">
        <f>VLOOKUP(T57,TABLAS!$J$4:$L$9,3,FALSE)</f>
        <v>1320</v>
      </c>
      <c r="V57">
        <f t="shared" si="12"/>
        <v>2026</v>
      </c>
      <c r="W57" t="str">
        <f>INICIO!$C$28</f>
        <v>2026</v>
      </c>
      <c r="X57" s="268">
        <f t="shared" si="4"/>
        <v>0</v>
      </c>
      <c r="Y57" s="269" t="str">
        <f>IF(X57&lt;TABLAS!$P$18,TABLAS!$Q$18,IF(X57&lt;TABLAS!$P$19,TABLAS!$Q$19,IF(X57&lt;TABLAS!$P$20,TABLAS!$Q$20,IF(X57&lt;TABLAS!$P$21,TABLAS!$Q$21,IF(X57&lt;TABLAS!$P$22,TABLAS!$Q$22,IF(X57&lt;TABLAS!$P$23,TABLAS!$Q$23,IF(X57&lt;TABLAS!$P$24,TABLAS!$Q$24,IF(X57&lt;TABLAS!$P$25,TABLAS!$Q$25,IF(X57&lt;TABLAS!$P$26,TABLAS!$Q$26,IF(X57&lt;TABLAS!$P$27,TABLAS!$Q$27,IF(X57&gt;=TABLAS!$O$28,TABLAS!$Q$28)))))))))))</f>
        <v>0 a 5</v>
      </c>
      <c r="Z57" s="262">
        <f>VLOOKUP(Y57,TABLAS!$J$18:$K$28,2,FALSE)</f>
        <v>1</v>
      </c>
      <c r="AA57" s="274" t="s">
        <v>262</v>
      </c>
      <c r="AB57" s="262">
        <f>VLOOKUP(AA57,TABLAS!$K$34:$L$39,2,FALSE)</f>
        <v>1</v>
      </c>
      <c r="AC57" s="262" t="str">
        <f>INICIO!$C$11</f>
        <v>ZONA 6</v>
      </c>
      <c r="AD57" s="263">
        <f>VLOOKUP(AC57,TABLAS!$V$18:$W$28,2,FALSE)</f>
        <v>1.1000000000000001</v>
      </c>
      <c r="AE57" s="44"/>
      <c r="AF57" s="44"/>
      <c r="AG57" s="279">
        <f t="shared" si="5"/>
        <v>0</v>
      </c>
      <c r="AH57" s="255">
        <f>IF($AG57&lt;TABLAS!$O$4,TABLAS!$P$4,IF($AG57&lt;TABLAS!$O$5,TABLAS!$P$5,IF($AG57&lt;TABLAS!$O$6,TABLAS!$P$6,IF($AG57&gt;TABLAS!$N$7,TABLAS!$P$7))))</f>
        <v>1</v>
      </c>
      <c r="AI57" s="255">
        <f>VLOOKUP($AH57,TABLAS!$P$4:$R$7,3,FALSE)</f>
        <v>3.4999999999999996E-3</v>
      </c>
      <c r="AJ57" s="255">
        <f>VLOOKUP($AH$3,TABLAS!$P$4:$R$7,2,FALSE)</f>
        <v>0</v>
      </c>
      <c r="AK57" s="280">
        <f t="shared" si="6"/>
        <v>-3.4999999999999996E-3</v>
      </c>
      <c r="AL57" s="44"/>
      <c r="AM57" s="44"/>
      <c r="AN57" s="281">
        <f t="shared" si="7"/>
        <v>0</v>
      </c>
      <c r="AO57" s="44"/>
      <c r="AP57" s="235">
        <f t="shared" si="8"/>
        <v>0</v>
      </c>
      <c r="AQ57" s="44"/>
      <c r="AR57" s="282">
        <f t="shared" si="9"/>
        <v>0</v>
      </c>
      <c r="AS57" s="283">
        <f t="shared" si="10"/>
        <v>0</v>
      </c>
      <c r="AT57" s="44"/>
      <c r="AU57" s="44"/>
      <c r="AV57" s="44"/>
      <c r="AW57" s="44"/>
      <c r="AX57" s="44"/>
      <c r="AY57" s="44"/>
      <c r="AZ57" s="44"/>
      <c r="BA57" s="44"/>
      <c r="BB57" s="44"/>
      <c r="BC57" s="44"/>
      <c r="BD57" s="44"/>
      <c r="BE57" s="44"/>
      <c r="BF57" s="44"/>
      <c r="BG57" s="44"/>
      <c r="BH57" s="44"/>
    </row>
    <row r="58" spans="1:60" ht="35.1" customHeight="1" thickBot="1" x14ac:dyDescent="0.45">
      <c r="A58" s="41">
        <f t="shared" si="11"/>
        <v>56</v>
      </c>
      <c r="B58" s="42">
        <f>Hoja2!B65</f>
        <v>0</v>
      </c>
      <c r="C58" s="14">
        <f>Hoja2!P65</f>
        <v>0</v>
      </c>
      <c r="D58" s="16">
        <f>Hoja2!C65</f>
        <v>0</v>
      </c>
      <c r="E58" s="15">
        <f>Hoja4!J65</f>
        <v>0</v>
      </c>
      <c r="F58" s="15">
        <f>Hoja4!N65</f>
        <v>0</v>
      </c>
      <c r="G58" s="15"/>
      <c r="H58" s="15">
        <f t="shared" si="0"/>
        <v>0</v>
      </c>
      <c r="I58" s="15">
        <f t="shared" si="1"/>
        <v>0</v>
      </c>
      <c r="J58" s="289" t="s">
        <v>209</v>
      </c>
      <c r="K58" s="44"/>
      <c r="L58" s="44"/>
      <c r="M58" s="44"/>
      <c r="N58" s="44"/>
      <c r="O58" s="44"/>
      <c r="P58" s="44"/>
      <c r="Q58" s="44"/>
      <c r="R58" s="44"/>
      <c r="S58" s="262">
        <f t="shared" si="2"/>
        <v>0</v>
      </c>
      <c r="T58" s="266" t="str">
        <f t="shared" si="3"/>
        <v>Economico</v>
      </c>
      <c r="U58">
        <f>VLOOKUP(T58,TABLAS!$J$4:$L$9,3,FALSE)</f>
        <v>1320</v>
      </c>
      <c r="V58">
        <f t="shared" si="12"/>
        <v>2026</v>
      </c>
      <c r="W58" t="str">
        <f>INICIO!$C$28</f>
        <v>2026</v>
      </c>
      <c r="X58" s="268">
        <f t="shared" si="4"/>
        <v>0</v>
      </c>
      <c r="Y58" s="269" t="str">
        <f>IF(X58&lt;TABLAS!$P$18,TABLAS!$Q$18,IF(X58&lt;TABLAS!$P$19,TABLAS!$Q$19,IF(X58&lt;TABLAS!$P$20,TABLAS!$Q$20,IF(X58&lt;TABLAS!$P$21,TABLAS!$Q$21,IF(X58&lt;TABLAS!$P$22,TABLAS!$Q$22,IF(X58&lt;TABLAS!$P$23,TABLAS!$Q$23,IF(X58&lt;TABLAS!$P$24,TABLAS!$Q$24,IF(X58&lt;TABLAS!$P$25,TABLAS!$Q$25,IF(X58&lt;TABLAS!$P$26,TABLAS!$Q$26,IF(X58&lt;TABLAS!$P$27,TABLAS!$Q$27,IF(X58&gt;=TABLAS!$O$28,TABLAS!$Q$28)))))))))))</f>
        <v>0 a 5</v>
      </c>
      <c r="Z58" s="262">
        <f>VLOOKUP(Y58,TABLAS!$J$18:$K$28,2,FALSE)</f>
        <v>1</v>
      </c>
      <c r="AA58" s="274" t="s">
        <v>262</v>
      </c>
      <c r="AB58" s="262">
        <f>VLOOKUP(AA58,TABLAS!$K$34:$L$39,2,FALSE)</f>
        <v>1</v>
      </c>
      <c r="AC58" s="262" t="str">
        <f>INICIO!$C$11</f>
        <v>ZONA 6</v>
      </c>
      <c r="AD58" s="263">
        <f>VLOOKUP(AC58,TABLAS!$V$18:$W$28,2,FALSE)</f>
        <v>1.1000000000000001</v>
      </c>
      <c r="AE58" s="44"/>
      <c r="AF58" s="44"/>
      <c r="AG58" s="279">
        <f t="shared" si="5"/>
        <v>0</v>
      </c>
      <c r="AH58" s="255">
        <f>IF($AG58&lt;TABLAS!$O$4,TABLAS!$P$4,IF($AG58&lt;TABLAS!$O$5,TABLAS!$P$5,IF($AG58&lt;TABLAS!$O$6,TABLAS!$P$6,IF($AG58&gt;TABLAS!$N$7,TABLAS!$P$7))))</f>
        <v>1</v>
      </c>
      <c r="AI58" s="255">
        <f>VLOOKUP($AH58,TABLAS!$P$4:$R$7,3,FALSE)</f>
        <v>3.4999999999999996E-3</v>
      </c>
      <c r="AJ58" s="255">
        <f>VLOOKUP($AH$3,TABLAS!$P$4:$R$7,2,FALSE)</f>
        <v>0</v>
      </c>
      <c r="AK58" s="280">
        <f t="shared" si="6"/>
        <v>-3.4999999999999996E-3</v>
      </c>
      <c r="AL58" s="44"/>
      <c r="AM58" s="44"/>
      <c r="AN58" s="281">
        <f t="shared" si="7"/>
        <v>0</v>
      </c>
      <c r="AO58" s="44"/>
      <c r="AP58" s="235">
        <f t="shared" si="8"/>
        <v>0</v>
      </c>
      <c r="AQ58" s="44"/>
      <c r="AR58" s="282">
        <f t="shared" si="9"/>
        <v>0</v>
      </c>
      <c r="AS58" s="283">
        <f t="shared" si="10"/>
        <v>0</v>
      </c>
      <c r="AT58" s="44"/>
      <c r="AU58" s="44"/>
      <c r="AV58" s="44"/>
      <c r="AW58" s="44"/>
      <c r="AX58" s="44"/>
      <c r="AY58" s="44"/>
      <c r="AZ58" s="44"/>
      <c r="BA58" s="44"/>
      <c r="BB58" s="44"/>
      <c r="BC58" s="44"/>
      <c r="BD58" s="44"/>
      <c r="BE58" s="44"/>
      <c r="BF58" s="44"/>
      <c r="BG58" s="44"/>
      <c r="BH58" s="44"/>
    </row>
    <row r="59" spans="1:60" ht="35.1" customHeight="1" thickBot="1" x14ac:dyDescent="0.45">
      <c r="A59" s="41">
        <f t="shared" si="11"/>
        <v>57</v>
      </c>
      <c r="B59" s="42">
        <f>Hoja2!B66</f>
        <v>0</v>
      </c>
      <c r="C59" s="14">
        <f>Hoja2!P66</f>
        <v>0</v>
      </c>
      <c r="D59" s="16">
        <f>Hoja2!C66</f>
        <v>0</v>
      </c>
      <c r="E59" s="15">
        <f>Hoja4!J66</f>
        <v>0</v>
      </c>
      <c r="F59" s="15">
        <f>Hoja4!N66</f>
        <v>0</v>
      </c>
      <c r="G59" s="15"/>
      <c r="H59" s="15">
        <f t="shared" si="0"/>
        <v>0</v>
      </c>
      <c r="I59" s="15">
        <f t="shared" si="1"/>
        <v>0</v>
      </c>
      <c r="J59" s="289" t="s">
        <v>209</v>
      </c>
      <c r="K59" s="44"/>
      <c r="L59" s="44"/>
      <c r="M59" s="44"/>
      <c r="N59" s="44"/>
      <c r="O59" s="44"/>
      <c r="P59" s="44"/>
      <c r="Q59" s="44"/>
      <c r="R59" s="44"/>
      <c r="S59" s="262">
        <f t="shared" si="2"/>
        <v>0</v>
      </c>
      <c r="T59" s="266" t="str">
        <f t="shared" si="3"/>
        <v>Economico</v>
      </c>
      <c r="U59">
        <f>VLOOKUP(T59,TABLAS!$J$4:$L$9,3,FALSE)</f>
        <v>1320</v>
      </c>
      <c r="V59">
        <f t="shared" si="12"/>
        <v>2026</v>
      </c>
      <c r="W59" t="str">
        <f>INICIO!$C$28</f>
        <v>2026</v>
      </c>
      <c r="X59" s="268">
        <f t="shared" si="4"/>
        <v>0</v>
      </c>
      <c r="Y59" s="269" t="str">
        <f>IF(X59&lt;TABLAS!$P$18,TABLAS!$Q$18,IF(X59&lt;TABLAS!$P$19,TABLAS!$Q$19,IF(X59&lt;TABLAS!$P$20,TABLAS!$Q$20,IF(X59&lt;TABLAS!$P$21,TABLAS!$Q$21,IF(X59&lt;TABLAS!$P$22,TABLAS!$Q$22,IF(X59&lt;TABLAS!$P$23,TABLAS!$Q$23,IF(X59&lt;TABLAS!$P$24,TABLAS!$Q$24,IF(X59&lt;TABLAS!$P$25,TABLAS!$Q$25,IF(X59&lt;TABLAS!$P$26,TABLAS!$Q$26,IF(X59&lt;TABLAS!$P$27,TABLAS!$Q$27,IF(X59&gt;=TABLAS!$O$28,TABLAS!$Q$28)))))))))))</f>
        <v>0 a 5</v>
      </c>
      <c r="Z59" s="262">
        <f>VLOOKUP(Y59,TABLAS!$J$18:$K$28,2,FALSE)</f>
        <v>1</v>
      </c>
      <c r="AA59" s="274" t="s">
        <v>262</v>
      </c>
      <c r="AB59" s="262">
        <f>VLOOKUP(AA59,TABLAS!$K$34:$L$39,2,FALSE)</f>
        <v>1</v>
      </c>
      <c r="AC59" s="262" t="str">
        <f>INICIO!$C$11</f>
        <v>ZONA 6</v>
      </c>
      <c r="AD59" s="263">
        <f>VLOOKUP(AC59,TABLAS!$V$18:$W$28,2,FALSE)</f>
        <v>1.1000000000000001</v>
      </c>
      <c r="AE59" s="44"/>
      <c r="AF59" s="44"/>
      <c r="AG59" s="279">
        <f t="shared" si="5"/>
        <v>0</v>
      </c>
      <c r="AH59" s="255">
        <f>IF($AG59&lt;TABLAS!$O$4,TABLAS!$P$4,IF($AG59&lt;TABLAS!$O$5,TABLAS!$P$5,IF($AG59&lt;TABLAS!$O$6,TABLAS!$P$6,IF($AG59&gt;TABLAS!$N$7,TABLAS!$P$7))))</f>
        <v>1</v>
      </c>
      <c r="AI59" s="255">
        <f>VLOOKUP($AH59,TABLAS!$P$4:$R$7,3,FALSE)</f>
        <v>3.4999999999999996E-3</v>
      </c>
      <c r="AJ59" s="255">
        <f>VLOOKUP($AH$3,TABLAS!$P$4:$R$7,2,FALSE)</f>
        <v>0</v>
      </c>
      <c r="AK59" s="280">
        <f t="shared" si="6"/>
        <v>-3.4999999999999996E-3</v>
      </c>
      <c r="AL59" s="44"/>
      <c r="AM59" s="44"/>
      <c r="AN59" s="281">
        <f t="shared" si="7"/>
        <v>0</v>
      </c>
      <c r="AO59" s="44"/>
      <c r="AP59" s="235">
        <f t="shared" si="8"/>
        <v>0</v>
      </c>
      <c r="AQ59" s="44"/>
      <c r="AR59" s="282">
        <f t="shared" si="9"/>
        <v>0</v>
      </c>
      <c r="AS59" s="283">
        <f t="shared" si="10"/>
        <v>0</v>
      </c>
      <c r="AT59" s="44"/>
      <c r="AU59" s="44"/>
      <c r="AV59" s="44"/>
      <c r="AW59" s="44"/>
      <c r="AX59" s="44"/>
      <c r="AY59" s="44"/>
      <c r="AZ59" s="44"/>
      <c r="BA59" s="44"/>
      <c r="BB59" s="44"/>
      <c r="BC59" s="44"/>
      <c r="BD59" s="44"/>
      <c r="BE59" s="44"/>
      <c r="BF59" s="44"/>
      <c r="BG59" s="44"/>
      <c r="BH59" s="44"/>
    </row>
    <row r="60" spans="1:60" ht="35.1" customHeight="1" thickBot="1" x14ac:dyDescent="0.45">
      <c r="A60" s="41">
        <f t="shared" si="11"/>
        <v>58</v>
      </c>
      <c r="B60" s="42">
        <f>Hoja2!B67</f>
        <v>0</v>
      </c>
      <c r="C60" s="14">
        <f>Hoja2!P67</f>
        <v>0</v>
      </c>
      <c r="D60" s="16">
        <f>Hoja2!C67</f>
        <v>0</v>
      </c>
      <c r="E60" s="15">
        <f>Hoja4!J67</f>
        <v>0</v>
      </c>
      <c r="F60" s="15">
        <f>Hoja4!N67</f>
        <v>0</v>
      </c>
      <c r="G60" s="15"/>
      <c r="H60" s="15">
        <f t="shared" si="0"/>
        <v>0</v>
      </c>
      <c r="I60" s="15">
        <f t="shared" si="1"/>
        <v>0</v>
      </c>
      <c r="J60" s="289" t="s">
        <v>209</v>
      </c>
      <c r="K60" s="44"/>
      <c r="L60" s="44"/>
      <c r="M60" s="44"/>
      <c r="N60" s="44"/>
      <c r="O60" s="44"/>
      <c r="P60" s="44"/>
      <c r="Q60" s="44"/>
      <c r="R60" s="44"/>
      <c r="S60" s="262">
        <f t="shared" si="2"/>
        <v>0</v>
      </c>
      <c r="T60" s="266" t="str">
        <f t="shared" si="3"/>
        <v>Economico</v>
      </c>
      <c r="U60">
        <f>VLOOKUP(T60,TABLAS!$J$4:$L$9,3,FALSE)</f>
        <v>1320</v>
      </c>
      <c r="V60">
        <f t="shared" si="12"/>
        <v>2026</v>
      </c>
      <c r="W60" t="str">
        <f>INICIO!$C$28</f>
        <v>2026</v>
      </c>
      <c r="X60" s="268">
        <f t="shared" si="4"/>
        <v>0</v>
      </c>
      <c r="Y60" s="269" t="str">
        <f>IF(X60&lt;TABLAS!$P$18,TABLAS!$Q$18,IF(X60&lt;TABLAS!$P$19,TABLAS!$Q$19,IF(X60&lt;TABLAS!$P$20,TABLAS!$Q$20,IF(X60&lt;TABLAS!$P$21,TABLAS!$Q$21,IF(X60&lt;TABLAS!$P$22,TABLAS!$Q$22,IF(X60&lt;TABLAS!$P$23,TABLAS!$Q$23,IF(X60&lt;TABLAS!$P$24,TABLAS!$Q$24,IF(X60&lt;TABLAS!$P$25,TABLAS!$Q$25,IF(X60&lt;TABLAS!$P$26,TABLAS!$Q$26,IF(X60&lt;TABLAS!$P$27,TABLAS!$Q$27,IF(X60&gt;=TABLAS!$O$28,TABLAS!$Q$28)))))))))))</f>
        <v>0 a 5</v>
      </c>
      <c r="Z60" s="262">
        <f>VLOOKUP(Y60,TABLAS!$J$18:$K$28,2,FALSE)</f>
        <v>1</v>
      </c>
      <c r="AA60" s="274" t="s">
        <v>262</v>
      </c>
      <c r="AB60" s="262">
        <f>VLOOKUP(AA60,TABLAS!$K$34:$L$39,2,FALSE)</f>
        <v>1</v>
      </c>
      <c r="AC60" s="262" t="str">
        <f>INICIO!$C$11</f>
        <v>ZONA 6</v>
      </c>
      <c r="AD60" s="263">
        <f>VLOOKUP(AC60,TABLAS!$V$18:$W$28,2,FALSE)</f>
        <v>1.1000000000000001</v>
      </c>
      <c r="AE60" s="44"/>
      <c r="AF60" s="44"/>
      <c r="AG60" s="279">
        <f t="shared" si="5"/>
        <v>0</v>
      </c>
      <c r="AH60" s="255">
        <f>IF($AG60&lt;TABLAS!$O$4,TABLAS!$P$4,IF($AG60&lt;TABLAS!$O$5,TABLAS!$P$5,IF($AG60&lt;TABLAS!$O$6,TABLAS!$P$6,IF($AG60&gt;TABLAS!$N$7,TABLAS!$P$7))))</f>
        <v>1</v>
      </c>
      <c r="AI60" s="255">
        <f>VLOOKUP($AH60,TABLAS!$P$4:$R$7,3,FALSE)</f>
        <v>3.4999999999999996E-3</v>
      </c>
      <c r="AJ60" s="255">
        <f>VLOOKUP($AH$3,TABLAS!$P$4:$R$7,2,FALSE)</f>
        <v>0</v>
      </c>
      <c r="AK60" s="280">
        <f t="shared" si="6"/>
        <v>-3.4999999999999996E-3</v>
      </c>
      <c r="AL60" s="44"/>
      <c r="AM60" s="44"/>
      <c r="AN60" s="281">
        <f t="shared" si="7"/>
        <v>0</v>
      </c>
      <c r="AO60" s="44"/>
      <c r="AP60" s="235">
        <f t="shared" si="8"/>
        <v>0</v>
      </c>
      <c r="AQ60" s="44"/>
      <c r="AR60" s="282">
        <f t="shared" si="9"/>
        <v>0</v>
      </c>
      <c r="AS60" s="283">
        <f t="shared" si="10"/>
        <v>0</v>
      </c>
      <c r="AT60" s="44"/>
      <c r="AU60" s="44"/>
      <c r="AV60" s="44"/>
      <c r="AW60" s="44"/>
      <c r="AX60" s="44"/>
      <c r="AY60" s="44"/>
      <c r="AZ60" s="44"/>
      <c r="BA60" s="44"/>
      <c r="BB60" s="44"/>
      <c r="BC60" s="44"/>
      <c r="BD60" s="44"/>
      <c r="BE60" s="44"/>
      <c r="BF60" s="44"/>
      <c r="BG60" s="44"/>
      <c r="BH60" s="44"/>
    </row>
    <row r="61" spans="1:60" ht="35.1" customHeight="1" thickBot="1" x14ac:dyDescent="0.45">
      <c r="A61" s="41">
        <f t="shared" si="11"/>
        <v>59</v>
      </c>
      <c r="B61" s="42">
        <f>Hoja2!B68</f>
        <v>0</v>
      </c>
      <c r="C61" s="14">
        <f>Hoja2!P68</f>
        <v>0</v>
      </c>
      <c r="D61" s="16">
        <f>Hoja2!C68</f>
        <v>0</v>
      </c>
      <c r="E61" s="15">
        <f>Hoja4!J68</f>
        <v>0</v>
      </c>
      <c r="F61" s="15">
        <f>Hoja4!N68</f>
        <v>0</v>
      </c>
      <c r="G61" s="15"/>
      <c r="H61" s="15">
        <f t="shared" si="0"/>
        <v>0</v>
      </c>
      <c r="I61" s="15">
        <f t="shared" si="1"/>
        <v>0</v>
      </c>
      <c r="J61" s="289" t="s">
        <v>209</v>
      </c>
      <c r="K61" s="44"/>
      <c r="L61" s="44"/>
      <c r="M61" s="44"/>
      <c r="N61" s="44"/>
      <c r="O61" s="44"/>
      <c r="P61" s="44"/>
      <c r="Q61" s="44"/>
      <c r="R61" s="44"/>
      <c r="S61" s="262">
        <f t="shared" si="2"/>
        <v>0</v>
      </c>
      <c r="T61" s="266" t="str">
        <f t="shared" si="3"/>
        <v>Economico</v>
      </c>
      <c r="U61">
        <f>VLOOKUP(T61,TABLAS!$J$4:$L$9,3,FALSE)</f>
        <v>1320</v>
      </c>
      <c r="V61">
        <f t="shared" si="12"/>
        <v>2026</v>
      </c>
      <c r="W61" t="str">
        <f>INICIO!$C$28</f>
        <v>2026</v>
      </c>
      <c r="X61" s="268">
        <f t="shared" si="4"/>
        <v>0</v>
      </c>
      <c r="Y61" s="269" t="str">
        <f>IF(X61&lt;TABLAS!$P$18,TABLAS!$Q$18,IF(X61&lt;TABLAS!$P$19,TABLAS!$Q$19,IF(X61&lt;TABLAS!$P$20,TABLAS!$Q$20,IF(X61&lt;TABLAS!$P$21,TABLAS!$Q$21,IF(X61&lt;TABLAS!$P$22,TABLAS!$Q$22,IF(X61&lt;TABLAS!$P$23,TABLAS!$Q$23,IF(X61&lt;TABLAS!$P$24,TABLAS!$Q$24,IF(X61&lt;TABLAS!$P$25,TABLAS!$Q$25,IF(X61&lt;TABLAS!$P$26,TABLAS!$Q$26,IF(X61&lt;TABLAS!$P$27,TABLAS!$Q$27,IF(X61&gt;=TABLAS!$O$28,TABLAS!$Q$28)))))))))))</f>
        <v>0 a 5</v>
      </c>
      <c r="Z61" s="262">
        <f>VLOOKUP(Y61,TABLAS!$J$18:$K$28,2,FALSE)</f>
        <v>1</v>
      </c>
      <c r="AA61" s="274" t="s">
        <v>262</v>
      </c>
      <c r="AB61" s="262">
        <f>VLOOKUP(AA61,TABLAS!$K$34:$L$39,2,FALSE)</f>
        <v>1</v>
      </c>
      <c r="AC61" s="262" t="str">
        <f>INICIO!$C$11</f>
        <v>ZONA 6</v>
      </c>
      <c r="AD61" s="263">
        <f>VLOOKUP(AC61,TABLAS!$V$18:$W$28,2,FALSE)</f>
        <v>1.1000000000000001</v>
      </c>
      <c r="AE61" s="44"/>
      <c r="AF61" s="44"/>
      <c r="AG61" s="279">
        <f t="shared" si="5"/>
        <v>0</v>
      </c>
      <c r="AH61" s="255">
        <f>IF($AG61&lt;TABLAS!$O$4,TABLAS!$P$4,IF($AG61&lt;TABLAS!$O$5,TABLAS!$P$5,IF($AG61&lt;TABLAS!$O$6,TABLAS!$P$6,IF($AG61&gt;TABLAS!$N$7,TABLAS!$P$7))))</f>
        <v>1</v>
      </c>
      <c r="AI61" s="255">
        <f>VLOOKUP($AH61,TABLAS!$P$4:$R$7,3,FALSE)</f>
        <v>3.4999999999999996E-3</v>
      </c>
      <c r="AJ61" s="255">
        <f>VLOOKUP($AH$3,TABLAS!$P$4:$R$7,2,FALSE)</f>
        <v>0</v>
      </c>
      <c r="AK61" s="280">
        <f t="shared" si="6"/>
        <v>-3.4999999999999996E-3</v>
      </c>
      <c r="AL61" s="44"/>
      <c r="AM61" s="44"/>
      <c r="AN61" s="281">
        <f t="shared" si="7"/>
        <v>0</v>
      </c>
      <c r="AO61" s="44"/>
      <c r="AP61" s="235">
        <f t="shared" si="8"/>
        <v>0</v>
      </c>
      <c r="AQ61" s="44"/>
      <c r="AR61" s="282">
        <f t="shared" si="9"/>
        <v>0</v>
      </c>
      <c r="AS61" s="283">
        <f t="shared" si="10"/>
        <v>0</v>
      </c>
      <c r="AT61" s="44"/>
      <c r="AU61" s="44"/>
      <c r="AV61" s="44"/>
      <c r="AW61" s="44"/>
      <c r="AX61" s="44"/>
      <c r="AY61" s="44"/>
      <c r="AZ61" s="44"/>
      <c r="BA61" s="44"/>
      <c r="BB61" s="44"/>
      <c r="BC61" s="44"/>
      <c r="BD61" s="44"/>
      <c r="BE61" s="44"/>
      <c r="BF61" s="44"/>
      <c r="BG61" s="44"/>
      <c r="BH61" s="44"/>
    </row>
    <row r="62" spans="1:60" ht="35.1" customHeight="1" thickBot="1" x14ac:dyDescent="0.45">
      <c r="A62" s="22">
        <f t="shared" si="11"/>
        <v>60</v>
      </c>
      <c r="B62" s="43">
        <f>Hoja2!B69</f>
        <v>0</v>
      </c>
      <c r="C62" s="38">
        <f>Hoja2!P69</f>
        <v>0</v>
      </c>
      <c r="D62" s="39">
        <f>Hoja2!C69</f>
        <v>0</v>
      </c>
      <c r="E62" s="40">
        <f>Hoja4!J69</f>
        <v>0</v>
      </c>
      <c r="F62" s="40">
        <f>Hoja4!N69</f>
        <v>0</v>
      </c>
      <c r="G62" s="40"/>
      <c r="H62" s="40">
        <f t="shared" si="0"/>
        <v>0</v>
      </c>
      <c r="I62" s="40">
        <f t="shared" si="1"/>
        <v>0</v>
      </c>
      <c r="J62" s="290" t="s">
        <v>209</v>
      </c>
      <c r="K62" s="44"/>
      <c r="L62" s="44"/>
      <c r="M62" s="44"/>
      <c r="N62" s="44"/>
      <c r="O62" s="44"/>
      <c r="P62" s="44"/>
      <c r="Q62" s="44"/>
      <c r="R62" s="44"/>
      <c r="S62" s="262">
        <f t="shared" si="2"/>
        <v>0</v>
      </c>
      <c r="T62" s="266" t="str">
        <f t="shared" si="3"/>
        <v>Economico</v>
      </c>
      <c r="U62">
        <f>VLOOKUP(T62,TABLAS!$J$4:$L$9,3,FALSE)</f>
        <v>1320</v>
      </c>
      <c r="V62">
        <f t="shared" si="12"/>
        <v>2026</v>
      </c>
      <c r="W62" t="str">
        <f>INICIO!$C$28</f>
        <v>2026</v>
      </c>
      <c r="X62" s="268">
        <f t="shared" si="4"/>
        <v>0</v>
      </c>
      <c r="Y62" s="269" t="str">
        <f>IF(X62&lt;TABLAS!$P$18,TABLAS!$Q$18,IF(X62&lt;TABLAS!$P$19,TABLAS!$Q$19,IF(X62&lt;TABLAS!$P$20,TABLAS!$Q$20,IF(X62&lt;TABLAS!$P$21,TABLAS!$Q$21,IF(X62&lt;TABLAS!$P$22,TABLAS!$Q$22,IF(X62&lt;TABLAS!$P$23,TABLAS!$Q$23,IF(X62&lt;TABLAS!$P$24,TABLAS!$Q$24,IF(X62&lt;TABLAS!$P$25,TABLAS!$Q$25,IF(X62&lt;TABLAS!$P$26,TABLAS!$Q$26,IF(X62&lt;TABLAS!$P$27,TABLAS!$Q$27,IF(X62&gt;=TABLAS!$O$28,TABLAS!$Q$28)))))))))))</f>
        <v>0 a 5</v>
      </c>
      <c r="Z62" s="262">
        <f>VLOOKUP(Y62,TABLAS!$J$18:$K$28,2,FALSE)</f>
        <v>1</v>
      </c>
      <c r="AA62" s="274" t="s">
        <v>262</v>
      </c>
      <c r="AB62" s="262">
        <f>VLOOKUP(AA62,TABLAS!$K$34:$L$39,2,FALSE)</f>
        <v>1</v>
      </c>
      <c r="AC62" s="262" t="str">
        <f>INICIO!$C$11</f>
        <v>ZONA 6</v>
      </c>
      <c r="AD62" s="263">
        <f>VLOOKUP(AC62,TABLAS!$V$18:$W$28,2,FALSE)</f>
        <v>1.1000000000000001</v>
      </c>
      <c r="AE62" s="44"/>
      <c r="AF62" s="44"/>
      <c r="AG62" s="279">
        <f t="shared" si="5"/>
        <v>0</v>
      </c>
      <c r="AH62" s="255">
        <f>IF($AG62&lt;TABLAS!$O$4,TABLAS!$P$4,IF($AG62&lt;TABLAS!$O$5,TABLAS!$P$5,IF($AG62&lt;TABLAS!$O$6,TABLAS!$P$6,IF($AG62&gt;TABLAS!$N$7,TABLAS!$P$7))))</f>
        <v>1</v>
      </c>
      <c r="AI62" s="255">
        <f>VLOOKUP($AH62,TABLAS!$P$4:$R$7,3,FALSE)</f>
        <v>3.4999999999999996E-3</v>
      </c>
      <c r="AJ62" s="255">
        <f>VLOOKUP($AH$3,TABLAS!$P$4:$R$7,2,FALSE)</f>
        <v>0</v>
      </c>
      <c r="AK62" s="280">
        <f t="shared" si="6"/>
        <v>-3.4999999999999996E-3</v>
      </c>
      <c r="AL62" s="44"/>
      <c r="AM62" s="44"/>
      <c r="AN62" s="281">
        <f t="shared" si="7"/>
        <v>0</v>
      </c>
      <c r="AO62" s="44"/>
      <c r="AP62" s="235">
        <f t="shared" si="8"/>
        <v>0</v>
      </c>
      <c r="AQ62" s="44"/>
      <c r="AR62" s="282">
        <f t="shared" si="9"/>
        <v>0</v>
      </c>
      <c r="AS62" s="283">
        <f t="shared" si="10"/>
        <v>0</v>
      </c>
      <c r="AT62" s="44"/>
      <c r="AU62" s="44"/>
      <c r="AV62" s="44"/>
      <c r="AW62" s="44"/>
      <c r="AX62" s="44"/>
      <c r="AY62" s="44"/>
      <c r="AZ62" s="44"/>
      <c r="BA62" s="44"/>
      <c r="BB62" s="44"/>
      <c r="BC62" s="44"/>
      <c r="BD62" s="44"/>
      <c r="BE62" s="44"/>
      <c r="BF62" s="44"/>
      <c r="BG62" s="44"/>
      <c r="BH62" s="44"/>
    </row>
    <row r="63" spans="1:60" ht="35.1" customHeight="1" thickBot="1" x14ac:dyDescent="0.45">
      <c r="A63" s="41">
        <f t="shared" si="11"/>
        <v>61</v>
      </c>
      <c r="B63" s="42">
        <f>Hoja2!B70</f>
        <v>0</v>
      </c>
      <c r="C63" s="14">
        <f>Hoja2!P70</f>
        <v>0</v>
      </c>
      <c r="D63" s="16">
        <f>Hoja2!C70</f>
        <v>0</v>
      </c>
      <c r="E63" s="15">
        <f>Hoja4!J70</f>
        <v>0</v>
      </c>
      <c r="F63" s="15">
        <f>Hoja4!N70</f>
        <v>0</v>
      </c>
      <c r="G63" s="15"/>
      <c r="H63" s="15">
        <f t="shared" si="0"/>
        <v>0</v>
      </c>
      <c r="I63" s="15">
        <f t="shared" si="1"/>
        <v>0</v>
      </c>
      <c r="J63" s="289" t="s">
        <v>209</v>
      </c>
      <c r="K63" s="44"/>
      <c r="L63" s="44"/>
      <c r="M63" s="44"/>
      <c r="N63" s="44"/>
      <c r="O63" s="44"/>
      <c r="P63" s="44"/>
      <c r="Q63" s="44"/>
      <c r="R63" s="44"/>
      <c r="S63" s="262">
        <f t="shared" si="2"/>
        <v>0</v>
      </c>
      <c r="T63" s="266" t="str">
        <f t="shared" si="3"/>
        <v>Economico</v>
      </c>
      <c r="U63">
        <f>VLOOKUP(T63,TABLAS!$J$4:$L$9,3,FALSE)</f>
        <v>1320</v>
      </c>
      <c r="V63">
        <f t="shared" si="12"/>
        <v>2026</v>
      </c>
      <c r="W63" t="str">
        <f>INICIO!$C$28</f>
        <v>2026</v>
      </c>
      <c r="X63" s="268">
        <f t="shared" si="4"/>
        <v>0</v>
      </c>
      <c r="Y63" s="269" t="str">
        <f>IF(X63&lt;TABLAS!$P$18,TABLAS!$Q$18,IF(X63&lt;TABLAS!$P$19,TABLAS!$Q$19,IF(X63&lt;TABLAS!$P$20,TABLAS!$Q$20,IF(X63&lt;TABLAS!$P$21,TABLAS!$Q$21,IF(X63&lt;TABLAS!$P$22,TABLAS!$Q$22,IF(X63&lt;TABLAS!$P$23,TABLAS!$Q$23,IF(X63&lt;TABLAS!$P$24,TABLAS!$Q$24,IF(X63&lt;TABLAS!$P$25,TABLAS!$Q$25,IF(X63&lt;TABLAS!$P$26,TABLAS!$Q$26,IF(X63&lt;TABLAS!$P$27,TABLAS!$Q$27,IF(X63&gt;=TABLAS!$O$28,TABLAS!$Q$28)))))))))))</f>
        <v>0 a 5</v>
      </c>
      <c r="Z63" s="262">
        <f>VLOOKUP(Y63,TABLAS!$J$18:$K$28,2,FALSE)</f>
        <v>1</v>
      </c>
      <c r="AA63" s="274" t="s">
        <v>262</v>
      </c>
      <c r="AB63" s="262">
        <f>VLOOKUP(AA63,TABLAS!$K$34:$L$39,2,FALSE)</f>
        <v>1</v>
      </c>
      <c r="AC63" s="262" t="str">
        <f>INICIO!$C$11</f>
        <v>ZONA 6</v>
      </c>
      <c r="AD63" s="263">
        <f>VLOOKUP(AC63,TABLAS!$V$18:$W$28,2,FALSE)</f>
        <v>1.1000000000000001</v>
      </c>
      <c r="AE63" s="44"/>
      <c r="AF63" s="44"/>
      <c r="AG63" s="279">
        <f t="shared" si="5"/>
        <v>0</v>
      </c>
      <c r="AH63" s="255">
        <f>IF($AG63&lt;TABLAS!$O$4,TABLAS!$P$4,IF($AG63&lt;TABLAS!$O$5,TABLAS!$P$5,IF($AG63&lt;TABLAS!$O$6,TABLAS!$P$6,IF($AG63&gt;TABLAS!$N$7,TABLAS!$P$7))))</f>
        <v>1</v>
      </c>
      <c r="AI63" s="255">
        <f>VLOOKUP($AH63,TABLAS!$P$4:$R$7,3,FALSE)</f>
        <v>3.4999999999999996E-3</v>
      </c>
      <c r="AJ63" s="255">
        <f>VLOOKUP($AH$3,TABLAS!$P$4:$R$7,2,FALSE)</f>
        <v>0</v>
      </c>
      <c r="AK63" s="280">
        <f t="shared" si="6"/>
        <v>-3.4999999999999996E-3</v>
      </c>
      <c r="AL63" s="44"/>
      <c r="AM63" s="44"/>
      <c r="AN63" s="281">
        <f t="shared" si="7"/>
        <v>0</v>
      </c>
      <c r="AO63" s="44"/>
      <c r="AP63" s="235">
        <f t="shared" si="8"/>
        <v>0</v>
      </c>
      <c r="AQ63" s="44"/>
      <c r="AR63" s="282">
        <f t="shared" si="9"/>
        <v>0</v>
      </c>
      <c r="AS63" s="283">
        <f t="shared" si="10"/>
        <v>0</v>
      </c>
      <c r="AT63" s="44"/>
      <c r="AU63" s="44"/>
      <c r="AV63" s="44"/>
      <c r="AW63" s="44"/>
      <c r="AX63" s="44"/>
      <c r="AY63" s="44"/>
      <c r="AZ63" s="44"/>
      <c r="BA63" s="44"/>
      <c r="BB63" s="44"/>
      <c r="BC63" s="44"/>
      <c r="BD63" s="44"/>
      <c r="BE63" s="44"/>
      <c r="BF63" s="44"/>
      <c r="BG63" s="44"/>
      <c r="BH63" s="44"/>
    </row>
    <row r="64" spans="1:60" ht="35.1" customHeight="1" thickBot="1" x14ac:dyDescent="0.45">
      <c r="A64" s="41">
        <f t="shared" si="11"/>
        <v>62</v>
      </c>
      <c r="B64" s="42">
        <f>Hoja2!B71</f>
        <v>0</v>
      </c>
      <c r="C64" s="14">
        <f>Hoja2!P71</f>
        <v>0</v>
      </c>
      <c r="D64" s="16">
        <f>Hoja2!C71</f>
        <v>0</v>
      </c>
      <c r="E64" s="15">
        <f>Hoja4!J71</f>
        <v>0</v>
      </c>
      <c r="F64" s="15">
        <f>Hoja4!N71</f>
        <v>0</v>
      </c>
      <c r="G64" s="15"/>
      <c r="H64" s="15">
        <f t="shared" si="0"/>
        <v>0</v>
      </c>
      <c r="I64" s="15">
        <f t="shared" si="1"/>
        <v>0</v>
      </c>
      <c r="J64" s="289" t="s">
        <v>209</v>
      </c>
      <c r="K64" s="44"/>
      <c r="L64" s="44"/>
      <c r="M64" s="44"/>
      <c r="N64" s="44"/>
      <c r="O64" s="44"/>
      <c r="P64" s="44"/>
      <c r="Q64" s="44"/>
      <c r="R64" s="44"/>
      <c r="S64" s="262">
        <f t="shared" si="2"/>
        <v>0</v>
      </c>
      <c r="T64" s="266" t="str">
        <f t="shared" si="3"/>
        <v>Economico</v>
      </c>
      <c r="U64">
        <f>VLOOKUP(T64,TABLAS!$J$4:$L$9,3,FALSE)</f>
        <v>1320</v>
      </c>
      <c r="V64">
        <f t="shared" si="12"/>
        <v>2026</v>
      </c>
      <c r="W64" t="str">
        <f>INICIO!$C$28</f>
        <v>2026</v>
      </c>
      <c r="X64" s="268">
        <f t="shared" si="4"/>
        <v>0</v>
      </c>
      <c r="Y64" s="269" t="str">
        <f>IF(X64&lt;TABLAS!$P$18,TABLAS!$Q$18,IF(X64&lt;TABLAS!$P$19,TABLAS!$Q$19,IF(X64&lt;TABLAS!$P$20,TABLAS!$Q$20,IF(X64&lt;TABLAS!$P$21,TABLAS!$Q$21,IF(X64&lt;TABLAS!$P$22,TABLAS!$Q$22,IF(X64&lt;TABLAS!$P$23,TABLAS!$Q$23,IF(X64&lt;TABLAS!$P$24,TABLAS!$Q$24,IF(X64&lt;TABLAS!$P$25,TABLAS!$Q$25,IF(X64&lt;TABLAS!$P$26,TABLAS!$Q$26,IF(X64&lt;TABLAS!$P$27,TABLAS!$Q$27,IF(X64&gt;=TABLAS!$O$28,TABLAS!$Q$28)))))))))))</f>
        <v>0 a 5</v>
      </c>
      <c r="Z64" s="262">
        <f>VLOOKUP(Y64,TABLAS!$J$18:$K$28,2,FALSE)</f>
        <v>1</v>
      </c>
      <c r="AA64" s="274" t="s">
        <v>262</v>
      </c>
      <c r="AB64" s="262">
        <f>VLOOKUP(AA64,TABLAS!$K$34:$L$39,2,FALSE)</f>
        <v>1</v>
      </c>
      <c r="AC64" s="262" t="str">
        <f>INICIO!$C$11</f>
        <v>ZONA 6</v>
      </c>
      <c r="AD64" s="263">
        <f>VLOOKUP(AC64,TABLAS!$V$18:$W$28,2,FALSE)</f>
        <v>1.1000000000000001</v>
      </c>
      <c r="AE64" s="44"/>
      <c r="AF64" s="44"/>
      <c r="AG64" s="279">
        <f t="shared" si="5"/>
        <v>0</v>
      </c>
      <c r="AH64" s="255">
        <f>IF($AG64&lt;TABLAS!$O$4,TABLAS!$P$4,IF($AG64&lt;TABLAS!$O$5,TABLAS!$P$5,IF($AG64&lt;TABLAS!$O$6,TABLAS!$P$6,IF($AG64&gt;TABLAS!$N$7,TABLAS!$P$7))))</f>
        <v>1</v>
      </c>
      <c r="AI64" s="255">
        <f>VLOOKUP($AH64,TABLAS!$P$4:$R$7,3,FALSE)</f>
        <v>3.4999999999999996E-3</v>
      </c>
      <c r="AJ64" s="255">
        <f>VLOOKUP($AH$3,TABLAS!$P$4:$R$7,2,FALSE)</f>
        <v>0</v>
      </c>
      <c r="AK64" s="280">
        <f t="shared" si="6"/>
        <v>-3.4999999999999996E-3</v>
      </c>
      <c r="AL64" s="44"/>
      <c r="AM64" s="44"/>
      <c r="AN64" s="281">
        <f t="shared" si="7"/>
        <v>0</v>
      </c>
      <c r="AO64" s="44"/>
      <c r="AP64" s="235">
        <f t="shared" si="8"/>
        <v>0</v>
      </c>
      <c r="AQ64" s="44"/>
      <c r="AR64" s="282">
        <f t="shared" si="9"/>
        <v>0</v>
      </c>
      <c r="AS64" s="283">
        <f t="shared" si="10"/>
        <v>0</v>
      </c>
      <c r="AT64" s="44"/>
      <c r="AU64" s="44"/>
      <c r="AV64" s="44"/>
      <c r="AW64" s="44"/>
      <c r="AX64" s="44"/>
      <c r="AY64" s="44"/>
      <c r="AZ64" s="44"/>
      <c r="BA64" s="44"/>
      <c r="BB64" s="44"/>
      <c r="BC64" s="44"/>
      <c r="BD64" s="44"/>
      <c r="BE64" s="44"/>
      <c r="BF64" s="44"/>
      <c r="BG64" s="44"/>
      <c r="BH64" s="44"/>
    </row>
    <row r="65" spans="1:60" ht="35.1" customHeight="1" thickBot="1" x14ac:dyDescent="0.45">
      <c r="A65" s="41">
        <f t="shared" si="11"/>
        <v>63</v>
      </c>
      <c r="B65" s="42">
        <f>Hoja2!B72</f>
        <v>0</v>
      </c>
      <c r="C65" s="14">
        <f>Hoja2!P72</f>
        <v>0</v>
      </c>
      <c r="D65" s="16">
        <f>Hoja2!C72</f>
        <v>0</v>
      </c>
      <c r="E65" s="15">
        <f>Hoja4!J72</f>
        <v>0</v>
      </c>
      <c r="F65" s="15">
        <f>Hoja4!N72</f>
        <v>0</v>
      </c>
      <c r="G65" s="15"/>
      <c r="H65" s="15">
        <f t="shared" si="0"/>
        <v>0</v>
      </c>
      <c r="I65" s="15">
        <f t="shared" si="1"/>
        <v>0</v>
      </c>
      <c r="J65" s="289" t="s">
        <v>209</v>
      </c>
      <c r="K65" s="44"/>
      <c r="L65" s="44"/>
      <c r="M65" s="44"/>
      <c r="N65" s="44"/>
      <c r="O65" s="44"/>
      <c r="P65" s="44"/>
      <c r="Q65" s="44"/>
      <c r="R65" s="44"/>
      <c r="S65" s="262">
        <f t="shared" si="2"/>
        <v>0</v>
      </c>
      <c r="T65" s="266" t="str">
        <f t="shared" si="3"/>
        <v>Economico</v>
      </c>
      <c r="U65">
        <f>VLOOKUP(T65,TABLAS!$J$4:$L$9,3,FALSE)</f>
        <v>1320</v>
      </c>
      <c r="V65">
        <f t="shared" si="12"/>
        <v>2026</v>
      </c>
      <c r="W65" t="str">
        <f>INICIO!$C$28</f>
        <v>2026</v>
      </c>
      <c r="X65" s="268">
        <f t="shared" si="4"/>
        <v>0</v>
      </c>
      <c r="Y65" s="269" t="str">
        <f>IF(X65&lt;TABLAS!$P$18,TABLAS!$Q$18,IF(X65&lt;TABLAS!$P$19,TABLAS!$Q$19,IF(X65&lt;TABLAS!$P$20,TABLAS!$Q$20,IF(X65&lt;TABLAS!$P$21,TABLAS!$Q$21,IF(X65&lt;TABLAS!$P$22,TABLAS!$Q$22,IF(X65&lt;TABLAS!$P$23,TABLAS!$Q$23,IF(X65&lt;TABLAS!$P$24,TABLAS!$Q$24,IF(X65&lt;TABLAS!$P$25,TABLAS!$Q$25,IF(X65&lt;TABLAS!$P$26,TABLAS!$Q$26,IF(X65&lt;TABLAS!$P$27,TABLAS!$Q$27,IF(X65&gt;=TABLAS!$O$28,TABLAS!$Q$28)))))))))))</f>
        <v>0 a 5</v>
      </c>
      <c r="Z65" s="262">
        <f>VLOOKUP(Y65,TABLAS!$J$18:$K$28,2,FALSE)</f>
        <v>1</v>
      </c>
      <c r="AA65" s="274" t="s">
        <v>262</v>
      </c>
      <c r="AB65" s="262">
        <f>VLOOKUP(AA65,TABLAS!$K$34:$L$39,2,FALSE)</f>
        <v>1</v>
      </c>
      <c r="AC65" s="262" t="str">
        <f>INICIO!$C$11</f>
        <v>ZONA 6</v>
      </c>
      <c r="AD65" s="263">
        <f>VLOOKUP(AC65,TABLAS!$V$18:$W$28,2,FALSE)</f>
        <v>1.1000000000000001</v>
      </c>
      <c r="AE65" s="44"/>
      <c r="AF65" s="44"/>
      <c r="AG65" s="279">
        <f t="shared" si="5"/>
        <v>0</v>
      </c>
      <c r="AH65" s="255">
        <f>IF($AG65&lt;TABLAS!$O$4,TABLAS!$P$4,IF($AG65&lt;TABLAS!$O$5,TABLAS!$P$5,IF($AG65&lt;TABLAS!$O$6,TABLAS!$P$6,IF($AG65&gt;TABLAS!$N$7,TABLAS!$P$7))))</f>
        <v>1</v>
      </c>
      <c r="AI65" s="255">
        <f>VLOOKUP($AH65,TABLAS!$P$4:$R$7,3,FALSE)</f>
        <v>3.4999999999999996E-3</v>
      </c>
      <c r="AJ65" s="255">
        <f>VLOOKUP($AH$3,TABLAS!$P$4:$R$7,2,FALSE)</f>
        <v>0</v>
      </c>
      <c r="AK65" s="280">
        <f t="shared" si="6"/>
        <v>-3.4999999999999996E-3</v>
      </c>
      <c r="AL65" s="44"/>
      <c r="AM65" s="44"/>
      <c r="AN65" s="281">
        <f t="shared" si="7"/>
        <v>0</v>
      </c>
      <c r="AO65" s="44"/>
      <c r="AP65" s="235">
        <f t="shared" si="8"/>
        <v>0</v>
      </c>
      <c r="AQ65" s="44"/>
      <c r="AR65" s="282">
        <f t="shared" si="9"/>
        <v>0</v>
      </c>
      <c r="AS65" s="283">
        <f t="shared" si="10"/>
        <v>0</v>
      </c>
      <c r="AT65" s="44"/>
      <c r="AU65" s="44"/>
      <c r="AV65" s="44"/>
      <c r="AW65" s="44"/>
      <c r="AX65" s="44"/>
      <c r="AY65" s="44"/>
      <c r="AZ65" s="44"/>
      <c r="BA65" s="44"/>
      <c r="BB65" s="44"/>
      <c r="BC65" s="44"/>
      <c r="BD65" s="44"/>
      <c r="BE65" s="44"/>
      <c r="BF65" s="44"/>
      <c r="BG65" s="44"/>
      <c r="BH65" s="44"/>
    </row>
    <row r="66" spans="1:60" ht="35.1" customHeight="1" thickBot="1" x14ac:dyDescent="0.45">
      <c r="A66" s="41">
        <f t="shared" si="11"/>
        <v>64</v>
      </c>
      <c r="B66" s="42">
        <f>Hoja2!B73</f>
        <v>0</v>
      </c>
      <c r="C66" s="14">
        <f>Hoja2!P73</f>
        <v>0</v>
      </c>
      <c r="D66" s="16">
        <f>Hoja2!C73</f>
        <v>0</v>
      </c>
      <c r="E66" s="15">
        <f>Hoja4!J73</f>
        <v>0</v>
      </c>
      <c r="F66" s="15">
        <f>Hoja4!N73</f>
        <v>0</v>
      </c>
      <c r="G66" s="15"/>
      <c r="H66" s="15">
        <f t="shared" si="0"/>
        <v>0</v>
      </c>
      <c r="I66" s="15">
        <f t="shared" si="1"/>
        <v>0</v>
      </c>
      <c r="J66" s="289" t="s">
        <v>209</v>
      </c>
      <c r="K66" s="44"/>
      <c r="L66" s="44"/>
      <c r="M66" s="44"/>
      <c r="N66" s="44"/>
      <c r="O66" s="44"/>
      <c r="P66" s="44"/>
      <c r="Q66" s="44"/>
      <c r="R66" s="44"/>
      <c r="S66" s="262">
        <f t="shared" si="2"/>
        <v>0</v>
      </c>
      <c r="T66" s="266" t="str">
        <f t="shared" si="3"/>
        <v>Economico</v>
      </c>
      <c r="U66">
        <f>VLOOKUP(T66,TABLAS!$J$4:$L$9,3,FALSE)</f>
        <v>1320</v>
      </c>
      <c r="V66">
        <f t="shared" si="12"/>
        <v>2026</v>
      </c>
      <c r="W66" t="str">
        <f>INICIO!$C$28</f>
        <v>2026</v>
      </c>
      <c r="X66" s="268">
        <f t="shared" si="4"/>
        <v>0</v>
      </c>
      <c r="Y66" s="269" t="str">
        <f>IF(X66&lt;TABLAS!$P$18,TABLAS!$Q$18,IF(X66&lt;TABLAS!$P$19,TABLAS!$Q$19,IF(X66&lt;TABLAS!$P$20,TABLAS!$Q$20,IF(X66&lt;TABLAS!$P$21,TABLAS!$Q$21,IF(X66&lt;TABLAS!$P$22,TABLAS!$Q$22,IF(X66&lt;TABLAS!$P$23,TABLAS!$Q$23,IF(X66&lt;TABLAS!$P$24,TABLAS!$Q$24,IF(X66&lt;TABLAS!$P$25,TABLAS!$Q$25,IF(X66&lt;TABLAS!$P$26,TABLAS!$Q$26,IF(X66&lt;TABLAS!$P$27,TABLAS!$Q$27,IF(X66&gt;=TABLAS!$O$28,TABLAS!$Q$28)))))))))))</f>
        <v>0 a 5</v>
      </c>
      <c r="Z66" s="262">
        <f>VLOOKUP(Y66,TABLAS!$J$18:$K$28,2,FALSE)</f>
        <v>1</v>
      </c>
      <c r="AA66" s="274" t="s">
        <v>262</v>
      </c>
      <c r="AB66" s="262">
        <f>VLOOKUP(AA66,TABLAS!$K$34:$L$39,2,FALSE)</f>
        <v>1</v>
      </c>
      <c r="AC66" s="262" t="str">
        <f>INICIO!$C$11</f>
        <v>ZONA 6</v>
      </c>
      <c r="AD66" s="263">
        <f>VLOOKUP(AC66,TABLAS!$V$18:$W$28,2,FALSE)</f>
        <v>1.1000000000000001</v>
      </c>
      <c r="AE66" s="44"/>
      <c r="AF66" s="44"/>
      <c r="AG66" s="279">
        <f t="shared" si="5"/>
        <v>0</v>
      </c>
      <c r="AH66" s="255">
        <f>IF($AG66&lt;TABLAS!$O$4,TABLAS!$P$4,IF($AG66&lt;TABLAS!$O$5,TABLAS!$P$5,IF($AG66&lt;TABLAS!$O$6,TABLAS!$P$6,IF($AG66&gt;TABLAS!$N$7,TABLAS!$P$7))))</f>
        <v>1</v>
      </c>
      <c r="AI66" s="255">
        <f>VLOOKUP($AH66,TABLAS!$P$4:$R$7,3,FALSE)</f>
        <v>3.4999999999999996E-3</v>
      </c>
      <c r="AJ66" s="255">
        <f>VLOOKUP($AH$3,TABLAS!$P$4:$R$7,2,FALSE)</f>
        <v>0</v>
      </c>
      <c r="AK66" s="280">
        <f t="shared" si="6"/>
        <v>-3.4999999999999996E-3</v>
      </c>
      <c r="AL66" s="44"/>
      <c r="AM66" s="44"/>
      <c r="AN66" s="281">
        <f t="shared" si="7"/>
        <v>0</v>
      </c>
      <c r="AO66" s="44"/>
      <c r="AP66" s="235">
        <f t="shared" si="8"/>
        <v>0</v>
      </c>
      <c r="AQ66" s="44"/>
      <c r="AR66" s="282">
        <f t="shared" si="9"/>
        <v>0</v>
      </c>
      <c r="AS66" s="283">
        <f t="shared" si="10"/>
        <v>0</v>
      </c>
      <c r="AT66" s="44"/>
      <c r="AU66" s="44"/>
      <c r="AV66" s="44"/>
      <c r="AW66" s="44"/>
      <c r="AX66" s="44"/>
      <c r="AY66" s="44"/>
      <c r="AZ66" s="44"/>
      <c r="BA66" s="44"/>
      <c r="BB66" s="44"/>
      <c r="BC66" s="44"/>
      <c r="BD66" s="44"/>
      <c r="BE66" s="44"/>
      <c r="BF66" s="44"/>
      <c r="BG66" s="44"/>
      <c r="BH66" s="44"/>
    </row>
    <row r="67" spans="1:60" ht="35.1" customHeight="1" thickBot="1" x14ac:dyDescent="0.45">
      <c r="A67" s="22">
        <f t="shared" si="11"/>
        <v>65</v>
      </c>
      <c r="B67" s="43">
        <f>Hoja2!B74</f>
        <v>0</v>
      </c>
      <c r="C67" s="38">
        <f>Hoja2!P74</f>
        <v>0</v>
      </c>
      <c r="D67" s="39">
        <f>Hoja2!C74</f>
        <v>0</v>
      </c>
      <c r="E67" s="40">
        <f>Hoja4!J74</f>
        <v>0</v>
      </c>
      <c r="F67" s="40">
        <f>Hoja4!N74</f>
        <v>0</v>
      </c>
      <c r="G67" s="40"/>
      <c r="H67" s="40">
        <f t="shared" si="0"/>
        <v>0</v>
      </c>
      <c r="I67" s="40">
        <f t="shared" si="1"/>
        <v>0</v>
      </c>
      <c r="J67" s="290" t="s">
        <v>209</v>
      </c>
      <c r="K67" s="44"/>
      <c r="L67" s="44"/>
      <c r="M67" s="44"/>
      <c r="N67" s="44"/>
      <c r="O67" s="44"/>
      <c r="P67" s="44"/>
      <c r="Q67" s="44"/>
      <c r="R67" s="44"/>
      <c r="S67" s="262">
        <f t="shared" si="2"/>
        <v>0</v>
      </c>
      <c r="T67" s="266" t="str">
        <f t="shared" si="3"/>
        <v>Economico</v>
      </c>
      <c r="U67">
        <f>VLOOKUP(T67,TABLAS!$J$4:$L$9,3,FALSE)</f>
        <v>1320</v>
      </c>
      <c r="V67">
        <f t="shared" si="12"/>
        <v>2026</v>
      </c>
      <c r="W67" t="str">
        <f>INICIO!$C$28</f>
        <v>2026</v>
      </c>
      <c r="X67" s="268">
        <f t="shared" si="4"/>
        <v>0</v>
      </c>
      <c r="Y67" s="269" t="str">
        <f>IF(X67&lt;TABLAS!$P$18,TABLAS!$Q$18,IF(X67&lt;TABLAS!$P$19,TABLAS!$Q$19,IF(X67&lt;TABLAS!$P$20,TABLAS!$Q$20,IF(X67&lt;TABLAS!$P$21,TABLAS!$Q$21,IF(X67&lt;TABLAS!$P$22,TABLAS!$Q$22,IF(X67&lt;TABLAS!$P$23,TABLAS!$Q$23,IF(X67&lt;TABLAS!$P$24,TABLAS!$Q$24,IF(X67&lt;TABLAS!$P$25,TABLAS!$Q$25,IF(X67&lt;TABLAS!$P$26,TABLAS!$Q$26,IF(X67&lt;TABLAS!$P$27,TABLAS!$Q$27,IF(X67&gt;=TABLAS!$O$28,TABLAS!$Q$28)))))))))))</f>
        <v>0 a 5</v>
      </c>
      <c r="Z67" s="262">
        <f>VLOOKUP(Y67,TABLAS!$J$18:$K$28,2,FALSE)</f>
        <v>1</v>
      </c>
      <c r="AA67" s="274" t="s">
        <v>262</v>
      </c>
      <c r="AB67" s="262">
        <f>VLOOKUP(AA67,TABLAS!$K$34:$L$39,2,FALSE)</f>
        <v>1</v>
      </c>
      <c r="AC67" s="262" t="str">
        <f>INICIO!$C$11</f>
        <v>ZONA 6</v>
      </c>
      <c r="AD67" s="263">
        <f>VLOOKUP(AC67,TABLAS!$V$18:$W$28,2,FALSE)</f>
        <v>1.1000000000000001</v>
      </c>
      <c r="AE67" s="44"/>
      <c r="AF67" s="44"/>
      <c r="AG67" s="279">
        <f t="shared" si="5"/>
        <v>0</v>
      </c>
      <c r="AH67" s="255">
        <f>IF($AG67&lt;TABLAS!$O$4,TABLAS!$P$4,IF($AG67&lt;TABLAS!$O$5,TABLAS!$P$5,IF($AG67&lt;TABLAS!$O$6,TABLAS!$P$6,IF($AG67&gt;TABLAS!$N$7,TABLAS!$P$7))))</f>
        <v>1</v>
      </c>
      <c r="AI67" s="255">
        <f>VLOOKUP($AH67,TABLAS!$P$4:$R$7,3,FALSE)</f>
        <v>3.4999999999999996E-3</v>
      </c>
      <c r="AJ67" s="255">
        <f>VLOOKUP($AH$3,TABLAS!$P$4:$R$7,2,FALSE)</f>
        <v>0</v>
      </c>
      <c r="AK67" s="280">
        <f t="shared" si="6"/>
        <v>-3.4999999999999996E-3</v>
      </c>
      <c r="AL67" s="44"/>
      <c r="AM67" s="44"/>
      <c r="AN67" s="281">
        <f t="shared" si="7"/>
        <v>0</v>
      </c>
      <c r="AO67" s="44"/>
      <c r="AP67" s="235">
        <f t="shared" si="8"/>
        <v>0</v>
      </c>
      <c r="AQ67" s="44"/>
      <c r="AR67" s="282">
        <f t="shared" si="9"/>
        <v>0</v>
      </c>
      <c r="AS67" s="283">
        <f t="shared" si="10"/>
        <v>0</v>
      </c>
      <c r="AT67" s="44"/>
      <c r="AU67" s="44"/>
      <c r="AV67" s="44"/>
      <c r="AW67" s="44"/>
      <c r="AX67" s="44"/>
      <c r="AY67" s="44"/>
      <c r="AZ67" s="44"/>
      <c r="BA67" s="44"/>
      <c r="BB67" s="44"/>
      <c r="BC67" s="44"/>
      <c r="BD67" s="44"/>
      <c r="BE67" s="44"/>
      <c r="BF67" s="44"/>
      <c r="BG67" s="44"/>
      <c r="BH67" s="44"/>
    </row>
    <row r="68" spans="1:60" ht="35.1" customHeight="1" thickBot="1" x14ac:dyDescent="0.45">
      <c r="A68" s="41">
        <f t="shared" si="11"/>
        <v>66</v>
      </c>
      <c r="B68" s="42">
        <f>Hoja2!B75</f>
        <v>0</v>
      </c>
      <c r="C68" s="14">
        <f>Hoja2!P75</f>
        <v>0</v>
      </c>
      <c r="D68" s="16">
        <f>Hoja2!C75</f>
        <v>0</v>
      </c>
      <c r="E68" s="15">
        <f>Hoja4!J75</f>
        <v>0</v>
      </c>
      <c r="F68" s="15">
        <f>Hoja4!N75</f>
        <v>0</v>
      </c>
      <c r="G68" s="15"/>
      <c r="H68" s="15">
        <f t="shared" ref="H68:H131" si="13">AG68</f>
        <v>0</v>
      </c>
      <c r="I68" s="15">
        <f t="shared" ref="I68:I131" si="14">AS68</f>
        <v>0</v>
      </c>
      <c r="J68" s="289" t="s">
        <v>209</v>
      </c>
      <c r="K68" s="44"/>
      <c r="L68" s="44"/>
      <c r="M68" s="44"/>
      <c r="N68" s="44"/>
      <c r="O68" s="44"/>
      <c r="P68" s="44"/>
      <c r="Q68" s="44"/>
      <c r="R68" s="44"/>
      <c r="S68" s="262">
        <f t="shared" ref="S68:S131" si="15">E68+F68</f>
        <v>0</v>
      </c>
      <c r="T68" s="266" t="str">
        <f t="shared" ref="T68:T131" si="16">J68</f>
        <v>Economico</v>
      </c>
      <c r="U68">
        <f>VLOOKUP(T68,TABLAS!$J$4:$L$9,3,FALSE)</f>
        <v>1320</v>
      </c>
      <c r="V68">
        <f t="shared" si="12"/>
        <v>2026</v>
      </c>
      <c r="W68" t="str">
        <f>INICIO!$C$28</f>
        <v>2026</v>
      </c>
      <c r="X68" s="268">
        <f t="shared" ref="X68:X131" si="17">V68-W68</f>
        <v>0</v>
      </c>
      <c r="Y68" s="269" t="str">
        <f>IF(X68&lt;TABLAS!$P$18,TABLAS!$Q$18,IF(X68&lt;TABLAS!$P$19,TABLAS!$Q$19,IF(X68&lt;TABLAS!$P$20,TABLAS!$Q$20,IF(X68&lt;TABLAS!$P$21,TABLAS!$Q$21,IF(X68&lt;TABLAS!$P$22,TABLAS!$Q$22,IF(X68&lt;TABLAS!$P$23,TABLAS!$Q$23,IF(X68&lt;TABLAS!$P$24,TABLAS!$Q$24,IF(X68&lt;TABLAS!$P$25,TABLAS!$Q$25,IF(X68&lt;TABLAS!$P$26,TABLAS!$Q$26,IF(X68&lt;TABLAS!$P$27,TABLAS!$Q$27,IF(X68&gt;=TABLAS!$O$28,TABLAS!$Q$28)))))))))))</f>
        <v>0 a 5</v>
      </c>
      <c r="Z68" s="262">
        <f>VLOOKUP(Y68,TABLAS!$J$18:$K$28,2,FALSE)</f>
        <v>1</v>
      </c>
      <c r="AA68" s="274" t="s">
        <v>262</v>
      </c>
      <c r="AB68" s="262">
        <f>VLOOKUP(AA68,TABLAS!$K$34:$L$39,2,FALSE)</f>
        <v>1</v>
      </c>
      <c r="AC68" s="262" t="str">
        <f>INICIO!$C$11</f>
        <v>ZONA 6</v>
      </c>
      <c r="AD68" s="263">
        <f>VLOOKUP(AC68,TABLAS!$V$18:$W$28,2,FALSE)</f>
        <v>1.1000000000000001</v>
      </c>
      <c r="AE68" s="44"/>
      <c r="AF68" s="44"/>
      <c r="AG68" s="279">
        <f t="shared" ref="AG68:AG131" si="18">S68*U68*Z68*AB68*AD68</f>
        <v>0</v>
      </c>
      <c r="AH68" s="255">
        <f>IF($AG68&lt;TABLAS!$O$4,TABLAS!$P$4,IF($AG68&lt;TABLAS!$O$5,TABLAS!$P$5,IF($AG68&lt;TABLAS!$O$6,TABLAS!$P$6,IF($AG68&gt;TABLAS!$N$7,TABLAS!$P$7))))</f>
        <v>1</v>
      </c>
      <c r="AI68" s="255">
        <f>VLOOKUP($AH68,TABLAS!$P$4:$R$7,3,FALSE)</f>
        <v>3.4999999999999996E-3</v>
      </c>
      <c r="AJ68" s="255">
        <f>VLOOKUP($AH$3,TABLAS!$P$4:$R$7,2,FALSE)</f>
        <v>0</v>
      </c>
      <c r="AK68" s="280">
        <f t="shared" ref="AK68:AK131" si="19">((AG68-AH68)*AI68)+AJ68</f>
        <v>-3.4999999999999996E-3</v>
      </c>
      <c r="AL68" s="44"/>
      <c r="AM68" s="44"/>
      <c r="AN68" s="281">
        <f t="shared" ref="AN68:AN131" si="20">ROUND(AK68,0)</f>
        <v>0</v>
      </c>
      <c r="AO68" s="44"/>
      <c r="AP68" s="235">
        <f t="shared" ref="AP68:AP131" si="21">ROUND(((AG68-AH68)*AI68)+AJ68,0)</f>
        <v>0</v>
      </c>
      <c r="AQ68" s="44"/>
      <c r="AR68" s="282">
        <f t="shared" ref="AR68:AR131" si="22">ROUND(AN68*$AR$2,0)</f>
        <v>0</v>
      </c>
      <c r="AS68" s="283">
        <f t="shared" ref="AS68:AS131" si="23">AP68-AR68</f>
        <v>0</v>
      </c>
      <c r="AT68" s="44"/>
      <c r="AU68" s="44"/>
      <c r="AV68" s="44"/>
      <c r="AW68" s="44"/>
      <c r="AX68" s="44"/>
      <c r="AY68" s="44"/>
      <c r="AZ68" s="44"/>
      <c r="BA68" s="44"/>
      <c r="BB68" s="44"/>
      <c r="BC68" s="44"/>
      <c r="BD68" s="44"/>
      <c r="BE68" s="44"/>
      <c r="BF68" s="44"/>
      <c r="BG68" s="44"/>
      <c r="BH68" s="44"/>
    </row>
    <row r="69" spans="1:60" ht="35.1" customHeight="1" thickBot="1" x14ac:dyDescent="0.45">
      <c r="A69" s="41">
        <f t="shared" ref="A69:A132" si="24">A68+1</f>
        <v>67</v>
      </c>
      <c r="B69" s="42">
        <f>Hoja2!B76</f>
        <v>0</v>
      </c>
      <c r="C69" s="14">
        <f>Hoja2!P76</f>
        <v>0</v>
      </c>
      <c r="D69" s="16">
        <f>Hoja2!C76</f>
        <v>0</v>
      </c>
      <c r="E69" s="15">
        <f>Hoja4!J76</f>
        <v>0</v>
      </c>
      <c r="F69" s="15">
        <f>Hoja4!N76</f>
        <v>0</v>
      </c>
      <c r="G69" s="15"/>
      <c r="H69" s="15">
        <f t="shared" si="13"/>
        <v>0</v>
      </c>
      <c r="I69" s="15">
        <f t="shared" si="14"/>
        <v>0</v>
      </c>
      <c r="J69" s="289" t="s">
        <v>209</v>
      </c>
      <c r="K69" s="44"/>
      <c r="L69" s="44"/>
      <c r="M69" s="44"/>
      <c r="N69" s="44"/>
      <c r="O69" s="44"/>
      <c r="P69" s="44"/>
      <c r="Q69" s="44"/>
      <c r="R69" s="44"/>
      <c r="S69" s="262">
        <f t="shared" si="15"/>
        <v>0</v>
      </c>
      <c r="T69" s="266" t="str">
        <f t="shared" si="16"/>
        <v>Economico</v>
      </c>
      <c r="U69">
        <f>VLOOKUP(T69,TABLAS!$J$4:$L$9,3,FALSE)</f>
        <v>1320</v>
      </c>
      <c r="V69">
        <f t="shared" ref="V69:V132" si="25">$V$3</f>
        <v>2026</v>
      </c>
      <c r="W69" t="str">
        <f>INICIO!$C$28</f>
        <v>2026</v>
      </c>
      <c r="X69" s="268">
        <f t="shared" si="17"/>
        <v>0</v>
      </c>
      <c r="Y69" s="269" t="str">
        <f>IF(X69&lt;TABLAS!$P$18,TABLAS!$Q$18,IF(X69&lt;TABLAS!$P$19,TABLAS!$Q$19,IF(X69&lt;TABLAS!$P$20,TABLAS!$Q$20,IF(X69&lt;TABLAS!$P$21,TABLAS!$Q$21,IF(X69&lt;TABLAS!$P$22,TABLAS!$Q$22,IF(X69&lt;TABLAS!$P$23,TABLAS!$Q$23,IF(X69&lt;TABLAS!$P$24,TABLAS!$Q$24,IF(X69&lt;TABLAS!$P$25,TABLAS!$Q$25,IF(X69&lt;TABLAS!$P$26,TABLAS!$Q$26,IF(X69&lt;TABLAS!$P$27,TABLAS!$Q$27,IF(X69&gt;=TABLAS!$O$28,TABLAS!$Q$28)))))))))))</f>
        <v>0 a 5</v>
      </c>
      <c r="Z69" s="262">
        <f>VLOOKUP(Y69,TABLAS!$J$18:$K$28,2,FALSE)</f>
        <v>1</v>
      </c>
      <c r="AA69" s="274" t="s">
        <v>262</v>
      </c>
      <c r="AB69" s="262">
        <f>VLOOKUP(AA69,TABLAS!$K$34:$L$39,2,FALSE)</f>
        <v>1</v>
      </c>
      <c r="AC69" s="262" t="str">
        <f>INICIO!$C$11</f>
        <v>ZONA 6</v>
      </c>
      <c r="AD69" s="263">
        <f>VLOOKUP(AC69,TABLAS!$V$18:$W$28,2,FALSE)</f>
        <v>1.1000000000000001</v>
      </c>
      <c r="AE69" s="44"/>
      <c r="AF69" s="44"/>
      <c r="AG69" s="279">
        <f t="shared" si="18"/>
        <v>0</v>
      </c>
      <c r="AH69" s="255">
        <f>IF($AG69&lt;TABLAS!$O$4,TABLAS!$P$4,IF($AG69&lt;TABLAS!$O$5,TABLAS!$P$5,IF($AG69&lt;TABLAS!$O$6,TABLAS!$P$6,IF($AG69&gt;TABLAS!$N$7,TABLAS!$P$7))))</f>
        <v>1</v>
      </c>
      <c r="AI69" s="255">
        <f>VLOOKUP($AH69,TABLAS!$P$4:$R$7,3,FALSE)</f>
        <v>3.4999999999999996E-3</v>
      </c>
      <c r="AJ69" s="255">
        <f>VLOOKUP($AH$3,TABLAS!$P$4:$R$7,2,FALSE)</f>
        <v>0</v>
      </c>
      <c r="AK69" s="280">
        <f t="shared" si="19"/>
        <v>-3.4999999999999996E-3</v>
      </c>
      <c r="AL69" s="44"/>
      <c r="AM69" s="44"/>
      <c r="AN69" s="281">
        <f t="shared" si="20"/>
        <v>0</v>
      </c>
      <c r="AO69" s="44"/>
      <c r="AP69" s="235">
        <f t="shared" si="21"/>
        <v>0</v>
      </c>
      <c r="AQ69" s="44"/>
      <c r="AR69" s="282">
        <f t="shared" si="22"/>
        <v>0</v>
      </c>
      <c r="AS69" s="283">
        <f t="shared" si="23"/>
        <v>0</v>
      </c>
      <c r="AT69" s="44"/>
      <c r="AU69" s="44"/>
      <c r="AV69" s="44"/>
      <c r="AW69" s="44"/>
      <c r="AX69" s="44"/>
      <c r="AY69" s="44"/>
      <c r="AZ69" s="44"/>
      <c r="BA69" s="44"/>
      <c r="BB69" s="44"/>
      <c r="BC69" s="44"/>
      <c r="BD69" s="44"/>
      <c r="BE69" s="44"/>
      <c r="BF69" s="44"/>
      <c r="BG69" s="44"/>
      <c r="BH69" s="44"/>
    </row>
    <row r="70" spans="1:60" ht="35.1" customHeight="1" thickBot="1" x14ac:dyDescent="0.45">
      <c r="A70" s="41">
        <f t="shared" si="24"/>
        <v>68</v>
      </c>
      <c r="B70" s="42">
        <f>Hoja2!B77</f>
        <v>0</v>
      </c>
      <c r="C70" s="14">
        <f>Hoja2!P77</f>
        <v>0</v>
      </c>
      <c r="D70" s="16">
        <f>Hoja2!C77</f>
        <v>0</v>
      </c>
      <c r="E70" s="15">
        <f>Hoja4!J77</f>
        <v>0</v>
      </c>
      <c r="F70" s="15">
        <f>Hoja4!N77</f>
        <v>0</v>
      </c>
      <c r="G70" s="15"/>
      <c r="H70" s="15">
        <f t="shared" si="13"/>
        <v>0</v>
      </c>
      <c r="I70" s="15">
        <f t="shared" si="14"/>
        <v>0</v>
      </c>
      <c r="J70" s="289" t="s">
        <v>209</v>
      </c>
      <c r="K70" s="44"/>
      <c r="L70" s="44"/>
      <c r="M70" s="44"/>
      <c r="N70" s="44"/>
      <c r="O70" s="44"/>
      <c r="P70" s="44"/>
      <c r="Q70" s="44"/>
      <c r="R70" s="44"/>
      <c r="S70" s="262">
        <f t="shared" si="15"/>
        <v>0</v>
      </c>
      <c r="T70" s="266" t="str">
        <f t="shared" si="16"/>
        <v>Economico</v>
      </c>
      <c r="U70">
        <f>VLOOKUP(T70,TABLAS!$J$4:$L$9,3,FALSE)</f>
        <v>1320</v>
      </c>
      <c r="V70">
        <f t="shared" si="25"/>
        <v>2026</v>
      </c>
      <c r="W70" t="str">
        <f>INICIO!$C$28</f>
        <v>2026</v>
      </c>
      <c r="X70" s="268">
        <f t="shared" si="17"/>
        <v>0</v>
      </c>
      <c r="Y70" s="269" t="str">
        <f>IF(X70&lt;TABLAS!$P$18,TABLAS!$Q$18,IF(X70&lt;TABLAS!$P$19,TABLAS!$Q$19,IF(X70&lt;TABLAS!$P$20,TABLAS!$Q$20,IF(X70&lt;TABLAS!$P$21,TABLAS!$Q$21,IF(X70&lt;TABLAS!$P$22,TABLAS!$Q$22,IF(X70&lt;TABLAS!$P$23,TABLAS!$Q$23,IF(X70&lt;TABLAS!$P$24,TABLAS!$Q$24,IF(X70&lt;TABLAS!$P$25,TABLAS!$Q$25,IF(X70&lt;TABLAS!$P$26,TABLAS!$Q$26,IF(X70&lt;TABLAS!$P$27,TABLAS!$Q$27,IF(X70&gt;=TABLAS!$O$28,TABLAS!$Q$28)))))))))))</f>
        <v>0 a 5</v>
      </c>
      <c r="Z70" s="262">
        <f>VLOOKUP(Y70,TABLAS!$J$18:$K$28,2,FALSE)</f>
        <v>1</v>
      </c>
      <c r="AA70" s="274" t="s">
        <v>262</v>
      </c>
      <c r="AB70" s="262">
        <f>VLOOKUP(AA70,TABLAS!$K$34:$L$39,2,FALSE)</f>
        <v>1</v>
      </c>
      <c r="AC70" s="262" t="str">
        <f>INICIO!$C$11</f>
        <v>ZONA 6</v>
      </c>
      <c r="AD70" s="263">
        <f>VLOOKUP(AC70,TABLAS!$V$18:$W$28,2,FALSE)</f>
        <v>1.1000000000000001</v>
      </c>
      <c r="AE70" s="44"/>
      <c r="AF70" s="44"/>
      <c r="AG70" s="279">
        <f t="shared" si="18"/>
        <v>0</v>
      </c>
      <c r="AH70" s="255">
        <f>IF($AG70&lt;TABLAS!$O$4,TABLAS!$P$4,IF($AG70&lt;TABLAS!$O$5,TABLAS!$P$5,IF($AG70&lt;TABLAS!$O$6,TABLAS!$P$6,IF($AG70&gt;TABLAS!$N$7,TABLAS!$P$7))))</f>
        <v>1</v>
      </c>
      <c r="AI70" s="255">
        <f>VLOOKUP($AH70,TABLAS!$P$4:$R$7,3,FALSE)</f>
        <v>3.4999999999999996E-3</v>
      </c>
      <c r="AJ70" s="255">
        <f>VLOOKUP($AH$3,TABLAS!$P$4:$R$7,2,FALSE)</f>
        <v>0</v>
      </c>
      <c r="AK70" s="280">
        <f t="shared" si="19"/>
        <v>-3.4999999999999996E-3</v>
      </c>
      <c r="AL70" s="44"/>
      <c r="AM70" s="44"/>
      <c r="AN70" s="281">
        <f t="shared" si="20"/>
        <v>0</v>
      </c>
      <c r="AO70" s="44"/>
      <c r="AP70" s="235">
        <f t="shared" si="21"/>
        <v>0</v>
      </c>
      <c r="AQ70" s="44"/>
      <c r="AR70" s="282">
        <f t="shared" si="22"/>
        <v>0</v>
      </c>
      <c r="AS70" s="283">
        <f t="shared" si="23"/>
        <v>0</v>
      </c>
      <c r="AT70" s="44"/>
      <c r="AU70" s="44"/>
      <c r="AV70" s="44"/>
      <c r="AW70" s="44"/>
      <c r="AX70" s="44"/>
      <c r="AY70" s="44"/>
      <c r="AZ70" s="44"/>
      <c r="BA70" s="44"/>
      <c r="BB70" s="44"/>
      <c r="BC70" s="44"/>
      <c r="BD70" s="44"/>
      <c r="BE70" s="44"/>
      <c r="BF70" s="44"/>
      <c r="BG70" s="44"/>
      <c r="BH70" s="44"/>
    </row>
    <row r="71" spans="1:60" ht="35.1" customHeight="1" thickBot="1" x14ac:dyDescent="0.45">
      <c r="A71" s="41">
        <f t="shared" si="24"/>
        <v>69</v>
      </c>
      <c r="B71" s="42">
        <f>Hoja2!B78</f>
        <v>0</v>
      </c>
      <c r="C71" s="14">
        <f>Hoja2!P78</f>
        <v>0</v>
      </c>
      <c r="D71" s="16">
        <f>Hoja2!C78</f>
        <v>0</v>
      </c>
      <c r="E71" s="15">
        <f>Hoja4!J78</f>
        <v>0</v>
      </c>
      <c r="F71" s="15">
        <f>Hoja4!N78</f>
        <v>0</v>
      </c>
      <c r="G71" s="15"/>
      <c r="H71" s="15">
        <f t="shared" si="13"/>
        <v>0</v>
      </c>
      <c r="I71" s="15">
        <f t="shared" si="14"/>
        <v>0</v>
      </c>
      <c r="J71" s="289" t="s">
        <v>209</v>
      </c>
      <c r="K71" s="44"/>
      <c r="L71" s="44"/>
      <c r="M71" s="44"/>
      <c r="N71" s="44"/>
      <c r="O71" s="44"/>
      <c r="P71" s="44"/>
      <c r="Q71" s="44"/>
      <c r="R71" s="44"/>
      <c r="S71" s="262">
        <f t="shared" si="15"/>
        <v>0</v>
      </c>
      <c r="T71" s="266" t="str">
        <f t="shared" si="16"/>
        <v>Economico</v>
      </c>
      <c r="U71">
        <f>VLOOKUP(T71,TABLAS!$J$4:$L$9,3,FALSE)</f>
        <v>1320</v>
      </c>
      <c r="V71">
        <f t="shared" si="25"/>
        <v>2026</v>
      </c>
      <c r="W71" t="str">
        <f>INICIO!$C$28</f>
        <v>2026</v>
      </c>
      <c r="X71" s="268">
        <f t="shared" si="17"/>
        <v>0</v>
      </c>
      <c r="Y71" s="269" t="str">
        <f>IF(X71&lt;TABLAS!$P$18,TABLAS!$Q$18,IF(X71&lt;TABLAS!$P$19,TABLAS!$Q$19,IF(X71&lt;TABLAS!$P$20,TABLAS!$Q$20,IF(X71&lt;TABLAS!$P$21,TABLAS!$Q$21,IF(X71&lt;TABLAS!$P$22,TABLAS!$Q$22,IF(X71&lt;TABLAS!$P$23,TABLAS!$Q$23,IF(X71&lt;TABLAS!$P$24,TABLAS!$Q$24,IF(X71&lt;TABLAS!$P$25,TABLAS!$Q$25,IF(X71&lt;TABLAS!$P$26,TABLAS!$Q$26,IF(X71&lt;TABLAS!$P$27,TABLAS!$Q$27,IF(X71&gt;=TABLAS!$O$28,TABLAS!$Q$28)))))))))))</f>
        <v>0 a 5</v>
      </c>
      <c r="Z71" s="262">
        <f>VLOOKUP(Y71,TABLAS!$J$18:$K$28,2,FALSE)</f>
        <v>1</v>
      </c>
      <c r="AA71" s="274" t="s">
        <v>262</v>
      </c>
      <c r="AB71" s="262">
        <f>VLOOKUP(AA71,TABLAS!$K$34:$L$39,2,FALSE)</f>
        <v>1</v>
      </c>
      <c r="AC71" s="262" t="str">
        <f>INICIO!$C$11</f>
        <v>ZONA 6</v>
      </c>
      <c r="AD71" s="263">
        <f>VLOOKUP(AC71,TABLAS!$V$18:$W$28,2,FALSE)</f>
        <v>1.1000000000000001</v>
      </c>
      <c r="AE71" s="44"/>
      <c r="AF71" s="44"/>
      <c r="AG71" s="279">
        <f t="shared" si="18"/>
        <v>0</v>
      </c>
      <c r="AH71" s="255">
        <f>IF($AG71&lt;TABLAS!$O$4,TABLAS!$P$4,IF($AG71&lt;TABLAS!$O$5,TABLAS!$P$5,IF($AG71&lt;TABLAS!$O$6,TABLAS!$P$6,IF($AG71&gt;TABLAS!$N$7,TABLAS!$P$7))))</f>
        <v>1</v>
      </c>
      <c r="AI71" s="255">
        <f>VLOOKUP($AH71,TABLAS!$P$4:$R$7,3,FALSE)</f>
        <v>3.4999999999999996E-3</v>
      </c>
      <c r="AJ71" s="255">
        <f>VLOOKUP($AH$3,TABLAS!$P$4:$R$7,2,FALSE)</f>
        <v>0</v>
      </c>
      <c r="AK71" s="280">
        <f t="shared" si="19"/>
        <v>-3.4999999999999996E-3</v>
      </c>
      <c r="AL71" s="44"/>
      <c r="AM71" s="44"/>
      <c r="AN71" s="281">
        <f t="shared" si="20"/>
        <v>0</v>
      </c>
      <c r="AO71" s="44"/>
      <c r="AP71" s="235">
        <f t="shared" si="21"/>
        <v>0</v>
      </c>
      <c r="AQ71" s="44"/>
      <c r="AR71" s="282">
        <f t="shared" si="22"/>
        <v>0</v>
      </c>
      <c r="AS71" s="283">
        <f t="shared" si="23"/>
        <v>0</v>
      </c>
      <c r="AT71" s="44"/>
      <c r="AU71" s="44"/>
      <c r="AV71" s="44"/>
      <c r="AW71" s="44"/>
      <c r="AX71" s="44"/>
      <c r="AY71" s="44"/>
      <c r="AZ71" s="44"/>
      <c r="BA71" s="44"/>
      <c r="BB71" s="44"/>
      <c r="BC71" s="44"/>
      <c r="BD71" s="44"/>
      <c r="BE71" s="44"/>
      <c r="BF71" s="44"/>
      <c r="BG71" s="44"/>
      <c r="BH71" s="44"/>
    </row>
    <row r="72" spans="1:60" ht="35.1" customHeight="1" thickBot="1" x14ac:dyDescent="0.45">
      <c r="A72" s="22">
        <f t="shared" si="24"/>
        <v>70</v>
      </c>
      <c r="B72" s="43">
        <f>Hoja2!B79</f>
        <v>0</v>
      </c>
      <c r="C72" s="38">
        <f>Hoja2!P79</f>
        <v>0</v>
      </c>
      <c r="D72" s="39">
        <f>Hoja2!C79</f>
        <v>0</v>
      </c>
      <c r="E72" s="40">
        <f>Hoja4!J79</f>
        <v>0</v>
      </c>
      <c r="F72" s="40">
        <f>Hoja4!N79</f>
        <v>0</v>
      </c>
      <c r="G72" s="40"/>
      <c r="H72" s="40">
        <f t="shared" si="13"/>
        <v>0</v>
      </c>
      <c r="I72" s="40">
        <f t="shared" si="14"/>
        <v>0</v>
      </c>
      <c r="J72" s="290" t="s">
        <v>209</v>
      </c>
      <c r="K72" s="44"/>
      <c r="L72" s="44"/>
      <c r="M72" s="44"/>
      <c r="N72" s="44"/>
      <c r="O72" s="44"/>
      <c r="P72" s="44"/>
      <c r="Q72" s="44"/>
      <c r="R72" s="44"/>
      <c r="S72" s="262">
        <f t="shared" si="15"/>
        <v>0</v>
      </c>
      <c r="T72" s="266" t="str">
        <f t="shared" si="16"/>
        <v>Economico</v>
      </c>
      <c r="U72">
        <f>VLOOKUP(T72,TABLAS!$J$4:$L$9,3,FALSE)</f>
        <v>1320</v>
      </c>
      <c r="V72">
        <f t="shared" si="25"/>
        <v>2026</v>
      </c>
      <c r="W72" t="str">
        <f>INICIO!$C$28</f>
        <v>2026</v>
      </c>
      <c r="X72" s="268">
        <f t="shared" si="17"/>
        <v>0</v>
      </c>
      <c r="Y72" s="269" t="str">
        <f>IF(X72&lt;TABLAS!$P$18,TABLAS!$Q$18,IF(X72&lt;TABLAS!$P$19,TABLAS!$Q$19,IF(X72&lt;TABLAS!$P$20,TABLAS!$Q$20,IF(X72&lt;TABLAS!$P$21,TABLAS!$Q$21,IF(X72&lt;TABLAS!$P$22,TABLAS!$Q$22,IF(X72&lt;TABLAS!$P$23,TABLAS!$Q$23,IF(X72&lt;TABLAS!$P$24,TABLAS!$Q$24,IF(X72&lt;TABLAS!$P$25,TABLAS!$Q$25,IF(X72&lt;TABLAS!$P$26,TABLAS!$Q$26,IF(X72&lt;TABLAS!$P$27,TABLAS!$Q$27,IF(X72&gt;=TABLAS!$O$28,TABLAS!$Q$28)))))))))))</f>
        <v>0 a 5</v>
      </c>
      <c r="Z72" s="262">
        <f>VLOOKUP(Y72,TABLAS!$J$18:$K$28,2,FALSE)</f>
        <v>1</v>
      </c>
      <c r="AA72" s="274" t="s">
        <v>262</v>
      </c>
      <c r="AB72" s="262">
        <f>VLOOKUP(AA72,TABLAS!$K$34:$L$39,2,FALSE)</f>
        <v>1</v>
      </c>
      <c r="AC72" s="262" t="str">
        <f>INICIO!$C$11</f>
        <v>ZONA 6</v>
      </c>
      <c r="AD72" s="263">
        <f>VLOOKUP(AC72,TABLAS!$V$18:$W$28,2,FALSE)</f>
        <v>1.1000000000000001</v>
      </c>
      <c r="AE72" s="44"/>
      <c r="AF72" s="44"/>
      <c r="AG72" s="279">
        <f t="shared" si="18"/>
        <v>0</v>
      </c>
      <c r="AH72" s="255">
        <f>IF($AG72&lt;TABLAS!$O$4,TABLAS!$P$4,IF($AG72&lt;TABLAS!$O$5,TABLAS!$P$5,IF($AG72&lt;TABLAS!$O$6,TABLAS!$P$6,IF($AG72&gt;TABLAS!$N$7,TABLAS!$P$7))))</f>
        <v>1</v>
      </c>
      <c r="AI72" s="255">
        <f>VLOOKUP($AH72,TABLAS!$P$4:$R$7,3,FALSE)</f>
        <v>3.4999999999999996E-3</v>
      </c>
      <c r="AJ72" s="255">
        <f>VLOOKUP($AH$3,TABLAS!$P$4:$R$7,2,FALSE)</f>
        <v>0</v>
      </c>
      <c r="AK72" s="280">
        <f t="shared" si="19"/>
        <v>-3.4999999999999996E-3</v>
      </c>
      <c r="AL72" s="44"/>
      <c r="AM72" s="44"/>
      <c r="AN72" s="281">
        <f t="shared" si="20"/>
        <v>0</v>
      </c>
      <c r="AO72" s="44"/>
      <c r="AP72" s="235">
        <f t="shared" si="21"/>
        <v>0</v>
      </c>
      <c r="AQ72" s="44"/>
      <c r="AR72" s="282">
        <f t="shared" si="22"/>
        <v>0</v>
      </c>
      <c r="AS72" s="283">
        <f t="shared" si="23"/>
        <v>0</v>
      </c>
      <c r="AT72" s="44"/>
      <c r="AU72" s="44"/>
      <c r="AV72" s="44"/>
      <c r="AW72" s="44"/>
      <c r="AX72" s="44"/>
      <c r="AY72" s="44"/>
      <c r="AZ72" s="44"/>
      <c r="BA72" s="44"/>
      <c r="BB72" s="44"/>
      <c r="BC72" s="44"/>
      <c r="BD72" s="44"/>
      <c r="BE72" s="44"/>
      <c r="BF72" s="44"/>
      <c r="BG72" s="44"/>
      <c r="BH72" s="44"/>
    </row>
    <row r="73" spans="1:60" ht="35.1" customHeight="1" thickBot="1" x14ac:dyDescent="0.45">
      <c r="A73" s="41">
        <f t="shared" si="24"/>
        <v>71</v>
      </c>
      <c r="B73" s="42">
        <f>Hoja2!B80</f>
        <v>0</v>
      </c>
      <c r="C73" s="14">
        <f>Hoja2!P80</f>
        <v>0</v>
      </c>
      <c r="D73" s="16">
        <f>Hoja2!C80</f>
        <v>0</v>
      </c>
      <c r="E73" s="15">
        <f>Hoja4!J80</f>
        <v>0</v>
      </c>
      <c r="F73" s="15">
        <f>Hoja4!N80</f>
        <v>0</v>
      </c>
      <c r="G73" s="15"/>
      <c r="H73" s="15">
        <f t="shared" si="13"/>
        <v>0</v>
      </c>
      <c r="I73" s="15">
        <f t="shared" si="14"/>
        <v>0</v>
      </c>
      <c r="J73" s="289" t="s">
        <v>209</v>
      </c>
      <c r="K73" s="44"/>
      <c r="L73" s="44"/>
      <c r="M73" s="44"/>
      <c r="N73" s="44"/>
      <c r="O73" s="44"/>
      <c r="P73" s="44"/>
      <c r="Q73" s="44"/>
      <c r="R73" s="44"/>
      <c r="S73" s="262">
        <f t="shared" si="15"/>
        <v>0</v>
      </c>
      <c r="T73" s="266" t="str">
        <f t="shared" si="16"/>
        <v>Economico</v>
      </c>
      <c r="U73">
        <f>VLOOKUP(T73,TABLAS!$J$4:$L$9,3,FALSE)</f>
        <v>1320</v>
      </c>
      <c r="V73">
        <f t="shared" si="25"/>
        <v>2026</v>
      </c>
      <c r="W73" t="str">
        <f>INICIO!$C$28</f>
        <v>2026</v>
      </c>
      <c r="X73" s="268">
        <f t="shared" si="17"/>
        <v>0</v>
      </c>
      <c r="Y73" s="269" t="str">
        <f>IF(X73&lt;TABLAS!$P$18,TABLAS!$Q$18,IF(X73&lt;TABLAS!$P$19,TABLAS!$Q$19,IF(X73&lt;TABLAS!$P$20,TABLAS!$Q$20,IF(X73&lt;TABLAS!$P$21,TABLAS!$Q$21,IF(X73&lt;TABLAS!$P$22,TABLAS!$Q$22,IF(X73&lt;TABLAS!$P$23,TABLAS!$Q$23,IF(X73&lt;TABLAS!$P$24,TABLAS!$Q$24,IF(X73&lt;TABLAS!$P$25,TABLAS!$Q$25,IF(X73&lt;TABLAS!$P$26,TABLAS!$Q$26,IF(X73&lt;TABLAS!$P$27,TABLAS!$Q$27,IF(X73&gt;=TABLAS!$O$28,TABLAS!$Q$28)))))))))))</f>
        <v>0 a 5</v>
      </c>
      <c r="Z73" s="262">
        <f>VLOOKUP(Y73,TABLAS!$J$18:$K$28,2,FALSE)</f>
        <v>1</v>
      </c>
      <c r="AA73" s="274" t="s">
        <v>262</v>
      </c>
      <c r="AB73" s="262">
        <f>VLOOKUP(AA73,TABLAS!$K$34:$L$39,2,FALSE)</f>
        <v>1</v>
      </c>
      <c r="AC73" s="262" t="str">
        <f>INICIO!$C$11</f>
        <v>ZONA 6</v>
      </c>
      <c r="AD73" s="263">
        <f>VLOOKUP(AC73,TABLAS!$V$18:$W$28,2,FALSE)</f>
        <v>1.1000000000000001</v>
      </c>
      <c r="AE73" s="44"/>
      <c r="AF73" s="44"/>
      <c r="AG73" s="279">
        <f t="shared" si="18"/>
        <v>0</v>
      </c>
      <c r="AH73" s="255">
        <f>IF($AG73&lt;TABLAS!$O$4,TABLAS!$P$4,IF($AG73&lt;TABLAS!$O$5,TABLAS!$P$5,IF($AG73&lt;TABLAS!$O$6,TABLAS!$P$6,IF($AG73&gt;TABLAS!$N$7,TABLAS!$P$7))))</f>
        <v>1</v>
      </c>
      <c r="AI73" s="255">
        <f>VLOOKUP($AH73,TABLAS!$P$4:$R$7,3,FALSE)</f>
        <v>3.4999999999999996E-3</v>
      </c>
      <c r="AJ73" s="255">
        <f>VLOOKUP($AH$3,TABLAS!$P$4:$R$7,2,FALSE)</f>
        <v>0</v>
      </c>
      <c r="AK73" s="280">
        <f t="shared" si="19"/>
        <v>-3.4999999999999996E-3</v>
      </c>
      <c r="AL73" s="44"/>
      <c r="AM73" s="44"/>
      <c r="AN73" s="281">
        <f t="shared" si="20"/>
        <v>0</v>
      </c>
      <c r="AO73" s="44"/>
      <c r="AP73" s="235">
        <f t="shared" si="21"/>
        <v>0</v>
      </c>
      <c r="AQ73" s="44"/>
      <c r="AR73" s="282">
        <f t="shared" si="22"/>
        <v>0</v>
      </c>
      <c r="AS73" s="283">
        <f t="shared" si="23"/>
        <v>0</v>
      </c>
      <c r="AT73" s="44"/>
      <c r="AU73" s="44"/>
      <c r="AV73" s="44"/>
      <c r="AW73" s="44"/>
      <c r="AX73" s="44"/>
      <c r="AY73" s="44"/>
      <c r="AZ73" s="44"/>
      <c r="BA73" s="44"/>
      <c r="BB73" s="44"/>
      <c r="BC73" s="44"/>
      <c r="BD73" s="44"/>
      <c r="BE73" s="44"/>
      <c r="BF73" s="44"/>
      <c r="BG73" s="44"/>
      <c r="BH73" s="44"/>
    </row>
    <row r="74" spans="1:60" ht="35.1" customHeight="1" thickBot="1" x14ac:dyDescent="0.45">
      <c r="A74" s="41">
        <f t="shared" si="24"/>
        <v>72</v>
      </c>
      <c r="B74" s="42">
        <f>Hoja2!B81</f>
        <v>0</v>
      </c>
      <c r="C74" s="14">
        <f>Hoja2!P81</f>
        <v>0</v>
      </c>
      <c r="D74" s="16">
        <f>Hoja2!C81</f>
        <v>0</v>
      </c>
      <c r="E74" s="15">
        <f>Hoja4!J81</f>
        <v>0</v>
      </c>
      <c r="F74" s="15">
        <f>Hoja4!N81</f>
        <v>0</v>
      </c>
      <c r="G74" s="15"/>
      <c r="H74" s="15">
        <f t="shared" si="13"/>
        <v>0</v>
      </c>
      <c r="I74" s="15">
        <f t="shared" si="14"/>
        <v>0</v>
      </c>
      <c r="J74" s="289" t="s">
        <v>209</v>
      </c>
      <c r="K74" s="44"/>
      <c r="L74" s="44"/>
      <c r="M74" s="44"/>
      <c r="N74" s="44"/>
      <c r="O74" s="44"/>
      <c r="P74" s="44"/>
      <c r="Q74" s="44"/>
      <c r="R74" s="44"/>
      <c r="S74" s="262">
        <f t="shared" si="15"/>
        <v>0</v>
      </c>
      <c r="T74" s="266" t="str">
        <f t="shared" si="16"/>
        <v>Economico</v>
      </c>
      <c r="U74">
        <f>VLOOKUP(T74,TABLAS!$J$4:$L$9,3,FALSE)</f>
        <v>1320</v>
      </c>
      <c r="V74">
        <f t="shared" si="25"/>
        <v>2026</v>
      </c>
      <c r="W74" t="str">
        <f>INICIO!$C$28</f>
        <v>2026</v>
      </c>
      <c r="X74" s="268">
        <f t="shared" si="17"/>
        <v>0</v>
      </c>
      <c r="Y74" s="269" t="str">
        <f>IF(X74&lt;TABLAS!$P$18,TABLAS!$Q$18,IF(X74&lt;TABLAS!$P$19,TABLAS!$Q$19,IF(X74&lt;TABLAS!$P$20,TABLAS!$Q$20,IF(X74&lt;TABLAS!$P$21,TABLAS!$Q$21,IF(X74&lt;TABLAS!$P$22,TABLAS!$Q$22,IF(X74&lt;TABLAS!$P$23,TABLAS!$Q$23,IF(X74&lt;TABLAS!$P$24,TABLAS!$Q$24,IF(X74&lt;TABLAS!$P$25,TABLAS!$Q$25,IF(X74&lt;TABLAS!$P$26,TABLAS!$Q$26,IF(X74&lt;TABLAS!$P$27,TABLAS!$Q$27,IF(X74&gt;=TABLAS!$O$28,TABLAS!$Q$28)))))))))))</f>
        <v>0 a 5</v>
      </c>
      <c r="Z74" s="262">
        <f>VLOOKUP(Y74,TABLAS!$J$18:$K$28,2,FALSE)</f>
        <v>1</v>
      </c>
      <c r="AA74" s="274" t="s">
        <v>262</v>
      </c>
      <c r="AB74" s="262">
        <f>VLOOKUP(AA74,TABLAS!$K$34:$L$39,2,FALSE)</f>
        <v>1</v>
      </c>
      <c r="AC74" s="262" t="str">
        <f>INICIO!$C$11</f>
        <v>ZONA 6</v>
      </c>
      <c r="AD74" s="263">
        <f>VLOOKUP(AC74,TABLAS!$V$18:$W$28,2,FALSE)</f>
        <v>1.1000000000000001</v>
      </c>
      <c r="AE74" s="44"/>
      <c r="AF74" s="44"/>
      <c r="AG74" s="279">
        <f t="shared" si="18"/>
        <v>0</v>
      </c>
      <c r="AH74" s="255">
        <f>IF($AG74&lt;TABLAS!$O$4,TABLAS!$P$4,IF($AG74&lt;TABLAS!$O$5,TABLAS!$P$5,IF($AG74&lt;TABLAS!$O$6,TABLAS!$P$6,IF($AG74&gt;TABLAS!$N$7,TABLAS!$P$7))))</f>
        <v>1</v>
      </c>
      <c r="AI74" s="255">
        <f>VLOOKUP($AH74,TABLAS!$P$4:$R$7,3,FALSE)</f>
        <v>3.4999999999999996E-3</v>
      </c>
      <c r="AJ74" s="255">
        <f>VLOOKUP($AH$3,TABLAS!$P$4:$R$7,2,FALSE)</f>
        <v>0</v>
      </c>
      <c r="AK74" s="280">
        <f t="shared" si="19"/>
        <v>-3.4999999999999996E-3</v>
      </c>
      <c r="AL74" s="44"/>
      <c r="AM74" s="44"/>
      <c r="AN74" s="281">
        <f t="shared" si="20"/>
        <v>0</v>
      </c>
      <c r="AO74" s="44"/>
      <c r="AP74" s="235">
        <f t="shared" si="21"/>
        <v>0</v>
      </c>
      <c r="AQ74" s="44"/>
      <c r="AR74" s="282">
        <f t="shared" si="22"/>
        <v>0</v>
      </c>
      <c r="AS74" s="283">
        <f t="shared" si="23"/>
        <v>0</v>
      </c>
      <c r="AT74" s="44"/>
      <c r="AU74" s="44"/>
      <c r="AV74" s="44"/>
      <c r="AW74" s="44"/>
      <c r="AX74" s="44"/>
      <c r="AY74" s="44"/>
      <c r="AZ74" s="44"/>
      <c r="BA74" s="44"/>
      <c r="BB74" s="44"/>
      <c r="BC74" s="44"/>
      <c r="BD74" s="44"/>
      <c r="BE74" s="44"/>
      <c r="BF74" s="44"/>
      <c r="BG74" s="44"/>
      <c r="BH74" s="44"/>
    </row>
    <row r="75" spans="1:60" ht="35.1" customHeight="1" thickBot="1" x14ac:dyDescent="0.45">
      <c r="A75" s="41">
        <f t="shared" si="24"/>
        <v>73</v>
      </c>
      <c r="B75" s="42">
        <f>Hoja2!B82</f>
        <v>0</v>
      </c>
      <c r="C75" s="14">
        <f>Hoja2!P82</f>
        <v>0</v>
      </c>
      <c r="D75" s="16">
        <f>Hoja2!C82</f>
        <v>0</v>
      </c>
      <c r="E75" s="15">
        <f>Hoja4!J82</f>
        <v>0</v>
      </c>
      <c r="F75" s="15">
        <f>Hoja4!N82</f>
        <v>0</v>
      </c>
      <c r="G75" s="15"/>
      <c r="H75" s="15">
        <f t="shared" si="13"/>
        <v>0</v>
      </c>
      <c r="I75" s="15">
        <f t="shared" si="14"/>
        <v>0</v>
      </c>
      <c r="J75" s="289" t="s">
        <v>209</v>
      </c>
      <c r="K75" s="44"/>
      <c r="L75" s="44"/>
      <c r="M75" s="44"/>
      <c r="N75" s="44"/>
      <c r="O75" s="44"/>
      <c r="P75" s="44"/>
      <c r="Q75" s="44"/>
      <c r="R75" s="44"/>
      <c r="S75" s="262">
        <f t="shared" si="15"/>
        <v>0</v>
      </c>
      <c r="T75" s="266" t="str">
        <f t="shared" si="16"/>
        <v>Economico</v>
      </c>
      <c r="U75">
        <f>VLOOKUP(T75,TABLAS!$J$4:$L$9,3,FALSE)</f>
        <v>1320</v>
      </c>
      <c r="V75">
        <f t="shared" si="25"/>
        <v>2026</v>
      </c>
      <c r="W75" t="str">
        <f>INICIO!$C$28</f>
        <v>2026</v>
      </c>
      <c r="X75" s="268">
        <f t="shared" si="17"/>
        <v>0</v>
      </c>
      <c r="Y75" s="269" t="str">
        <f>IF(X75&lt;TABLAS!$P$18,TABLAS!$Q$18,IF(X75&lt;TABLAS!$P$19,TABLAS!$Q$19,IF(X75&lt;TABLAS!$P$20,TABLAS!$Q$20,IF(X75&lt;TABLAS!$P$21,TABLAS!$Q$21,IF(X75&lt;TABLAS!$P$22,TABLAS!$Q$22,IF(X75&lt;TABLAS!$P$23,TABLAS!$Q$23,IF(X75&lt;TABLAS!$P$24,TABLAS!$Q$24,IF(X75&lt;TABLAS!$P$25,TABLAS!$Q$25,IF(X75&lt;TABLAS!$P$26,TABLAS!$Q$26,IF(X75&lt;TABLAS!$P$27,TABLAS!$Q$27,IF(X75&gt;=TABLAS!$O$28,TABLAS!$Q$28)))))))))))</f>
        <v>0 a 5</v>
      </c>
      <c r="Z75" s="262">
        <f>VLOOKUP(Y75,TABLAS!$J$18:$K$28,2,FALSE)</f>
        <v>1</v>
      </c>
      <c r="AA75" s="274" t="s">
        <v>262</v>
      </c>
      <c r="AB75" s="262">
        <f>VLOOKUP(AA75,TABLAS!$K$34:$L$39,2,FALSE)</f>
        <v>1</v>
      </c>
      <c r="AC75" s="262" t="str">
        <f>INICIO!$C$11</f>
        <v>ZONA 6</v>
      </c>
      <c r="AD75" s="263">
        <f>VLOOKUP(AC75,TABLAS!$V$18:$W$28,2,FALSE)</f>
        <v>1.1000000000000001</v>
      </c>
      <c r="AE75" s="44"/>
      <c r="AF75" s="44"/>
      <c r="AG75" s="279">
        <f t="shared" si="18"/>
        <v>0</v>
      </c>
      <c r="AH75" s="255">
        <f>IF($AG75&lt;TABLAS!$O$4,TABLAS!$P$4,IF($AG75&lt;TABLAS!$O$5,TABLAS!$P$5,IF($AG75&lt;TABLAS!$O$6,TABLAS!$P$6,IF($AG75&gt;TABLAS!$N$7,TABLAS!$P$7))))</f>
        <v>1</v>
      </c>
      <c r="AI75" s="255">
        <f>VLOOKUP($AH75,TABLAS!$P$4:$R$7,3,FALSE)</f>
        <v>3.4999999999999996E-3</v>
      </c>
      <c r="AJ75" s="255">
        <f>VLOOKUP($AH$3,TABLAS!$P$4:$R$7,2,FALSE)</f>
        <v>0</v>
      </c>
      <c r="AK75" s="280">
        <f t="shared" si="19"/>
        <v>-3.4999999999999996E-3</v>
      </c>
      <c r="AL75" s="44"/>
      <c r="AM75" s="44"/>
      <c r="AN75" s="281">
        <f t="shared" si="20"/>
        <v>0</v>
      </c>
      <c r="AO75" s="44"/>
      <c r="AP75" s="235">
        <f t="shared" si="21"/>
        <v>0</v>
      </c>
      <c r="AQ75" s="44"/>
      <c r="AR75" s="282">
        <f t="shared" si="22"/>
        <v>0</v>
      </c>
      <c r="AS75" s="283">
        <f t="shared" si="23"/>
        <v>0</v>
      </c>
      <c r="AT75" s="44"/>
      <c r="AU75" s="44"/>
      <c r="AV75" s="44"/>
      <c r="AW75" s="44"/>
      <c r="AX75" s="44"/>
      <c r="AY75" s="44"/>
      <c r="AZ75" s="44"/>
      <c r="BA75" s="44"/>
      <c r="BB75" s="44"/>
      <c r="BC75" s="44"/>
      <c r="BD75" s="44"/>
      <c r="BE75" s="44"/>
      <c r="BF75" s="44"/>
      <c r="BG75" s="44"/>
      <c r="BH75" s="44"/>
    </row>
    <row r="76" spans="1:60" ht="35.1" customHeight="1" thickBot="1" x14ac:dyDescent="0.45">
      <c r="A76" s="41">
        <f t="shared" si="24"/>
        <v>74</v>
      </c>
      <c r="B76" s="42">
        <f>Hoja2!B83</f>
        <v>0</v>
      </c>
      <c r="C76" s="14">
        <f>Hoja2!P83</f>
        <v>0</v>
      </c>
      <c r="D76" s="16">
        <f>Hoja2!C83</f>
        <v>0</v>
      </c>
      <c r="E76" s="15">
        <f>Hoja4!J83</f>
        <v>0</v>
      </c>
      <c r="F76" s="15">
        <f>Hoja4!N83</f>
        <v>0</v>
      </c>
      <c r="G76" s="15"/>
      <c r="H76" s="15">
        <f t="shared" si="13"/>
        <v>0</v>
      </c>
      <c r="I76" s="15">
        <f t="shared" si="14"/>
        <v>0</v>
      </c>
      <c r="J76" s="289" t="s">
        <v>209</v>
      </c>
      <c r="K76" s="44"/>
      <c r="L76" s="44"/>
      <c r="M76" s="44"/>
      <c r="N76" s="44"/>
      <c r="O76" s="44"/>
      <c r="P76" s="44"/>
      <c r="Q76" s="44"/>
      <c r="R76" s="44"/>
      <c r="S76" s="262">
        <f t="shared" si="15"/>
        <v>0</v>
      </c>
      <c r="T76" s="266" t="str">
        <f t="shared" si="16"/>
        <v>Economico</v>
      </c>
      <c r="U76">
        <f>VLOOKUP(T76,TABLAS!$J$4:$L$9,3,FALSE)</f>
        <v>1320</v>
      </c>
      <c r="V76">
        <f t="shared" si="25"/>
        <v>2026</v>
      </c>
      <c r="W76" t="str">
        <f>INICIO!$C$28</f>
        <v>2026</v>
      </c>
      <c r="X76" s="268">
        <f t="shared" si="17"/>
        <v>0</v>
      </c>
      <c r="Y76" s="269" t="str">
        <f>IF(X76&lt;TABLAS!$P$18,TABLAS!$Q$18,IF(X76&lt;TABLAS!$P$19,TABLAS!$Q$19,IF(X76&lt;TABLAS!$P$20,TABLAS!$Q$20,IF(X76&lt;TABLAS!$P$21,TABLAS!$Q$21,IF(X76&lt;TABLAS!$P$22,TABLAS!$Q$22,IF(X76&lt;TABLAS!$P$23,TABLAS!$Q$23,IF(X76&lt;TABLAS!$P$24,TABLAS!$Q$24,IF(X76&lt;TABLAS!$P$25,TABLAS!$Q$25,IF(X76&lt;TABLAS!$P$26,TABLAS!$Q$26,IF(X76&lt;TABLAS!$P$27,TABLAS!$Q$27,IF(X76&gt;=TABLAS!$O$28,TABLAS!$Q$28)))))))))))</f>
        <v>0 a 5</v>
      </c>
      <c r="Z76" s="262">
        <f>VLOOKUP(Y76,TABLAS!$J$18:$K$28,2,FALSE)</f>
        <v>1</v>
      </c>
      <c r="AA76" s="274" t="s">
        <v>262</v>
      </c>
      <c r="AB76" s="262">
        <f>VLOOKUP(AA76,TABLAS!$K$34:$L$39,2,FALSE)</f>
        <v>1</v>
      </c>
      <c r="AC76" s="262" t="str">
        <f>INICIO!$C$11</f>
        <v>ZONA 6</v>
      </c>
      <c r="AD76" s="263">
        <f>VLOOKUP(AC76,TABLAS!$V$18:$W$28,2,FALSE)</f>
        <v>1.1000000000000001</v>
      </c>
      <c r="AE76" s="44"/>
      <c r="AF76" s="44"/>
      <c r="AG76" s="279">
        <f t="shared" si="18"/>
        <v>0</v>
      </c>
      <c r="AH76" s="255">
        <f>IF($AG76&lt;TABLAS!$O$4,TABLAS!$P$4,IF($AG76&lt;TABLAS!$O$5,TABLAS!$P$5,IF($AG76&lt;TABLAS!$O$6,TABLAS!$P$6,IF($AG76&gt;TABLAS!$N$7,TABLAS!$P$7))))</f>
        <v>1</v>
      </c>
      <c r="AI76" s="255">
        <f>VLOOKUP($AH76,TABLAS!$P$4:$R$7,3,FALSE)</f>
        <v>3.4999999999999996E-3</v>
      </c>
      <c r="AJ76" s="255">
        <f>VLOOKUP($AH$3,TABLAS!$P$4:$R$7,2,FALSE)</f>
        <v>0</v>
      </c>
      <c r="AK76" s="280">
        <f t="shared" si="19"/>
        <v>-3.4999999999999996E-3</v>
      </c>
      <c r="AL76" s="44"/>
      <c r="AM76" s="44"/>
      <c r="AN76" s="281">
        <f t="shared" si="20"/>
        <v>0</v>
      </c>
      <c r="AO76" s="44"/>
      <c r="AP76" s="235">
        <f t="shared" si="21"/>
        <v>0</v>
      </c>
      <c r="AQ76" s="44"/>
      <c r="AR76" s="282">
        <f t="shared" si="22"/>
        <v>0</v>
      </c>
      <c r="AS76" s="283">
        <f t="shared" si="23"/>
        <v>0</v>
      </c>
      <c r="AT76" s="44"/>
      <c r="AU76" s="44"/>
      <c r="AV76" s="44"/>
      <c r="AW76" s="44"/>
      <c r="AX76" s="44"/>
      <c r="AY76" s="44"/>
      <c r="AZ76" s="44"/>
      <c r="BA76" s="44"/>
      <c r="BB76" s="44"/>
      <c r="BC76" s="44"/>
      <c r="BD76" s="44"/>
      <c r="BE76" s="44"/>
      <c r="BF76" s="44"/>
      <c r="BG76" s="44"/>
      <c r="BH76" s="44"/>
    </row>
    <row r="77" spans="1:60" ht="35.1" customHeight="1" thickBot="1" x14ac:dyDescent="0.45">
      <c r="A77" s="22">
        <f t="shared" si="24"/>
        <v>75</v>
      </c>
      <c r="B77" s="43">
        <f>Hoja2!B84</f>
        <v>0</v>
      </c>
      <c r="C77" s="38">
        <f>Hoja2!P84</f>
        <v>0</v>
      </c>
      <c r="D77" s="39">
        <f>Hoja2!C84</f>
        <v>0</v>
      </c>
      <c r="E77" s="40">
        <f>Hoja4!J84</f>
        <v>0</v>
      </c>
      <c r="F77" s="40">
        <f>Hoja4!N84</f>
        <v>0</v>
      </c>
      <c r="G77" s="40"/>
      <c r="H77" s="40">
        <f t="shared" si="13"/>
        <v>0</v>
      </c>
      <c r="I77" s="40">
        <f t="shared" si="14"/>
        <v>0</v>
      </c>
      <c r="J77" s="290" t="s">
        <v>209</v>
      </c>
      <c r="K77" s="44"/>
      <c r="L77" s="44"/>
      <c r="M77" s="44"/>
      <c r="N77" s="44"/>
      <c r="O77" s="44"/>
      <c r="P77" s="44"/>
      <c r="Q77" s="44"/>
      <c r="R77" s="44"/>
      <c r="S77" s="262">
        <f t="shared" si="15"/>
        <v>0</v>
      </c>
      <c r="T77" s="266" t="str">
        <f t="shared" si="16"/>
        <v>Economico</v>
      </c>
      <c r="U77">
        <f>VLOOKUP(T77,TABLAS!$J$4:$L$9,3,FALSE)</f>
        <v>1320</v>
      </c>
      <c r="V77">
        <f t="shared" si="25"/>
        <v>2026</v>
      </c>
      <c r="W77" t="str">
        <f>INICIO!$C$28</f>
        <v>2026</v>
      </c>
      <c r="X77" s="268">
        <f t="shared" si="17"/>
        <v>0</v>
      </c>
      <c r="Y77" s="269" t="str">
        <f>IF(X77&lt;TABLAS!$P$18,TABLAS!$Q$18,IF(X77&lt;TABLAS!$P$19,TABLAS!$Q$19,IF(X77&lt;TABLAS!$P$20,TABLAS!$Q$20,IF(X77&lt;TABLAS!$P$21,TABLAS!$Q$21,IF(X77&lt;TABLAS!$P$22,TABLAS!$Q$22,IF(X77&lt;TABLAS!$P$23,TABLAS!$Q$23,IF(X77&lt;TABLAS!$P$24,TABLAS!$Q$24,IF(X77&lt;TABLAS!$P$25,TABLAS!$Q$25,IF(X77&lt;TABLAS!$P$26,TABLAS!$Q$26,IF(X77&lt;TABLAS!$P$27,TABLAS!$Q$27,IF(X77&gt;=TABLAS!$O$28,TABLAS!$Q$28)))))))))))</f>
        <v>0 a 5</v>
      </c>
      <c r="Z77" s="262">
        <f>VLOOKUP(Y77,TABLAS!$J$18:$K$28,2,FALSE)</f>
        <v>1</v>
      </c>
      <c r="AA77" s="274" t="s">
        <v>262</v>
      </c>
      <c r="AB77" s="262">
        <f>VLOOKUP(AA77,TABLAS!$K$34:$L$39,2,FALSE)</f>
        <v>1</v>
      </c>
      <c r="AC77" s="262" t="str">
        <f>INICIO!$C$11</f>
        <v>ZONA 6</v>
      </c>
      <c r="AD77" s="263">
        <f>VLOOKUP(AC77,TABLAS!$V$18:$W$28,2,FALSE)</f>
        <v>1.1000000000000001</v>
      </c>
      <c r="AE77" s="44"/>
      <c r="AF77" s="44"/>
      <c r="AG77" s="279">
        <f t="shared" si="18"/>
        <v>0</v>
      </c>
      <c r="AH77" s="255">
        <f>IF($AG77&lt;TABLAS!$O$4,TABLAS!$P$4,IF($AG77&lt;TABLAS!$O$5,TABLAS!$P$5,IF($AG77&lt;TABLAS!$O$6,TABLAS!$P$6,IF($AG77&gt;TABLAS!$N$7,TABLAS!$P$7))))</f>
        <v>1</v>
      </c>
      <c r="AI77" s="255">
        <f>VLOOKUP($AH77,TABLAS!$P$4:$R$7,3,FALSE)</f>
        <v>3.4999999999999996E-3</v>
      </c>
      <c r="AJ77" s="255">
        <f>VLOOKUP($AH$3,TABLAS!$P$4:$R$7,2,FALSE)</f>
        <v>0</v>
      </c>
      <c r="AK77" s="280">
        <f t="shared" si="19"/>
        <v>-3.4999999999999996E-3</v>
      </c>
      <c r="AL77" s="44"/>
      <c r="AM77" s="44"/>
      <c r="AN77" s="281">
        <f t="shared" si="20"/>
        <v>0</v>
      </c>
      <c r="AO77" s="44"/>
      <c r="AP77" s="235">
        <f t="shared" si="21"/>
        <v>0</v>
      </c>
      <c r="AQ77" s="44"/>
      <c r="AR77" s="282">
        <f t="shared" si="22"/>
        <v>0</v>
      </c>
      <c r="AS77" s="283">
        <f t="shared" si="23"/>
        <v>0</v>
      </c>
      <c r="AT77" s="44"/>
      <c r="AU77" s="44"/>
      <c r="AV77" s="44"/>
      <c r="AW77" s="44"/>
      <c r="AX77" s="44"/>
      <c r="AY77" s="44"/>
      <c r="AZ77" s="44"/>
      <c r="BA77" s="44"/>
      <c r="BB77" s="44"/>
      <c r="BC77" s="44"/>
      <c r="BD77" s="44"/>
      <c r="BE77" s="44"/>
      <c r="BF77" s="44"/>
      <c r="BG77" s="44"/>
      <c r="BH77" s="44"/>
    </row>
    <row r="78" spans="1:60" ht="35.1" customHeight="1" thickBot="1" x14ac:dyDescent="0.45">
      <c r="A78" s="41">
        <f t="shared" si="24"/>
        <v>76</v>
      </c>
      <c r="B78" s="42">
        <f>Hoja2!B85</f>
        <v>0</v>
      </c>
      <c r="C78" s="14">
        <f>Hoja2!P85</f>
        <v>0</v>
      </c>
      <c r="D78" s="16">
        <f>Hoja2!C85</f>
        <v>0</v>
      </c>
      <c r="E78" s="15">
        <f>Hoja4!J85</f>
        <v>0</v>
      </c>
      <c r="F78" s="15">
        <f>Hoja4!N85</f>
        <v>0</v>
      </c>
      <c r="G78" s="15"/>
      <c r="H78" s="15">
        <f t="shared" si="13"/>
        <v>0</v>
      </c>
      <c r="I78" s="15">
        <f t="shared" si="14"/>
        <v>0</v>
      </c>
      <c r="J78" s="289" t="s">
        <v>209</v>
      </c>
      <c r="K78" s="44"/>
      <c r="L78" s="44"/>
      <c r="M78" s="44"/>
      <c r="N78" s="44"/>
      <c r="O78" s="44"/>
      <c r="P78" s="44"/>
      <c r="Q78" s="44"/>
      <c r="R78" s="44"/>
      <c r="S78" s="262">
        <f t="shared" si="15"/>
        <v>0</v>
      </c>
      <c r="T78" s="266" t="str">
        <f t="shared" si="16"/>
        <v>Economico</v>
      </c>
      <c r="U78">
        <f>VLOOKUP(T78,TABLAS!$J$4:$L$9,3,FALSE)</f>
        <v>1320</v>
      </c>
      <c r="V78">
        <f t="shared" si="25"/>
        <v>2026</v>
      </c>
      <c r="W78" t="str">
        <f>INICIO!$C$28</f>
        <v>2026</v>
      </c>
      <c r="X78" s="268">
        <f t="shared" si="17"/>
        <v>0</v>
      </c>
      <c r="Y78" s="269" t="str">
        <f>IF(X78&lt;TABLAS!$P$18,TABLAS!$Q$18,IF(X78&lt;TABLAS!$P$19,TABLAS!$Q$19,IF(X78&lt;TABLAS!$P$20,TABLAS!$Q$20,IF(X78&lt;TABLAS!$P$21,TABLAS!$Q$21,IF(X78&lt;TABLAS!$P$22,TABLAS!$Q$22,IF(X78&lt;TABLAS!$P$23,TABLAS!$Q$23,IF(X78&lt;TABLAS!$P$24,TABLAS!$Q$24,IF(X78&lt;TABLAS!$P$25,TABLAS!$Q$25,IF(X78&lt;TABLAS!$P$26,TABLAS!$Q$26,IF(X78&lt;TABLAS!$P$27,TABLAS!$Q$27,IF(X78&gt;=TABLAS!$O$28,TABLAS!$Q$28)))))))))))</f>
        <v>0 a 5</v>
      </c>
      <c r="Z78" s="262">
        <f>VLOOKUP(Y78,TABLAS!$J$18:$K$28,2,FALSE)</f>
        <v>1</v>
      </c>
      <c r="AA78" s="274" t="s">
        <v>262</v>
      </c>
      <c r="AB78" s="262">
        <f>VLOOKUP(AA78,TABLAS!$K$34:$L$39,2,FALSE)</f>
        <v>1</v>
      </c>
      <c r="AC78" s="262" t="str">
        <f>INICIO!$C$11</f>
        <v>ZONA 6</v>
      </c>
      <c r="AD78" s="263">
        <f>VLOOKUP(AC78,TABLAS!$V$18:$W$28,2,FALSE)</f>
        <v>1.1000000000000001</v>
      </c>
      <c r="AE78" s="44"/>
      <c r="AF78" s="44"/>
      <c r="AG78" s="279">
        <f t="shared" si="18"/>
        <v>0</v>
      </c>
      <c r="AH78" s="255">
        <f>IF($AG78&lt;TABLAS!$O$4,TABLAS!$P$4,IF($AG78&lt;TABLAS!$O$5,TABLAS!$P$5,IF($AG78&lt;TABLAS!$O$6,TABLAS!$P$6,IF($AG78&gt;TABLAS!$N$7,TABLAS!$P$7))))</f>
        <v>1</v>
      </c>
      <c r="AI78" s="255">
        <f>VLOOKUP($AH78,TABLAS!$P$4:$R$7,3,FALSE)</f>
        <v>3.4999999999999996E-3</v>
      </c>
      <c r="AJ78" s="255">
        <f>VLOOKUP($AH$3,TABLAS!$P$4:$R$7,2,FALSE)</f>
        <v>0</v>
      </c>
      <c r="AK78" s="280">
        <f t="shared" si="19"/>
        <v>-3.4999999999999996E-3</v>
      </c>
      <c r="AL78" s="44"/>
      <c r="AM78" s="44"/>
      <c r="AN78" s="281">
        <f t="shared" si="20"/>
        <v>0</v>
      </c>
      <c r="AO78" s="44"/>
      <c r="AP78" s="235">
        <f t="shared" si="21"/>
        <v>0</v>
      </c>
      <c r="AQ78" s="44"/>
      <c r="AR78" s="282">
        <f t="shared" si="22"/>
        <v>0</v>
      </c>
      <c r="AS78" s="283">
        <f t="shared" si="23"/>
        <v>0</v>
      </c>
      <c r="AT78" s="44"/>
      <c r="AU78" s="44"/>
      <c r="AV78" s="44"/>
      <c r="AW78" s="44"/>
      <c r="AX78" s="44"/>
      <c r="AY78" s="44"/>
      <c r="AZ78" s="44"/>
      <c r="BA78" s="44"/>
      <c r="BB78" s="44"/>
      <c r="BC78" s="44"/>
      <c r="BD78" s="44"/>
      <c r="BE78" s="44"/>
      <c r="BF78" s="44"/>
      <c r="BG78" s="44"/>
      <c r="BH78" s="44"/>
    </row>
    <row r="79" spans="1:60" ht="35.1" customHeight="1" thickBot="1" x14ac:dyDescent="0.45">
      <c r="A79" s="41">
        <f t="shared" si="24"/>
        <v>77</v>
      </c>
      <c r="B79" s="42">
        <f>Hoja2!B86</f>
        <v>0</v>
      </c>
      <c r="C79" s="14">
        <f>Hoja2!P86</f>
        <v>0</v>
      </c>
      <c r="D79" s="16">
        <f>Hoja2!C86</f>
        <v>0</v>
      </c>
      <c r="E79" s="15">
        <f>Hoja4!J86</f>
        <v>0</v>
      </c>
      <c r="F79" s="15">
        <f>Hoja4!N86</f>
        <v>0</v>
      </c>
      <c r="G79" s="15"/>
      <c r="H79" s="15">
        <f t="shared" si="13"/>
        <v>0</v>
      </c>
      <c r="I79" s="15">
        <f t="shared" si="14"/>
        <v>0</v>
      </c>
      <c r="J79" s="289" t="s">
        <v>209</v>
      </c>
      <c r="K79" s="44"/>
      <c r="L79" s="44"/>
      <c r="M79" s="44"/>
      <c r="N79" s="44"/>
      <c r="O79" s="44"/>
      <c r="P79" s="44"/>
      <c r="Q79" s="44"/>
      <c r="R79" s="44"/>
      <c r="S79" s="262">
        <f t="shared" si="15"/>
        <v>0</v>
      </c>
      <c r="T79" s="266" t="str">
        <f t="shared" si="16"/>
        <v>Economico</v>
      </c>
      <c r="U79">
        <f>VLOOKUP(T79,TABLAS!$J$4:$L$9,3,FALSE)</f>
        <v>1320</v>
      </c>
      <c r="V79">
        <f t="shared" si="25"/>
        <v>2026</v>
      </c>
      <c r="W79" t="str">
        <f>INICIO!$C$28</f>
        <v>2026</v>
      </c>
      <c r="X79" s="268">
        <f t="shared" si="17"/>
        <v>0</v>
      </c>
      <c r="Y79" s="269" t="str">
        <f>IF(X79&lt;TABLAS!$P$18,TABLAS!$Q$18,IF(X79&lt;TABLAS!$P$19,TABLAS!$Q$19,IF(X79&lt;TABLAS!$P$20,TABLAS!$Q$20,IF(X79&lt;TABLAS!$P$21,TABLAS!$Q$21,IF(X79&lt;TABLAS!$P$22,TABLAS!$Q$22,IF(X79&lt;TABLAS!$P$23,TABLAS!$Q$23,IF(X79&lt;TABLAS!$P$24,TABLAS!$Q$24,IF(X79&lt;TABLAS!$P$25,TABLAS!$Q$25,IF(X79&lt;TABLAS!$P$26,TABLAS!$Q$26,IF(X79&lt;TABLAS!$P$27,TABLAS!$Q$27,IF(X79&gt;=TABLAS!$O$28,TABLAS!$Q$28)))))))))))</f>
        <v>0 a 5</v>
      </c>
      <c r="Z79" s="262">
        <f>VLOOKUP(Y79,TABLAS!$J$18:$K$28,2,FALSE)</f>
        <v>1</v>
      </c>
      <c r="AA79" s="274" t="s">
        <v>262</v>
      </c>
      <c r="AB79" s="262">
        <f>VLOOKUP(AA79,TABLAS!$K$34:$L$39,2,FALSE)</f>
        <v>1</v>
      </c>
      <c r="AC79" s="262" t="str">
        <f>INICIO!$C$11</f>
        <v>ZONA 6</v>
      </c>
      <c r="AD79" s="263">
        <f>VLOOKUP(AC79,TABLAS!$V$18:$W$28,2,FALSE)</f>
        <v>1.1000000000000001</v>
      </c>
      <c r="AE79" s="44"/>
      <c r="AF79" s="44"/>
      <c r="AG79" s="279">
        <f t="shared" si="18"/>
        <v>0</v>
      </c>
      <c r="AH79" s="255">
        <f>IF($AG79&lt;TABLAS!$O$4,TABLAS!$P$4,IF($AG79&lt;TABLAS!$O$5,TABLAS!$P$5,IF($AG79&lt;TABLAS!$O$6,TABLAS!$P$6,IF($AG79&gt;TABLAS!$N$7,TABLAS!$P$7))))</f>
        <v>1</v>
      </c>
      <c r="AI79" s="255">
        <f>VLOOKUP($AH79,TABLAS!$P$4:$R$7,3,FALSE)</f>
        <v>3.4999999999999996E-3</v>
      </c>
      <c r="AJ79" s="255">
        <f>VLOOKUP($AH$3,TABLAS!$P$4:$R$7,2,FALSE)</f>
        <v>0</v>
      </c>
      <c r="AK79" s="280">
        <f t="shared" si="19"/>
        <v>-3.4999999999999996E-3</v>
      </c>
      <c r="AL79" s="44"/>
      <c r="AM79" s="44"/>
      <c r="AN79" s="281">
        <f t="shared" si="20"/>
        <v>0</v>
      </c>
      <c r="AO79" s="44"/>
      <c r="AP79" s="235">
        <f t="shared" si="21"/>
        <v>0</v>
      </c>
      <c r="AQ79" s="44"/>
      <c r="AR79" s="282">
        <f t="shared" si="22"/>
        <v>0</v>
      </c>
      <c r="AS79" s="283">
        <f t="shared" si="23"/>
        <v>0</v>
      </c>
      <c r="AT79" s="44"/>
      <c r="AU79" s="44"/>
      <c r="AV79" s="44"/>
      <c r="AW79" s="44"/>
      <c r="AX79" s="44"/>
      <c r="AY79" s="44"/>
      <c r="AZ79" s="44"/>
      <c r="BA79" s="44"/>
      <c r="BB79" s="44"/>
      <c r="BC79" s="44"/>
      <c r="BD79" s="44"/>
      <c r="BE79" s="44"/>
      <c r="BF79" s="44"/>
      <c r="BG79" s="44"/>
      <c r="BH79" s="44"/>
    </row>
    <row r="80" spans="1:60" ht="35.1" customHeight="1" thickBot="1" x14ac:dyDescent="0.45">
      <c r="A80" s="41">
        <f t="shared" si="24"/>
        <v>78</v>
      </c>
      <c r="B80" s="42">
        <f>Hoja2!B87</f>
        <v>0</v>
      </c>
      <c r="C80" s="14">
        <f>Hoja2!P87</f>
        <v>0</v>
      </c>
      <c r="D80" s="16">
        <f>Hoja2!C87</f>
        <v>0</v>
      </c>
      <c r="E80" s="15">
        <f>Hoja4!J87</f>
        <v>0</v>
      </c>
      <c r="F80" s="15">
        <f>Hoja4!N87</f>
        <v>0</v>
      </c>
      <c r="G80" s="15"/>
      <c r="H80" s="15">
        <f t="shared" si="13"/>
        <v>0</v>
      </c>
      <c r="I80" s="15">
        <f t="shared" si="14"/>
        <v>0</v>
      </c>
      <c r="J80" s="289" t="s">
        <v>209</v>
      </c>
      <c r="K80" s="44"/>
      <c r="L80" s="44"/>
      <c r="M80" s="44"/>
      <c r="N80" s="44"/>
      <c r="O80" s="44"/>
      <c r="P80" s="44"/>
      <c r="Q80" s="44"/>
      <c r="R80" s="44"/>
      <c r="S80" s="262">
        <f t="shared" si="15"/>
        <v>0</v>
      </c>
      <c r="T80" s="266" t="str">
        <f t="shared" si="16"/>
        <v>Economico</v>
      </c>
      <c r="U80">
        <f>VLOOKUP(T80,TABLAS!$J$4:$L$9,3,FALSE)</f>
        <v>1320</v>
      </c>
      <c r="V80">
        <f t="shared" si="25"/>
        <v>2026</v>
      </c>
      <c r="W80" t="str">
        <f>INICIO!$C$28</f>
        <v>2026</v>
      </c>
      <c r="X80" s="268">
        <f t="shared" si="17"/>
        <v>0</v>
      </c>
      <c r="Y80" s="269" t="str">
        <f>IF(X80&lt;TABLAS!$P$18,TABLAS!$Q$18,IF(X80&lt;TABLAS!$P$19,TABLAS!$Q$19,IF(X80&lt;TABLAS!$P$20,TABLAS!$Q$20,IF(X80&lt;TABLAS!$P$21,TABLAS!$Q$21,IF(X80&lt;TABLAS!$P$22,TABLAS!$Q$22,IF(X80&lt;TABLAS!$P$23,TABLAS!$Q$23,IF(X80&lt;TABLAS!$P$24,TABLAS!$Q$24,IF(X80&lt;TABLAS!$P$25,TABLAS!$Q$25,IF(X80&lt;TABLAS!$P$26,TABLAS!$Q$26,IF(X80&lt;TABLAS!$P$27,TABLAS!$Q$27,IF(X80&gt;=TABLAS!$O$28,TABLAS!$Q$28)))))))))))</f>
        <v>0 a 5</v>
      </c>
      <c r="Z80" s="262">
        <f>VLOOKUP(Y80,TABLAS!$J$18:$K$28,2,FALSE)</f>
        <v>1</v>
      </c>
      <c r="AA80" s="274" t="s">
        <v>262</v>
      </c>
      <c r="AB80" s="262">
        <f>VLOOKUP(AA80,TABLAS!$K$34:$L$39,2,FALSE)</f>
        <v>1</v>
      </c>
      <c r="AC80" s="262" t="str">
        <f>INICIO!$C$11</f>
        <v>ZONA 6</v>
      </c>
      <c r="AD80" s="263">
        <f>VLOOKUP(AC80,TABLAS!$V$18:$W$28,2,FALSE)</f>
        <v>1.1000000000000001</v>
      </c>
      <c r="AE80" s="44"/>
      <c r="AF80" s="44"/>
      <c r="AG80" s="279">
        <f t="shared" si="18"/>
        <v>0</v>
      </c>
      <c r="AH80" s="255">
        <f>IF($AG80&lt;TABLAS!$O$4,TABLAS!$P$4,IF($AG80&lt;TABLAS!$O$5,TABLAS!$P$5,IF($AG80&lt;TABLAS!$O$6,TABLAS!$P$6,IF($AG80&gt;TABLAS!$N$7,TABLAS!$P$7))))</f>
        <v>1</v>
      </c>
      <c r="AI80" s="255">
        <f>VLOOKUP($AH80,TABLAS!$P$4:$R$7,3,FALSE)</f>
        <v>3.4999999999999996E-3</v>
      </c>
      <c r="AJ80" s="255">
        <f>VLOOKUP($AH$3,TABLAS!$P$4:$R$7,2,FALSE)</f>
        <v>0</v>
      </c>
      <c r="AK80" s="280">
        <f t="shared" si="19"/>
        <v>-3.4999999999999996E-3</v>
      </c>
      <c r="AL80" s="44"/>
      <c r="AM80" s="44"/>
      <c r="AN80" s="281">
        <f t="shared" si="20"/>
        <v>0</v>
      </c>
      <c r="AO80" s="44"/>
      <c r="AP80" s="235">
        <f t="shared" si="21"/>
        <v>0</v>
      </c>
      <c r="AQ80" s="44"/>
      <c r="AR80" s="282">
        <f t="shared" si="22"/>
        <v>0</v>
      </c>
      <c r="AS80" s="283">
        <f t="shared" si="23"/>
        <v>0</v>
      </c>
      <c r="AT80" s="44"/>
      <c r="AU80" s="44"/>
      <c r="AV80" s="44"/>
      <c r="AW80" s="44"/>
      <c r="AX80" s="44"/>
      <c r="AY80" s="44"/>
      <c r="AZ80" s="44"/>
      <c r="BA80" s="44"/>
      <c r="BB80" s="44"/>
      <c r="BC80" s="44"/>
      <c r="BD80" s="44"/>
      <c r="BE80" s="44"/>
      <c r="BF80" s="44"/>
      <c r="BG80" s="44"/>
      <c r="BH80" s="44"/>
    </row>
    <row r="81" spans="1:60" ht="35.1" customHeight="1" thickBot="1" x14ac:dyDescent="0.45">
      <c r="A81" s="41">
        <f t="shared" si="24"/>
        <v>79</v>
      </c>
      <c r="B81" s="42">
        <f>Hoja2!B88</f>
        <v>0</v>
      </c>
      <c r="C81" s="14">
        <f>Hoja2!P88</f>
        <v>0</v>
      </c>
      <c r="D81" s="16">
        <f>Hoja2!C88</f>
        <v>0</v>
      </c>
      <c r="E81" s="15">
        <f>Hoja4!J88</f>
        <v>0</v>
      </c>
      <c r="F81" s="15">
        <f>Hoja4!N88</f>
        <v>0</v>
      </c>
      <c r="G81" s="15"/>
      <c r="H81" s="15">
        <f t="shared" si="13"/>
        <v>0</v>
      </c>
      <c r="I81" s="15">
        <f t="shared" si="14"/>
        <v>0</v>
      </c>
      <c r="J81" s="289" t="s">
        <v>209</v>
      </c>
      <c r="K81" s="44"/>
      <c r="L81" s="44"/>
      <c r="M81" s="44"/>
      <c r="N81" s="44"/>
      <c r="O81" s="44"/>
      <c r="P81" s="44"/>
      <c r="Q81" s="44"/>
      <c r="R81" s="44"/>
      <c r="S81" s="262">
        <f t="shared" si="15"/>
        <v>0</v>
      </c>
      <c r="T81" s="266" t="str">
        <f t="shared" si="16"/>
        <v>Economico</v>
      </c>
      <c r="U81">
        <f>VLOOKUP(T81,TABLAS!$J$4:$L$9,3,FALSE)</f>
        <v>1320</v>
      </c>
      <c r="V81">
        <f t="shared" si="25"/>
        <v>2026</v>
      </c>
      <c r="W81" t="str">
        <f>INICIO!$C$28</f>
        <v>2026</v>
      </c>
      <c r="X81" s="268">
        <f t="shared" si="17"/>
        <v>0</v>
      </c>
      <c r="Y81" s="269" t="str">
        <f>IF(X81&lt;TABLAS!$P$18,TABLAS!$Q$18,IF(X81&lt;TABLAS!$P$19,TABLAS!$Q$19,IF(X81&lt;TABLAS!$P$20,TABLAS!$Q$20,IF(X81&lt;TABLAS!$P$21,TABLAS!$Q$21,IF(X81&lt;TABLAS!$P$22,TABLAS!$Q$22,IF(X81&lt;TABLAS!$P$23,TABLAS!$Q$23,IF(X81&lt;TABLAS!$P$24,TABLAS!$Q$24,IF(X81&lt;TABLAS!$P$25,TABLAS!$Q$25,IF(X81&lt;TABLAS!$P$26,TABLAS!$Q$26,IF(X81&lt;TABLAS!$P$27,TABLAS!$Q$27,IF(X81&gt;=TABLAS!$O$28,TABLAS!$Q$28)))))))))))</f>
        <v>0 a 5</v>
      </c>
      <c r="Z81" s="262">
        <f>VLOOKUP(Y81,TABLAS!$J$18:$K$28,2,FALSE)</f>
        <v>1</v>
      </c>
      <c r="AA81" s="274" t="s">
        <v>262</v>
      </c>
      <c r="AB81" s="262">
        <f>VLOOKUP(AA81,TABLAS!$K$34:$L$39,2,FALSE)</f>
        <v>1</v>
      </c>
      <c r="AC81" s="262" t="str">
        <f>INICIO!$C$11</f>
        <v>ZONA 6</v>
      </c>
      <c r="AD81" s="263">
        <f>VLOOKUP(AC81,TABLAS!$V$18:$W$28,2,FALSE)</f>
        <v>1.1000000000000001</v>
      </c>
      <c r="AE81" s="44"/>
      <c r="AF81" s="44"/>
      <c r="AG81" s="279">
        <f t="shared" si="18"/>
        <v>0</v>
      </c>
      <c r="AH81" s="255">
        <f>IF($AG81&lt;TABLAS!$O$4,TABLAS!$P$4,IF($AG81&lt;TABLAS!$O$5,TABLAS!$P$5,IF($AG81&lt;TABLAS!$O$6,TABLAS!$P$6,IF($AG81&gt;TABLAS!$N$7,TABLAS!$P$7))))</f>
        <v>1</v>
      </c>
      <c r="AI81" s="255">
        <f>VLOOKUP($AH81,TABLAS!$P$4:$R$7,3,FALSE)</f>
        <v>3.4999999999999996E-3</v>
      </c>
      <c r="AJ81" s="255">
        <f>VLOOKUP($AH$3,TABLAS!$P$4:$R$7,2,FALSE)</f>
        <v>0</v>
      </c>
      <c r="AK81" s="280">
        <f t="shared" si="19"/>
        <v>-3.4999999999999996E-3</v>
      </c>
      <c r="AL81" s="44"/>
      <c r="AM81" s="44"/>
      <c r="AN81" s="281">
        <f t="shared" si="20"/>
        <v>0</v>
      </c>
      <c r="AO81" s="44"/>
      <c r="AP81" s="235">
        <f t="shared" si="21"/>
        <v>0</v>
      </c>
      <c r="AQ81" s="44"/>
      <c r="AR81" s="282">
        <f t="shared" si="22"/>
        <v>0</v>
      </c>
      <c r="AS81" s="283">
        <f t="shared" si="23"/>
        <v>0</v>
      </c>
      <c r="AT81" s="44"/>
      <c r="AU81" s="44"/>
      <c r="AV81" s="44"/>
      <c r="AW81" s="44"/>
      <c r="AX81" s="44"/>
      <c r="AY81" s="44"/>
      <c r="AZ81" s="44"/>
      <c r="BA81" s="44"/>
      <c r="BB81" s="44"/>
      <c r="BC81" s="44"/>
      <c r="BD81" s="44"/>
      <c r="BE81" s="44"/>
      <c r="BF81" s="44"/>
      <c r="BG81" s="44"/>
      <c r="BH81" s="44"/>
    </row>
    <row r="82" spans="1:60" ht="35.1" customHeight="1" thickBot="1" x14ac:dyDescent="0.45">
      <c r="A82" s="22">
        <f t="shared" si="24"/>
        <v>80</v>
      </c>
      <c r="B82" s="43">
        <f>Hoja2!B89</f>
        <v>0</v>
      </c>
      <c r="C82" s="38">
        <f>Hoja2!P89</f>
        <v>0</v>
      </c>
      <c r="D82" s="39">
        <f>Hoja2!C89</f>
        <v>0</v>
      </c>
      <c r="E82" s="40">
        <f>Hoja4!J89</f>
        <v>0</v>
      </c>
      <c r="F82" s="40">
        <f>Hoja4!N89</f>
        <v>0</v>
      </c>
      <c r="G82" s="40"/>
      <c r="H82" s="40">
        <f t="shared" si="13"/>
        <v>0</v>
      </c>
      <c r="I82" s="40">
        <f t="shared" si="14"/>
        <v>0</v>
      </c>
      <c r="J82" s="290" t="s">
        <v>209</v>
      </c>
      <c r="K82" s="44"/>
      <c r="L82" s="44"/>
      <c r="M82" s="44"/>
      <c r="N82" s="44"/>
      <c r="O82" s="44"/>
      <c r="P82" s="44"/>
      <c r="Q82" s="44"/>
      <c r="R82" s="44"/>
      <c r="S82" s="262">
        <f t="shared" si="15"/>
        <v>0</v>
      </c>
      <c r="T82" s="266" t="str">
        <f t="shared" si="16"/>
        <v>Economico</v>
      </c>
      <c r="U82">
        <f>VLOOKUP(T82,TABLAS!$J$4:$L$9,3,FALSE)</f>
        <v>1320</v>
      </c>
      <c r="V82">
        <f t="shared" si="25"/>
        <v>2026</v>
      </c>
      <c r="W82" t="str">
        <f>INICIO!$C$28</f>
        <v>2026</v>
      </c>
      <c r="X82" s="268">
        <f t="shared" si="17"/>
        <v>0</v>
      </c>
      <c r="Y82" s="269" t="str">
        <f>IF(X82&lt;TABLAS!$P$18,TABLAS!$Q$18,IF(X82&lt;TABLAS!$P$19,TABLAS!$Q$19,IF(X82&lt;TABLAS!$P$20,TABLAS!$Q$20,IF(X82&lt;TABLAS!$P$21,TABLAS!$Q$21,IF(X82&lt;TABLAS!$P$22,TABLAS!$Q$22,IF(X82&lt;TABLAS!$P$23,TABLAS!$Q$23,IF(X82&lt;TABLAS!$P$24,TABLAS!$Q$24,IF(X82&lt;TABLAS!$P$25,TABLAS!$Q$25,IF(X82&lt;TABLAS!$P$26,TABLAS!$Q$26,IF(X82&lt;TABLAS!$P$27,TABLAS!$Q$27,IF(X82&gt;=TABLAS!$O$28,TABLAS!$Q$28)))))))))))</f>
        <v>0 a 5</v>
      </c>
      <c r="Z82" s="262">
        <f>VLOOKUP(Y82,TABLAS!$J$18:$K$28,2,FALSE)</f>
        <v>1</v>
      </c>
      <c r="AA82" s="274" t="s">
        <v>262</v>
      </c>
      <c r="AB82" s="262">
        <f>VLOOKUP(AA82,TABLAS!$K$34:$L$39,2,FALSE)</f>
        <v>1</v>
      </c>
      <c r="AC82" s="262" t="str">
        <f>INICIO!$C$11</f>
        <v>ZONA 6</v>
      </c>
      <c r="AD82" s="263">
        <f>VLOOKUP(AC82,TABLAS!$V$18:$W$28,2,FALSE)</f>
        <v>1.1000000000000001</v>
      </c>
      <c r="AE82" s="44"/>
      <c r="AF82" s="44"/>
      <c r="AG82" s="279">
        <f t="shared" si="18"/>
        <v>0</v>
      </c>
      <c r="AH82" s="255">
        <f>IF($AG82&lt;TABLAS!$O$4,TABLAS!$P$4,IF($AG82&lt;TABLAS!$O$5,TABLAS!$P$5,IF($AG82&lt;TABLAS!$O$6,TABLAS!$P$6,IF($AG82&gt;TABLAS!$N$7,TABLAS!$P$7))))</f>
        <v>1</v>
      </c>
      <c r="AI82" s="255">
        <f>VLOOKUP($AH82,TABLAS!$P$4:$R$7,3,FALSE)</f>
        <v>3.4999999999999996E-3</v>
      </c>
      <c r="AJ82" s="255">
        <f>VLOOKUP($AH$3,TABLAS!$P$4:$R$7,2,FALSE)</f>
        <v>0</v>
      </c>
      <c r="AK82" s="280">
        <f t="shared" si="19"/>
        <v>-3.4999999999999996E-3</v>
      </c>
      <c r="AL82" s="44"/>
      <c r="AM82" s="44"/>
      <c r="AN82" s="281">
        <f t="shared" si="20"/>
        <v>0</v>
      </c>
      <c r="AO82" s="44"/>
      <c r="AP82" s="235">
        <f t="shared" si="21"/>
        <v>0</v>
      </c>
      <c r="AQ82" s="44"/>
      <c r="AR82" s="282">
        <f t="shared" si="22"/>
        <v>0</v>
      </c>
      <c r="AS82" s="283">
        <f t="shared" si="23"/>
        <v>0</v>
      </c>
      <c r="AT82" s="44"/>
      <c r="AU82" s="44"/>
      <c r="AV82" s="44"/>
      <c r="AW82" s="44"/>
      <c r="AX82" s="44"/>
      <c r="AY82" s="44"/>
      <c r="AZ82" s="44"/>
      <c r="BA82" s="44"/>
      <c r="BB82" s="44"/>
      <c r="BC82" s="44"/>
      <c r="BD82" s="44"/>
      <c r="BE82" s="44"/>
      <c r="BF82" s="44"/>
      <c r="BG82" s="44"/>
      <c r="BH82" s="44"/>
    </row>
    <row r="83" spans="1:60" ht="35.1" customHeight="1" thickBot="1" x14ac:dyDescent="0.45">
      <c r="A83" s="41">
        <f t="shared" si="24"/>
        <v>81</v>
      </c>
      <c r="B83" s="42">
        <f>Hoja2!B90</f>
        <v>0</v>
      </c>
      <c r="C83" s="14">
        <f>Hoja2!P90</f>
        <v>0</v>
      </c>
      <c r="D83" s="16">
        <f>Hoja2!C90</f>
        <v>0</v>
      </c>
      <c r="E83" s="15">
        <f>Hoja4!J90</f>
        <v>0</v>
      </c>
      <c r="F83" s="15">
        <f>Hoja4!N90</f>
        <v>0</v>
      </c>
      <c r="G83" s="15"/>
      <c r="H83" s="15">
        <f t="shared" si="13"/>
        <v>0</v>
      </c>
      <c r="I83" s="15">
        <f t="shared" si="14"/>
        <v>0</v>
      </c>
      <c r="J83" s="289" t="s">
        <v>209</v>
      </c>
      <c r="K83" s="44"/>
      <c r="L83" s="44"/>
      <c r="M83" s="44"/>
      <c r="N83" s="44"/>
      <c r="O83" s="44"/>
      <c r="P83" s="44"/>
      <c r="Q83" s="44"/>
      <c r="R83" s="44"/>
      <c r="S83" s="262">
        <f t="shared" si="15"/>
        <v>0</v>
      </c>
      <c r="T83" s="266" t="str">
        <f t="shared" si="16"/>
        <v>Economico</v>
      </c>
      <c r="U83">
        <f>VLOOKUP(T83,TABLAS!$J$4:$L$9,3,FALSE)</f>
        <v>1320</v>
      </c>
      <c r="V83">
        <f t="shared" si="25"/>
        <v>2026</v>
      </c>
      <c r="W83" t="str">
        <f>INICIO!$C$28</f>
        <v>2026</v>
      </c>
      <c r="X83" s="268">
        <f t="shared" si="17"/>
        <v>0</v>
      </c>
      <c r="Y83" s="269" t="str">
        <f>IF(X83&lt;TABLAS!$P$18,TABLAS!$Q$18,IF(X83&lt;TABLAS!$P$19,TABLAS!$Q$19,IF(X83&lt;TABLAS!$P$20,TABLAS!$Q$20,IF(X83&lt;TABLAS!$P$21,TABLAS!$Q$21,IF(X83&lt;TABLAS!$P$22,TABLAS!$Q$22,IF(X83&lt;TABLAS!$P$23,TABLAS!$Q$23,IF(X83&lt;TABLAS!$P$24,TABLAS!$Q$24,IF(X83&lt;TABLAS!$P$25,TABLAS!$Q$25,IF(X83&lt;TABLAS!$P$26,TABLAS!$Q$26,IF(X83&lt;TABLAS!$P$27,TABLAS!$Q$27,IF(X83&gt;=TABLAS!$O$28,TABLAS!$Q$28)))))))))))</f>
        <v>0 a 5</v>
      </c>
      <c r="Z83" s="262">
        <f>VLOOKUP(Y83,TABLAS!$J$18:$K$28,2,FALSE)</f>
        <v>1</v>
      </c>
      <c r="AA83" s="274" t="s">
        <v>262</v>
      </c>
      <c r="AB83" s="262">
        <f>VLOOKUP(AA83,TABLAS!$K$34:$L$39,2,FALSE)</f>
        <v>1</v>
      </c>
      <c r="AC83" s="262" t="str">
        <f>INICIO!$C$11</f>
        <v>ZONA 6</v>
      </c>
      <c r="AD83" s="263">
        <f>VLOOKUP(AC83,TABLAS!$V$18:$W$28,2,FALSE)</f>
        <v>1.1000000000000001</v>
      </c>
      <c r="AE83" s="44"/>
      <c r="AF83" s="44"/>
      <c r="AG83" s="279">
        <f t="shared" si="18"/>
        <v>0</v>
      </c>
      <c r="AH83" s="255">
        <f>IF($AG83&lt;TABLAS!$O$4,TABLAS!$P$4,IF($AG83&lt;TABLAS!$O$5,TABLAS!$P$5,IF($AG83&lt;TABLAS!$O$6,TABLAS!$P$6,IF($AG83&gt;TABLAS!$N$7,TABLAS!$P$7))))</f>
        <v>1</v>
      </c>
      <c r="AI83" s="255">
        <f>VLOOKUP($AH83,TABLAS!$P$4:$R$7,3,FALSE)</f>
        <v>3.4999999999999996E-3</v>
      </c>
      <c r="AJ83" s="255">
        <f>VLOOKUP($AH$3,TABLAS!$P$4:$R$7,2,FALSE)</f>
        <v>0</v>
      </c>
      <c r="AK83" s="280">
        <f t="shared" si="19"/>
        <v>-3.4999999999999996E-3</v>
      </c>
      <c r="AL83" s="44"/>
      <c r="AM83" s="44"/>
      <c r="AN83" s="281">
        <f t="shared" si="20"/>
        <v>0</v>
      </c>
      <c r="AO83" s="44"/>
      <c r="AP83" s="235">
        <f t="shared" si="21"/>
        <v>0</v>
      </c>
      <c r="AQ83" s="44"/>
      <c r="AR83" s="282">
        <f t="shared" si="22"/>
        <v>0</v>
      </c>
      <c r="AS83" s="283">
        <f t="shared" si="23"/>
        <v>0</v>
      </c>
      <c r="AT83" s="44"/>
      <c r="AU83" s="44"/>
      <c r="AV83" s="44"/>
      <c r="AW83" s="44"/>
      <c r="AX83" s="44"/>
      <c r="AY83" s="44"/>
      <c r="AZ83" s="44"/>
      <c r="BA83" s="44"/>
      <c r="BB83" s="44"/>
      <c r="BC83" s="44"/>
      <c r="BD83" s="44"/>
      <c r="BE83" s="44"/>
      <c r="BF83" s="44"/>
      <c r="BG83" s="44"/>
      <c r="BH83" s="44"/>
    </row>
    <row r="84" spans="1:60" ht="35.1" customHeight="1" thickBot="1" x14ac:dyDescent="0.45">
      <c r="A84" s="41">
        <f t="shared" si="24"/>
        <v>82</v>
      </c>
      <c r="B84" s="42">
        <f>Hoja2!B91</f>
        <v>0</v>
      </c>
      <c r="C84" s="14">
        <f>Hoja2!P91</f>
        <v>0</v>
      </c>
      <c r="D84" s="16">
        <f>Hoja2!C91</f>
        <v>0</v>
      </c>
      <c r="E84" s="15">
        <f>Hoja4!J91</f>
        <v>0</v>
      </c>
      <c r="F84" s="15">
        <f>Hoja4!N91</f>
        <v>0</v>
      </c>
      <c r="G84" s="15"/>
      <c r="H84" s="15">
        <f t="shared" si="13"/>
        <v>0</v>
      </c>
      <c r="I84" s="15">
        <f t="shared" si="14"/>
        <v>0</v>
      </c>
      <c r="J84" s="289" t="s">
        <v>209</v>
      </c>
      <c r="K84" s="44"/>
      <c r="L84" s="44"/>
      <c r="M84" s="44"/>
      <c r="N84" s="44"/>
      <c r="O84" s="44"/>
      <c r="P84" s="44"/>
      <c r="Q84" s="44"/>
      <c r="R84" s="44"/>
      <c r="S84" s="262">
        <f t="shared" si="15"/>
        <v>0</v>
      </c>
      <c r="T84" s="266" t="str">
        <f t="shared" si="16"/>
        <v>Economico</v>
      </c>
      <c r="U84">
        <f>VLOOKUP(T84,TABLAS!$J$4:$L$9,3,FALSE)</f>
        <v>1320</v>
      </c>
      <c r="V84">
        <f t="shared" si="25"/>
        <v>2026</v>
      </c>
      <c r="W84" t="str">
        <f>INICIO!$C$28</f>
        <v>2026</v>
      </c>
      <c r="X84" s="268">
        <f t="shared" si="17"/>
        <v>0</v>
      </c>
      <c r="Y84" s="269" t="str">
        <f>IF(X84&lt;TABLAS!$P$18,TABLAS!$Q$18,IF(X84&lt;TABLAS!$P$19,TABLAS!$Q$19,IF(X84&lt;TABLAS!$P$20,TABLAS!$Q$20,IF(X84&lt;TABLAS!$P$21,TABLAS!$Q$21,IF(X84&lt;TABLAS!$P$22,TABLAS!$Q$22,IF(X84&lt;TABLAS!$P$23,TABLAS!$Q$23,IF(X84&lt;TABLAS!$P$24,TABLAS!$Q$24,IF(X84&lt;TABLAS!$P$25,TABLAS!$Q$25,IF(X84&lt;TABLAS!$P$26,TABLAS!$Q$26,IF(X84&lt;TABLAS!$P$27,TABLAS!$Q$27,IF(X84&gt;=TABLAS!$O$28,TABLAS!$Q$28)))))))))))</f>
        <v>0 a 5</v>
      </c>
      <c r="Z84" s="262">
        <f>VLOOKUP(Y84,TABLAS!$J$18:$K$28,2,FALSE)</f>
        <v>1</v>
      </c>
      <c r="AA84" s="274" t="s">
        <v>262</v>
      </c>
      <c r="AB84" s="262">
        <f>VLOOKUP(AA84,TABLAS!$K$34:$L$39,2,FALSE)</f>
        <v>1</v>
      </c>
      <c r="AC84" s="262" t="str">
        <f>INICIO!$C$11</f>
        <v>ZONA 6</v>
      </c>
      <c r="AD84" s="263">
        <f>VLOOKUP(AC84,TABLAS!$V$18:$W$28,2,FALSE)</f>
        <v>1.1000000000000001</v>
      </c>
      <c r="AE84" s="44"/>
      <c r="AF84" s="44"/>
      <c r="AG84" s="279">
        <f t="shared" si="18"/>
        <v>0</v>
      </c>
      <c r="AH84" s="255">
        <f>IF($AG84&lt;TABLAS!$O$4,TABLAS!$P$4,IF($AG84&lt;TABLAS!$O$5,TABLAS!$P$5,IF($AG84&lt;TABLAS!$O$6,TABLAS!$P$6,IF($AG84&gt;TABLAS!$N$7,TABLAS!$P$7))))</f>
        <v>1</v>
      </c>
      <c r="AI84" s="255">
        <f>VLOOKUP($AH84,TABLAS!$P$4:$R$7,3,FALSE)</f>
        <v>3.4999999999999996E-3</v>
      </c>
      <c r="AJ84" s="255">
        <f>VLOOKUP($AH$3,TABLAS!$P$4:$R$7,2,FALSE)</f>
        <v>0</v>
      </c>
      <c r="AK84" s="280">
        <f t="shared" si="19"/>
        <v>-3.4999999999999996E-3</v>
      </c>
      <c r="AL84" s="44"/>
      <c r="AM84" s="44"/>
      <c r="AN84" s="281">
        <f t="shared" si="20"/>
        <v>0</v>
      </c>
      <c r="AO84" s="44"/>
      <c r="AP84" s="235">
        <f t="shared" si="21"/>
        <v>0</v>
      </c>
      <c r="AQ84" s="44"/>
      <c r="AR84" s="282">
        <f t="shared" si="22"/>
        <v>0</v>
      </c>
      <c r="AS84" s="283">
        <f t="shared" si="23"/>
        <v>0</v>
      </c>
      <c r="AT84" s="44"/>
      <c r="AU84" s="44"/>
      <c r="AV84" s="44"/>
      <c r="AW84" s="44"/>
      <c r="AX84" s="44"/>
      <c r="AY84" s="44"/>
      <c r="AZ84" s="44"/>
      <c r="BA84" s="44"/>
      <c r="BB84" s="44"/>
      <c r="BC84" s="44"/>
      <c r="BD84" s="44"/>
      <c r="BE84" s="44"/>
      <c r="BF84" s="44"/>
      <c r="BG84" s="44"/>
      <c r="BH84" s="44"/>
    </row>
    <row r="85" spans="1:60" ht="35.1" customHeight="1" thickBot="1" x14ac:dyDescent="0.45">
      <c r="A85" s="41">
        <f t="shared" si="24"/>
        <v>83</v>
      </c>
      <c r="B85" s="42">
        <f>Hoja2!B92</f>
        <v>0</v>
      </c>
      <c r="C85" s="14">
        <f>Hoja2!P92</f>
        <v>0</v>
      </c>
      <c r="D85" s="16">
        <f>Hoja2!C92</f>
        <v>0</v>
      </c>
      <c r="E85" s="15">
        <f>Hoja4!J92</f>
        <v>0</v>
      </c>
      <c r="F85" s="15">
        <f>Hoja4!N92</f>
        <v>0</v>
      </c>
      <c r="G85" s="15"/>
      <c r="H85" s="15">
        <f t="shared" si="13"/>
        <v>0</v>
      </c>
      <c r="I85" s="15">
        <f t="shared" si="14"/>
        <v>0</v>
      </c>
      <c r="J85" s="289" t="s">
        <v>209</v>
      </c>
      <c r="K85" s="44"/>
      <c r="L85" s="44"/>
      <c r="M85" s="44"/>
      <c r="N85" s="44"/>
      <c r="O85" s="44"/>
      <c r="P85" s="44"/>
      <c r="Q85" s="44"/>
      <c r="R85" s="44"/>
      <c r="S85" s="262">
        <f t="shared" si="15"/>
        <v>0</v>
      </c>
      <c r="T85" s="266" t="str">
        <f t="shared" si="16"/>
        <v>Economico</v>
      </c>
      <c r="U85">
        <f>VLOOKUP(T85,TABLAS!$J$4:$L$9,3,FALSE)</f>
        <v>1320</v>
      </c>
      <c r="V85">
        <f t="shared" si="25"/>
        <v>2026</v>
      </c>
      <c r="W85" t="str">
        <f>INICIO!$C$28</f>
        <v>2026</v>
      </c>
      <c r="X85" s="268">
        <f t="shared" si="17"/>
        <v>0</v>
      </c>
      <c r="Y85" s="269" t="str">
        <f>IF(X85&lt;TABLAS!$P$18,TABLAS!$Q$18,IF(X85&lt;TABLAS!$P$19,TABLAS!$Q$19,IF(X85&lt;TABLAS!$P$20,TABLAS!$Q$20,IF(X85&lt;TABLAS!$P$21,TABLAS!$Q$21,IF(X85&lt;TABLAS!$P$22,TABLAS!$Q$22,IF(X85&lt;TABLAS!$P$23,TABLAS!$Q$23,IF(X85&lt;TABLAS!$P$24,TABLAS!$Q$24,IF(X85&lt;TABLAS!$P$25,TABLAS!$Q$25,IF(X85&lt;TABLAS!$P$26,TABLAS!$Q$26,IF(X85&lt;TABLAS!$P$27,TABLAS!$Q$27,IF(X85&gt;=TABLAS!$O$28,TABLAS!$Q$28)))))))))))</f>
        <v>0 a 5</v>
      </c>
      <c r="Z85" s="262">
        <f>VLOOKUP(Y85,TABLAS!$J$18:$K$28,2,FALSE)</f>
        <v>1</v>
      </c>
      <c r="AA85" s="274" t="s">
        <v>262</v>
      </c>
      <c r="AB85" s="262">
        <f>VLOOKUP(AA85,TABLAS!$K$34:$L$39,2,FALSE)</f>
        <v>1</v>
      </c>
      <c r="AC85" s="262" t="str">
        <f>INICIO!$C$11</f>
        <v>ZONA 6</v>
      </c>
      <c r="AD85" s="263">
        <f>VLOOKUP(AC85,TABLAS!$V$18:$W$28,2,FALSE)</f>
        <v>1.1000000000000001</v>
      </c>
      <c r="AE85" s="44"/>
      <c r="AF85" s="44"/>
      <c r="AG85" s="279">
        <f t="shared" si="18"/>
        <v>0</v>
      </c>
      <c r="AH85" s="255">
        <f>IF($AG85&lt;TABLAS!$O$4,TABLAS!$P$4,IF($AG85&lt;TABLAS!$O$5,TABLAS!$P$5,IF($AG85&lt;TABLAS!$O$6,TABLAS!$P$6,IF($AG85&gt;TABLAS!$N$7,TABLAS!$P$7))))</f>
        <v>1</v>
      </c>
      <c r="AI85" s="255">
        <f>VLOOKUP($AH85,TABLAS!$P$4:$R$7,3,FALSE)</f>
        <v>3.4999999999999996E-3</v>
      </c>
      <c r="AJ85" s="255">
        <f>VLOOKUP($AH$3,TABLAS!$P$4:$R$7,2,FALSE)</f>
        <v>0</v>
      </c>
      <c r="AK85" s="280">
        <f t="shared" si="19"/>
        <v>-3.4999999999999996E-3</v>
      </c>
      <c r="AL85" s="44"/>
      <c r="AM85" s="44"/>
      <c r="AN85" s="281">
        <f t="shared" si="20"/>
        <v>0</v>
      </c>
      <c r="AO85" s="44"/>
      <c r="AP85" s="235">
        <f t="shared" si="21"/>
        <v>0</v>
      </c>
      <c r="AQ85" s="44"/>
      <c r="AR85" s="282">
        <f t="shared" si="22"/>
        <v>0</v>
      </c>
      <c r="AS85" s="283">
        <f t="shared" si="23"/>
        <v>0</v>
      </c>
      <c r="AT85" s="44"/>
      <c r="AU85" s="44"/>
      <c r="AV85" s="44"/>
      <c r="AW85" s="44"/>
      <c r="AX85" s="44"/>
      <c r="AY85" s="44"/>
      <c r="AZ85" s="44"/>
      <c r="BA85" s="44"/>
      <c r="BB85" s="44"/>
      <c r="BC85" s="44"/>
      <c r="BD85" s="44"/>
      <c r="BE85" s="44"/>
      <c r="BF85" s="44"/>
      <c r="BG85" s="44"/>
      <c r="BH85" s="44"/>
    </row>
    <row r="86" spans="1:60" ht="35.1" customHeight="1" thickBot="1" x14ac:dyDescent="0.45">
      <c r="A86" s="41">
        <f t="shared" si="24"/>
        <v>84</v>
      </c>
      <c r="B86" s="42">
        <f>Hoja2!B93</f>
        <v>0</v>
      </c>
      <c r="C86" s="14">
        <f>Hoja2!P93</f>
        <v>0</v>
      </c>
      <c r="D86" s="16">
        <f>Hoja2!C93</f>
        <v>0</v>
      </c>
      <c r="E86" s="15">
        <f>Hoja4!J93</f>
        <v>0</v>
      </c>
      <c r="F86" s="15">
        <f>Hoja4!N93</f>
        <v>0</v>
      </c>
      <c r="G86" s="15"/>
      <c r="H86" s="15">
        <f t="shared" si="13"/>
        <v>0</v>
      </c>
      <c r="I86" s="15">
        <f t="shared" si="14"/>
        <v>0</v>
      </c>
      <c r="J86" s="289" t="s">
        <v>209</v>
      </c>
      <c r="K86" s="44"/>
      <c r="L86" s="44"/>
      <c r="M86" s="44"/>
      <c r="N86" s="44"/>
      <c r="O86" s="44"/>
      <c r="P86" s="44"/>
      <c r="Q86" s="44"/>
      <c r="R86" s="44"/>
      <c r="S86" s="262">
        <f t="shared" si="15"/>
        <v>0</v>
      </c>
      <c r="T86" s="266" t="str">
        <f t="shared" si="16"/>
        <v>Economico</v>
      </c>
      <c r="U86">
        <f>VLOOKUP(T86,TABLAS!$J$4:$L$9,3,FALSE)</f>
        <v>1320</v>
      </c>
      <c r="V86">
        <f t="shared" si="25"/>
        <v>2026</v>
      </c>
      <c r="W86" t="str">
        <f>INICIO!$C$28</f>
        <v>2026</v>
      </c>
      <c r="X86" s="268">
        <f t="shared" si="17"/>
        <v>0</v>
      </c>
      <c r="Y86" s="269" t="str">
        <f>IF(X86&lt;TABLAS!$P$18,TABLAS!$Q$18,IF(X86&lt;TABLAS!$P$19,TABLAS!$Q$19,IF(X86&lt;TABLAS!$P$20,TABLAS!$Q$20,IF(X86&lt;TABLAS!$P$21,TABLAS!$Q$21,IF(X86&lt;TABLAS!$P$22,TABLAS!$Q$22,IF(X86&lt;TABLAS!$P$23,TABLAS!$Q$23,IF(X86&lt;TABLAS!$P$24,TABLAS!$Q$24,IF(X86&lt;TABLAS!$P$25,TABLAS!$Q$25,IF(X86&lt;TABLAS!$P$26,TABLAS!$Q$26,IF(X86&lt;TABLAS!$P$27,TABLAS!$Q$27,IF(X86&gt;=TABLAS!$O$28,TABLAS!$Q$28)))))))))))</f>
        <v>0 a 5</v>
      </c>
      <c r="Z86" s="262">
        <f>VLOOKUP(Y86,TABLAS!$J$18:$K$28,2,FALSE)</f>
        <v>1</v>
      </c>
      <c r="AA86" s="274" t="s">
        <v>262</v>
      </c>
      <c r="AB86" s="262">
        <f>VLOOKUP(AA86,TABLAS!$K$34:$L$39,2,FALSE)</f>
        <v>1</v>
      </c>
      <c r="AC86" s="262" t="str">
        <f>INICIO!$C$11</f>
        <v>ZONA 6</v>
      </c>
      <c r="AD86" s="263">
        <f>VLOOKUP(AC86,TABLAS!$V$18:$W$28,2,FALSE)</f>
        <v>1.1000000000000001</v>
      </c>
      <c r="AE86" s="44"/>
      <c r="AF86" s="44"/>
      <c r="AG86" s="279">
        <f t="shared" si="18"/>
        <v>0</v>
      </c>
      <c r="AH86" s="255">
        <f>IF($AG86&lt;TABLAS!$O$4,TABLAS!$P$4,IF($AG86&lt;TABLAS!$O$5,TABLAS!$P$5,IF($AG86&lt;TABLAS!$O$6,TABLAS!$P$6,IF($AG86&gt;TABLAS!$N$7,TABLAS!$P$7))))</f>
        <v>1</v>
      </c>
      <c r="AI86" s="255">
        <f>VLOOKUP($AH86,TABLAS!$P$4:$R$7,3,FALSE)</f>
        <v>3.4999999999999996E-3</v>
      </c>
      <c r="AJ86" s="255">
        <f>VLOOKUP($AH$3,TABLAS!$P$4:$R$7,2,FALSE)</f>
        <v>0</v>
      </c>
      <c r="AK86" s="280">
        <f t="shared" si="19"/>
        <v>-3.4999999999999996E-3</v>
      </c>
      <c r="AL86" s="44"/>
      <c r="AM86" s="44"/>
      <c r="AN86" s="281">
        <f t="shared" si="20"/>
        <v>0</v>
      </c>
      <c r="AO86" s="44"/>
      <c r="AP86" s="235">
        <f t="shared" si="21"/>
        <v>0</v>
      </c>
      <c r="AQ86" s="44"/>
      <c r="AR86" s="282">
        <f t="shared" si="22"/>
        <v>0</v>
      </c>
      <c r="AS86" s="283">
        <f t="shared" si="23"/>
        <v>0</v>
      </c>
      <c r="AT86" s="44"/>
      <c r="AU86" s="44"/>
      <c r="AV86" s="44"/>
      <c r="AW86" s="44"/>
      <c r="AX86" s="44"/>
      <c r="AY86" s="44"/>
      <c r="AZ86" s="44"/>
      <c r="BA86" s="44"/>
      <c r="BB86" s="44"/>
      <c r="BC86" s="44"/>
      <c r="BD86" s="44"/>
      <c r="BE86" s="44"/>
      <c r="BF86" s="44"/>
      <c r="BG86" s="44"/>
      <c r="BH86" s="44"/>
    </row>
    <row r="87" spans="1:60" ht="35.1" customHeight="1" thickBot="1" x14ac:dyDescent="0.45">
      <c r="A87" s="22">
        <f t="shared" si="24"/>
        <v>85</v>
      </c>
      <c r="B87" s="43">
        <f>Hoja2!B94</f>
        <v>0</v>
      </c>
      <c r="C87" s="38">
        <f>Hoja2!P94</f>
        <v>0</v>
      </c>
      <c r="D87" s="39">
        <f>Hoja2!C94</f>
        <v>0</v>
      </c>
      <c r="E87" s="40">
        <f>Hoja4!J94</f>
        <v>0</v>
      </c>
      <c r="F87" s="40">
        <f>Hoja4!N94</f>
        <v>0</v>
      </c>
      <c r="G87" s="40"/>
      <c r="H87" s="40">
        <f t="shared" si="13"/>
        <v>0</v>
      </c>
      <c r="I87" s="40">
        <f t="shared" si="14"/>
        <v>0</v>
      </c>
      <c r="J87" s="290" t="s">
        <v>209</v>
      </c>
      <c r="K87" s="44"/>
      <c r="L87" s="44"/>
      <c r="M87" s="44"/>
      <c r="N87" s="44"/>
      <c r="O87" s="44"/>
      <c r="P87" s="44"/>
      <c r="Q87" s="44"/>
      <c r="R87" s="44"/>
      <c r="S87" s="262">
        <f t="shared" si="15"/>
        <v>0</v>
      </c>
      <c r="T87" s="266" t="str">
        <f t="shared" si="16"/>
        <v>Economico</v>
      </c>
      <c r="U87">
        <f>VLOOKUP(T87,TABLAS!$J$4:$L$9,3,FALSE)</f>
        <v>1320</v>
      </c>
      <c r="V87">
        <f t="shared" si="25"/>
        <v>2026</v>
      </c>
      <c r="W87" t="str">
        <f>INICIO!$C$28</f>
        <v>2026</v>
      </c>
      <c r="X87" s="268">
        <f t="shared" si="17"/>
        <v>0</v>
      </c>
      <c r="Y87" s="269" t="str">
        <f>IF(X87&lt;TABLAS!$P$18,TABLAS!$Q$18,IF(X87&lt;TABLAS!$P$19,TABLAS!$Q$19,IF(X87&lt;TABLAS!$P$20,TABLAS!$Q$20,IF(X87&lt;TABLAS!$P$21,TABLAS!$Q$21,IF(X87&lt;TABLAS!$P$22,TABLAS!$Q$22,IF(X87&lt;TABLAS!$P$23,TABLAS!$Q$23,IF(X87&lt;TABLAS!$P$24,TABLAS!$Q$24,IF(X87&lt;TABLAS!$P$25,TABLAS!$Q$25,IF(X87&lt;TABLAS!$P$26,TABLAS!$Q$26,IF(X87&lt;TABLAS!$P$27,TABLAS!$Q$27,IF(X87&gt;=TABLAS!$O$28,TABLAS!$Q$28)))))))))))</f>
        <v>0 a 5</v>
      </c>
      <c r="Z87" s="262">
        <f>VLOOKUP(Y87,TABLAS!$J$18:$K$28,2,FALSE)</f>
        <v>1</v>
      </c>
      <c r="AA87" s="274" t="s">
        <v>262</v>
      </c>
      <c r="AB87" s="262">
        <f>VLOOKUP(AA87,TABLAS!$K$34:$L$39,2,FALSE)</f>
        <v>1</v>
      </c>
      <c r="AC87" s="262" t="str">
        <f>INICIO!$C$11</f>
        <v>ZONA 6</v>
      </c>
      <c r="AD87" s="263">
        <f>VLOOKUP(AC87,TABLAS!$V$18:$W$28,2,FALSE)</f>
        <v>1.1000000000000001</v>
      </c>
      <c r="AE87" s="44"/>
      <c r="AF87" s="44"/>
      <c r="AG87" s="279">
        <f t="shared" si="18"/>
        <v>0</v>
      </c>
      <c r="AH87" s="255">
        <f>IF($AG87&lt;TABLAS!$O$4,TABLAS!$P$4,IF($AG87&lt;TABLAS!$O$5,TABLAS!$P$5,IF($AG87&lt;TABLAS!$O$6,TABLAS!$P$6,IF($AG87&gt;TABLAS!$N$7,TABLAS!$P$7))))</f>
        <v>1</v>
      </c>
      <c r="AI87" s="255">
        <f>VLOOKUP($AH87,TABLAS!$P$4:$R$7,3,FALSE)</f>
        <v>3.4999999999999996E-3</v>
      </c>
      <c r="AJ87" s="255">
        <f>VLOOKUP($AH$3,TABLAS!$P$4:$R$7,2,FALSE)</f>
        <v>0</v>
      </c>
      <c r="AK87" s="280">
        <f t="shared" si="19"/>
        <v>-3.4999999999999996E-3</v>
      </c>
      <c r="AL87" s="44"/>
      <c r="AM87" s="44"/>
      <c r="AN87" s="281">
        <f t="shared" si="20"/>
        <v>0</v>
      </c>
      <c r="AO87" s="44"/>
      <c r="AP87" s="235">
        <f t="shared" si="21"/>
        <v>0</v>
      </c>
      <c r="AQ87" s="44"/>
      <c r="AR87" s="282">
        <f t="shared" si="22"/>
        <v>0</v>
      </c>
      <c r="AS87" s="283">
        <f t="shared" si="23"/>
        <v>0</v>
      </c>
      <c r="AT87" s="44"/>
      <c r="AU87" s="44"/>
      <c r="AV87" s="44"/>
      <c r="AW87" s="44"/>
      <c r="AX87" s="44"/>
      <c r="AY87" s="44"/>
      <c r="AZ87" s="44"/>
      <c r="BA87" s="44"/>
      <c r="BB87" s="44"/>
      <c r="BC87" s="44"/>
      <c r="BD87" s="44"/>
      <c r="BE87" s="44"/>
      <c r="BF87" s="44"/>
      <c r="BG87" s="44"/>
      <c r="BH87" s="44"/>
    </row>
    <row r="88" spans="1:60" ht="35.1" customHeight="1" thickBot="1" x14ac:dyDescent="0.45">
      <c r="A88" s="41">
        <f t="shared" si="24"/>
        <v>86</v>
      </c>
      <c r="B88" s="42">
        <f>Hoja2!B95</f>
        <v>0</v>
      </c>
      <c r="C88" s="14">
        <f>Hoja2!P95</f>
        <v>0</v>
      </c>
      <c r="D88" s="16">
        <f>Hoja2!C95</f>
        <v>0</v>
      </c>
      <c r="E88" s="15">
        <f>Hoja4!J95</f>
        <v>0</v>
      </c>
      <c r="F88" s="15">
        <f>Hoja4!N95</f>
        <v>0</v>
      </c>
      <c r="G88" s="15"/>
      <c r="H88" s="15">
        <f t="shared" si="13"/>
        <v>0</v>
      </c>
      <c r="I88" s="15">
        <f t="shared" si="14"/>
        <v>0</v>
      </c>
      <c r="J88" s="289" t="s">
        <v>209</v>
      </c>
      <c r="K88" s="44"/>
      <c r="L88" s="44"/>
      <c r="M88" s="44"/>
      <c r="N88" s="44"/>
      <c r="O88" s="44"/>
      <c r="P88" s="44"/>
      <c r="Q88" s="44"/>
      <c r="R88" s="44"/>
      <c r="S88" s="262">
        <f t="shared" si="15"/>
        <v>0</v>
      </c>
      <c r="T88" s="266" t="str">
        <f t="shared" si="16"/>
        <v>Economico</v>
      </c>
      <c r="U88">
        <f>VLOOKUP(T88,TABLAS!$J$4:$L$9,3,FALSE)</f>
        <v>1320</v>
      </c>
      <c r="V88">
        <f t="shared" si="25"/>
        <v>2026</v>
      </c>
      <c r="W88" t="str">
        <f>INICIO!$C$28</f>
        <v>2026</v>
      </c>
      <c r="X88" s="268">
        <f t="shared" si="17"/>
        <v>0</v>
      </c>
      <c r="Y88" s="269" t="str">
        <f>IF(X88&lt;TABLAS!$P$18,TABLAS!$Q$18,IF(X88&lt;TABLAS!$P$19,TABLAS!$Q$19,IF(X88&lt;TABLAS!$P$20,TABLAS!$Q$20,IF(X88&lt;TABLAS!$P$21,TABLAS!$Q$21,IF(X88&lt;TABLAS!$P$22,TABLAS!$Q$22,IF(X88&lt;TABLAS!$P$23,TABLAS!$Q$23,IF(X88&lt;TABLAS!$P$24,TABLAS!$Q$24,IF(X88&lt;TABLAS!$P$25,TABLAS!$Q$25,IF(X88&lt;TABLAS!$P$26,TABLAS!$Q$26,IF(X88&lt;TABLAS!$P$27,TABLAS!$Q$27,IF(X88&gt;=TABLAS!$O$28,TABLAS!$Q$28)))))))))))</f>
        <v>0 a 5</v>
      </c>
      <c r="Z88" s="262">
        <f>VLOOKUP(Y88,TABLAS!$J$18:$K$28,2,FALSE)</f>
        <v>1</v>
      </c>
      <c r="AA88" s="274" t="s">
        <v>262</v>
      </c>
      <c r="AB88" s="262">
        <f>VLOOKUP(AA88,TABLAS!$K$34:$L$39,2,FALSE)</f>
        <v>1</v>
      </c>
      <c r="AC88" s="262" t="str">
        <f>INICIO!$C$11</f>
        <v>ZONA 6</v>
      </c>
      <c r="AD88" s="263">
        <f>VLOOKUP(AC88,TABLAS!$V$18:$W$28,2,FALSE)</f>
        <v>1.1000000000000001</v>
      </c>
      <c r="AE88" s="44"/>
      <c r="AF88" s="44"/>
      <c r="AG88" s="279">
        <f t="shared" si="18"/>
        <v>0</v>
      </c>
      <c r="AH88" s="255">
        <f>IF($AG88&lt;TABLAS!$O$4,TABLAS!$P$4,IF($AG88&lt;TABLAS!$O$5,TABLAS!$P$5,IF($AG88&lt;TABLAS!$O$6,TABLAS!$P$6,IF($AG88&gt;TABLAS!$N$7,TABLAS!$P$7))))</f>
        <v>1</v>
      </c>
      <c r="AI88" s="255">
        <f>VLOOKUP($AH88,TABLAS!$P$4:$R$7,3,FALSE)</f>
        <v>3.4999999999999996E-3</v>
      </c>
      <c r="AJ88" s="255">
        <f>VLOOKUP($AH$3,TABLAS!$P$4:$R$7,2,FALSE)</f>
        <v>0</v>
      </c>
      <c r="AK88" s="280">
        <f t="shared" si="19"/>
        <v>-3.4999999999999996E-3</v>
      </c>
      <c r="AL88" s="44"/>
      <c r="AM88" s="44"/>
      <c r="AN88" s="281">
        <f t="shared" si="20"/>
        <v>0</v>
      </c>
      <c r="AO88" s="44"/>
      <c r="AP88" s="235">
        <f t="shared" si="21"/>
        <v>0</v>
      </c>
      <c r="AQ88" s="44"/>
      <c r="AR88" s="282">
        <f t="shared" si="22"/>
        <v>0</v>
      </c>
      <c r="AS88" s="283">
        <f t="shared" si="23"/>
        <v>0</v>
      </c>
      <c r="AT88" s="44"/>
      <c r="AU88" s="44"/>
      <c r="AV88" s="44"/>
      <c r="AW88" s="44"/>
      <c r="AX88" s="44"/>
      <c r="AY88" s="44"/>
      <c r="AZ88" s="44"/>
      <c r="BA88" s="44"/>
      <c r="BB88" s="44"/>
      <c r="BC88" s="44"/>
      <c r="BD88" s="44"/>
      <c r="BE88" s="44"/>
      <c r="BF88" s="44"/>
      <c r="BG88" s="44"/>
      <c r="BH88" s="44"/>
    </row>
    <row r="89" spans="1:60" ht="35.1" customHeight="1" thickBot="1" x14ac:dyDescent="0.45">
      <c r="A89" s="41">
        <f t="shared" si="24"/>
        <v>87</v>
      </c>
      <c r="B89" s="42">
        <f>Hoja2!B96</f>
        <v>0</v>
      </c>
      <c r="C89" s="14">
        <f>Hoja2!P96</f>
        <v>0</v>
      </c>
      <c r="D89" s="16">
        <f>Hoja2!C96</f>
        <v>0</v>
      </c>
      <c r="E89" s="15">
        <f>Hoja4!J96</f>
        <v>0</v>
      </c>
      <c r="F89" s="15">
        <f>Hoja4!N96</f>
        <v>0</v>
      </c>
      <c r="G89" s="15"/>
      <c r="H89" s="15">
        <f t="shared" si="13"/>
        <v>0</v>
      </c>
      <c r="I89" s="15">
        <f t="shared" si="14"/>
        <v>0</v>
      </c>
      <c r="J89" s="289" t="s">
        <v>209</v>
      </c>
      <c r="K89" s="44"/>
      <c r="L89" s="44"/>
      <c r="M89" s="44"/>
      <c r="N89" s="44"/>
      <c r="O89" s="44"/>
      <c r="P89" s="44"/>
      <c r="Q89" s="44"/>
      <c r="R89" s="44"/>
      <c r="S89" s="262">
        <f t="shared" si="15"/>
        <v>0</v>
      </c>
      <c r="T89" s="266" t="str">
        <f t="shared" si="16"/>
        <v>Economico</v>
      </c>
      <c r="U89">
        <f>VLOOKUP(T89,TABLAS!$J$4:$L$9,3,FALSE)</f>
        <v>1320</v>
      </c>
      <c r="V89">
        <f t="shared" si="25"/>
        <v>2026</v>
      </c>
      <c r="W89" t="str">
        <f>INICIO!$C$28</f>
        <v>2026</v>
      </c>
      <c r="X89" s="268">
        <f t="shared" si="17"/>
        <v>0</v>
      </c>
      <c r="Y89" s="269" t="str">
        <f>IF(X89&lt;TABLAS!$P$18,TABLAS!$Q$18,IF(X89&lt;TABLAS!$P$19,TABLAS!$Q$19,IF(X89&lt;TABLAS!$P$20,TABLAS!$Q$20,IF(X89&lt;TABLAS!$P$21,TABLAS!$Q$21,IF(X89&lt;TABLAS!$P$22,TABLAS!$Q$22,IF(X89&lt;TABLAS!$P$23,TABLAS!$Q$23,IF(X89&lt;TABLAS!$P$24,TABLAS!$Q$24,IF(X89&lt;TABLAS!$P$25,TABLAS!$Q$25,IF(X89&lt;TABLAS!$P$26,TABLAS!$Q$26,IF(X89&lt;TABLAS!$P$27,TABLAS!$Q$27,IF(X89&gt;=TABLAS!$O$28,TABLAS!$Q$28)))))))))))</f>
        <v>0 a 5</v>
      </c>
      <c r="Z89" s="262">
        <f>VLOOKUP(Y89,TABLAS!$J$18:$K$28,2,FALSE)</f>
        <v>1</v>
      </c>
      <c r="AA89" s="274" t="s">
        <v>262</v>
      </c>
      <c r="AB89" s="262">
        <f>VLOOKUP(AA89,TABLAS!$K$34:$L$39,2,FALSE)</f>
        <v>1</v>
      </c>
      <c r="AC89" s="262" t="str">
        <f>INICIO!$C$11</f>
        <v>ZONA 6</v>
      </c>
      <c r="AD89" s="263">
        <f>VLOOKUP(AC89,TABLAS!$V$18:$W$28,2,FALSE)</f>
        <v>1.1000000000000001</v>
      </c>
      <c r="AE89" s="44"/>
      <c r="AF89" s="44"/>
      <c r="AG89" s="279">
        <f t="shared" si="18"/>
        <v>0</v>
      </c>
      <c r="AH89" s="255">
        <f>IF($AG89&lt;TABLAS!$O$4,TABLAS!$P$4,IF($AG89&lt;TABLAS!$O$5,TABLAS!$P$5,IF($AG89&lt;TABLAS!$O$6,TABLAS!$P$6,IF($AG89&gt;TABLAS!$N$7,TABLAS!$P$7))))</f>
        <v>1</v>
      </c>
      <c r="AI89" s="255">
        <f>VLOOKUP($AH89,TABLAS!$P$4:$R$7,3,FALSE)</f>
        <v>3.4999999999999996E-3</v>
      </c>
      <c r="AJ89" s="255">
        <f>VLOOKUP($AH$3,TABLAS!$P$4:$R$7,2,FALSE)</f>
        <v>0</v>
      </c>
      <c r="AK89" s="280">
        <f t="shared" si="19"/>
        <v>-3.4999999999999996E-3</v>
      </c>
      <c r="AL89" s="44"/>
      <c r="AM89" s="44"/>
      <c r="AN89" s="281">
        <f t="shared" si="20"/>
        <v>0</v>
      </c>
      <c r="AO89" s="44"/>
      <c r="AP89" s="235">
        <f t="shared" si="21"/>
        <v>0</v>
      </c>
      <c r="AQ89" s="44"/>
      <c r="AR89" s="282">
        <f t="shared" si="22"/>
        <v>0</v>
      </c>
      <c r="AS89" s="283">
        <f t="shared" si="23"/>
        <v>0</v>
      </c>
      <c r="AT89" s="44"/>
      <c r="AU89" s="44"/>
      <c r="AV89" s="44"/>
      <c r="AW89" s="44"/>
      <c r="AX89" s="44"/>
      <c r="AY89" s="44"/>
      <c r="AZ89" s="44"/>
      <c r="BA89" s="44"/>
      <c r="BB89" s="44"/>
      <c r="BC89" s="44"/>
      <c r="BD89" s="44"/>
      <c r="BE89" s="44"/>
      <c r="BF89" s="44"/>
      <c r="BG89" s="44"/>
      <c r="BH89" s="44"/>
    </row>
    <row r="90" spans="1:60" ht="35.1" customHeight="1" thickBot="1" x14ac:dyDescent="0.45">
      <c r="A90" s="41">
        <f t="shared" si="24"/>
        <v>88</v>
      </c>
      <c r="B90" s="42">
        <f>Hoja2!B97</f>
        <v>0</v>
      </c>
      <c r="C90" s="14">
        <f>Hoja2!P97</f>
        <v>0</v>
      </c>
      <c r="D90" s="16">
        <f>Hoja2!C97</f>
        <v>0</v>
      </c>
      <c r="E90" s="15">
        <f>Hoja4!J97</f>
        <v>0</v>
      </c>
      <c r="F90" s="15">
        <f>Hoja4!N97</f>
        <v>0</v>
      </c>
      <c r="G90" s="15"/>
      <c r="H90" s="15">
        <f t="shared" si="13"/>
        <v>0</v>
      </c>
      <c r="I90" s="15">
        <f t="shared" si="14"/>
        <v>0</v>
      </c>
      <c r="J90" s="289" t="s">
        <v>209</v>
      </c>
      <c r="K90" s="44"/>
      <c r="L90" s="44"/>
      <c r="M90" s="44"/>
      <c r="N90" s="44"/>
      <c r="O90" s="44"/>
      <c r="P90" s="44"/>
      <c r="Q90" s="44"/>
      <c r="R90" s="44"/>
      <c r="S90" s="262">
        <f t="shared" si="15"/>
        <v>0</v>
      </c>
      <c r="T90" s="266" t="str">
        <f t="shared" si="16"/>
        <v>Economico</v>
      </c>
      <c r="U90">
        <f>VLOOKUP(T90,TABLAS!$J$4:$L$9,3,FALSE)</f>
        <v>1320</v>
      </c>
      <c r="V90">
        <f t="shared" si="25"/>
        <v>2026</v>
      </c>
      <c r="W90" t="str">
        <f>INICIO!$C$28</f>
        <v>2026</v>
      </c>
      <c r="X90" s="268">
        <f t="shared" si="17"/>
        <v>0</v>
      </c>
      <c r="Y90" s="269" t="str">
        <f>IF(X90&lt;TABLAS!$P$18,TABLAS!$Q$18,IF(X90&lt;TABLAS!$P$19,TABLAS!$Q$19,IF(X90&lt;TABLAS!$P$20,TABLAS!$Q$20,IF(X90&lt;TABLAS!$P$21,TABLAS!$Q$21,IF(X90&lt;TABLAS!$P$22,TABLAS!$Q$22,IF(X90&lt;TABLAS!$P$23,TABLAS!$Q$23,IF(X90&lt;TABLAS!$P$24,TABLAS!$Q$24,IF(X90&lt;TABLAS!$P$25,TABLAS!$Q$25,IF(X90&lt;TABLAS!$P$26,TABLAS!$Q$26,IF(X90&lt;TABLAS!$P$27,TABLAS!$Q$27,IF(X90&gt;=TABLAS!$O$28,TABLAS!$Q$28)))))))))))</f>
        <v>0 a 5</v>
      </c>
      <c r="Z90" s="262">
        <f>VLOOKUP(Y90,TABLAS!$J$18:$K$28,2,FALSE)</f>
        <v>1</v>
      </c>
      <c r="AA90" s="274" t="s">
        <v>262</v>
      </c>
      <c r="AB90" s="262">
        <f>VLOOKUP(AA90,TABLAS!$K$34:$L$39,2,FALSE)</f>
        <v>1</v>
      </c>
      <c r="AC90" s="262" t="str">
        <f>INICIO!$C$11</f>
        <v>ZONA 6</v>
      </c>
      <c r="AD90" s="263">
        <f>VLOOKUP(AC90,TABLAS!$V$18:$W$28,2,FALSE)</f>
        <v>1.1000000000000001</v>
      </c>
      <c r="AE90" s="44"/>
      <c r="AF90" s="44"/>
      <c r="AG90" s="279">
        <f t="shared" si="18"/>
        <v>0</v>
      </c>
      <c r="AH90" s="255">
        <f>IF($AG90&lt;TABLAS!$O$4,TABLAS!$P$4,IF($AG90&lt;TABLAS!$O$5,TABLAS!$P$5,IF($AG90&lt;TABLAS!$O$6,TABLAS!$P$6,IF($AG90&gt;TABLAS!$N$7,TABLAS!$P$7))))</f>
        <v>1</v>
      </c>
      <c r="AI90" s="255">
        <f>VLOOKUP($AH90,TABLAS!$P$4:$R$7,3,FALSE)</f>
        <v>3.4999999999999996E-3</v>
      </c>
      <c r="AJ90" s="255">
        <f>VLOOKUP($AH$3,TABLAS!$P$4:$R$7,2,FALSE)</f>
        <v>0</v>
      </c>
      <c r="AK90" s="280">
        <f t="shared" si="19"/>
        <v>-3.4999999999999996E-3</v>
      </c>
      <c r="AL90" s="44"/>
      <c r="AM90" s="44"/>
      <c r="AN90" s="281">
        <f t="shared" si="20"/>
        <v>0</v>
      </c>
      <c r="AO90" s="44"/>
      <c r="AP90" s="235">
        <f t="shared" si="21"/>
        <v>0</v>
      </c>
      <c r="AQ90" s="44"/>
      <c r="AR90" s="282">
        <f t="shared" si="22"/>
        <v>0</v>
      </c>
      <c r="AS90" s="283">
        <f t="shared" si="23"/>
        <v>0</v>
      </c>
      <c r="AT90" s="44"/>
      <c r="AU90" s="44"/>
      <c r="AV90" s="44"/>
      <c r="AW90" s="44"/>
      <c r="AX90" s="44"/>
      <c r="AY90" s="44"/>
      <c r="AZ90" s="44"/>
      <c r="BA90" s="44"/>
      <c r="BB90" s="44"/>
      <c r="BC90" s="44"/>
      <c r="BD90" s="44"/>
      <c r="BE90" s="44"/>
      <c r="BF90" s="44"/>
      <c r="BG90" s="44"/>
      <c r="BH90" s="44"/>
    </row>
    <row r="91" spans="1:60" ht="35.1" customHeight="1" thickBot="1" x14ac:dyDescent="0.45">
      <c r="A91" s="41">
        <f t="shared" si="24"/>
        <v>89</v>
      </c>
      <c r="B91" s="42">
        <f>Hoja2!B98</f>
        <v>0</v>
      </c>
      <c r="C91" s="14">
        <f>Hoja2!P98</f>
        <v>0</v>
      </c>
      <c r="D91" s="16">
        <f>Hoja2!C98</f>
        <v>0</v>
      </c>
      <c r="E91" s="15">
        <f>Hoja4!J98</f>
        <v>0</v>
      </c>
      <c r="F91" s="15">
        <f>Hoja4!N98</f>
        <v>0</v>
      </c>
      <c r="G91" s="15"/>
      <c r="H91" s="15">
        <f t="shared" si="13"/>
        <v>0</v>
      </c>
      <c r="I91" s="15">
        <f t="shared" si="14"/>
        <v>0</v>
      </c>
      <c r="J91" s="289" t="s">
        <v>209</v>
      </c>
      <c r="K91" s="44"/>
      <c r="L91" s="44"/>
      <c r="M91" s="44"/>
      <c r="N91" s="44"/>
      <c r="O91" s="44"/>
      <c r="P91" s="44"/>
      <c r="Q91" s="44"/>
      <c r="R91" s="44"/>
      <c r="S91" s="262">
        <f t="shared" si="15"/>
        <v>0</v>
      </c>
      <c r="T91" s="266" t="str">
        <f t="shared" si="16"/>
        <v>Economico</v>
      </c>
      <c r="U91">
        <f>VLOOKUP(T91,TABLAS!$J$4:$L$9,3,FALSE)</f>
        <v>1320</v>
      </c>
      <c r="V91">
        <f t="shared" si="25"/>
        <v>2026</v>
      </c>
      <c r="W91" t="str">
        <f>INICIO!$C$28</f>
        <v>2026</v>
      </c>
      <c r="X91" s="268">
        <f t="shared" si="17"/>
        <v>0</v>
      </c>
      <c r="Y91" s="269" t="str">
        <f>IF(X91&lt;TABLAS!$P$18,TABLAS!$Q$18,IF(X91&lt;TABLAS!$P$19,TABLAS!$Q$19,IF(X91&lt;TABLAS!$P$20,TABLAS!$Q$20,IF(X91&lt;TABLAS!$P$21,TABLAS!$Q$21,IF(X91&lt;TABLAS!$P$22,TABLAS!$Q$22,IF(X91&lt;TABLAS!$P$23,TABLAS!$Q$23,IF(X91&lt;TABLAS!$P$24,TABLAS!$Q$24,IF(X91&lt;TABLAS!$P$25,TABLAS!$Q$25,IF(X91&lt;TABLAS!$P$26,TABLAS!$Q$26,IF(X91&lt;TABLAS!$P$27,TABLAS!$Q$27,IF(X91&gt;=TABLAS!$O$28,TABLAS!$Q$28)))))))))))</f>
        <v>0 a 5</v>
      </c>
      <c r="Z91" s="262">
        <f>VLOOKUP(Y91,TABLAS!$J$18:$K$28,2,FALSE)</f>
        <v>1</v>
      </c>
      <c r="AA91" s="274" t="s">
        <v>262</v>
      </c>
      <c r="AB91" s="262">
        <f>VLOOKUP(AA91,TABLAS!$K$34:$L$39,2,FALSE)</f>
        <v>1</v>
      </c>
      <c r="AC91" s="262" t="str">
        <f>INICIO!$C$11</f>
        <v>ZONA 6</v>
      </c>
      <c r="AD91" s="263">
        <f>VLOOKUP(AC91,TABLAS!$V$18:$W$28,2,FALSE)</f>
        <v>1.1000000000000001</v>
      </c>
      <c r="AE91" s="44"/>
      <c r="AF91" s="44"/>
      <c r="AG91" s="279">
        <f t="shared" si="18"/>
        <v>0</v>
      </c>
      <c r="AH91" s="255">
        <f>IF($AG91&lt;TABLAS!$O$4,TABLAS!$P$4,IF($AG91&lt;TABLAS!$O$5,TABLAS!$P$5,IF($AG91&lt;TABLAS!$O$6,TABLAS!$P$6,IF($AG91&gt;TABLAS!$N$7,TABLAS!$P$7))))</f>
        <v>1</v>
      </c>
      <c r="AI91" s="255">
        <f>VLOOKUP($AH91,TABLAS!$P$4:$R$7,3,FALSE)</f>
        <v>3.4999999999999996E-3</v>
      </c>
      <c r="AJ91" s="255">
        <f>VLOOKUP($AH$3,TABLAS!$P$4:$R$7,2,FALSE)</f>
        <v>0</v>
      </c>
      <c r="AK91" s="280">
        <f t="shared" si="19"/>
        <v>-3.4999999999999996E-3</v>
      </c>
      <c r="AL91" s="44"/>
      <c r="AM91" s="44"/>
      <c r="AN91" s="281">
        <f t="shared" si="20"/>
        <v>0</v>
      </c>
      <c r="AO91" s="44"/>
      <c r="AP91" s="235">
        <f t="shared" si="21"/>
        <v>0</v>
      </c>
      <c r="AQ91" s="44"/>
      <c r="AR91" s="282">
        <f t="shared" si="22"/>
        <v>0</v>
      </c>
      <c r="AS91" s="283">
        <f t="shared" si="23"/>
        <v>0</v>
      </c>
      <c r="AT91" s="44"/>
      <c r="AU91" s="44"/>
      <c r="AV91" s="44"/>
      <c r="AW91" s="44"/>
      <c r="AX91" s="44"/>
      <c r="AY91" s="44"/>
      <c r="AZ91" s="44"/>
      <c r="BA91" s="44"/>
      <c r="BB91" s="44"/>
      <c r="BC91" s="44"/>
      <c r="BD91" s="44"/>
      <c r="BE91" s="44"/>
      <c r="BF91" s="44"/>
      <c r="BG91" s="44"/>
      <c r="BH91" s="44"/>
    </row>
    <row r="92" spans="1:60" ht="35.1" customHeight="1" thickBot="1" x14ac:dyDescent="0.45">
      <c r="A92" s="22">
        <f t="shared" si="24"/>
        <v>90</v>
      </c>
      <c r="B92" s="43">
        <f>Hoja2!B99</f>
        <v>0</v>
      </c>
      <c r="C92" s="38">
        <f>Hoja2!P99</f>
        <v>0</v>
      </c>
      <c r="D92" s="39">
        <f>Hoja2!C99</f>
        <v>0</v>
      </c>
      <c r="E92" s="40">
        <f>Hoja4!J99</f>
        <v>0</v>
      </c>
      <c r="F92" s="40">
        <f>Hoja4!N99</f>
        <v>0</v>
      </c>
      <c r="G92" s="40"/>
      <c r="H92" s="40">
        <f t="shared" si="13"/>
        <v>0</v>
      </c>
      <c r="I92" s="40">
        <f t="shared" si="14"/>
        <v>0</v>
      </c>
      <c r="J92" s="290" t="s">
        <v>209</v>
      </c>
      <c r="K92" s="44"/>
      <c r="L92" s="44"/>
      <c r="M92" s="44"/>
      <c r="N92" s="44"/>
      <c r="O92" s="44"/>
      <c r="P92" s="44"/>
      <c r="Q92" s="44"/>
      <c r="R92" s="44"/>
      <c r="S92" s="262">
        <f t="shared" si="15"/>
        <v>0</v>
      </c>
      <c r="T92" s="266" t="str">
        <f t="shared" si="16"/>
        <v>Economico</v>
      </c>
      <c r="U92">
        <f>VLOOKUP(T92,TABLAS!$J$4:$L$9,3,FALSE)</f>
        <v>1320</v>
      </c>
      <c r="V92">
        <f t="shared" si="25"/>
        <v>2026</v>
      </c>
      <c r="W92" t="str">
        <f>INICIO!$C$28</f>
        <v>2026</v>
      </c>
      <c r="X92" s="268">
        <f t="shared" si="17"/>
        <v>0</v>
      </c>
      <c r="Y92" s="269" t="str">
        <f>IF(X92&lt;TABLAS!$P$18,TABLAS!$Q$18,IF(X92&lt;TABLAS!$P$19,TABLAS!$Q$19,IF(X92&lt;TABLAS!$P$20,TABLAS!$Q$20,IF(X92&lt;TABLAS!$P$21,TABLAS!$Q$21,IF(X92&lt;TABLAS!$P$22,TABLAS!$Q$22,IF(X92&lt;TABLAS!$P$23,TABLAS!$Q$23,IF(X92&lt;TABLAS!$P$24,TABLAS!$Q$24,IF(X92&lt;TABLAS!$P$25,TABLAS!$Q$25,IF(X92&lt;TABLAS!$P$26,TABLAS!$Q$26,IF(X92&lt;TABLAS!$P$27,TABLAS!$Q$27,IF(X92&gt;=TABLAS!$O$28,TABLAS!$Q$28)))))))))))</f>
        <v>0 a 5</v>
      </c>
      <c r="Z92" s="262">
        <f>VLOOKUP(Y92,TABLAS!$J$18:$K$28,2,FALSE)</f>
        <v>1</v>
      </c>
      <c r="AA92" s="274" t="s">
        <v>262</v>
      </c>
      <c r="AB92" s="262">
        <f>VLOOKUP(AA92,TABLAS!$K$34:$L$39,2,FALSE)</f>
        <v>1</v>
      </c>
      <c r="AC92" s="262" t="str">
        <f>INICIO!$C$11</f>
        <v>ZONA 6</v>
      </c>
      <c r="AD92" s="263">
        <f>VLOOKUP(AC92,TABLAS!$V$18:$W$28,2,FALSE)</f>
        <v>1.1000000000000001</v>
      </c>
      <c r="AE92" s="44"/>
      <c r="AF92" s="44"/>
      <c r="AG92" s="279">
        <f t="shared" si="18"/>
        <v>0</v>
      </c>
      <c r="AH92" s="255">
        <f>IF($AG92&lt;TABLAS!$O$4,TABLAS!$P$4,IF($AG92&lt;TABLAS!$O$5,TABLAS!$P$5,IF($AG92&lt;TABLAS!$O$6,TABLAS!$P$6,IF($AG92&gt;TABLAS!$N$7,TABLAS!$P$7))))</f>
        <v>1</v>
      </c>
      <c r="AI92" s="255">
        <f>VLOOKUP($AH92,TABLAS!$P$4:$R$7,3,FALSE)</f>
        <v>3.4999999999999996E-3</v>
      </c>
      <c r="AJ92" s="255">
        <f>VLOOKUP($AH$3,TABLAS!$P$4:$R$7,2,FALSE)</f>
        <v>0</v>
      </c>
      <c r="AK92" s="280">
        <f t="shared" si="19"/>
        <v>-3.4999999999999996E-3</v>
      </c>
      <c r="AL92" s="44"/>
      <c r="AM92" s="44"/>
      <c r="AN92" s="281">
        <f t="shared" si="20"/>
        <v>0</v>
      </c>
      <c r="AO92" s="44"/>
      <c r="AP92" s="235">
        <f t="shared" si="21"/>
        <v>0</v>
      </c>
      <c r="AQ92" s="44"/>
      <c r="AR92" s="282">
        <f t="shared" si="22"/>
        <v>0</v>
      </c>
      <c r="AS92" s="283">
        <f t="shared" si="23"/>
        <v>0</v>
      </c>
      <c r="AT92" s="44"/>
      <c r="AU92" s="44"/>
      <c r="AV92" s="44"/>
      <c r="AW92" s="44"/>
      <c r="AX92" s="44"/>
      <c r="AY92" s="44"/>
      <c r="AZ92" s="44"/>
      <c r="BA92" s="44"/>
      <c r="BB92" s="44"/>
      <c r="BC92" s="44"/>
      <c r="BD92" s="44"/>
      <c r="BE92" s="44"/>
      <c r="BF92" s="44"/>
      <c r="BG92" s="44"/>
      <c r="BH92" s="44"/>
    </row>
    <row r="93" spans="1:60" ht="35.1" customHeight="1" thickBot="1" x14ac:dyDescent="0.45">
      <c r="A93" s="41">
        <f t="shared" si="24"/>
        <v>91</v>
      </c>
      <c r="B93" s="42">
        <f>Hoja2!B100</f>
        <v>0</v>
      </c>
      <c r="C93" s="14">
        <f>Hoja2!P100</f>
        <v>0</v>
      </c>
      <c r="D93" s="16">
        <f>Hoja2!C100</f>
        <v>0</v>
      </c>
      <c r="E93" s="15">
        <f>Hoja4!J100</f>
        <v>0</v>
      </c>
      <c r="F93" s="15">
        <f>Hoja4!N100</f>
        <v>0</v>
      </c>
      <c r="G93" s="15"/>
      <c r="H93" s="15">
        <f t="shared" si="13"/>
        <v>0</v>
      </c>
      <c r="I93" s="15">
        <f t="shared" si="14"/>
        <v>0</v>
      </c>
      <c r="J93" s="289" t="s">
        <v>209</v>
      </c>
      <c r="K93" s="44"/>
      <c r="L93" s="44"/>
      <c r="M93" s="44"/>
      <c r="N93" s="44"/>
      <c r="O93" s="44"/>
      <c r="P93" s="44"/>
      <c r="Q93" s="44"/>
      <c r="R93" s="44"/>
      <c r="S93" s="262">
        <f t="shared" si="15"/>
        <v>0</v>
      </c>
      <c r="T93" s="266" t="str">
        <f t="shared" si="16"/>
        <v>Economico</v>
      </c>
      <c r="U93">
        <f>VLOOKUP(T93,TABLAS!$J$4:$L$9,3,FALSE)</f>
        <v>1320</v>
      </c>
      <c r="V93">
        <f t="shared" si="25"/>
        <v>2026</v>
      </c>
      <c r="W93" t="str">
        <f>INICIO!$C$28</f>
        <v>2026</v>
      </c>
      <c r="X93" s="268">
        <f t="shared" si="17"/>
        <v>0</v>
      </c>
      <c r="Y93" s="269" t="str">
        <f>IF(X93&lt;TABLAS!$P$18,TABLAS!$Q$18,IF(X93&lt;TABLAS!$P$19,TABLAS!$Q$19,IF(X93&lt;TABLAS!$P$20,TABLAS!$Q$20,IF(X93&lt;TABLAS!$P$21,TABLAS!$Q$21,IF(X93&lt;TABLAS!$P$22,TABLAS!$Q$22,IF(X93&lt;TABLAS!$P$23,TABLAS!$Q$23,IF(X93&lt;TABLAS!$P$24,TABLAS!$Q$24,IF(X93&lt;TABLAS!$P$25,TABLAS!$Q$25,IF(X93&lt;TABLAS!$P$26,TABLAS!$Q$26,IF(X93&lt;TABLAS!$P$27,TABLAS!$Q$27,IF(X93&gt;=TABLAS!$O$28,TABLAS!$Q$28)))))))))))</f>
        <v>0 a 5</v>
      </c>
      <c r="Z93" s="262">
        <f>VLOOKUP(Y93,TABLAS!$J$18:$K$28,2,FALSE)</f>
        <v>1</v>
      </c>
      <c r="AA93" s="274" t="s">
        <v>262</v>
      </c>
      <c r="AB93" s="262">
        <f>VLOOKUP(AA93,TABLAS!$K$34:$L$39,2,FALSE)</f>
        <v>1</v>
      </c>
      <c r="AC93" s="262" t="str">
        <f>INICIO!$C$11</f>
        <v>ZONA 6</v>
      </c>
      <c r="AD93" s="263">
        <f>VLOOKUP(AC93,TABLAS!$V$18:$W$28,2,FALSE)</f>
        <v>1.1000000000000001</v>
      </c>
      <c r="AE93" s="44"/>
      <c r="AF93" s="44"/>
      <c r="AG93" s="279">
        <f t="shared" si="18"/>
        <v>0</v>
      </c>
      <c r="AH93" s="255">
        <f>IF($AG93&lt;TABLAS!$O$4,TABLAS!$P$4,IF($AG93&lt;TABLAS!$O$5,TABLAS!$P$5,IF($AG93&lt;TABLAS!$O$6,TABLAS!$P$6,IF($AG93&gt;TABLAS!$N$7,TABLAS!$P$7))))</f>
        <v>1</v>
      </c>
      <c r="AI93" s="255">
        <f>VLOOKUP($AH93,TABLAS!$P$4:$R$7,3,FALSE)</f>
        <v>3.4999999999999996E-3</v>
      </c>
      <c r="AJ93" s="255">
        <f>VLOOKUP($AH$3,TABLAS!$P$4:$R$7,2,FALSE)</f>
        <v>0</v>
      </c>
      <c r="AK93" s="280">
        <f t="shared" si="19"/>
        <v>-3.4999999999999996E-3</v>
      </c>
      <c r="AL93" s="44"/>
      <c r="AM93" s="44"/>
      <c r="AN93" s="281">
        <f t="shared" si="20"/>
        <v>0</v>
      </c>
      <c r="AO93" s="44"/>
      <c r="AP93" s="235">
        <f t="shared" si="21"/>
        <v>0</v>
      </c>
      <c r="AQ93" s="44"/>
      <c r="AR93" s="282">
        <f t="shared" si="22"/>
        <v>0</v>
      </c>
      <c r="AS93" s="283">
        <f t="shared" si="23"/>
        <v>0</v>
      </c>
      <c r="AT93" s="44"/>
      <c r="AU93" s="44"/>
      <c r="AV93" s="44"/>
      <c r="AW93" s="44"/>
      <c r="AX93" s="44"/>
      <c r="AY93" s="44"/>
      <c r="AZ93" s="44"/>
      <c r="BA93" s="44"/>
      <c r="BB93" s="44"/>
      <c r="BC93" s="44"/>
      <c r="BD93" s="44"/>
      <c r="BE93" s="44"/>
      <c r="BF93" s="44"/>
      <c r="BG93" s="44"/>
      <c r="BH93" s="44"/>
    </row>
    <row r="94" spans="1:60" ht="35.1" customHeight="1" thickBot="1" x14ac:dyDescent="0.45">
      <c r="A94" s="41">
        <f t="shared" si="24"/>
        <v>92</v>
      </c>
      <c r="B94" s="42">
        <f>Hoja2!B101</f>
        <v>0</v>
      </c>
      <c r="C94" s="14">
        <f>Hoja2!P101</f>
        <v>0</v>
      </c>
      <c r="D94" s="16">
        <f>Hoja2!C101</f>
        <v>0</v>
      </c>
      <c r="E94" s="15">
        <f>Hoja4!J101</f>
        <v>0</v>
      </c>
      <c r="F94" s="15">
        <f>Hoja4!N101</f>
        <v>0</v>
      </c>
      <c r="G94" s="15"/>
      <c r="H94" s="15">
        <f t="shared" si="13"/>
        <v>0</v>
      </c>
      <c r="I94" s="15">
        <f t="shared" si="14"/>
        <v>0</v>
      </c>
      <c r="J94" s="289" t="s">
        <v>209</v>
      </c>
      <c r="K94" s="44"/>
      <c r="L94" s="44"/>
      <c r="M94" s="44"/>
      <c r="N94" s="44"/>
      <c r="O94" s="44"/>
      <c r="P94" s="44"/>
      <c r="Q94" s="44"/>
      <c r="R94" s="44"/>
      <c r="S94" s="262">
        <f t="shared" si="15"/>
        <v>0</v>
      </c>
      <c r="T94" s="266" t="str">
        <f t="shared" si="16"/>
        <v>Economico</v>
      </c>
      <c r="U94">
        <f>VLOOKUP(T94,TABLAS!$J$4:$L$9,3,FALSE)</f>
        <v>1320</v>
      </c>
      <c r="V94">
        <f t="shared" si="25"/>
        <v>2026</v>
      </c>
      <c r="W94" t="str">
        <f>INICIO!$C$28</f>
        <v>2026</v>
      </c>
      <c r="X94" s="268">
        <f t="shared" si="17"/>
        <v>0</v>
      </c>
      <c r="Y94" s="269" t="str">
        <f>IF(X94&lt;TABLAS!$P$18,TABLAS!$Q$18,IF(X94&lt;TABLAS!$P$19,TABLAS!$Q$19,IF(X94&lt;TABLAS!$P$20,TABLAS!$Q$20,IF(X94&lt;TABLAS!$P$21,TABLAS!$Q$21,IF(X94&lt;TABLAS!$P$22,TABLAS!$Q$22,IF(X94&lt;TABLAS!$P$23,TABLAS!$Q$23,IF(X94&lt;TABLAS!$P$24,TABLAS!$Q$24,IF(X94&lt;TABLAS!$P$25,TABLAS!$Q$25,IF(X94&lt;TABLAS!$P$26,TABLAS!$Q$26,IF(X94&lt;TABLAS!$P$27,TABLAS!$Q$27,IF(X94&gt;=TABLAS!$O$28,TABLAS!$Q$28)))))))))))</f>
        <v>0 a 5</v>
      </c>
      <c r="Z94" s="262">
        <f>VLOOKUP(Y94,TABLAS!$J$18:$K$28,2,FALSE)</f>
        <v>1</v>
      </c>
      <c r="AA94" s="274" t="s">
        <v>262</v>
      </c>
      <c r="AB94" s="262">
        <f>VLOOKUP(AA94,TABLAS!$K$34:$L$39,2,FALSE)</f>
        <v>1</v>
      </c>
      <c r="AC94" s="262" t="str">
        <f>INICIO!$C$11</f>
        <v>ZONA 6</v>
      </c>
      <c r="AD94" s="263">
        <f>VLOOKUP(AC94,TABLAS!$V$18:$W$28,2,FALSE)</f>
        <v>1.1000000000000001</v>
      </c>
      <c r="AE94" s="44"/>
      <c r="AF94" s="44"/>
      <c r="AG94" s="279">
        <f t="shared" si="18"/>
        <v>0</v>
      </c>
      <c r="AH94" s="255">
        <f>IF($AG94&lt;TABLAS!$O$4,TABLAS!$P$4,IF($AG94&lt;TABLAS!$O$5,TABLAS!$P$5,IF($AG94&lt;TABLAS!$O$6,TABLAS!$P$6,IF($AG94&gt;TABLAS!$N$7,TABLAS!$P$7))))</f>
        <v>1</v>
      </c>
      <c r="AI94" s="255">
        <f>VLOOKUP($AH94,TABLAS!$P$4:$R$7,3,FALSE)</f>
        <v>3.4999999999999996E-3</v>
      </c>
      <c r="AJ94" s="255">
        <f>VLOOKUP($AH$3,TABLAS!$P$4:$R$7,2,FALSE)</f>
        <v>0</v>
      </c>
      <c r="AK94" s="280">
        <f t="shared" si="19"/>
        <v>-3.4999999999999996E-3</v>
      </c>
      <c r="AL94" s="44"/>
      <c r="AM94" s="44"/>
      <c r="AN94" s="281">
        <f t="shared" si="20"/>
        <v>0</v>
      </c>
      <c r="AO94" s="44"/>
      <c r="AP94" s="235">
        <f t="shared" si="21"/>
        <v>0</v>
      </c>
      <c r="AQ94" s="44"/>
      <c r="AR94" s="282">
        <f t="shared" si="22"/>
        <v>0</v>
      </c>
      <c r="AS94" s="283">
        <f t="shared" si="23"/>
        <v>0</v>
      </c>
      <c r="AT94" s="44"/>
      <c r="AU94" s="44"/>
      <c r="AV94" s="44"/>
      <c r="AW94" s="44"/>
      <c r="AX94" s="44"/>
      <c r="AY94" s="44"/>
      <c r="AZ94" s="44"/>
      <c r="BA94" s="44"/>
      <c r="BB94" s="44"/>
      <c r="BC94" s="44"/>
      <c r="BD94" s="44"/>
      <c r="BE94" s="44"/>
      <c r="BF94" s="44"/>
      <c r="BG94" s="44"/>
      <c r="BH94" s="44"/>
    </row>
    <row r="95" spans="1:60" ht="35.1" customHeight="1" thickBot="1" x14ac:dyDescent="0.45">
      <c r="A95" s="41">
        <f t="shared" si="24"/>
        <v>93</v>
      </c>
      <c r="B95" s="42">
        <f>Hoja2!B102</f>
        <v>0</v>
      </c>
      <c r="C95" s="14">
        <f>Hoja2!P102</f>
        <v>0</v>
      </c>
      <c r="D95" s="16">
        <f>Hoja2!C102</f>
        <v>0</v>
      </c>
      <c r="E95" s="15">
        <f>Hoja4!J102</f>
        <v>0</v>
      </c>
      <c r="F95" s="15">
        <f>Hoja4!N102</f>
        <v>0</v>
      </c>
      <c r="G95" s="15"/>
      <c r="H95" s="15">
        <f t="shared" si="13"/>
        <v>0</v>
      </c>
      <c r="I95" s="15">
        <f t="shared" si="14"/>
        <v>0</v>
      </c>
      <c r="J95" s="289" t="s">
        <v>209</v>
      </c>
      <c r="K95" s="44"/>
      <c r="L95" s="44"/>
      <c r="M95" s="44"/>
      <c r="N95" s="44"/>
      <c r="O95" s="44"/>
      <c r="P95" s="44"/>
      <c r="Q95" s="44"/>
      <c r="R95" s="44"/>
      <c r="S95" s="262">
        <f t="shared" si="15"/>
        <v>0</v>
      </c>
      <c r="T95" s="266" t="str">
        <f t="shared" si="16"/>
        <v>Economico</v>
      </c>
      <c r="U95">
        <f>VLOOKUP(T95,TABLAS!$J$4:$L$9,3,FALSE)</f>
        <v>1320</v>
      </c>
      <c r="V95">
        <f t="shared" si="25"/>
        <v>2026</v>
      </c>
      <c r="W95" t="str">
        <f>INICIO!$C$28</f>
        <v>2026</v>
      </c>
      <c r="X95" s="268">
        <f t="shared" si="17"/>
        <v>0</v>
      </c>
      <c r="Y95" s="269" t="str">
        <f>IF(X95&lt;TABLAS!$P$18,TABLAS!$Q$18,IF(X95&lt;TABLAS!$P$19,TABLAS!$Q$19,IF(X95&lt;TABLAS!$P$20,TABLAS!$Q$20,IF(X95&lt;TABLAS!$P$21,TABLAS!$Q$21,IF(X95&lt;TABLAS!$P$22,TABLAS!$Q$22,IF(X95&lt;TABLAS!$P$23,TABLAS!$Q$23,IF(X95&lt;TABLAS!$P$24,TABLAS!$Q$24,IF(X95&lt;TABLAS!$P$25,TABLAS!$Q$25,IF(X95&lt;TABLAS!$P$26,TABLAS!$Q$26,IF(X95&lt;TABLAS!$P$27,TABLAS!$Q$27,IF(X95&gt;=TABLAS!$O$28,TABLAS!$Q$28)))))))))))</f>
        <v>0 a 5</v>
      </c>
      <c r="Z95" s="262">
        <f>VLOOKUP(Y95,TABLAS!$J$18:$K$28,2,FALSE)</f>
        <v>1</v>
      </c>
      <c r="AA95" s="274" t="s">
        <v>262</v>
      </c>
      <c r="AB95" s="262">
        <f>VLOOKUP(AA95,TABLAS!$K$34:$L$39,2,FALSE)</f>
        <v>1</v>
      </c>
      <c r="AC95" s="262" t="str">
        <f>INICIO!$C$11</f>
        <v>ZONA 6</v>
      </c>
      <c r="AD95" s="263">
        <f>VLOOKUP(AC95,TABLAS!$V$18:$W$28,2,FALSE)</f>
        <v>1.1000000000000001</v>
      </c>
      <c r="AE95" s="44"/>
      <c r="AF95" s="44"/>
      <c r="AG95" s="279">
        <f t="shared" si="18"/>
        <v>0</v>
      </c>
      <c r="AH95" s="255">
        <f>IF($AG95&lt;TABLAS!$O$4,TABLAS!$P$4,IF($AG95&lt;TABLAS!$O$5,TABLAS!$P$5,IF($AG95&lt;TABLAS!$O$6,TABLAS!$P$6,IF($AG95&gt;TABLAS!$N$7,TABLAS!$P$7))))</f>
        <v>1</v>
      </c>
      <c r="AI95" s="255">
        <f>VLOOKUP($AH95,TABLAS!$P$4:$R$7,3,FALSE)</f>
        <v>3.4999999999999996E-3</v>
      </c>
      <c r="AJ95" s="255">
        <f>VLOOKUP($AH$3,TABLAS!$P$4:$R$7,2,FALSE)</f>
        <v>0</v>
      </c>
      <c r="AK95" s="280">
        <f t="shared" si="19"/>
        <v>-3.4999999999999996E-3</v>
      </c>
      <c r="AL95" s="44"/>
      <c r="AM95" s="44"/>
      <c r="AN95" s="281">
        <f t="shared" si="20"/>
        <v>0</v>
      </c>
      <c r="AO95" s="44"/>
      <c r="AP95" s="235">
        <f t="shared" si="21"/>
        <v>0</v>
      </c>
      <c r="AQ95" s="44"/>
      <c r="AR95" s="282">
        <f t="shared" si="22"/>
        <v>0</v>
      </c>
      <c r="AS95" s="283">
        <f t="shared" si="23"/>
        <v>0</v>
      </c>
      <c r="AT95" s="44"/>
      <c r="AU95" s="44"/>
      <c r="AV95" s="44"/>
      <c r="AW95" s="44"/>
      <c r="AX95" s="44"/>
      <c r="AY95" s="44"/>
      <c r="AZ95" s="44"/>
      <c r="BA95" s="44"/>
      <c r="BB95" s="44"/>
      <c r="BC95" s="44"/>
      <c r="BD95" s="44"/>
      <c r="BE95" s="44"/>
      <c r="BF95" s="44"/>
      <c r="BG95" s="44"/>
      <c r="BH95" s="44"/>
    </row>
    <row r="96" spans="1:60" ht="35.1" customHeight="1" thickBot="1" x14ac:dyDescent="0.45">
      <c r="A96" s="41">
        <f t="shared" si="24"/>
        <v>94</v>
      </c>
      <c r="B96" s="42">
        <f>Hoja2!B103</f>
        <v>0</v>
      </c>
      <c r="C96" s="14">
        <f>Hoja2!P103</f>
        <v>0</v>
      </c>
      <c r="D96" s="16">
        <f>Hoja2!C103</f>
        <v>0</v>
      </c>
      <c r="E96" s="15">
        <f>Hoja4!J103</f>
        <v>0</v>
      </c>
      <c r="F96" s="15">
        <f>Hoja4!N103</f>
        <v>0</v>
      </c>
      <c r="G96" s="15"/>
      <c r="H96" s="15">
        <f t="shared" si="13"/>
        <v>0</v>
      </c>
      <c r="I96" s="15">
        <f t="shared" si="14"/>
        <v>0</v>
      </c>
      <c r="J96" s="289" t="s">
        <v>209</v>
      </c>
      <c r="K96" s="44"/>
      <c r="L96" s="44"/>
      <c r="M96" s="44"/>
      <c r="N96" s="44"/>
      <c r="O96" s="44"/>
      <c r="P96" s="44"/>
      <c r="Q96" s="44"/>
      <c r="R96" s="44"/>
      <c r="S96" s="262">
        <f t="shared" si="15"/>
        <v>0</v>
      </c>
      <c r="T96" s="266" t="str">
        <f t="shared" si="16"/>
        <v>Economico</v>
      </c>
      <c r="U96">
        <f>VLOOKUP(T96,TABLAS!$J$4:$L$9,3,FALSE)</f>
        <v>1320</v>
      </c>
      <c r="V96">
        <f t="shared" si="25"/>
        <v>2026</v>
      </c>
      <c r="W96" t="str">
        <f>INICIO!$C$28</f>
        <v>2026</v>
      </c>
      <c r="X96" s="268">
        <f t="shared" si="17"/>
        <v>0</v>
      </c>
      <c r="Y96" s="269" t="str">
        <f>IF(X96&lt;TABLAS!$P$18,TABLAS!$Q$18,IF(X96&lt;TABLAS!$P$19,TABLAS!$Q$19,IF(X96&lt;TABLAS!$P$20,TABLAS!$Q$20,IF(X96&lt;TABLAS!$P$21,TABLAS!$Q$21,IF(X96&lt;TABLAS!$P$22,TABLAS!$Q$22,IF(X96&lt;TABLAS!$P$23,TABLAS!$Q$23,IF(X96&lt;TABLAS!$P$24,TABLAS!$Q$24,IF(X96&lt;TABLAS!$P$25,TABLAS!$Q$25,IF(X96&lt;TABLAS!$P$26,TABLAS!$Q$26,IF(X96&lt;TABLAS!$P$27,TABLAS!$Q$27,IF(X96&gt;=TABLAS!$O$28,TABLAS!$Q$28)))))))))))</f>
        <v>0 a 5</v>
      </c>
      <c r="Z96" s="262">
        <f>VLOOKUP(Y96,TABLAS!$J$18:$K$28,2,FALSE)</f>
        <v>1</v>
      </c>
      <c r="AA96" s="274" t="s">
        <v>262</v>
      </c>
      <c r="AB96" s="262">
        <f>VLOOKUP(AA96,TABLAS!$K$34:$L$39,2,FALSE)</f>
        <v>1</v>
      </c>
      <c r="AC96" s="262" t="str">
        <f>INICIO!$C$11</f>
        <v>ZONA 6</v>
      </c>
      <c r="AD96" s="263">
        <f>VLOOKUP(AC96,TABLAS!$V$18:$W$28,2,FALSE)</f>
        <v>1.1000000000000001</v>
      </c>
      <c r="AE96" s="44"/>
      <c r="AF96" s="44"/>
      <c r="AG96" s="279">
        <f t="shared" si="18"/>
        <v>0</v>
      </c>
      <c r="AH96" s="255">
        <f>IF($AG96&lt;TABLAS!$O$4,TABLAS!$P$4,IF($AG96&lt;TABLAS!$O$5,TABLAS!$P$5,IF($AG96&lt;TABLAS!$O$6,TABLAS!$P$6,IF($AG96&gt;TABLAS!$N$7,TABLAS!$P$7))))</f>
        <v>1</v>
      </c>
      <c r="AI96" s="255">
        <f>VLOOKUP($AH96,TABLAS!$P$4:$R$7,3,FALSE)</f>
        <v>3.4999999999999996E-3</v>
      </c>
      <c r="AJ96" s="255">
        <f>VLOOKUP($AH$3,TABLAS!$P$4:$R$7,2,FALSE)</f>
        <v>0</v>
      </c>
      <c r="AK96" s="280">
        <f t="shared" si="19"/>
        <v>-3.4999999999999996E-3</v>
      </c>
      <c r="AL96" s="44"/>
      <c r="AM96" s="44"/>
      <c r="AN96" s="281">
        <f t="shared" si="20"/>
        <v>0</v>
      </c>
      <c r="AO96" s="44"/>
      <c r="AP96" s="235">
        <f t="shared" si="21"/>
        <v>0</v>
      </c>
      <c r="AQ96" s="44"/>
      <c r="AR96" s="282">
        <f t="shared" si="22"/>
        <v>0</v>
      </c>
      <c r="AS96" s="283">
        <f t="shared" si="23"/>
        <v>0</v>
      </c>
      <c r="AT96" s="44"/>
      <c r="AU96" s="44"/>
      <c r="AV96" s="44"/>
      <c r="AW96" s="44"/>
      <c r="AX96" s="44"/>
      <c r="AY96" s="44"/>
      <c r="AZ96" s="44"/>
      <c r="BA96" s="44"/>
      <c r="BB96" s="44"/>
      <c r="BC96" s="44"/>
      <c r="BD96" s="44"/>
      <c r="BE96" s="44"/>
      <c r="BF96" s="44"/>
      <c r="BG96" s="44"/>
      <c r="BH96" s="44"/>
    </row>
    <row r="97" spans="1:60" ht="35.1" customHeight="1" thickBot="1" x14ac:dyDescent="0.45">
      <c r="A97" s="22">
        <f t="shared" si="24"/>
        <v>95</v>
      </c>
      <c r="B97" s="43">
        <f>Hoja2!B104</f>
        <v>0</v>
      </c>
      <c r="C97" s="38">
        <f>Hoja2!P104</f>
        <v>0</v>
      </c>
      <c r="D97" s="39">
        <f>Hoja2!C104</f>
        <v>0</v>
      </c>
      <c r="E97" s="40">
        <f>Hoja4!J104</f>
        <v>0</v>
      </c>
      <c r="F97" s="40">
        <f>Hoja4!N104</f>
        <v>0</v>
      </c>
      <c r="G97" s="40"/>
      <c r="H97" s="40">
        <f t="shared" si="13"/>
        <v>0</v>
      </c>
      <c r="I97" s="40">
        <f t="shared" si="14"/>
        <v>0</v>
      </c>
      <c r="J97" s="290" t="s">
        <v>209</v>
      </c>
      <c r="K97" s="44"/>
      <c r="L97" s="44"/>
      <c r="M97" s="44"/>
      <c r="N97" s="44"/>
      <c r="O97" s="44"/>
      <c r="P97" s="44"/>
      <c r="Q97" s="44"/>
      <c r="R97" s="44"/>
      <c r="S97" s="262">
        <f t="shared" si="15"/>
        <v>0</v>
      </c>
      <c r="T97" s="266" t="str">
        <f t="shared" si="16"/>
        <v>Economico</v>
      </c>
      <c r="U97">
        <f>VLOOKUP(T97,TABLAS!$J$4:$L$9,3,FALSE)</f>
        <v>1320</v>
      </c>
      <c r="V97">
        <f t="shared" si="25"/>
        <v>2026</v>
      </c>
      <c r="W97" t="str">
        <f>INICIO!$C$28</f>
        <v>2026</v>
      </c>
      <c r="X97" s="268">
        <f t="shared" si="17"/>
        <v>0</v>
      </c>
      <c r="Y97" s="269" t="str">
        <f>IF(X97&lt;TABLAS!$P$18,TABLAS!$Q$18,IF(X97&lt;TABLAS!$P$19,TABLAS!$Q$19,IF(X97&lt;TABLAS!$P$20,TABLAS!$Q$20,IF(X97&lt;TABLAS!$P$21,TABLAS!$Q$21,IF(X97&lt;TABLAS!$P$22,TABLAS!$Q$22,IF(X97&lt;TABLAS!$P$23,TABLAS!$Q$23,IF(X97&lt;TABLAS!$P$24,TABLAS!$Q$24,IF(X97&lt;TABLAS!$P$25,TABLAS!$Q$25,IF(X97&lt;TABLAS!$P$26,TABLAS!$Q$26,IF(X97&lt;TABLAS!$P$27,TABLAS!$Q$27,IF(X97&gt;=TABLAS!$O$28,TABLAS!$Q$28)))))))))))</f>
        <v>0 a 5</v>
      </c>
      <c r="Z97" s="262">
        <f>VLOOKUP(Y97,TABLAS!$J$18:$K$28,2,FALSE)</f>
        <v>1</v>
      </c>
      <c r="AA97" s="274" t="s">
        <v>262</v>
      </c>
      <c r="AB97" s="262">
        <f>VLOOKUP(AA97,TABLAS!$K$34:$L$39,2,FALSE)</f>
        <v>1</v>
      </c>
      <c r="AC97" s="262" t="str">
        <f>INICIO!$C$11</f>
        <v>ZONA 6</v>
      </c>
      <c r="AD97" s="263">
        <f>VLOOKUP(AC97,TABLAS!$V$18:$W$28,2,FALSE)</f>
        <v>1.1000000000000001</v>
      </c>
      <c r="AE97" s="44"/>
      <c r="AF97" s="44"/>
      <c r="AG97" s="279">
        <f t="shared" si="18"/>
        <v>0</v>
      </c>
      <c r="AH97" s="255">
        <f>IF($AG97&lt;TABLAS!$O$4,TABLAS!$P$4,IF($AG97&lt;TABLAS!$O$5,TABLAS!$P$5,IF($AG97&lt;TABLAS!$O$6,TABLAS!$P$6,IF($AG97&gt;TABLAS!$N$7,TABLAS!$P$7))))</f>
        <v>1</v>
      </c>
      <c r="AI97" s="255">
        <f>VLOOKUP($AH97,TABLAS!$P$4:$R$7,3,FALSE)</f>
        <v>3.4999999999999996E-3</v>
      </c>
      <c r="AJ97" s="255">
        <f>VLOOKUP($AH$3,TABLAS!$P$4:$R$7,2,FALSE)</f>
        <v>0</v>
      </c>
      <c r="AK97" s="280">
        <f t="shared" si="19"/>
        <v>-3.4999999999999996E-3</v>
      </c>
      <c r="AL97" s="44"/>
      <c r="AM97" s="44"/>
      <c r="AN97" s="281">
        <f t="shared" si="20"/>
        <v>0</v>
      </c>
      <c r="AO97" s="44"/>
      <c r="AP97" s="235">
        <f t="shared" si="21"/>
        <v>0</v>
      </c>
      <c r="AQ97" s="44"/>
      <c r="AR97" s="282">
        <f t="shared" si="22"/>
        <v>0</v>
      </c>
      <c r="AS97" s="283">
        <f t="shared" si="23"/>
        <v>0</v>
      </c>
      <c r="AT97" s="44"/>
      <c r="AU97" s="44"/>
      <c r="AV97" s="44"/>
      <c r="AW97" s="44"/>
      <c r="AX97" s="44"/>
      <c r="AY97" s="44"/>
      <c r="AZ97" s="44"/>
      <c r="BA97" s="44"/>
      <c r="BB97" s="44"/>
      <c r="BC97" s="44"/>
      <c r="BD97" s="44"/>
      <c r="BE97" s="44"/>
      <c r="BF97" s="44"/>
      <c r="BG97" s="44"/>
      <c r="BH97" s="44"/>
    </row>
    <row r="98" spans="1:60" ht="35.1" customHeight="1" thickBot="1" x14ac:dyDescent="0.45">
      <c r="A98" s="41">
        <f t="shared" si="24"/>
        <v>96</v>
      </c>
      <c r="B98" s="42">
        <f>Hoja2!B105</f>
        <v>0</v>
      </c>
      <c r="C98" s="14">
        <f>Hoja2!P105</f>
        <v>0</v>
      </c>
      <c r="D98" s="16">
        <f>Hoja2!C105</f>
        <v>0</v>
      </c>
      <c r="E98" s="15">
        <f>Hoja4!J105</f>
        <v>0</v>
      </c>
      <c r="F98" s="15">
        <f>Hoja4!N105</f>
        <v>0</v>
      </c>
      <c r="G98" s="15"/>
      <c r="H98" s="15">
        <f t="shared" si="13"/>
        <v>0</v>
      </c>
      <c r="I98" s="15">
        <f t="shared" si="14"/>
        <v>0</v>
      </c>
      <c r="J98" s="289" t="s">
        <v>209</v>
      </c>
      <c r="K98" s="44"/>
      <c r="L98" s="44"/>
      <c r="M98" s="44"/>
      <c r="N98" s="44"/>
      <c r="O98" s="44"/>
      <c r="P98" s="44"/>
      <c r="Q98" s="44"/>
      <c r="R98" s="44"/>
      <c r="S98" s="262">
        <f t="shared" si="15"/>
        <v>0</v>
      </c>
      <c r="T98" s="266" t="str">
        <f t="shared" si="16"/>
        <v>Economico</v>
      </c>
      <c r="U98">
        <f>VLOOKUP(T98,TABLAS!$J$4:$L$9,3,FALSE)</f>
        <v>1320</v>
      </c>
      <c r="V98">
        <f t="shared" si="25"/>
        <v>2026</v>
      </c>
      <c r="W98" t="str">
        <f>INICIO!$C$28</f>
        <v>2026</v>
      </c>
      <c r="X98" s="268">
        <f t="shared" si="17"/>
        <v>0</v>
      </c>
      <c r="Y98" s="269" t="str">
        <f>IF(X98&lt;TABLAS!$P$18,TABLAS!$Q$18,IF(X98&lt;TABLAS!$P$19,TABLAS!$Q$19,IF(X98&lt;TABLAS!$P$20,TABLAS!$Q$20,IF(X98&lt;TABLAS!$P$21,TABLAS!$Q$21,IF(X98&lt;TABLAS!$P$22,TABLAS!$Q$22,IF(X98&lt;TABLAS!$P$23,TABLAS!$Q$23,IF(X98&lt;TABLAS!$P$24,TABLAS!$Q$24,IF(X98&lt;TABLAS!$P$25,TABLAS!$Q$25,IF(X98&lt;TABLAS!$P$26,TABLAS!$Q$26,IF(X98&lt;TABLAS!$P$27,TABLAS!$Q$27,IF(X98&gt;=TABLAS!$O$28,TABLAS!$Q$28)))))))))))</f>
        <v>0 a 5</v>
      </c>
      <c r="Z98" s="262">
        <f>VLOOKUP(Y98,TABLAS!$J$18:$K$28,2,FALSE)</f>
        <v>1</v>
      </c>
      <c r="AA98" s="274" t="s">
        <v>262</v>
      </c>
      <c r="AB98" s="262">
        <f>VLOOKUP(AA98,TABLAS!$K$34:$L$39,2,FALSE)</f>
        <v>1</v>
      </c>
      <c r="AC98" s="262" t="str">
        <f>INICIO!$C$11</f>
        <v>ZONA 6</v>
      </c>
      <c r="AD98" s="263">
        <f>VLOOKUP(AC98,TABLAS!$V$18:$W$28,2,FALSE)</f>
        <v>1.1000000000000001</v>
      </c>
      <c r="AE98" s="44"/>
      <c r="AF98" s="44"/>
      <c r="AG98" s="279">
        <f t="shared" si="18"/>
        <v>0</v>
      </c>
      <c r="AH98" s="255">
        <f>IF($AG98&lt;TABLAS!$O$4,TABLAS!$P$4,IF($AG98&lt;TABLAS!$O$5,TABLAS!$P$5,IF($AG98&lt;TABLAS!$O$6,TABLAS!$P$6,IF($AG98&gt;TABLAS!$N$7,TABLAS!$P$7))))</f>
        <v>1</v>
      </c>
      <c r="AI98" s="255">
        <f>VLOOKUP($AH98,TABLAS!$P$4:$R$7,3,FALSE)</f>
        <v>3.4999999999999996E-3</v>
      </c>
      <c r="AJ98" s="255">
        <f>VLOOKUP($AH$3,TABLAS!$P$4:$R$7,2,FALSE)</f>
        <v>0</v>
      </c>
      <c r="AK98" s="280">
        <f t="shared" si="19"/>
        <v>-3.4999999999999996E-3</v>
      </c>
      <c r="AL98" s="44"/>
      <c r="AM98" s="44"/>
      <c r="AN98" s="281">
        <f t="shared" si="20"/>
        <v>0</v>
      </c>
      <c r="AO98" s="44"/>
      <c r="AP98" s="235">
        <f t="shared" si="21"/>
        <v>0</v>
      </c>
      <c r="AQ98" s="44"/>
      <c r="AR98" s="282">
        <f t="shared" si="22"/>
        <v>0</v>
      </c>
      <c r="AS98" s="283">
        <f t="shared" si="23"/>
        <v>0</v>
      </c>
      <c r="AT98" s="44"/>
      <c r="AU98" s="44"/>
      <c r="AV98" s="44"/>
      <c r="AW98" s="44"/>
      <c r="AX98" s="44"/>
      <c r="AY98" s="44"/>
      <c r="AZ98" s="44"/>
      <c r="BA98" s="44"/>
      <c r="BB98" s="44"/>
      <c r="BC98" s="44"/>
      <c r="BD98" s="44"/>
      <c r="BE98" s="44"/>
      <c r="BF98" s="44"/>
      <c r="BG98" s="44"/>
      <c r="BH98" s="44"/>
    </row>
    <row r="99" spans="1:60" ht="35.1" customHeight="1" thickBot="1" x14ac:dyDescent="0.45">
      <c r="A99" s="41">
        <f t="shared" si="24"/>
        <v>97</v>
      </c>
      <c r="B99" s="42">
        <f>Hoja2!B106</f>
        <v>0</v>
      </c>
      <c r="C99" s="14">
        <f>Hoja2!P106</f>
        <v>0</v>
      </c>
      <c r="D99" s="16">
        <f>Hoja2!C106</f>
        <v>0</v>
      </c>
      <c r="E99" s="15">
        <f>Hoja4!J106</f>
        <v>0</v>
      </c>
      <c r="F99" s="15">
        <f>Hoja4!N106</f>
        <v>0</v>
      </c>
      <c r="G99" s="15"/>
      <c r="H99" s="15">
        <f t="shared" si="13"/>
        <v>0</v>
      </c>
      <c r="I99" s="15">
        <f t="shared" si="14"/>
        <v>0</v>
      </c>
      <c r="J99" s="289" t="s">
        <v>209</v>
      </c>
      <c r="K99" s="44"/>
      <c r="L99" s="44"/>
      <c r="M99" s="44"/>
      <c r="N99" s="44"/>
      <c r="O99" s="44"/>
      <c r="P99" s="44"/>
      <c r="Q99" s="44"/>
      <c r="R99" s="44"/>
      <c r="S99" s="262">
        <f t="shared" si="15"/>
        <v>0</v>
      </c>
      <c r="T99" s="266" t="str">
        <f t="shared" si="16"/>
        <v>Economico</v>
      </c>
      <c r="U99">
        <f>VLOOKUP(T99,TABLAS!$J$4:$L$9,3,FALSE)</f>
        <v>1320</v>
      </c>
      <c r="V99">
        <f t="shared" si="25"/>
        <v>2026</v>
      </c>
      <c r="W99" t="str">
        <f>INICIO!$C$28</f>
        <v>2026</v>
      </c>
      <c r="X99" s="268">
        <f t="shared" si="17"/>
        <v>0</v>
      </c>
      <c r="Y99" s="269" t="str">
        <f>IF(X99&lt;TABLAS!$P$18,TABLAS!$Q$18,IF(X99&lt;TABLAS!$P$19,TABLAS!$Q$19,IF(X99&lt;TABLAS!$P$20,TABLAS!$Q$20,IF(X99&lt;TABLAS!$P$21,TABLAS!$Q$21,IF(X99&lt;TABLAS!$P$22,TABLAS!$Q$22,IF(X99&lt;TABLAS!$P$23,TABLAS!$Q$23,IF(X99&lt;TABLAS!$P$24,TABLAS!$Q$24,IF(X99&lt;TABLAS!$P$25,TABLAS!$Q$25,IF(X99&lt;TABLAS!$P$26,TABLAS!$Q$26,IF(X99&lt;TABLAS!$P$27,TABLAS!$Q$27,IF(X99&gt;=TABLAS!$O$28,TABLAS!$Q$28)))))))))))</f>
        <v>0 a 5</v>
      </c>
      <c r="Z99" s="262">
        <f>VLOOKUP(Y99,TABLAS!$J$18:$K$28,2,FALSE)</f>
        <v>1</v>
      </c>
      <c r="AA99" s="274" t="s">
        <v>262</v>
      </c>
      <c r="AB99" s="262">
        <f>VLOOKUP(AA99,TABLAS!$K$34:$L$39,2,FALSE)</f>
        <v>1</v>
      </c>
      <c r="AC99" s="262" t="str">
        <f>INICIO!$C$11</f>
        <v>ZONA 6</v>
      </c>
      <c r="AD99" s="263">
        <f>VLOOKUP(AC99,TABLAS!$V$18:$W$28,2,FALSE)</f>
        <v>1.1000000000000001</v>
      </c>
      <c r="AE99" s="44"/>
      <c r="AF99" s="44"/>
      <c r="AG99" s="279">
        <f t="shared" si="18"/>
        <v>0</v>
      </c>
      <c r="AH99" s="255">
        <f>IF($AG99&lt;TABLAS!$O$4,TABLAS!$P$4,IF($AG99&lt;TABLAS!$O$5,TABLAS!$P$5,IF($AG99&lt;TABLAS!$O$6,TABLAS!$P$6,IF($AG99&gt;TABLAS!$N$7,TABLAS!$P$7))))</f>
        <v>1</v>
      </c>
      <c r="AI99" s="255">
        <f>VLOOKUP($AH99,TABLAS!$P$4:$R$7,3,FALSE)</f>
        <v>3.4999999999999996E-3</v>
      </c>
      <c r="AJ99" s="255">
        <f>VLOOKUP($AH$3,TABLAS!$P$4:$R$7,2,FALSE)</f>
        <v>0</v>
      </c>
      <c r="AK99" s="280">
        <f t="shared" si="19"/>
        <v>-3.4999999999999996E-3</v>
      </c>
      <c r="AL99" s="44"/>
      <c r="AM99" s="44"/>
      <c r="AN99" s="281">
        <f t="shared" si="20"/>
        <v>0</v>
      </c>
      <c r="AO99" s="44"/>
      <c r="AP99" s="235">
        <f t="shared" si="21"/>
        <v>0</v>
      </c>
      <c r="AQ99" s="44"/>
      <c r="AR99" s="282">
        <f t="shared" si="22"/>
        <v>0</v>
      </c>
      <c r="AS99" s="283">
        <f t="shared" si="23"/>
        <v>0</v>
      </c>
      <c r="AT99" s="44"/>
      <c r="AU99" s="44"/>
      <c r="AV99" s="44"/>
      <c r="AW99" s="44"/>
      <c r="AX99" s="44"/>
      <c r="AY99" s="44"/>
      <c r="AZ99" s="44"/>
      <c r="BA99" s="44"/>
      <c r="BB99" s="44"/>
      <c r="BC99" s="44"/>
      <c r="BD99" s="44"/>
      <c r="BE99" s="44"/>
      <c r="BF99" s="44"/>
      <c r="BG99" s="44"/>
      <c r="BH99" s="44"/>
    </row>
    <row r="100" spans="1:60" ht="35.1" customHeight="1" thickBot="1" x14ac:dyDescent="0.45">
      <c r="A100" s="41">
        <f t="shared" si="24"/>
        <v>98</v>
      </c>
      <c r="B100" s="42">
        <f>Hoja2!B107</f>
        <v>0</v>
      </c>
      <c r="C100" s="14">
        <f>Hoja2!P107</f>
        <v>0</v>
      </c>
      <c r="D100" s="16">
        <f>Hoja2!C107</f>
        <v>0</v>
      </c>
      <c r="E100" s="15">
        <f>Hoja4!J107</f>
        <v>0</v>
      </c>
      <c r="F100" s="15">
        <f>Hoja4!N107</f>
        <v>0</v>
      </c>
      <c r="G100" s="15"/>
      <c r="H100" s="15">
        <f t="shared" si="13"/>
        <v>0</v>
      </c>
      <c r="I100" s="15">
        <f t="shared" si="14"/>
        <v>0</v>
      </c>
      <c r="J100" s="289" t="s">
        <v>209</v>
      </c>
      <c r="K100" s="44"/>
      <c r="L100" s="44"/>
      <c r="M100" s="44"/>
      <c r="N100" s="44"/>
      <c r="O100" s="44"/>
      <c r="P100" s="44"/>
      <c r="Q100" s="44"/>
      <c r="R100" s="44"/>
      <c r="S100" s="262">
        <f t="shared" si="15"/>
        <v>0</v>
      </c>
      <c r="T100" s="266" t="str">
        <f t="shared" si="16"/>
        <v>Economico</v>
      </c>
      <c r="U100">
        <f>VLOOKUP(T100,TABLAS!$J$4:$L$9,3,FALSE)</f>
        <v>1320</v>
      </c>
      <c r="V100">
        <f t="shared" si="25"/>
        <v>2026</v>
      </c>
      <c r="W100" t="str">
        <f>INICIO!$C$28</f>
        <v>2026</v>
      </c>
      <c r="X100" s="268">
        <f t="shared" si="17"/>
        <v>0</v>
      </c>
      <c r="Y100" s="269" t="str">
        <f>IF(X100&lt;TABLAS!$P$18,TABLAS!$Q$18,IF(X100&lt;TABLAS!$P$19,TABLAS!$Q$19,IF(X100&lt;TABLAS!$P$20,TABLAS!$Q$20,IF(X100&lt;TABLAS!$P$21,TABLAS!$Q$21,IF(X100&lt;TABLAS!$P$22,TABLAS!$Q$22,IF(X100&lt;TABLAS!$P$23,TABLAS!$Q$23,IF(X100&lt;TABLAS!$P$24,TABLAS!$Q$24,IF(X100&lt;TABLAS!$P$25,TABLAS!$Q$25,IF(X100&lt;TABLAS!$P$26,TABLAS!$Q$26,IF(X100&lt;TABLAS!$P$27,TABLAS!$Q$27,IF(X100&gt;=TABLAS!$O$28,TABLAS!$Q$28)))))))))))</f>
        <v>0 a 5</v>
      </c>
      <c r="Z100" s="262">
        <f>VLOOKUP(Y100,TABLAS!$J$18:$K$28,2,FALSE)</f>
        <v>1</v>
      </c>
      <c r="AA100" s="274" t="s">
        <v>262</v>
      </c>
      <c r="AB100" s="262">
        <f>VLOOKUP(AA100,TABLAS!$K$34:$L$39,2,FALSE)</f>
        <v>1</v>
      </c>
      <c r="AC100" s="262" t="str">
        <f>INICIO!$C$11</f>
        <v>ZONA 6</v>
      </c>
      <c r="AD100" s="263">
        <f>VLOOKUP(AC100,TABLAS!$V$18:$W$28,2,FALSE)</f>
        <v>1.1000000000000001</v>
      </c>
      <c r="AE100" s="44"/>
      <c r="AF100" s="44"/>
      <c r="AG100" s="279">
        <f t="shared" si="18"/>
        <v>0</v>
      </c>
      <c r="AH100" s="255">
        <f>IF($AG100&lt;TABLAS!$O$4,TABLAS!$P$4,IF($AG100&lt;TABLAS!$O$5,TABLAS!$P$5,IF($AG100&lt;TABLAS!$O$6,TABLAS!$P$6,IF($AG100&gt;TABLAS!$N$7,TABLAS!$P$7))))</f>
        <v>1</v>
      </c>
      <c r="AI100" s="255">
        <f>VLOOKUP($AH100,TABLAS!$P$4:$R$7,3,FALSE)</f>
        <v>3.4999999999999996E-3</v>
      </c>
      <c r="AJ100" s="255">
        <f>VLOOKUP($AH$3,TABLAS!$P$4:$R$7,2,FALSE)</f>
        <v>0</v>
      </c>
      <c r="AK100" s="280">
        <f t="shared" si="19"/>
        <v>-3.4999999999999996E-3</v>
      </c>
      <c r="AL100" s="44"/>
      <c r="AM100" s="44"/>
      <c r="AN100" s="281">
        <f t="shared" si="20"/>
        <v>0</v>
      </c>
      <c r="AO100" s="44"/>
      <c r="AP100" s="235">
        <f t="shared" si="21"/>
        <v>0</v>
      </c>
      <c r="AQ100" s="44"/>
      <c r="AR100" s="282">
        <f t="shared" si="22"/>
        <v>0</v>
      </c>
      <c r="AS100" s="283">
        <f t="shared" si="23"/>
        <v>0</v>
      </c>
      <c r="AT100" s="44"/>
      <c r="AU100" s="44"/>
      <c r="AV100" s="44"/>
      <c r="AW100" s="44"/>
      <c r="AX100" s="44"/>
      <c r="AY100" s="44"/>
      <c r="AZ100" s="44"/>
      <c r="BA100" s="44"/>
      <c r="BB100" s="44"/>
      <c r="BC100" s="44"/>
      <c r="BD100" s="44"/>
      <c r="BE100" s="44"/>
      <c r="BF100" s="44"/>
      <c r="BG100" s="44"/>
      <c r="BH100" s="44"/>
    </row>
    <row r="101" spans="1:60" ht="35.1" customHeight="1" thickBot="1" x14ac:dyDescent="0.45">
      <c r="A101" s="41">
        <f t="shared" si="24"/>
        <v>99</v>
      </c>
      <c r="B101" s="42">
        <f>Hoja2!B108</f>
        <v>0</v>
      </c>
      <c r="C101" s="14">
        <f>Hoja2!P108</f>
        <v>0</v>
      </c>
      <c r="D101" s="16">
        <f>Hoja2!C108</f>
        <v>0</v>
      </c>
      <c r="E101" s="15">
        <f>Hoja4!J108</f>
        <v>0</v>
      </c>
      <c r="F101" s="15">
        <f>Hoja4!N108</f>
        <v>0</v>
      </c>
      <c r="G101" s="15"/>
      <c r="H101" s="15">
        <f t="shared" si="13"/>
        <v>0</v>
      </c>
      <c r="I101" s="15">
        <f t="shared" si="14"/>
        <v>0</v>
      </c>
      <c r="J101" s="289" t="s">
        <v>209</v>
      </c>
      <c r="K101" s="44"/>
      <c r="L101" s="44"/>
      <c r="M101" s="44"/>
      <c r="N101" s="44"/>
      <c r="O101" s="44"/>
      <c r="P101" s="44"/>
      <c r="Q101" s="44"/>
      <c r="R101" s="44"/>
      <c r="S101" s="262">
        <f t="shared" si="15"/>
        <v>0</v>
      </c>
      <c r="T101" s="266" t="str">
        <f t="shared" si="16"/>
        <v>Economico</v>
      </c>
      <c r="U101">
        <f>VLOOKUP(T101,TABLAS!$J$4:$L$9,3,FALSE)</f>
        <v>1320</v>
      </c>
      <c r="V101">
        <f t="shared" si="25"/>
        <v>2026</v>
      </c>
      <c r="W101" t="str">
        <f>INICIO!$C$28</f>
        <v>2026</v>
      </c>
      <c r="X101" s="268">
        <f t="shared" si="17"/>
        <v>0</v>
      </c>
      <c r="Y101" s="269" t="str">
        <f>IF(X101&lt;TABLAS!$P$18,TABLAS!$Q$18,IF(X101&lt;TABLAS!$P$19,TABLAS!$Q$19,IF(X101&lt;TABLAS!$P$20,TABLAS!$Q$20,IF(X101&lt;TABLAS!$P$21,TABLAS!$Q$21,IF(X101&lt;TABLAS!$P$22,TABLAS!$Q$22,IF(X101&lt;TABLAS!$P$23,TABLAS!$Q$23,IF(X101&lt;TABLAS!$P$24,TABLAS!$Q$24,IF(X101&lt;TABLAS!$P$25,TABLAS!$Q$25,IF(X101&lt;TABLAS!$P$26,TABLAS!$Q$26,IF(X101&lt;TABLAS!$P$27,TABLAS!$Q$27,IF(X101&gt;=TABLAS!$O$28,TABLAS!$Q$28)))))))))))</f>
        <v>0 a 5</v>
      </c>
      <c r="Z101" s="262">
        <f>VLOOKUP(Y101,TABLAS!$J$18:$K$28,2,FALSE)</f>
        <v>1</v>
      </c>
      <c r="AA101" s="274" t="s">
        <v>262</v>
      </c>
      <c r="AB101" s="262">
        <f>VLOOKUP(AA101,TABLAS!$K$34:$L$39,2,FALSE)</f>
        <v>1</v>
      </c>
      <c r="AC101" s="262" t="str">
        <f>INICIO!$C$11</f>
        <v>ZONA 6</v>
      </c>
      <c r="AD101" s="263">
        <f>VLOOKUP(AC101,TABLAS!$V$18:$W$28,2,FALSE)</f>
        <v>1.1000000000000001</v>
      </c>
      <c r="AE101" s="44"/>
      <c r="AF101" s="44"/>
      <c r="AG101" s="279">
        <f t="shared" si="18"/>
        <v>0</v>
      </c>
      <c r="AH101" s="255">
        <f>IF($AG101&lt;TABLAS!$O$4,TABLAS!$P$4,IF($AG101&lt;TABLAS!$O$5,TABLAS!$P$5,IF($AG101&lt;TABLAS!$O$6,TABLAS!$P$6,IF($AG101&gt;TABLAS!$N$7,TABLAS!$P$7))))</f>
        <v>1</v>
      </c>
      <c r="AI101" s="255">
        <f>VLOOKUP($AH101,TABLAS!$P$4:$R$7,3,FALSE)</f>
        <v>3.4999999999999996E-3</v>
      </c>
      <c r="AJ101" s="255">
        <f>VLOOKUP($AH$3,TABLAS!$P$4:$R$7,2,FALSE)</f>
        <v>0</v>
      </c>
      <c r="AK101" s="280">
        <f t="shared" si="19"/>
        <v>-3.4999999999999996E-3</v>
      </c>
      <c r="AL101" s="44"/>
      <c r="AM101" s="44"/>
      <c r="AN101" s="281">
        <f t="shared" si="20"/>
        <v>0</v>
      </c>
      <c r="AO101" s="44"/>
      <c r="AP101" s="235">
        <f t="shared" si="21"/>
        <v>0</v>
      </c>
      <c r="AQ101" s="44"/>
      <c r="AR101" s="282">
        <f t="shared" si="22"/>
        <v>0</v>
      </c>
      <c r="AS101" s="283">
        <f t="shared" si="23"/>
        <v>0</v>
      </c>
      <c r="AT101" s="44"/>
      <c r="AU101" s="44"/>
      <c r="AV101" s="44"/>
      <c r="AW101" s="44"/>
      <c r="AX101" s="44"/>
      <c r="AY101" s="44"/>
      <c r="AZ101" s="44"/>
      <c r="BA101" s="44"/>
      <c r="BB101" s="44"/>
      <c r="BC101" s="44"/>
      <c r="BD101" s="44"/>
      <c r="BE101" s="44"/>
      <c r="BF101" s="44"/>
      <c r="BG101" s="44"/>
      <c r="BH101" s="44"/>
    </row>
    <row r="102" spans="1:60" ht="35.1" customHeight="1" thickBot="1" x14ac:dyDescent="0.45">
      <c r="A102" s="22">
        <f t="shared" si="24"/>
        <v>100</v>
      </c>
      <c r="B102" s="43">
        <f>Hoja2!B109</f>
        <v>0</v>
      </c>
      <c r="C102" s="38">
        <f>Hoja2!P109</f>
        <v>0</v>
      </c>
      <c r="D102" s="39">
        <f>Hoja2!C109</f>
        <v>0</v>
      </c>
      <c r="E102" s="40">
        <f>Hoja4!J109</f>
        <v>0</v>
      </c>
      <c r="F102" s="40">
        <f>Hoja4!N109</f>
        <v>0</v>
      </c>
      <c r="G102" s="40"/>
      <c r="H102" s="40">
        <f t="shared" si="13"/>
        <v>0</v>
      </c>
      <c r="I102" s="40">
        <f t="shared" si="14"/>
        <v>0</v>
      </c>
      <c r="J102" s="290" t="s">
        <v>209</v>
      </c>
      <c r="K102" s="44"/>
      <c r="L102" s="44"/>
      <c r="M102" s="44"/>
      <c r="N102" s="44"/>
      <c r="O102" s="44"/>
      <c r="P102" s="44"/>
      <c r="Q102" s="44"/>
      <c r="R102" s="44"/>
      <c r="S102" s="262">
        <f t="shared" si="15"/>
        <v>0</v>
      </c>
      <c r="T102" s="266" t="str">
        <f t="shared" si="16"/>
        <v>Economico</v>
      </c>
      <c r="U102">
        <f>VLOOKUP(T102,TABLAS!$J$4:$L$9,3,FALSE)</f>
        <v>1320</v>
      </c>
      <c r="V102">
        <f t="shared" si="25"/>
        <v>2026</v>
      </c>
      <c r="W102" t="str">
        <f>INICIO!$C$28</f>
        <v>2026</v>
      </c>
      <c r="X102" s="268">
        <f t="shared" si="17"/>
        <v>0</v>
      </c>
      <c r="Y102" s="269" t="str">
        <f>IF(X102&lt;TABLAS!$P$18,TABLAS!$Q$18,IF(X102&lt;TABLAS!$P$19,TABLAS!$Q$19,IF(X102&lt;TABLAS!$P$20,TABLAS!$Q$20,IF(X102&lt;TABLAS!$P$21,TABLAS!$Q$21,IF(X102&lt;TABLAS!$P$22,TABLAS!$Q$22,IF(X102&lt;TABLAS!$P$23,TABLAS!$Q$23,IF(X102&lt;TABLAS!$P$24,TABLAS!$Q$24,IF(X102&lt;TABLAS!$P$25,TABLAS!$Q$25,IF(X102&lt;TABLAS!$P$26,TABLAS!$Q$26,IF(X102&lt;TABLAS!$P$27,TABLAS!$Q$27,IF(X102&gt;=TABLAS!$O$28,TABLAS!$Q$28)))))))))))</f>
        <v>0 a 5</v>
      </c>
      <c r="Z102" s="262">
        <f>VLOOKUP(Y102,TABLAS!$J$18:$K$28,2,FALSE)</f>
        <v>1</v>
      </c>
      <c r="AA102" s="274" t="s">
        <v>262</v>
      </c>
      <c r="AB102" s="262">
        <f>VLOOKUP(AA102,TABLAS!$K$34:$L$39,2,FALSE)</f>
        <v>1</v>
      </c>
      <c r="AC102" s="262" t="str">
        <f>INICIO!$C$11</f>
        <v>ZONA 6</v>
      </c>
      <c r="AD102" s="263">
        <f>VLOOKUP(AC102,TABLAS!$V$18:$W$28,2,FALSE)</f>
        <v>1.1000000000000001</v>
      </c>
      <c r="AE102" s="44"/>
      <c r="AF102" s="44"/>
      <c r="AG102" s="279">
        <f t="shared" si="18"/>
        <v>0</v>
      </c>
      <c r="AH102" s="255">
        <f>IF($AG102&lt;TABLAS!$O$4,TABLAS!$P$4,IF($AG102&lt;TABLAS!$O$5,TABLAS!$P$5,IF($AG102&lt;TABLAS!$O$6,TABLAS!$P$6,IF($AG102&gt;TABLAS!$N$7,TABLAS!$P$7))))</f>
        <v>1</v>
      </c>
      <c r="AI102" s="255">
        <f>VLOOKUP($AH102,TABLAS!$P$4:$R$7,3,FALSE)</f>
        <v>3.4999999999999996E-3</v>
      </c>
      <c r="AJ102" s="255">
        <f>VLOOKUP($AH$3,TABLAS!$P$4:$R$7,2,FALSE)</f>
        <v>0</v>
      </c>
      <c r="AK102" s="280">
        <f t="shared" si="19"/>
        <v>-3.4999999999999996E-3</v>
      </c>
      <c r="AL102" s="44"/>
      <c r="AM102" s="44"/>
      <c r="AN102" s="281">
        <f t="shared" si="20"/>
        <v>0</v>
      </c>
      <c r="AO102" s="44"/>
      <c r="AP102" s="235">
        <f t="shared" si="21"/>
        <v>0</v>
      </c>
      <c r="AQ102" s="44"/>
      <c r="AR102" s="282">
        <f t="shared" si="22"/>
        <v>0</v>
      </c>
      <c r="AS102" s="283">
        <f t="shared" si="23"/>
        <v>0</v>
      </c>
      <c r="AT102" s="44"/>
      <c r="AU102" s="44"/>
      <c r="AV102" s="44"/>
      <c r="AW102" s="44"/>
      <c r="AX102" s="44"/>
      <c r="AY102" s="44"/>
      <c r="AZ102" s="44"/>
      <c r="BA102" s="44"/>
      <c r="BB102" s="44"/>
      <c r="BC102" s="44"/>
      <c r="BD102" s="44"/>
      <c r="BE102" s="44"/>
      <c r="BF102" s="44"/>
      <c r="BG102" s="44"/>
      <c r="BH102" s="44"/>
    </row>
    <row r="103" spans="1:60" ht="35.1" customHeight="1" thickBot="1" x14ac:dyDescent="0.45">
      <c r="A103" s="41">
        <f t="shared" si="24"/>
        <v>101</v>
      </c>
      <c r="B103" s="42">
        <f>Hoja2!B110</f>
        <v>0</v>
      </c>
      <c r="C103" s="14">
        <f>Hoja2!P110</f>
        <v>0</v>
      </c>
      <c r="D103" s="16">
        <f>Hoja2!C110</f>
        <v>0</v>
      </c>
      <c r="E103" s="15">
        <f>Hoja4!J110</f>
        <v>0</v>
      </c>
      <c r="F103" s="15">
        <f>Hoja4!N110</f>
        <v>0</v>
      </c>
      <c r="G103" s="15"/>
      <c r="H103" s="15">
        <f t="shared" si="13"/>
        <v>0</v>
      </c>
      <c r="I103" s="15">
        <f t="shared" si="14"/>
        <v>0</v>
      </c>
      <c r="J103" s="289" t="s">
        <v>209</v>
      </c>
      <c r="K103" s="44"/>
      <c r="L103" s="44"/>
      <c r="M103" s="44"/>
      <c r="N103" s="44"/>
      <c r="O103" s="44"/>
      <c r="P103" s="44"/>
      <c r="Q103" s="44"/>
      <c r="R103" s="44"/>
      <c r="S103" s="262">
        <f t="shared" si="15"/>
        <v>0</v>
      </c>
      <c r="T103" s="266" t="str">
        <f t="shared" si="16"/>
        <v>Economico</v>
      </c>
      <c r="U103">
        <f>VLOOKUP(T103,TABLAS!$J$4:$L$9,3,FALSE)</f>
        <v>1320</v>
      </c>
      <c r="V103">
        <f t="shared" si="25"/>
        <v>2026</v>
      </c>
      <c r="W103" t="str">
        <f>INICIO!$C$28</f>
        <v>2026</v>
      </c>
      <c r="X103" s="268">
        <f t="shared" si="17"/>
        <v>0</v>
      </c>
      <c r="Y103" s="269" t="str">
        <f>IF(X103&lt;TABLAS!$P$18,TABLAS!$Q$18,IF(X103&lt;TABLAS!$P$19,TABLAS!$Q$19,IF(X103&lt;TABLAS!$P$20,TABLAS!$Q$20,IF(X103&lt;TABLAS!$P$21,TABLAS!$Q$21,IF(X103&lt;TABLAS!$P$22,TABLAS!$Q$22,IF(X103&lt;TABLAS!$P$23,TABLAS!$Q$23,IF(X103&lt;TABLAS!$P$24,TABLAS!$Q$24,IF(X103&lt;TABLAS!$P$25,TABLAS!$Q$25,IF(X103&lt;TABLAS!$P$26,TABLAS!$Q$26,IF(X103&lt;TABLAS!$P$27,TABLAS!$Q$27,IF(X103&gt;=TABLAS!$O$28,TABLAS!$Q$28)))))))))))</f>
        <v>0 a 5</v>
      </c>
      <c r="Z103" s="262">
        <f>VLOOKUP(Y103,TABLAS!$J$18:$K$28,2,FALSE)</f>
        <v>1</v>
      </c>
      <c r="AA103" s="274" t="s">
        <v>262</v>
      </c>
      <c r="AB103" s="262">
        <f>VLOOKUP(AA103,TABLAS!$K$34:$L$39,2,FALSE)</f>
        <v>1</v>
      </c>
      <c r="AC103" s="262" t="str">
        <f>INICIO!$C$11</f>
        <v>ZONA 6</v>
      </c>
      <c r="AD103" s="263">
        <f>VLOOKUP(AC103,TABLAS!$V$18:$W$28,2,FALSE)</f>
        <v>1.1000000000000001</v>
      </c>
      <c r="AE103" s="44"/>
      <c r="AF103" s="44"/>
      <c r="AG103" s="279">
        <f t="shared" si="18"/>
        <v>0</v>
      </c>
      <c r="AH103" s="255">
        <f>IF($AG103&lt;TABLAS!$O$4,TABLAS!$P$4,IF($AG103&lt;TABLAS!$O$5,TABLAS!$P$5,IF($AG103&lt;TABLAS!$O$6,TABLAS!$P$6,IF($AG103&gt;TABLAS!$N$7,TABLAS!$P$7))))</f>
        <v>1</v>
      </c>
      <c r="AI103" s="255">
        <f>VLOOKUP($AH103,TABLAS!$P$4:$R$7,3,FALSE)</f>
        <v>3.4999999999999996E-3</v>
      </c>
      <c r="AJ103" s="255">
        <f>VLOOKUP($AH$3,TABLAS!$P$4:$R$7,2,FALSE)</f>
        <v>0</v>
      </c>
      <c r="AK103" s="280">
        <f t="shared" si="19"/>
        <v>-3.4999999999999996E-3</v>
      </c>
      <c r="AL103" s="44"/>
      <c r="AM103" s="44"/>
      <c r="AN103" s="281">
        <f t="shared" si="20"/>
        <v>0</v>
      </c>
      <c r="AO103" s="44"/>
      <c r="AP103" s="235">
        <f t="shared" si="21"/>
        <v>0</v>
      </c>
      <c r="AQ103" s="44"/>
      <c r="AR103" s="282">
        <f t="shared" si="22"/>
        <v>0</v>
      </c>
      <c r="AS103" s="283">
        <f t="shared" si="23"/>
        <v>0</v>
      </c>
      <c r="AT103" s="44"/>
      <c r="AU103" s="44"/>
      <c r="AV103" s="44"/>
      <c r="AW103" s="44"/>
      <c r="AX103" s="44"/>
      <c r="AY103" s="44"/>
      <c r="AZ103" s="44"/>
      <c r="BA103" s="44"/>
      <c r="BB103" s="44"/>
      <c r="BC103" s="44"/>
      <c r="BD103" s="44"/>
      <c r="BE103" s="44"/>
      <c r="BF103" s="44"/>
      <c r="BG103" s="44"/>
      <c r="BH103" s="44"/>
    </row>
    <row r="104" spans="1:60" ht="35.1" customHeight="1" thickBot="1" x14ac:dyDescent="0.45">
      <c r="A104" s="41">
        <f t="shared" si="24"/>
        <v>102</v>
      </c>
      <c r="B104" s="42">
        <f>Hoja2!B111</f>
        <v>0</v>
      </c>
      <c r="C104" s="14">
        <f>Hoja2!P111</f>
        <v>0</v>
      </c>
      <c r="D104" s="16">
        <f>Hoja2!C111</f>
        <v>0</v>
      </c>
      <c r="E104" s="15">
        <f>Hoja4!J111</f>
        <v>0</v>
      </c>
      <c r="F104" s="15">
        <f>Hoja4!N111</f>
        <v>0</v>
      </c>
      <c r="G104" s="15"/>
      <c r="H104" s="15">
        <f t="shared" si="13"/>
        <v>0</v>
      </c>
      <c r="I104" s="15">
        <f t="shared" si="14"/>
        <v>0</v>
      </c>
      <c r="J104" s="289" t="s">
        <v>209</v>
      </c>
      <c r="K104" s="44"/>
      <c r="L104" s="44"/>
      <c r="M104" s="44"/>
      <c r="N104" s="44"/>
      <c r="O104" s="44"/>
      <c r="P104" s="44"/>
      <c r="Q104" s="44"/>
      <c r="R104" s="44"/>
      <c r="S104" s="262">
        <f t="shared" si="15"/>
        <v>0</v>
      </c>
      <c r="T104" s="266" t="str">
        <f t="shared" si="16"/>
        <v>Economico</v>
      </c>
      <c r="U104">
        <f>VLOOKUP(T104,TABLAS!$J$4:$L$9,3,FALSE)</f>
        <v>1320</v>
      </c>
      <c r="V104">
        <f t="shared" si="25"/>
        <v>2026</v>
      </c>
      <c r="W104" t="str">
        <f>INICIO!$C$28</f>
        <v>2026</v>
      </c>
      <c r="X104" s="268">
        <f t="shared" si="17"/>
        <v>0</v>
      </c>
      <c r="Y104" s="269" t="str">
        <f>IF(X104&lt;TABLAS!$P$18,TABLAS!$Q$18,IF(X104&lt;TABLAS!$P$19,TABLAS!$Q$19,IF(X104&lt;TABLAS!$P$20,TABLAS!$Q$20,IF(X104&lt;TABLAS!$P$21,TABLAS!$Q$21,IF(X104&lt;TABLAS!$P$22,TABLAS!$Q$22,IF(X104&lt;TABLAS!$P$23,TABLAS!$Q$23,IF(X104&lt;TABLAS!$P$24,TABLAS!$Q$24,IF(X104&lt;TABLAS!$P$25,TABLAS!$Q$25,IF(X104&lt;TABLAS!$P$26,TABLAS!$Q$26,IF(X104&lt;TABLAS!$P$27,TABLAS!$Q$27,IF(X104&gt;=TABLAS!$O$28,TABLAS!$Q$28)))))))))))</f>
        <v>0 a 5</v>
      </c>
      <c r="Z104" s="262">
        <f>VLOOKUP(Y104,TABLAS!$J$18:$K$28,2,FALSE)</f>
        <v>1</v>
      </c>
      <c r="AA104" s="274" t="s">
        <v>262</v>
      </c>
      <c r="AB104" s="262">
        <f>VLOOKUP(AA104,TABLAS!$K$34:$L$39,2,FALSE)</f>
        <v>1</v>
      </c>
      <c r="AC104" s="262" t="str">
        <f>INICIO!$C$11</f>
        <v>ZONA 6</v>
      </c>
      <c r="AD104" s="263">
        <f>VLOOKUP(AC104,TABLAS!$V$18:$W$28,2,FALSE)</f>
        <v>1.1000000000000001</v>
      </c>
      <c r="AE104" s="44"/>
      <c r="AF104" s="44"/>
      <c r="AG104" s="279">
        <f t="shared" si="18"/>
        <v>0</v>
      </c>
      <c r="AH104" s="255">
        <f>IF($AG104&lt;TABLAS!$O$4,TABLAS!$P$4,IF($AG104&lt;TABLAS!$O$5,TABLAS!$P$5,IF($AG104&lt;TABLAS!$O$6,TABLAS!$P$6,IF($AG104&gt;TABLAS!$N$7,TABLAS!$P$7))))</f>
        <v>1</v>
      </c>
      <c r="AI104" s="255">
        <f>VLOOKUP($AH104,TABLAS!$P$4:$R$7,3,FALSE)</f>
        <v>3.4999999999999996E-3</v>
      </c>
      <c r="AJ104" s="255">
        <f>VLOOKUP($AH$3,TABLAS!$P$4:$R$7,2,FALSE)</f>
        <v>0</v>
      </c>
      <c r="AK104" s="280">
        <f t="shared" si="19"/>
        <v>-3.4999999999999996E-3</v>
      </c>
      <c r="AL104" s="44"/>
      <c r="AM104" s="44"/>
      <c r="AN104" s="281">
        <f t="shared" si="20"/>
        <v>0</v>
      </c>
      <c r="AO104" s="44"/>
      <c r="AP104" s="235">
        <f t="shared" si="21"/>
        <v>0</v>
      </c>
      <c r="AQ104" s="44"/>
      <c r="AR104" s="282">
        <f t="shared" si="22"/>
        <v>0</v>
      </c>
      <c r="AS104" s="283">
        <f t="shared" si="23"/>
        <v>0</v>
      </c>
      <c r="AT104" s="44"/>
      <c r="AU104" s="44"/>
      <c r="AV104" s="44"/>
      <c r="AW104" s="44"/>
      <c r="AX104" s="44"/>
      <c r="AY104" s="44"/>
      <c r="AZ104" s="44"/>
      <c r="BA104" s="44"/>
      <c r="BB104" s="44"/>
      <c r="BC104" s="44"/>
      <c r="BD104" s="44"/>
      <c r="BE104" s="44"/>
      <c r="BF104" s="44"/>
      <c r="BG104" s="44"/>
      <c r="BH104" s="44"/>
    </row>
    <row r="105" spans="1:60" ht="35.1" customHeight="1" thickBot="1" x14ac:dyDescent="0.45">
      <c r="A105" s="41">
        <f t="shared" si="24"/>
        <v>103</v>
      </c>
      <c r="B105" s="42">
        <f>Hoja2!B112</f>
        <v>0</v>
      </c>
      <c r="C105" s="14">
        <f>Hoja2!P112</f>
        <v>0</v>
      </c>
      <c r="D105" s="16">
        <f>Hoja2!C112</f>
        <v>0</v>
      </c>
      <c r="E105" s="15">
        <f>Hoja4!J112</f>
        <v>0</v>
      </c>
      <c r="F105" s="15">
        <f>Hoja4!N112</f>
        <v>0</v>
      </c>
      <c r="G105" s="15"/>
      <c r="H105" s="15">
        <f t="shared" si="13"/>
        <v>0</v>
      </c>
      <c r="I105" s="15">
        <f t="shared" si="14"/>
        <v>0</v>
      </c>
      <c r="J105" s="289" t="s">
        <v>209</v>
      </c>
      <c r="K105" s="44"/>
      <c r="L105" s="44"/>
      <c r="M105" s="44"/>
      <c r="N105" s="44"/>
      <c r="O105" s="44"/>
      <c r="P105" s="44"/>
      <c r="Q105" s="44"/>
      <c r="R105" s="44"/>
      <c r="S105" s="262">
        <f t="shared" si="15"/>
        <v>0</v>
      </c>
      <c r="T105" s="266" t="str">
        <f t="shared" si="16"/>
        <v>Economico</v>
      </c>
      <c r="U105">
        <f>VLOOKUP(T105,TABLAS!$J$4:$L$9,3,FALSE)</f>
        <v>1320</v>
      </c>
      <c r="V105">
        <f t="shared" si="25"/>
        <v>2026</v>
      </c>
      <c r="W105" t="str">
        <f>INICIO!$C$28</f>
        <v>2026</v>
      </c>
      <c r="X105" s="268">
        <f t="shared" si="17"/>
        <v>0</v>
      </c>
      <c r="Y105" s="269" t="str">
        <f>IF(X105&lt;TABLAS!$P$18,TABLAS!$Q$18,IF(X105&lt;TABLAS!$P$19,TABLAS!$Q$19,IF(X105&lt;TABLAS!$P$20,TABLAS!$Q$20,IF(X105&lt;TABLAS!$P$21,TABLAS!$Q$21,IF(X105&lt;TABLAS!$P$22,TABLAS!$Q$22,IF(X105&lt;TABLAS!$P$23,TABLAS!$Q$23,IF(X105&lt;TABLAS!$P$24,TABLAS!$Q$24,IF(X105&lt;TABLAS!$P$25,TABLAS!$Q$25,IF(X105&lt;TABLAS!$P$26,TABLAS!$Q$26,IF(X105&lt;TABLAS!$P$27,TABLAS!$Q$27,IF(X105&gt;=TABLAS!$O$28,TABLAS!$Q$28)))))))))))</f>
        <v>0 a 5</v>
      </c>
      <c r="Z105" s="262">
        <f>VLOOKUP(Y105,TABLAS!$J$18:$K$28,2,FALSE)</f>
        <v>1</v>
      </c>
      <c r="AA105" s="274" t="s">
        <v>262</v>
      </c>
      <c r="AB105" s="262">
        <f>VLOOKUP(AA105,TABLAS!$K$34:$L$39,2,FALSE)</f>
        <v>1</v>
      </c>
      <c r="AC105" s="262" t="str">
        <f>INICIO!$C$11</f>
        <v>ZONA 6</v>
      </c>
      <c r="AD105" s="263">
        <f>VLOOKUP(AC105,TABLAS!$V$18:$W$28,2,FALSE)</f>
        <v>1.1000000000000001</v>
      </c>
      <c r="AE105" s="44"/>
      <c r="AF105" s="44"/>
      <c r="AG105" s="279">
        <f t="shared" si="18"/>
        <v>0</v>
      </c>
      <c r="AH105" s="255">
        <f>IF($AG105&lt;TABLAS!$O$4,TABLAS!$P$4,IF($AG105&lt;TABLAS!$O$5,TABLAS!$P$5,IF($AG105&lt;TABLAS!$O$6,TABLAS!$P$6,IF($AG105&gt;TABLAS!$N$7,TABLAS!$P$7))))</f>
        <v>1</v>
      </c>
      <c r="AI105" s="255">
        <f>VLOOKUP($AH105,TABLAS!$P$4:$R$7,3,FALSE)</f>
        <v>3.4999999999999996E-3</v>
      </c>
      <c r="AJ105" s="255">
        <f>VLOOKUP($AH$3,TABLAS!$P$4:$R$7,2,FALSE)</f>
        <v>0</v>
      </c>
      <c r="AK105" s="280">
        <f t="shared" si="19"/>
        <v>-3.4999999999999996E-3</v>
      </c>
      <c r="AL105" s="44"/>
      <c r="AM105" s="44"/>
      <c r="AN105" s="281">
        <f t="shared" si="20"/>
        <v>0</v>
      </c>
      <c r="AO105" s="44"/>
      <c r="AP105" s="235">
        <f t="shared" si="21"/>
        <v>0</v>
      </c>
      <c r="AQ105" s="44"/>
      <c r="AR105" s="282">
        <f t="shared" si="22"/>
        <v>0</v>
      </c>
      <c r="AS105" s="283">
        <f t="shared" si="23"/>
        <v>0</v>
      </c>
      <c r="AT105" s="44"/>
      <c r="AU105" s="44"/>
      <c r="AV105" s="44"/>
      <c r="AW105" s="44"/>
      <c r="AX105" s="44"/>
      <c r="AY105" s="44"/>
      <c r="AZ105" s="44"/>
      <c r="BA105" s="44"/>
      <c r="BB105" s="44"/>
      <c r="BC105" s="44"/>
      <c r="BD105" s="44"/>
      <c r="BE105" s="44"/>
      <c r="BF105" s="44"/>
      <c r="BG105" s="44"/>
      <c r="BH105" s="44"/>
    </row>
    <row r="106" spans="1:60" ht="35.1" customHeight="1" thickBot="1" x14ac:dyDescent="0.45">
      <c r="A106" s="41">
        <f t="shared" si="24"/>
        <v>104</v>
      </c>
      <c r="B106" s="42">
        <f>Hoja2!B113</f>
        <v>0</v>
      </c>
      <c r="C106" s="14">
        <f>Hoja2!P113</f>
        <v>0</v>
      </c>
      <c r="D106" s="16">
        <f>Hoja2!C113</f>
        <v>0</v>
      </c>
      <c r="E106" s="15">
        <f>Hoja4!J113</f>
        <v>0</v>
      </c>
      <c r="F106" s="15">
        <f>Hoja4!N113</f>
        <v>0</v>
      </c>
      <c r="G106" s="15"/>
      <c r="H106" s="15">
        <f t="shared" si="13"/>
        <v>0</v>
      </c>
      <c r="I106" s="15">
        <f t="shared" si="14"/>
        <v>0</v>
      </c>
      <c r="J106" s="289" t="s">
        <v>209</v>
      </c>
      <c r="K106" s="44"/>
      <c r="L106" s="44"/>
      <c r="M106" s="44"/>
      <c r="N106" s="44"/>
      <c r="O106" s="44"/>
      <c r="P106" s="44"/>
      <c r="Q106" s="44"/>
      <c r="R106" s="44"/>
      <c r="S106" s="262">
        <f t="shared" si="15"/>
        <v>0</v>
      </c>
      <c r="T106" s="266" t="str">
        <f t="shared" si="16"/>
        <v>Economico</v>
      </c>
      <c r="U106">
        <f>VLOOKUP(T106,TABLAS!$J$4:$L$9,3,FALSE)</f>
        <v>1320</v>
      </c>
      <c r="V106">
        <f t="shared" si="25"/>
        <v>2026</v>
      </c>
      <c r="W106" t="str">
        <f>INICIO!$C$28</f>
        <v>2026</v>
      </c>
      <c r="X106" s="268">
        <f t="shared" si="17"/>
        <v>0</v>
      </c>
      <c r="Y106" s="269" t="str">
        <f>IF(X106&lt;TABLAS!$P$18,TABLAS!$Q$18,IF(X106&lt;TABLAS!$P$19,TABLAS!$Q$19,IF(X106&lt;TABLAS!$P$20,TABLAS!$Q$20,IF(X106&lt;TABLAS!$P$21,TABLAS!$Q$21,IF(X106&lt;TABLAS!$P$22,TABLAS!$Q$22,IF(X106&lt;TABLAS!$P$23,TABLAS!$Q$23,IF(X106&lt;TABLAS!$P$24,TABLAS!$Q$24,IF(X106&lt;TABLAS!$P$25,TABLAS!$Q$25,IF(X106&lt;TABLAS!$P$26,TABLAS!$Q$26,IF(X106&lt;TABLAS!$P$27,TABLAS!$Q$27,IF(X106&gt;=TABLAS!$O$28,TABLAS!$Q$28)))))))))))</f>
        <v>0 a 5</v>
      </c>
      <c r="Z106" s="262">
        <f>VLOOKUP(Y106,TABLAS!$J$18:$K$28,2,FALSE)</f>
        <v>1</v>
      </c>
      <c r="AA106" s="274" t="s">
        <v>262</v>
      </c>
      <c r="AB106" s="262">
        <f>VLOOKUP(AA106,TABLAS!$K$34:$L$39,2,FALSE)</f>
        <v>1</v>
      </c>
      <c r="AC106" s="262" t="str">
        <f>INICIO!$C$11</f>
        <v>ZONA 6</v>
      </c>
      <c r="AD106" s="263">
        <f>VLOOKUP(AC106,TABLAS!$V$18:$W$28,2,FALSE)</f>
        <v>1.1000000000000001</v>
      </c>
      <c r="AE106" s="44"/>
      <c r="AF106" s="44"/>
      <c r="AG106" s="279">
        <f t="shared" si="18"/>
        <v>0</v>
      </c>
      <c r="AH106" s="255">
        <f>IF($AG106&lt;TABLAS!$O$4,TABLAS!$P$4,IF($AG106&lt;TABLAS!$O$5,TABLAS!$P$5,IF($AG106&lt;TABLAS!$O$6,TABLAS!$P$6,IF($AG106&gt;TABLAS!$N$7,TABLAS!$P$7))))</f>
        <v>1</v>
      </c>
      <c r="AI106" s="255">
        <f>VLOOKUP($AH106,TABLAS!$P$4:$R$7,3,FALSE)</f>
        <v>3.4999999999999996E-3</v>
      </c>
      <c r="AJ106" s="255">
        <f>VLOOKUP($AH$3,TABLAS!$P$4:$R$7,2,FALSE)</f>
        <v>0</v>
      </c>
      <c r="AK106" s="280">
        <f t="shared" si="19"/>
        <v>-3.4999999999999996E-3</v>
      </c>
      <c r="AL106" s="44"/>
      <c r="AM106" s="44"/>
      <c r="AN106" s="281">
        <f t="shared" si="20"/>
        <v>0</v>
      </c>
      <c r="AO106" s="44"/>
      <c r="AP106" s="235">
        <f t="shared" si="21"/>
        <v>0</v>
      </c>
      <c r="AQ106" s="44"/>
      <c r="AR106" s="282">
        <f t="shared" si="22"/>
        <v>0</v>
      </c>
      <c r="AS106" s="283">
        <f t="shared" si="23"/>
        <v>0</v>
      </c>
      <c r="AT106" s="44"/>
      <c r="AU106" s="44"/>
      <c r="AV106" s="44"/>
      <c r="AW106" s="44"/>
      <c r="AX106" s="44"/>
      <c r="AY106" s="44"/>
      <c r="AZ106" s="44"/>
      <c r="BA106" s="44"/>
      <c r="BB106" s="44"/>
      <c r="BC106" s="44"/>
      <c r="BD106" s="44"/>
      <c r="BE106" s="44"/>
      <c r="BF106" s="44"/>
      <c r="BG106" s="44"/>
      <c r="BH106" s="44"/>
    </row>
    <row r="107" spans="1:60" ht="35.1" customHeight="1" thickBot="1" x14ac:dyDescent="0.45">
      <c r="A107" s="22">
        <f t="shared" si="24"/>
        <v>105</v>
      </c>
      <c r="B107" s="43">
        <f>Hoja2!B114</f>
        <v>0</v>
      </c>
      <c r="C107" s="38">
        <f>Hoja2!P114</f>
        <v>0</v>
      </c>
      <c r="D107" s="39">
        <f>Hoja2!C114</f>
        <v>0</v>
      </c>
      <c r="E107" s="40">
        <f>Hoja4!J114</f>
        <v>0</v>
      </c>
      <c r="F107" s="40">
        <f>Hoja4!N114</f>
        <v>0</v>
      </c>
      <c r="G107" s="40"/>
      <c r="H107" s="40">
        <f t="shared" si="13"/>
        <v>0</v>
      </c>
      <c r="I107" s="40">
        <f t="shared" si="14"/>
        <v>0</v>
      </c>
      <c r="J107" s="290" t="s">
        <v>209</v>
      </c>
      <c r="K107" s="44"/>
      <c r="L107" s="44"/>
      <c r="M107" s="44"/>
      <c r="N107" s="44"/>
      <c r="O107" s="44"/>
      <c r="P107" s="44"/>
      <c r="Q107" s="44"/>
      <c r="R107" s="44"/>
      <c r="S107" s="262">
        <f t="shared" si="15"/>
        <v>0</v>
      </c>
      <c r="T107" s="266" t="str">
        <f t="shared" si="16"/>
        <v>Economico</v>
      </c>
      <c r="U107">
        <f>VLOOKUP(T107,TABLAS!$J$4:$L$9,3,FALSE)</f>
        <v>1320</v>
      </c>
      <c r="V107">
        <f t="shared" si="25"/>
        <v>2026</v>
      </c>
      <c r="W107" t="str">
        <f>INICIO!$C$28</f>
        <v>2026</v>
      </c>
      <c r="X107" s="268">
        <f t="shared" si="17"/>
        <v>0</v>
      </c>
      <c r="Y107" s="269" t="str">
        <f>IF(X107&lt;TABLAS!$P$18,TABLAS!$Q$18,IF(X107&lt;TABLAS!$P$19,TABLAS!$Q$19,IF(X107&lt;TABLAS!$P$20,TABLAS!$Q$20,IF(X107&lt;TABLAS!$P$21,TABLAS!$Q$21,IF(X107&lt;TABLAS!$P$22,TABLAS!$Q$22,IF(X107&lt;TABLAS!$P$23,TABLAS!$Q$23,IF(X107&lt;TABLAS!$P$24,TABLAS!$Q$24,IF(X107&lt;TABLAS!$P$25,TABLAS!$Q$25,IF(X107&lt;TABLAS!$P$26,TABLAS!$Q$26,IF(X107&lt;TABLAS!$P$27,TABLAS!$Q$27,IF(X107&gt;=TABLAS!$O$28,TABLAS!$Q$28)))))))))))</f>
        <v>0 a 5</v>
      </c>
      <c r="Z107" s="262">
        <f>VLOOKUP(Y107,TABLAS!$J$18:$K$28,2,FALSE)</f>
        <v>1</v>
      </c>
      <c r="AA107" s="274" t="s">
        <v>262</v>
      </c>
      <c r="AB107" s="262">
        <f>VLOOKUP(AA107,TABLAS!$K$34:$L$39,2,FALSE)</f>
        <v>1</v>
      </c>
      <c r="AC107" s="262" t="str">
        <f>INICIO!$C$11</f>
        <v>ZONA 6</v>
      </c>
      <c r="AD107" s="263">
        <f>VLOOKUP(AC107,TABLAS!$V$18:$W$28,2,FALSE)</f>
        <v>1.1000000000000001</v>
      </c>
      <c r="AE107" s="44"/>
      <c r="AF107" s="44"/>
      <c r="AG107" s="279">
        <f t="shared" si="18"/>
        <v>0</v>
      </c>
      <c r="AH107" s="255">
        <f>IF($AG107&lt;TABLAS!$O$4,TABLAS!$P$4,IF($AG107&lt;TABLAS!$O$5,TABLAS!$P$5,IF($AG107&lt;TABLAS!$O$6,TABLAS!$P$6,IF($AG107&gt;TABLAS!$N$7,TABLAS!$P$7))))</f>
        <v>1</v>
      </c>
      <c r="AI107" s="255">
        <f>VLOOKUP($AH107,TABLAS!$P$4:$R$7,3,FALSE)</f>
        <v>3.4999999999999996E-3</v>
      </c>
      <c r="AJ107" s="255">
        <f>VLOOKUP($AH$3,TABLAS!$P$4:$R$7,2,FALSE)</f>
        <v>0</v>
      </c>
      <c r="AK107" s="280">
        <f t="shared" si="19"/>
        <v>-3.4999999999999996E-3</v>
      </c>
      <c r="AL107" s="44"/>
      <c r="AM107" s="44"/>
      <c r="AN107" s="281">
        <f t="shared" si="20"/>
        <v>0</v>
      </c>
      <c r="AO107" s="44"/>
      <c r="AP107" s="235">
        <f t="shared" si="21"/>
        <v>0</v>
      </c>
      <c r="AQ107" s="44"/>
      <c r="AR107" s="282">
        <f t="shared" si="22"/>
        <v>0</v>
      </c>
      <c r="AS107" s="283">
        <f t="shared" si="23"/>
        <v>0</v>
      </c>
      <c r="AT107" s="44"/>
      <c r="AU107" s="44"/>
      <c r="AV107" s="44"/>
      <c r="AW107" s="44"/>
      <c r="AX107" s="44"/>
      <c r="AY107" s="44"/>
      <c r="AZ107" s="44"/>
      <c r="BA107" s="44"/>
      <c r="BB107" s="44"/>
      <c r="BC107" s="44"/>
      <c r="BD107" s="44"/>
      <c r="BE107" s="44"/>
      <c r="BF107" s="44"/>
      <c r="BG107" s="44"/>
      <c r="BH107" s="44"/>
    </row>
    <row r="108" spans="1:60" ht="35.1" customHeight="1" thickBot="1" x14ac:dyDescent="0.45">
      <c r="A108" s="41">
        <f t="shared" si="24"/>
        <v>106</v>
      </c>
      <c r="B108" s="42">
        <f>Hoja2!B115</f>
        <v>0</v>
      </c>
      <c r="C108" s="14">
        <f>Hoja2!P115</f>
        <v>0</v>
      </c>
      <c r="D108" s="16">
        <f>Hoja2!C115</f>
        <v>0</v>
      </c>
      <c r="E108" s="15">
        <f>Hoja4!J115</f>
        <v>0</v>
      </c>
      <c r="F108" s="15">
        <f>Hoja4!N115</f>
        <v>0</v>
      </c>
      <c r="G108" s="15"/>
      <c r="H108" s="15">
        <f t="shared" si="13"/>
        <v>0</v>
      </c>
      <c r="I108" s="15">
        <f t="shared" si="14"/>
        <v>0</v>
      </c>
      <c r="J108" s="289" t="s">
        <v>209</v>
      </c>
      <c r="K108" s="44"/>
      <c r="L108" s="44"/>
      <c r="M108" s="44"/>
      <c r="N108" s="44"/>
      <c r="O108" s="44"/>
      <c r="P108" s="44"/>
      <c r="Q108" s="44"/>
      <c r="R108" s="44"/>
      <c r="S108" s="262">
        <f t="shared" si="15"/>
        <v>0</v>
      </c>
      <c r="T108" s="266" t="str">
        <f t="shared" si="16"/>
        <v>Economico</v>
      </c>
      <c r="U108">
        <f>VLOOKUP(T108,TABLAS!$J$4:$L$9,3,FALSE)</f>
        <v>1320</v>
      </c>
      <c r="V108">
        <f t="shared" si="25"/>
        <v>2026</v>
      </c>
      <c r="W108" t="str">
        <f>INICIO!$C$28</f>
        <v>2026</v>
      </c>
      <c r="X108" s="268">
        <f t="shared" si="17"/>
        <v>0</v>
      </c>
      <c r="Y108" s="269" t="str">
        <f>IF(X108&lt;TABLAS!$P$18,TABLAS!$Q$18,IF(X108&lt;TABLAS!$P$19,TABLAS!$Q$19,IF(X108&lt;TABLAS!$P$20,TABLAS!$Q$20,IF(X108&lt;TABLAS!$P$21,TABLAS!$Q$21,IF(X108&lt;TABLAS!$P$22,TABLAS!$Q$22,IF(X108&lt;TABLAS!$P$23,TABLAS!$Q$23,IF(X108&lt;TABLAS!$P$24,TABLAS!$Q$24,IF(X108&lt;TABLAS!$P$25,TABLAS!$Q$25,IF(X108&lt;TABLAS!$P$26,TABLAS!$Q$26,IF(X108&lt;TABLAS!$P$27,TABLAS!$Q$27,IF(X108&gt;=TABLAS!$O$28,TABLAS!$Q$28)))))))))))</f>
        <v>0 a 5</v>
      </c>
      <c r="Z108" s="262">
        <f>VLOOKUP(Y108,TABLAS!$J$18:$K$28,2,FALSE)</f>
        <v>1</v>
      </c>
      <c r="AA108" s="274" t="s">
        <v>262</v>
      </c>
      <c r="AB108" s="262">
        <f>VLOOKUP(AA108,TABLAS!$K$34:$L$39,2,FALSE)</f>
        <v>1</v>
      </c>
      <c r="AC108" s="262" t="str">
        <f>INICIO!$C$11</f>
        <v>ZONA 6</v>
      </c>
      <c r="AD108" s="263">
        <f>VLOOKUP(AC108,TABLAS!$V$18:$W$28,2,FALSE)</f>
        <v>1.1000000000000001</v>
      </c>
      <c r="AE108" s="44"/>
      <c r="AF108" s="44"/>
      <c r="AG108" s="279">
        <f t="shared" si="18"/>
        <v>0</v>
      </c>
      <c r="AH108" s="255">
        <f>IF($AG108&lt;TABLAS!$O$4,TABLAS!$P$4,IF($AG108&lt;TABLAS!$O$5,TABLAS!$P$5,IF($AG108&lt;TABLAS!$O$6,TABLAS!$P$6,IF($AG108&gt;TABLAS!$N$7,TABLAS!$P$7))))</f>
        <v>1</v>
      </c>
      <c r="AI108" s="255">
        <f>VLOOKUP($AH108,TABLAS!$P$4:$R$7,3,FALSE)</f>
        <v>3.4999999999999996E-3</v>
      </c>
      <c r="AJ108" s="255">
        <f>VLOOKUP($AH$3,TABLAS!$P$4:$R$7,2,FALSE)</f>
        <v>0</v>
      </c>
      <c r="AK108" s="280">
        <f t="shared" si="19"/>
        <v>-3.4999999999999996E-3</v>
      </c>
      <c r="AL108" s="44"/>
      <c r="AM108" s="44"/>
      <c r="AN108" s="281">
        <f t="shared" si="20"/>
        <v>0</v>
      </c>
      <c r="AO108" s="44"/>
      <c r="AP108" s="235">
        <f t="shared" si="21"/>
        <v>0</v>
      </c>
      <c r="AQ108" s="44"/>
      <c r="AR108" s="282">
        <f t="shared" si="22"/>
        <v>0</v>
      </c>
      <c r="AS108" s="283">
        <f t="shared" si="23"/>
        <v>0</v>
      </c>
      <c r="AT108" s="44"/>
      <c r="AU108" s="44"/>
      <c r="AV108" s="44"/>
      <c r="AW108" s="44"/>
      <c r="AX108" s="44"/>
      <c r="AY108" s="44"/>
      <c r="AZ108" s="44"/>
      <c r="BA108" s="44"/>
      <c r="BB108" s="44"/>
      <c r="BC108" s="44"/>
      <c r="BD108" s="44"/>
      <c r="BE108" s="44"/>
      <c r="BF108" s="44"/>
      <c r="BG108" s="44"/>
      <c r="BH108" s="44"/>
    </row>
    <row r="109" spans="1:60" ht="35.1" customHeight="1" thickBot="1" x14ac:dyDescent="0.45">
      <c r="A109" s="41">
        <f t="shared" si="24"/>
        <v>107</v>
      </c>
      <c r="B109" s="42">
        <f>Hoja2!B116</f>
        <v>0</v>
      </c>
      <c r="C109" s="14">
        <f>Hoja2!P116</f>
        <v>0</v>
      </c>
      <c r="D109" s="16">
        <f>Hoja2!C116</f>
        <v>0</v>
      </c>
      <c r="E109" s="15">
        <f>Hoja4!J116</f>
        <v>0</v>
      </c>
      <c r="F109" s="15">
        <f>Hoja4!N116</f>
        <v>0</v>
      </c>
      <c r="G109" s="15"/>
      <c r="H109" s="15">
        <f t="shared" si="13"/>
        <v>0</v>
      </c>
      <c r="I109" s="15">
        <f t="shared" si="14"/>
        <v>0</v>
      </c>
      <c r="J109" s="289" t="s">
        <v>209</v>
      </c>
      <c r="K109" s="44"/>
      <c r="L109" s="44"/>
      <c r="M109" s="44"/>
      <c r="N109" s="44"/>
      <c r="O109" s="44"/>
      <c r="P109" s="44"/>
      <c r="Q109" s="44"/>
      <c r="R109" s="44"/>
      <c r="S109" s="262">
        <f t="shared" si="15"/>
        <v>0</v>
      </c>
      <c r="T109" s="266" t="str">
        <f t="shared" si="16"/>
        <v>Economico</v>
      </c>
      <c r="U109">
        <f>VLOOKUP(T109,TABLAS!$J$4:$L$9,3,FALSE)</f>
        <v>1320</v>
      </c>
      <c r="V109">
        <f t="shared" si="25"/>
        <v>2026</v>
      </c>
      <c r="W109" t="str">
        <f>INICIO!$C$28</f>
        <v>2026</v>
      </c>
      <c r="X109" s="268">
        <f t="shared" si="17"/>
        <v>0</v>
      </c>
      <c r="Y109" s="269" t="str">
        <f>IF(X109&lt;TABLAS!$P$18,TABLAS!$Q$18,IF(X109&lt;TABLAS!$P$19,TABLAS!$Q$19,IF(X109&lt;TABLAS!$P$20,TABLAS!$Q$20,IF(X109&lt;TABLAS!$P$21,TABLAS!$Q$21,IF(X109&lt;TABLAS!$P$22,TABLAS!$Q$22,IF(X109&lt;TABLAS!$P$23,TABLAS!$Q$23,IF(X109&lt;TABLAS!$P$24,TABLAS!$Q$24,IF(X109&lt;TABLAS!$P$25,TABLAS!$Q$25,IF(X109&lt;TABLAS!$P$26,TABLAS!$Q$26,IF(X109&lt;TABLAS!$P$27,TABLAS!$Q$27,IF(X109&gt;=TABLAS!$O$28,TABLAS!$Q$28)))))))))))</f>
        <v>0 a 5</v>
      </c>
      <c r="Z109" s="262">
        <f>VLOOKUP(Y109,TABLAS!$J$18:$K$28,2,FALSE)</f>
        <v>1</v>
      </c>
      <c r="AA109" s="274" t="s">
        <v>262</v>
      </c>
      <c r="AB109" s="262">
        <f>VLOOKUP(AA109,TABLAS!$K$34:$L$39,2,FALSE)</f>
        <v>1</v>
      </c>
      <c r="AC109" s="262" t="str">
        <f>INICIO!$C$11</f>
        <v>ZONA 6</v>
      </c>
      <c r="AD109" s="263">
        <f>VLOOKUP(AC109,TABLAS!$V$18:$W$28,2,FALSE)</f>
        <v>1.1000000000000001</v>
      </c>
      <c r="AE109" s="44"/>
      <c r="AF109" s="44"/>
      <c r="AG109" s="279">
        <f t="shared" si="18"/>
        <v>0</v>
      </c>
      <c r="AH109" s="255">
        <f>IF($AG109&lt;TABLAS!$O$4,TABLAS!$P$4,IF($AG109&lt;TABLAS!$O$5,TABLAS!$P$5,IF($AG109&lt;TABLAS!$O$6,TABLAS!$P$6,IF($AG109&gt;TABLAS!$N$7,TABLAS!$P$7))))</f>
        <v>1</v>
      </c>
      <c r="AI109" s="255">
        <f>VLOOKUP($AH109,TABLAS!$P$4:$R$7,3,FALSE)</f>
        <v>3.4999999999999996E-3</v>
      </c>
      <c r="AJ109" s="255">
        <f>VLOOKUP($AH$3,TABLAS!$P$4:$R$7,2,FALSE)</f>
        <v>0</v>
      </c>
      <c r="AK109" s="280">
        <f t="shared" si="19"/>
        <v>-3.4999999999999996E-3</v>
      </c>
      <c r="AL109" s="44"/>
      <c r="AM109" s="44"/>
      <c r="AN109" s="281">
        <f t="shared" si="20"/>
        <v>0</v>
      </c>
      <c r="AO109" s="44"/>
      <c r="AP109" s="235">
        <f t="shared" si="21"/>
        <v>0</v>
      </c>
      <c r="AQ109" s="44"/>
      <c r="AR109" s="282">
        <f t="shared" si="22"/>
        <v>0</v>
      </c>
      <c r="AS109" s="283">
        <f t="shared" si="23"/>
        <v>0</v>
      </c>
      <c r="AT109" s="44"/>
      <c r="AU109" s="44"/>
      <c r="AV109" s="44"/>
      <c r="AW109" s="44"/>
      <c r="AX109" s="44"/>
      <c r="AY109" s="44"/>
      <c r="AZ109" s="44"/>
      <c r="BA109" s="44"/>
      <c r="BB109" s="44"/>
      <c r="BC109" s="44"/>
      <c r="BD109" s="44"/>
      <c r="BE109" s="44"/>
      <c r="BF109" s="44"/>
      <c r="BG109" s="44"/>
      <c r="BH109" s="44"/>
    </row>
    <row r="110" spans="1:60" ht="35.1" customHeight="1" thickBot="1" x14ac:dyDescent="0.45">
      <c r="A110" s="41">
        <f t="shared" si="24"/>
        <v>108</v>
      </c>
      <c r="B110" s="42">
        <f>Hoja2!B117</f>
        <v>0</v>
      </c>
      <c r="C110" s="14">
        <f>Hoja2!P117</f>
        <v>0</v>
      </c>
      <c r="D110" s="16">
        <f>Hoja2!C117</f>
        <v>0</v>
      </c>
      <c r="E110" s="15">
        <f>Hoja4!J117</f>
        <v>0</v>
      </c>
      <c r="F110" s="15">
        <f>Hoja4!N117</f>
        <v>0</v>
      </c>
      <c r="G110" s="15"/>
      <c r="H110" s="15">
        <f t="shared" si="13"/>
        <v>0</v>
      </c>
      <c r="I110" s="15">
        <f t="shared" si="14"/>
        <v>0</v>
      </c>
      <c r="J110" s="289" t="s">
        <v>209</v>
      </c>
      <c r="K110" s="44"/>
      <c r="L110" s="44"/>
      <c r="M110" s="44"/>
      <c r="N110" s="44"/>
      <c r="O110" s="44"/>
      <c r="P110" s="44"/>
      <c r="Q110" s="44"/>
      <c r="R110" s="44"/>
      <c r="S110" s="262">
        <f t="shared" si="15"/>
        <v>0</v>
      </c>
      <c r="T110" s="266" t="str">
        <f t="shared" si="16"/>
        <v>Economico</v>
      </c>
      <c r="U110">
        <f>VLOOKUP(T110,TABLAS!$J$4:$L$9,3,FALSE)</f>
        <v>1320</v>
      </c>
      <c r="V110">
        <f t="shared" si="25"/>
        <v>2026</v>
      </c>
      <c r="W110" t="str">
        <f>INICIO!$C$28</f>
        <v>2026</v>
      </c>
      <c r="X110" s="268">
        <f t="shared" si="17"/>
        <v>0</v>
      </c>
      <c r="Y110" s="269" t="str">
        <f>IF(X110&lt;TABLAS!$P$18,TABLAS!$Q$18,IF(X110&lt;TABLAS!$P$19,TABLAS!$Q$19,IF(X110&lt;TABLAS!$P$20,TABLAS!$Q$20,IF(X110&lt;TABLAS!$P$21,TABLAS!$Q$21,IF(X110&lt;TABLAS!$P$22,TABLAS!$Q$22,IF(X110&lt;TABLAS!$P$23,TABLAS!$Q$23,IF(X110&lt;TABLAS!$P$24,TABLAS!$Q$24,IF(X110&lt;TABLAS!$P$25,TABLAS!$Q$25,IF(X110&lt;TABLAS!$P$26,TABLAS!$Q$26,IF(X110&lt;TABLAS!$P$27,TABLAS!$Q$27,IF(X110&gt;=TABLAS!$O$28,TABLAS!$Q$28)))))))))))</f>
        <v>0 a 5</v>
      </c>
      <c r="Z110" s="262">
        <f>VLOOKUP(Y110,TABLAS!$J$18:$K$28,2,FALSE)</f>
        <v>1</v>
      </c>
      <c r="AA110" s="274" t="s">
        <v>262</v>
      </c>
      <c r="AB110" s="262">
        <f>VLOOKUP(AA110,TABLAS!$K$34:$L$39,2,FALSE)</f>
        <v>1</v>
      </c>
      <c r="AC110" s="262" t="str">
        <f>INICIO!$C$11</f>
        <v>ZONA 6</v>
      </c>
      <c r="AD110" s="263">
        <f>VLOOKUP(AC110,TABLAS!$V$18:$W$28,2,FALSE)</f>
        <v>1.1000000000000001</v>
      </c>
      <c r="AE110" s="44"/>
      <c r="AF110" s="44"/>
      <c r="AG110" s="279">
        <f t="shared" si="18"/>
        <v>0</v>
      </c>
      <c r="AH110" s="255">
        <f>IF($AG110&lt;TABLAS!$O$4,TABLAS!$P$4,IF($AG110&lt;TABLAS!$O$5,TABLAS!$P$5,IF($AG110&lt;TABLAS!$O$6,TABLAS!$P$6,IF($AG110&gt;TABLAS!$N$7,TABLAS!$P$7))))</f>
        <v>1</v>
      </c>
      <c r="AI110" s="255">
        <f>VLOOKUP($AH110,TABLAS!$P$4:$R$7,3,FALSE)</f>
        <v>3.4999999999999996E-3</v>
      </c>
      <c r="AJ110" s="255">
        <f>VLOOKUP($AH$3,TABLAS!$P$4:$R$7,2,FALSE)</f>
        <v>0</v>
      </c>
      <c r="AK110" s="280">
        <f t="shared" si="19"/>
        <v>-3.4999999999999996E-3</v>
      </c>
      <c r="AL110" s="44"/>
      <c r="AM110" s="44"/>
      <c r="AN110" s="281">
        <f t="shared" si="20"/>
        <v>0</v>
      </c>
      <c r="AO110" s="44"/>
      <c r="AP110" s="235">
        <f t="shared" si="21"/>
        <v>0</v>
      </c>
      <c r="AQ110" s="44"/>
      <c r="AR110" s="282">
        <f t="shared" si="22"/>
        <v>0</v>
      </c>
      <c r="AS110" s="283">
        <f t="shared" si="23"/>
        <v>0</v>
      </c>
      <c r="AT110" s="44"/>
      <c r="AU110" s="44"/>
      <c r="AV110" s="44"/>
      <c r="AW110" s="44"/>
      <c r="AX110" s="44"/>
      <c r="AY110" s="44"/>
      <c r="AZ110" s="44"/>
      <c r="BA110" s="44"/>
      <c r="BB110" s="44"/>
      <c r="BC110" s="44"/>
      <c r="BD110" s="44"/>
      <c r="BE110" s="44"/>
      <c r="BF110" s="44"/>
      <c r="BG110" s="44"/>
      <c r="BH110" s="44"/>
    </row>
    <row r="111" spans="1:60" ht="35.1" customHeight="1" thickBot="1" x14ac:dyDescent="0.45">
      <c r="A111" s="41">
        <f t="shared" si="24"/>
        <v>109</v>
      </c>
      <c r="B111" s="42">
        <f>Hoja2!B118</f>
        <v>0</v>
      </c>
      <c r="C111" s="14">
        <f>Hoja2!P118</f>
        <v>0</v>
      </c>
      <c r="D111" s="16">
        <f>Hoja2!C118</f>
        <v>0</v>
      </c>
      <c r="E111" s="15">
        <f>Hoja4!J118</f>
        <v>0</v>
      </c>
      <c r="F111" s="15">
        <f>Hoja4!N118</f>
        <v>0</v>
      </c>
      <c r="G111" s="15"/>
      <c r="H111" s="15">
        <f t="shared" si="13"/>
        <v>0</v>
      </c>
      <c r="I111" s="15">
        <f t="shared" si="14"/>
        <v>0</v>
      </c>
      <c r="J111" s="289" t="s">
        <v>209</v>
      </c>
      <c r="K111" s="44"/>
      <c r="L111" s="44"/>
      <c r="M111" s="44"/>
      <c r="N111" s="44"/>
      <c r="O111" s="44"/>
      <c r="P111" s="44"/>
      <c r="Q111" s="44"/>
      <c r="R111" s="44"/>
      <c r="S111" s="262">
        <f t="shared" si="15"/>
        <v>0</v>
      </c>
      <c r="T111" s="266" t="str">
        <f t="shared" si="16"/>
        <v>Economico</v>
      </c>
      <c r="U111">
        <f>VLOOKUP(T111,TABLAS!$J$4:$L$9,3,FALSE)</f>
        <v>1320</v>
      </c>
      <c r="V111">
        <f t="shared" si="25"/>
        <v>2026</v>
      </c>
      <c r="W111" t="str">
        <f>INICIO!$C$28</f>
        <v>2026</v>
      </c>
      <c r="X111" s="268">
        <f t="shared" si="17"/>
        <v>0</v>
      </c>
      <c r="Y111" s="269" t="str">
        <f>IF(X111&lt;TABLAS!$P$18,TABLAS!$Q$18,IF(X111&lt;TABLAS!$P$19,TABLAS!$Q$19,IF(X111&lt;TABLAS!$P$20,TABLAS!$Q$20,IF(X111&lt;TABLAS!$P$21,TABLAS!$Q$21,IF(X111&lt;TABLAS!$P$22,TABLAS!$Q$22,IF(X111&lt;TABLAS!$P$23,TABLAS!$Q$23,IF(X111&lt;TABLAS!$P$24,TABLAS!$Q$24,IF(X111&lt;TABLAS!$P$25,TABLAS!$Q$25,IF(X111&lt;TABLAS!$P$26,TABLAS!$Q$26,IF(X111&lt;TABLAS!$P$27,TABLAS!$Q$27,IF(X111&gt;=TABLAS!$O$28,TABLAS!$Q$28)))))))))))</f>
        <v>0 a 5</v>
      </c>
      <c r="Z111" s="262">
        <f>VLOOKUP(Y111,TABLAS!$J$18:$K$28,2,FALSE)</f>
        <v>1</v>
      </c>
      <c r="AA111" s="274" t="s">
        <v>262</v>
      </c>
      <c r="AB111" s="262">
        <f>VLOOKUP(AA111,TABLAS!$K$34:$L$39,2,FALSE)</f>
        <v>1</v>
      </c>
      <c r="AC111" s="262" t="str">
        <f>INICIO!$C$11</f>
        <v>ZONA 6</v>
      </c>
      <c r="AD111" s="263">
        <f>VLOOKUP(AC111,TABLAS!$V$18:$W$28,2,FALSE)</f>
        <v>1.1000000000000001</v>
      </c>
      <c r="AE111" s="44"/>
      <c r="AF111" s="44"/>
      <c r="AG111" s="279">
        <f t="shared" si="18"/>
        <v>0</v>
      </c>
      <c r="AH111" s="255">
        <f>IF($AG111&lt;TABLAS!$O$4,TABLAS!$P$4,IF($AG111&lt;TABLAS!$O$5,TABLAS!$P$5,IF($AG111&lt;TABLAS!$O$6,TABLAS!$P$6,IF($AG111&gt;TABLAS!$N$7,TABLAS!$P$7))))</f>
        <v>1</v>
      </c>
      <c r="AI111" s="255">
        <f>VLOOKUP($AH111,TABLAS!$P$4:$R$7,3,FALSE)</f>
        <v>3.4999999999999996E-3</v>
      </c>
      <c r="AJ111" s="255">
        <f>VLOOKUP($AH$3,TABLAS!$P$4:$R$7,2,FALSE)</f>
        <v>0</v>
      </c>
      <c r="AK111" s="280">
        <f t="shared" si="19"/>
        <v>-3.4999999999999996E-3</v>
      </c>
      <c r="AL111" s="44"/>
      <c r="AM111" s="44"/>
      <c r="AN111" s="281">
        <f t="shared" si="20"/>
        <v>0</v>
      </c>
      <c r="AO111" s="44"/>
      <c r="AP111" s="235">
        <f t="shared" si="21"/>
        <v>0</v>
      </c>
      <c r="AQ111" s="44"/>
      <c r="AR111" s="282">
        <f t="shared" si="22"/>
        <v>0</v>
      </c>
      <c r="AS111" s="283">
        <f t="shared" si="23"/>
        <v>0</v>
      </c>
      <c r="AT111" s="44"/>
      <c r="AU111" s="44"/>
      <c r="AV111" s="44"/>
      <c r="AW111" s="44"/>
      <c r="AX111" s="44"/>
      <c r="AY111" s="44"/>
      <c r="AZ111" s="44"/>
      <c r="BA111" s="44"/>
      <c r="BB111" s="44"/>
      <c r="BC111" s="44"/>
      <c r="BD111" s="44"/>
      <c r="BE111" s="44"/>
      <c r="BF111" s="44"/>
      <c r="BG111" s="44"/>
      <c r="BH111" s="44"/>
    </row>
    <row r="112" spans="1:60" ht="35.1" customHeight="1" thickBot="1" x14ac:dyDescent="0.45">
      <c r="A112" s="22">
        <f t="shared" si="24"/>
        <v>110</v>
      </c>
      <c r="B112" s="43">
        <f>Hoja2!B119</f>
        <v>0</v>
      </c>
      <c r="C112" s="38">
        <f>Hoja2!P119</f>
        <v>0</v>
      </c>
      <c r="D112" s="39">
        <f>Hoja2!C119</f>
        <v>0</v>
      </c>
      <c r="E112" s="40">
        <f>Hoja4!J119</f>
        <v>0</v>
      </c>
      <c r="F112" s="40">
        <f>Hoja4!N119</f>
        <v>0</v>
      </c>
      <c r="G112" s="40"/>
      <c r="H112" s="40">
        <f t="shared" si="13"/>
        <v>0</v>
      </c>
      <c r="I112" s="40">
        <f t="shared" si="14"/>
        <v>0</v>
      </c>
      <c r="J112" s="290" t="s">
        <v>209</v>
      </c>
      <c r="K112" s="44"/>
      <c r="L112" s="44"/>
      <c r="M112" s="44"/>
      <c r="N112" s="44"/>
      <c r="O112" s="44"/>
      <c r="P112" s="44"/>
      <c r="Q112" s="44"/>
      <c r="R112" s="44"/>
      <c r="S112" s="262">
        <f t="shared" si="15"/>
        <v>0</v>
      </c>
      <c r="T112" s="266" t="str">
        <f t="shared" si="16"/>
        <v>Economico</v>
      </c>
      <c r="U112">
        <f>VLOOKUP(T112,TABLAS!$J$4:$L$9,3,FALSE)</f>
        <v>1320</v>
      </c>
      <c r="V112">
        <f t="shared" si="25"/>
        <v>2026</v>
      </c>
      <c r="W112" t="str">
        <f>INICIO!$C$28</f>
        <v>2026</v>
      </c>
      <c r="X112" s="268">
        <f t="shared" si="17"/>
        <v>0</v>
      </c>
      <c r="Y112" s="269" t="str">
        <f>IF(X112&lt;TABLAS!$P$18,TABLAS!$Q$18,IF(X112&lt;TABLAS!$P$19,TABLAS!$Q$19,IF(X112&lt;TABLAS!$P$20,TABLAS!$Q$20,IF(X112&lt;TABLAS!$P$21,TABLAS!$Q$21,IF(X112&lt;TABLAS!$P$22,TABLAS!$Q$22,IF(X112&lt;TABLAS!$P$23,TABLAS!$Q$23,IF(X112&lt;TABLAS!$P$24,TABLAS!$Q$24,IF(X112&lt;TABLAS!$P$25,TABLAS!$Q$25,IF(X112&lt;TABLAS!$P$26,TABLAS!$Q$26,IF(X112&lt;TABLAS!$P$27,TABLAS!$Q$27,IF(X112&gt;=TABLAS!$O$28,TABLAS!$Q$28)))))))))))</f>
        <v>0 a 5</v>
      </c>
      <c r="Z112" s="262">
        <f>VLOOKUP(Y112,TABLAS!$J$18:$K$28,2,FALSE)</f>
        <v>1</v>
      </c>
      <c r="AA112" s="274" t="s">
        <v>262</v>
      </c>
      <c r="AB112" s="262">
        <f>VLOOKUP(AA112,TABLAS!$K$34:$L$39,2,FALSE)</f>
        <v>1</v>
      </c>
      <c r="AC112" s="262" t="str">
        <f>INICIO!$C$11</f>
        <v>ZONA 6</v>
      </c>
      <c r="AD112" s="263">
        <f>VLOOKUP(AC112,TABLAS!$V$18:$W$28,2,FALSE)</f>
        <v>1.1000000000000001</v>
      </c>
      <c r="AE112" s="44"/>
      <c r="AF112" s="44"/>
      <c r="AG112" s="279">
        <f t="shared" si="18"/>
        <v>0</v>
      </c>
      <c r="AH112" s="255">
        <f>IF($AG112&lt;TABLAS!$O$4,TABLAS!$P$4,IF($AG112&lt;TABLAS!$O$5,TABLAS!$P$5,IF($AG112&lt;TABLAS!$O$6,TABLAS!$P$6,IF($AG112&gt;TABLAS!$N$7,TABLAS!$P$7))))</f>
        <v>1</v>
      </c>
      <c r="AI112" s="255">
        <f>VLOOKUP($AH112,TABLAS!$P$4:$R$7,3,FALSE)</f>
        <v>3.4999999999999996E-3</v>
      </c>
      <c r="AJ112" s="255">
        <f>VLOOKUP($AH$3,TABLAS!$P$4:$R$7,2,FALSE)</f>
        <v>0</v>
      </c>
      <c r="AK112" s="280">
        <f t="shared" si="19"/>
        <v>-3.4999999999999996E-3</v>
      </c>
      <c r="AL112" s="44"/>
      <c r="AM112" s="44"/>
      <c r="AN112" s="281">
        <f t="shared" si="20"/>
        <v>0</v>
      </c>
      <c r="AO112" s="44"/>
      <c r="AP112" s="235">
        <f t="shared" si="21"/>
        <v>0</v>
      </c>
      <c r="AQ112" s="44"/>
      <c r="AR112" s="282">
        <f t="shared" si="22"/>
        <v>0</v>
      </c>
      <c r="AS112" s="283">
        <f t="shared" si="23"/>
        <v>0</v>
      </c>
      <c r="AT112" s="44"/>
      <c r="AU112" s="44"/>
      <c r="AV112" s="44"/>
      <c r="AW112" s="44"/>
      <c r="AX112" s="44"/>
      <c r="AY112" s="44"/>
      <c r="AZ112" s="44"/>
      <c r="BA112" s="44"/>
      <c r="BB112" s="44"/>
      <c r="BC112" s="44"/>
      <c r="BD112" s="44"/>
      <c r="BE112" s="44"/>
      <c r="BF112" s="44"/>
      <c r="BG112" s="44"/>
      <c r="BH112" s="44"/>
    </row>
    <row r="113" spans="1:60" ht="35.1" customHeight="1" thickBot="1" x14ac:dyDescent="0.45">
      <c r="A113" s="41">
        <f t="shared" si="24"/>
        <v>111</v>
      </c>
      <c r="B113" s="42">
        <f>Hoja2!B120</f>
        <v>0</v>
      </c>
      <c r="C113" s="14">
        <f>Hoja2!P120</f>
        <v>0</v>
      </c>
      <c r="D113" s="16">
        <f>Hoja2!C120</f>
        <v>0</v>
      </c>
      <c r="E113" s="15">
        <f>Hoja4!J120</f>
        <v>0</v>
      </c>
      <c r="F113" s="15">
        <f>Hoja4!N120</f>
        <v>0</v>
      </c>
      <c r="G113" s="15"/>
      <c r="H113" s="15">
        <f t="shared" si="13"/>
        <v>0</v>
      </c>
      <c r="I113" s="15">
        <f t="shared" si="14"/>
        <v>0</v>
      </c>
      <c r="J113" s="289" t="s">
        <v>209</v>
      </c>
      <c r="K113" s="44"/>
      <c r="L113" s="44"/>
      <c r="M113" s="44"/>
      <c r="N113" s="44"/>
      <c r="O113" s="44"/>
      <c r="P113" s="44"/>
      <c r="Q113" s="44"/>
      <c r="R113" s="44"/>
      <c r="S113" s="262">
        <f t="shared" si="15"/>
        <v>0</v>
      </c>
      <c r="T113" s="266" t="str">
        <f t="shared" si="16"/>
        <v>Economico</v>
      </c>
      <c r="U113">
        <f>VLOOKUP(T113,TABLAS!$J$4:$L$9,3,FALSE)</f>
        <v>1320</v>
      </c>
      <c r="V113">
        <f t="shared" si="25"/>
        <v>2026</v>
      </c>
      <c r="W113" t="str">
        <f>INICIO!$C$28</f>
        <v>2026</v>
      </c>
      <c r="X113" s="268">
        <f t="shared" si="17"/>
        <v>0</v>
      </c>
      <c r="Y113" s="269" t="str">
        <f>IF(X113&lt;TABLAS!$P$18,TABLAS!$Q$18,IF(X113&lt;TABLAS!$P$19,TABLAS!$Q$19,IF(X113&lt;TABLAS!$P$20,TABLAS!$Q$20,IF(X113&lt;TABLAS!$P$21,TABLAS!$Q$21,IF(X113&lt;TABLAS!$P$22,TABLAS!$Q$22,IF(X113&lt;TABLAS!$P$23,TABLAS!$Q$23,IF(X113&lt;TABLAS!$P$24,TABLAS!$Q$24,IF(X113&lt;TABLAS!$P$25,TABLAS!$Q$25,IF(X113&lt;TABLAS!$P$26,TABLAS!$Q$26,IF(X113&lt;TABLAS!$P$27,TABLAS!$Q$27,IF(X113&gt;=TABLAS!$O$28,TABLAS!$Q$28)))))))))))</f>
        <v>0 a 5</v>
      </c>
      <c r="Z113" s="262">
        <f>VLOOKUP(Y113,TABLAS!$J$18:$K$28,2,FALSE)</f>
        <v>1</v>
      </c>
      <c r="AA113" s="274" t="s">
        <v>262</v>
      </c>
      <c r="AB113" s="262">
        <f>VLOOKUP(AA113,TABLAS!$K$34:$L$39,2,FALSE)</f>
        <v>1</v>
      </c>
      <c r="AC113" s="262" t="str">
        <f>INICIO!$C$11</f>
        <v>ZONA 6</v>
      </c>
      <c r="AD113" s="263">
        <f>VLOOKUP(AC113,TABLAS!$V$18:$W$28,2,FALSE)</f>
        <v>1.1000000000000001</v>
      </c>
      <c r="AE113" s="44"/>
      <c r="AF113" s="44"/>
      <c r="AG113" s="279">
        <f t="shared" si="18"/>
        <v>0</v>
      </c>
      <c r="AH113" s="255">
        <f>IF($AG113&lt;TABLAS!$O$4,TABLAS!$P$4,IF($AG113&lt;TABLAS!$O$5,TABLAS!$P$5,IF($AG113&lt;TABLAS!$O$6,TABLAS!$P$6,IF($AG113&gt;TABLAS!$N$7,TABLAS!$P$7))))</f>
        <v>1</v>
      </c>
      <c r="AI113" s="255">
        <f>VLOOKUP($AH113,TABLAS!$P$4:$R$7,3,FALSE)</f>
        <v>3.4999999999999996E-3</v>
      </c>
      <c r="AJ113" s="255">
        <f>VLOOKUP($AH$3,TABLAS!$P$4:$R$7,2,FALSE)</f>
        <v>0</v>
      </c>
      <c r="AK113" s="280">
        <f t="shared" si="19"/>
        <v>-3.4999999999999996E-3</v>
      </c>
      <c r="AL113" s="44"/>
      <c r="AM113" s="44"/>
      <c r="AN113" s="281">
        <f t="shared" si="20"/>
        <v>0</v>
      </c>
      <c r="AO113" s="44"/>
      <c r="AP113" s="235">
        <f t="shared" si="21"/>
        <v>0</v>
      </c>
      <c r="AQ113" s="44"/>
      <c r="AR113" s="282">
        <f t="shared" si="22"/>
        <v>0</v>
      </c>
      <c r="AS113" s="283">
        <f t="shared" si="23"/>
        <v>0</v>
      </c>
      <c r="AT113" s="44"/>
      <c r="AU113" s="44"/>
      <c r="AV113" s="44"/>
      <c r="AW113" s="44"/>
      <c r="AX113" s="44"/>
      <c r="AY113" s="44"/>
      <c r="AZ113" s="44"/>
      <c r="BA113" s="44"/>
      <c r="BB113" s="44"/>
      <c r="BC113" s="44"/>
      <c r="BD113" s="44"/>
      <c r="BE113" s="44"/>
      <c r="BF113" s="44"/>
      <c r="BG113" s="44"/>
      <c r="BH113" s="44"/>
    </row>
    <row r="114" spans="1:60" ht="35.1" customHeight="1" thickBot="1" x14ac:dyDescent="0.45">
      <c r="A114" s="41">
        <f t="shared" si="24"/>
        <v>112</v>
      </c>
      <c r="B114" s="42">
        <f>Hoja2!B121</f>
        <v>0</v>
      </c>
      <c r="C114" s="14">
        <f>Hoja2!P121</f>
        <v>0</v>
      </c>
      <c r="D114" s="16">
        <f>Hoja2!C121</f>
        <v>0</v>
      </c>
      <c r="E114" s="15">
        <f>Hoja4!J121</f>
        <v>0</v>
      </c>
      <c r="F114" s="15">
        <f>Hoja4!N121</f>
        <v>0</v>
      </c>
      <c r="G114" s="15"/>
      <c r="H114" s="15">
        <f t="shared" si="13"/>
        <v>0</v>
      </c>
      <c r="I114" s="15">
        <f t="shared" si="14"/>
        <v>0</v>
      </c>
      <c r="J114" s="289" t="s">
        <v>209</v>
      </c>
      <c r="K114" s="44"/>
      <c r="L114" s="44"/>
      <c r="M114" s="44"/>
      <c r="N114" s="44"/>
      <c r="O114" s="44"/>
      <c r="P114" s="44"/>
      <c r="Q114" s="44"/>
      <c r="R114" s="44"/>
      <c r="S114" s="262">
        <f t="shared" si="15"/>
        <v>0</v>
      </c>
      <c r="T114" s="266" t="str">
        <f t="shared" si="16"/>
        <v>Economico</v>
      </c>
      <c r="U114">
        <f>VLOOKUP(T114,TABLAS!$J$4:$L$9,3,FALSE)</f>
        <v>1320</v>
      </c>
      <c r="V114">
        <f t="shared" si="25"/>
        <v>2026</v>
      </c>
      <c r="W114" t="str">
        <f>INICIO!$C$28</f>
        <v>2026</v>
      </c>
      <c r="X114" s="268">
        <f t="shared" si="17"/>
        <v>0</v>
      </c>
      <c r="Y114" s="269" t="str">
        <f>IF(X114&lt;TABLAS!$P$18,TABLAS!$Q$18,IF(X114&lt;TABLAS!$P$19,TABLAS!$Q$19,IF(X114&lt;TABLAS!$P$20,TABLAS!$Q$20,IF(X114&lt;TABLAS!$P$21,TABLAS!$Q$21,IF(X114&lt;TABLAS!$P$22,TABLAS!$Q$22,IF(X114&lt;TABLAS!$P$23,TABLAS!$Q$23,IF(X114&lt;TABLAS!$P$24,TABLAS!$Q$24,IF(X114&lt;TABLAS!$P$25,TABLAS!$Q$25,IF(X114&lt;TABLAS!$P$26,TABLAS!$Q$26,IF(X114&lt;TABLAS!$P$27,TABLAS!$Q$27,IF(X114&gt;=TABLAS!$O$28,TABLAS!$Q$28)))))))))))</f>
        <v>0 a 5</v>
      </c>
      <c r="Z114" s="262">
        <f>VLOOKUP(Y114,TABLAS!$J$18:$K$28,2,FALSE)</f>
        <v>1</v>
      </c>
      <c r="AA114" s="274" t="s">
        <v>262</v>
      </c>
      <c r="AB114" s="262">
        <f>VLOOKUP(AA114,TABLAS!$K$34:$L$39,2,FALSE)</f>
        <v>1</v>
      </c>
      <c r="AC114" s="262" t="str">
        <f>INICIO!$C$11</f>
        <v>ZONA 6</v>
      </c>
      <c r="AD114" s="263">
        <f>VLOOKUP(AC114,TABLAS!$V$18:$W$28,2,FALSE)</f>
        <v>1.1000000000000001</v>
      </c>
      <c r="AE114" s="44"/>
      <c r="AF114" s="44"/>
      <c r="AG114" s="279">
        <f t="shared" si="18"/>
        <v>0</v>
      </c>
      <c r="AH114" s="255">
        <f>IF($AG114&lt;TABLAS!$O$4,TABLAS!$P$4,IF($AG114&lt;TABLAS!$O$5,TABLAS!$P$5,IF($AG114&lt;TABLAS!$O$6,TABLAS!$P$6,IF($AG114&gt;TABLAS!$N$7,TABLAS!$P$7))))</f>
        <v>1</v>
      </c>
      <c r="AI114" s="255">
        <f>VLOOKUP($AH114,TABLAS!$P$4:$R$7,3,FALSE)</f>
        <v>3.4999999999999996E-3</v>
      </c>
      <c r="AJ114" s="255">
        <f>VLOOKUP($AH$3,TABLAS!$P$4:$R$7,2,FALSE)</f>
        <v>0</v>
      </c>
      <c r="AK114" s="280">
        <f t="shared" si="19"/>
        <v>-3.4999999999999996E-3</v>
      </c>
      <c r="AL114" s="44"/>
      <c r="AM114" s="44"/>
      <c r="AN114" s="281">
        <f t="shared" si="20"/>
        <v>0</v>
      </c>
      <c r="AO114" s="44"/>
      <c r="AP114" s="235">
        <f t="shared" si="21"/>
        <v>0</v>
      </c>
      <c r="AQ114" s="44"/>
      <c r="AR114" s="282">
        <f t="shared" si="22"/>
        <v>0</v>
      </c>
      <c r="AS114" s="283">
        <f t="shared" si="23"/>
        <v>0</v>
      </c>
      <c r="AT114" s="44"/>
      <c r="AU114" s="44"/>
      <c r="AV114" s="44"/>
      <c r="AW114" s="44"/>
      <c r="AX114" s="44"/>
      <c r="AY114" s="44"/>
      <c r="AZ114" s="44"/>
      <c r="BA114" s="44"/>
      <c r="BB114" s="44"/>
      <c r="BC114" s="44"/>
      <c r="BD114" s="44"/>
      <c r="BE114" s="44"/>
      <c r="BF114" s="44"/>
      <c r="BG114" s="44"/>
      <c r="BH114" s="44"/>
    </row>
    <row r="115" spans="1:60" ht="35.1" customHeight="1" thickBot="1" x14ac:dyDescent="0.45">
      <c r="A115" s="41">
        <f t="shared" si="24"/>
        <v>113</v>
      </c>
      <c r="B115" s="42">
        <f>Hoja2!B122</f>
        <v>0</v>
      </c>
      <c r="C115" s="14">
        <f>Hoja2!P122</f>
        <v>0</v>
      </c>
      <c r="D115" s="16">
        <f>Hoja2!C122</f>
        <v>0</v>
      </c>
      <c r="E115" s="15">
        <f>Hoja4!J122</f>
        <v>0</v>
      </c>
      <c r="F115" s="15">
        <f>Hoja4!N122</f>
        <v>0</v>
      </c>
      <c r="G115" s="15"/>
      <c r="H115" s="15">
        <f t="shared" si="13"/>
        <v>0</v>
      </c>
      <c r="I115" s="15">
        <f t="shared" si="14"/>
        <v>0</v>
      </c>
      <c r="J115" s="289" t="s">
        <v>209</v>
      </c>
      <c r="K115" s="44"/>
      <c r="L115" s="44"/>
      <c r="M115" s="44"/>
      <c r="N115" s="44"/>
      <c r="O115" s="44"/>
      <c r="P115" s="44"/>
      <c r="Q115" s="44"/>
      <c r="R115" s="44"/>
      <c r="S115" s="262">
        <f t="shared" si="15"/>
        <v>0</v>
      </c>
      <c r="T115" s="266" t="str">
        <f t="shared" si="16"/>
        <v>Economico</v>
      </c>
      <c r="U115">
        <f>VLOOKUP(T115,TABLAS!$J$4:$L$9,3,FALSE)</f>
        <v>1320</v>
      </c>
      <c r="V115">
        <f t="shared" si="25"/>
        <v>2026</v>
      </c>
      <c r="W115" t="str">
        <f>INICIO!$C$28</f>
        <v>2026</v>
      </c>
      <c r="X115" s="268">
        <f t="shared" si="17"/>
        <v>0</v>
      </c>
      <c r="Y115" s="269" t="str">
        <f>IF(X115&lt;TABLAS!$P$18,TABLAS!$Q$18,IF(X115&lt;TABLAS!$P$19,TABLAS!$Q$19,IF(X115&lt;TABLAS!$P$20,TABLAS!$Q$20,IF(X115&lt;TABLAS!$P$21,TABLAS!$Q$21,IF(X115&lt;TABLAS!$P$22,TABLAS!$Q$22,IF(X115&lt;TABLAS!$P$23,TABLAS!$Q$23,IF(X115&lt;TABLAS!$P$24,TABLAS!$Q$24,IF(X115&lt;TABLAS!$P$25,TABLAS!$Q$25,IF(X115&lt;TABLAS!$P$26,TABLAS!$Q$26,IF(X115&lt;TABLAS!$P$27,TABLAS!$Q$27,IF(X115&gt;=TABLAS!$O$28,TABLAS!$Q$28)))))))))))</f>
        <v>0 a 5</v>
      </c>
      <c r="Z115" s="262">
        <f>VLOOKUP(Y115,TABLAS!$J$18:$K$28,2,FALSE)</f>
        <v>1</v>
      </c>
      <c r="AA115" s="274" t="s">
        <v>262</v>
      </c>
      <c r="AB115" s="262">
        <f>VLOOKUP(AA115,TABLAS!$K$34:$L$39,2,FALSE)</f>
        <v>1</v>
      </c>
      <c r="AC115" s="262" t="str">
        <f>INICIO!$C$11</f>
        <v>ZONA 6</v>
      </c>
      <c r="AD115" s="263">
        <f>VLOOKUP(AC115,TABLAS!$V$18:$W$28,2,FALSE)</f>
        <v>1.1000000000000001</v>
      </c>
      <c r="AE115" s="44"/>
      <c r="AF115" s="44"/>
      <c r="AG115" s="279">
        <f t="shared" si="18"/>
        <v>0</v>
      </c>
      <c r="AH115" s="255">
        <f>IF($AG115&lt;TABLAS!$O$4,TABLAS!$P$4,IF($AG115&lt;TABLAS!$O$5,TABLAS!$P$5,IF($AG115&lt;TABLAS!$O$6,TABLAS!$P$6,IF($AG115&gt;TABLAS!$N$7,TABLAS!$P$7))))</f>
        <v>1</v>
      </c>
      <c r="AI115" s="255">
        <f>VLOOKUP($AH115,TABLAS!$P$4:$R$7,3,FALSE)</f>
        <v>3.4999999999999996E-3</v>
      </c>
      <c r="AJ115" s="255">
        <f>VLOOKUP($AH$3,TABLAS!$P$4:$R$7,2,FALSE)</f>
        <v>0</v>
      </c>
      <c r="AK115" s="280">
        <f t="shared" si="19"/>
        <v>-3.4999999999999996E-3</v>
      </c>
      <c r="AL115" s="44"/>
      <c r="AM115" s="44"/>
      <c r="AN115" s="281">
        <f t="shared" si="20"/>
        <v>0</v>
      </c>
      <c r="AO115" s="44"/>
      <c r="AP115" s="235">
        <f t="shared" si="21"/>
        <v>0</v>
      </c>
      <c r="AQ115" s="44"/>
      <c r="AR115" s="282">
        <f t="shared" si="22"/>
        <v>0</v>
      </c>
      <c r="AS115" s="283">
        <f t="shared" si="23"/>
        <v>0</v>
      </c>
      <c r="AT115" s="44"/>
      <c r="AU115" s="44"/>
      <c r="AV115" s="44"/>
      <c r="AW115" s="44"/>
      <c r="AX115" s="44"/>
      <c r="AY115" s="44"/>
      <c r="AZ115" s="44"/>
      <c r="BA115" s="44"/>
      <c r="BB115" s="44"/>
      <c r="BC115" s="44"/>
      <c r="BD115" s="44"/>
      <c r="BE115" s="44"/>
      <c r="BF115" s="44"/>
      <c r="BG115" s="44"/>
      <c r="BH115" s="44"/>
    </row>
    <row r="116" spans="1:60" ht="35.1" customHeight="1" thickBot="1" x14ac:dyDescent="0.45">
      <c r="A116" s="41">
        <f t="shared" si="24"/>
        <v>114</v>
      </c>
      <c r="B116" s="42">
        <f>Hoja2!B123</f>
        <v>0</v>
      </c>
      <c r="C116" s="14">
        <f>Hoja2!P123</f>
        <v>0</v>
      </c>
      <c r="D116" s="16">
        <f>Hoja2!C123</f>
        <v>0</v>
      </c>
      <c r="E116" s="15">
        <f>Hoja4!J123</f>
        <v>0</v>
      </c>
      <c r="F116" s="15">
        <f>Hoja4!N123</f>
        <v>0</v>
      </c>
      <c r="G116" s="15"/>
      <c r="H116" s="15">
        <f t="shared" si="13"/>
        <v>0</v>
      </c>
      <c r="I116" s="15">
        <f t="shared" si="14"/>
        <v>0</v>
      </c>
      <c r="J116" s="289" t="s">
        <v>209</v>
      </c>
      <c r="K116" s="44"/>
      <c r="L116" s="44"/>
      <c r="M116" s="44"/>
      <c r="N116" s="44"/>
      <c r="O116" s="44"/>
      <c r="P116" s="44"/>
      <c r="Q116" s="44"/>
      <c r="R116" s="44"/>
      <c r="S116" s="262">
        <f t="shared" si="15"/>
        <v>0</v>
      </c>
      <c r="T116" s="266" t="str">
        <f t="shared" si="16"/>
        <v>Economico</v>
      </c>
      <c r="U116">
        <f>VLOOKUP(T116,TABLAS!$J$4:$L$9,3,FALSE)</f>
        <v>1320</v>
      </c>
      <c r="V116">
        <f t="shared" si="25"/>
        <v>2026</v>
      </c>
      <c r="W116" t="str">
        <f>INICIO!$C$28</f>
        <v>2026</v>
      </c>
      <c r="X116" s="268">
        <f t="shared" si="17"/>
        <v>0</v>
      </c>
      <c r="Y116" s="269" t="str">
        <f>IF(X116&lt;TABLAS!$P$18,TABLAS!$Q$18,IF(X116&lt;TABLAS!$P$19,TABLAS!$Q$19,IF(X116&lt;TABLAS!$P$20,TABLAS!$Q$20,IF(X116&lt;TABLAS!$P$21,TABLAS!$Q$21,IF(X116&lt;TABLAS!$P$22,TABLAS!$Q$22,IF(X116&lt;TABLAS!$P$23,TABLAS!$Q$23,IF(X116&lt;TABLAS!$P$24,TABLAS!$Q$24,IF(X116&lt;TABLAS!$P$25,TABLAS!$Q$25,IF(X116&lt;TABLAS!$P$26,TABLAS!$Q$26,IF(X116&lt;TABLAS!$P$27,TABLAS!$Q$27,IF(X116&gt;=TABLAS!$O$28,TABLAS!$Q$28)))))))))))</f>
        <v>0 a 5</v>
      </c>
      <c r="Z116" s="262">
        <f>VLOOKUP(Y116,TABLAS!$J$18:$K$28,2,FALSE)</f>
        <v>1</v>
      </c>
      <c r="AA116" s="274" t="s">
        <v>262</v>
      </c>
      <c r="AB116" s="262">
        <f>VLOOKUP(AA116,TABLAS!$K$34:$L$39,2,FALSE)</f>
        <v>1</v>
      </c>
      <c r="AC116" s="262" t="str">
        <f>INICIO!$C$11</f>
        <v>ZONA 6</v>
      </c>
      <c r="AD116" s="263">
        <f>VLOOKUP(AC116,TABLAS!$V$18:$W$28,2,FALSE)</f>
        <v>1.1000000000000001</v>
      </c>
      <c r="AE116" s="44"/>
      <c r="AF116" s="44"/>
      <c r="AG116" s="279">
        <f t="shared" si="18"/>
        <v>0</v>
      </c>
      <c r="AH116" s="255">
        <f>IF($AG116&lt;TABLAS!$O$4,TABLAS!$P$4,IF($AG116&lt;TABLAS!$O$5,TABLAS!$P$5,IF($AG116&lt;TABLAS!$O$6,TABLAS!$P$6,IF($AG116&gt;TABLAS!$N$7,TABLAS!$P$7))))</f>
        <v>1</v>
      </c>
      <c r="AI116" s="255">
        <f>VLOOKUP($AH116,TABLAS!$P$4:$R$7,3,FALSE)</f>
        <v>3.4999999999999996E-3</v>
      </c>
      <c r="AJ116" s="255">
        <f>VLOOKUP($AH$3,TABLAS!$P$4:$R$7,2,FALSE)</f>
        <v>0</v>
      </c>
      <c r="AK116" s="280">
        <f t="shared" si="19"/>
        <v>-3.4999999999999996E-3</v>
      </c>
      <c r="AL116" s="44"/>
      <c r="AM116" s="44"/>
      <c r="AN116" s="281">
        <f t="shared" si="20"/>
        <v>0</v>
      </c>
      <c r="AO116" s="44"/>
      <c r="AP116" s="235">
        <f t="shared" si="21"/>
        <v>0</v>
      </c>
      <c r="AQ116" s="44"/>
      <c r="AR116" s="282">
        <f t="shared" si="22"/>
        <v>0</v>
      </c>
      <c r="AS116" s="283">
        <f t="shared" si="23"/>
        <v>0</v>
      </c>
      <c r="AT116" s="44"/>
      <c r="AU116" s="44"/>
      <c r="AV116" s="44"/>
      <c r="AW116" s="44"/>
      <c r="AX116" s="44"/>
      <c r="AY116" s="44"/>
      <c r="AZ116" s="44"/>
      <c r="BA116" s="44"/>
      <c r="BB116" s="44"/>
      <c r="BC116" s="44"/>
      <c r="BD116" s="44"/>
      <c r="BE116" s="44"/>
      <c r="BF116" s="44"/>
      <c r="BG116" s="44"/>
      <c r="BH116" s="44"/>
    </row>
    <row r="117" spans="1:60" ht="35.1" customHeight="1" thickBot="1" x14ac:dyDescent="0.45">
      <c r="A117" s="22">
        <f t="shared" si="24"/>
        <v>115</v>
      </c>
      <c r="B117" s="43">
        <f>Hoja2!B124</f>
        <v>0</v>
      </c>
      <c r="C117" s="38">
        <f>Hoja2!P124</f>
        <v>0</v>
      </c>
      <c r="D117" s="39">
        <f>Hoja2!C124</f>
        <v>0</v>
      </c>
      <c r="E117" s="40">
        <f>Hoja4!J124</f>
        <v>0</v>
      </c>
      <c r="F117" s="40">
        <f>Hoja4!N124</f>
        <v>0</v>
      </c>
      <c r="G117" s="40"/>
      <c r="H117" s="40">
        <f t="shared" si="13"/>
        <v>0</v>
      </c>
      <c r="I117" s="40">
        <f t="shared" si="14"/>
        <v>0</v>
      </c>
      <c r="J117" s="290" t="s">
        <v>209</v>
      </c>
      <c r="K117" s="44"/>
      <c r="L117" s="44"/>
      <c r="M117" s="44"/>
      <c r="N117" s="44"/>
      <c r="O117" s="44"/>
      <c r="P117" s="44"/>
      <c r="Q117" s="44"/>
      <c r="R117" s="44"/>
      <c r="S117" s="262">
        <f t="shared" si="15"/>
        <v>0</v>
      </c>
      <c r="T117" s="266" t="str">
        <f t="shared" si="16"/>
        <v>Economico</v>
      </c>
      <c r="U117">
        <f>VLOOKUP(T117,TABLAS!$J$4:$L$9,3,FALSE)</f>
        <v>1320</v>
      </c>
      <c r="V117">
        <f t="shared" si="25"/>
        <v>2026</v>
      </c>
      <c r="W117" t="str">
        <f>INICIO!$C$28</f>
        <v>2026</v>
      </c>
      <c r="X117" s="268">
        <f t="shared" si="17"/>
        <v>0</v>
      </c>
      <c r="Y117" s="269" t="str">
        <f>IF(X117&lt;TABLAS!$P$18,TABLAS!$Q$18,IF(X117&lt;TABLAS!$P$19,TABLAS!$Q$19,IF(X117&lt;TABLAS!$P$20,TABLAS!$Q$20,IF(X117&lt;TABLAS!$P$21,TABLAS!$Q$21,IF(X117&lt;TABLAS!$P$22,TABLAS!$Q$22,IF(X117&lt;TABLAS!$P$23,TABLAS!$Q$23,IF(X117&lt;TABLAS!$P$24,TABLAS!$Q$24,IF(X117&lt;TABLAS!$P$25,TABLAS!$Q$25,IF(X117&lt;TABLAS!$P$26,TABLAS!$Q$26,IF(X117&lt;TABLAS!$P$27,TABLAS!$Q$27,IF(X117&gt;=TABLAS!$O$28,TABLAS!$Q$28)))))))))))</f>
        <v>0 a 5</v>
      </c>
      <c r="Z117" s="262">
        <f>VLOOKUP(Y117,TABLAS!$J$18:$K$28,2,FALSE)</f>
        <v>1</v>
      </c>
      <c r="AA117" s="274" t="s">
        <v>262</v>
      </c>
      <c r="AB117" s="262">
        <f>VLOOKUP(AA117,TABLAS!$K$34:$L$39,2,FALSE)</f>
        <v>1</v>
      </c>
      <c r="AC117" s="262" t="str">
        <f>INICIO!$C$11</f>
        <v>ZONA 6</v>
      </c>
      <c r="AD117" s="263">
        <f>VLOOKUP(AC117,TABLAS!$V$18:$W$28,2,FALSE)</f>
        <v>1.1000000000000001</v>
      </c>
      <c r="AE117" s="44"/>
      <c r="AF117" s="44"/>
      <c r="AG117" s="279">
        <f t="shared" si="18"/>
        <v>0</v>
      </c>
      <c r="AH117" s="255">
        <f>IF($AG117&lt;TABLAS!$O$4,TABLAS!$P$4,IF($AG117&lt;TABLAS!$O$5,TABLAS!$P$5,IF($AG117&lt;TABLAS!$O$6,TABLAS!$P$6,IF($AG117&gt;TABLAS!$N$7,TABLAS!$P$7))))</f>
        <v>1</v>
      </c>
      <c r="AI117" s="255">
        <f>VLOOKUP($AH117,TABLAS!$P$4:$R$7,3,FALSE)</f>
        <v>3.4999999999999996E-3</v>
      </c>
      <c r="AJ117" s="255">
        <f>VLOOKUP($AH$3,TABLAS!$P$4:$R$7,2,FALSE)</f>
        <v>0</v>
      </c>
      <c r="AK117" s="280">
        <f t="shared" si="19"/>
        <v>-3.4999999999999996E-3</v>
      </c>
      <c r="AL117" s="44"/>
      <c r="AM117" s="44"/>
      <c r="AN117" s="281">
        <f t="shared" si="20"/>
        <v>0</v>
      </c>
      <c r="AO117" s="44"/>
      <c r="AP117" s="235">
        <f t="shared" si="21"/>
        <v>0</v>
      </c>
      <c r="AQ117" s="44"/>
      <c r="AR117" s="282">
        <f t="shared" si="22"/>
        <v>0</v>
      </c>
      <c r="AS117" s="283">
        <f t="shared" si="23"/>
        <v>0</v>
      </c>
      <c r="AT117" s="44"/>
      <c r="AU117" s="44"/>
      <c r="AV117" s="44"/>
      <c r="AW117" s="44"/>
      <c r="AX117" s="44"/>
      <c r="AY117" s="44"/>
      <c r="AZ117" s="44"/>
      <c r="BA117" s="44"/>
      <c r="BB117" s="44"/>
      <c r="BC117" s="44"/>
      <c r="BD117" s="44"/>
      <c r="BE117" s="44"/>
      <c r="BF117" s="44"/>
      <c r="BG117" s="44"/>
      <c r="BH117" s="44"/>
    </row>
    <row r="118" spans="1:60" ht="35.1" customHeight="1" thickBot="1" x14ac:dyDescent="0.45">
      <c r="A118" s="41">
        <f t="shared" si="24"/>
        <v>116</v>
      </c>
      <c r="B118" s="42">
        <f>Hoja2!B125</f>
        <v>0</v>
      </c>
      <c r="C118" s="14">
        <f>Hoja2!P125</f>
        <v>0</v>
      </c>
      <c r="D118" s="16">
        <f>Hoja2!C125</f>
        <v>0</v>
      </c>
      <c r="E118" s="15">
        <f>Hoja4!J125</f>
        <v>0</v>
      </c>
      <c r="F118" s="15">
        <f>Hoja4!N125</f>
        <v>0</v>
      </c>
      <c r="G118" s="15"/>
      <c r="H118" s="15">
        <f t="shared" si="13"/>
        <v>0</v>
      </c>
      <c r="I118" s="15">
        <f t="shared" si="14"/>
        <v>0</v>
      </c>
      <c r="J118" s="289" t="s">
        <v>209</v>
      </c>
      <c r="K118" s="44"/>
      <c r="L118" s="44"/>
      <c r="M118" s="44"/>
      <c r="N118" s="44"/>
      <c r="O118" s="44"/>
      <c r="P118" s="44"/>
      <c r="Q118" s="44"/>
      <c r="R118" s="44"/>
      <c r="S118" s="262">
        <f t="shared" si="15"/>
        <v>0</v>
      </c>
      <c r="T118" s="266" t="str">
        <f t="shared" si="16"/>
        <v>Economico</v>
      </c>
      <c r="U118">
        <f>VLOOKUP(T118,TABLAS!$J$4:$L$9,3,FALSE)</f>
        <v>1320</v>
      </c>
      <c r="V118">
        <f t="shared" si="25"/>
        <v>2026</v>
      </c>
      <c r="W118" t="str">
        <f>INICIO!$C$28</f>
        <v>2026</v>
      </c>
      <c r="X118" s="268">
        <f t="shared" si="17"/>
        <v>0</v>
      </c>
      <c r="Y118" s="269" t="str">
        <f>IF(X118&lt;TABLAS!$P$18,TABLAS!$Q$18,IF(X118&lt;TABLAS!$P$19,TABLAS!$Q$19,IF(X118&lt;TABLAS!$P$20,TABLAS!$Q$20,IF(X118&lt;TABLAS!$P$21,TABLAS!$Q$21,IF(X118&lt;TABLAS!$P$22,TABLAS!$Q$22,IF(X118&lt;TABLAS!$P$23,TABLAS!$Q$23,IF(X118&lt;TABLAS!$P$24,TABLAS!$Q$24,IF(X118&lt;TABLAS!$P$25,TABLAS!$Q$25,IF(X118&lt;TABLAS!$P$26,TABLAS!$Q$26,IF(X118&lt;TABLAS!$P$27,TABLAS!$Q$27,IF(X118&gt;=TABLAS!$O$28,TABLAS!$Q$28)))))))))))</f>
        <v>0 a 5</v>
      </c>
      <c r="Z118" s="262">
        <f>VLOOKUP(Y118,TABLAS!$J$18:$K$28,2,FALSE)</f>
        <v>1</v>
      </c>
      <c r="AA118" s="274" t="s">
        <v>262</v>
      </c>
      <c r="AB118" s="262">
        <f>VLOOKUP(AA118,TABLAS!$K$34:$L$39,2,FALSE)</f>
        <v>1</v>
      </c>
      <c r="AC118" s="262" t="str">
        <f>INICIO!$C$11</f>
        <v>ZONA 6</v>
      </c>
      <c r="AD118" s="263">
        <f>VLOOKUP(AC118,TABLAS!$V$18:$W$28,2,FALSE)</f>
        <v>1.1000000000000001</v>
      </c>
      <c r="AE118" s="44"/>
      <c r="AF118" s="44"/>
      <c r="AG118" s="279">
        <f t="shared" si="18"/>
        <v>0</v>
      </c>
      <c r="AH118" s="255">
        <f>IF($AG118&lt;TABLAS!$O$4,TABLAS!$P$4,IF($AG118&lt;TABLAS!$O$5,TABLAS!$P$5,IF($AG118&lt;TABLAS!$O$6,TABLAS!$P$6,IF($AG118&gt;TABLAS!$N$7,TABLAS!$P$7))))</f>
        <v>1</v>
      </c>
      <c r="AI118" s="255">
        <f>VLOOKUP($AH118,TABLAS!$P$4:$R$7,3,FALSE)</f>
        <v>3.4999999999999996E-3</v>
      </c>
      <c r="AJ118" s="255">
        <f>VLOOKUP($AH$3,TABLAS!$P$4:$R$7,2,FALSE)</f>
        <v>0</v>
      </c>
      <c r="AK118" s="280">
        <f t="shared" si="19"/>
        <v>-3.4999999999999996E-3</v>
      </c>
      <c r="AL118" s="44"/>
      <c r="AM118" s="44"/>
      <c r="AN118" s="281">
        <f t="shared" si="20"/>
        <v>0</v>
      </c>
      <c r="AO118" s="44"/>
      <c r="AP118" s="235">
        <f t="shared" si="21"/>
        <v>0</v>
      </c>
      <c r="AQ118" s="44"/>
      <c r="AR118" s="282">
        <f t="shared" si="22"/>
        <v>0</v>
      </c>
      <c r="AS118" s="283">
        <f t="shared" si="23"/>
        <v>0</v>
      </c>
      <c r="AT118" s="44"/>
      <c r="AU118" s="44"/>
      <c r="AV118" s="44"/>
      <c r="AW118" s="44"/>
      <c r="AX118" s="44"/>
      <c r="AY118" s="44"/>
      <c r="AZ118" s="44"/>
      <c r="BA118" s="44"/>
      <c r="BB118" s="44"/>
      <c r="BC118" s="44"/>
      <c r="BD118" s="44"/>
      <c r="BE118" s="44"/>
      <c r="BF118" s="44"/>
      <c r="BG118" s="44"/>
      <c r="BH118" s="44"/>
    </row>
    <row r="119" spans="1:60" ht="35.1" customHeight="1" thickBot="1" x14ac:dyDescent="0.45">
      <c r="A119" s="41">
        <f t="shared" si="24"/>
        <v>117</v>
      </c>
      <c r="B119" s="42">
        <f>Hoja2!B126</f>
        <v>0</v>
      </c>
      <c r="C119" s="14">
        <f>Hoja2!P126</f>
        <v>0</v>
      </c>
      <c r="D119" s="16">
        <f>Hoja2!C126</f>
        <v>0</v>
      </c>
      <c r="E119" s="15">
        <f>Hoja4!J126</f>
        <v>0</v>
      </c>
      <c r="F119" s="15">
        <f>Hoja4!N126</f>
        <v>0</v>
      </c>
      <c r="G119" s="15"/>
      <c r="H119" s="15">
        <f t="shared" si="13"/>
        <v>0</v>
      </c>
      <c r="I119" s="15">
        <f t="shared" si="14"/>
        <v>0</v>
      </c>
      <c r="J119" s="289" t="s">
        <v>209</v>
      </c>
      <c r="K119" s="44"/>
      <c r="L119" s="44"/>
      <c r="M119" s="44"/>
      <c r="N119" s="44"/>
      <c r="O119" s="44"/>
      <c r="P119" s="44"/>
      <c r="Q119" s="44"/>
      <c r="R119" s="44"/>
      <c r="S119" s="262">
        <f t="shared" si="15"/>
        <v>0</v>
      </c>
      <c r="T119" s="266" t="str">
        <f t="shared" si="16"/>
        <v>Economico</v>
      </c>
      <c r="U119">
        <f>VLOOKUP(T119,TABLAS!$J$4:$L$9,3,FALSE)</f>
        <v>1320</v>
      </c>
      <c r="V119">
        <f t="shared" si="25"/>
        <v>2026</v>
      </c>
      <c r="W119" t="str">
        <f>INICIO!$C$28</f>
        <v>2026</v>
      </c>
      <c r="X119" s="268">
        <f t="shared" si="17"/>
        <v>0</v>
      </c>
      <c r="Y119" s="269" t="str">
        <f>IF(X119&lt;TABLAS!$P$18,TABLAS!$Q$18,IF(X119&lt;TABLAS!$P$19,TABLAS!$Q$19,IF(X119&lt;TABLAS!$P$20,TABLAS!$Q$20,IF(X119&lt;TABLAS!$P$21,TABLAS!$Q$21,IF(X119&lt;TABLAS!$P$22,TABLAS!$Q$22,IF(X119&lt;TABLAS!$P$23,TABLAS!$Q$23,IF(X119&lt;TABLAS!$P$24,TABLAS!$Q$24,IF(X119&lt;TABLAS!$P$25,TABLAS!$Q$25,IF(X119&lt;TABLAS!$P$26,TABLAS!$Q$26,IF(X119&lt;TABLAS!$P$27,TABLAS!$Q$27,IF(X119&gt;=TABLAS!$O$28,TABLAS!$Q$28)))))))))))</f>
        <v>0 a 5</v>
      </c>
      <c r="Z119" s="262">
        <f>VLOOKUP(Y119,TABLAS!$J$18:$K$28,2,FALSE)</f>
        <v>1</v>
      </c>
      <c r="AA119" s="274" t="s">
        <v>262</v>
      </c>
      <c r="AB119" s="262">
        <f>VLOOKUP(AA119,TABLAS!$K$34:$L$39,2,FALSE)</f>
        <v>1</v>
      </c>
      <c r="AC119" s="262" t="str">
        <f>INICIO!$C$11</f>
        <v>ZONA 6</v>
      </c>
      <c r="AD119" s="263">
        <f>VLOOKUP(AC119,TABLAS!$V$18:$W$28,2,FALSE)</f>
        <v>1.1000000000000001</v>
      </c>
      <c r="AE119" s="44"/>
      <c r="AF119" s="44"/>
      <c r="AG119" s="279">
        <f t="shared" si="18"/>
        <v>0</v>
      </c>
      <c r="AH119" s="255">
        <f>IF($AG119&lt;TABLAS!$O$4,TABLAS!$P$4,IF($AG119&lt;TABLAS!$O$5,TABLAS!$P$5,IF($AG119&lt;TABLAS!$O$6,TABLAS!$P$6,IF($AG119&gt;TABLAS!$N$7,TABLAS!$P$7))))</f>
        <v>1</v>
      </c>
      <c r="AI119" s="255">
        <f>VLOOKUP($AH119,TABLAS!$P$4:$R$7,3,FALSE)</f>
        <v>3.4999999999999996E-3</v>
      </c>
      <c r="AJ119" s="255">
        <f>VLOOKUP($AH$3,TABLAS!$P$4:$R$7,2,FALSE)</f>
        <v>0</v>
      </c>
      <c r="AK119" s="280">
        <f t="shared" si="19"/>
        <v>-3.4999999999999996E-3</v>
      </c>
      <c r="AL119" s="44"/>
      <c r="AM119" s="44"/>
      <c r="AN119" s="281">
        <f t="shared" si="20"/>
        <v>0</v>
      </c>
      <c r="AO119" s="44"/>
      <c r="AP119" s="235">
        <f t="shared" si="21"/>
        <v>0</v>
      </c>
      <c r="AQ119" s="44"/>
      <c r="AR119" s="282">
        <f t="shared" si="22"/>
        <v>0</v>
      </c>
      <c r="AS119" s="283">
        <f t="shared" si="23"/>
        <v>0</v>
      </c>
      <c r="AT119" s="44"/>
      <c r="AU119" s="44"/>
      <c r="AV119" s="44"/>
      <c r="AW119" s="44"/>
      <c r="AX119" s="44"/>
      <c r="AY119" s="44"/>
      <c r="AZ119" s="44"/>
      <c r="BA119" s="44"/>
      <c r="BB119" s="44"/>
      <c r="BC119" s="44"/>
      <c r="BD119" s="44"/>
      <c r="BE119" s="44"/>
      <c r="BF119" s="44"/>
      <c r="BG119" s="44"/>
      <c r="BH119" s="44"/>
    </row>
    <row r="120" spans="1:60" ht="35.1" customHeight="1" thickBot="1" x14ac:dyDescent="0.45">
      <c r="A120" s="41">
        <f t="shared" si="24"/>
        <v>118</v>
      </c>
      <c r="B120" s="42">
        <f>Hoja2!B127</f>
        <v>0</v>
      </c>
      <c r="C120" s="14">
        <f>Hoja2!P127</f>
        <v>0</v>
      </c>
      <c r="D120" s="16">
        <f>Hoja2!C127</f>
        <v>0</v>
      </c>
      <c r="E120" s="15">
        <f>Hoja4!J127</f>
        <v>0</v>
      </c>
      <c r="F120" s="15">
        <f>Hoja4!N127</f>
        <v>0</v>
      </c>
      <c r="G120" s="15"/>
      <c r="H120" s="15">
        <f t="shared" si="13"/>
        <v>0</v>
      </c>
      <c r="I120" s="15">
        <f t="shared" si="14"/>
        <v>0</v>
      </c>
      <c r="J120" s="289" t="s">
        <v>209</v>
      </c>
      <c r="K120" s="44"/>
      <c r="L120" s="44"/>
      <c r="M120" s="44"/>
      <c r="N120" s="44"/>
      <c r="O120" s="44"/>
      <c r="P120" s="44"/>
      <c r="Q120" s="44"/>
      <c r="R120" s="44"/>
      <c r="S120" s="262">
        <f t="shared" si="15"/>
        <v>0</v>
      </c>
      <c r="T120" s="266" t="str">
        <f t="shared" si="16"/>
        <v>Economico</v>
      </c>
      <c r="U120">
        <f>VLOOKUP(T120,TABLAS!$J$4:$L$9,3,FALSE)</f>
        <v>1320</v>
      </c>
      <c r="V120">
        <f t="shared" si="25"/>
        <v>2026</v>
      </c>
      <c r="W120" t="str">
        <f>INICIO!$C$28</f>
        <v>2026</v>
      </c>
      <c r="X120" s="268">
        <f t="shared" si="17"/>
        <v>0</v>
      </c>
      <c r="Y120" s="269" t="str">
        <f>IF(X120&lt;TABLAS!$P$18,TABLAS!$Q$18,IF(X120&lt;TABLAS!$P$19,TABLAS!$Q$19,IF(X120&lt;TABLAS!$P$20,TABLAS!$Q$20,IF(X120&lt;TABLAS!$P$21,TABLAS!$Q$21,IF(X120&lt;TABLAS!$P$22,TABLAS!$Q$22,IF(X120&lt;TABLAS!$P$23,TABLAS!$Q$23,IF(X120&lt;TABLAS!$P$24,TABLAS!$Q$24,IF(X120&lt;TABLAS!$P$25,TABLAS!$Q$25,IF(X120&lt;TABLAS!$P$26,TABLAS!$Q$26,IF(X120&lt;TABLAS!$P$27,TABLAS!$Q$27,IF(X120&gt;=TABLAS!$O$28,TABLAS!$Q$28)))))))))))</f>
        <v>0 a 5</v>
      </c>
      <c r="Z120" s="262">
        <f>VLOOKUP(Y120,TABLAS!$J$18:$K$28,2,FALSE)</f>
        <v>1</v>
      </c>
      <c r="AA120" s="274" t="s">
        <v>262</v>
      </c>
      <c r="AB120" s="262">
        <f>VLOOKUP(AA120,TABLAS!$K$34:$L$39,2,FALSE)</f>
        <v>1</v>
      </c>
      <c r="AC120" s="262" t="str">
        <f>INICIO!$C$11</f>
        <v>ZONA 6</v>
      </c>
      <c r="AD120" s="263">
        <f>VLOOKUP(AC120,TABLAS!$V$18:$W$28,2,FALSE)</f>
        <v>1.1000000000000001</v>
      </c>
      <c r="AE120" s="44"/>
      <c r="AF120" s="44"/>
      <c r="AG120" s="279">
        <f t="shared" si="18"/>
        <v>0</v>
      </c>
      <c r="AH120" s="255">
        <f>IF($AG120&lt;TABLAS!$O$4,TABLAS!$P$4,IF($AG120&lt;TABLAS!$O$5,TABLAS!$P$5,IF($AG120&lt;TABLAS!$O$6,TABLAS!$P$6,IF($AG120&gt;TABLAS!$N$7,TABLAS!$P$7))))</f>
        <v>1</v>
      </c>
      <c r="AI120" s="255">
        <f>VLOOKUP($AH120,TABLAS!$P$4:$R$7,3,FALSE)</f>
        <v>3.4999999999999996E-3</v>
      </c>
      <c r="AJ120" s="255">
        <f>VLOOKUP($AH$3,TABLAS!$P$4:$R$7,2,FALSE)</f>
        <v>0</v>
      </c>
      <c r="AK120" s="280">
        <f t="shared" si="19"/>
        <v>-3.4999999999999996E-3</v>
      </c>
      <c r="AL120" s="44"/>
      <c r="AM120" s="44"/>
      <c r="AN120" s="281">
        <f t="shared" si="20"/>
        <v>0</v>
      </c>
      <c r="AO120" s="44"/>
      <c r="AP120" s="235">
        <f t="shared" si="21"/>
        <v>0</v>
      </c>
      <c r="AQ120" s="44"/>
      <c r="AR120" s="282">
        <f t="shared" si="22"/>
        <v>0</v>
      </c>
      <c r="AS120" s="283">
        <f t="shared" si="23"/>
        <v>0</v>
      </c>
      <c r="AT120" s="44"/>
      <c r="AU120" s="44"/>
      <c r="AV120" s="44"/>
      <c r="AW120" s="44"/>
      <c r="AX120" s="44"/>
      <c r="AY120" s="44"/>
      <c r="AZ120" s="44"/>
      <c r="BA120" s="44"/>
      <c r="BB120" s="44"/>
      <c r="BC120" s="44"/>
      <c r="BD120" s="44"/>
      <c r="BE120" s="44"/>
      <c r="BF120" s="44"/>
      <c r="BG120" s="44"/>
      <c r="BH120" s="44"/>
    </row>
    <row r="121" spans="1:60" ht="35.1" customHeight="1" thickBot="1" x14ac:dyDescent="0.45">
      <c r="A121" s="41">
        <f t="shared" si="24"/>
        <v>119</v>
      </c>
      <c r="B121" s="42">
        <f>Hoja2!B128</f>
        <v>0</v>
      </c>
      <c r="C121" s="14">
        <f>Hoja2!P128</f>
        <v>0</v>
      </c>
      <c r="D121" s="16">
        <f>Hoja2!C128</f>
        <v>0</v>
      </c>
      <c r="E121" s="15">
        <f>Hoja4!J128</f>
        <v>0</v>
      </c>
      <c r="F121" s="15">
        <f>Hoja4!N128</f>
        <v>0</v>
      </c>
      <c r="G121" s="15"/>
      <c r="H121" s="15">
        <f t="shared" si="13"/>
        <v>0</v>
      </c>
      <c r="I121" s="15">
        <f t="shared" si="14"/>
        <v>0</v>
      </c>
      <c r="J121" s="289" t="s">
        <v>209</v>
      </c>
      <c r="K121" s="44"/>
      <c r="L121" s="44"/>
      <c r="M121" s="44"/>
      <c r="N121" s="44"/>
      <c r="O121" s="44"/>
      <c r="P121" s="44"/>
      <c r="Q121" s="44"/>
      <c r="R121" s="44"/>
      <c r="S121" s="262">
        <f t="shared" si="15"/>
        <v>0</v>
      </c>
      <c r="T121" s="266" t="str">
        <f t="shared" si="16"/>
        <v>Economico</v>
      </c>
      <c r="U121">
        <f>VLOOKUP(T121,TABLAS!$J$4:$L$9,3,FALSE)</f>
        <v>1320</v>
      </c>
      <c r="V121">
        <f t="shared" si="25"/>
        <v>2026</v>
      </c>
      <c r="W121" t="str">
        <f>INICIO!$C$28</f>
        <v>2026</v>
      </c>
      <c r="X121" s="268">
        <f t="shared" si="17"/>
        <v>0</v>
      </c>
      <c r="Y121" s="269" t="str">
        <f>IF(X121&lt;TABLAS!$P$18,TABLAS!$Q$18,IF(X121&lt;TABLAS!$P$19,TABLAS!$Q$19,IF(X121&lt;TABLAS!$P$20,TABLAS!$Q$20,IF(X121&lt;TABLAS!$P$21,TABLAS!$Q$21,IF(X121&lt;TABLAS!$P$22,TABLAS!$Q$22,IF(X121&lt;TABLAS!$P$23,TABLAS!$Q$23,IF(X121&lt;TABLAS!$P$24,TABLAS!$Q$24,IF(X121&lt;TABLAS!$P$25,TABLAS!$Q$25,IF(X121&lt;TABLAS!$P$26,TABLAS!$Q$26,IF(X121&lt;TABLAS!$P$27,TABLAS!$Q$27,IF(X121&gt;=TABLAS!$O$28,TABLAS!$Q$28)))))))))))</f>
        <v>0 a 5</v>
      </c>
      <c r="Z121" s="262">
        <f>VLOOKUP(Y121,TABLAS!$J$18:$K$28,2,FALSE)</f>
        <v>1</v>
      </c>
      <c r="AA121" s="274" t="s">
        <v>262</v>
      </c>
      <c r="AB121" s="262">
        <f>VLOOKUP(AA121,TABLAS!$K$34:$L$39,2,FALSE)</f>
        <v>1</v>
      </c>
      <c r="AC121" s="262" t="str">
        <f>INICIO!$C$11</f>
        <v>ZONA 6</v>
      </c>
      <c r="AD121" s="263">
        <f>VLOOKUP(AC121,TABLAS!$V$18:$W$28,2,FALSE)</f>
        <v>1.1000000000000001</v>
      </c>
      <c r="AE121" s="44"/>
      <c r="AF121" s="44"/>
      <c r="AG121" s="279">
        <f t="shared" si="18"/>
        <v>0</v>
      </c>
      <c r="AH121" s="255">
        <f>IF($AG121&lt;TABLAS!$O$4,TABLAS!$P$4,IF($AG121&lt;TABLAS!$O$5,TABLAS!$P$5,IF($AG121&lt;TABLAS!$O$6,TABLAS!$P$6,IF($AG121&gt;TABLAS!$N$7,TABLAS!$P$7))))</f>
        <v>1</v>
      </c>
      <c r="AI121" s="255">
        <f>VLOOKUP($AH121,TABLAS!$P$4:$R$7,3,FALSE)</f>
        <v>3.4999999999999996E-3</v>
      </c>
      <c r="AJ121" s="255">
        <f>VLOOKUP($AH$3,TABLAS!$P$4:$R$7,2,FALSE)</f>
        <v>0</v>
      </c>
      <c r="AK121" s="280">
        <f t="shared" si="19"/>
        <v>-3.4999999999999996E-3</v>
      </c>
      <c r="AL121" s="44"/>
      <c r="AM121" s="44"/>
      <c r="AN121" s="281">
        <f t="shared" si="20"/>
        <v>0</v>
      </c>
      <c r="AO121" s="44"/>
      <c r="AP121" s="235">
        <f t="shared" si="21"/>
        <v>0</v>
      </c>
      <c r="AQ121" s="44"/>
      <c r="AR121" s="282">
        <f t="shared" si="22"/>
        <v>0</v>
      </c>
      <c r="AS121" s="283">
        <f t="shared" si="23"/>
        <v>0</v>
      </c>
      <c r="AT121" s="44"/>
      <c r="AU121" s="44"/>
      <c r="AV121" s="44"/>
      <c r="AW121" s="44"/>
      <c r="AX121" s="44"/>
      <c r="AY121" s="44"/>
      <c r="AZ121" s="44"/>
      <c r="BA121" s="44"/>
      <c r="BB121" s="44"/>
      <c r="BC121" s="44"/>
      <c r="BD121" s="44"/>
      <c r="BE121" s="44"/>
      <c r="BF121" s="44"/>
      <c r="BG121" s="44"/>
      <c r="BH121" s="44"/>
    </row>
    <row r="122" spans="1:60" ht="35.1" customHeight="1" thickBot="1" x14ac:dyDescent="0.45">
      <c r="A122" s="22">
        <f t="shared" si="24"/>
        <v>120</v>
      </c>
      <c r="B122" s="43">
        <f>Hoja2!B129</f>
        <v>0</v>
      </c>
      <c r="C122" s="38">
        <f>Hoja2!P129</f>
        <v>0</v>
      </c>
      <c r="D122" s="39">
        <f>Hoja2!C129</f>
        <v>0</v>
      </c>
      <c r="E122" s="40">
        <f>Hoja4!J129</f>
        <v>0</v>
      </c>
      <c r="F122" s="40">
        <f>Hoja4!N129</f>
        <v>0</v>
      </c>
      <c r="G122" s="40"/>
      <c r="H122" s="40">
        <f t="shared" si="13"/>
        <v>0</v>
      </c>
      <c r="I122" s="40">
        <f t="shared" si="14"/>
        <v>0</v>
      </c>
      <c r="J122" s="290" t="s">
        <v>209</v>
      </c>
      <c r="K122" s="44"/>
      <c r="L122" s="44"/>
      <c r="M122" s="44"/>
      <c r="N122" s="44"/>
      <c r="O122" s="44"/>
      <c r="P122" s="44"/>
      <c r="Q122" s="44"/>
      <c r="R122" s="44"/>
      <c r="S122" s="262">
        <f t="shared" si="15"/>
        <v>0</v>
      </c>
      <c r="T122" s="266" t="str">
        <f t="shared" si="16"/>
        <v>Economico</v>
      </c>
      <c r="U122">
        <f>VLOOKUP(T122,TABLAS!$J$4:$L$9,3,FALSE)</f>
        <v>1320</v>
      </c>
      <c r="V122">
        <f t="shared" si="25"/>
        <v>2026</v>
      </c>
      <c r="W122" t="str">
        <f>INICIO!$C$28</f>
        <v>2026</v>
      </c>
      <c r="X122" s="268">
        <f t="shared" si="17"/>
        <v>0</v>
      </c>
      <c r="Y122" s="269" t="str">
        <f>IF(X122&lt;TABLAS!$P$18,TABLAS!$Q$18,IF(X122&lt;TABLAS!$P$19,TABLAS!$Q$19,IF(X122&lt;TABLAS!$P$20,TABLAS!$Q$20,IF(X122&lt;TABLAS!$P$21,TABLAS!$Q$21,IF(X122&lt;TABLAS!$P$22,TABLAS!$Q$22,IF(X122&lt;TABLAS!$P$23,TABLAS!$Q$23,IF(X122&lt;TABLAS!$P$24,TABLAS!$Q$24,IF(X122&lt;TABLAS!$P$25,TABLAS!$Q$25,IF(X122&lt;TABLAS!$P$26,TABLAS!$Q$26,IF(X122&lt;TABLAS!$P$27,TABLAS!$Q$27,IF(X122&gt;=TABLAS!$O$28,TABLAS!$Q$28)))))))))))</f>
        <v>0 a 5</v>
      </c>
      <c r="Z122" s="262">
        <f>VLOOKUP(Y122,TABLAS!$J$18:$K$28,2,FALSE)</f>
        <v>1</v>
      </c>
      <c r="AA122" s="274" t="s">
        <v>262</v>
      </c>
      <c r="AB122" s="262">
        <f>VLOOKUP(AA122,TABLAS!$K$34:$L$39,2,FALSE)</f>
        <v>1</v>
      </c>
      <c r="AC122" s="262" t="str">
        <f>INICIO!$C$11</f>
        <v>ZONA 6</v>
      </c>
      <c r="AD122" s="263">
        <f>VLOOKUP(AC122,TABLAS!$V$18:$W$28,2,FALSE)</f>
        <v>1.1000000000000001</v>
      </c>
      <c r="AE122" s="44"/>
      <c r="AF122" s="44"/>
      <c r="AG122" s="279">
        <f t="shared" si="18"/>
        <v>0</v>
      </c>
      <c r="AH122" s="255">
        <f>IF($AG122&lt;TABLAS!$O$4,TABLAS!$P$4,IF($AG122&lt;TABLAS!$O$5,TABLAS!$P$5,IF($AG122&lt;TABLAS!$O$6,TABLAS!$P$6,IF($AG122&gt;TABLAS!$N$7,TABLAS!$P$7))))</f>
        <v>1</v>
      </c>
      <c r="AI122" s="255">
        <f>VLOOKUP($AH122,TABLAS!$P$4:$R$7,3,FALSE)</f>
        <v>3.4999999999999996E-3</v>
      </c>
      <c r="AJ122" s="255">
        <f>VLOOKUP($AH$3,TABLAS!$P$4:$R$7,2,FALSE)</f>
        <v>0</v>
      </c>
      <c r="AK122" s="280">
        <f t="shared" si="19"/>
        <v>-3.4999999999999996E-3</v>
      </c>
      <c r="AL122" s="44"/>
      <c r="AM122" s="44"/>
      <c r="AN122" s="281">
        <f t="shared" si="20"/>
        <v>0</v>
      </c>
      <c r="AO122" s="44"/>
      <c r="AP122" s="235">
        <f t="shared" si="21"/>
        <v>0</v>
      </c>
      <c r="AQ122" s="44"/>
      <c r="AR122" s="282">
        <f t="shared" si="22"/>
        <v>0</v>
      </c>
      <c r="AS122" s="283">
        <f t="shared" si="23"/>
        <v>0</v>
      </c>
      <c r="AT122" s="44"/>
      <c r="AU122" s="44"/>
      <c r="AV122" s="44"/>
      <c r="AW122" s="44"/>
      <c r="AX122" s="44"/>
      <c r="AY122" s="44"/>
      <c r="AZ122" s="44"/>
      <c r="BA122" s="44"/>
      <c r="BB122" s="44"/>
      <c r="BC122" s="44"/>
      <c r="BD122" s="44"/>
      <c r="BE122" s="44"/>
      <c r="BF122" s="44"/>
      <c r="BG122" s="44"/>
      <c r="BH122" s="44"/>
    </row>
    <row r="123" spans="1:60" ht="35.1" customHeight="1" thickBot="1" x14ac:dyDescent="0.45">
      <c r="A123" s="41">
        <f t="shared" si="24"/>
        <v>121</v>
      </c>
      <c r="B123" s="42">
        <f>Hoja2!B130</f>
        <v>0</v>
      </c>
      <c r="C123" s="14">
        <f>Hoja2!P130</f>
        <v>0</v>
      </c>
      <c r="D123" s="16">
        <f>Hoja2!C130</f>
        <v>0</v>
      </c>
      <c r="E123" s="15">
        <f>Hoja4!J130</f>
        <v>0</v>
      </c>
      <c r="F123" s="15">
        <f>Hoja4!N130</f>
        <v>0</v>
      </c>
      <c r="G123" s="15"/>
      <c r="H123" s="15">
        <f t="shared" si="13"/>
        <v>0</v>
      </c>
      <c r="I123" s="15">
        <f t="shared" si="14"/>
        <v>0</v>
      </c>
      <c r="J123" s="289" t="s">
        <v>209</v>
      </c>
      <c r="K123" s="44"/>
      <c r="L123" s="44"/>
      <c r="M123" s="44"/>
      <c r="N123" s="44"/>
      <c r="O123" s="44"/>
      <c r="P123" s="44"/>
      <c r="Q123" s="44"/>
      <c r="R123" s="44"/>
      <c r="S123" s="262">
        <f t="shared" si="15"/>
        <v>0</v>
      </c>
      <c r="T123" s="266" t="str">
        <f t="shared" si="16"/>
        <v>Economico</v>
      </c>
      <c r="U123">
        <f>VLOOKUP(T123,TABLAS!$J$4:$L$9,3,FALSE)</f>
        <v>1320</v>
      </c>
      <c r="V123">
        <f t="shared" si="25"/>
        <v>2026</v>
      </c>
      <c r="W123" t="str">
        <f>INICIO!$C$28</f>
        <v>2026</v>
      </c>
      <c r="X123" s="268">
        <f t="shared" si="17"/>
        <v>0</v>
      </c>
      <c r="Y123" s="269" t="str">
        <f>IF(X123&lt;TABLAS!$P$18,TABLAS!$Q$18,IF(X123&lt;TABLAS!$P$19,TABLAS!$Q$19,IF(X123&lt;TABLAS!$P$20,TABLAS!$Q$20,IF(X123&lt;TABLAS!$P$21,TABLAS!$Q$21,IF(X123&lt;TABLAS!$P$22,TABLAS!$Q$22,IF(X123&lt;TABLAS!$P$23,TABLAS!$Q$23,IF(X123&lt;TABLAS!$P$24,TABLAS!$Q$24,IF(X123&lt;TABLAS!$P$25,TABLAS!$Q$25,IF(X123&lt;TABLAS!$P$26,TABLAS!$Q$26,IF(X123&lt;TABLAS!$P$27,TABLAS!$Q$27,IF(X123&gt;=TABLAS!$O$28,TABLAS!$Q$28)))))))))))</f>
        <v>0 a 5</v>
      </c>
      <c r="Z123" s="262">
        <f>VLOOKUP(Y123,TABLAS!$J$18:$K$28,2,FALSE)</f>
        <v>1</v>
      </c>
      <c r="AA123" s="274" t="s">
        <v>262</v>
      </c>
      <c r="AB123" s="262">
        <f>VLOOKUP(AA123,TABLAS!$K$34:$L$39,2,FALSE)</f>
        <v>1</v>
      </c>
      <c r="AC123" s="262" t="str">
        <f>INICIO!$C$11</f>
        <v>ZONA 6</v>
      </c>
      <c r="AD123" s="263">
        <f>VLOOKUP(AC123,TABLAS!$V$18:$W$28,2,FALSE)</f>
        <v>1.1000000000000001</v>
      </c>
      <c r="AE123" s="44"/>
      <c r="AF123" s="44"/>
      <c r="AG123" s="279">
        <f t="shared" si="18"/>
        <v>0</v>
      </c>
      <c r="AH123" s="255">
        <f>IF($AG123&lt;TABLAS!$O$4,TABLAS!$P$4,IF($AG123&lt;TABLAS!$O$5,TABLAS!$P$5,IF($AG123&lt;TABLAS!$O$6,TABLAS!$P$6,IF($AG123&gt;TABLAS!$N$7,TABLAS!$P$7))))</f>
        <v>1</v>
      </c>
      <c r="AI123" s="255">
        <f>VLOOKUP($AH123,TABLAS!$P$4:$R$7,3,FALSE)</f>
        <v>3.4999999999999996E-3</v>
      </c>
      <c r="AJ123" s="255">
        <f>VLOOKUP($AH$3,TABLAS!$P$4:$R$7,2,FALSE)</f>
        <v>0</v>
      </c>
      <c r="AK123" s="280">
        <f t="shared" si="19"/>
        <v>-3.4999999999999996E-3</v>
      </c>
      <c r="AL123" s="44"/>
      <c r="AM123" s="44"/>
      <c r="AN123" s="281">
        <f t="shared" si="20"/>
        <v>0</v>
      </c>
      <c r="AO123" s="44"/>
      <c r="AP123" s="235">
        <f t="shared" si="21"/>
        <v>0</v>
      </c>
      <c r="AQ123" s="44"/>
      <c r="AR123" s="282">
        <f t="shared" si="22"/>
        <v>0</v>
      </c>
      <c r="AS123" s="283">
        <f t="shared" si="23"/>
        <v>0</v>
      </c>
      <c r="AT123" s="44"/>
      <c r="AU123" s="44"/>
      <c r="AV123" s="44"/>
      <c r="AW123" s="44"/>
      <c r="AX123" s="44"/>
      <c r="AY123" s="44"/>
      <c r="AZ123" s="44"/>
      <c r="BA123" s="44"/>
      <c r="BB123" s="44"/>
      <c r="BC123" s="44"/>
      <c r="BD123" s="44"/>
      <c r="BE123" s="44"/>
      <c r="BF123" s="44"/>
      <c r="BG123" s="44"/>
      <c r="BH123" s="44"/>
    </row>
    <row r="124" spans="1:60" ht="35.1" customHeight="1" thickBot="1" x14ac:dyDescent="0.45">
      <c r="A124" s="41">
        <f t="shared" si="24"/>
        <v>122</v>
      </c>
      <c r="B124" s="42">
        <f>Hoja2!B131</f>
        <v>0</v>
      </c>
      <c r="C124" s="14">
        <f>Hoja2!P131</f>
        <v>0</v>
      </c>
      <c r="D124" s="16">
        <f>Hoja2!C131</f>
        <v>0</v>
      </c>
      <c r="E124" s="15">
        <f>Hoja4!J131</f>
        <v>0</v>
      </c>
      <c r="F124" s="15">
        <f>Hoja4!N131</f>
        <v>0</v>
      </c>
      <c r="G124" s="15"/>
      <c r="H124" s="15">
        <f t="shared" si="13"/>
        <v>0</v>
      </c>
      <c r="I124" s="15">
        <f t="shared" si="14"/>
        <v>0</v>
      </c>
      <c r="J124" s="289" t="s">
        <v>209</v>
      </c>
      <c r="K124" s="44"/>
      <c r="L124" s="44"/>
      <c r="M124" s="44"/>
      <c r="N124" s="44"/>
      <c r="O124" s="44"/>
      <c r="P124" s="44"/>
      <c r="Q124" s="44"/>
      <c r="R124" s="44"/>
      <c r="S124" s="262">
        <f t="shared" si="15"/>
        <v>0</v>
      </c>
      <c r="T124" s="266" t="str">
        <f t="shared" si="16"/>
        <v>Economico</v>
      </c>
      <c r="U124">
        <f>VLOOKUP(T124,TABLAS!$J$4:$L$9,3,FALSE)</f>
        <v>1320</v>
      </c>
      <c r="V124">
        <f t="shared" si="25"/>
        <v>2026</v>
      </c>
      <c r="W124" t="str">
        <f>INICIO!$C$28</f>
        <v>2026</v>
      </c>
      <c r="X124" s="268">
        <f t="shared" si="17"/>
        <v>0</v>
      </c>
      <c r="Y124" s="269" t="str">
        <f>IF(X124&lt;TABLAS!$P$18,TABLAS!$Q$18,IF(X124&lt;TABLAS!$P$19,TABLAS!$Q$19,IF(X124&lt;TABLAS!$P$20,TABLAS!$Q$20,IF(X124&lt;TABLAS!$P$21,TABLAS!$Q$21,IF(X124&lt;TABLAS!$P$22,TABLAS!$Q$22,IF(X124&lt;TABLAS!$P$23,TABLAS!$Q$23,IF(X124&lt;TABLAS!$P$24,TABLAS!$Q$24,IF(X124&lt;TABLAS!$P$25,TABLAS!$Q$25,IF(X124&lt;TABLAS!$P$26,TABLAS!$Q$26,IF(X124&lt;TABLAS!$P$27,TABLAS!$Q$27,IF(X124&gt;=TABLAS!$O$28,TABLAS!$Q$28)))))))))))</f>
        <v>0 a 5</v>
      </c>
      <c r="Z124" s="262">
        <f>VLOOKUP(Y124,TABLAS!$J$18:$K$28,2,FALSE)</f>
        <v>1</v>
      </c>
      <c r="AA124" s="274" t="s">
        <v>262</v>
      </c>
      <c r="AB124" s="262">
        <f>VLOOKUP(AA124,TABLAS!$K$34:$L$39,2,FALSE)</f>
        <v>1</v>
      </c>
      <c r="AC124" s="262" t="str">
        <f>INICIO!$C$11</f>
        <v>ZONA 6</v>
      </c>
      <c r="AD124" s="263">
        <f>VLOOKUP(AC124,TABLAS!$V$18:$W$28,2,FALSE)</f>
        <v>1.1000000000000001</v>
      </c>
      <c r="AE124" s="44"/>
      <c r="AF124" s="44"/>
      <c r="AG124" s="279">
        <f t="shared" si="18"/>
        <v>0</v>
      </c>
      <c r="AH124" s="255">
        <f>IF($AG124&lt;TABLAS!$O$4,TABLAS!$P$4,IF($AG124&lt;TABLAS!$O$5,TABLAS!$P$5,IF($AG124&lt;TABLAS!$O$6,TABLAS!$P$6,IF($AG124&gt;TABLAS!$N$7,TABLAS!$P$7))))</f>
        <v>1</v>
      </c>
      <c r="AI124" s="255">
        <f>VLOOKUP($AH124,TABLAS!$P$4:$R$7,3,FALSE)</f>
        <v>3.4999999999999996E-3</v>
      </c>
      <c r="AJ124" s="255">
        <f>VLOOKUP($AH$3,TABLAS!$P$4:$R$7,2,FALSE)</f>
        <v>0</v>
      </c>
      <c r="AK124" s="280">
        <f t="shared" si="19"/>
        <v>-3.4999999999999996E-3</v>
      </c>
      <c r="AL124" s="44"/>
      <c r="AM124" s="44"/>
      <c r="AN124" s="281">
        <f t="shared" si="20"/>
        <v>0</v>
      </c>
      <c r="AO124" s="44"/>
      <c r="AP124" s="235">
        <f t="shared" si="21"/>
        <v>0</v>
      </c>
      <c r="AQ124" s="44"/>
      <c r="AR124" s="282">
        <f t="shared" si="22"/>
        <v>0</v>
      </c>
      <c r="AS124" s="283">
        <f t="shared" si="23"/>
        <v>0</v>
      </c>
      <c r="AT124" s="44"/>
      <c r="AU124" s="44"/>
      <c r="AV124" s="44"/>
      <c r="AW124" s="44"/>
      <c r="AX124" s="44"/>
      <c r="AY124" s="44"/>
      <c r="AZ124" s="44"/>
      <c r="BA124" s="44"/>
      <c r="BB124" s="44"/>
      <c r="BC124" s="44"/>
      <c r="BD124" s="44"/>
      <c r="BE124" s="44"/>
      <c r="BF124" s="44"/>
      <c r="BG124" s="44"/>
      <c r="BH124" s="44"/>
    </row>
    <row r="125" spans="1:60" ht="35.1" customHeight="1" thickBot="1" x14ac:dyDescent="0.45">
      <c r="A125" s="41">
        <f t="shared" si="24"/>
        <v>123</v>
      </c>
      <c r="B125" s="42">
        <f>Hoja2!B132</f>
        <v>0</v>
      </c>
      <c r="C125" s="14">
        <f>Hoja2!P132</f>
        <v>0</v>
      </c>
      <c r="D125" s="16">
        <f>Hoja2!C132</f>
        <v>0</v>
      </c>
      <c r="E125" s="15">
        <f>Hoja4!J132</f>
        <v>0</v>
      </c>
      <c r="F125" s="15">
        <f>Hoja4!N132</f>
        <v>0</v>
      </c>
      <c r="G125" s="15"/>
      <c r="H125" s="15">
        <f t="shared" si="13"/>
        <v>0</v>
      </c>
      <c r="I125" s="15">
        <f t="shared" si="14"/>
        <v>0</v>
      </c>
      <c r="J125" s="289" t="s">
        <v>209</v>
      </c>
      <c r="K125" s="44"/>
      <c r="L125" s="44"/>
      <c r="M125" s="44"/>
      <c r="N125" s="44"/>
      <c r="O125" s="44"/>
      <c r="P125" s="44"/>
      <c r="Q125" s="44"/>
      <c r="R125" s="44"/>
      <c r="S125" s="262">
        <f t="shared" si="15"/>
        <v>0</v>
      </c>
      <c r="T125" s="266" t="str">
        <f t="shared" si="16"/>
        <v>Economico</v>
      </c>
      <c r="U125">
        <f>VLOOKUP(T125,TABLAS!$J$4:$L$9,3,FALSE)</f>
        <v>1320</v>
      </c>
      <c r="V125">
        <f t="shared" si="25"/>
        <v>2026</v>
      </c>
      <c r="W125" t="str">
        <f>INICIO!$C$28</f>
        <v>2026</v>
      </c>
      <c r="X125" s="268">
        <f t="shared" si="17"/>
        <v>0</v>
      </c>
      <c r="Y125" s="269" t="str">
        <f>IF(X125&lt;TABLAS!$P$18,TABLAS!$Q$18,IF(X125&lt;TABLAS!$P$19,TABLAS!$Q$19,IF(X125&lt;TABLAS!$P$20,TABLAS!$Q$20,IF(X125&lt;TABLAS!$P$21,TABLAS!$Q$21,IF(X125&lt;TABLAS!$P$22,TABLAS!$Q$22,IF(X125&lt;TABLAS!$P$23,TABLAS!$Q$23,IF(X125&lt;TABLAS!$P$24,TABLAS!$Q$24,IF(X125&lt;TABLAS!$P$25,TABLAS!$Q$25,IF(X125&lt;TABLAS!$P$26,TABLAS!$Q$26,IF(X125&lt;TABLAS!$P$27,TABLAS!$Q$27,IF(X125&gt;=TABLAS!$O$28,TABLAS!$Q$28)))))))))))</f>
        <v>0 a 5</v>
      </c>
      <c r="Z125" s="262">
        <f>VLOOKUP(Y125,TABLAS!$J$18:$K$28,2,FALSE)</f>
        <v>1</v>
      </c>
      <c r="AA125" s="274" t="s">
        <v>262</v>
      </c>
      <c r="AB125" s="262">
        <f>VLOOKUP(AA125,TABLAS!$K$34:$L$39,2,FALSE)</f>
        <v>1</v>
      </c>
      <c r="AC125" s="262" t="str">
        <f>INICIO!$C$11</f>
        <v>ZONA 6</v>
      </c>
      <c r="AD125" s="263">
        <f>VLOOKUP(AC125,TABLAS!$V$18:$W$28,2,FALSE)</f>
        <v>1.1000000000000001</v>
      </c>
      <c r="AE125" s="44"/>
      <c r="AF125" s="44"/>
      <c r="AG125" s="279">
        <f t="shared" si="18"/>
        <v>0</v>
      </c>
      <c r="AH125" s="255">
        <f>IF($AG125&lt;TABLAS!$O$4,TABLAS!$P$4,IF($AG125&lt;TABLAS!$O$5,TABLAS!$P$5,IF($AG125&lt;TABLAS!$O$6,TABLAS!$P$6,IF($AG125&gt;TABLAS!$N$7,TABLAS!$P$7))))</f>
        <v>1</v>
      </c>
      <c r="AI125" s="255">
        <f>VLOOKUP($AH125,TABLAS!$P$4:$R$7,3,FALSE)</f>
        <v>3.4999999999999996E-3</v>
      </c>
      <c r="AJ125" s="255">
        <f>VLOOKUP($AH$3,TABLAS!$P$4:$R$7,2,FALSE)</f>
        <v>0</v>
      </c>
      <c r="AK125" s="280">
        <f t="shared" si="19"/>
        <v>-3.4999999999999996E-3</v>
      </c>
      <c r="AL125" s="44"/>
      <c r="AM125" s="44"/>
      <c r="AN125" s="281">
        <f t="shared" si="20"/>
        <v>0</v>
      </c>
      <c r="AO125" s="44"/>
      <c r="AP125" s="235">
        <f t="shared" si="21"/>
        <v>0</v>
      </c>
      <c r="AQ125" s="44"/>
      <c r="AR125" s="282">
        <f t="shared" si="22"/>
        <v>0</v>
      </c>
      <c r="AS125" s="283">
        <f t="shared" si="23"/>
        <v>0</v>
      </c>
      <c r="AT125" s="44"/>
      <c r="AU125" s="44"/>
      <c r="AV125" s="44"/>
      <c r="AW125" s="44"/>
      <c r="AX125" s="44"/>
      <c r="AY125" s="44"/>
      <c r="AZ125" s="44"/>
      <c r="BA125" s="44"/>
      <c r="BB125" s="44"/>
      <c r="BC125" s="44"/>
      <c r="BD125" s="44"/>
      <c r="BE125" s="44"/>
      <c r="BF125" s="44"/>
      <c r="BG125" s="44"/>
      <c r="BH125" s="44"/>
    </row>
    <row r="126" spans="1:60" ht="35.1" customHeight="1" thickBot="1" x14ac:dyDescent="0.45">
      <c r="A126" s="41">
        <f t="shared" si="24"/>
        <v>124</v>
      </c>
      <c r="B126" s="42">
        <f>Hoja2!B133</f>
        <v>0</v>
      </c>
      <c r="C126" s="14">
        <f>Hoja2!P133</f>
        <v>0</v>
      </c>
      <c r="D126" s="16">
        <f>Hoja2!C133</f>
        <v>0</v>
      </c>
      <c r="E126" s="15">
        <f>Hoja4!J133</f>
        <v>0</v>
      </c>
      <c r="F126" s="15">
        <f>Hoja4!N133</f>
        <v>0</v>
      </c>
      <c r="G126" s="15"/>
      <c r="H126" s="15">
        <f t="shared" si="13"/>
        <v>0</v>
      </c>
      <c r="I126" s="15">
        <f t="shared" si="14"/>
        <v>0</v>
      </c>
      <c r="J126" s="289" t="s">
        <v>209</v>
      </c>
      <c r="K126" s="44"/>
      <c r="L126" s="44"/>
      <c r="M126" s="44"/>
      <c r="N126" s="44"/>
      <c r="O126" s="44"/>
      <c r="P126" s="44"/>
      <c r="Q126" s="44"/>
      <c r="R126" s="44"/>
      <c r="S126" s="262">
        <f t="shared" si="15"/>
        <v>0</v>
      </c>
      <c r="T126" s="266" t="str">
        <f t="shared" si="16"/>
        <v>Economico</v>
      </c>
      <c r="U126">
        <f>VLOOKUP(T126,TABLAS!$J$4:$L$9,3,FALSE)</f>
        <v>1320</v>
      </c>
      <c r="V126">
        <f t="shared" si="25"/>
        <v>2026</v>
      </c>
      <c r="W126" t="str">
        <f>INICIO!$C$28</f>
        <v>2026</v>
      </c>
      <c r="X126" s="268">
        <f t="shared" si="17"/>
        <v>0</v>
      </c>
      <c r="Y126" s="269" t="str">
        <f>IF(X126&lt;TABLAS!$P$18,TABLAS!$Q$18,IF(X126&lt;TABLAS!$P$19,TABLAS!$Q$19,IF(X126&lt;TABLAS!$P$20,TABLAS!$Q$20,IF(X126&lt;TABLAS!$P$21,TABLAS!$Q$21,IF(X126&lt;TABLAS!$P$22,TABLAS!$Q$22,IF(X126&lt;TABLAS!$P$23,TABLAS!$Q$23,IF(X126&lt;TABLAS!$P$24,TABLAS!$Q$24,IF(X126&lt;TABLAS!$P$25,TABLAS!$Q$25,IF(X126&lt;TABLAS!$P$26,TABLAS!$Q$26,IF(X126&lt;TABLAS!$P$27,TABLAS!$Q$27,IF(X126&gt;=TABLAS!$O$28,TABLAS!$Q$28)))))))))))</f>
        <v>0 a 5</v>
      </c>
      <c r="Z126" s="262">
        <f>VLOOKUP(Y126,TABLAS!$J$18:$K$28,2,FALSE)</f>
        <v>1</v>
      </c>
      <c r="AA126" s="274" t="s">
        <v>262</v>
      </c>
      <c r="AB126" s="262">
        <f>VLOOKUP(AA126,TABLAS!$K$34:$L$39,2,FALSE)</f>
        <v>1</v>
      </c>
      <c r="AC126" s="262" t="str">
        <f>INICIO!$C$11</f>
        <v>ZONA 6</v>
      </c>
      <c r="AD126" s="263">
        <f>VLOOKUP(AC126,TABLAS!$V$18:$W$28,2,FALSE)</f>
        <v>1.1000000000000001</v>
      </c>
      <c r="AE126" s="44"/>
      <c r="AF126" s="44"/>
      <c r="AG126" s="279">
        <f t="shared" si="18"/>
        <v>0</v>
      </c>
      <c r="AH126" s="255">
        <f>IF($AG126&lt;TABLAS!$O$4,TABLAS!$P$4,IF($AG126&lt;TABLAS!$O$5,TABLAS!$P$5,IF($AG126&lt;TABLAS!$O$6,TABLAS!$P$6,IF($AG126&gt;TABLAS!$N$7,TABLAS!$P$7))))</f>
        <v>1</v>
      </c>
      <c r="AI126" s="255">
        <f>VLOOKUP($AH126,TABLAS!$P$4:$R$7,3,FALSE)</f>
        <v>3.4999999999999996E-3</v>
      </c>
      <c r="AJ126" s="255">
        <f>VLOOKUP($AH$3,TABLAS!$P$4:$R$7,2,FALSE)</f>
        <v>0</v>
      </c>
      <c r="AK126" s="280">
        <f t="shared" si="19"/>
        <v>-3.4999999999999996E-3</v>
      </c>
      <c r="AL126" s="44"/>
      <c r="AM126" s="44"/>
      <c r="AN126" s="281">
        <f t="shared" si="20"/>
        <v>0</v>
      </c>
      <c r="AO126" s="44"/>
      <c r="AP126" s="235">
        <f t="shared" si="21"/>
        <v>0</v>
      </c>
      <c r="AQ126" s="44"/>
      <c r="AR126" s="282">
        <f t="shared" si="22"/>
        <v>0</v>
      </c>
      <c r="AS126" s="283">
        <f t="shared" si="23"/>
        <v>0</v>
      </c>
      <c r="AT126" s="44"/>
      <c r="AU126" s="44"/>
      <c r="AV126" s="44"/>
      <c r="AW126" s="44"/>
      <c r="AX126" s="44"/>
      <c r="AY126" s="44"/>
      <c r="AZ126" s="44"/>
      <c r="BA126" s="44"/>
      <c r="BB126" s="44"/>
      <c r="BC126" s="44"/>
      <c r="BD126" s="44"/>
      <c r="BE126" s="44"/>
      <c r="BF126" s="44"/>
      <c r="BG126" s="44"/>
      <c r="BH126" s="44"/>
    </row>
    <row r="127" spans="1:60" ht="35.1" customHeight="1" thickBot="1" x14ac:dyDescent="0.45">
      <c r="A127" s="22">
        <f t="shared" si="24"/>
        <v>125</v>
      </c>
      <c r="B127" s="43">
        <f>Hoja2!B134</f>
        <v>0</v>
      </c>
      <c r="C127" s="38">
        <f>Hoja2!P134</f>
        <v>0</v>
      </c>
      <c r="D127" s="39">
        <f>Hoja2!C134</f>
        <v>0</v>
      </c>
      <c r="E127" s="40">
        <f>Hoja4!J134</f>
        <v>0</v>
      </c>
      <c r="F127" s="40">
        <f>Hoja4!N134</f>
        <v>0</v>
      </c>
      <c r="G127" s="40"/>
      <c r="H127" s="40">
        <f t="shared" si="13"/>
        <v>0</v>
      </c>
      <c r="I127" s="40">
        <f t="shared" si="14"/>
        <v>0</v>
      </c>
      <c r="J127" s="290" t="s">
        <v>209</v>
      </c>
      <c r="K127" s="44"/>
      <c r="L127" s="44"/>
      <c r="M127" s="44"/>
      <c r="N127" s="44"/>
      <c r="O127" s="44"/>
      <c r="P127" s="44"/>
      <c r="Q127" s="44"/>
      <c r="R127" s="44"/>
      <c r="S127" s="262">
        <f t="shared" si="15"/>
        <v>0</v>
      </c>
      <c r="T127" s="266" t="str">
        <f t="shared" si="16"/>
        <v>Economico</v>
      </c>
      <c r="U127">
        <f>VLOOKUP(T127,TABLAS!$J$4:$L$9,3,FALSE)</f>
        <v>1320</v>
      </c>
      <c r="V127">
        <f t="shared" si="25"/>
        <v>2026</v>
      </c>
      <c r="W127" t="str">
        <f>INICIO!$C$28</f>
        <v>2026</v>
      </c>
      <c r="X127" s="268">
        <f t="shared" si="17"/>
        <v>0</v>
      </c>
      <c r="Y127" s="269" t="str">
        <f>IF(X127&lt;TABLAS!$P$18,TABLAS!$Q$18,IF(X127&lt;TABLAS!$P$19,TABLAS!$Q$19,IF(X127&lt;TABLAS!$P$20,TABLAS!$Q$20,IF(X127&lt;TABLAS!$P$21,TABLAS!$Q$21,IF(X127&lt;TABLAS!$P$22,TABLAS!$Q$22,IF(X127&lt;TABLAS!$P$23,TABLAS!$Q$23,IF(X127&lt;TABLAS!$P$24,TABLAS!$Q$24,IF(X127&lt;TABLAS!$P$25,TABLAS!$Q$25,IF(X127&lt;TABLAS!$P$26,TABLAS!$Q$26,IF(X127&lt;TABLAS!$P$27,TABLAS!$Q$27,IF(X127&gt;=TABLAS!$O$28,TABLAS!$Q$28)))))))))))</f>
        <v>0 a 5</v>
      </c>
      <c r="Z127" s="262">
        <f>VLOOKUP(Y127,TABLAS!$J$18:$K$28,2,FALSE)</f>
        <v>1</v>
      </c>
      <c r="AA127" s="274" t="s">
        <v>262</v>
      </c>
      <c r="AB127" s="262">
        <f>VLOOKUP(AA127,TABLAS!$K$34:$L$39,2,FALSE)</f>
        <v>1</v>
      </c>
      <c r="AC127" s="262" t="str">
        <f>INICIO!$C$11</f>
        <v>ZONA 6</v>
      </c>
      <c r="AD127" s="263">
        <f>VLOOKUP(AC127,TABLAS!$V$18:$W$28,2,FALSE)</f>
        <v>1.1000000000000001</v>
      </c>
      <c r="AE127" s="44"/>
      <c r="AF127" s="44"/>
      <c r="AG127" s="279">
        <f t="shared" si="18"/>
        <v>0</v>
      </c>
      <c r="AH127" s="255">
        <f>IF($AG127&lt;TABLAS!$O$4,TABLAS!$P$4,IF($AG127&lt;TABLAS!$O$5,TABLAS!$P$5,IF($AG127&lt;TABLAS!$O$6,TABLAS!$P$6,IF($AG127&gt;TABLAS!$N$7,TABLAS!$P$7))))</f>
        <v>1</v>
      </c>
      <c r="AI127" s="255">
        <f>VLOOKUP($AH127,TABLAS!$P$4:$R$7,3,FALSE)</f>
        <v>3.4999999999999996E-3</v>
      </c>
      <c r="AJ127" s="255">
        <f>VLOOKUP($AH$3,TABLAS!$P$4:$R$7,2,FALSE)</f>
        <v>0</v>
      </c>
      <c r="AK127" s="280">
        <f t="shared" si="19"/>
        <v>-3.4999999999999996E-3</v>
      </c>
      <c r="AL127" s="44"/>
      <c r="AM127" s="44"/>
      <c r="AN127" s="281">
        <f t="shared" si="20"/>
        <v>0</v>
      </c>
      <c r="AO127" s="44"/>
      <c r="AP127" s="235">
        <f t="shared" si="21"/>
        <v>0</v>
      </c>
      <c r="AQ127" s="44"/>
      <c r="AR127" s="282">
        <f t="shared" si="22"/>
        <v>0</v>
      </c>
      <c r="AS127" s="283">
        <f t="shared" si="23"/>
        <v>0</v>
      </c>
      <c r="AT127" s="44"/>
      <c r="AU127" s="44"/>
      <c r="AV127" s="44"/>
      <c r="AW127" s="44"/>
      <c r="AX127" s="44"/>
      <c r="AY127" s="44"/>
      <c r="AZ127" s="44"/>
      <c r="BA127" s="44"/>
      <c r="BB127" s="44"/>
      <c r="BC127" s="44"/>
      <c r="BD127" s="44"/>
      <c r="BE127" s="44"/>
      <c r="BF127" s="44"/>
      <c r="BG127" s="44"/>
      <c r="BH127" s="44"/>
    </row>
    <row r="128" spans="1:60" ht="35.1" customHeight="1" thickBot="1" x14ac:dyDescent="0.45">
      <c r="A128" s="41">
        <f t="shared" si="24"/>
        <v>126</v>
      </c>
      <c r="B128" s="42">
        <f>Hoja2!B135</f>
        <v>0</v>
      </c>
      <c r="C128" s="14">
        <f>Hoja2!P135</f>
        <v>0</v>
      </c>
      <c r="D128" s="16">
        <f>Hoja2!C135</f>
        <v>0</v>
      </c>
      <c r="E128" s="15">
        <f>Hoja4!J135</f>
        <v>0</v>
      </c>
      <c r="F128" s="15">
        <f>Hoja4!N135</f>
        <v>0</v>
      </c>
      <c r="G128" s="15"/>
      <c r="H128" s="15">
        <f t="shared" si="13"/>
        <v>0</v>
      </c>
      <c r="I128" s="15">
        <f t="shared" si="14"/>
        <v>0</v>
      </c>
      <c r="J128" s="289" t="s">
        <v>209</v>
      </c>
      <c r="K128" s="44"/>
      <c r="L128" s="44"/>
      <c r="M128" s="44"/>
      <c r="N128" s="44"/>
      <c r="O128" s="44"/>
      <c r="P128" s="44"/>
      <c r="Q128" s="44"/>
      <c r="R128" s="44"/>
      <c r="S128" s="262">
        <f t="shared" si="15"/>
        <v>0</v>
      </c>
      <c r="T128" s="266" t="str">
        <f t="shared" si="16"/>
        <v>Economico</v>
      </c>
      <c r="U128">
        <f>VLOOKUP(T128,TABLAS!$J$4:$L$9,3,FALSE)</f>
        <v>1320</v>
      </c>
      <c r="V128">
        <f t="shared" si="25"/>
        <v>2026</v>
      </c>
      <c r="W128" t="str">
        <f>INICIO!$C$28</f>
        <v>2026</v>
      </c>
      <c r="X128" s="268">
        <f t="shared" si="17"/>
        <v>0</v>
      </c>
      <c r="Y128" s="269" t="str">
        <f>IF(X128&lt;TABLAS!$P$18,TABLAS!$Q$18,IF(X128&lt;TABLAS!$P$19,TABLAS!$Q$19,IF(X128&lt;TABLAS!$P$20,TABLAS!$Q$20,IF(X128&lt;TABLAS!$P$21,TABLAS!$Q$21,IF(X128&lt;TABLAS!$P$22,TABLAS!$Q$22,IF(X128&lt;TABLAS!$P$23,TABLAS!$Q$23,IF(X128&lt;TABLAS!$P$24,TABLAS!$Q$24,IF(X128&lt;TABLAS!$P$25,TABLAS!$Q$25,IF(X128&lt;TABLAS!$P$26,TABLAS!$Q$26,IF(X128&lt;TABLAS!$P$27,TABLAS!$Q$27,IF(X128&gt;=TABLAS!$O$28,TABLAS!$Q$28)))))))))))</f>
        <v>0 a 5</v>
      </c>
      <c r="Z128" s="262">
        <f>VLOOKUP(Y128,TABLAS!$J$18:$K$28,2,FALSE)</f>
        <v>1</v>
      </c>
      <c r="AA128" s="274" t="s">
        <v>262</v>
      </c>
      <c r="AB128" s="262">
        <f>VLOOKUP(AA128,TABLAS!$K$34:$L$39,2,FALSE)</f>
        <v>1</v>
      </c>
      <c r="AC128" s="262" t="str">
        <f>INICIO!$C$11</f>
        <v>ZONA 6</v>
      </c>
      <c r="AD128" s="263">
        <f>VLOOKUP(AC128,TABLAS!$V$18:$W$28,2,FALSE)</f>
        <v>1.1000000000000001</v>
      </c>
      <c r="AE128" s="44"/>
      <c r="AF128" s="44"/>
      <c r="AG128" s="279">
        <f t="shared" si="18"/>
        <v>0</v>
      </c>
      <c r="AH128" s="255">
        <f>IF($AG128&lt;TABLAS!$O$4,TABLAS!$P$4,IF($AG128&lt;TABLAS!$O$5,TABLAS!$P$5,IF($AG128&lt;TABLAS!$O$6,TABLAS!$P$6,IF($AG128&gt;TABLAS!$N$7,TABLAS!$P$7))))</f>
        <v>1</v>
      </c>
      <c r="AI128" s="255">
        <f>VLOOKUP($AH128,TABLAS!$P$4:$R$7,3,FALSE)</f>
        <v>3.4999999999999996E-3</v>
      </c>
      <c r="AJ128" s="255">
        <f>VLOOKUP($AH$3,TABLAS!$P$4:$R$7,2,FALSE)</f>
        <v>0</v>
      </c>
      <c r="AK128" s="280">
        <f t="shared" si="19"/>
        <v>-3.4999999999999996E-3</v>
      </c>
      <c r="AL128" s="44"/>
      <c r="AM128" s="44"/>
      <c r="AN128" s="281">
        <f t="shared" si="20"/>
        <v>0</v>
      </c>
      <c r="AO128" s="44"/>
      <c r="AP128" s="235">
        <f t="shared" si="21"/>
        <v>0</v>
      </c>
      <c r="AQ128" s="44"/>
      <c r="AR128" s="282">
        <f t="shared" si="22"/>
        <v>0</v>
      </c>
      <c r="AS128" s="283">
        <f t="shared" si="23"/>
        <v>0</v>
      </c>
      <c r="AT128" s="44"/>
      <c r="AU128" s="44"/>
      <c r="AV128" s="44"/>
      <c r="AW128" s="44"/>
      <c r="AX128" s="44"/>
      <c r="AY128" s="44"/>
      <c r="AZ128" s="44"/>
      <c r="BA128" s="44"/>
      <c r="BB128" s="44"/>
      <c r="BC128" s="44"/>
      <c r="BD128" s="44"/>
      <c r="BE128" s="44"/>
      <c r="BF128" s="44"/>
      <c r="BG128" s="44"/>
      <c r="BH128" s="44"/>
    </row>
    <row r="129" spans="1:60" ht="35.1" customHeight="1" thickBot="1" x14ac:dyDescent="0.45">
      <c r="A129" s="41">
        <f t="shared" si="24"/>
        <v>127</v>
      </c>
      <c r="B129" s="42">
        <f>Hoja2!B136</f>
        <v>0</v>
      </c>
      <c r="C129" s="14">
        <f>Hoja2!P136</f>
        <v>0</v>
      </c>
      <c r="D129" s="16">
        <f>Hoja2!C136</f>
        <v>0</v>
      </c>
      <c r="E129" s="15">
        <f>Hoja4!J136</f>
        <v>0</v>
      </c>
      <c r="F129" s="15">
        <f>Hoja4!N136</f>
        <v>0</v>
      </c>
      <c r="G129" s="15"/>
      <c r="H129" s="15">
        <f t="shared" si="13"/>
        <v>0</v>
      </c>
      <c r="I129" s="15">
        <f t="shared" si="14"/>
        <v>0</v>
      </c>
      <c r="J129" s="289" t="s">
        <v>209</v>
      </c>
      <c r="K129" s="44"/>
      <c r="L129" s="44"/>
      <c r="M129" s="44"/>
      <c r="N129" s="44"/>
      <c r="O129" s="44"/>
      <c r="P129" s="44"/>
      <c r="Q129" s="44"/>
      <c r="R129" s="44"/>
      <c r="S129" s="262">
        <f t="shared" si="15"/>
        <v>0</v>
      </c>
      <c r="T129" s="266" t="str">
        <f t="shared" si="16"/>
        <v>Economico</v>
      </c>
      <c r="U129">
        <f>VLOOKUP(T129,TABLAS!$J$4:$L$9,3,FALSE)</f>
        <v>1320</v>
      </c>
      <c r="V129">
        <f t="shared" si="25"/>
        <v>2026</v>
      </c>
      <c r="W129" t="str">
        <f>INICIO!$C$28</f>
        <v>2026</v>
      </c>
      <c r="X129" s="268">
        <f t="shared" si="17"/>
        <v>0</v>
      </c>
      <c r="Y129" s="269" t="str">
        <f>IF(X129&lt;TABLAS!$P$18,TABLAS!$Q$18,IF(X129&lt;TABLAS!$P$19,TABLAS!$Q$19,IF(X129&lt;TABLAS!$P$20,TABLAS!$Q$20,IF(X129&lt;TABLAS!$P$21,TABLAS!$Q$21,IF(X129&lt;TABLAS!$P$22,TABLAS!$Q$22,IF(X129&lt;TABLAS!$P$23,TABLAS!$Q$23,IF(X129&lt;TABLAS!$P$24,TABLAS!$Q$24,IF(X129&lt;TABLAS!$P$25,TABLAS!$Q$25,IF(X129&lt;TABLAS!$P$26,TABLAS!$Q$26,IF(X129&lt;TABLAS!$P$27,TABLAS!$Q$27,IF(X129&gt;=TABLAS!$O$28,TABLAS!$Q$28)))))))))))</f>
        <v>0 a 5</v>
      </c>
      <c r="Z129" s="262">
        <f>VLOOKUP(Y129,TABLAS!$J$18:$K$28,2,FALSE)</f>
        <v>1</v>
      </c>
      <c r="AA129" s="274" t="s">
        <v>262</v>
      </c>
      <c r="AB129" s="262">
        <f>VLOOKUP(AA129,TABLAS!$K$34:$L$39,2,FALSE)</f>
        <v>1</v>
      </c>
      <c r="AC129" s="262" t="str">
        <f>INICIO!$C$11</f>
        <v>ZONA 6</v>
      </c>
      <c r="AD129" s="263">
        <f>VLOOKUP(AC129,TABLAS!$V$18:$W$28,2,FALSE)</f>
        <v>1.1000000000000001</v>
      </c>
      <c r="AE129" s="44"/>
      <c r="AF129" s="44"/>
      <c r="AG129" s="279">
        <f t="shared" si="18"/>
        <v>0</v>
      </c>
      <c r="AH129" s="255">
        <f>IF($AG129&lt;TABLAS!$O$4,TABLAS!$P$4,IF($AG129&lt;TABLAS!$O$5,TABLAS!$P$5,IF($AG129&lt;TABLAS!$O$6,TABLAS!$P$6,IF($AG129&gt;TABLAS!$N$7,TABLAS!$P$7))))</f>
        <v>1</v>
      </c>
      <c r="AI129" s="255">
        <f>VLOOKUP($AH129,TABLAS!$P$4:$R$7,3,FALSE)</f>
        <v>3.4999999999999996E-3</v>
      </c>
      <c r="AJ129" s="255">
        <f>VLOOKUP($AH$3,TABLAS!$P$4:$R$7,2,FALSE)</f>
        <v>0</v>
      </c>
      <c r="AK129" s="280">
        <f t="shared" si="19"/>
        <v>-3.4999999999999996E-3</v>
      </c>
      <c r="AL129" s="44"/>
      <c r="AM129" s="44"/>
      <c r="AN129" s="281">
        <f t="shared" si="20"/>
        <v>0</v>
      </c>
      <c r="AO129" s="44"/>
      <c r="AP129" s="235">
        <f t="shared" si="21"/>
        <v>0</v>
      </c>
      <c r="AQ129" s="44"/>
      <c r="AR129" s="282">
        <f t="shared" si="22"/>
        <v>0</v>
      </c>
      <c r="AS129" s="283">
        <f t="shared" si="23"/>
        <v>0</v>
      </c>
      <c r="AT129" s="44"/>
      <c r="AU129" s="44"/>
      <c r="AV129" s="44"/>
      <c r="AW129" s="44"/>
      <c r="AX129" s="44"/>
      <c r="AY129" s="44"/>
      <c r="AZ129" s="44"/>
      <c r="BA129" s="44"/>
      <c r="BB129" s="44"/>
      <c r="BC129" s="44"/>
      <c r="BD129" s="44"/>
      <c r="BE129" s="44"/>
      <c r="BF129" s="44"/>
      <c r="BG129" s="44"/>
      <c r="BH129" s="44"/>
    </row>
    <row r="130" spans="1:60" ht="35.1" customHeight="1" thickBot="1" x14ac:dyDescent="0.45">
      <c r="A130" s="41">
        <f t="shared" si="24"/>
        <v>128</v>
      </c>
      <c r="B130" s="42">
        <f>Hoja2!B137</f>
        <v>0</v>
      </c>
      <c r="C130" s="14">
        <f>Hoja2!P137</f>
        <v>0</v>
      </c>
      <c r="D130" s="16">
        <f>Hoja2!C137</f>
        <v>0</v>
      </c>
      <c r="E130" s="15">
        <f>Hoja4!J137</f>
        <v>0</v>
      </c>
      <c r="F130" s="15">
        <f>Hoja4!N137</f>
        <v>0</v>
      </c>
      <c r="G130" s="15"/>
      <c r="H130" s="15">
        <f t="shared" si="13"/>
        <v>0</v>
      </c>
      <c r="I130" s="15">
        <f t="shared" si="14"/>
        <v>0</v>
      </c>
      <c r="J130" s="289" t="s">
        <v>209</v>
      </c>
      <c r="K130" s="44"/>
      <c r="L130" s="44"/>
      <c r="M130" s="44"/>
      <c r="N130" s="44"/>
      <c r="O130" s="44"/>
      <c r="P130" s="44"/>
      <c r="Q130" s="44"/>
      <c r="R130" s="44"/>
      <c r="S130" s="262">
        <f t="shared" si="15"/>
        <v>0</v>
      </c>
      <c r="T130" s="266" t="str">
        <f t="shared" si="16"/>
        <v>Economico</v>
      </c>
      <c r="U130">
        <f>VLOOKUP(T130,TABLAS!$J$4:$L$9,3,FALSE)</f>
        <v>1320</v>
      </c>
      <c r="V130">
        <f t="shared" si="25"/>
        <v>2026</v>
      </c>
      <c r="W130" t="str">
        <f>INICIO!$C$28</f>
        <v>2026</v>
      </c>
      <c r="X130" s="268">
        <f t="shared" si="17"/>
        <v>0</v>
      </c>
      <c r="Y130" s="269" t="str">
        <f>IF(X130&lt;TABLAS!$P$18,TABLAS!$Q$18,IF(X130&lt;TABLAS!$P$19,TABLAS!$Q$19,IF(X130&lt;TABLAS!$P$20,TABLAS!$Q$20,IF(X130&lt;TABLAS!$P$21,TABLAS!$Q$21,IF(X130&lt;TABLAS!$P$22,TABLAS!$Q$22,IF(X130&lt;TABLAS!$P$23,TABLAS!$Q$23,IF(X130&lt;TABLAS!$P$24,TABLAS!$Q$24,IF(X130&lt;TABLAS!$P$25,TABLAS!$Q$25,IF(X130&lt;TABLAS!$P$26,TABLAS!$Q$26,IF(X130&lt;TABLAS!$P$27,TABLAS!$Q$27,IF(X130&gt;=TABLAS!$O$28,TABLAS!$Q$28)))))))))))</f>
        <v>0 a 5</v>
      </c>
      <c r="Z130" s="262">
        <f>VLOOKUP(Y130,TABLAS!$J$18:$K$28,2,FALSE)</f>
        <v>1</v>
      </c>
      <c r="AA130" s="274" t="s">
        <v>262</v>
      </c>
      <c r="AB130" s="262">
        <f>VLOOKUP(AA130,TABLAS!$K$34:$L$39,2,FALSE)</f>
        <v>1</v>
      </c>
      <c r="AC130" s="262" t="str">
        <f>INICIO!$C$11</f>
        <v>ZONA 6</v>
      </c>
      <c r="AD130" s="263">
        <f>VLOOKUP(AC130,TABLAS!$V$18:$W$28,2,FALSE)</f>
        <v>1.1000000000000001</v>
      </c>
      <c r="AE130" s="44"/>
      <c r="AF130" s="44"/>
      <c r="AG130" s="279">
        <f t="shared" si="18"/>
        <v>0</v>
      </c>
      <c r="AH130" s="255">
        <f>IF($AG130&lt;TABLAS!$O$4,TABLAS!$P$4,IF($AG130&lt;TABLAS!$O$5,TABLAS!$P$5,IF($AG130&lt;TABLAS!$O$6,TABLAS!$P$6,IF($AG130&gt;TABLAS!$N$7,TABLAS!$P$7))))</f>
        <v>1</v>
      </c>
      <c r="AI130" s="255">
        <f>VLOOKUP($AH130,TABLAS!$P$4:$R$7,3,FALSE)</f>
        <v>3.4999999999999996E-3</v>
      </c>
      <c r="AJ130" s="255">
        <f>VLOOKUP($AH$3,TABLAS!$P$4:$R$7,2,FALSE)</f>
        <v>0</v>
      </c>
      <c r="AK130" s="280">
        <f t="shared" si="19"/>
        <v>-3.4999999999999996E-3</v>
      </c>
      <c r="AL130" s="44"/>
      <c r="AM130" s="44"/>
      <c r="AN130" s="281">
        <f t="shared" si="20"/>
        <v>0</v>
      </c>
      <c r="AO130" s="44"/>
      <c r="AP130" s="235">
        <f t="shared" si="21"/>
        <v>0</v>
      </c>
      <c r="AQ130" s="44"/>
      <c r="AR130" s="282">
        <f t="shared" si="22"/>
        <v>0</v>
      </c>
      <c r="AS130" s="283">
        <f t="shared" si="23"/>
        <v>0</v>
      </c>
      <c r="AT130" s="44"/>
      <c r="AU130" s="44"/>
      <c r="AV130" s="44"/>
      <c r="AW130" s="44"/>
      <c r="AX130" s="44"/>
      <c r="AY130" s="44"/>
      <c r="AZ130" s="44"/>
      <c r="BA130" s="44"/>
      <c r="BB130" s="44"/>
      <c r="BC130" s="44"/>
      <c r="BD130" s="44"/>
      <c r="BE130" s="44"/>
      <c r="BF130" s="44"/>
      <c r="BG130" s="44"/>
      <c r="BH130" s="44"/>
    </row>
    <row r="131" spans="1:60" ht="35.1" customHeight="1" thickBot="1" x14ac:dyDescent="0.45">
      <c r="A131" s="41">
        <f t="shared" si="24"/>
        <v>129</v>
      </c>
      <c r="B131" s="42">
        <f>Hoja2!B138</f>
        <v>0</v>
      </c>
      <c r="C131" s="14">
        <f>Hoja2!P138</f>
        <v>0</v>
      </c>
      <c r="D131" s="16">
        <f>Hoja2!C138</f>
        <v>0</v>
      </c>
      <c r="E131" s="15">
        <f>Hoja4!J138</f>
        <v>0</v>
      </c>
      <c r="F131" s="15">
        <f>Hoja4!N138</f>
        <v>0</v>
      </c>
      <c r="G131" s="15"/>
      <c r="H131" s="15">
        <f t="shared" si="13"/>
        <v>0</v>
      </c>
      <c r="I131" s="15">
        <f t="shared" si="14"/>
        <v>0</v>
      </c>
      <c r="J131" s="289" t="s">
        <v>209</v>
      </c>
      <c r="K131" s="44"/>
      <c r="L131" s="44"/>
      <c r="M131" s="44"/>
      <c r="N131" s="44"/>
      <c r="O131" s="44"/>
      <c r="P131" s="44"/>
      <c r="Q131" s="44"/>
      <c r="R131" s="44"/>
      <c r="S131" s="262">
        <f t="shared" si="15"/>
        <v>0</v>
      </c>
      <c r="T131" s="266" t="str">
        <f t="shared" si="16"/>
        <v>Economico</v>
      </c>
      <c r="U131">
        <f>VLOOKUP(T131,TABLAS!$J$4:$L$9,3,FALSE)</f>
        <v>1320</v>
      </c>
      <c r="V131">
        <f t="shared" si="25"/>
        <v>2026</v>
      </c>
      <c r="W131" t="str">
        <f>INICIO!$C$28</f>
        <v>2026</v>
      </c>
      <c r="X131" s="268">
        <f t="shared" si="17"/>
        <v>0</v>
      </c>
      <c r="Y131" s="269" t="str">
        <f>IF(X131&lt;TABLAS!$P$18,TABLAS!$Q$18,IF(X131&lt;TABLAS!$P$19,TABLAS!$Q$19,IF(X131&lt;TABLAS!$P$20,TABLAS!$Q$20,IF(X131&lt;TABLAS!$P$21,TABLAS!$Q$21,IF(X131&lt;TABLAS!$P$22,TABLAS!$Q$22,IF(X131&lt;TABLAS!$P$23,TABLAS!$Q$23,IF(X131&lt;TABLAS!$P$24,TABLAS!$Q$24,IF(X131&lt;TABLAS!$P$25,TABLAS!$Q$25,IF(X131&lt;TABLAS!$P$26,TABLAS!$Q$26,IF(X131&lt;TABLAS!$P$27,TABLAS!$Q$27,IF(X131&gt;=TABLAS!$O$28,TABLAS!$Q$28)))))))))))</f>
        <v>0 a 5</v>
      </c>
      <c r="Z131" s="262">
        <f>VLOOKUP(Y131,TABLAS!$J$18:$K$28,2,FALSE)</f>
        <v>1</v>
      </c>
      <c r="AA131" s="274" t="s">
        <v>262</v>
      </c>
      <c r="AB131" s="262">
        <f>VLOOKUP(AA131,TABLAS!$K$34:$L$39,2,FALSE)</f>
        <v>1</v>
      </c>
      <c r="AC131" s="262" t="str">
        <f>INICIO!$C$11</f>
        <v>ZONA 6</v>
      </c>
      <c r="AD131" s="263">
        <f>VLOOKUP(AC131,TABLAS!$V$18:$W$28,2,FALSE)</f>
        <v>1.1000000000000001</v>
      </c>
      <c r="AE131" s="44"/>
      <c r="AF131" s="44"/>
      <c r="AG131" s="279">
        <f t="shared" si="18"/>
        <v>0</v>
      </c>
      <c r="AH131" s="255">
        <f>IF($AG131&lt;TABLAS!$O$4,TABLAS!$P$4,IF($AG131&lt;TABLAS!$O$5,TABLAS!$P$5,IF($AG131&lt;TABLAS!$O$6,TABLAS!$P$6,IF($AG131&gt;TABLAS!$N$7,TABLAS!$P$7))))</f>
        <v>1</v>
      </c>
      <c r="AI131" s="255">
        <f>VLOOKUP($AH131,TABLAS!$P$4:$R$7,3,FALSE)</f>
        <v>3.4999999999999996E-3</v>
      </c>
      <c r="AJ131" s="255">
        <f>VLOOKUP($AH$3,TABLAS!$P$4:$R$7,2,FALSE)</f>
        <v>0</v>
      </c>
      <c r="AK131" s="280">
        <f t="shared" si="19"/>
        <v>-3.4999999999999996E-3</v>
      </c>
      <c r="AL131" s="44"/>
      <c r="AM131" s="44"/>
      <c r="AN131" s="281">
        <f t="shared" si="20"/>
        <v>0</v>
      </c>
      <c r="AO131" s="44"/>
      <c r="AP131" s="235">
        <f t="shared" si="21"/>
        <v>0</v>
      </c>
      <c r="AQ131" s="44"/>
      <c r="AR131" s="282">
        <f t="shared" si="22"/>
        <v>0</v>
      </c>
      <c r="AS131" s="283">
        <f t="shared" si="23"/>
        <v>0</v>
      </c>
      <c r="AT131" s="44"/>
      <c r="AU131" s="44"/>
      <c r="AV131" s="44"/>
      <c r="AW131" s="44"/>
      <c r="AX131" s="44"/>
      <c r="AY131" s="44"/>
      <c r="AZ131" s="44"/>
      <c r="BA131" s="44"/>
      <c r="BB131" s="44"/>
      <c r="BC131" s="44"/>
      <c r="BD131" s="44"/>
      <c r="BE131" s="44"/>
      <c r="BF131" s="44"/>
      <c r="BG131" s="44"/>
      <c r="BH131" s="44"/>
    </row>
    <row r="132" spans="1:60" ht="35.1" customHeight="1" thickBot="1" x14ac:dyDescent="0.45">
      <c r="A132" s="22">
        <f t="shared" si="24"/>
        <v>130</v>
      </c>
      <c r="B132" s="43">
        <f>Hoja2!B139</f>
        <v>0</v>
      </c>
      <c r="C132" s="38">
        <f>Hoja2!P139</f>
        <v>0</v>
      </c>
      <c r="D132" s="39">
        <f>Hoja2!C139</f>
        <v>0</v>
      </c>
      <c r="E132" s="40">
        <f>Hoja4!J139</f>
        <v>0</v>
      </c>
      <c r="F132" s="40">
        <f>Hoja4!N139</f>
        <v>0</v>
      </c>
      <c r="G132" s="40"/>
      <c r="H132" s="40">
        <f t="shared" ref="H132:H195" si="26">AG132</f>
        <v>0</v>
      </c>
      <c r="I132" s="40">
        <f t="shared" ref="I132:I195" si="27">AS132</f>
        <v>0</v>
      </c>
      <c r="J132" s="290" t="s">
        <v>209</v>
      </c>
      <c r="K132" s="44"/>
      <c r="L132" s="44"/>
      <c r="M132" s="44"/>
      <c r="N132" s="44"/>
      <c r="O132" s="44"/>
      <c r="P132" s="44"/>
      <c r="Q132" s="44"/>
      <c r="R132" s="44"/>
      <c r="S132" s="262">
        <f t="shared" ref="S132:S195" si="28">E132+F132</f>
        <v>0</v>
      </c>
      <c r="T132" s="266" t="str">
        <f t="shared" ref="T132:T195" si="29">J132</f>
        <v>Economico</v>
      </c>
      <c r="U132">
        <f>VLOOKUP(T132,TABLAS!$J$4:$L$9,3,FALSE)</f>
        <v>1320</v>
      </c>
      <c r="V132">
        <f t="shared" si="25"/>
        <v>2026</v>
      </c>
      <c r="W132" t="str">
        <f>INICIO!$C$28</f>
        <v>2026</v>
      </c>
      <c r="X132" s="268">
        <f t="shared" ref="X132:X195" si="30">V132-W132</f>
        <v>0</v>
      </c>
      <c r="Y132" s="269" t="str">
        <f>IF(X132&lt;TABLAS!$P$18,TABLAS!$Q$18,IF(X132&lt;TABLAS!$P$19,TABLAS!$Q$19,IF(X132&lt;TABLAS!$P$20,TABLAS!$Q$20,IF(X132&lt;TABLAS!$P$21,TABLAS!$Q$21,IF(X132&lt;TABLAS!$P$22,TABLAS!$Q$22,IF(X132&lt;TABLAS!$P$23,TABLAS!$Q$23,IF(X132&lt;TABLAS!$P$24,TABLAS!$Q$24,IF(X132&lt;TABLAS!$P$25,TABLAS!$Q$25,IF(X132&lt;TABLAS!$P$26,TABLAS!$Q$26,IF(X132&lt;TABLAS!$P$27,TABLAS!$Q$27,IF(X132&gt;=TABLAS!$O$28,TABLAS!$Q$28)))))))))))</f>
        <v>0 a 5</v>
      </c>
      <c r="Z132" s="262">
        <f>VLOOKUP(Y132,TABLAS!$J$18:$K$28,2,FALSE)</f>
        <v>1</v>
      </c>
      <c r="AA132" s="274" t="s">
        <v>262</v>
      </c>
      <c r="AB132" s="262">
        <f>VLOOKUP(AA132,TABLAS!$K$34:$L$39,2,FALSE)</f>
        <v>1</v>
      </c>
      <c r="AC132" s="262" t="str">
        <f>INICIO!$C$11</f>
        <v>ZONA 6</v>
      </c>
      <c r="AD132" s="263">
        <f>VLOOKUP(AC132,TABLAS!$V$18:$W$28,2,FALSE)</f>
        <v>1.1000000000000001</v>
      </c>
      <c r="AE132" s="44"/>
      <c r="AF132" s="44"/>
      <c r="AG132" s="279">
        <f t="shared" ref="AG132:AG195" si="31">S132*U132*Z132*AB132*AD132</f>
        <v>0</v>
      </c>
      <c r="AH132" s="255">
        <f>IF($AG132&lt;TABLAS!$O$4,TABLAS!$P$4,IF($AG132&lt;TABLAS!$O$5,TABLAS!$P$5,IF($AG132&lt;TABLAS!$O$6,TABLAS!$P$6,IF($AG132&gt;TABLAS!$N$7,TABLAS!$P$7))))</f>
        <v>1</v>
      </c>
      <c r="AI132" s="255">
        <f>VLOOKUP($AH132,TABLAS!$P$4:$R$7,3,FALSE)</f>
        <v>3.4999999999999996E-3</v>
      </c>
      <c r="AJ132" s="255">
        <f>VLOOKUP($AH$3,TABLAS!$P$4:$R$7,2,FALSE)</f>
        <v>0</v>
      </c>
      <c r="AK132" s="280">
        <f t="shared" ref="AK132:AK195" si="32">((AG132-AH132)*AI132)+AJ132</f>
        <v>-3.4999999999999996E-3</v>
      </c>
      <c r="AL132" s="44"/>
      <c r="AM132" s="44"/>
      <c r="AN132" s="281">
        <f t="shared" ref="AN132:AN195" si="33">ROUND(AK132,0)</f>
        <v>0</v>
      </c>
      <c r="AO132" s="44"/>
      <c r="AP132" s="235">
        <f t="shared" ref="AP132:AP195" si="34">ROUND(((AG132-AH132)*AI132)+AJ132,0)</f>
        <v>0</v>
      </c>
      <c r="AQ132" s="44"/>
      <c r="AR132" s="282">
        <f t="shared" ref="AR132:AR195" si="35">ROUND(AN132*$AR$2,0)</f>
        <v>0</v>
      </c>
      <c r="AS132" s="283">
        <f t="shared" ref="AS132:AS195" si="36">AP132-AR132</f>
        <v>0</v>
      </c>
      <c r="AT132" s="44"/>
      <c r="AU132" s="44"/>
      <c r="AV132" s="44"/>
      <c r="AW132" s="44"/>
      <c r="AX132" s="44"/>
      <c r="AY132" s="44"/>
      <c r="AZ132" s="44"/>
      <c r="BA132" s="44"/>
      <c r="BB132" s="44"/>
      <c r="BC132" s="44"/>
      <c r="BD132" s="44"/>
      <c r="BE132" s="44"/>
      <c r="BF132" s="44"/>
      <c r="BG132" s="44"/>
      <c r="BH132" s="44"/>
    </row>
    <row r="133" spans="1:60" ht="35.1" customHeight="1" thickBot="1" x14ac:dyDescent="0.45">
      <c r="A133" s="41">
        <f t="shared" ref="A133:A196" si="37">A132+1</f>
        <v>131</v>
      </c>
      <c r="B133" s="42">
        <f>Hoja2!B140</f>
        <v>0</v>
      </c>
      <c r="C133" s="14">
        <f>Hoja2!P140</f>
        <v>0</v>
      </c>
      <c r="D133" s="16">
        <f>Hoja2!C140</f>
        <v>0</v>
      </c>
      <c r="E133" s="15">
        <f>Hoja4!J140</f>
        <v>0</v>
      </c>
      <c r="F133" s="15">
        <f>Hoja4!N140</f>
        <v>0</v>
      </c>
      <c r="G133" s="15"/>
      <c r="H133" s="15">
        <f t="shared" si="26"/>
        <v>0</v>
      </c>
      <c r="I133" s="15">
        <f t="shared" si="27"/>
        <v>0</v>
      </c>
      <c r="J133" s="289" t="s">
        <v>209</v>
      </c>
      <c r="K133" s="44"/>
      <c r="L133" s="44"/>
      <c r="M133" s="44"/>
      <c r="N133" s="44"/>
      <c r="O133" s="44"/>
      <c r="P133" s="44"/>
      <c r="Q133" s="44"/>
      <c r="R133" s="44"/>
      <c r="S133" s="262">
        <f t="shared" si="28"/>
        <v>0</v>
      </c>
      <c r="T133" s="266" t="str">
        <f t="shared" si="29"/>
        <v>Economico</v>
      </c>
      <c r="U133">
        <f>VLOOKUP(T133,TABLAS!$J$4:$L$9,3,FALSE)</f>
        <v>1320</v>
      </c>
      <c r="V133">
        <f t="shared" ref="V133:V196" si="38">$V$3</f>
        <v>2026</v>
      </c>
      <c r="W133" t="str">
        <f>INICIO!$C$28</f>
        <v>2026</v>
      </c>
      <c r="X133" s="268">
        <f t="shared" si="30"/>
        <v>0</v>
      </c>
      <c r="Y133" s="269" t="str">
        <f>IF(X133&lt;TABLAS!$P$18,TABLAS!$Q$18,IF(X133&lt;TABLAS!$P$19,TABLAS!$Q$19,IF(X133&lt;TABLAS!$P$20,TABLAS!$Q$20,IF(X133&lt;TABLAS!$P$21,TABLAS!$Q$21,IF(X133&lt;TABLAS!$P$22,TABLAS!$Q$22,IF(X133&lt;TABLAS!$P$23,TABLAS!$Q$23,IF(X133&lt;TABLAS!$P$24,TABLAS!$Q$24,IF(X133&lt;TABLAS!$P$25,TABLAS!$Q$25,IF(X133&lt;TABLAS!$P$26,TABLAS!$Q$26,IF(X133&lt;TABLAS!$P$27,TABLAS!$Q$27,IF(X133&gt;=TABLAS!$O$28,TABLAS!$Q$28)))))))))))</f>
        <v>0 a 5</v>
      </c>
      <c r="Z133" s="262">
        <f>VLOOKUP(Y133,TABLAS!$J$18:$K$28,2,FALSE)</f>
        <v>1</v>
      </c>
      <c r="AA133" s="274" t="s">
        <v>262</v>
      </c>
      <c r="AB133" s="262">
        <f>VLOOKUP(AA133,TABLAS!$K$34:$L$39,2,FALSE)</f>
        <v>1</v>
      </c>
      <c r="AC133" s="262" t="str">
        <f>INICIO!$C$11</f>
        <v>ZONA 6</v>
      </c>
      <c r="AD133" s="263">
        <f>VLOOKUP(AC133,TABLAS!$V$18:$W$28,2,FALSE)</f>
        <v>1.1000000000000001</v>
      </c>
      <c r="AE133" s="44"/>
      <c r="AF133" s="44"/>
      <c r="AG133" s="279">
        <f t="shared" si="31"/>
        <v>0</v>
      </c>
      <c r="AH133" s="255">
        <f>IF($AG133&lt;TABLAS!$O$4,TABLAS!$P$4,IF($AG133&lt;TABLAS!$O$5,TABLAS!$P$5,IF($AG133&lt;TABLAS!$O$6,TABLAS!$P$6,IF($AG133&gt;TABLAS!$N$7,TABLAS!$P$7))))</f>
        <v>1</v>
      </c>
      <c r="AI133" s="255">
        <f>VLOOKUP($AH133,TABLAS!$P$4:$R$7,3,FALSE)</f>
        <v>3.4999999999999996E-3</v>
      </c>
      <c r="AJ133" s="255">
        <f>VLOOKUP($AH$3,TABLAS!$P$4:$R$7,2,FALSE)</f>
        <v>0</v>
      </c>
      <c r="AK133" s="280">
        <f t="shared" si="32"/>
        <v>-3.4999999999999996E-3</v>
      </c>
      <c r="AL133" s="44"/>
      <c r="AM133" s="44"/>
      <c r="AN133" s="281">
        <f t="shared" si="33"/>
        <v>0</v>
      </c>
      <c r="AO133" s="44"/>
      <c r="AP133" s="235">
        <f t="shared" si="34"/>
        <v>0</v>
      </c>
      <c r="AQ133" s="44"/>
      <c r="AR133" s="282">
        <f t="shared" si="35"/>
        <v>0</v>
      </c>
      <c r="AS133" s="283">
        <f t="shared" si="36"/>
        <v>0</v>
      </c>
      <c r="AT133" s="44"/>
      <c r="AU133" s="44"/>
      <c r="AV133" s="44"/>
      <c r="AW133" s="44"/>
      <c r="AX133" s="44"/>
      <c r="AY133" s="44"/>
      <c r="AZ133" s="44"/>
      <c r="BA133" s="44"/>
      <c r="BB133" s="44"/>
      <c r="BC133" s="44"/>
      <c r="BD133" s="44"/>
      <c r="BE133" s="44"/>
      <c r="BF133" s="44"/>
      <c r="BG133" s="44"/>
      <c r="BH133" s="44"/>
    </row>
    <row r="134" spans="1:60" ht="35.1" customHeight="1" thickBot="1" x14ac:dyDescent="0.45">
      <c r="A134" s="41">
        <f t="shared" si="37"/>
        <v>132</v>
      </c>
      <c r="B134" s="42">
        <f>Hoja2!B141</f>
        <v>0</v>
      </c>
      <c r="C134" s="14">
        <f>Hoja2!P141</f>
        <v>0</v>
      </c>
      <c r="D134" s="16">
        <f>Hoja2!C141</f>
        <v>0</v>
      </c>
      <c r="E134" s="15">
        <f>Hoja4!J141</f>
        <v>0</v>
      </c>
      <c r="F134" s="15">
        <f>Hoja4!N141</f>
        <v>0</v>
      </c>
      <c r="G134" s="15"/>
      <c r="H134" s="15">
        <f t="shared" si="26"/>
        <v>0</v>
      </c>
      <c r="I134" s="15">
        <f t="shared" si="27"/>
        <v>0</v>
      </c>
      <c r="J134" s="289" t="s">
        <v>209</v>
      </c>
      <c r="K134" s="44"/>
      <c r="L134" s="44"/>
      <c r="M134" s="44"/>
      <c r="N134" s="44"/>
      <c r="O134" s="44"/>
      <c r="P134" s="44"/>
      <c r="Q134" s="44"/>
      <c r="R134" s="44"/>
      <c r="S134" s="262">
        <f t="shared" si="28"/>
        <v>0</v>
      </c>
      <c r="T134" s="266" t="str">
        <f t="shared" si="29"/>
        <v>Economico</v>
      </c>
      <c r="U134">
        <f>VLOOKUP(T134,TABLAS!$J$4:$L$9,3,FALSE)</f>
        <v>1320</v>
      </c>
      <c r="V134">
        <f t="shared" si="38"/>
        <v>2026</v>
      </c>
      <c r="W134" t="str">
        <f>INICIO!$C$28</f>
        <v>2026</v>
      </c>
      <c r="X134" s="268">
        <f t="shared" si="30"/>
        <v>0</v>
      </c>
      <c r="Y134" s="269" t="str">
        <f>IF(X134&lt;TABLAS!$P$18,TABLAS!$Q$18,IF(X134&lt;TABLAS!$P$19,TABLAS!$Q$19,IF(X134&lt;TABLAS!$P$20,TABLAS!$Q$20,IF(X134&lt;TABLAS!$P$21,TABLAS!$Q$21,IF(X134&lt;TABLAS!$P$22,TABLAS!$Q$22,IF(X134&lt;TABLAS!$P$23,TABLAS!$Q$23,IF(X134&lt;TABLAS!$P$24,TABLAS!$Q$24,IF(X134&lt;TABLAS!$P$25,TABLAS!$Q$25,IF(X134&lt;TABLAS!$P$26,TABLAS!$Q$26,IF(X134&lt;TABLAS!$P$27,TABLAS!$Q$27,IF(X134&gt;=TABLAS!$O$28,TABLAS!$Q$28)))))))))))</f>
        <v>0 a 5</v>
      </c>
      <c r="Z134" s="262">
        <f>VLOOKUP(Y134,TABLAS!$J$18:$K$28,2,FALSE)</f>
        <v>1</v>
      </c>
      <c r="AA134" s="274" t="s">
        <v>262</v>
      </c>
      <c r="AB134" s="262">
        <f>VLOOKUP(AA134,TABLAS!$K$34:$L$39,2,FALSE)</f>
        <v>1</v>
      </c>
      <c r="AC134" s="262" t="str">
        <f>INICIO!$C$11</f>
        <v>ZONA 6</v>
      </c>
      <c r="AD134" s="263">
        <f>VLOOKUP(AC134,TABLAS!$V$18:$W$28,2,FALSE)</f>
        <v>1.1000000000000001</v>
      </c>
      <c r="AE134" s="44"/>
      <c r="AF134" s="44"/>
      <c r="AG134" s="279">
        <f t="shared" si="31"/>
        <v>0</v>
      </c>
      <c r="AH134" s="255">
        <f>IF($AG134&lt;TABLAS!$O$4,TABLAS!$P$4,IF($AG134&lt;TABLAS!$O$5,TABLAS!$P$5,IF($AG134&lt;TABLAS!$O$6,TABLAS!$P$6,IF($AG134&gt;TABLAS!$N$7,TABLAS!$P$7))))</f>
        <v>1</v>
      </c>
      <c r="AI134" s="255">
        <f>VLOOKUP($AH134,TABLAS!$P$4:$R$7,3,FALSE)</f>
        <v>3.4999999999999996E-3</v>
      </c>
      <c r="AJ134" s="255">
        <f>VLOOKUP($AH$3,TABLAS!$P$4:$R$7,2,FALSE)</f>
        <v>0</v>
      </c>
      <c r="AK134" s="280">
        <f t="shared" si="32"/>
        <v>-3.4999999999999996E-3</v>
      </c>
      <c r="AL134" s="44"/>
      <c r="AM134" s="44"/>
      <c r="AN134" s="281">
        <f t="shared" si="33"/>
        <v>0</v>
      </c>
      <c r="AO134" s="44"/>
      <c r="AP134" s="235">
        <f t="shared" si="34"/>
        <v>0</v>
      </c>
      <c r="AQ134" s="44"/>
      <c r="AR134" s="282">
        <f t="shared" si="35"/>
        <v>0</v>
      </c>
      <c r="AS134" s="283">
        <f t="shared" si="36"/>
        <v>0</v>
      </c>
      <c r="AT134" s="44"/>
      <c r="AU134" s="44"/>
      <c r="AV134" s="44"/>
      <c r="AW134" s="44"/>
      <c r="AX134" s="44"/>
      <c r="AY134" s="44"/>
      <c r="AZ134" s="44"/>
      <c r="BA134" s="44"/>
      <c r="BB134" s="44"/>
      <c r="BC134" s="44"/>
      <c r="BD134" s="44"/>
      <c r="BE134" s="44"/>
      <c r="BF134" s="44"/>
      <c r="BG134" s="44"/>
      <c r="BH134" s="44"/>
    </row>
    <row r="135" spans="1:60" ht="35.1" customHeight="1" thickBot="1" x14ac:dyDescent="0.45">
      <c r="A135" s="41">
        <f t="shared" si="37"/>
        <v>133</v>
      </c>
      <c r="B135" s="42">
        <f>Hoja2!B142</f>
        <v>0</v>
      </c>
      <c r="C135" s="14">
        <f>Hoja2!P142</f>
        <v>0</v>
      </c>
      <c r="D135" s="16">
        <f>Hoja2!C142</f>
        <v>0</v>
      </c>
      <c r="E135" s="15">
        <f>Hoja4!J142</f>
        <v>0</v>
      </c>
      <c r="F135" s="15">
        <f>Hoja4!N142</f>
        <v>0</v>
      </c>
      <c r="G135" s="15"/>
      <c r="H135" s="15">
        <f t="shared" si="26"/>
        <v>0</v>
      </c>
      <c r="I135" s="15">
        <f t="shared" si="27"/>
        <v>0</v>
      </c>
      <c r="J135" s="289" t="s">
        <v>209</v>
      </c>
      <c r="K135" s="44"/>
      <c r="L135" s="44"/>
      <c r="M135" s="44"/>
      <c r="N135" s="44"/>
      <c r="O135" s="44"/>
      <c r="P135" s="44"/>
      <c r="Q135" s="44"/>
      <c r="R135" s="44"/>
      <c r="S135" s="262">
        <f t="shared" si="28"/>
        <v>0</v>
      </c>
      <c r="T135" s="266" t="str">
        <f t="shared" si="29"/>
        <v>Economico</v>
      </c>
      <c r="U135">
        <f>VLOOKUP(T135,TABLAS!$J$4:$L$9,3,FALSE)</f>
        <v>1320</v>
      </c>
      <c r="V135">
        <f t="shared" si="38"/>
        <v>2026</v>
      </c>
      <c r="W135" t="str">
        <f>INICIO!$C$28</f>
        <v>2026</v>
      </c>
      <c r="X135" s="268">
        <f t="shared" si="30"/>
        <v>0</v>
      </c>
      <c r="Y135" s="269" t="str">
        <f>IF(X135&lt;TABLAS!$P$18,TABLAS!$Q$18,IF(X135&lt;TABLAS!$P$19,TABLAS!$Q$19,IF(X135&lt;TABLAS!$P$20,TABLAS!$Q$20,IF(X135&lt;TABLAS!$P$21,TABLAS!$Q$21,IF(X135&lt;TABLAS!$P$22,TABLAS!$Q$22,IF(X135&lt;TABLAS!$P$23,TABLAS!$Q$23,IF(X135&lt;TABLAS!$P$24,TABLAS!$Q$24,IF(X135&lt;TABLAS!$P$25,TABLAS!$Q$25,IF(X135&lt;TABLAS!$P$26,TABLAS!$Q$26,IF(X135&lt;TABLAS!$P$27,TABLAS!$Q$27,IF(X135&gt;=TABLAS!$O$28,TABLAS!$Q$28)))))))))))</f>
        <v>0 a 5</v>
      </c>
      <c r="Z135" s="262">
        <f>VLOOKUP(Y135,TABLAS!$J$18:$K$28,2,FALSE)</f>
        <v>1</v>
      </c>
      <c r="AA135" s="274" t="s">
        <v>262</v>
      </c>
      <c r="AB135" s="262">
        <f>VLOOKUP(AA135,TABLAS!$K$34:$L$39,2,FALSE)</f>
        <v>1</v>
      </c>
      <c r="AC135" s="262" t="str">
        <f>INICIO!$C$11</f>
        <v>ZONA 6</v>
      </c>
      <c r="AD135" s="263">
        <f>VLOOKUP(AC135,TABLAS!$V$18:$W$28,2,FALSE)</f>
        <v>1.1000000000000001</v>
      </c>
      <c r="AE135" s="44"/>
      <c r="AF135" s="44"/>
      <c r="AG135" s="279">
        <f t="shared" si="31"/>
        <v>0</v>
      </c>
      <c r="AH135" s="255">
        <f>IF($AG135&lt;TABLAS!$O$4,TABLAS!$P$4,IF($AG135&lt;TABLAS!$O$5,TABLAS!$P$5,IF($AG135&lt;TABLAS!$O$6,TABLAS!$P$6,IF($AG135&gt;TABLAS!$N$7,TABLAS!$P$7))))</f>
        <v>1</v>
      </c>
      <c r="AI135" s="255">
        <f>VLOOKUP($AH135,TABLAS!$P$4:$R$7,3,FALSE)</f>
        <v>3.4999999999999996E-3</v>
      </c>
      <c r="AJ135" s="255">
        <f>VLOOKUP($AH$3,TABLAS!$P$4:$R$7,2,FALSE)</f>
        <v>0</v>
      </c>
      <c r="AK135" s="280">
        <f t="shared" si="32"/>
        <v>-3.4999999999999996E-3</v>
      </c>
      <c r="AL135" s="44"/>
      <c r="AM135" s="44"/>
      <c r="AN135" s="281">
        <f t="shared" si="33"/>
        <v>0</v>
      </c>
      <c r="AO135" s="44"/>
      <c r="AP135" s="235">
        <f t="shared" si="34"/>
        <v>0</v>
      </c>
      <c r="AQ135" s="44"/>
      <c r="AR135" s="282">
        <f t="shared" si="35"/>
        <v>0</v>
      </c>
      <c r="AS135" s="283">
        <f t="shared" si="36"/>
        <v>0</v>
      </c>
      <c r="AT135" s="44"/>
      <c r="AU135" s="44"/>
      <c r="AV135" s="44"/>
      <c r="AW135" s="44"/>
      <c r="AX135" s="44"/>
      <c r="AY135" s="44"/>
      <c r="AZ135" s="44"/>
      <c r="BA135" s="44"/>
      <c r="BB135" s="44"/>
      <c r="BC135" s="44"/>
      <c r="BD135" s="44"/>
      <c r="BE135" s="44"/>
      <c r="BF135" s="44"/>
      <c r="BG135" s="44"/>
      <c r="BH135" s="44"/>
    </row>
    <row r="136" spans="1:60" ht="35.1" customHeight="1" thickBot="1" x14ac:dyDescent="0.45">
      <c r="A136" s="41">
        <f t="shared" si="37"/>
        <v>134</v>
      </c>
      <c r="B136" s="42">
        <f>Hoja2!B143</f>
        <v>0</v>
      </c>
      <c r="C136" s="14">
        <f>Hoja2!P143</f>
        <v>0</v>
      </c>
      <c r="D136" s="16">
        <f>Hoja2!C143</f>
        <v>0</v>
      </c>
      <c r="E136" s="15">
        <f>Hoja4!J143</f>
        <v>0</v>
      </c>
      <c r="F136" s="15">
        <f>Hoja4!N143</f>
        <v>0</v>
      </c>
      <c r="G136" s="15"/>
      <c r="H136" s="15">
        <f t="shared" si="26"/>
        <v>0</v>
      </c>
      <c r="I136" s="15">
        <f t="shared" si="27"/>
        <v>0</v>
      </c>
      <c r="J136" s="289" t="s">
        <v>209</v>
      </c>
      <c r="K136" s="44"/>
      <c r="L136" s="44"/>
      <c r="M136" s="44"/>
      <c r="N136" s="44"/>
      <c r="O136" s="44"/>
      <c r="P136" s="44"/>
      <c r="Q136" s="44"/>
      <c r="R136" s="44"/>
      <c r="S136" s="262">
        <f t="shared" si="28"/>
        <v>0</v>
      </c>
      <c r="T136" s="266" t="str">
        <f t="shared" si="29"/>
        <v>Economico</v>
      </c>
      <c r="U136">
        <f>VLOOKUP(T136,TABLAS!$J$4:$L$9,3,FALSE)</f>
        <v>1320</v>
      </c>
      <c r="V136">
        <f t="shared" si="38"/>
        <v>2026</v>
      </c>
      <c r="W136" t="str">
        <f>INICIO!$C$28</f>
        <v>2026</v>
      </c>
      <c r="X136" s="268">
        <f t="shared" si="30"/>
        <v>0</v>
      </c>
      <c r="Y136" s="269" t="str">
        <f>IF(X136&lt;TABLAS!$P$18,TABLAS!$Q$18,IF(X136&lt;TABLAS!$P$19,TABLAS!$Q$19,IF(X136&lt;TABLAS!$P$20,TABLAS!$Q$20,IF(X136&lt;TABLAS!$P$21,TABLAS!$Q$21,IF(X136&lt;TABLAS!$P$22,TABLAS!$Q$22,IF(X136&lt;TABLAS!$P$23,TABLAS!$Q$23,IF(X136&lt;TABLAS!$P$24,TABLAS!$Q$24,IF(X136&lt;TABLAS!$P$25,TABLAS!$Q$25,IF(X136&lt;TABLAS!$P$26,TABLAS!$Q$26,IF(X136&lt;TABLAS!$P$27,TABLAS!$Q$27,IF(X136&gt;=TABLAS!$O$28,TABLAS!$Q$28)))))))))))</f>
        <v>0 a 5</v>
      </c>
      <c r="Z136" s="262">
        <f>VLOOKUP(Y136,TABLAS!$J$18:$K$28,2,FALSE)</f>
        <v>1</v>
      </c>
      <c r="AA136" s="274" t="s">
        <v>262</v>
      </c>
      <c r="AB136" s="262">
        <f>VLOOKUP(AA136,TABLAS!$K$34:$L$39,2,FALSE)</f>
        <v>1</v>
      </c>
      <c r="AC136" s="262" t="str">
        <f>INICIO!$C$11</f>
        <v>ZONA 6</v>
      </c>
      <c r="AD136" s="263">
        <f>VLOOKUP(AC136,TABLAS!$V$18:$W$28,2,FALSE)</f>
        <v>1.1000000000000001</v>
      </c>
      <c r="AE136" s="44"/>
      <c r="AF136" s="44"/>
      <c r="AG136" s="279">
        <f t="shared" si="31"/>
        <v>0</v>
      </c>
      <c r="AH136" s="255">
        <f>IF($AG136&lt;TABLAS!$O$4,TABLAS!$P$4,IF($AG136&lt;TABLAS!$O$5,TABLAS!$P$5,IF($AG136&lt;TABLAS!$O$6,TABLAS!$P$6,IF($AG136&gt;TABLAS!$N$7,TABLAS!$P$7))))</f>
        <v>1</v>
      </c>
      <c r="AI136" s="255">
        <f>VLOOKUP($AH136,TABLAS!$P$4:$R$7,3,FALSE)</f>
        <v>3.4999999999999996E-3</v>
      </c>
      <c r="AJ136" s="255">
        <f>VLOOKUP($AH$3,TABLAS!$P$4:$R$7,2,FALSE)</f>
        <v>0</v>
      </c>
      <c r="AK136" s="280">
        <f t="shared" si="32"/>
        <v>-3.4999999999999996E-3</v>
      </c>
      <c r="AL136" s="44"/>
      <c r="AM136" s="44"/>
      <c r="AN136" s="281">
        <f t="shared" si="33"/>
        <v>0</v>
      </c>
      <c r="AO136" s="44"/>
      <c r="AP136" s="235">
        <f t="shared" si="34"/>
        <v>0</v>
      </c>
      <c r="AQ136" s="44"/>
      <c r="AR136" s="282">
        <f t="shared" si="35"/>
        <v>0</v>
      </c>
      <c r="AS136" s="283">
        <f t="shared" si="36"/>
        <v>0</v>
      </c>
      <c r="AT136" s="44"/>
      <c r="AU136" s="44"/>
      <c r="AV136" s="44"/>
      <c r="AW136" s="44"/>
      <c r="AX136" s="44"/>
      <c r="AY136" s="44"/>
      <c r="AZ136" s="44"/>
      <c r="BA136" s="44"/>
      <c r="BB136" s="44"/>
      <c r="BC136" s="44"/>
      <c r="BD136" s="44"/>
      <c r="BE136" s="44"/>
      <c r="BF136" s="44"/>
      <c r="BG136" s="44"/>
      <c r="BH136" s="44"/>
    </row>
    <row r="137" spans="1:60" ht="35.1" customHeight="1" thickBot="1" x14ac:dyDescent="0.45">
      <c r="A137" s="22">
        <f t="shared" si="37"/>
        <v>135</v>
      </c>
      <c r="B137" s="43">
        <f>Hoja2!B144</f>
        <v>0</v>
      </c>
      <c r="C137" s="38">
        <f>Hoja2!P144</f>
        <v>0</v>
      </c>
      <c r="D137" s="39">
        <f>Hoja2!C144</f>
        <v>0</v>
      </c>
      <c r="E137" s="40">
        <f>Hoja4!J144</f>
        <v>0</v>
      </c>
      <c r="F137" s="40">
        <f>Hoja4!N144</f>
        <v>0</v>
      </c>
      <c r="G137" s="40"/>
      <c r="H137" s="40">
        <f t="shared" si="26"/>
        <v>0</v>
      </c>
      <c r="I137" s="40">
        <f t="shared" si="27"/>
        <v>0</v>
      </c>
      <c r="J137" s="290" t="s">
        <v>209</v>
      </c>
      <c r="K137" s="44"/>
      <c r="L137" s="44"/>
      <c r="M137" s="44"/>
      <c r="N137" s="44"/>
      <c r="O137" s="44"/>
      <c r="P137" s="44"/>
      <c r="Q137" s="44"/>
      <c r="R137" s="44"/>
      <c r="S137" s="262">
        <f t="shared" si="28"/>
        <v>0</v>
      </c>
      <c r="T137" s="266" t="str">
        <f t="shared" si="29"/>
        <v>Economico</v>
      </c>
      <c r="U137">
        <f>VLOOKUP(T137,TABLAS!$J$4:$L$9,3,FALSE)</f>
        <v>1320</v>
      </c>
      <c r="V137">
        <f t="shared" si="38"/>
        <v>2026</v>
      </c>
      <c r="W137" t="str">
        <f>INICIO!$C$28</f>
        <v>2026</v>
      </c>
      <c r="X137" s="268">
        <f t="shared" si="30"/>
        <v>0</v>
      </c>
      <c r="Y137" s="269" t="str">
        <f>IF(X137&lt;TABLAS!$P$18,TABLAS!$Q$18,IF(X137&lt;TABLAS!$P$19,TABLAS!$Q$19,IF(X137&lt;TABLAS!$P$20,TABLAS!$Q$20,IF(X137&lt;TABLAS!$P$21,TABLAS!$Q$21,IF(X137&lt;TABLAS!$P$22,TABLAS!$Q$22,IF(X137&lt;TABLAS!$P$23,TABLAS!$Q$23,IF(X137&lt;TABLAS!$P$24,TABLAS!$Q$24,IF(X137&lt;TABLAS!$P$25,TABLAS!$Q$25,IF(X137&lt;TABLAS!$P$26,TABLAS!$Q$26,IF(X137&lt;TABLAS!$P$27,TABLAS!$Q$27,IF(X137&gt;=TABLAS!$O$28,TABLAS!$Q$28)))))))))))</f>
        <v>0 a 5</v>
      </c>
      <c r="Z137" s="262">
        <f>VLOOKUP(Y137,TABLAS!$J$18:$K$28,2,FALSE)</f>
        <v>1</v>
      </c>
      <c r="AA137" s="274" t="s">
        <v>262</v>
      </c>
      <c r="AB137" s="262">
        <f>VLOOKUP(AA137,TABLAS!$K$34:$L$39,2,FALSE)</f>
        <v>1</v>
      </c>
      <c r="AC137" s="262" t="str">
        <f>INICIO!$C$11</f>
        <v>ZONA 6</v>
      </c>
      <c r="AD137" s="263">
        <f>VLOOKUP(AC137,TABLAS!$V$18:$W$28,2,FALSE)</f>
        <v>1.1000000000000001</v>
      </c>
      <c r="AE137" s="44"/>
      <c r="AF137" s="44"/>
      <c r="AG137" s="279">
        <f t="shared" si="31"/>
        <v>0</v>
      </c>
      <c r="AH137" s="255">
        <f>IF($AG137&lt;TABLAS!$O$4,TABLAS!$P$4,IF($AG137&lt;TABLAS!$O$5,TABLAS!$P$5,IF($AG137&lt;TABLAS!$O$6,TABLAS!$P$6,IF($AG137&gt;TABLAS!$N$7,TABLAS!$P$7))))</f>
        <v>1</v>
      </c>
      <c r="AI137" s="255">
        <f>VLOOKUP($AH137,TABLAS!$P$4:$R$7,3,FALSE)</f>
        <v>3.4999999999999996E-3</v>
      </c>
      <c r="AJ137" s="255">
        <f>VLOOKUP($AH$3,TABLAS!$P$4:$R$7,2,FALSE)</f>
        <v>0</v>
      </c>
      <c r="AK137" s="280">
        <f t="shared" si="32"/>
        <v>-3.4999999999999996E-3</v>
      </c>
      <c r="AL137" s="44"/>
      <c r="AM137" s="44"/>
      <c r="AN137" s="281">
        <f t="shared" si="33"/>
        <v>0</v>
      </c>
      <c r="AO137" s="44"/>
      <c r="AP137" s="235">
        <f t="shared" si="34"/>
        <v>0</v>
      </c>
      <c r="AQ137" s="44"/>
      <c r="AR137" s="282">
        <f t="shared" si="35"/>
        <v>0</v>
      </c>
      <c r="AS137" s="283">
        <f t="shared" si="36"/>
        <v>0</v>
      </c>
      <c r="AT137" s="44"/>
      <c r="AU137" s="44"/>
      <c r="AV137" s="44"/>
      <c r="AW137" s="44"/>
      <c r="AX137" s="44"/>
      <c r="AY137" s="44"/>
      <c r="AZ137" s="44"/>
      <c r="BA137" s="44"/>
      <c r="BB137" s="44"/>
      <c r="BC137" s="44"/>
      <c r="BD137" s="44"/>
      <c r="BE137" s="44"/>
      <c r="BF137" s="44"/>
      <c r="BG137" s="44"/>
      <c r="BH137" s="44"/>
    </row>
    <row r="138" spans="1:60" ht="35.1" customHeight="1" thickBot="1" x14ac:dyDescent="0.45">
      <c r="A138" s="41">
        <f t="shared" si="37"/>
        <v>136</v>
      </c>
      <c r="B138" s="42">
        <f>Hoja2!B145</f>
        <v>0</v>
      </c>
      <c r="C138" s="14">
        <f>Hoja2!P145</f>
        <v>0</v>
      </c>
      <c r="D138" s="16">
        <f>Hoja2!C145</f>
        <v>0</v>
      </c>
      <c r="E138" s="15">
        <f>Hoja4!J145</f>
        <v>0</v>
      </c>
      <c r="F138" s="15">
        <f>Hoja4!N145</f>
        <v>0</v>
      </c>
      <c r="G138" s="15"/>
      <c r="H138" s="15">
        <f t="shared" si="26"/>
        <v>0</v>
      </c>
      <c r="I138" s="15">
        <f t="shared" si="27"/>
        <v>0</v>
      </c>
      <c r="J138" s="289" t="s">
        <v>209</v>
      </c>
      <c r="K138" s="44"/>
      <c r="L138" s="44"/>
      <c r="M138" s="44"/>
      <c r="N138" s="44"/>
      <c r="O138" s="44"/>
      <c r="P138" s="44"/>
      <c r="Q138" s="44"/>
      <c r="R138" s="44"/>
      <c r="S138" s="262">
        <f t="shared" si="28"/>
        <v>0</v>
      </c>
      <c r="T138" s="266" t="str">
        <f t="shared" si="29"/>
        <v>Economico</v>
      </c>
      <c r="U138">
        <f>VLOOKUP(T138,TABLAS!$J$4:$L$9,3,FALSE)</f>
        <v>1320</v>
      </c>
      <c r="V138">
        <f t="shared" si="38"/>
        <v>2026</v>
      </c>
      <c r="W138" t="str">
        <f>INICIO!$C$28</f>
        <v>2026</v>
      </c>
      <c r="X138" s="268">
        <f t="shared" si="30"/>
        <v>0</v>
      </c>
      <c r="Y138" s="269" t="str">
        <f>IF(X138&lt;TABLAS!$P$18,TABLAS!$Q$18,IF(X138&lt;TABLAS!$P$19,TABLAS!$Q$19,IF(X138&lt;TABLAS!$P$20,TABLAS!$Q$20,IF(X138&lt;TABLAS!$P$21,TABLAS!$Q$21,IF(X138&lt;TABLAS!$P$22,TABLAS!$Q$22,IF(X138&lt;TABLAS!$P$23,TABLAS!$Q$23,IF(X138&lt;TABLAS!$P$24,TABLAS!$Q$24,IF(X138&lt;TABLAS!$P$25,TABLAS!$Q$25,IF(X138&lt;TABLAS!$P$26,TABLAS!$Q$26,IF(X138&lt;TABLAS!$P$27,TABLAS!$Q$27,IF(X138&gt;=TABLAS!$O$28,TABLAS!$Q$28)))))))))))</f>
        <v>0 a 5</v>
      </c>
      <c r="Z138" s="262">
        <f>VLOOKUP(Y138,TABLAS!$J$18:$K$28,2,FALSE)</f>
        <v>1</v>
      </c>
      <c r="AA138" s="274" t="s">
        <v>262</v>
      </c>
      <c r="AB138" s="262">
        <f>VLOOKUP(AA138,TABLAS!$K$34:$L$39,2,FALSE)</f>
        <v>1</v>
      </c>
      <c r="AC138" s="262" t="str">
        <f>INICIO!$C$11</f>
        <v>ZONA 6</v>
      </c>
      <c r="AD138" s="263">
        <f>VLOOKUP(AC138,TABLAS!$V$18:$W$28,2,FALSE)</f>
        <v>1.1000000000000001</v>
      </c>
      <c r="AE138" s="44"/>
      <c r="AF138" s="44"/>
      <c r="AG138" s="279">
        <f t="shared" si="31"/>
        <v>0</v>
      </c>
      <c r="AH138" s="255">
        <f>IF($AG138&lt;TABLAS!$O$4,TABLAS!$P$4,IF($AG138&lt;TABLAS!$O$5,TABLAS!$P$5,IF($AG138&lt;TABLAS!$O$6,TABLAS!$P$6,IF($AG138&gt;TABLAS!$N$7,TABLAS!$P$7))))</f>
        <v>1</v>
      </c>
      <c r="AI138" s="255">
        <f>VLOOKUP($AH138,TABLAS!$P$4:$R$7,3,FALSE)</f>
        <v>3.4999999999999996E-3</v>
      </c>
      <c r="AJ138" s="255">
        <f>VLOOKUP($AH$3,TABLAS!$P$4:$R$7,2,FALSE)</f>
        <v>0</v>
      </c>
      <c r="AK138" s="280">
        <f t="shared" si="32"/>
        <v>-3.4999999999999996E-3</v>
      </c>
      <c r="AL138" s="44"/>
      <c r="AM138" s="44"/>
      <c r="AN138" s="281">
        <f t="shared" si="33"/>
        <v>0</v>
      </c>
      <c r="AO138" s="44"/>
      <c r="AP138" s="235">
        <f t="shared" si="34"/>
        <v>0</v>
      </c>
      <c r="AQ138" s="44"/>
      <c r="AR138" s="282">
        <f t="shared" si="35"/>
        <v>0</v>
      </c>
      <c r="AS138" s="283">
        <f t="shared" si="36"/>
        <v>0</v>
      </c>
      <c r="AT138" s="44"/>
      <c r="AU138" s="44"/>
      <c r="AV138" s="44"/>
      <c r="AW138" s="44"/>
      <c r="AX138" s="44"/>
      <c r="AY138" s="44"/>
      <c r="AZ138" s="44"/>
      <c r="BA138" s="44"/>
      <c r="BB138" s="44"/>
      <c r="BC138" s="44"/>
      <c r="BD138" s="44"/>
      <c r="BE138" s="44"/>
      <c r="BF138" s="44"/>
      <c r="BG138" s="44"/>
      <c r="BH138" s="44"/>
    </row>
    <row r="139" spans="1:60" ht="35.1" customHeight="1" thickBot="1" x14ac:dyDescent="0.45">
      <c r="A139" s="41">
        <f t="shared" si="37"/>
        <v>137</v>
      </c>
      <c r="B139" s="42">
        <f>Hoja2!B146</f>
        <v>0</v>
      </c>
      <c r="C139" s="14">
        <f>Hoja2!P146</f>
        <v>0</v>
      </c>
      <c r="D139" s="16">
        <f>Hoja2!C146</f>
        <v>0</v>
      </c>
      <c r="E139" s="15">
        <f>Hoja4!J146</f>
        <v>0</v>
      </c>
      <c r="F139" s="15">
        <f>Hoja4!N146</f>
        <v>0</v>
      </c>
      <c r="G139" s="15"/>
      <c r="H139" s="15">
        <f t="shared" si="26"/>
        <v>0</v>
      </c>
      <c r="I139" s="15">
        <f t="shared" si="27"/>
        <v>0</v>
      </c>
      <c r="J139" s="289" t="s">
        <v>209</v>
      </c>
      <c r="K139" s="44"/>
      <c r="L139" s="44"/>
      <c r="M139" s="44"/>
      <c r="N139" s="44"/>
      <c r="O139" s="44"/>
      <c r="P139" s="44"/>
      <c r="Q139" s="44"/>
      <c r="R139" s="44"/>
      <c r="S139" s="262">
        <f t="shared" si="28"/>
        <v>0</v>
      </c>
      <c r="T139" s="266" t="str">
        <f t="shared" si="29"/>
        <v>Economico</v>
      </c>
      <c r="U139">
        <f>VLOOKUP(T139,TABLAS!$J$4:$L$9,3,FALSE)</f>
        <v>1320</v>
      </c>
      <c r="V139">
        <f t="shared" si="38"/>
        <v>2026</v>
      </c>
      <c r="W139" t="str">
        <f>INICIO!$C$28</f>
        <v>2026</v>
      </c>
      <c r="X139" s="268">
        <f t="shared" si="30"/>
        <v>0</v>
      </c>
      <c r="Y139" s="269" t="str">
        <f>IF(X139&lt;TABLAS!$P$18,TABLAS!$Q$18,IF(X139&lt;TABLAS!$P$19,TABLAS!$Q$19,IF(X139&lt;TABLAS!$P$20,TABLAS!$Q$20,IF(X139&lt;TABLAS!$P$21,TABLAS!$Q$21,IF(X139&lt;TABLAS!$P$22,TABLAS!$Q$22,IF(X139&lt;TABLAS!$P$23,TABLAS!$Q$23,IF(X139&lt;TABLAS!$P$24,TABLAS!$Q$24,IF(X139&lt;TABLAS!$P$25,TABLAS!$Q$25,IF(X139&lt;TABLAS!$P$26,TABLAS!$Q$26,IF(X139&lt;TABLAS!$P$27,TABLAS!$Q$27,IF(X139&gt;=TABLAS!$O$28,TABLAS!$Q$28)))))))))))</f>
        <v>0 a 5</v>
      </c>
      <c r="Z139" s="262">
        <f>VLOOKUP(Y139,TABLAS!$J$18:$K$28,2,FALSE)</f>
        <v>1</v>
      </c>
      <c r="AA139" s="274" t="s">
        <v>262</v>
      </c>
      <c r="AB139" s="262">
        <f>VLOOKUP(AA139,TABLAS!$K$34:$L$39,2,FALSE)</f>
        <v>1</v>
      </c>
      <c r="AC139" s="262" t="str">
        <f>INICIO!$C$11</f>
        <v>ZONA 6</v>
      </c>
      <c r="AD139" s="263">
        <f>VLOOKUP(AC139,TABLAS!$V$18:$W$28,2,FALSE)</f>
        <v>1.1000000000000001</v>
      </c>
      <c r="AE139" s="44"/>
      <c r="AF139" s="44"/>
      <c r="AG139" s="279">
        <f t="shared" si="31"/>
        <v>0</v>
      </c>
      <c r="AH139" s="255">
        <f>IF($AG139&lt;TABLAS!$O$4,TABLAS!$P$4,IF($AG139&lt;TABLAS!$O$5,TABLAS!$P$5,IF($AG139&lt;TABLAS!$O$6,TABLAS!$P$6,IF($AG139&gt;TABLAS!$N$7,TABLAS!$P$7))))</f>
        <v>1</v>
      </c>
      <c r="AI139" s="255">
        <f>VLOOKUP($AH139,TABLAS!$P$4:$R$7,3,FALSE)</f>
        <v>3.4999999999999996E-3</v>
      </c>
      <c r="AJ139" s="255">
        <f>VLOOKUP($AH$3,TABLAS!$P$4:$R$7,2,FALSE)</f>
        <v>0</v>
      </c>
      <c r="AK139" s="280">
        <f t="shared" si="32"/>
        <v>-3.4999999999999996E-3</v>
      </c>
      <c r="AL139" s="44"/>
      <c r="AM139" s="44"/>
      <c r="AN139" s="281">
        <f t="shared" si="33"/>
        <v>0</v>
      </c>
      <c r="AO139" s="44"/>
      <c r="AP139" s="235">
        <f t="shared" si="34"/>
        <v>0</v>
      </c>
      <c r="AQ139" s="44"/>
      <c r="AR139" s="282">
        <f t="shared" si="35"/>
        <v>0</v>
      </c>
      <c r="AS139" s="283">
        <f t="shared" si="36"/>
        <v>0</v>
      </c>
      <c r="AT139" s="44"/>
      <c r="AU139" s="44"/>
      <c r="AV139" s="44"/>
      <c r="AW139" s="44"/>
      <c r="AX139" s="44"/>
      <c r="AY139" s="44"/>
      <c r="AZ139" s="44"/>
      <c r="BA139" s="44"/>
      <c r="BB139" s="44"/>
      <c r="BC139" s="44"/>
      <c r="BD139" s="44"/>
      <c r="BE139" s="44"/>
      <c r="BF139" s="44"/>
      <c r="BG139" s="44"/>
      <c r="BH139" s="44"/>
    </row>
    <row r="140" spans="1:60" ht="35.1" customHeight="1" thickBot="1" x14ac:dyDescent="0.45">
      <c r="A140" s="41">
        <f t="shared" si="37"/>
        <v>138</v>
      </c>
      <c r="B140" s="42">
        <f>Hoja2!B147</f>
        <v>0</v>
      </c>
      <c r="C140" s="14">
        <f>Hoja2!P147</f>
        <v>0</v>
      </c>
      <c r="D140" s="16">
        <f>Hoja2!C147</f>
        <v>0</v>
      </c>
      <c r="E140" s="15">
        <f>Hoja4!J147</f>
        <v>0</v>
      </c>
      <c r="F140" s="15">
        <f>Hoja4!N147</f>
        <v>0</v>
      </c>
      <c r="G140" s="15"/>
      <c r="H140" s="15">
        <f t="shared" si="26"/>
        <v>0</v>
      </c>
      <c r="I140" s="15">
        <f t="shared" si="27"/>
        <v>0</v>
      </c>
      <c r="J140" s="289" t="s">
        <v>209</v>
      </c>
      <c r="K140" s="44"/>
      <c r="L140" s="44"/>
      <c r="M140" s="44"/>
      <c r="N140" s="44"/>
      <c r="O140" s="44"/>
      <c r="P140" s="44"/>
      <c r="Q140" s="44"/>
      <c r="R140" s="44"/>
      <c r="S140" s="262">
        <f t="shared" si="28"/>
        <v>0</v>
      </c>
      <c r="T140" s="266" t="str">
        <f t="shared" si="29"/>
        <v>Economico</v>
      </c>
      <c r="U140">
        <f>VLOOKUP(T140,TABLAS!$J$4:$L$9,3,FALSE)</f>
        <v>1320</v>
      </c>
      <c r="V140">
        <f t="shared" si="38"/>
        <v>2026</v>
      </c>
      <c r="W140" t="str">
        <f>INICIO!$C$28</f>
        <v>2026</v>
      </c>
      <c r="X140" s="268">
        <f t="shared" si="30"/>
        <v>0</v>
      </c>
      <c r="Y140" s="269" t="str">
        <f>IF(X140&lt;TABLAS!$P$18,TABLAS!$Q$18,IF(X140&lt;TABLAS!$P$19,TABLAS!$Q$19,IF(X140&lt;TABLAS!$P$20,TABLAS!$Q$20,IF(X140&lt;TABLAS!$P$21,TABLAS!$Q$21,IF(X140&lt;TABLAS!$P$22,TABLAS!$Q$22,IF(X140&lt;TABLAS!$P$23,TABLAS!$Q$23,IF(X140&lt;TABLAS!$P$24,TABLAS!$Q$24,IF(X140&lt;TABLAS!$P$25,TABLAS!$Q$25,IF(X140&lt;TABLAS!$P$26,TABLAS!$Q$26,IF(X140&lt;TABLAS!$P$27,TABLAS!$Q$27,IF(X140&gt;=TABLAS!$O$28,TABLAS!$Q$28)))))))))))</f>
        <v>0 a 5</v>
      </c>
      <c r="Z140" s="262">
        <f>VLOOKUP(Y140,TABLAS!$J$18:$K$28,2,FALSE)</f>
        <v>1</v>
      </c>
      <c r="AA140" s="274" t="s">
        <v>262</v>
      </c>
      <c r="AB140" s="262">
        <f>VLOOKUP(AA140,TABLAS!$K$34:$L$39,2,FALSE)</f>
        <v>1</v>
      </c>
      <c r="AC140" s="262" t="str">
        <f>INICIO!$C$11</f>
        <v>ZONA 6</v>
      </c>
      <c r="AD140" s="263">
        <f>VLOOKUP(AC140,TABLAS!$V$18:$W$28,2,FALSE)</f>
        <v>1.1000000000000001</v>
      </c>
      <c r="AE140" s="44"/>
      <c r="AF140" s="44"/>
      <c r="AG140" s="279">
        <f t="shared" si="31"/>
        <v>0</v>
      </c>
      <c r="AH140" s="255">
        <f>IF($AG140&lt;TABLAS!$O$4,TABLAS!$P$4,IF($AG140&lt;TABLAS!$O$5,TABLAS!$P$5,IF($AG140&lt;TABLAS!$O$6,TABLAS!$P$6,IF($AG140&gt;TABLAS!$N$7,TABLAS!$P$7))))</f>
        <v>1</v>
      </c>
      <c r="AI140" s="255">
        <f>VLOOKUP($AH140,TABLAS!$P$4:$R$7,3,FALSE)</f>
        <v>3.4999999999999996E-3</v>
      </c>
      <c r="AJ140" s="255">
        <f>VLOOKUP($AH$3,TABLAS!$P$4:$R$7,2,FALSE)</f>
        <v>0</v>
      </c>
      <c r="AK140" s="280">
        <f t="shared" si="32"/>
        <v>-3.4999999999999996E-3</v>
      </c>
      <c r="AL140" s="44"/>
      <c r="AM140" s="44"/>
      <c r="AN140" s="281">
        <f t="shared" si="33"/>
        <v>0</v>
      </c>
      <c r="AO140" s="44"/>
      <c r="AP140" s="235">
        <f t="shared" si="34"/>
        <v>0</v>
      </c>
      <c r="AQ140" s="44"/>
      <c r="AR140" s="282">
        <f t="shared" si="35"/>
        <v>0</v>
      </c>
      <c r="AS140" s="283">
        <f t="shared" si="36"/>
        <v>0</v>
      </c>
      <c r="AT140" s="44"/>
      <c r="AU140" s="44"/>
      <c r="AV140" s="44"/>
      <c r="AW140" s="44"/>
      <c r="AX140" s="44"/>
      <c r="AY140" s="44"/>
      <c r="AZ140" s="44"/>
      <c r="BA140" s="44"/>
      <c r="BB140" s="44"/>
      <c r="BC140" s="44"/>
      <c r="BD140" s="44"/>
      <c r="BE140" s="44"/>
      <c r="BF140" s="44"/>
      <c r="BG140" s="44"/>
      <c r="BH140" s="44"/>
    </row>
    <row r="141" spans="1:60" ht="35.1" customHeight="1" thickBot="1" x14ac:dyDescent="0.45">
      <c r="A141" s="41">
        <f t="shared" si="37"/>
        <v>139</v>
      </c>
      <c r="B141" s="42">
        <f>Hoja2!B148</f>
        <v>0</v>
      </c>
      <c r="C141" s="14">
        <f>Hoja2!P148</f>
        <v>0</v>
      </c>
      <c r="D141" s="16">
        <f>Hoja2!C148</f>
        <v>0</v>
      </c>
      <c r="E141" s="15">
        <f>Hoja4!J148</f>
        <v>0</v>
      </c>
      <c r="F141" s="15">
        <f>Hoja4!N148</f>
        <v>0</v>
      </c>
      <c r="G141" s="15"/>
      <c r="H141" s="15">
        <f t="shared" si="26"/>
        <v>0</v>
      </c>
      <c r="I141" s="15">
        <f t="shared" si="27"/>
        <v>0</v>
      </c>
      <c r="J141" s="289" t="s">
        <v>209</v>
      </c>
      <c r="K141" s="44"/>
      <c r="L141" s="44"/>
      <c r="M141" s="44"/>
      <c r="N141" s="44"/>
      <c r="O141" s="44"/>
      <c r="P141" s="44"/>
      <c r="Q141" s="44"/>
      <c r="R141" s="44"/>
      <c r="S141" s="262">
        <f t="shared" si="28"/>
        <v>0</v>
      </c>
      <c r="T141" s="266" t="str">
        <f t="shared" si="29"/>
        <v>Economico</v>
      </c>
      <c r="U141">
        <f>VLOOKUP(T141,TABLAS!$J$4:$L$9,3,FALSE)</f>
        <v>1320</v>
      </c>
      <c r="V141">
        <f t="shared" si="38"/>
        <v>2026</v>
      </c>
      <c r="W141" t="str">
        <f>INICIO!$C$28</f>
        <v>2026</v>
      </c>
      <c r="X141" s="268">
        <f t="shared" si="30"/>
        <v>0</v>
      </c>
      <c r="Y141" s="269" t="str">
        <f>IF(X141&lt;TABLAS!$P$18,TABLAS!$Q$18,IF(X141&lt;TABLAS!$P$19,TABLAS!$Q$19,IF(X141&lt;TABLAS!$P$20,TABLAS!$Q$20,IF(X141&lt;TABLAS!$P$21,TABLAS!$Q$21,IF(X141&lt;TABLAS!$P$22,TABLAS!$Q$22,IF(X141&lt;TABLAS!$P$23,TABLAS!$Q$23,IF(X141&lt;TABLAS!$P$24,TABLAS!$Q$24,IF(X141&lt;TABLAS!$P$25,TABLAS!$Q$25,IF(X141&lt;TABLAS!$P$26,TABLAS!$Q$26,IF(X141&lt;TABLAS!$P$27,TABLAS!$Q$27,IF(X141&gt;=TABLAS!$O$28,TABLAS!$Q$28)))))))))))</f>
        <v>0 a 5</v>
      </c>
      <c r="Z141" s="262">
        <f>VLOOKUP(Y141,TABLAS!$J$18:$K$28,2,FALSE)</f>
        <v>1</v>
      </c>
      <c r="AA141" s="274" t="s">
        <v>262</v>
      </c>
      <c r="AB141" s="262">
        <f>VLOOKUP(AA141,TABLAS!$K$34:$L$39,2,FALSE)</f>
        <v>1</v>
      </c>
      <c r="AC141" s="262" t="str">
        <f>INICIO!$C$11</f>
        <v>ZONA 6</v>
      </c>
      <c r="AD141" s="263">
        <f>VLOOKUP(AC141,TABLAS!$V$18:$W$28,2,FALSE)</f>
        <v>1.1000000000000001</v>
      </c>
      <c r="AE141" s="44"/>
      <c r="AF141" s="44"/>
      <c r="AG141" s="279">
        <f t="shared" si="31"/>
        <v>0</v>
      </c>
      <c r="AH141" s="255">
        <f>IF($AG141&lt;TABLAS!$O$4,TABLAS!$P$4,IF($AG141&lt;TABLAS!$O$5,TABLAS!$P$5,IF($AG141&lt;TABLAS!$O$6,TABLAS!$P$6,IF($AG141&gt;TABLAS!$N$7,TABLAS!$P$7))))</f>
        <v>1</v>
      </c>
      <c r="AI141" s="255">
        <f>VLOOKUP($AH141,TABLAS!$P$4:$R$7,3,FALSE)</f>
        <v>3.4999999999999996E-3</v>
      </c>
      <c r="AJ141" s="255">
        <f>VLOOKUP($AH$3,TABLAS!$P$4:$R$7,2,FALSE)</f>
        <v>0</v>
      </c>
      <c r="AK141" s="280">
        <f t="shared" si="32"/>
        <v>-3.4999999999999996E-3</v>
      </c>
      <c r="AL141" s="44"/>
      <c r="AM141" s="44"/>
      <c r="AN141" s="281">
        <f t="shared" si="33"/>
        <v>0</v>
      </c>
      <c r="AO141" s="44"/>
      <c r="AP141" s="235">
        <f t="shared" si="34"/>
        <v>0</v>
      </c>
      <c r="AQ141" s="44"/>
      <c r="AR141" s="282">
        <f t="shared" si="35"/>
        <v>0</v>
      </c>
      <c r="AS141" s="283">
        <f t="shared" si="36"/>
        <v>0</v>
      </c>
      <c r="AT141" s="44"/>
      <c r="AU141" s="44"/>
      <c r="AV141" s="44"/>
      <c r="AW141" s="44"/>
      <c r="AX141" s="44"/>
      <c r="AY141" s="44"/>
      <c r="AZ141" s="44"/>
      <c r="BA141" s="44"/>
      <c r="BB141" s="44"/>
      <c r="BC141" s="44"/>
      <c r="BD141" s="44"/>
      <c r="BE141" s="44"/>
      <c r="BF141" s="44"/>
      <c r="BG141" s="44"/>
      <c r="BH141" s="44"/>
    </row>
    <row r="142" spans="1:60" ht="35.1" customHeight="1" thickBot="1" x14ac:dyDescent="0.45">
      <c r="A142" s="22">
        <f t="shared" si="37"/>
        <v>140</v>
      </c>
      <c r="B142" s="43">
        <f>Hoja2!B149</f>
        <v>0</v>
      </c>
      <c r="C142" s="38">
        <f>Hoja2!P149</f>
        <v>0</v>
      </c>
      <c r="D142" s="39">
        <f>Hoja2!C149</f>
        <v>0</v>
      </c>
      <c r="E142" s="40">
        <f>Hoja4!J149</f>
        <v>0</v>
      </c>
      <c r="F142" s="40">
        <f>Hoja4!N149</f>
        <v>0</v>
      </c>
      <c r="G142" s="40"/>
      <c r="H142" s="40">
        <f t="shared" si="26"/>
        <v>0</v>
      </c>
      <c r="I142" s="40">
        <f t="shared" si="27"/>
        <v>0</v>
      </c>
      <c r="J142" s="290" t="s">
        <v>209</v>
      </c>
      <c r="K142" s="44"/>
      <c r="L142" s="44"/>
      <c r="M142" s="44"/>
      <c r="N142" s="44"/>
      <c r="O142" s="44"/>
      <c r="P142" s="44"/>
      <c r="Q142" s="44"/>
      <c r="R142" s="44"/>
      <c r="S142" s="262">
        <f t="shared" si="28"/>
        <v>0</v>
      </c>
      <c r="T142" s="266" t="str">
        <f t="shared" si="29"/>
        <v>Economico</v>
      </c>
      <c r="U142">
        <f>VLOOKUP(T142,TABLAS!$J$4:$L$9,3,FALSE)</f>
        <v>1320</v>
      </c>
      <c r="V142">
        <f t="shared" si="38"/>
        <v>2026</v>
      </c>
      <c r="W142" t="str">
        <f>INICIO!$C$28</f>
        <v>2026</v>
      </c>
      <c r="X142" s="268">
        <f t="shared" si="30"/>
        <v>0</v>
      </c>
      <c r="Y142" s="269" t="str">
        <f>IF(X142&lt;TABLAS!$P$18,TABLAS!$Q$18,IF(X142&lt;TABLAS!$P$19,TABLAS!$Q$19,IF(X142&lt;TABLAS!$P$20,TABLAS!$Q$20,IF(X142&lt;TABLAS!$P$21,TABLAS!$Q$21,IF(X142&lt;TABLAS!$P$22,TABLAS!$Q$22,IF(X142&lt;TABLAS!$P$23,TABLAS!$Q$23,IF(X142&lt;TABLAS!$P$24,TABLAS!$Q$24,IF(X142&lt;TABLAS!$P$25,TABLAS!$Q$25,IF(X142&lt;TABLAS!$P$26,TABLAS!$Q$26,IF(X142&lt;TABLAS!$P$27,TABLAS!$Q$27,IF(X142&gt;=TABLAS!$O$28,TABLAS!$Q$28)))))))))))</f>
        <v>0 a 5</v>
      </c>
      <c r="Z142" s="262">
        <f>VLOOKUP(Y142,TABLAS!$J$18:$K$28,2,FALSE)</f>
        <v>1</v>
      </c>
      <c r="AA142" s="274" t="s">
        <v>262</v>
      </c>
      <c r="AB142" s="262">
        <f>VLOOKUP(AA142,TABLAS!$K$34:$L$39,2,FALSE)</f>
        <v>1</v>
      </c>
      <c r="AC142" s="262" t="str">
        <f>INICIO!$C$11</f>
        <v>ZONA 6</v>
      </c>
      <c r="AD142" s="263">
        <f>VLOOKUP(AC142,TABLAS!$V$18:$W$28,2,FALSE)</f>
        <v>1.1000000000000001</v>
      </c>
      <c r="AE142" s="44"/>
      <c r="AF142" s="44"/>
      <c r="AG142" s="279">
        <f t="shared" si="31"/>
        <v>0</v>
      </c>
      <c r="AH142" s="255">
        <f>IF($AG142&lt;TABLAS!$O$4,TABLAS!$P$4,IF($AG142&lt;TABLAS!$O$5,TABLAS!$P$5,IF($AG142&lt;TABLAS!$O$6,TABLAS!$P$6,IF($AG142&gt;TABLAS!$N$7,TABLAS!$P$7))))</f>
        <v>1</v>
      </c>
      <c r="AI142" s="255">
        <f>VLOOKUP($AH142,TABLAS!$P$4:$R$7,3,FALSE)</f>
        <v>3.4999999999999996E-3</v>
      </c>
      <c r="AJ142" s="255">
        <f>VLOOKUP($AH$3,TABLAS!$P$4:$R$7,2,FALSE)</f>
        <v>0</v>
      </c>
      <c r="AK142" s="280">
        <f t="shared" si="32"/>
        <v>-3.4999999999999996E-3</v>
      </c>
      <c r="AL142" s="44"/>
      <c r="AM142" s="44"/>
      <c r="AN142" s="281">
        <f t="shared" si="33"/>
        <v>0</v>
      </c>
      <c r="AO142" s="44"/>
      <c r="AP142" s="235">
        <f t="shared" si="34"/>
        <v>0</v>
      </c>
      <c r="AQ142" s="44"/>
      <c r="AR142" s="282">
        <f t="shared" si="35"/>
        <v>0</v>
      </c>
      <c r="AS142" s="283">
        <f t="shared" si="36"/>
        <v>0</v>
      </c>
      <c r="AT142" s="44"/>
      <c r="AU142" s="44"/>
      <c r="AV142" s="44"/>
      <c r="AW142" s="44"/>
      <c r="AX142" s="44"/>
      <c r="AY142" s="44"/>
      <c r="AZ142" s="44"/>
      <c r="BA142" s="44"/>
      <c r="BB142" s="44"/>
      <c r="BC142" s="44"/>
      <c r="BD142" s="44"/>
      <c r="BE142" s="44"/>
      <c r="BF142" s="44"/>
      <c r="BG142" s="44"/>
      <c r="BH142" s="44"/>
    </row>
    <row r="143" spans="1:60" ht="35.1" customHeight="1" thickBot="1" x14ac:dyDescent="0.45">
      <c r="A143" s="41">
        <f t="shared" si="37"/>
        <v>141</v>
      </c>
      <c r="B143" s="42">
        <f>Hoja2!B150</f>
        <v>0</v>
      </c>
      <c r="C143" s="14">
        <f>Hoja2!P150</f>
        <v>0</v>
      </c>
      <c r="D143" s="16">
        <f>Hoja2!C150</f>
        <v>0</v>
      </c>
      <c r="E143" s="15">
        <f>Hoja4!J150</f>
        <v>0</v>
      </c>
      <c r="F143" s="15">
        <f>Hoja4!N150</f>
        <v>0</v>
      </c>
      <c r="G143" s="15"/>
      <c r="H143" s="15">
        <f t="shared" si="26"/>
        <v>0</v>
      </c>
      <c r="I143" s="15">
        <f t="shared" si="27"/>
        <v>0</v>
      </c>
      <c r="J143" s="289" t="s">
        <v>209</v>
      </c>
      <c r="K143" s="44"/>
      <c r="L143" s="44"/>
      <c r="M143" s="44"/>
      <c r="N143" s="44"/>
      <c r="O143" s="44"/>
      <c r="P143" s="44"/>
      <c r="Q143" s="44"/>
      <c r="R143" s="44"/>
      <c r="S143" s="262">
        <f t="shared" si="28"/>
        <v>0</v>
      </c>
      <c r="T143" s="266" t="str">
        <f t="shared" si="29"/>
        <v>Economico</v>
      </c>
      <c r="U143">
        <f>VLOOKUP(T143,TABLAS!$J$4:$L$9,3,FALSE)</f>
        <v>1320</v>
      </c>
      <c r="V143">
        <f t="shared" si="38"/>
        <v>2026</v>
      </c>
      <c r="W143" t="str">
        <f>INICIO!$C$28</f>
        <v>2026</v>
      </c>
      <c r="X143" s="268">
        <f t="shared" si="30"/>
        <v>0</v>
      </c>
      <c r="Y143" s="269" t="str">
        <f>IF(X143&lt;TABLAS!$P$18,TABLAS!$Q$18,IF(X143&lt;TABLAS!$P$19,TABLAS!$Q$19,IF(X143&lt;TABLAS!$P$20,TABLAS!$Q$20,IF(X143&lt;TABLAS!$P$21,TABLAS!$Q$21,IF(X143&lt;TABLAS!$P$22,TABLAS!$Q$22,IF(X143&lt;TABLAS!$P$23,TABLAS!$Q$23,IF(X143&lt;TABLAS!$P$24,TABLAS!$Q$24,IF(X143&lt;TABLAS!$P$25,TABLAS!$Q$25,IF(X143&lt;TABLAS!$P$26,TABLAS!$Q$26,IF(X143&lt;TABLAS!$P$27,TABLAS!$Q$27,IF(X143&gt;=TABLAS!$O$28,TABLAS!$Q$28)))))))))))</f>
        <v>0 a 5</v>
      </c>
      <c r="Z143" s="262">
        <f>VLOOKUP(Y143,TABLAS!$J$18:$K$28,2,FALSE)</f>
        <v>1</v>
      </c>
      <c r="AA143" s="274" t="s">
        <v>262</v>
      </c>
      <c r="AB143" s="262">
        <f>VLOOKUP(AA143,TABLAS!$K$34:$L$39,2,FALSE)</f>
        <v>1</v>
      </c>
      <c r="AC143" s="262" t="str">
        <f>INICIO!$C$11</f>
        <v>ZONA 6</v>
      </c>
      <c r="AD143" s="263">
        <f>VLOOKUP(AC143,TABLAS!$V$18:$W$28,2,FALSE)</f>
        <v>1.1000000000000001</v>
      </c>
      <c r="AE143" s="44"/>
      <c r="AF143" s="44"/>
      <c r="AG143" s="279">
        <f t="shared" si="31"/>
        <v>0</v>
      </c>
      <c r="AH143" s="255">
        <f>IF($AG143&lt;TABLAS!$O$4,TABLAS!$P$4,IF($AG143&lt;TABLAS!$O$5,TABLAS!$P$5,IF($AG143&lt;TABLAS!$O$6,TABLAS!$P$6,IF($AG143&gt;TABLAS!$N$7,TABLAS!$P$7))))</f>
        <v>1</v>
      </c>
      <c r="AI143" s="255">
        <f>VLOOKUP($AH143,TABLAS!$P$4:$R$7,3,FALSE)</f>
        <v>3.4999999999999996E-3</v>
      </c>
      <c r="AJ143" s="255">
        <f>VLOOKUP($AH$3,TABLAS!$P$4:$R$7,2,FALSE)</f>
        <v>0</v>
      </c>
      <c r="AK143" s="280">
        <f t="shared" si="32"/>
        <v>-3.4999999999999996E-3</v>
      </c>
      <c r="AL143" s="44"/>
      <c r="AM143" s="44"/>
      <c r="AN143" s="281">
        <f t="shared" si="33"/>
        <v>0</v>
      </c>
      <c r="AO143" s="44"/>
      <c r="AP143" s="235">
        <f t="shared" si="34"/>
        <v>0</v>
      </c>
      <c r="AQ143" s="44"/>
      <c r="AR143" s="282">
        <f t="shared" si="35"/>
        <v>0</v>
      </c>
      <c r="AS143" s="283">
        <f t="shared" si="36"/>
        <v>0</v>
      </c>
      <c r="AT143" s="44"/>
      <c r="AU143" s="44"/>
      <c r="AV143" s="44"/>
      <c r="AW143" s="44"/>
      <c r="AX143" s="44"/>
      <c r="AY143" s="44"/>
      <c r="AZ143" s="44"/>
      <c r="BA143" s="44"/>
      <c r="BB143" s="44"/>
      <c r="BC143" s="44"/>
      <c r="BD143" s="44"/>
      <c r="BE143" s="44"/>
      <c r="BF143" s="44"/>
      <c r="BG143" s="44"/>
      <c r="BH143" s="44"/>
    </row>
    <row r="144" spans="1:60" ht="35.1" customHeight="1" thickBot="1" x14ac:dyDescent="0.45">
      <c r="A144" s="41">
        <f t="shared" si="37"/>
        <v>142</v>
      </c>
      <c r="B144" s="42">
        <f>Hoja2!B151</f>
        <v>0</v>
      </c>
      <c r="C144" s="14">
        <f>Hoja2!P151</f>
        <v>0</v>
      </c>
      <c r="D144" s="16">
        <f>Hoja2!C151</f>
        <v>0</v>
      </c>
      <c r="E144" s="15">
        <f>Hoja4!J151</f>
        <v>0</v>
      </c>
      <c r="F144" s="15">
        <f>Hoja4!N151</f>
        <v>0</v>
      </c>
      <c r="G144" s="15"/>
      <c r="H144" s="15">
        <f t="shared" si="26"/>
        <v>0</v>
      </c>
      <c r="I144" s="15">
        <f t="shared" si="27"/>
        <v>0</v>
      </c>
      <c r="J144" s="289" t="s">
        <v>209</v>
      </c>
      <c r="K144" s="44"/>
      <c r="L144" s="44"/>
      <c r="M144" s="44"/>
      <c r="N144" s="44"/>
      <c r="O144" s="44"/>
      <c r="P144" s="44"/>
      <c r="Q144" s="44"/>
      <c r="R144" s="44"/>
      <c r="S144" s="262">
        <f t="shared" si="28"/>
        <v>0</v>
      </c>
      <c r="T144" s="266" t="str">
        <f t="shared" si="29"/>
        <v>Economico</v>
      </c>
      <c r="U144">
        <f>VLOOKUP(T144,TABLAS!$J$4:$L$9,3,FALSE)</f>
        <v>1320</v>
      </c>
      <c r="V144">
        <f t="shared" si="38"/>
        <v>2026</v>
      </c>
      <c r="W144" t="str">
        <f>INICIO!$C$28</f>
        <v>2026</v>
      </c>
      <c r="X144" s="268">
        <f t="shared" si="30"/>
        <v>0</v>
      </c>
      <c r="Y144" s="269" t="str">
        <f>IF(X144&lt;TABLAS!$P$18,TABLAS!$Q$18,IF(X144&lt;TABLAS!$P$19,TABLAS!$Q$19,IF(X144&lt;TABLAS!$P$20,TABLAS!$Q$20,IF(X144&lt;TABLAS!$P$21,TABLAS!$Q$21,IF(X144&lt;TABLAS!$P$22,TABLAS!$Q$22,IF(X144&lt;TABLAS!$P$23,TABLAS!$Q$23,IF(X144&lt;TABLAS!$P$24,TABLAS!$Q$24,IF(X144&lt;TABLAS!$P$25,TABLAS!$Q$25,IF(X144&lt;TABLAS!$P$26,TABLAS!$Q$26,IF(X144&lt;TABLAS!$P$27,TABLAS!$Q$27,IF(X144&gt;=TABLAS!$O$28,TABLAS!$Q$28)))))))))))</f>
        <v>0 a 5</v>
      </c>
      <c r="Z144" s="262">
        <f>VLOOKUP(Y144,TABLAS!$J$18:$K$28,2,FALSE)</f>
        <v>1</v>
      </c>
      <c r="AA144" s="274" t="s">
        <v>262</v>
      </c>
      <c r="AB144" s="262">
        <f>VLOOKUP(AA144,TABLAS!$K$34:$L$39,2,FALSE)</f>
        <v>1</v>
      </c>
      <c r="AC144" s="262" t="str">
        <f>INICIO!$C$11</f>
        <v>ZONA 6</v>
      </c>
      <c r="AD144" s="263">
        <f>VLOOKUP(AC144,TABLAS!$V$18:$W$28,2,FALSE)</f>
        <v>1.1000000000000001</v>
      </c>
      <c r="AE144" s="44"/>
      <c r="AF144" s="44"/>
      <c r="AG144" s="279">
        <f t="shared" si="31"/>
        <v>0</v>
      </c>
      <c r="AH144" s="255">
        <f>IF($AG144&lt;TABLAS!$O$4,TABLAS!$P$4,IF($AG144&lt;TABLAS!$O$5,TABLAS!$P$5,IF($AG144&lt;TABLAS!$O$6,TABLAS!$P$6,IF($AG144&gt;TABLAS!$N$7,TABLAS!$P$7))))</f>
        <v>1</v>
      </c>
      <c r="AI144" s="255">
        <f>VLOOKUP($AH144,TABLAS!$P$4:$R$7,3,FALSE)</f>
        <v>3.4999999999999996E-3</v>
      </c>
      <c r="AJ144" s="255">
        <f>VLOOKUP($AH$3,TABLAS!$P$4:$R$7,2,FALSE)</f>
        <v>0</v>
      </c>
      <c r="AK144" s="280">
        <f t="shared" si="32"/>
        <v>-3.4999999999999996E-3</v>
      </c>
      <c r="AL144" s="44"/>
      <c r="AM144" s="44"/>
      <c r="AN144" s="281">
        <f t="shared" si="33"/>
        <v>0</v>
      </c>
      <c r="AO144" s="44"/>
      <c r="AP144" s="235">
        <f t="shared" si="34"/>
        <v>0</v>
      </c>
      <c r="AQ144" s="44"/>
      <c r="AR144" s="282">
        <f t="shared" si="35"/>
        <v>0</v>
      </c>
      <c r="AS144" s="283">
        <f t="shared" si="36"/>
        <v>0</v>
      </c>
      <c r="AT144" s="44"/>
      <c r="AU144" s="44"/>
      <c r="AV144" s="44"/>
      <c r="AW144" s="44"/>
      <c r="AX144" s="44"/>
      <c r="AY144" s="44"/>
      <c r="AZ144" s="44"/>
      <c r="BA144" s="44"/>
      <c r="BB144" s="44"/>
      <c r="BC144" s="44"/>
      <c r="BD144" s="44"/>
      <c r="BE144" s="44"/>
      <c r="BF144" s="44"/>
      <c r="BG144" s="44"/>
      <c r="BH144" s="44"/>
    </row>
    <row r="145" spans="1:60" ht="35.1" customHeight="1" thickBot="1" x14ac:dyDescent="0.45">
      <c r="A145" s="41">
        <f t="shared" si="37"/>
        <v>143</v>
      </c>
      <c r="B145" s="42">
        <f>Hoja2!B152</f>
        <v>0</v>
      </c>
      <c r="C145" s="14">
        <f>Hoja2!P152</f>
        <v>0</v>
      </c>
      <c r="D145" s="16">
        <f>Hoja2!C152</f>
        <v>0</v>
      </c>
      <c r="E145" s="15">
        <f>Hoja4!J152</f>
        <v>0</v>
      </c>
      <c r="F145" s="15">
        <f>Hoja4!N152</f>
        <v>0</v>
      </c>
      <c r="G145" s="15"/>
      <c r="H145" s="15">
        <f t="shared" si="26"/>
        <v>0</v>
      </c>
      <c r="I145" s="15">
        <f t="shared" si="27"/>
        <v>0</v>
      </c>
      <c r="J145" s="289" t="s">
        <v>209</v>
      </c>
      <c r="K145" s="44"/>
      <c r="L145" s="44"/>
      <c r="M145" s="44"/>
      <c r="N145" s="44"/>
      <c r="O145" s="44"/>
      <c r="P145" s="44"/>
      <c r="Q145" s="44"/>
      <c r="R145" s="44"/>
      <c r="S145" s="262">
        <f t="shared" si="28"/>
        <v>0</v>
      </c>
      <c r="T145" s="266" t="str">
        <f t="shared" si="29"/>
        <v>Economico</v>
      </c>
      <c r="U145">
        <f>VLOOKUP(T145,TABLAS!$J$4:$L$9,3,FALSE)</f>
        <v>1320</v>
      </c>
      <c r="V145">
        <f t="shared" si="38"/>
        <v>2026</v>
      </c>
      <c r="W145" t="str">
        <f>INICIO!$C$28</f>
        <v>2026</v>
      </c>
      <c r="X145" s="268">
        <f t="shared" si="30"/>
        <v>0</v>
      </c>
      <c r="Y145" s="269" t="str">
        <f>IF(X145&lt;TABLAS!$P$18,TABLAS!$Q$18,IF(X145&lt;TABLAS!$P$19,TABLAS!$Q$19,IF(X145&lt;TABLAS!$P$20,TABLAS!$Q$20,IF(X145&lt;TABLAS!$P$21,TABLAS!$Q$21,IF(X145&lt;TABLAS!$P$22,TABLAS!$Q$22,IF(X145&lt;TABLAS!$P$23,TABLAS!$Q$23,IF(X145&lt;TABLAS!$P$24,TABLAS!$Q$24,IF(X145&lt;TABLAS!$P$25,TABLAS!$Q$25,IF(X145&lt;TABLAS!$P$26,TABLAS!$Q$26,IF(X145&lt;TABLAS!$P$27,TABLAS!$Q$27,IF(X145&gt;=TABLAS!$O$28,TABLAS!$Q$28)))))))))))</f>
        <v>0 a 5</v>
      </c>
      <c r="Z145" s="262">
        <f>VLOOKUP(Y145,TABLAS!$J$18:$K$28,2,FALSE)</f>
        <v>1</v>
      </c>
      <c r="AA145" s="274" t="s">
        <v>262</v>
      </c>
      <c r="AB145" s="262">
        <f>VLOOKUP(AA145,TABLAS!$K$34:$L$39,2,FALSE)</f>
        <v>1</v>
      </c>
      <c r="AC145" s="262" t="str">
        <f>INICIO!$C$11</f>
        <v>ZONA 6</v>
      </c>
      <c r="AD145" s="263">
        <f>VLOOKUP(AC145,TABLAS!$V$18:$W$28,2,FALSE)</f>
        <v>1.1000000000000001</v>
      </c>
      <c r="AE145" s="44"/>
      <c r="AF145" s="44"/>
      <c r="AG145" s="279">
        <f t="shared" si="31"/>
        <v>0</v>
      </c>
      <c r="AH145" s="255">
        <f>IF($AG145&lt;TABLAS!$O$4,TABLAS!$P$4,IF($AG145&lt;TABLAS!$O$5,TABLAS!$P$5,IF($AG145&lt;TABLAS!$O$6,TABLAS!$P$6,IF($AG145&gt;TABLAS!$N$7,TABLAS!$P$7))))</f>
        <v>1</v>
      </c>
      <c r="AI145" s="255">
        <f>VLOOKUP($AH145,TABLAS!$P$4:$R$7,3,FALSE)</f>
        <v>3.4999999999999996E-3</v>
      </c>
      <c r="AJ145" s="255">
        <f>VLOOKUP($AH$3,TABLAS!$P$4:$R$7,2,FALSE)</f>
        <v>0</v>
      </c>
      <c r="AK145" s="280">
        <f t="shared" si="32"/>
        <v>-3.4999999999999996E-3</v>
      </c>
      <c r="AL145" s="44"/>
      <c r="AM145" s="44"/>
      <c r="AN145" s="281">
        <f t="shared" si="33"/>
        <v>0</v>
      </c>
      <c r="AO145" s="44"/>
      <c r="AP145" s="235">
        <f t="shared" si="34"/>
        <v>0</v>
      </c>
      <c r="AQ145" s="44"/>
      <c r="AR145" s="282">
        <f t="shared" si="35"/>
        <v>0</v>
      </c>
      <c r="AS145" s="283">
        <f t="shared" si="36"/>
        <v>0</v>
      </c>
      <c r="AT145" s="44"/>
      <c r="AU145" s="44"/>
      <c r="AV145" s="44"/>
      <c r="AW145" s="44"/>
      <c r="AX145" s="44"/>
      <c r="AY145" s="44"/>
      <c r="AZ145" s="44"/>
      <c r="BA145" s="44"/>
      <c r="BB145" s="44"/>
      <c r="BC145" s="44"/>
      <c r="BD145" s="44"/>
      <c r="BE145" s="44"/>
      <c r="BF145" s="44"/>
      <c r="BG145" s="44"/>
      <c r="BH145" s="44"/>
    </row>
    <row r="146" spans="1:60" ht="35.1" customHeight="1" thickBot="1" x14ac:dyDescent="0.45">
      <c r="A146" s="41">
        <f t="shared" si="37"/>
        <v>144</v>
      </c>
      <c r="B146" s="42">
        <f>Hoja2!B153</f>
        <v>0</v>
      </c>
      <c r="C146" s="14">
        <f>Hoja2!P153</f>
        <v>0</v>
      </c>
      <c r="D146" s="16">
        <f>Hoja2!C153</f>
        <v>0</v>
      </c>
      <c r="E146" s="15">
        <f>Hoja4!J153</f>
        <v>0</v>
      </c>
      <c r="F146" s="15">
        <f>Hoja4!N153</f>
        <v>0</v>
      </c>
      <c r="G146" s="15"/>
      <c r="H146" s="15">
        <f t="shared" si="26"/>
        <v>0</v>
      </c>
      <c r="I146" s="15">
        <f t="shared" si="27"/>
        <v>0</v>
      </c>
      <c r="J146" s="289" t="s">
        <v>209</v>
      </c>
      <c r="K146" s="44"/>
      <c r="L146" s="44"/>
      <c r="M146" s="44"/>
      <c r="N146" s="44"/>
      <c r="O146" s="44"/>
      <c r="P146" s="44"/>
      <c r="Q146" s="44"/>
      <c r="R146" s="44"/>
      <c r="S146" s="262">
        <f t="shared" si="28"/>
        <v>0</v>
      </c>
      <c r="T146" s="266" t="str">
        <f t="shared" si="29"/>
        <v>Economico</v>
      </c>
      <c r="U146">
        <f>VLOOKUP(T146,TABLAS!$J$4:$L$9,3,FALSE)</f>
        <v>1320</v>
      </c>
      <c r="V146">
        <f t="shared" si="38"/>
        <v>2026</v>
      </c>
      <c r="W146" t="str">
        <f>INICIO!$C$28</f>
        <v>2026</v>
      </c>
      <c r="X146" s="268">
        <f t="shared" si="30"/>
        <v>0</v>
      </c>
      <c r="Y146" s="269" t="str">
        <f>IF(X146&lt;TABLAS!$P$18,TABLAS!$Q$18,IF(X146&lt;TABLAS!$P$19,TABLAS!$Q$19,IF(X146&lt;TABLAS!$P$20,TABLAS!$Q$20,IF(X146&lt;TABLAS!$P$21,TABLAS!$Q$21,IF(X146&lt;TABLAS!$P$22,TABLAS!$Q$22,IF(X146&lt;TABLAS!$P$23,TABLAS!$Q$23,IF(X146&lt;TABLAS!$P$24,TABLAS!$Q$24,IF(X146&lt;TABLAS!$P$25,TABLAS!$Q$25,IF(X146&lt;TABLAS!$P$26,TABLAS!$Q$26,IF(X146&lt;TABLAS!$P$27,TABLAS!$Q$27,IF(X146&gt;=TABLAS!$O$28,TABLAS!$Q$28)))))))))))</f>
        <v>0 a 5</v>
      </c>
      <c r="Z146" s="262">
        <f>VLOOKUP(Y146,TABLAS!$J$18:$K$28,2,FALSE)</f>
        <v>1</v>
      </c>
      <c r="AA146" s="274" t="s">
        <v>262</v>
      </c>
      <c r="AB146" s="262">
        <f>VLOOKUP(AA146,TABLAS!$K$34:$L$39,2,FALSE)</f>
        <v>1</v>
      </c>
      <c r="AC146" s="262" t="str">
        <f>INICIO!$C$11</f>
        <v>ZONA 6</v>
      </c>
      <c r="AD146" s="263">
        <f>VLOOKUP(AC146,TABLAS!$V$18:$W$28,2,FALSE)</f>
        <v>1.1000000000000001</v>
      </c>
      <c r="AE146" s="44"/>
      <c r="AF146" s="44"/>
      <c r="AG146" s="279">
        <f t="shared" si="31"/>
        <v>0</v>
      </c>
      <c r="AH146" s="255">
        <f>IF($AG146&lt;TABLAS!$O$4,TABLAS!$P$4,IF($AG146&lt;TABLAS!$O$5,TABLAS!$P$5,IF($AG146&lt;TABLAS!$O$6,TABLAS!$P$6,IF($AG146&gt;TABLAS!$N$7,TABLAS!$P$7))))</f>
        <v>1</v>
      </c>
      <c r="AI146" s="255">
        <f>VLOOKUP($AH146,TABLAS!$P$4:$R$7,3,FALSE)</f>
        <v>3.4999999999999996E-3</v>
      </c>
      <c r="AJ146" s="255">
        <f>VLOOKUP($AH$3,TABLAS!$P$4:$R$7,2,FALSE)</f>
        <v>0</v>
      </c>
      <c r="AK146" s="280">
        <f t="shared" si="32"/>
        <v>-3.4999999999999996E-3</v>
      </c>
      <c r="AL146" s="44"/>
      <c r="AM146" s="44"/>
      <c r="AN146" s="281">
        <f t="shared" si="33"/>
        <v>0</v>
      </c>
      <c r="AO146" s="44"/>
      <c r="AP146" s="235">
        <f t="shared" si="34"/>
        <v>0</v>
      </c>
      <c r="AQ146" s="44"/>
      <c r="AR146" s="282">
        <f t="shared" si="35"/>
        <v>0</v>
      </c>
      <c r="AS146" s="283">
        <f t="shared" si="36"/>
        <v>0</v>
      </c>
      <c r="AT146" s="44"/>
      <c r="AU146" s="44"/>
      <c r="AV146" s="44"/>
      <c r="AW146" s="44"/>
      <c r="AX146" s="44"/>
      <c r="AY146" s="44"/>
      <c r="AZ146" s="44"/>
      <c r="BA146" s="44"/>
      <c r="BB146" s="44"/>
      <c r="BC146" s="44"/>
      <c r="BD146" s="44"/>
      <c r="BE146" s="44"/>
      <c r="BF146" s="44"/>
      <c r="BG146" s="44"/>
      <c r="BH146" s="44"/>
    </row>
    <row r="147" spans="1:60" ht="35.1" customHeight="1" thickBot="1" x14ac:dyDescent="0.45">
      <c r="A147" s="22">
        <f t="shared" si="37"/>
        <v>145</v>
      </c>
      <c r="B147" s="43">
        <f>Hoja2!B154</f>
        <v>0</v>
      </c>
      <c r="C147" s="38">
        <f>Hoja2!P154</f>
        <v>0</v>
      </c>
      <c r="D147" s="39">
        <f>Hoja2!C154</f>
        <v>0</v>
      </c>
      <c r="E147" s="40">
        <f>Hoja4!J154</f>
        <v>0</v>
      </c>
      <c r="F147" s="40">
        <f>Hoja4!N154</f>
        <v>0</v>
      </c>
      <c r="G147" s="40"/>
      <c r="H147" s="40">
        <f t="shared" si="26"/>
        <v>0</v>
      </c>
      <c r="I147" s="40">
        <f t="shared" si="27"/>
        <v>0</v>
      </c>
      <c r="J147" s="290" t="s">
        <v>209</v>
      </c>
      <c r="K147" s="44"/>
      <c r="L147" s="44"/>
      <c r="M147" s="44"/>
      <c r="N147" s="44"/>
      <c r="O147" s="44"/>
      <c r="P147" s="44"/>
      <c r="Q147" s="44"/>
      <c r="R147" s="44"/>
      <c r="S147" s="262">
        <f t="shared" si="28"/>
        <v>0</v>
      </c>
      <c r="T147" s="266" t="str">
        <f t="shared" si="29"/>
        <v>Economico</v>
      </c>
      <c r="U147">
        <f>VLOOKUP(T147,TABLAS!$J$4:$L$9,3,FALSE)</f>
        <v>1320</v>
      </c>
      <c r="V147">
        <f t="shared" si="38"/>
        <v>2026</v>
      </c>
      <c r="W147" t="str">
        <f>INICIO!$C$28</f>
        <v>2026</v>
      </c>
      <c r="X147" s="268">
        <f t="shared" si="30"/>
        <v>0</v>
      </c>
      <c r="Y147" s="269" t="str">
        <f>IF(X147&lt;TABLAS!$P$18,TABLAS!$Q$18,IF(X147&lt;TABLAS!$P$19,TABLAS!$Q$19,IF(X147&lt;TABLAS!$P$20,TABLAS!$Q$20,IF(X147&lt;TABLAS!$P$21,TABLAS!$Q$21,IF(X147&lt;TABLAS!$P$22,TABLAS!$Q$22,IF(X147&lt;TABLAS!$P$23,TABLAS!$Q$23,IF(X147&lt;TABLAS!$P$24,TABLAS!$Q$24,IF(X147&lt;TABLAS!$P$25,TABLAS!$Q$25,IF(X147&lt;TABLAS!$P$26,TABLAS!$Q$26,IF(X147&lt;TABLAS!$P$27,TABLAS!$Q$27,IF(X147&gt;=TABLAS!$O$28,TABLAS!$Q$28)))))))))))</f>
        <v>0 a 5</v>
      </c>
      <c r="Z147" s="262">
        <f>VLOOKUP(Y147,TABLAS!$J$18:$K$28,2,FALSE)</f>
        <v>1</v>
      </c>
      <c r="AA147" s="274" t="s">
        <v>262</v>
      </c>
      <c r="AB147" s="262">
        <f>VLOOKUP(AA147,TABLAS!$K$34:$L$39,2,FALSE)</f>
        <v>1</v>
      </c>
      <c r="AC147" s="262" t="str">
        <f>INICIO!$C$11</f>
        <v>ZONA 6</v>
      </c>
      <c r="AD147" s="263">
        <f>VLOOKUP(AC147,TABLAS!$V$18:$W$28,2,FALSE)</f>
        <v>1.1000000000000001</v>
      </c>
      <c r="AE147" s="44"/>
      <c r="AF147" s="44"/>
      <c r="AG147" s="279">
        <f t="shared" si="31"/>
        <v>0</v>
      </c>
      <c r="AH147" s="255">
        <f>IF($AG147&lt;TABLAS!$O$4,TABLAS!$P$4,IF($AG147&lt;TABLAS!$O$5,TABLAS!$P$5,IF($AG147&lt;TABLAS!$O$6,TABLAS!$P$6,IF($AG147&gt;TABLAS!$N$7,TABLAS!$P$7))))</f>
        <v>1</v>
      </c>
      <c r="AI147" s="255">
        <f>VLOOKUP($AH147,TABLAS!$P$4:$R$7,3,FALSE)</f>
        <v>3.4999999999999996E-3</v>
      </c>
      <c r="AJ147" s="255">
        <f>VLOOKUP($AH$3,TABLAS!$P$4:$R$7,2,FALSE)</f>
        <v>0</v>
      </c>
      <c r="AK147" s="280">
        <f t="shared" si="32"/>
        <v>-3.4999999999999996E-3</v>
      </c>
      <c r="AL147" s="44"/>
      <c r="AM147" s="44"/>
      <c r="AN147" s="281">
        <f t="shared" si="33"/>
        <v>0</v>
      </c>
      <c r="AO147" s="44"/>
      <c r="AP147" s="235">
        <f t="shared" si="34"/>
        <v>0</v>
      </c>
      <c r="AQ147" s="44"/>
      <c r="AR147" s="282">
        <f t="shared" si="35"/>
        <v>0</v>
      </c>
      <c r="AS147" s="283">
        <f t="shared" si="36"/>
        <v>0</v>
      </c>
      <c r="AT147" s="44"/>
      <c r="AU147" s="44"/>
      <c r="AV147" s="44"/>
      <c r="AW147" s="44"/>
      <c r="AX147" s="44"/>
      <c r="AY147" s="44"/>
      <c r="AZ147" s="44"/>
      <c r="BA147" s="44"/>
      <c r="BB147" s="44"/>
      <c r="BC147" s="44"/>
      <c r="BD147" s="44"/>
      <c r="BE147" s="44"/>
      <c r="BF147" s="44"/>
      <c r="BG147" s="44"/>
      <c r="BH147" s="44"/>
    </row>
    <row r="148" spans="1:60" ht="35.1" customHeight="1" thickBot="1" x14ac:dyDescent="0.45">
      <c r="A148" s="41">
        <f t="shared" si="37"/>
        <v>146</v>
      </c>
      <c r="B148" s="42">
        <f>Hoja2!B155</f>
        <v>0</v>
      </c>
      <c r="C148" s="14">
        <f>Hoja2!P155</f>
        <v>0</v>
      </c>
      <c r="D148" s="16">
        <f>Hoja2!C155</f>
        <v>0</v>
      </c>
      <c r="E148" s="15">
        <f>Hoja4!J155</f>
        <v>0</v>
      </c>
      <c r="F148" s="15">
        <f>Hoja4!N155</f>
        <v>0</v>
      </c>
      <c r="G148" s="15"/>
      <c r="H148" s="15">
        <f t="shared" si="26"/>
        <v>0</v>
      </c>
      <c r="I148" s="15">
        <f t="shared" si="27"/>
        <v>0</v>
      </c>
      <c r="J148" s="289" t="s">
        <v>209</v>
      </c>
      <c r="K148" s="44"/>
      <c r="L148" s="44"/>
      <c r="M148" s="44"/>
      <c r="N148" s="44"/>
      <c r="O148" s="44"/>
      <c r="P148" s="44"/>
      <c r="Q148" s="44"/>
      <c r="R148" s="44"/>
      <c r="S148" s="262">
        <f t="shared" si="28"/>
        <v>0</v>
      </c>
      <c r="T148" s="266" t="str">
        <f t="shared" si="29"/>
        <v>Economico</v>
      </c>
      <c r="U148">
        <f>VLOOKUP(T148,TABLAS!$J$4:$L$9,3,FALSE)</f>
        <v>1320</v>
      </c>
      <c r="V148">
        <f t="shared" si="38"/>
        <v>2026</v>
      </c>
      <c r="W148" t="str">
        <f>INICIO!$C$28</f>
        <v>2026</v>
      </c>
      <c r="X148" s="268">
        <f t="shared" si="30"/>
        <v>0</v>
      </c>
      <c r="Y148" s="269" t="str">
        <f>IF(X148&lt;TABLAS!$P$18,TABLAS!$Q$18,IF(X148&lt;TABLAS!$P$19,TABLAS!$Q$19,IF(X148&lt;TABLAS!$P$20,TABLAS!$Q$20,IF(X148&lt;TABLAS!$P$21,TABLAS!$Q$21,IF(X148&lt;TABLAS!$P$22,TABLAS!$Q$22,IF(X148&lt;TABLAS!$P$23,TABLAS!$Q$23,IF(X148&lt;TABLAS!$P$24,TABLAS!$Q$24,IF(X148&lt;TABLAS!$P$25,TABLAS!$Q$25,IF(X148&lt;TABLAS!$P$26,TABLAS!$Q$26,IF(X148&lt;TABLAS!$P$27,TABLAS!$Q$27,IF(X148&gt;=TABLAS!$O$28,TABLAS!$Q$28)))))))))))</f>
        <v>0 a 5</v>
      </c>
      <c r="Z148" s="262">
        <f>VLOOKUP(Y148,TABLAS!$J$18:$K$28,2,FALSE)</f>
        <v>1</v>
      </c>
      <c r="AA148" s="274" t="s">
        <v>262</v>
      </c>
      <c r="AB148" s="262">
        <f>VLOOKUP(AA148,TABLAS!$K$34:$L$39,2,FALSE)</f>
        <v>1</v>
      </c>
      <c r="AC148" s="262" t="str">
        <f>INICIO!$C$11</f>
        <v>ZONA 6</v>
      </c>
      <c r="AD148" s="263">
        <f>VLOOKUP(AC148,TABLAS!$V$18:$W$28,2,FALSE)</f>
        <v>1.1000000000000001</v>
      </c>
      <c r="AE148" s="44"/>
      <c r="AF148" s="44"/>
      <c r="AG148" s="279">
        <f t="shared" si="31"/>
        <v>0</v>
      </c>
      <c r="AH148" s="255">
        <f>IF($AG148&lt;TABLAS!$O$4,TABLAS!$P$4,IF($AG148&lt;TABLAS!$O$5,TABLAS!$P$5,IF($AG148&lt;TABLAS!$O$6,TABLAS!$P$6,IF($AG148&gt;TABLAS!$N$7,TABLAS!$P$7))))</f>
        <v>1</v>
      </c>
      <c r="AI148" s="255">
        <f>VLOOKUP($AH148,TABLAS!$P$4:$R$7,3,FALSE)</f>
        <v>3.4999999999999996E-3</v>
      </c>
      <c r="AJ148" s="255">
        <f>VLOOKUP($AH$3,TABLAS!$P$4:$R$7,2,FALSE)</f>
        <v>0</v>
      </c>
      <c r="AK148" s="280">
        <f t="shared" si="32"/>
        <v>-3.4999999999999996E-3</v>
      </c>
      <c r="AL148" s="44"/>
      <c r="AM148" s="44"/>
      <c r="AN148" s="281">
        <f t="shared" si="33"/>
        <v>0</v>
      </c>
      <c r="AO148" s="44"/>
      <c r="AP148" s="235">
        <f t="shared" si="34"/>
        <v>0</v>
      </c>
      <c r="AQ148" s="44"/>
      <c r="AR148" s="282">
        <f t="shared" si="35"/>
        <v>0</v>
      </c>
      <c r="AS148" s="283">
        <f t="shared" si="36"/>
        <v>0</v>
      </c>
      <c r="AT148" s="44"/>
      <c r="AU148" s="44"/>
      <c r="AV148" s="44"/>
      <c r="AW148" s="44"/>
      <c r="AX148" s="44"/>
      <c r="AY148" s="44"/>
      <c r="AZ148" s="44"/>
      <c r="BA148" s="44"/>
      <c r="BB148" s="44"/>
      <c r="BC148" s="44"/>
      <c r="BD148" s="44"/>
      <c r="BE148" s="44"/>
      <c r="BF148" s="44"/>
      <c r="BG148" s="44"/>
      <c r="BH148" s="44"/>
    </row>
    <row r="149" spans="1:60" ht="35.1" customHeight="1" thickBot="1" x14ac:dyDescent="0.45">
      <c r="A149" s="41">
        <f t="shared" si="37"/>
        <v>147</v>
      </c>
      <c r="B149" s="42">
        <f>Hoja2!B156</f>
        <v>0</v>
      </c>
      <c r="C149" s="14">
        <f>Hoja2!P156</f>
        <v>0</v>
      </c>
      <c r="D149" s="16">
        <f>Hoja2!C156</f>
        <v>0</v>
      </c>
      <c r="E149" s="15">
        <f>Hoja4!J156</f>
        <v>0</v>
      </c>
      <c r="F149" s="15">
        <f>Hoja4!N156</f>
        <v>0</v>
      </c>
      <c r="G149" s="15"/>
      <c r="H149" s="15">
        <f t="shared" si="26"/>
        <v>0</v>
      </c>
      <c r="I149" s="15">
        <f t="shared" si="27"/>
        <v>0</v>
      </c>
      <c r="J149" s="289" t="s">
        <v>209</v>
      </c>
      <c r="K149" s="44"/>
      <c r="L149" s="44"/>
      <c r="M149" s="44"/>
      <c r="N149" s="44"/>
      <c r="O149" s="44"/>
      <c r="P149" s="44"/>
      <c r="Q149" s="44"/>
      <c r="R149" s="44"/>
      <c r="S149" s="262">
        <f t="shared" si="28"/>
        <v>0</v>
      </c>
      <c r="T149" s="266" t="str">
        <f t="shared" si="29"/>
        <v>Economico</v>
      </c>
      <c r="U149">
        <f>VLOOKUP(T149,TABLAS!$J$4:$L$9,3,FALSE)</f>
        <v>1320</v>
      </c>
      <c r="V149">
        <f t="shared" si="38"/>
        <v>2026</v>
      </c>
      <c r="W149" t="str">
        <f>INICIO!$C$28</f>
        <v>2026</v>
      </c>
      <c r="X149" s="268">
        <f t="shared" si="30"/>
        <v>0</v>
      </c>
      <c r="Y149" s="269" t="str">
        <f>IF(X149&lt;TABLAS!$P$18,TABLAS!$Q$18,IF(X149&lt;TABLAS!$P$19,TABLAS!$Q$19,IF(X149&lt;TABLAS!$P$20,TABLAS!$Q$20,IF(X149&lt;TABLAS!$P$21,TABLAS!$Q$21,IF(X149&lt;TABLAS!$P$22,TABLAS!$Q$22,IF(X149&lt;TABLAS!$P$23,TABLAS!$Q$23,IF(X149&lt;TABLAS!$P$24,TABLAS!$Q$24,IF(X149&lt;TABLAS!$P$25,TABLAS!$Q$25,IF(X149&lt;TABLAS!$P$26,TABLAS!$Q$26,IF(X149&lt;TABLAS!$P$27,TABLAS!$Q$27,IF(X149&gt;=TABLAS!$O$28,TABLAS!$Q$28)))))))))))</f>
        <v>0 a 5</v>
      </c>
      <c r="Z149" s="262">
        <f>VLOOKUP(Y149,TABLAS!$J$18:$K$28,2,FALSE)</f>
        <v>1</v>
      </c>
      <c r="AA149" s="274" t="s">
        <v>262</v>
      </c>
      <c r="AB149" s="262">
        <f>VLOOKUP(AA149,TABLAS!$K$34:$L$39,2,FALSE)</f>
        <v>1</v>
      </c>
      <c r="AC149" s="262" t="str">
        <f>INICIO!$C$11</f>
        <v>ZONA 6</v>
      </c>
      <c r="AD149" s="263">
        <f>VLOOKUP(AC149,TABLAS!$V$18:$W$28,2,FALSE)</f>
        <v>1.1000000000000001</v>
      </c>
      <c r="AE149" s="44"/>
      <c r="AF149" s="44"/>
      <c r="AG149" s="279">
        <f t="shared" si="31"/>
        <v>0</v>
      </c>
      <c r="AH149" s="255">
        <f>IF($AG149&lt;TABLAS!$O$4,TABLAS!$P$4,IF($AG149&lt;TABLAS!$O$5,TABLAS!$P$5,IF($AG149&lt;TABLAS!$O$6,TABLAS!$P$6,IF($AG149&gt;TABLAS!$N$7,TABLAS!$P$7))))</f>
        <v>1</v>
      </c>
      <c r="AI149" s="255">
        <f>VLOOKUP($AH149,TABLAS!$P$4:$R$7,3,FALSE)</f>
        <v>3.4999999999999996E-3</v>
      </c>
      <c r="AJ149" s="255">
        <f>VLOOKUP($AH$3,TABLAS!$P$4:$R$7,2,FALSE)</f>
        <v>0</v>
      </c>
      <c r="AK149" s="280">
        <f t="shared" si="32"/>
        <v>-3.4999999999999996E-3</v>
      </c>
      <c r="AL149" s="44"/>
      <c r="AM149" s="44"/>
      <c r="AN149" s="281">
        <f t="shared" si="33"/>
        <v>0</v>
      </c>
      <c r="AO149" s="44"/>
      <c r="AP149" s="235">
        <f t="shared" si="34"/>
        <v>0</v>
      </c>
      <c r="AQ149" s="44"/>
      <c r="AR149" s="282">
        <f t="shared" si="35"/>
        <v>0</v>
      </c>
      <c r="AS149" s="283">
        <f t="shared" si="36"/>
        <v>0</v>
      </c>
      <c r="AT149" s="44"/>
      <c r="AU149" s="44"/>
      <c r="AV149" s="44"/>
      <c r="AW149" s="44"/>
      <c r="AX149" s="44"/>
      <c r="AY149" s="44"/>
      <c r="AZ149" s="44"/>
      <c r="BA149" s="44"/>
      <c r="BB149" s="44"/>
      <c r="BC149" s="44"/>
      <c r="BD149" s="44"/>
      <c r="BE149" s="44"/>
      <c r="BF149" s="44"/>
      <c r="BG149" s="44"/>
      <c r="BH149" s="44"/>
    </row>
    <row r="150" spans="1:60" ht="35.1" customHeight="1" thickBot="1" x14ac:dyDescent="0.45">
      <c r="A150" s="41">
        <f t="shared" si="37"/>
        <v>148</v>
      </c>
      <c r="B150" s="42">
        <f>Hoja2!B157</f>
        <v>0</v>
      </c>
      <c r="C150" s="14">
        <f>Hoja2!P157</f>
        <v>0</v>
      </c>
      <c r="D150" s="16">
        <f>Hoja2!C157</f>
        <v>0</v>
      </c>
      <c r="E150" s="15">
        <f>Hoja4!J157</f>
        <v>0</v>
      </c>
      <c r="F150" s="15">
        <f>Hoja4!N157</f>
        <v>0</v>
      </c>
      <c r="G150" s="15"/>
      <c r="H150" s="15">
        <f t="shared" si="26"/>
        <v>0</v>
      </c>
      <c r="I150" s="15">
        <f t="shared" si="27"/>
        <v>0</v>
      </c>
      <c r="J150" s="289" t="s">
        <v>209</v>
      </c>
      <c r="K150" s="44"/>
      <c r="L150" s="44"/>
      <c r="M150" s="44"/>
      <c r="N150" s="44"/>
      <c r="O150" s="44"/>
      <c r="P150" s="44"/>
      <c r="Q150" s="44"/>
      <c r="R150" s="44"/>
      <c r="S150" s="262">
        <f t="shared" si="28"/>
        <v>0</v>
      </c>
      <c r="T150" s="266" t="str">
        <f t="shared" si="29"/>
        <v>Economico</v>
      </c>
      <c r="U150">
        <f>VLOOKUP(T150,TABLAS!$J$4:$L$9,3,FALSE)</f>
        <v>1320</v>
      </c>
      <c r="V150">
        <f t="shared" si="38"/>
        <v>2026</v>
      </c>
      <c r="W150" t="str">
        <f>INICIO!$C$28</f>
        <v>2026</v>
      </c>
      <c r="X150" s="268">
        <f t="shared" si="30"/>
        <v>0</v>
      </c>
      <c r="Y150" s="269" t="str">
        <f>IF(X150&lt;TABLAS!$P$18,TABLAS!$Q$18,IF(X150&lt;TABLAS!$P$19,TABLAS!$Q$19,IF(X150&lt;TABLAS!$P$20,TABLAS!$Q$20,IF(X150&lt;TABLAS!$P$21,TABLAS!$Q$21,IF(X150&lt;TABLAS!$P$22,TABLAS!$Q$22,IF(X150&lt;TABLAS!$P$23,TABLAS!$Q$23,IF(X150&lt;TABLAS!$P$24,TABLAS!$Q$24,IF(X150&lt;TABLAS!$P$25,TABLAS!$Q$25,IF(X150&lt;TABLAS!$P$26,TABLAS!$Q$26,IF(X150&lt;TABLAS!$P$27,TABLAS!$Q$27,IF(X150&gt;=TABLAS!$O$28,TABLAS!$Q$28)))))))))))</f>
        <v>0 a 5</v>
      </c>
      <c r="Z150" s="262">
        <f>VLOOKUP(Y150,TABLAS!$J$18:$K$28,2,FALSE)</f>
        <v>1</v>
      </c>
      <c r="AA150" s="274" t="s">
        <v>262</v>
      </c>
      <c r="AB150" s="262">
        <f>VLOOKUP(AA150,TABLAS!$K$34:$L$39,2,FALSE)</f>
        <v>1</v>
      </c>
      <c r="AC150" s="262" t="str">
        <f>INICIO!$C$11</f>
        <v>ZONA 6</v>
      </c>
      <c r="AD150" s="263">
        <f>VLOOKUP(AC150,TABLAS!$V$18:$W$28,2,FALSE)</f>
        <v>1.1000000000000001</v>
      </c>
      <c r="AE150" s="44"/>
      <c r="AF150" s="44"/>
      <c r="AG150" s="279">
        <f t="shared" si="31"/>
        <v>0</v>
      </c>
      <c r="AH150" s="255">
        <f>IF($AG150&lt;TABLAS!$O$4,TABLAS!$P$4,IF($AG150&lt;TABLAS!$O$5,TABLAS!$P$5,IF($AG150&lt;TABLAS!$O$6,TABLAS!$P$6,IF($AG150&gt;TABLAS!$N$7,TABLAS!$P$7))))</f>
        <v>1</v>
      </c>
      <c r="AI150" s="255">
        <f>VLOOKUP($AH150,TABLAS!$P$4:$R$7,3,FALSE)</f>
        <v>3.4999999999999996E-3</v>
      </c>
      <c r="AJ150" s="255">
        <f>VLOOKUP($AH$3,TABLAS!$P$4:$R$7,2,FALSE)</f>
        <v>0</v>
      </c>
      <c r="AK150" s="280">
        <f t="shared" si="32"/>
        <v>-3.4999999999999996E-3</v>
      </c>
      <c r="AL150" s="44"/>
      <c r="AM150" s="44"/>
      <c r="AN150" s="281">
        <f t="shared" si="33"/>
        <v>0</v>
      </c>
      <c r="AO150" s="44"/>
      <c r="AP150" s="235">
        <f t="shared" si="34"/>
        <v>0</v>
      </c>
      <c r="AQ150" s="44"/>
      <c r="AR150" s="282">
        <f t="shared" si="35"/>
        <v>0</v>
      </c>
      <c r="AS150" s="283">
        <f t="shared" si="36"/>
        <v>0</v>
      </c>
      <c r="AT150" s="44"/>
      <c r="AU150" s="44"/>
      <c r="AV150" s="44"/>
      <c r="AW150" s="44"/>
      <c r="AX150" s="44"/>
      <c r="AY150" s="44"/>
      <c r="AZ150" s="44"/>
      <c r="BA150" s="44"/>
      <c r="BB150" s="44"/>
      <c r="BC150" s="44"/>
      <c r="BD150" s="44"/>
      <c r="BE150" s="44"/>
      <c r="BF150" s="44"/>
      <c r="BG150" s="44"/>
      <c r="BH150" s="44"/>
    </row>
    <row r="151" spans="1:60" ht="35.1" customHeight="1" thickBot="1" x14ac:dyDescent="0.45">
      <c r="A151" s="41">
        <f t="shared" si="37"/>
        <v>149</v>
      </c>
      <c r="B151" s="42">
        <f>Hoja2!B158</f>
        <v>0</v>
      </c>
      <c r="C151" s="14">
        <f>Hoja2!P158</f>
        <v>0</v>
      </c>
      <c r="D151" s="16">
        <f>Hoja2!C158</f>
        <v>0</v>
      </c>
      <c r="E151" s="15">
        <f>Hoja4!J158</f>
        <v>0</v>
      </c>
      <c r="F151" s="15">
        <f>Hoja4!N158</f>
        <v>0</v>
      </c>
      <c r="G151" s="15"/>
      <c r="H151" s="15">
        <f t="shared" si="26"/>
        <v>0</v>
      </c>
      <c r="I151" s="15">
        <f t="shared" si="27"/>
        <v>0</v>
      </c>
      <c r="J151" s="289" t="s">
        <v>209</v>
      </c>
      <c r="K151" s="44"/>
      <c r="L151" s="44"/>
      <c r="M151" s="44"/>
      <c r="N151" s="44"/>
      <c r="O151" s="44"/>
      <c r="P151" s="44"/>
      <c r="Q151" s="44"/>
      <c r="R151" s="44"/>
      <c r="S151" s="262">
        <f t="shared" si="28"/>
        <v>0</v>
      </c>
      <c r="T151" s="266" t="str">
        <f t="shared" si="29"/>
        <v>Economico</v>
      </c>
      <c r="U151">
        <f>VLOOKUP(T151,TABLAS!$J$4:$L$9,3,FALSE)</f>
        <v>1320</v>
      </c>
      <c r="V151">
        <f t="shared" si="38"/>
        <v>2026</v>
      </c>
      <c r="W151" t="str">
        <f>INICIO!$C$28</f>
        <v>2026</v>
      </c>
      <c r="X151" s="268">
        <f t="shared" si="30"/>
        <v>0</v>
      </c>
      <c r="Y151" s="269" t="str">
        <f>IF(X151&lt;TABLAS!$P$18,TABLAS!$Q$18,IF(X151&lt;TABLAS!$P$19,TABLAS!$Q$19,IF(X151&lt;TABLAS!$P$20,TABLAS!$Q$20,IF(X151&lt;TABLAS!$P$21,TABLAS!$Q$21,IF(X151&lt;TABLAS!$P$22,TABLAS!$Q$22,IF(X151&lt;TABLAS!$P$23,TABLAS!$Q$23,IF(X151&lt;TABLAS!$P$24,TABLAS!$Q$24,IF(X151&lt;TABLAS!$P$25,TABLAS!$Q$25,IF(X151&lt;TABLAS!$P$26,TABLAS!$Q$26,IF(X151&lt;TABLAS!$P$27,TABLAS!$Q$27,IF(X151&gt;=TABLAS!$O$28,TABLAS!$Q$28)))))))))))</f>
        <v>0 a 5</v>
      </c>
      <c r="Z151" s="262">
        <f>VLOOKUP(Y151,TABLAS!$J$18:$K$28,2,FALSE)</f>
        <v>1</v>
      </c>
      <c r="AA151" s="274" t="s">
        <v>262</v>
      </c>
      <c r="AB151" s="262">
        <f>VLOOKUP(AA151,TABLAS!$K$34:$L$39,2,FALSE)</f>
        <v>1</v>
      </c>
      <c r="AC151" s="262" t="str">
        <f>INICIO!$C$11</f>
        <v>ZONA 6</v>
      </c>
      <c r="AD151" s="263">
        <f>VLOOKUP(AC151,TABLAS!$V$18:$W$28,2,FALSE)</f>
        <v>1.1000000000000001</v>
      </c>
      <c r="AE151" s="44"/>
      <c r="AF151" s="44"/>
      <c r="AG151" s="279">
        <f t="shared" si="31"/>
        <v>0</v>
      </c>
      <c r="AH151" s="255">
        <f>IF($AG151&lt;TABLAS!$O$4,TABLAS!$P$4,IF($AG151&lt;TABLAS!$O$5,TABLAS!$P$5,IF($AG151&lt;TABLAS!$O$6,TABLAS!$P$6,IF($AG151&gt;TABLAS!$N$7,TABLAS!$P$7))))</f>
        <v>1</v>
      </c>
      <c r="AI151" s="255">
        <f>VLOOKUP($AH151,TABLAS!$P$4:$R$7,3,FALSE)</f>
        <v>3.4999999999999996E-3</v>
      </c>
      <c r="AJ151" s="255">
        <f>VLOOKUP($AH$3,TABLAS!$P$4:$R$7,2,FALSE)</f>
        <v>0</v>
      </c>
      <c r="AK151" s="280">
        <f t="shared" si="32"/>
        <v>-3.4999999999999996E-3</v>
      </c>
      <c r="AL151" s="44"/>
      <c r="AM151" s="44"/>
      <c r="AN151" s="281">
        <f t="shared" si="33"/>
        <v>0</v>
      </c>
      <c r="AO151" s="44"/>
      <c r="AP151" s="235">
        <f t="shared" si="34"/>
        <v>0</v>
      </c>
      <c r="AQ151" s="44"/>
      <c r="AR151" s="282">
        <f t="shared" si="35"/>
        <v>0</v>
      </c>
      <c r="AS151" s="283">
        <f t="shared" si="36"/>
        <v>0</v>
      </c>
      <c r="AT151" s="44"/>
      <c r="AU151" s="44"/>
      <c r="AV151" s="44"/>
      <c r="AW151" s="44"/>
      <c r="AX151" s="44"/>
      <c r="AY151" s="44"/>
      <c r="AZ151" s="44"/>
      <c r="BA151" s="44"/>
      <c r="BB151" s="44"/>
      <c r="BC151" s="44"/>
      <c r="BD151" s="44"/>
      <c r="BE151" s="44"/>
      <c r="BF151" s="44"/>
      <c r="BG151" s="44"/>
      <c r="BH151" s="44"/>
    </row>
    <row r="152" spans="1:60" ht="35.1" customHeight="1" thickBot="1" x14ac:dyDescent="0.45">
      <c r="A152" s="22">
        <f t="shared" si="37"/>
        <v>150</v>
      </c>
      <c r="B152" s="43">
        <f>Hoja2!B159</f>
        <v>0</v>
      </c>
      <c r="C152" s="38">
        <f>Hoja2!P159</f>
        <v>0</v>
      </c>
      <c r="D152" s="39">
        <f>Hoja2!C159</f>
        <v>0</v>
      </c>
      <c r="E152" s="40">
        <f>Hoja4!J159</f>
        <v>0</v>
      </c>
      <c r="F152" s="40">
        <f>Hoja4!N159</f>
        <v>0</v>
      </c>
      <c r="G152" s="40"/>
      <c r="H152" s="40">
        <f t="shared" si="26"/>
        <v>0</v>
      </c>
      <c r="I152" s="40">
        <f t="shared" si="27"/>
        <v>0</v>
      </c>
      <c r="J152" s="290" t="s">
        <v>209</v>
      </c>
      <c r="K152" s="44"/>
      <c r="L152" s="44"/>
      <c r="M152" s="44"/>
      <c r="N152" s="44"/>
      <c r="O152" s="44"/>
      <c r="P152" s="44"/>
      <c r="Q152" s="44"/>
      <c r="R152" s="44"/>
      <c r="S152" s="262">
        <f t="shared" si="28"/>
        <v>0</v>
      </c>
      <c r="T152" s="266" t="str">
        <f t="shared" si="29"/>
        <v>Economico</v>
      </c>
      <c r="U152">
        <f>VLOOKUP(T152,TABLAS!$J$4:$L$9,3,FALSE)</f>
        <v>1320</v>
      </c>
      <c r="V152">
        <f t="shared" si="38"/>
        <v>2026</v>
      </c>
      <c r="W152" t="str">
        <f>INICIO!$C$28</f>
        <v>2026</v>
      </c>
      <c r="X152" s="268">
        <f t="shared" si="30"/>
        <v>0</v>
      </c>
      <c r="Y152" s="269" t="str">
        <f>IF(X152&lt;TABLAS!$P$18,TABLAS!$Q$18,IF(X152&lt;TABLAS!$P$19,TABLAS!$Q$19,IF(X152&lt;TABLAS!$P$20,TABLAS!$Q$20,IF(X152&lt;TABLAS!$P$21,TABLAS!$Q$21,IF(X152&lt;TABLAS!$P$22,TABLAS!$Q$22,IF(X152&lt;TABLAS!$P$23,TABLAS!$Q$23,IF(X152&lt;TABLAS!$P$24,TABLAS!$Q$24,IF(X152&lt;TABLAS!$P$25,TABLAS!$Q$25,IF(X152&lt;TABLAS!$P$26,TABLAS!$Q$26,IF(X152&lt;TABLAS!$P$27,TABLAS!$Q$27,IF(X152&gt;=TABLAS!$O$28,TABLAS!$Q$28)))))))))))</f>
        <v>0 a 5</v>
      </c>
      <c r="Z152" s="262">
        <f>VLOOKUP(Y152,TABLAS!$J$18:$K$28,2,FALSE)</f>
        <v>1</v>
      </c>
      <c r="AA152" s="274" t="s">
        <v>262</v>
      </c>
      <c r="AB152" s="262">
        <f>VLOOKUP(AA152,TABLAS!$K$34:$L$39,2,FALSE)</f>
        <v>1</v>
      </c>
      <c r="AC152" s="262" t="str">
        <f>INICIO!$C$11</f>
        <v>ZONA 6</v>
      </c>
      <c r="AD152" s="263">
        <f>VLOOKUP(AC152,TABLAS!$V$18:$W$28,2,FALSE)</f>
        <v>1.1000000000000001</v>
      </c>
      <c r="AE152" s="44"/>
      <c r="AF152" s="44"/>
      <c r="AG152" s="279">
        <f t="shared" si="31"/>
        <v>0</v>
      </c>
      <c r="AH152" s="255">
        <f>IF($AG152&lt;TABLAS!$O$4,TABLAS!$P$4,IF($AG152&lt;TABLAS!$O$5,TABLAS!$P$5,IF($AG152&lt;TABLAS!$O$6,TABLAS!$P$6,IF($AG152&gt;TABLAS!$N$7,TABLAS!$P$7))))</f>
        <v>1</v>
      </c>
      <c r="AI152" s="255">
        <f>VLOOKUP($AH152,TABLAS!$P$4:$R$7,3,FALSE)</f>
        <v>3.4999999999999996E-3</v>
      </c>
      <c r="AJ152" s="255">
        <f>VLOOKUP($AH$3,TABLAS!$P$4:$R$7,2,FALSE)</f>
        <v>0</v>
      </c>
      <c r="AK152" s="280">
        <f t="shared" si="32"/>
        <v>-3.4999999999999996E-3</v>
      </c>
      <c r="AL152" s="44"/>
      <c r="AM152" s="44"/>
      <c r="AN152" s="281">
        <f t="shared" si="33"/>
        <v>0</v>
      </c>
      <c r="AO152" s="44"/>
      <c r="AP152" s="235">
        <f t="shared" si="34"/>
        <v>0</v>
      </c>
      <c r="AQ152" s="44"/>
      <c r="AR152" s="282">
        <f t="shared" si="35"/>
        <v>0</v>
      </c>
      <c r="AS152" s="283">
        <f t="shared" si="36"/>
        <v>0</v>
      </c>
      <c r="AT152" s="44"/>
      <c r="AU152" s="44"/>
      <c r="AV152" s="44"/>
      <c r="AW152" s="44"/>
      <c r="AX152" s="44"/>
      <c r="AY152" s="44"/>
      <c r="AZ152" s="44"/>
      <c r="BA152" s="44"/>
      <c r="BB152" s="44"/>
      <c r="BC152" s="44"/>
      <c r="BD152" s="44"/>
      <c r="BE152" s="44"/>
      <c r="BF152" s="44"/>
      <c r="BG152" s="44"/>
      <c r="BH152" s="44"/>
    </row>
    <row r="153" spans="1:60" ht="35.1" customHeight="1" thickBot="1" x14ac:dyDescent="0.45">
      <c r="A153" s="41">
        <f t="shared" si="37"/>
        <v>151</v>
      </c>
      <c r="B153" s="42">
        <f>Hoja2!B160</f>
        <v>0</v>
      </c>
      <c r="C153" s="14">
        <f>Hoja2!P160</f>
        <v>0</v>
      </c>
      <c r="D153" s="16">
        <f>Hoja2!C160</f>
        <v>0</v>
      </c>
      <c r="E153" s="15">
        <f>Hoja4!J160</f>
        <v>0</v>
      </c>
      <c r="F153" s="15">
        <f>Hoja4!N160</f>
        <v>0</v>
      </c>
      <c r="G153" s="15"/>
      <c r="H153" s="15">
        <f t="shared" si="26"/>
        <v>0</v>
      </c>
      <c r="I153" s="15">
        <f t="shared" si="27"/>
        <v>0</v>
      </c>
      <c r="J153" s="289" t="s">
        <v>209</v>
      </c>
      <c r="K153" s="44"/>
      <c r="L153" s="44"/>
      <c r="M153" s="44"/>
      <c r="N153" s="44"/>
      <c r="O153" s="44"/>
      <c r="P153" s="44"/>
      <c r="Q153" s="44"/>
      <c r="R153" s="44"/>
      <c r="S153" s="262">
        <f t="shared" si="28"/>
        <v>0</v>
      </c>
      <c r="T153" s="266" t="str">
        <f t="shared" si="29"/>
        <v>Economico</v>
      </c>
      <c r="U153">
        <f>VLOOKUP(T153,TABLAS!$J$4:$L$9,3,FALSE)</f>
        <v>1320</v>
      </c>
      <c r="V153">
        <f t="shared" si="38"/>
        <v>2026</v>
      </c>
      <c r="W153" t="str">
        <f>INICIO!$C$28</f>
        <v>2026</v>
      </c>
      <c r="X153" s="268">
        <f t="shared" si="30"/>
        <v>0</v>
      </c>
      <c r="Y153" s="269" t="str">
        <f>IF(X153&lt;TABLAS!$P$18,TABLAS!$Q$18,IF(X153&lt;TABLAS!$P$19,TABLAS!$Q$19,IF(X153&lt;TABLAS!$P$20,TABLAS!$Q$20,IF(X153&lt;TABLAS!$P$21,TABLAS!$Q$21,IF(X153&lt;TABLAS!$P$22,TABLAS!$Q$22,IF(X153&lt;TABLAS!$P$23,TABLAS!$Q$23,IF(X153&lt;TABLAS!$P$24,TABLAS!$Q$24,IF(X153&lt;TABLAS!$P$25,TABLAS!$Q$25,IF(X153&lt;TABLAS!$P$26,TABLAS!$Q$26,IF(X153&lt;TABLAS!$P$27,TABLAS!$Q$27,IF(X153&gt;=TABLAS!$O$28,TABLAS!$Q$28)))))))))))</f>
        <v>0 a 5</v>
      </c>
      <c r="Z153" s="262">
        <f>VLOOKUP(Y153,TABLAS!$J$18:$K$28,2,FALSE)</f>
        <v>1</v>
      </c>
      <c r="AA153" s="274" t="s">
        <v>262</v>
      </c>
      <c r="AB153" s="262">
        <f>VLOOKUP(AA153,TABLAS!$K$34:$L$39,2,FALSE)</f>
        <v>1</v>
      </c>
      <c r="AC153" s="262" t="str">
        <f>INICIO!$C$11</f>
        <v>ZONA 6</v>
      </c>
      <c r="AD153" s="263">
        <f>VLOOKUP(AC153,TABLAS!$V$18:$W$28,2,FALSE)</f>
        <v>1.1000000000000001</v>
      </c>
      <c r="AE153" s="44"/>
      <c r="AF153" s="44"/>
      <c r="AG153" s="279">
        <f t="shared" si="31"/>
        <v>0</v>
      </c>
      <c r="AH153" s="255">
        <f>IF($AG153&lt;TABLAS!$O$4,TABLAS!$P$4,IF($AG153&lt;TABLAS!$O$5,TABLAS!$P$5,IF($AG153&lt;TABLAS!$O$6,TABLAS!$P$6,IF($AG153&gt;TABLAS!$N$7,TABLAS!$P$7))))</f>
        <v>1</v>
      </c>
      <c r="AI153" s="255">
        <f>VLOOKUP($AH153,TABLAS!$P$4:$R$7,3,FALSE)</f>
        <v>3.4999999999999996E-3</v>
      </c>
      <c r="AJ153" s="255">
        <f>VLOOKUP($AH$3,TABLAS!$P$4:$R$7,2,FALSE)</f>
        <v>0</v>
      </c>
      <c r="AK153" s="280">
        <f t="shared" si="32"/>
        <v>-3.4999999999999996E-3</v>
      </c>
      <c r="AL153" s="44"/>
      <c r="AM153" s="44"/>
      <c r="AN153" s="281">
        <f t="shared" si="33"/>
        <v>0</v>
      </c>
      <c r="AO153" s="44"/>
      <c r="AP153" s="235">
        <f t="shared" si="34"/>
        <v>0</v>
      </c>
      <c r="AQ153" s="44"/>
      <c r="AR153" s="282">
        <f t="shared" si="35"/>
        <v>0</v>
      </c>
      <c r="AS153" s="283">
        <f t="shared" si="36"/>
        <v>0</v>
      </c>
      <c r="AT153" s="44"/>
      <c r="AU153" s="44"/>
      <c r="AV153" s="44"/>
      <c r="AW153" s="44"/>
      <c r="AX153" s="44"/>
      <c r="AY153" s="44"/>
      <c r="AZ153" s="44"/>
      <c r="BA153" s="44"/>
      <c r="BB153" s="44"/>
      <c r="BC153" s="44"/>
      <c r="BD153" s="44"/>
      <c r="BE153" s="44"/>
      <c r="BF153" s="44"/>
      <c r="BG153" s="44"/>
      <c r="BH153" s="44"/>
    </row>
    <row r="154" spans="1:60" ht="35.1" customHeight="1" thickBot="1" x14ac:dyDescent="0.45">
      <c r="A154" s="41">
        <f t="shared" si="37"/>
        <v>152</v>
      </c>
      <c r="B154" s="42">
        <f>Hoja2!B161</f>
        <v>0</v>
      </c>
      <c r="C154" s="14">
        <f>Hoja2!P161</f>
        <v>0</v>
      </c>
      <c r="D154" s="16">
        <f>Hoja2!C161</f>
        <v>0</v>
      </c>
      <c r="E154" s="15">
        <f>Hoja4!J161</f>
        <v>0</v>
      </c>
      <c r="F154" s="15">
        <f>Hoja4!N161</f>
        <v>0</v>
      </c>
      <c r="G154" s="15"/>
      <c r="H154" s="15">
        <f t="shared" si="26"/>
        <v>0</v>
      </c>
      <c r="I154" s="15">
        <f t="shared" si="27"/>
        <v>0</v>
      </c>
      <c r="J154" s="289" t="s">
        <v>209</v>
      </c>
      <c r="K154" s="44"/>
      <c r="L154" s="44"/>
      <c r="M154" s="44"/>
      <c r="N154" s="44"/>
      <c r="O154" s="44"/>
      <c r="P154" s="44"/>
      <c r="Q154" s="44"/>
      <c r="R154" s="44"/>
      <c r="S154" s="262">
        <f t="shared" si="28"/>
        <v>0</v>
      </c>
      <c r="T154" s="266" t="str">
        <f t="shared" si="29"/>
        <v>Economico</v>
      </c>
      <c r="U154">
        <f>VLOOKUP(T154,TABLAS!$J$4:$L$9,3,FALSE)</f>
        <v>1320</v>
      </c>
      <c r="V154">
        <f t="shared" si="38"/>
        <v>2026</v>
      </c>
      <c r="W154" t="str">
        <f>INICIO!$C$28</f>
        <v>2026</v>
      </c>
      <c r="X154" s="268">
        <f t="shared" si="30"/>
        <v>0</v>
      </c>
      <c r="Y154" s="269" t="str">
        <f>IF(X154&lt;TABLAS!$P$18,TABLAS!$Q$18,IF(X154&lt;TABLAS!$P$19,TABLAS!$Q$19,IF(X154&lt;TABLAS!$P$20,TABLAS!$Q$20,IF(X154&lt;TABLAS!$P$21,TABLAS!$Q$21,IF(X154&lt;TABLAS!$P$22,TABLAS!$Q$22,IF(X154&lt;TABLAS!$P$23,TABLAS!$Q$23,IF(X154&lt;TABLAS!$P$24,TABLAS!$Q$24,IF(X154&lt;TABLAS!$P$25,TABLAS!$Q$25,IF(X154&lt;TABLAS!$P$26,TABLAS!$Q$26,IF(X154&lt;TABLAS!$P$27,TABLAS!$Q$27,IF(X154&gt;=TABLAS!$O$28,TABLAS!$Q$28)))))))))))</f>
        <v>0 a 5</v>
      </c>
      <c r="Z154" s="262">
        <f>VLOOKUP(Y154,TABLAS!$J$18:$K$28,2,FALSE)</f>
        <v>1</v>
      </c>
      <c r="AA154" s="274" t="s">
        <v>262</v>
      </c>
      <c r="AB154" s="262">
        <f>VLOOKUP(AA154,TABLAS!$K$34:$L$39,2,FALSE)</f>
        <v>1</v>
      </c>
      <c r="AC154" s="262" t="str">
        <f>INICIO!$C$11</f>
        <v>ZONA 6</v>
      </c>
      <c r="AD154" s="263">
        <f>VLOOKUP(AC154,TABLAS!$V$18:$W$28,2,FALSE)</f>
        <v>1.1000000000000001</v>
      </c>
      <c r="AE154" s="44"/>
      <c r="AF154" s="44"/>
      <c r="AG154" s="279">
        <f t="shared" si="31"/>
        <v>0</v>
      </c>
      <c r="AH154" s="255">
        <f>IF($AG154&lt;TABLAS!$O$4,TABLAS!$P$4,IF($AG154&lt;TABLAS!$O$5,TABLAS!$P$5,IF($AG154&lt;TABLAS!$O$6,TABLAS!$P$6,IF($AG154&gt;TABLAS!$N$7,TABLAS!$P$7))))</f>
        <v>1</v>
      </c>
      <c r="AI154" s="255">
        <f>VLOOKUP($AH154,TABLAS!$P$4:$R$7,3,FALSE)</f>
        <v>3.4999999999999996E-3</v>
      </c>
      <c r="AJ154" s="255">
        <f>VLOOKUP($AH$3,TABLAS!$P$4:$R$7,2,FALSE)</f>
        <v>0</v>
      </c>
      <c r="AK154" s="280">
        <f t="shared" si="32"/>
        <v>-3.4999999999999996E-3</v>
      </c>
      <c r="AL154" s="44"/>
      <c r="AM154" s="44"/>
      <c r="AN154" s="281">
        <f t="shared" si="33"/>
        <v>0</v>
      </c>
      <c r="AO154" s="44"/>
      <c r="AP154" s="235">
        <f t="shared" si="34"/>
        <v>0</v>
      </c>
      <c r="AQ154" s="44"/>
      <c r="AR154" s="282">
        <f t="shared" si="35"/>
        <v>0</v>
      </c>
      <c r="AS154" s="283">
        <f t="shared" si="36"/>
        <v>0</v>
      </c>
      <c r="AT154" s="44"/>
      <c r="AU154" s="44"/>
      <c r="AV154" s="44"/>
      <c r="AW154" s="44"/>
      <c r="AX154" s="44"/>
      <c r="AY154" s="44"/>
      <c r="AZ154" s="44"/>
      <c r="BA154" s="44"/>
      <c r="BB154" s="44"/>
      <c r="BC154" s="44"/>
      <c r="BD154" s="44"/>
      <c r="BE154" s="44"/>
      <c r="BF154" s="44"/>
      <c r="BG154" s="44"/>
      <c r="BH154" s="44"/>
    </row>
    <row r="155" spans="1:60" ht="35.1" customHeight="1" thickBot="1" x14ac:dyDescent="0.45">
      <c r="A155" s="41">
        <f t="shared" si="37"/>
        <v>153</v>
      </c>
      <c r="B155" s="42">
        <f>Hoja2!B162</f>
        <v>0</v>
      </c>
      <c r="C155" s="14">
        <f>Hoja2!P162</f>
        <v>0</v>
      </c>
      <c r="D155" s="16">
        <f>Hoja2!C162</f>
        <v>0</v>
      </c>
      <c r="E155" s="15">
        <f>Hoja4!J162</f>
        <v>0</v>
      </c>
      <c r="F155" s="15">
        <f>Hoja4!N162</f>
        <v>0</v>
      </c>
      <c r="G155" s="15"/>
      <c r="H155" s="15">
        <f t="shared" si="26"/>
        <v>0</v>
      </c>
      <c r="I155" s="15">
        <f t="shared" si="27"/>
        <v>0</v>
      </c>
      <c r="J155" s="289" t="s">
        <v>209</v>
      </c>
      <c r="K155" s="44"/>
      <c r="L155" s="44"/>
      <c r="M155" s="44"/>
      <c r="N155" s="44"/>
      <c r="O155" s="44"/>
      <c r="P155" s="44"/>
      <c r="Q155" s="44"/>
      <c r="R155" s="44"/>
      <c r="S155" s="262">
        <f t="shared" si="28"/>
        <v>0</v>
      </c>
      <c r="T155" s="266" t="str">
        <f t="shared" si="29"/>
        <v>Economico</v>
      </c>
      <c r="U155">
        <f>VLOOKUP(T155,TABLAS!$J$4:$L$9,3,FALSE)</f>
        <v>1320</v>
      </c>
      <c r="V155">
        <f t="shared" si="38"/>
        <v>2026</v>
      </c>
      <c r="W155" t="str">
        <f>INICIO!$C$28</f>
        <v>2026</v>
      </c>
      <c r="X155" s="268">
        <f t="shared" si="30"/>
        <v>0</v>
      </c>
      <c r="Y155" s="269" t="str">
        <f>IF(X155&lt;TABLAS!$P$18,TABLAS!$Q$18,IF(X155&lt;TABLAS!$P$19,TABLAS!$Q$19,IF(X155&lt;TABLAS!$P$20,TABLAS!$Q$20,IF(X155&lt;TABLAS!$P$21,TABLAS!$Q$21,IF(X155&lt;TABLAS!$P$22,TABLAS!$Q$22,IF(X155&lt;TABLAS!$P$23,TABLAS!$Q$23,IF(X155&lt;TABLAS!$P$24,TABLAS!$Q$24,IF(X155&lt;TABLAS!$P$25,TABLAS!$Q$25,IF(X155&lt;TABLAS!$P$26,TABLAS!$Q$26,IF(X155&lt;TABLAS!$P$27,TABLAS!$Q$27,IF(X155&gt;=TABLAS!$O$28,TABLAS!$Q$28)))))))))))</f>
        <v>0 a 5</v>
      </c>
      <c r="Z155" s="262">
        <f>VLOOKUP(Y155,TABLAS!$J$18:$K$28,2,FALSE)</f>
        <v>1</v>
      </c>
      <c r="AA155" s="274" t="s">
        <v>262</v>
      </c>
      <c r="AB155" s="262">
        <f>VLOOKUP(AA155,TABLAS!$K$34:$L$39,2,FALSE)</f>
        <v>1</v>
      </c>
      <c r="AC155" s="262" t="str">
        <f>INICIO!$C$11</f>
        <v>ZONA 6</v>
      </c>
      <c r="AD155" s="263">
        <f>VLOOKUP(AC155,TABLAS!$V$18:$W$28,2,FALSE)</f>
        <v>1.1000000000000001</v>
      </c>
      <c r="AE155" s="44"/>
      <c r="AF155" s="44"/>
      <c r="AG155" s="279">
        <f t="shared" si="31"/>
        <v>0</v>
      </c>
      <c r="AH155" s="255">
        <f>IF($AG155&lt;TABLAS!$O$4,TABLAS!$P$4,IF($AG155&lt;TABLAS!$O$5,TABLAS!$P$5,IF($AG155&lt;TABLAS!$O$6,TABLAS!$P$6,IF($AG155&gt;TABLAS!$N$7,TABLAS!$P$7))))</f>
        <v>1</v>
      </c>
      <c r="AI155" s="255">
        <f>VLOOKUP($AH155,TABLAS!$P$4:$R$7,3,FALSE)</f>
        <v>3.4999999999999996E-3</v>
      </c>
      <c r="AJ155" s="255">
        <f>VLOOKUP($AH$3,TABLAS!$P$4:$R$7,2,FALSE)</f>
        <v>0</v>
      </c>
      <c r="AK155" s="280">
        <f t="shared" si="32"/>
        <v>-3.4999999999999996E-3</v>
      </c>
      <c r="AL155" s="44"/>
      <c r="AM155" s="44"/>
      <c r="AN155" s="281">
        <f t="shared" si="33"/>
        <v>0</v>
      </c>
      <c r="AO155" s="44"/>
      <c r="AP155" s="235">
        <f t="shared" si="34"/>
        <v>0</v>
      </c>
      <c r="AQ155" s="44"/>
      <c r="AR155" s="282">
        <f t="shared" si="35"/>
        <v>0</v>
      </c>
      <c r="AS155" s="283">
        <f t="shared" si="36"/>
        <v>0</v>
      </c>
      <c r="AT155" s="44"/>
      <c r="AU155" s="44"/>
      <c r="AV155" s="44"/>
      <c r="AW155" s="44"/>
      <c r="AX155" s="44"/>
      <c r="AY155" s="44"/>
      <c r="AZ155" s="44"/>
      <c r="BA155" s="44"/>
      <c r="BB155" s="44"/>
      <c r="BC155" s="44"/>
      <c r="BD155" s="44"/>
      <c r="BE155" s="44"/>
      <c r="BF155" s="44"/>
      <c r="BG155" s="44"/>
      <c r="BH155" s="44"/>
    </row>
    <row r="156" spans="1:60" ht="35.1" customHeight="1" thickBot="1" x14ac:dyDescent="0.45">
      <c r="A156" s="41">
        <f t="shared" si="37"/>
        <v>154</v>
      </c>
      <c r="B156" s="42">
        <f>Hoja2!B163</f>
        <v>0</v>
      </c>
      <c r="C156" s="14">
        <f>Hoja2!P163</f>
        <v>0</v>
      </c>
      <c r="D156" s="16">
        <f>Hoja2!C163</f>
        <v>0</v>
      </c>
      <c r="E156" s="15">
        <f>Hoja4!J163</f>
        <v>0</v>
      </c>
      <c r="F156" s="15">
        <f>Hoja4!N163</f>
        <v>0</v>
      </c>
      <c r="G156" s="15"/>
      <c r="H156" s="15">
        <f t="shared" si="26"/>
        <v>0</v>
      </c>
      <c r="I156" s="15">
        <f t="shared" si="27"/>
        <v>0</v>
      </c>
      <c r="J156" s="289" t="s">
        <v>209</v>
      </c>
      <c r="K156" s="44"/>
      <c r="L156" s="44"/>
      <c r="M156" s="44"/>
      <c r="N156" s="44"/>
      <c r="O156" s="44"/>
      <c r="P156" s="44"/>
      <c r="Q156" s="44"/>
      <c r="R156" s="44"/>
      <c r="S156" s="262">
        <f t="shared" si="28"/>
        <v>0</v>
      </c>
      <c r="T156" s="266" t="str">
        <f t="shared" si="29"/>
        <v>Economico</v>
      </c>
      <c r="U156">
        <f>VLOOKUP(T156,TABLAS!$J$4:$L$9,3,FALSE)</f>
        <v>1320</v>
      </c>
      <c r="V156">
        <f t="shared" si="38"/>
        <v>2026</v>
      </c>
      <c r="W156" t="str">
        <f>INICIO!$C$28</f>
        <v>2026</v>
      </c>
      <c r="X156" s="268">
        <f t="shared" si="30"/>
        <v>0</v>
      </c>
      <c r="Y156" s="269" t="str">
        <f>IF(X156&lt;TABLAS!$P$18,TABLAS!$Q$18,IF(X156&lt;TABLAS!$P$19,TABLAS!$Q$19,IF(X156&lt;TABLAS!$P$20,TABLAS!$Q$20,IF(X156&lt;TABLAS!$P$21,TABLAS!$Q$21,IF(X156&lt;TABLAS!$P$22,TABLAS!$Q$22,IF(X156&lt;TABLAS!$P$23,TABLAS!$Q$23,IF(X156&lt;TABLAS!$P$24,TABLAS!$Q$24,IF(X156&lt;TABLAS!$P$25,TABLAS!$Q$25,IF(X156&lt;TABLAS!$P$26,TABLAS!$Q$26,IF(X156&lt;TABLAS!$P$27,TABLAS!$Q$27,IF(X156&gt;=TABLAS!$O$28,TABLAS!$Q$28)))))))))))</f>
        <v>0 a 5</v>
      </c>
      <c r="Z156" s="262">
        <f>VLOOKUP(Y156,TABLAS!$J$18:$K$28,2,FALSE)</f>
        <v>1</v>
      </c>
      <c r="AA156" s="274" t="s">
        <v>262</v>
      </c>
      <c r="AB156" s="262">
        <f>VLOOKUP(AA156,TABLAS!$K$34:$L$39,2,FALSE)</f>
        <v>1</v>
      </c>
      <c r="AC156" s="262" t="str">
        <f>INICIO!$C$11</f>
        <v>ZONA 6</v>
      </c>
      <c r="AD156" s="263">
        <f>VLOOKUP(AC156,TABLAS!$V$18:$W$28,2,FALSE)</f>
        <v>1.1000000000000001</v>
      </c>
      <c r="AE156" s="44"/>
      <c r="AF156" s="44"/>
      <c r="AG156" s="279">
        <f t="shared" si="31"/>
        <v>0</v>
      </c>
      <c r="AH156" s="255">
        <f>IF($AG156&lt;TABLAS!$O$4,TABLAS!$P$4,IF($AG156&lt;TABLAS!$O$5,TABLAS!$P$5,IF($AG156&lt;TABLAS!$O$6,TABLAS!$P$6,IF($AG156&gt;TABLAS!$N$7,TABLAS!$P$7))))</f>
        <v>1</v>
      </c>
      <c r="AI156" s="255">
        <f>VLOOKUP($AH156,TABLAS!$P$4:$R$7,3,FALSE)</f>
        <v>3.4999999999999996E-3</v>
      </c>
      <c r="AJ156" s="255">
        <f>VLOOKUP($AH$3,TABLAS!$P$4:$R$7,2,FALSE)</f>
        <v>0</v>
      </c>
      <c r="AK156" s="280">
        <f t="shared" si="32"/>
        <v>-3.4999999999999996E-3</v>
      </c>
      <c r="AL156" s="44"/>
      <c r="AM156" s="44"/>
      <c r="AN156" s="281">
        <f t="shared" si="33"/>
        <v>0</v>
      </c>
      <c r="AO156" s="44"/>
      <c r="AP156" s="235">
        <f t="shared" si="34"/>
        <v>0</v>
      </c>
      <c r="AQ156" s="44"/>
      <c r="AR156" s="282">
        <f t="shared" si="35"/>
        <v>0</v>
      </c>
      <c r="AS156" s="283">
        <f t="shared" si="36"/>
        <v>0</v>
      </c>
      <c r="AT156" s="44"/>
      <c r="AU156" s="44"/>
      <c r="AV156" s="44"/>
      <c r="AW156" s="44"/>
      <c r="AX156" s="44"/>
      <c r="AY156" s="44"/>
      <c r="AZ156" s="44"/>
      <c r="BA156" s="44"/>
      <c r="BB156" s="44"/>
      <c r="BC156" s="44"/>
      <c r="BD156" s="44"/>
      <c r="BE156" s="44"/>
      <c r="BF156" s="44"/>
      <c r="BG156" s="44"/>
      <c r="BH156" s="44"/>
    </row>
    <row r="157" spans="1:60" ht="35.1" customHeight="1" thickBot="1" x14ac:dyDescent="0.45">
      <c r="A157" s="22">
        <f t="shared" si="37"/>
        <v>155</v>
      </c>
      <c r="B157" s="43">
        <f>Hoja2!B164</f>
        <v>0</v>
      </c>
      <c r="C157" s="38">
        <f>Hoja2!P164</f>
        <v>0</v>
      </c>
      <c r="D157" s="39">
        <f>Hoja2!C164</f>
        <v>0</v>
      </c>
      <c r="E157" s="40">
        <f>Hoja4!J164</f>
        <v>0</v>
      </c>
      <c r="F157" s="40">
        <f>Hoja4!N164</f>
        <v>0</v>
      </c>
      <c r="G157" s="40"/>
      <c r="H157" s="40">
        <f t="shared" si="26"/>
        <v>0</v>
      </c>
      <c r="I157" s="40">
        <f t="shared" si="27"/>
        <v>0</v>
      </c>
      <c r="J157" s="290" t="s">
        <v>209</v>
      </c>
      <c r="K157" s="44"/>
      <c r="L157" s="44"/>
      <c r="M157" s="44"/>
      <c r="N157" s="44"/>
      <c r="O157" s="44"/>
      <c r="P157" s="44"/>
      <c r="Q157" s="44"/>
      <c r="R157" s="44"/>
      <c r="S157" s="262">
        <f t="shared" si="28"/>
        <v>0</v>
      </c>
      <c r="T157" s="266" t="str">
        <f t="shared" si="29"/>
        <v>Economico</v>
      </c>
      <c r="U157">
        <f>VLOOKUP(T157,TABLAS!$J$4:$L$9,3,FALSE)</f>
        <v>1320</v>
      </c>
      <c r="V157">
        <f t="shared" si="38"/>
        <v>2026</v>
      </c>
      <c r="W157" t="str">
        <f>INICIO!$C$28</f>
        <v>2026</v>
      </c>
      <c r="X157" s="268">
        <f t="shared" si="30"/>
        <v>0</v>
      </c>
      <c r="Y157" s="269" t="str">
        <f>IF(X157&lt;TABLAS!$P$18,TABLAS!$Q$18,IF(X157&lt;TABLAS!$P$19,TABLAS!$Q$19,IF(X157&lt;TABLAS!$P$20,TABLAS!$Q$20,IF(X157&lt;TABLAS!$P$21,TABLAS!$Q$21,IF(X157&lt;TABLAS!$P$22,TABLAS!$Q$22,IF(X157&lt;TABLAS!$P$23,TABLAS!$Q$23,IF(X157&lt;TABLAS!$P$24,TABLAS!$Q$24,IF(X157&lt;TABLAS!$P$25,TABLAS!$Q$25,IF(X157&lt;TABLAS!$P$26,TABLAS!$Q$26,IF(X157&lt;TABLAS!$P$27,TABLAS!$Q$27,IF(X157&gt;=TABLAS!$O$28,TABLAS!$Q$28)))))))))))</f>
        <v>0 a 5</v>
      </c>
      <c r="Z157" s="262">
        <f>VLOOKUP(Y157,TABLAS!$J$18:$K$28,2,FALSE)</f>
        <v>1</v>
      </c>
      <c r="AA157" s="274" t="s">
        <v>262</v>
      </c>
      <c r="AB157" s="262">
        <f>VLOOKUP(AA157,TABLAS!$K$34:$L$39,2,FALSE)</f>
        <v>1</v>
      </c>
      <c r="AC157" s="262" t="str">
        <f>INICIO!$C$11</f>
        <v>ZONA 6</v>
      </c>
      <c r="AD157" s="263">
        <f>VLOOKUP(AC157,TABLAS!$V$18:$W$28,2,FALSE)</f>
        <v>1.1000000000000001</v>
      </c>
      <c r="AE157" s="44"/>
      <c r="AF157" s="44"/>
      <c r="AG157" s="279">
        <f t="shared" si="31"/>
        <v>0</v>
      </c>
      <c r="AH157" s="255">
        <f>IF($AG157&lt;TABLAS!$O$4,TABLAS!$P$4,IF($AG157&lt;TABLAS!$O$5,TABLAS!$P$5,IF($AG157&lt;TABLAS!$O$6,TABLAS!$P$6,IF($AG157&gt;TABLAS!$N$7,TABLAS!$P$7))))</f>
        <v>1</v>
      </c>
      <c r="AI157" s="255">
        <f>VLOOKUP($AH157,TABLAS!$P$4:$R$7,3,FALSE)</f>
        <v>3.4999999999999996E-3</v>
      </c>
      <c r="AJ157" s="255">
        <f>VLOOKUP($AH$3,TABLAS!$P$4:$R$7,2,FALSE)</f>
        <v>0</v>
      </c>
      <c r="AK157" s="280">
        <f t="shared" si="32"/>
        <v>-3.4999999999999996E-3</v>
      </c>
      <c r="AL157" s="44"/>
      <c r="AM157" s="44"/>
      <c r="AN157" s="281">
        <f t="shared" si="33"/>
        <v>0</v>
      </c>
      <c r="AO157" s="44"/>
      <c r="AP157" s="235">
        <f t="shared" si="34"/>
        <v>0</v>
      </c>
      <c r="AQ157" s="44"/>
      <c r="AR157" s="282">
        <f t="shared" si="35"/>
        <v>0</v>
      </c>
      <c r="AS157" s="283">
        <f t="shared" si="36"/>
        <v>0</v>
      </c>
      <c r="AT157" s="44"/>
      <c r="AU157" s="44"/>
      <c r="AV157" s="44"/>
      <c r="AW157" s="44"/>
      <c r="AX157" s="44"/>
      <c r="AY157" s="44"/>
      <c r="AZ157" s="44"/>
      <c r="BA157" s="44"/>
      <c r="BB157" s="44"/>
      <c r="BC157" s="44"/>
      <c r="BD157" s="44"/>
      <c r="BE157" s="44"/>
      <c r="BF157" s="44"/>
      <c r="BG157" s="44"/>
      <c r="BH157" s="44"/>
    </row>
    <row r="158" spans="1:60" ht="35.1" customHeight="1" thickBot="1" x14ac:dyDescent="0.45">
      <c r="A158" s="41">
        <f t="shared" si="37"/>
        <v>156</v>
      </c>
      <c r="B158" s="42">
        <f>Hoja2!B165</f>
        <v>0</v>
      </c>
      <c r="C158" s="14">
        <f>Hoja2!P165</f>
        <v>0</v>
      </c>
      <c r="D158" s="16">
        <f>Hoja2!C165</f>
        <v>0</v>
      </c>
      <c r="E158" s="15">
        <f>Hoja4!J165</f>
        <v>0</v>
      </c>
      <c r="F158" s="15">
        <f>Hoja4!N165</f>
        <v>0</v>
      </c>
      <c r="G158" s="15"/>
      <c r="H158" s="15">
        <f t="shared" si="26"/>
        <v>0</v>
      </c>
      <c r="I158" s="15">
        <f t="shared" si="27"/>
        <v>0</v>
      </c>
      <c r="J158" s="289" t="s">
        <v>209</v>
      </c>
      <c r="K158" s="44"/>
      <c r="L158" s="44"/>
      <c r="M158" s="44"/>
      <c r="N158" s="44"/>
      <c r="O158" s="44"/>
      <c r="P158" s="44"/>
      <c r="Q158" s="44"/>
      <c r="R158" s="44"/>
      <c r="S158" s="262">
        <f t="shared" si="28"/>
        <v>0</v>
      </c>
      <c r="T158" s="266" t="str">
        <f t="shared" si="29"/>
        <v>Economico</v>
      </c>
      <c r="U158">
        <f>VLOOKUP(T158,TABLAS!$J$4:$L$9,3,FALSE)</f>
        <v>1320</v>
      </c>
      <c r="V158">
        <f t="shared" si="38"/>
        <v>2026</v>
      </c>
      <c r="W158" t="str">
        <f>INICIO!$C$28</f>
        <v>2026</v>
      </c>
      <c r="X158" s="268">
        <f t="shared" si="30"/>
        <v>0</v>
      </c>
      <c r="Y158" s="269" t="str">
        <f>IF(X158&lt;TABLAS!$P$18,TABLAS!$Q$18,IF(X158&lt;TABLAS!$P$19,TABLAS!$Q$19,IF(X158&lt;TABLAS!$P$20,TABLAS!$Q$20,IF(X158&lt;TABLAS!$P$21,TABLAS!$Q$21,IF(X158&lt;TABLAS!$P$22,TABLAS!$Q$22,IF(X158&lt;TABLAS!$P$23,TABLAS!$Q$23,IF(X158&lt;TABLAS!$P$24,TABLAS!$Q$24,IF(X158&lt;TABLAS!$P$25,TABLAS!$Q$25,IF(X158&lt;TABLAS!$P$26,TABLAS!$Q$26,IF(X158&lt;TABLAS!$P$27,TABLAS!$Q$27,IF(X158&gt;=TABLAS!$O$28,TABLAS!$Q$28)))))))))))</f>
        <v>0 a 5</v>
      </c>
      <c r="Z158" s="262">
        <f>VLOOKUP(Y158,TABLAS!$J$18:$K$28,2,FALSE)</f>
        <v>1</v>
      </c>
      <c r="AA158" s="274" t="s">
        <v>262</v>
      </c>
      <c r="AB158" s="262">
        <f>VLOOKUP(AA158,TABLAS!$K$34:$L$39,2,FALSE)</f>
        <v>1</v>
      </c>
      <c r="AC158" s="262" t="str">
        <f>INICIO!$C$11</f>
        <v>ZONA 6</v>
      </c>
      <c r="AD158" s="263">
        <f>VLOOKUP(AC158,TABLAS!$V$18:$W$28,2,FALSE)</f>
        <v>1.1000000000000001</v>
      </c>
      <c r="AE158" s="44"/>
      <c r="AF158" s="44"/>
      <c r="AG158" s="279">
        <f t="shared" si="31"/>
        <v>0</v>
      </c>
      <c r="AH158" s="255">
        <f>IF($AG158&lt;TABLAS!$O$4,TABLAS!$P$4,IF($AG158&lt;TABLAS!$O$5,TABLAS!$P$5,IF($AG158&lt;TABLAS!$O$6,TABLAS!$P$6,IF($AG158&gt;TABLAS!$N$7,TABLAS!$P$7))))</f>
        <v>1</v>
      </c>
      <c r="AI158" s="255">
        <f>VLOOKUP($AH158,TABLAS!$P$4:$R$7,3,FALSE)</f>
        <v>3.4999999999999996E-3</v>
      </c>
      <c r="AJ158" s="255">
        <f>VLOOKUP($AH$3,TABLAS!$P$4:$R$7,2,FALSE)</f>
        <v>0</v>
      </c>
      <c r="AK158" s="280">
        <f t="shared" si="32"/>
        <v>-3.4999999999999996E-3</v>
      </c>
      <c r="AL158" s="44"/>
      <c r="AM158" s="44"/>
      <c r="AN158" s="281">
        <f t="shared" si="33"/>
        <v>0</v>
      </c>
      <c r="AO158" s="44"/>
      <c r="AP158" s="235">
        <f t="shared" si="34"/>
        <v>0</v>
      </c>
      <c r="AQ158" s="44"/>
      <c r="AR158" s="282">
        <f t="shared" si="35"/>
        <v>0</v>
      </c>
      <c r="AS158" s="283">
        <f t="shared" si="36"/>
        <v>0</v>
      </c>
      <c r="AT158" s="44"/>
      <c r="AU158" s="44"/>
      <c r="AV158" s="44"/>
      <c r="AW158" s="44"/>
      <c r="AX158" s="44"/>
      <c r="AY158" s="44"/>
      <c r="AZ158" s="44"/>
      <c r="BA158" s="44"/>
      <c r="BB158" s="44"/>
      <c r="BC158" s="44"/>
      <c r="BD158" s="44"/>
      <c r="BE158" s="44"/>
      <c r="BF158" s="44"/>
      <c r="BG158" s="44"/>
      <c r="BH158" s="44"/>
    </row>
    <row r="159" spans="1:60" ht="35.1" customHeight="1" thickBot="1" x14ac:dyDescent="0.45">
      <c r="A159" s="41">
        <f t="shared" si="37"/>
        <v>157</v>
      </c>
      <c r="B159" s="42">
        <f>Hoja2!B166</f>
        <v>0</v>
      </c>
      <c r="C159" s="14">
        <f>Hoja2!P166</f>
        <v>0</v>
      </c>
      <c r="D159" s="16">
        <f>Hoja2!C166</f>
        <v>0</v>
      </c>
      <c r="E159" s="15">
        <f>Hoja4!J166</f>
        <v>0</v>
      </c>
      <c r="F159" s="15">
        <f>Hoja4!N166</f>
        <v>0</v>
      </c>
      <c r="G159" s="15"/>
      <c r="H159" s="15">
        <f t="shared" si="26"/>
        <v>0</v>
      </c>
      <c r="I159" s="15">
        <f t="shared" si="27"/>
        <v>0</v>
      </c>
      <c r="J159" s="289" t="s">
        <v>209</v>
      </c>
      <c r="K159" s="44"/>
      <c r="L159" s="44"/>
      <c r="M159" s="44"/>
      <c r="N159" s="44"/>
      <c r="O159" s="44"/>
      <c r="P159" s="44"/>
      <c r="Q159" s="44"/>
      <c r="R159" s="44"/>
      <c r="S159" s="262">
        <f t="shared" si="28"/>
        <v>0</v>
      </c>
      <c r="T159" s="266" t="str">
        <f t="shared" si="29"/>
        <v>Economico</v>
      </c>
      <c r="U159">
        <f>VLOOKUP(T159,TABLAS!$J$4:$L$9,3,FALSE)</f>
        <v>1320</v>
      </c>
      <c r="V159">
        <f t="shared" si="38"/>
        <v>2026</v>
      </c>
      <c r="W159" t="str">
        <f>INICIO!$C$28</f>
        <v>2026</v>
      </c>
      <c r="X159" s="268">
        <f t="shared" si="30"/>
        <v>0</v>
      </c>
      <c r="Y159" s="269" t="str">
        <f>IF(X159&lt;TABLAS!$P$18,TABLAS!$Q$18,IF(X159&lt;TABLAS!$P$19,TABLAS!$Q$19,IF(X159&lt;TABLAS!$P$20,TABLAS!$Q$20,IF(X159&lt;TABLAS!$P$21,TABLAS!$Q$21,IF(X159&lt;TABLAS!$P$22,TABLAS!$Q$22,IF(X159&lt;TABLAS!$P$23,TABLAS!$Q$23,IF(X159&lt;TABLAS!$P$24,TABLAS!$Q$24,IF(X159&lt;TABLAS!$P$25,TABLAS!$Q$25,IF(X159&lt;TABLAS!$P$26,TABLAS!$Q$26,IF(X159&lt;TABLAS!$P$27,TABLAS!$Q$27,IF(X159&gt;=TABLAS!$O$28,TABLAS!$Q$28)))))))))))</f>
        <v>0 a 5</v>
      </c>
      <c r="Z159" s="262">
        <f>VLOOKUP(Y159,TABLAS!$J$18:$K$28,2,FALSE)</f>
        <v>1</v>
      </c>
      <c r="AA159" s="274" t="s">
        <v>262</v>
      </c>
      <c r="AB159" s="262">
        <f>VLOOKUP(AA159,TABLAS!$K$34:$L$39,2,FALSE)</f>
        <v>1</v>
      </c>
      <c r="AC159" s="262" t="str">
        <f>INICIO!$C$11</f>
        <v>ZONA 6</v>
      </c>
      <c r="AD159" s="263">
        <f>VLOOKUP(AC159,TABLAS!$V$18:$W$28,2,FALSE)</f>
        <v>1.1000000000000001</v>
      </c>
      <c r="AE159" s="44"/>
      <c r="AF159" s="44"/>
      <c r="AG159" s="279">
        <f t="shared" si="31"/>
        <v>0</v>
      </c>
      <c r="AH159" s="255">
        <f>IF($AG159&lt;TABLAS!$O$4,TABLAS!$P$4,IF($AG159&lt;TABLAS!$O$5,TABLAS!$P$5,IF($AG159&lt;TABLAS!$O$6,TABLAS!$P$6,IF($AG159&gt;TABLAS!$N$7,TABLAS!$P$7))))</f>
        <v>1</v>
      </c>
      <c r="AI159" s="255">
        <f>VLOOKUP($AH159,TABLAS!$P$4:$R$7,3,FALSE)</f>
        <v>3.4999999999999996E-3</v>
      </c>
      <c r="AJ159" s="255">
        <f>VLOOKUP($AH$3,TABLAS!$P$4:$R$7,2,FALSE)</f>
        <v>0</v>
      </c>
      <c r="AK159" s="280">
        <f t="shared" si="32"/>
        <v>-3.4999999999999996E-3</v>
      </c>
      <c r="AL159" s="44"/>
      <c r="AM159" s="44"/>
      <c r="AN159" s="281">
        <f t="shared" si="33"/>
        <v>0</v>
      </c>
      <c r="AO159" s="44"/>
      <c r="AP159" s="235">
        <f t="shared" si="34"/>
        <v>0</v>
      </c>
      <c r="AQ159" s="44"/>
      <c r="AR159" s="282">
        <f t="shared" si="35"/>
        <v>0</v>
      </c>
      <c r="AS159" s="283">
        <f t="shared" si="36"/>
        <v>0</v>
      </c>
      <c r="AT159" s="44"/>
      <c r="AU159" s="44"/>
      <c r="AV159" s="44"/>
      <c r="AW159" s="44"/>
      <c r="AX159" s="44"/>
      <c r="AY159" s="44"/>
      <c r="AZ159" s="44"/>
      <c r="BA159" s="44"/>
      <c r="BB159" s="44"/>
      <c r="BC159" s="44"/>
      <c r="BD159" s="44"/>
      <c r="BE159" s="44"/>
      <c r="BF159" s="44"/>
      <c r="BG159" s="44"/>
      <c r="BH159" s="44"/>
    </row>
    <row r="160" spans="1:60" ht="35.1" customHeight="1" thickBot="1" x14ac:dyDescent="0.45">
      <c r="A160" s="41">
        <f t="shared" si="37"/>
        <v>158</v>
      </c>
      <c r="B160" s="42">
        <f>Hoja2!B167</f>
        <v>0</v>
      </c>
      <c r="C160" s="14">
        <f>Hoja2!P167</f>
        <v>0</v>
      </c>
      <c r="D160" s="16">
        <f>Hoja2!C167</f>
        <v>0</v>
      </c>
      <c r="E160" s="15">
        <f>Hoja4!J167</f>
        <v>0</v>
      </c>
      <c r="F160" s="15">
        <f>Hoja4!N167</f>
        <v>0</v>
      </c>
      <c r="G160" s="15"/>
      <c r="H160" s="15">
        <f t="shared" si="26"/>
        <v>0</v>
      </c>
      <c r="I160" s="15">
        <f t="shared" si="27"/>
        <v>0</v>
      </c>
      <c r="J160" s="289" t="s">
        <v>209</v>
      </c>
      <c r="K160" s="44"/>
      <c r="L160" s="44"/>
      <c r="M160" s="44"/>
      <c r="N160" s="44"/>
      <c r="O160" s="44"/>
      <c r="P160" s="44"/>
      <c r="Q160" s="44"/>
      <c r="R160" s="44"/>
      <c r="S160" s="262">
        <f t="shared" si="28"/>
        <v>0</v>
      </c>
      <c r="T160" s="266" t="str">
        <f t="shared" si="29"/>
        <v>Economico</v>
      </c>
      <c r="U160">
        <f>VLOOKUP(T160,TABLAS!$J$4:$L$9,3,FALSE)</f>
        <v>1320</v>
      </c>
      <c r="V160">
        <f t="shared" si="38"/>
        <v>2026</v>
      </c>
      <c r="W160" t="str">
        <f>INICIO!$C$28</f>
        <v>2026</v>
      </c>
      <c r="X160" s="268">
        <f t="shared" si="30"/>
        <v>0</v>
      </c>
      <c r="Y160" s="269" t="str">
        <f>IF(X160&lt;TABLAS!$P$18,TABLAS!$Q$18,IF(X160&lt;TABLAS!$P$19,TABLAS!$Q$19,IF(X160&lt;TABLAS!$P$20,TABLAS!$Q$20,IF(X160&lt;TABLAS!$P$21,TABLAS!$Q$21,IF(X160&lt;TABLAS!$P$22,TABLAS!$Q$22,IF(X160&lt;TABLAS!$P$23,TABLAS!$Q$23,IF(X160&lt;TABLAS!$P$24,TABLAS!$Q$24,IF(X160&lt;TABLAS!$P$25,TABLAS!$Q$25,IF(X160&lt;TABLAS!$P$26,TABLAS!$Q$26,IF(X160&lt;TABLAS!$P$27,TABLAS!$Q$27,IF(X160&gt;=TABLAS!$O$28,TABLAS!$Q$28)))))))))))</f>
        <v>0 a 5</v>
      </c>
      <c r="Z160" s="262">
        <f>VLOOKUP(Y160,TABLAS!$J$18:$K$28,2,FALSE)</f>
        <v>1</v>
      </c>
      <c r="AA160" s="274" t="s">
        <v>262</v>
      </c>
      <c r="AB160" s="262">
        <f>VLOOKUP(AA160,TABLAS!$K$34:$L$39,2,FALSE)</f>
        <v>1</v>
      </c>
      <c r="AC160" s="262" t="str">
        <f>INICIO!$C$11</f>
        <v>ZONA 6</v>
      </c>
      <c r="AD160" s="263">
        <f>VLOOKUP(AC160,TABLAS!$V$18:$W$28,2,FALSE)</f>
        <v>1.1000000000000001</v>
      </c>
      <c r="AE160" s="44"/>
      <c r="AF160" s="44"/>
      <c r="AG160" s="279">
        <f t="shared" si="31"/>
        <v>0</v>
      </c>
      <c r="AH160" s="255">
        <f>IF($AG160&lt;TABLAS!$O$4,TABLAS!$P$4,IF($AG160&lt;TABLAS!$O$5,TABLAS!$P$5,IF($AG160&lt;TABLAS!$O$6,TABLAS!$P$6,IF($AG160&gt;TABLAS!$N$7,TABLAS!$P$7))))</f>
        <v>1</v>
      </c>
      <c r="AI160" s="255">
        <f>VLOOKUP($AH160,TABLAS!$P$4:$R$7,3,FALSE)</f>
        <v>3.4999999999999996E-3</v>
      </c>
      <c r="AJ160" s="255">
        <f>VLOOKUP($AH$3,TABLAS!$P$4:$R$7,2,FALSE)</f>
        <v>0</v>
      </c>
      <c r="AK160" s="280">
        <f t="shared" si="32"/>
        <v>-3.4999999999999996E-3</v>
      </c>
      <c r="AL160" s="44"/>
      <c r="AM160" s="44"/>
      <c r="AN160" s="281">
        <f t="shared" si="33"/>
        <v>0</v>
      </c>
      <c r="AO160" s="44"/>
      <c r="AP160" s="235">
        <f t="shared" si="34"/>
        <v>0</v>
      </c>
      <c r="AQ160" s="44"/>
      <c r="AR160" s="282">
        <f t="shared" si="35"/>
        <v>0</v>
      </c>
      <c r="AS160" s="283">
        <f t="shared" si="36"/>
        <v>0</v>
      </c>
      <c r="AT160" s="44"/>
      <c r="AU160" s="44"/>
      <c r="AV160" s="44"/>
      <c r="AW160" s="44"/>
      <c r="AX160" s="44"/>
      <c r="AY160" s="44"/>
      <c r="AZ160" s="44"/>
      <c r="BA160" s="44"/>
      <c r="BB160" s="44"/>
      <c r="BC160" s="44"/>
      <c r="BD160" s="44"/>
      <c r="BE160" s="44"/>
      <c r="BF160" s="44"/>
      <c r="BG160" s="44"/>
      <c r="BH160" s="44"/>
    </row>
    <row r="161" spans="1:60" ht="35.1" customHeight="1" thickBot="1" x14ac:dyDescent="0.45">
      <c r="A161" s="41">
        <f t="shared" si="37"/>
        <v>159</v>
      </c>
      <c r="B161" s="42">
        <f>Hoja2!B168</f>
        <v>0</v>
      </c>
      <c r="C161" s="14">
        <f>Hoja2!P168</f>
        <v>0</v>
      </c>
      <c r="D161" s="16">
        <f>Hoja2!C168</f>
        <v>0</v>
      </c>
      <c r="E161" s="15">
        <f>Hoja4!J168</f>
        <v>0</v>
      </c>
      <c r="F161" s="15">
        <f>Hoja4!N168</f>
        <v>0</v>
      </c>
      <c r="G161" s="15"/>
      <c r="H161" s="15">
        <f t="shared" si="26"/>
        <v>0</v>
      </c>
      <c r="I161" s="15">
        <f t="shared" si="27"/>
        <v>0</v>
      </c>
      <c r="J161" s="289" t="s">
        <v>209</v>
      </c>
      <c r="K161" s="44"/>
      <c r="L161" s="44"/>
      <c r="M161" s="44"/>
      <c r="N161" s="44"/>
      <c r="O161" s="44"/>
      <c r="P161" s="44"/>
      <c r="Q161" s="44"/>
      <c r="R161" s="44"/>
      <c r="S161" s="262">
        <f t="shared" si="28"/>
        <v>0</v>
      </c>
      <c r="T161" s="266" t="str">
        <f t="shared" si="29"/>
        <v>Economico</v>
      </c>
      <c r="U161">
        <f>VLOOKUP(T161,TABLAS!$J$4:$L$9,3,FALSE)</f>
        <v>1320</v>
      </c>
      <c r="V161">
        <f t="shared" si="38"/>
        <v>2026</v>
      </c>
      <c r="W161" t="str">
        <f>INICIO!$C$28</f>
        <v>2026</v>
      </c>
      <c r="X161" s="268">
        <f t="shared" si="30"/>
        <v>0</v>
      </c>
      <c r="Y161" s="269" t="str">
        <f>IF(X161&lt;TABLAS!$P$18,TABLAS!$Q$18,IF(X161&lt;TABLAS!$P$19,TABLAS!$Q$19,IF(X161&lt;TABLAS!$P$20,TABLAS!$Q$20,IF(X161&lt;TABLAS!$P$21,TABLAS!$Q$21,IF(X161&lt;TABLAS!$P$22,TABLAS!$Q$22,IF(X161&lt;TABLAS!$P$23,TABLAS!$Q$23,IF(X161&lt;TABLAS!$P$24,TABLAS!$Q$24,IF(X161&lt;TABLAS!$P$25,TABLAS!$Q$25,IF(X161&lt;TABLAS!$P$26,TABLAS!$Q$26,IF(X161&lt;TABLAS!$P$27,TABLAS!$Q$27,IF(X161&gt;=TABLAS!$O$28,TABLAS!$Q$28)))))))))))</f>
        <v>0 a 5</v>
      </c>
      <c r="Z161" s="262">
        <f>VLOOKUP(Y161,TABLAS!$J$18:$K$28,2,FALSE)</f>
        <v>1</v>
      </c>
      <c r="AA161" s="274" t="s">
        <v>262</v>
      </c>
      <c r="AB161" s="262">
        <f>VLOOKUP(AA161,TABLAS!$K$34:$L$39,2,FALSE)</f>
        <v>1</v>
      </c>
      <c r="AC161" s="262" t="str">
        <f>INICIO!$C$11</f>
        <v>ZONA 6</v>
      </c>
      <c r="AD161" s="263">
        <f>VLOOKUP(AC161,TABLAS!$V$18:$W$28,2,FALSE)</f>
        <v>1.1000000000000001</v>
      </c>
      <c r="AE161" s="44"/>
      <c r="AF161" s="44"/>
      <c r="AG161" s="279">
        <f t="shared" si="31"/>
        <v>0</v>
      </c>
      <c r="AH161" s="255">
        <f>IF($AG161&lt;TABLAS!$O$4,TABLAS!$P$4,IF($AG161&lt;TABLAS!$O$5,TABLAS!$P$5,IF($AG161&lt;TABLAS!$O$6,TABLAS!$P$6,IF($AG161&gt;TABLAS!$N$7,TABLAS!$P$7))))</f>
        <v>1</v>
      </c>
      <c r="AI161" s="255">
        <f>VLOOKUP($AH161,TABLAS!$P$4:$R$7,3,FALSE)</f>
        <v>3.4999999999999996E-3</v>
      </c>
      <c r="AJ161" s="255">
        <f>VLOOKUP($AH$3,TABLAS!$P$4:$R$7,2,FALSE)</f>
        <v>0</v>
      </c>
      <c r="AK161" s="280">
        <f t="shared" si="32"/>
        <v>-3.4999999999999996E-3</v>
      </c>
      <c r="AL161" s="44"/>
      <c r="AM161" s="44"/>
      <c r="AN161" s="281">
        <f t="shared" si="33"/>
        <v>0</v>
      </c>
      <c r="AO161" s="44"/>
      <c r="AP161" s="235">
        <f t="shared" si="34"/>
        <v>0</v>
      </c>
      <c r="AQ161" s="44"/>
      <c r="AR161" s="282">
        <f t="shared" si="35"/>
        <v>0</v>
      </c>
      <c r="AS161" s="283">
        <f t="shared" si="36"/>
        <v>0</v>
      </c>
      <c r="AT161" s="44"/>
      <c r="AU161" s="44"/>
      <c r="AV161" s="44"/>
      <c r="AW161" s="44"/>
      <c r="AX161" s="44"/>
      <c r="AY161" s="44"/>
      <c r="AZ161" s="44"/>
      <c r="BA161" s="44"/>
      <c r="BB161" s="44"/>
      <c r="BC161" s="44"/>
      <c r="BD161" s="44"/>
      <c r="BE161" s="44"/>
      <c r="BF161" s="44"/>
      <c r="BG161" s="44"/>
      <c r="BH161" s="44"/>
    </row>
    <row r="162" spans="1:60" ht="35.1" customHeight="1" thickBot="1" x14ac:dyDescent="0.45">
      <c r="A162" s="22">
        <f t="shared" si="37"/>
        <v>160</v>
      </c>
      <c r="B162" s="43">
        <f>Hoja2!B169</f>
        <v>0</v>
      </c>
      <c r="C162" s="38">
        <f>Hoja2!P169</f>
        <v>0</v>
      </c>
      <c r="D162" s="39">
        <f>Hoja2!C169</f>
        <v>0</v>
      </c>
      <c r="E162" s="40">
        <f>Hoja4!J169</f>
        <v>0</v>
      </c>
      <c r="F162" s="40">
        <f>Hoja4!N169</f>
        <v>0</v>
      </c>
      <c r="G162" s="40"/>
      <c r="H162" s="40">
        <f t="shared" si="26"/>
        <v>0</v>
      </c>
      <c r="I162" s="40">
        <f t="shared" si="27"/>
        <v>0</v>
      </c>
      <c r="J162" s="290" t="s">
        <v>209</v>
      </c>
      <c r="K162" s="44"/>
      <c r="L162" s="44"/>
      <c r="M162" s="44"/>
      <c r="N162" s="44"/>
      <c r="O162" s="44"/>
      <c r="P162" s="44"/>
      <c r="Q162" s="44"/>
      <c r="R162" s="44"/>
      <c r="S162" s="262">
        <f t="shared" si="28"/>
        <v>0</v>
      </c>
      <c r="T162" s="266" t="str">
        <f t="shared" si="29"/>
        <v>Economico</v>
      </c>
      <c r="U162">
        <f>VLOOKUP(T162,TABLAS!$J$4:$L$9,3,FALSE)</f>
        <v>1320</v>
      </c>
      <c r="V162">
        <f t="shared" si="38"/>
        <v>2026</v>
      </c>
      <c r="W162" t="str">
        <f>INICIO!$C$28</f>
        <v>2026</v>
      </c>
      <c r="X162" s="268">
        <f t="shared" si="30"/>
        <v>0</v>
      </c>
      <c r="Y162" s="269" t="str">
        <f>IF(X162&lt;TABLAS!$P$18,TABLAS!$Q$18,IF(X162&lt;TABLAS!$P$19,TABLAS!$Q$19,IF(X162&lt;TABLAS!$P$20,TABLAS!$Q$20,IF(X162&lt;TABLAS!$P$21,TABLAS!$Q$21,IF(X162&lt;TABLAS!$P$22,TABLAS!$Q$22,IF(X162&lt;TABLAS!$P$23,TABLAS!$Q$23,IF(X162&lt;TABLAS!$P$24,TABLAS!$Q$24,IF(X162&lt;TABLAS!$P$25,TABLAS!$Q$25,IF(X162&lt;TABLAS!$P$26,TABLAS!$Q$26,IF(X162&lt;TABLAS!$P$27,TABLAS!$Q$27,IF(X162&gt;=TABLAS!$O$28,TABLAS!$Q$28)))))))))))</f>
        <v>0 a 5</v>
      </c>
      <c r="Z162" s="262">
        <f>VLOOKUP(Y162,TABLAS!$J$18:$K$28,2,FALSE)</f>
        <v>1</v>
      </c>
      <c r="AA162" s="274" t="s">
        <v>262</v>
      </c>
      <c r="AB162" s="262">
        <f>VLOOKUP(AA162,TABLAS!$K$34:$L$39,2,FALSE)</f>
        <v>1</v>
      </c>
      <c r="AC162" s="262" t="str">
        <f>INICIO!$C$11</f>
        <v>ZONA 6</v>
      </c>
      <c r="AD162" s="263">
        <f>VLOOKUP(AC162,TABLAS!$V$18:$W$28,2,FALSE)</f>
        <v>1.1000000000000001</v>
      </c>
      <c r="AE162" s="44"/>
      <c r="AF162" s="44"/>
      <c r="AG162" s="279">
        <f t="shared" si="31"/>
        <v>0</v>
      </c>
      <c r="AH162" s="255">
        <f>IF($AG162&lt;TABLAS!$O$4,TABLAS!$P$4,IF($AG162&lt;TABLAS!$O$5,TABLAS!$P$5,IF($AG162&lt;TABLAS!$O$6,TABLAS!$P$6,IF($AG162&gt;TABLAS!$N$7,TABLAS!$P$7))))</f>
        <v>1</v>
      </c>
      <c r="AI162" s="255">
        <f>VLOOKUP($AH162,TABLAS!$P$4:$R$7,3,FALSE)</f>
        <v>3.4999999999999996E-3</v>
      </c>
      <c r="AJ162" s="255">
        <f>VLOOKUP($AH$3,TABLAS!$P$4:$R$7,2,FALSE)</f>
        <v>0</v>
      </c>
      <c r="AK162" s="280">
        <f t="shared" si="32"/>
        <v>-3.4999999999999996E-3</v>
      </c>
      <c r="AL162" s="44"/>
      <c r="AM162" s="44"/>
      <c r="AN162" s="281">
        <f t="shared" si="33"/>
        <v>0</v>
      </c>
      <c r="AO162" s="44"/>
      <c r="AP162" s="235">
        <f t="shared" si="34"/>
        <v>0</v>
      </c>
      <c r="AQ162" s="44"/>
      <c r="AR162" s="282">
        <f t="shared" si="35"/>
        <v>0</v>
      </c>
      <c r="AS162" s="283">
        <f t="shared" si="36"/>
        <v>0</v>
      </c>
      <c r="AT162" s="44"/>
      <c r="AU162" s="44"/>
      <c r="AV162" s="44"/>
      <c r="AW162" s="44"/>
      <c r="AX162" s="44"/>
      <c r="AY162" s="44"/>
      <c r="AZ162" s="44"/>
      <c r="BA162" s="44"/>
      <c r="BB162" s="44"/>
      <c r="BC162" s="44"/>
      <c r="BD162" s="44"/>
      <c r="BE162" s="44"/>
      <c r="BF162" s="44"/>
      <c r="BG162" s="44"/>
      <c r="BH162" s="44"/>
    </row>
    <row r="163" spans="1:60" ht="35.1" customHeight="1" thickBot="1" x14ac:dyDescent="0.45">
      <c r="A163" s="41">
        <f t="shared" si="37"/>
        <v>161</v>
      </c>
      <c r="B163" s="42">
        <f>Hoja2!B170</f>
        <v>0</v>
      </c>
      <c r="C163" s="14">
        <f>Hoja2!P170</f>
        <v>0</v>
      </c>
      <c r="D163" s="16">
        <f>Hoja2!C170</f>
        <v>0</v>
      </c>
      <c r="E163" s="15">
        <f>Hoja4!J170</f>
        <v>0</v>
      </c>
      <c r="F163" s="15">
        <f>Hoja4!N170</f>
        <v>0</v>
      </c>
      <c r="G163" s="15"/>
      <c r="H163" s="15">
        <f t="shared" si="26"/>
        <v>0</v>
      </c>
      <c r="I163" s="15">
        <f t="shared" si="27"/>
        <v>0</v>
      </c>
      <c r="J163" s="289" t="s">
        <v>209</v>
      </c>
      <c r="K163" s="44"/>
      <c r="L163" s="44"/>
      <c r="M163" s="44"/>
      <c r="N163" s="44"/>
      <c r="O163" s="44"/>
      <c r="P163" s="44"/>
      <c r="Q163" s="44"/>
      <c r="R163" s="44"/>
      <c r="S163" s="262">
        <f t="shared" si="28"/>
        <v>0</v>
      </c>
      <c r="T163" s="266" t="str">
        <f t="shared" si="29"/>
        <v>Economico</v>
      </c>
      <c r="U163">
        <f>VLOOKUP(T163,TABLAS!$J$4:$L$9,3,FALSE)</f>
        <v>1320</v>
      </c>
      <c r="V163">
        <f t="shared" si="38"/>
        <v>2026</v>
      </c>
      <c r="W163" t="str">
        <f>INICIO!$C$28</f>
        <v>2026</v>
      </c>
      <c r="X163" s="268">
        <f t="shared" si="30"/>
        <v>0</v>
      </c>
      <c r="Y163" s="269" t="str">
        <f>IF(X163&lt;TABLAS!$P$18,TABLAS!$Q$18,IF(X163&lt;TABLAS!$P$19,TABLAS!$Q$19,IF(X163&lt;TABLAS!$P$20,TABLAS!$Q$20,IF(X163&lt;TABLAS!$P$21,TABLAS!$Q$21,IF(X163&lt;TABLAS!$P$22,TABLAS!$Q$22,IF(X163&lt;TABLAS!$P$23,TABLAS!$Q$23,IF(X163&lt;TABLAS!$P$24,TABLAS!$Q$24,IF(X163&lt;TABLAS!$P$25,TABLAS!$Q$25,IF(X163&lt;TABLAS!$P$26,TABLAS!$Q$26,IF(X163&lt;TABLAS!$P$27,TABLAS!$Q$27,IF(X163&gt;=TABLAS!$O$28,TABLAS!$Q$28)))))))))))</f>
        <v>0 a 5</v>
      </c>
      <c r="Z163" s="262">
        <f>VLOOKUP(Y163,TABLAS!$J$18:$K$28,2,FALSE)</f>
        <v>1</v>
      </c>
      <c r="AA163" s="274" t="s">
        <v>262</v>
      </c>
      <c r="AB163" s="262">
        <f>VLOOKUP(AA163,TABLAS!$K$34:$L$39,2,FALSE)</f>
        <v>1</v>
      </c>
      <c r="AC163" s="262" t="str">
        <f>INICIO!$C$11</f>
        <v>ZONA 6</v>
      </c>
      <c r="AD163" s="263">
        <f>VLOOKUP(AC163,TABLAS!$V$18:$W$28,2,FALSE)</f>
        <v>1.1000000000000001</v>
      </c>
      <c r="AE163" s="44"/>
      <c r="AF163" s="44"/>
      <c r="AG163" s="279">
        <f t="shared" si="31"/>
        <v>0</v>
      </c>
      <c r="AH163" s="255">
        <f>IF($AG163&lt;TABLAS!$O$4,TABLAS!$P$4,IF($AG163&lt;TABLAS!$O$5,TABLAS!$P$5,IF($AG163&lt;TABLAS!$O$6,TABLAS!$P$6,IF($AG163&gt;TABLAS!$N$7,TABLAS!$P$7))))</f>
        <v>1</v>
      </c>
      <c r="AI163" s="255">
        <f>VLOOKUP($AH163,TABLAS!$P$4:$R$7,3,FALSE)</f>
        <v>3.4999999999999996E-3</v>
      </c>
      <c r="AJ163" s="255">
        <f>VLOOKUP($AH$3,TABLAS!$P$4:$R$7,2,FALSE)</f>
        <v>0</v>
      </c>
      <c r="AK163" s="280">
        <f t="shared" si="32"/>
        <v>-3.4999999999999996E-3</v>
      </c>
      <c r="AL163" s="44"/>
      <c r="AM163" s="44"/>
      <c r="AN163" s="281">
        <f t="shared" si="33"/>
        <v>0</v>
      </c>
      <c r="AO163" s="44"/>
      <c r="AP163" s="235">
        <f t="shared" si="34"/>
        <v>0</v>
      </c>
      <c r="AQ163" s="44"/>
      <c r="AR163" s="282">
        <f t="shared" si="35"/>
        <v>0</v>
      </c>
      <c r="AS163" s="283">
        <f t="shared" si="36"/>
        <v>0</v>
      </c>
      <c r="AT163" s="44"/>
      <c r="AU163" s="44"/>
      <c r="AV163" s="44"/>
      <c r="AW163" s="44"/>
      <c r="AX163" s="44"/>
      <c r="AY163" s="44"/>
      <c r="AZ163" s="44"/>
      <c r="BA163" s="44"/>
      <c r="BB163" s="44"/>
      <c r="BC163" s="44"/>
      <c r="BD163" s="44"/>
      <c r="BE163" s="44"/>
      <c r="BF163" s="44"/>
      <c r="BG163" s="44"/>
      <c r="BH163" s="44"/>
    </row>
    <row r="164" spans="1:60" ht="35.1" customHeight="1" thickBot="1" x14ac:dyDescent="0.45">
      <c r="A164" s="41">
        <f t="shared" si="37"/>
        <v>162</v>
      </c>
      <c r="B164" s="42">
        <f>Hoja2!B171</f>
        <v>0</v>
      </c>
      <c r="C164" s="14">
        <f>Hoja2!P171</f>
        <v>0</v>
      </c>
      <c r="D164" s="16">
        <f>Hoja2!C171</f>
        <v>0</v>
      </c>
      <c r="E164" s="15">
        <f>Hoja4!J171</f>
        <v>0</v>
      </c>
      <c r="F164" s="15">
        <f>Hoja4!N171</f>
        <v>0</v>
      </c>
      <c r="G164" s="15"/>
      <c r="H164" s="15">
        <f t="shared" si="26"/>
        <v>0</v>
      </c>
      <c r="I164" s="15">
        <f t="shared" si="27"/>
        <v>0</v>
      </c>
      <c r="J164" s="289" t="s">
        <v>209</v>
      </c>
      <c r="K164" s="44"/>
      <c r="L164" s="44"/>
      <c r="M164" s="44"/>
      <c r="N164" s="44"/>
      <c r="O164" s="44"/>
      <c r="P164" s="44"/>
      <c r="Q164" s="44"/>
      <c r="R164" s="44"/>
      <c r="S164" s="262">
        <f t="shared" si="28"/>
        <v>0</v>
      </c>
      <c r="T164" s="266" t="str">
        <f t="shared" si="29"/>
        <v>Economico</v>
      </c>
      <c r="U164">
        <f>VLOOKUP(T164,TABLAS!$J$4:$L$9,3,FALSE)</f>
        <v>1320</v>
      </c>
      <c r="V164">
        <f t="shared" si="38"/>
        <v>2026</v>
      </c>
      <c r="W164" t="str">
        <f>INICIO!$C$28</f>
        <v>2026</v>
      </c>
      <c r="X164" s="268">
        <f t="shared" si="30"/>
        <v>0</v>
      </c>
      <c r="Y164" s="269" t="str">
        <f>IF(X164&lt;TABLAS!$P$18,TABLAS!$Q$18,IF(X164&lt;TABLAS!$P$19,TABLAS!$Q$19,IF(X164&lt;TABLAS!$P$20,TABLAS!$Q$20,IF(X164&lt;TABLAS!$P$21,TABLAS!$Q$21,IF(X164&lt;TABLAS!$P$22,TABLAS!$Q$22,IF(X164&lt;TABLAS!$P$23,TABLAS!$Q$23,IF(X164&lt;TABLAS!$P$24,TABLAS!$Q$24,IF(X164&lt;TABLAS!$P$25,TABLAS!$Q$25,IF(X164&lt;TABLAS!$P$26,TABLAS!$Q$26,IF(X164&lt;TABLAS!$P$27,TABLAS!$Q$27,IF(X164&gt;=TABLAS!$O$28,TABLAS!$Q$28)))))))))))</f>
        <v>0 a 5</v>
      </c>
      <c r="Z164" s="262">
        <f>VLOOKUP(Y164,TABLAS!$J$18:$K$28,2,FALSE)</f>
        <v>1</v>
      </c>
      <c r="AA164" s="274" t="s">
        <v>262</v>
      </c>
      <c r="AB164" s="262">
        <f>VLOOKUP(AA164,TABLAS!$K$34:$L$39,2,FALSE)</f>
        <v>1</v>
      </c>
      <c r="AC164" s="262" t="str">
        <f>INICIO!$C$11</f>
        <v>ZONA 6</v>
      </c>
      <c r="AD164" s="263">
        <f>VLOOKUP(AC164,TABLAS!$V$18:$W$28,2,FALSE)</f>
        <v>1.1000000000000001</v>
      </c>
      <c r="AE164" s="44"/>
      <c r="AF164" s="44"/>
      <c r="AG164" s="279">
        <f t="shared" si="31"/>
        <v>0</v>
      </c>
      <c r="AH164" s="255">
        <f>IF($AG164&lt;TABLAS!$O$4,TABLAS!$P$4,IF($AG164&lt;TABLAS!$O$5,TABLAS!$P$5,IF($AG164&lt;TABLAS!$O$6,TABLAS!$P$6,IF($AG164&gt;TABLAS!$N$7,TABLAS!$P$7))))</f>
        <v>1</v>
      </c>
      <c r="AI164" s="255">
        <f>VLOOKUP($AH164,TABLAS!$P$4:$R$7,3,FALSE)</f>
        <v>3.4999999999999996E-3</v>
      </c>
      <c r="AJ164" s="255">
        <f>VLOOKUP($AH$3,TABLAS!$P$4:$R$7,2,FALSE)</f>
        <v>0</v>
      </c>
      <c r="AK164" s="280">
        <f t="shared" si="32"/>
        <v>-3.4999999999999996E-3</v>
      </c>
      <c r="AL164" s="44"/>
      <c r="AM164" s="44"/>
      <c r="AN164" s="281">
        <f t="shared" si="33"/>
        <v>0</v>
      </c>
      <c r="AO164" s="44"/>
      <c r="AP164" s="235">
        <f t="shared" si="34"/>
        <v>0</v>
      </c>
      <c r="AQ164" s="44"/>
      <c r="AR164" s="282">
        <f t="shared" si="35"/>
        <v>0</v>
      </c>
      <c r="AS164" s="283">
        <f t="shared" si="36"/>
        <v>0</v>
      </c>
      <c r="AT164" s="44"/>
      <c r="AU164" s="44"/>
      <c r="AV164" s="44"/>
      <c r="AW164" s="44"/>
      <c r="AX164" s="44"/>
      <c r="AY164" s="44"/>
      <c r="AZ164" s="44"/>
      <c r="BA164" s="44"/>
      <c r="BB164" s="44"/>
      <c r="BC164" s="44"/>
      <c r="BD164" s="44"/>
      <c r="BE164" s="44"/>
      <c r="BF164" s="44"/>
      <c r="BG164" s="44"/>
      <c r="BH164" s="44"/>
    </row>
    <row r="165" spans="1:60" ht="35.1" customHeight="1" thickBot="1" x14ac:dyDescent="0.45">
      <c r="A165" s="41">
        <f t="shared" si="37"/>
        <v>163</v>
      </c>
      <c r="B165" s="42">
        <f>Hoja2!B172</f>
        <v>0</v>
      </c>
      <c r="C165" s="14">
        <f>Hoja2!P172</f>
        <v>0</v>
      </c>
      <c r="D165" s="16">
        <f>Hoja2!C172</f>
        <v>0</v>
      </c>
      <c r="E165" s="15">
        <f>Hoja4!J172</f>
        <v>0</v>
      </c>
      <c r="F165" s="15">
        <f>Hoja4!N172</f>
        <v>0</v>
      </c>
      <c r="G165" s="15"/>
      <c r="H165" s="15">
        <f t="shared" si="26"/>
        <v>0</v>
      </c>
      <c r="I165" s="15">
        <f t="shared" si="27"/>
        <v>0</v>
      </c>
      <c r="J165" s="289" t="s">
        <v>209</v>
      </c>
      <c r="K165" s="44"/>
      <c r="L165" s="44"/>
      <c r="M165" s="44"/>
      <c r="N165" s="44"/>
      <c r="O165" s="44"/>
      <c r="P165" s="44"/>
      <c r="Q165" s="44"/>
      <c r="R165" s="44"/>
      <c r="S165" s="262">
        <f t="shared" si="28"/>
        <v>0</v>
      </c>
      <c r="T165" s="266" t="str">
        <f t="shared" si="29"/>
        <v>Economico</v>
      </c>
      <c r="U165">
        <f>VLOOKUP(T165,TABLAS!$J$4:$L$9,3,FALSE)</f>
        <v>1320</v>
      </c>
      <c r="V165">
        <f t="shared" si="38"/>
        <v>2026</v>
      </c>
      <c r="W165" t="str">
        <f>INICIO!$C$28</f>
        <v>2026</v>
      </c>
      <c r="X165" s="268">
        <f t="shared" si="30"/>
        <v>0</v>
      </c>
      <c r="Y165" s="269" t="str">
        <f>IF(X165&lt;TABLAS!$P$18,TABLAS!$Q$18,IF(X165&lt;TABLAS!$P$19,TABLAS!$Q$19,IF(X165&lt;TABLAS!$P$20,TABLAS!$Q$20,IF(X165&lt;TABLAS!$P$21,TABLAS!$Q$21,IF(X165&lt;TABLAS!$P$22,TABLAS!$Q$22,IF(X165&lt;TABLAS!$P$23,TABLAS!$Q$23,IF(X165&lt;TABLAS!$P$24,TABLAS!$Q$24,IF(X165&lt;TABLAS!$P$25,TABLAS!$Q$25,IF(X165&lt;TABLAS!$P$26,TABLAS!$Q$26,IF(X165&lt;TABLAS!$P$27,TABLAS!$Q$27,IF(X165&gt;=TABLAS!$O$28,TABLAS!$Q$28)))))))))))</f>
        <v>0 a 5</v>
      </c>
      <c r="Z165" s="262">
        <f>VLOOKUP(Y165,TABLAS!$J$18:$K$28,2,FALSE)</f>
        <v>1</v>
      </c>
      <c r="AA165" s="274" t="s">
        <v>262</v>
      </c>
      <c r="AB165" s="262">
        <f>VLOOKUP(AA165,TABLAS!$K$34:$L$39,2,FALSE)</f>
        <v>1</v>
      </c>
      <c r="AC165" s="262" t="str">
        <f>INICIO!$C$11</f>
        <v>ZONA 6</v>
      </c>
      <c r="AD165" s="263">
        <f>VLOOKUP(AC165,TABLAS!$V$18:$W$28,2,FALSE)</f>
        <v>1.1000000000000001</v>
      </c>
      <c r="AE165" s="44"/>
      <c r="AF165" s="44"/>
      <c r="AG165" s="279">
        <f t="shared" si="31"/>
        <v>0</v>
      </c>
      <c r="AH165" s="255">
        <f>IF($AG165&lt;TABLAS!$O$4,TABLAS!$P$4,IF($AG165&lt;TABLAS!$O$5,TABLAS!$P$5,IF($AG165&lt;TABLAS!$O$6,TABLAS!$P$6,IF($AG165&gt;TABLAS!$N$7,TABLAS!$P$7))))</f>
        <v>1</v>
      </c>
      <c r="AI165" s="255">
        <f>VLOOKUP($AH165,TABLAS!$P$4:$R$7,3,FALSE)</f>
        <v>3.4999999999999996E-3</v>
      </c>
      <c r="AJ165" s="255">
        <f>VLOOKUP($AH$3,TABLAS!$P$4:$R$7,2,FALSE)</f>
        <v>0</v>
      </c>
      <c r="AK165" s="280">
        <f t="shared" si="32"/>
        <v>-3.4999999999999996E-3</v>
      </c>
      <c r="AL165" s="44"/>
      <c r="AM165" s="44"/>
      <c r="AN165" s="281">
        <f t="shared" si="33"/>
        <v>0</v>
      </c>
      <c r="AO165" s="44"/>
      <c r="AP165" s="235">
        <f t="shared" si="34"/>
        <v>0</v>
      </c>
      <c r="AQ165" s="44"/>
      <c r="AR165" s="282">
        <f t="shared" si="35"/>
        <v>0</v>
      </c>
      <c r="AS165" s="283">
        <f t="shared" si="36"/>
        <v>0</v>
      </c>
      <c r="AT165" s="44"/>
      <c r="AU165" s="44"/>
      <c r="AV165" s="44"/>
      <c r="AW165" s="44"/>
      <c r="AX165" s="44"/>
      <c r="AY165" s="44"/>
      <c r="AZ165" s="44"/>
      <c r="BA165" s="44"/>
      <c r="BB165" s="44"/>
      <c r="BC165" s="44"/>
      <c r="BD165" s="44"/>
      <c r="BE165" s="44"/>
      <c r="BF165" s="44"/>
      <c r="BG165" s="44"/>
      <c r="BH165" s="44"/>
    </row>
    <row r="166" spans="1:60" ht="35.1" customHeight="1" thickBot="1" x14ac:dyDescent="0.45">
      <c r="A166" s="41">
        <f t="shared" si="37"/>
        <v>164</v>
      </c>
      <c r="B166" s="42">
        <f>Hoja2!B173</f>
        <v>0</v>
      </c>
      <c r="C166" s="14">
        <f>Hoja2!P173</f>
        <v>0</v>
      </c>
      <c r="D166" s="16">
        <f>Hoja2!C173</f>
        <v>0</v>
      </c>
      <c r="E166" s="15">
        <f>Hoja4!J173</f>
        <v>0</v>
      </c>
      <c r="F166" s="15">
        <f>Hoja4!N173</f>
        <v>0</v>
      </c>
      <c r="G166" s="15"/>
      <c r="H166" s="15">
        <f t="shared" si="26"/>
        <v>0</v>
      </c>
      <c r="I166" s="15">
        <f t="shared" si="27"/>
        <v>0</v>
      </c>
      <c r="J166" s="289" t="s">
        <v>209</v>
      </c>
      <c r="K166" s="44"/>
      <c r="L166" s="44"/>
      <c r="M166" s="44"/>
      <c r="N166" s="44"/>
      <c r="O166" s="44"/>
      <c r="P166" s="44"/>
      <c r="Q166" s="44"/>
      <c r="R166" s="44"/>
      <c r="S166" s="262">
        <f t="shared" si="28"/>
        <v>0</v>
      </c>
      <c r="T166" s="266" t="str">
        <f t="shared" si="29"/>
        <v>Economico</v>
      </c>
      <c r="U166">
        <f>VLOOKUP(T166,TABLAS!$J$4:$L$9,3,FALSE)</f>
        <v>1320</v>
      </c>
      <c r="V166">
        <f t="shared" si="38"/>
        <v>2026</v>
      </c>
      <c r="W166" t="str">
        <f>INICIO!$C$28</f>
        <v>2026</v>
      </c>
      <c r="X166" s="268">
        <f t="shared" si="30"/>
        <v>0</v>
      </c>
      <c r="Y166" s="269" t="str">
        <f>IF(X166&lt;TABLAS!$P$18,TABLAS!$Q$18,IF(X166&lt;TABLAS!$P$19,TABLAS!$Q$19,IF(X166&lt;TABLAS!$P$20,TABLAS!$Q$20,IF(X166&lt;TABLAS!$P$21,TABLAS!$Q$21,IF(X166&lt;TABLAS!$P$22,TABLAS!$Q$22,IF(X166&lt;TABLAS!$P$23,TABLAS!$Q$23,IF(X166&lt;TABLAS!$P$24,TABLAS!$Q$24,IF(X166&lt;TABLAS!$P$25,TABLAS!$Q$25,IF(X166&lt;TABLAS!$P$26,TABLAS!$Q$26,IF(X166&lt;TABLAS!$P$27,TABLAS!$Q$27,IF(X166&gt;=TABLAS!$O$28,TABLAS!$Q$28)))))))))))</f>
        <v>0 a 5</v>
      </c>
      <c r="Z166" s="262">
        <f>VLOOKUP(Y166,TABLAS!$J$18:$K$28,2,FALSE)</f>
        <v>1</v>
      </c>
      <c r="AA166" s="274" t="s">
        <v>262</v>
      </c>
      <c r="AB166" s="262">
        <f>VLOOKUP(AA166,TABLAS!$K$34:$L$39,2,FALSE)</f>
        <v>1</v>
      </c>
      <c r="AC166" s="262" t="str">
        <f>INICIO!$C$11</f>
        <v>ZONA 6</v>
      </c>
      <c r="AD166" s="263">
        <f>VLOOKUP(AC166,TABLAS!$V$18:$W$28,2,FALSE)</f>
        <v>1.1000000000000001</v>
      </c>
      <c r="AE166" s="44"/>
      <c r="AF166" s="44"/>
      <c r="AG166" s="279">
        <f t="shared" si="31"/>
        <v>0</v>
      </c>
      <c r="AH166" s="255">
        <f>IF($AG166&lt;TABLAS!$O$4,TABLAS!$P$4,IF($AG166&lt;TABLAS!$O$5,TABLAS!$P$5,IF($AG166&lt;TABLAS!$O$6,TABLAS!$P$6,IF($AG166&gt;TABLAS!$N$7,TABLAS!$P$7))))</f>
        <v>1</v>
      </c>
      <c r="AI166" s="255">
        <f>VLOOKUP($AH166,TABLAS!$P$4:$R$7,3,FALSE)</f>
        <v>3.4999999999999996E-3</v>
      </c>
      <c r="AJ166" s="255">
        <f>VLOOKUP($AH$3,TABLAS!$P$4:$R$7,2,FALSE)</f>
        <v>0</v>
      </c>
      <c r="AK166" s="280">
        <f t="shared" si="32"/>
        <v>-3.4999999999999996E-3</v>
      </c>
      <c r="AL166" s="44"/>
      <c r="AM166" s="44"/>
      <c r="AN166" s="281">
        <f t="shared" si="33"/>
        <v>0</v>
      </c>
      <c r="AO166" s="44"/>
      <c r="AP166" s="235">
        <f t="shared" si="34"/>
        <v>0</v>
      </c>
      <c r="AQ166" s="44"/>
      <c r="AR166" s="282">
        <f t="shared" si="35"/>
        <v>0</v>
      </c>
      <c r="AS166" s="283">
        <f t="shared" si="36"/>
        <v>0</v>
      </c>
      <c r="AT166" s="44"/>
      <c r="AU166" s="44"/>
      <c r="AV166" s="44"/>
      <c r="AW166" s="44"/>
      <c r="AX166" s="44"/>
      <c r="AY166" s="44"/>
      <c r="AZ166" s="44"/>
      <c r="BA166" s="44"/>
      <c r="BB166" s="44"/>
      <c r="BC166" s="44"/>
      <c r="BD166" s="44"/>
      <c r="BE166" s="44"/>
      <c r="BF166" s="44"/>
      <c r="BG166" s="44"/>
      <c r="BH166" s="44"/>
    </row>
    <row r="167" spans="1:60" ht="35.1" customHeight="1" thickBot="1" x14ac:dyDescent="0.45">
      <c r="A167" s="22">
        <f t="shared" si="37"/>
        <v>165</v>
      </c>
      <c r="B167" s="43">
        <f>Hoja2!B174</f>
        <v>0</v>
      </c>
      <c r="C167" s="38">
        <f>Hoja2!P174</f>
        <v>0</v>
      </c>
      <c r="D167" s="39">
        <f>Hoja2!C174</f>
        <v>0</v>
      </c>
      <c r="E167" s="40">
        <f>Hoja4!J174</f>
        <v>0</v>
      </c>
      <c r="F167" s="40">
        <f>Hoja4!N174</f>
        <v>0</v>
      </c>
      <c r="G167" s="40"/>
      <c r="H167" s="40">
        <f t="shared" si="26"/>
        <v>0</v>
      </c>
      <c r="I167" s="40">
        <f t="shared" si="27"/>
        <v>0</v>
      </c>
      <c r="J167" s="290" t="s">
        <v>209</v>
      </c>
      <c r="K167" s="44"/>
      <c r="L167" s="44"/>
      <c r="M167" s="44"/>
      <c r="N167" s="44"/>
      <c r="O167" s="44"/>
      <c r="P167" s="44"/>
      <c r="Q167" s="44"/>
      <c r="R167" s="44"/>
      <c r="S167" s="262">
        <f t="shared" si="28"/>
        <v>0</v>
      </c>
      <c r="T167" s="266" t="str">
        <f t="shared" si="29"/>
        <v>Economico</v>
      </c>
      <c r="U167">
        <f>VLOOKUP(T167,TABLAS!$J$4:$L$9,3,FALSE)</f>
        <v>1320</v>
      </c>
      <c r="V167">
        <f t="shared" si="38"/>
        <v>2026</v>
      </c>
      <c r="W167" t="str">
        <f>INICIO!$C$28</f>
        <v>2026</v>
      </c>
      <c r="X167" s="268">
        <f t="shared" si="30"/>
        <v>0</v>
      </c>
      <c r="Y167" s="269" t="str">
        <f>IF(X167&lt;TABLAS!$P$18,TABLAS!$Q$18,IF(X167&lt;TABLAS!$P$19,TABLAS!$Q$19,IF(X167&lt;TABLAS!$P$20,TABLAS!$Q$20,IF(X167&lt;TABLAS!$P$21,TABLAS!$Q$21,IF(X167&lt;TABLAS!$P$22,TABLAS!$Q$22,IF(X167&lt;TABLAS!$P$23,TABLAS!$Q$23,IF(X167&lt;TABLAS!$P$24,TABLAS!$Q$24,IF(X167&lt;TABLAS!$P$25,TABLAS!$Q$25,IF(X167&lt;TABLAS!$P$26,TABLAS!$Q$26,IF(X167&lt;TABLAS!$P$27,TABLAS!$Q$27,IF(X167&gt;=TABLAS!$O$28,TABLAS!$Q$28)))))))))))</f>
        <v>0 a 5</v>
      </c>
      <c r="Z167" s="262">
        <f>VLOOKUP(Y167,TABLAS!$J$18:$K$28,2,FALSE)</f>
        <v>1</v>
      </c>
      <c r="AA167" s="274" t="s">
        <v>262</v>
      </c>
      <c r="AB167" s="262">
        <f>VLOOKUP(AA167,TABLAS!$K$34:$L$39,2,FALSE)</f>
        <v>1</v>
      </c>
      <c r="AC167" s="262" t="str">
        <f>INICIO!$C$11</f>
        <v>ZONA 6</v>
      </c>
      <c r="AD167" s="263">
        <f>VLOOKUP(AC167,TABLAS!$V$18:$W$28,2,FALSE)</f>
        <v>1.1000000000000001</v>
      </c>
      <c r="AE167" s="44"/>
      <c r="AF167" s="44"/>
      <c r="AG167" s="279">
        <f t="shared" si="31"/>
        <v>0</v>
      </c>
      <c r="AH167" s="255">
        <f>IF($AG167&lt;TABLAS!$O$4,TABLAS!$P$4,IF($AG167&lt;TABLAS!$O$5,TABLAS!$P$5,IF($AG167&lt;TABLAS!$O$6,TABLAS!$P$6,IF($AG167&gt;TABLAS!$N$7,TABLAS!$P$7))))</f>
        <v>1</v>
      </c>
      <c r="AI167" s="255">
        <f>VLOOKUP($AH167,TABLAS!$P$4:$R$7,3,FALSE)</f>
        <v>3.4999999999999996E-3</v>
      </c>
      <c r="AJ167" s="255">
        <f>VLOOKUP($AH$3,TABLAS!$P$4:$R$7,2,FALSE)</f>
        <v>0</v>
      </c>
      <c r="AK167" s="280">
        <f t="shared" si="32"/>
        <v>-3.4999999999999996E-3</v>
      </c>
      <c r="AL167" s="44"/>
      <c r="AM167" s="44"/>
      <c r="AN167" s="281">
        <f t="shared" si="33"/>
        <v>0</v>
      </c>
      <c r="AO167" s="44"/>
      <c r="AP167" s="235">
        <f t="shared" si="34"/>
        <v>0</v>
      </c>
      <c r="AQ167" s="44"/>
      <c r="AR167" s="282">
        <f t="shared" si="35"/>
        <v>0</v>
      </c>
      <c r="AS167" s="283">
        <f t="shared" si="36"/>
        <v>0</v>
      </c>
      <c r="AT167" s="44"/>
      <c r="AU167" s="44"/>
      <c r="AV167" s="44"/>
      <c r="AW167" s="44"/>
      <c r="AX167" s="44"/>
      <c r="AY167" s="44"/>
      <c r="AZ167" s="44"/>
      <c r="BA167" s="44"/>
      <c r="BB167" s="44"/>
      <c r="BC167" s="44"/>
      <c r="BD167" s="44"/>
      <c r="BE167" s="44"/>
      <c r="BF167" s="44"/>
      <c r="BG167" s="44"/>
      <c r="BH167" s="44"/>
    </row>
    <row r="168" spans="1:60" ht="35.1" customHeight="1" thickBot="1" x14ac:dyDescent="0.45">
      <c r="A168" s="41">
        <f t="shared" si="37"/>
        <v>166</v>
      </c>
      <c r="B168" s="42">
        <f>Hoja2!B175</f>
        <v>0</v>
      </c>
      <c r="C168" s="14">
        <f>Hoja2!P175</f>
        <v>0</v>
      </c>
      <c r="D168" s="16">
        <f>Hoja2!C175</f>
        <v>0</v>
      </c>
      <c r="E168" s="15">
        <f>Hoja4!J175</f>
        <v>0</v>
      </c>
      <c r="F168" s="15">
        <f>Hoja4!N175</f>
        <v>0</v>
      </c>
      <c r="G168" s="15"/>
      <c r="H168" s="15">
        <f t="shared" si="26"/>
        <v>0</v>
      </c>
      <c r="I168" s="15">
        <f t="shared" si="27"/>
        <v>0</v>
      </c>
      <c r="J168" s="289" t="s">
        <v>209</v>
      </c>
      <c r="K168" s="44"/>
      <c r="L168" s="44"/>
      <c r="M168" s="44"/>
      <c r="N168" s="44"/>
      <c r="O168" s="44"/>
      <c r="P168" s="44"/>
      <c r="Q168" s="44"/>
      <c r="R168" s="44"/>
      <c r="S168" s="262">
        <f t="shared" si="28"/>
        <v>0</v>
      </c>
      <c r="T168" s="266" t="str">
        <f t="shared" si="29"/>
        <v>Economico</v>
      </c>
      <c r="U168">
        <f>VLOOKUP(T168,TABLAS!$J$4:$L$9,3,FALSE)</f>
        <v>1320</v>
      </c>
      <c r="V168">
        <f t="shared" si="38"/>
        <v>2026</v>
      </c>
      <c r="W168" t="str">
        <f>INICIO!$C$28</f>
        <v>2026</v>
      </c>
      <c r="X168" s="268">
        <f t="shared" si="30"/>
        <v>0</v>
      </c>
      <c r="Y168" s="269" t="str">
        <f>IF(X168&lt;TABLAS!$P$18,TABLAS!$Q$18,IF(X168&lt;TABLAS!$P$19,TABLAS!$Q$19,IF(X168&lt;TABLAS!$P$20,TABLAS!$Q$20,IF(X168&lt;TABLAS!$P$21,TABLAS!$Q$21,IF(X168&lt;TABLAS!$P$22,TABLAS!$Q$22,IF(X168&lt;TABLAS!$P$23,TABLAS!$Q$23,IF(X168&lt;TABLAS!$P$24,TABLAS!$Q$24,IF(X168&lt;TABLAS!$P$25,TABLAS!$Q$25,IF(X168&lt;TABLAS!$P$26,TABLAS!$Q$26,IF(X168&lt;TABLAS!$P$27,TABLAS!$Q$27,IF(X168&gt;=TABLAS!$O$28,TABLAS!$Q$28)))))))))))</f>
        <v>0 a 5</v>
      </c>
      <c r="Z168" s="262">
        <f>VLOOKUP(Y168,TABLAS!$J$18:$K$28,2,FALSE)</f>
        <v>1</v>
      </c>
      <c r="AA168" s="274" t="s">
        <v>262</v>
      </c>
      <c r="AB168" s="262">
        <f>VLOOKUP(AA168,TABLAS!$K$34:$L$39,2,FALSE)</f>
        <v>1</v>
      </c>
      <c r="AC168" s="262" t="str">
        <f>INICIO!$C$11</f>
        <v>ZONA 6</v>
      </c>
      <c r="AD168" s="263">
        <f>VLOOKUP(AC168,TABLAS!$V$18:$W$28,2,FALSE)</f>
        <v>1.1000000000000001</v>
      </c>
      <c r="AE168" s="44"/>
      <c r="AF168" s="44"/>
      <c r="AG168" s="279">
        <f t="shared" si="31"/>
        <v>0</v>
      </c>
      <c r="AH168" s="255">
        <f>IF($AG168&lt;TABLAS!$O$4,TABLAS!$P$4,IF($AG168&lt;TABLAS!$O$5,TABLAS!$P$5,IF($AG168&lt;TABLAS!$O$6,TABLAS!$P$6,IF($AG168&gt;TABLAS!$N$7,TABLAS!$P$7))))</f>
        <v>1</v>
      </c>
      <c r="AI168" s="255">
        <f>VLOOKUP($AH168,TABLAS!$P$4:$R$7,3,FALSE)</f>
        <v>3.4999999999999996E-3</v>
      </c>
      <c r="AJ168" s="255">
        <f>VLOOKUP($AH$3,TABLAS!$P$4:$R$7,2,FALSE)</f>
        <v>0</v>
      </c>
      <c r="AK168" s="280">
        <f t="shared" si="32"/>
        <v>-3.4999999999999996E-3</v>
      </c>
      <c r="AL168" s="44"/>
      <c r="AM168" s="44"/>
      <c r="AN168" s="281">
        <f t="shared" si="33"/>
        <v>0</v>
      </c>
      <c r="AO168" s="44"/>
      <c r="AP168" s="235">
        <f t="shared" si="34"/>
        <v>0</v>
      </c>
      <c r="AQ168" s="44"/>
      <c r="AR168" s="282">
        <f t="shared" si="35"/>
        <v>0</v>
      </c>
      <c r="AS168" s="283">
        <f t="shared" si="36"/>
        <v>0</v>
      </c>
      <c r="AT168" s="44"/>
      <c r="AU168" s="44"/>
      <c r="AV168" s="44"/>
      <c r="AW168" s="44"/>
      <c r="AX168" s="44"/>
      <c r="AY168" s="44"/>
      <c r="AZ168" s="44"/>
      <c r="BA168" s="44"/>
      <c r="BB168" s="44"/>
      <c r="BC168" s="44"/>
      <c r="BD168" s="44"/>
      <c r="BE168" s="44"/>
      <c r="BF168" s="44"/>
      <c r="BG168" s="44"/>
      <c r="BH168" s="44"/>
    </row>
    <row r="169" spans="1:60" ht="35.1" customHeight="1" thickBot="1" x14ac:dyDescent="0.45">
      <c r="A169" s="41">
        <f t="shared" si="37"/>
        <v>167</v>
      </c>
      <c r="B169" s="42">
        <f>Hoja2!B176</f>
        <v>0</v>
      </c>
      <c r="C169" s="14">
        <f>Hoja2!P176</f>
        <v>0</v>
      </c>
      <c r="D169" s="16">
        <f>Hoja2!C176</f>
        <v>0</v>
      </c>
      <c r="E169" s="15">
        <f>Hoja4!J176</f>
        <v>0</v>
      </c>
      <c r="F169" s="15">
        <f>Hoja4!N176</f>
        <v>0</v>
      </c>
      <c r="G169" s="15"/>
      <c r="H169" s="15">
        <f t="shared" si="26"/>
        <v>0</v>
      </c>
      <c r="I169" s="15">
        <f t="shared" si="27"/>
        <v>0</v>
      </c>
      <c r="J169" s="289" t="s">
        <v>209</v>
      </c>
      <c r="K169" s="44"/>
      <c r="L169" s="44"/>
      <c r="M169" s="44"/>
      <c r="N169" s="44"/>
      <c r="O169" s="44"/>
      <c r="P169" s="44"/>
      <c r="Q169" s="44"/>
      <c r="R169" s="44"/>
      <c r="S169" s="262">
        <f t="shared" si="28"/>
        <v>0</v>
      </c>
      <c r="T169" s="266" t="str">
        <f t="shared" si="29"/>
        <v>Economico</v>
      </c>
      <c r="U169">
        <f>VLOOKUP(T169,TABLAS!$J$4:$L$9,3,FALSE)</f>
        <v>1320</v>
      </c>
      <c r="V169">
        <f t="shared" si="38"/>
        <v>2026</v>
      </c>
      <c r="W169" t="str">
        <f>INICIO!$C$28</f>
        <v>2026</v>
      </c>
      <c r="X169" s="268">
        <f t="shared" si="30"/>
        <v>0</v>
      </c>
      <c r="Y169" s="269" t="str">
        <f>IF(X169&lt;TABLAS!$P$18,TABLAS!$Q$18,IF(X169&lt;TABLAS!$P$19,TABLAS!$Q$19,IF(X169&lt;TABLAS!$P$20,TABLAS!$Q$20,IF(X169&lt;TABLAS!$P$21,TABLAS!$Q$21,IF(X169&lt;TABLAS!$P$22,TABLAS!$Q$22,IF(X169&lt;TABLAS!$P$23,TABLAS!$Q$23,IF(X169&lt;TABLAS!$P$24,TABLAS!$Q$24,IF(X169&lt;TABLAS!$P$25,TABLAS!$Q$25,IF(X169&lt;TABLAS!$P$26,TABLAS!$Q$26,IF(X169&lt;TABLAS!$P$27,TABLAS!$Q$27,IF(X169&gt;=TABLAS!$O$28,TABLAS!$Q$28)))))))))))</f>
        <v>0 a 5</v>
      </c>
      <c r="Z169" s="262">
        <f>VLOOKUP(Y169,TABLAS!$J$18:$K$28,2,FALSE)</f>
        <v>1</v>
      </c>
      <c r="AA169" s="274" t="s">
        <v>262</v>
      </c>
      <c r="AB169" s="262">
        <f>VLOOKUP(AA169,TABLAS!$K$34:$L$39,2,FALSE)</f>
        <v>1</v>
      </c>
      <c r="AC169" s="262" t="str">
        <f>INICIO!$C$11</f>
        <v>ZONA 6</v>
      </c>
      <c r="AD169" s="263">
        <f>VLOOKUP(AC169,TABLAS!$V$18:$W$28,2,FALSE)</f>
        <v>1.1000000000000001</v>
      </c>
      <c r="AE169" s="44"/>
      <c r="AF169" s="44"/>
      <c r="AG169" s="279">
        <f t="shared" si="31"/>
        <v>0</v>
      </c>
      <c r="AH169" s="255">
        <f>IF($AG169&lt;TABLAS!$O$4,TABLAS!$P$4,IF($AG169&lt;TABLAS!$O$5,TABLAS!$P$5,IF($AG169&lt;TABLAS!$O$6,TABLAS!$P$6,IF($AG169&gt;TABLAS!$N$7,TABLAS!$P$7))))</f>
        <v>1</v>
      </c>
      <c r="AI169" s="255">
        <f>VLOOKUP($AH169,TABLAS!$P$4:$R$7,3,FALSE)</f>
        <v>3.4999999999999996E-3</v>
      </c>
      <c r="AJ169" s="255">
        <f>VLOOKUP($AH$3,TABLAS!$P$4:$R$7,2,FALSE)</f>
        <v>0</v>
      </c>
      <c r="AK169" s="280">
        <f t="shared" si="32"/>
        <v>-3.4999999999999996E-3</v>
      </c>
      <c r="AL169" s="44"/>
      <c r="AM169" s="44"/>
      <c r="AN169" s="281">
        <f t="shared" si="33"/>
        <v>0</v>
      </c>
      <c r="AO169" s="44"/>
      <c r="AP169" s="235">
        <f t="shared" si="34"/>
        <v>0</v>
      </c>
      <c r="AQ169" s="44"/>
      <c r="AR169" s="282">
        <f t="shared" si="35"/>
        <v>0</v>
      </c>
      <c r="AS169" s="283">
        <f t="shared" si="36"/>
        <v>0</v>
      </c>
      <c r="AT169" s="44"/>
      <c r="AU169" s="44"/>
      <c r="AV169" s="44"/>
      <c r="AW169" s="44"/>
      <c r="AX169" s="44"/>
      <c r="AY169" s="44"/>
      <c r="AZ169" s="44"/>
      <c r="BA169" s="44"/>
      <c r="BB169" s="44"/>
      <c r="BC169" s="44"/>
      <c r="BD169" s="44"/>
      <c r="BE169" s="44"/>
      <c r="BF169" s="44"/>
      <c r="BG169" s="44"/>
      <c r="BH169" s="44"/>
    </row>
    <row r="170" spans="1:60" ht="35.1" customHeight="1" thickBot="1" x14ac:dyDescent="0.45">
      <c r="A170" s="41">
        <f t="shared" si="37"/>
        <v>168</v>
      </c>
      <c r="B170" s="42">
        <f>Hoja2!B177</f>
        <v>0</v>
      </c>
      <c r="C170" s="14">
        <f>Hoja2!P177</f>
        <v>0</v>
      </c>
      <c r="D170" s="16">
        <f>Hoja2!C177</f>
        <v>0</v>
      </c>
      <c r="E170" s="15">
        <f>Hoja4!J177</f>
        <v>0</v>
      </c>
      <c r="F170" s="15">
        <f>Hoja4!N177</f>
        <v>0</v>
      </c>
      <c r="G170" s="15"/>
      <c r="H170" s="15">
        <f t="shared" si="26"/>
        <v>0</v>
      </c>
      <c r="I170" s="15">
        <f t="shared" si="27"/>
        <v>0</v>
      </c>
      <c r="J170" s="289" t="s">
        <v>209</v>
      </c>
      <c r="K170" s="44"/>
      <c r="L170" s="44"/>
      <c r="M170" s="44"/>
      <c r="N170" s="44"/>
      <c r="O170" s="44"/>
      <c r="P170" s="44"/>
      <c r="Q170" s="44"/>
      <c r="R170" s="44"/>
      <c r="S170" s="262">
        <f t="shared" si="28"/>
        <v>0</v>
      </c>
      <c r="T170" s="266" t="str">
        <f t="shared" si="29"/>
        <v>Economico</v>
      </c>
      <c r="U170">
        <f>VLOOKUP(T170,TABLAS!$J$4:$L$9,3,FALSE)</f>
        <v>1320</v>
      </c>
      <c r="V170">
        <f t="shared" si="38"/>
        <v>2026</v>
      </c>
      <c r="W170" t="str">
        <f>INICIO!$C$28</f>
        <v>2026</v>
      </c>
      <c r="X170" s="268">
        <f t="shared" si="30"/>
        <v>0</v>
      </c>
      <c r="Y170" s="269" t="str">
        <f>IF(X170&lt;TABLAS!$P$18,TABLAS!$Q$18,IF(X170&lt;TABLAS!$P$19,TABLAS!$Q$19,IF(X170&lt;TABLAS!$P$20,TABLAS!$Q$20,IF(X170&lt;TABLAS!$P$21,TABLAS!$Q$21,IF(X170&lt;TABLAS!$P$22,TABLAS!$Q$22,IF(X170&lt;TABLAS!$P$23,TABLAS!$Q$23,IF(X170&lt;TABLAS!$P$24,TABLAS!$Q$24,IF(X170&lt;TABLAS!$P$25,TABLAS!$Q$25,IF(X170&lt;TABLAS!$P$26,TABLAS!$Q$26,IF(X170&lt;TABLAS!$P$27,TABLAS!$Q$27,IF(X170&gt;=TABLAS!$O$28,TABLAS!$Q$28)))))))))))</f>
        <v>0 a 5</v>
      </c>
      <c r="Z170" s="262">
        <f>VLOOKUP(Y170,TABLAS!$J$18:$K$28,2,FALSE)</f>
        <v>1</v>
      </c>
      <c r="AA170" s="274" t="s">
        <v>262</v>
      </c>
      <c r="AB170" s="262">
        <f>VLOOKUP(AA170,TABLAS!$K$34:$L$39,2,FALSE)</f>
        <v>1</v>
      </c>
      <c r="AC170" s="262" t="str">
        <f>INICIO!$C$11</f>
        <v>ZONA 6</v>
      </c>
      <c r="AD170" s="263">
        <f>VLOOKUP(AC170,TABLAS!$V$18:$W$28,2,FALSE)</f>
        <v>1.1000000000000001</v>
      </c>
      <c r="AE170" s="44"/>
      <c r="AF170" s="44"/>
      <c r="AG170" s="279">
        <f t="shared" si="31"/>
        <v>0</v>
      </c>
      <c r="AH170" s="255">
        <f>IF($AG170&lt;TABLAS!$O$4,TABLAS!$P$4,IF($AG170&lt;TABLAS!$O$5,TABLAS!$P$5,IF($AG170&lt;TABLAS!$O$6,TABLAS!$P$6,IF($AG170&gt;TABLAS!$N$7,TABLAS!$P$7))))</f>
        <v>1</v>
      </c>
      <c r="AI170" s="255">
        <f>VLOOKUP($AH170,TABLAS!$P$4:$R$7,3,FALSE)</f>
        <v>3.4999999999999996E-3</v>
      </c>
      <c r="AJ170" s="255">
        <f>VLOOKUP($AH$3,TABLAS!$P$4:$R$7,2,FALSE)</f>
        <v>0</v>
      </c>
      <c r="AK170" s="280">
        <f t="shared" si="32"/>
        <v>-3.4999999999999996E-3</v>
      </c>
      <c r="AL170" s="44"/>
      <c r="AM170" s="44"/>
      <c r="AN170" s="281">
        <f t="shared" si="33"/>
        <v>0</v>
      </c>
      <c r="AO170" s="44"/>
      <c r="AP170" s="235">
        <f t="shared" si="34"/>
        <v>0</v>
      </c>
      <c r="AQ170" s="44"/>
      <c r="AR170" s="282">
        <f t="shared" si="35"/>
        <v>0</v>
      </c>
      <c r="AS170" s="283">
        <f t="shared" si="36"/>
        <v>0</v>
      </c>
      <c r="AT170" s="44"/>
      <c r="AU170" s="44"/>
      <c r="AV170" s="44"/>
      <c r="AW170" s="44"/>
      <c r="AX170" s="44"/>
      <c r="AY170" s="44"/>
      <c r="AZ170" s="44"/>
      <c r="BA170" s="44"/>
      <c r="BB170" s="44"/>
      <c r="BC170" s="44"/>
      <c r="BD170" s="44"/>
      <c r="BE170" s="44"/>
      <c r="BF170" s="44"/>
      <c r="BG170" s="44"/>
      <c r="BH170" s="44"/>
    </row>
    <row r="171" spans="1:60" ht="35.1" customHeight="1" thickBot="1" x14ac:dyDescent="0.45">
      <c r="A171" s="41">
        <f t="shared" si="37"/>
        <v>169</v>
      </c>
      <c r="B171" s="42">
        <f>Hoja2!B178</f>
        <v>0</v>
      </c>
      <c r="C171" s="14">
        <f>Hoja2!P178</f>
        <v>0</v>
      </c>
      <c r="D171" s="16">
        <f>Hoja2!C178</f>
        <v>0</v>
      </c>
      <c r="E171" s="15">
        <f>Hoja4!J178</f>
        <v>0</v>
      </c>
      <c r="F171" s="15">
        <f>Hoja4!N178</f>
        <v>0</v>
      </c>
      <c r="G171" s="15"/>
      <c r="H171" s="15">
        <f t="shared" si="26"/>
        <v>0</v>
      </c>
      <c r="I171" s="15">
        <f t="shared" si="27"/>
        <v>0</v>
      </c>
      <c r="J171" s="289" t="s">
        <v>209</v>
      </c>
      <c r="K171" s="44"/>
      <c r="L171" s="44"/>
      <c r="M171" s="44"/>
      <c r="N171" s="44"/>
      <c r="O171" s="44"/>
      <c r="P171" s="44"/>
      <c r="Q171" s="44"/>
      <c r="R171" s="44"/>
      <c r="S171" s="262">
        <f t="shared" si="28"/>
        <v>0</v>
      </c>
      <c r="T171" s="266" t="str">
        <f t="shared" si="29"/>
        <v>Economico</v>
      </c>
      <c r="U171">
        <f>VLOOKUP(T171,TABLAS!$J$4:$L$9,3,FALSE)</f>
        <v>1320</v>
      </c>
      <c r="V171">
        <f t="shared" si="38"/>
        <v>2026</v>
      </c>
      <c r="W171" t="str">
        <f>INICIO!$C$28</f>
        <v>2026</v>
      </c>
      <c r="X171" s="268">
        <f t="shared" si="30"/>
        <v>0</v>
      </c>
      <c r="Y171" s="269" t="str">
        <f>IF(X171&lt;TABLAS!$P$18,TABLAS!$Q$18,IF(X171&lt;TABLAS!$P$19,TABLAS!$Q$19,IF(X171&lt;TABLAS!$P$20,TABLAS!$Q$20,IF(X171&lt;TABLAS!$P$21,TABLAS!$Q$21,IF(X171&lt;TABLAS!$P$22,TABLAS!$Q$22,IF(X171&lt;TABLAS!$P$23,TABLAS!$Q$23,IF(X171&lt;TABLAS!$P$24,TABLAS!$Q$24,IF(X171&lt;TABLAS!$P$25,TABLAS!$Q$25,IF(X171&lt;TABLAS!$P$26,TABLAS!$Q$26,IF(X171&lt;TABLAS!$P$27,TABLAS!$Q$27,IF(X171&gt;=TABLAS!$O$28,TABLAS!$Q$28)))))))))))</f>
        <v>0 a 5</v>
      </c>
      <c r="Z171" s="262">
        <f>VLOOKUP(Y171,TABLAS!$J$18:$K$28,2,FALSE)</f>
        <v>1</v>
      </c>
      <c r="AA171" s="274" t="s">
        <v>262</v>
      </c>
      <c r="AB171" s="262">
        <f>VLOOKUP(AA171,TABLAS!$K$34:$L$39,2,FALSE)</f>
        <v>1</v>
      </c>
      <c r="AC171" s="262" t="str">
        <f>INICIO!$C$11</f>
        <v>ZONA 6</v>
      </c>
      <c r="AD171" s="263">
        <f>VLOOKUP(AC171,TABLAS!$V$18:$W$28,2,FALSE)</f>
        <v>1.1000000000000001</v>
      </c>
      <c r="AE171" s="44"/>
      <c r="AF171" s="44"/>
      <c r="AG171" s="279">
        <f t="shared" si="31"/>
        <v>0</v>
      </c>
      <c r="AH171" s="255">
        <f>IF($AG171&lt;TABLAS!$O$4,TABLAS!$P$4,IF($AG171&lt;TABLAS!$O$5,TABLAS!$P$5,IF($AG171&lt;TABLAS!$O$6,TABLAS!$P$6,IF($AG171&gt;TABLAS!$N$7,TABLAS!$P$7))))</f>
        <v>1</v>
      </c>
      <c r="AI171" s="255">
        <f>VLOOKUP($AH171,TABLAS!$P$4:$R$7,3,FALSE)</f>
        <v>3.4999999999999996E-3</v>
      </c>
      <c r="AJ171" s="255">
        <f>VLOOKUP($AH$3,TABLAS!$P$4:$R$7,2,FALSE)</f>
        <v>0</v>
      </c>
      <c r="AK171" s="280">
        <f t="shared" si="32"/>
        <v>-3.4999999999999996E-3</v>
      </c>
      <c r="AL171" s="44"/>
      <c r="AM171" s="44"/>
      <c r="AN171" s="281">
        <f t="shared" si="33"/>
        <v>0</v>
      </c>
      <c r="AO171" s="44"/>
      <c r="AP171" s="235">
        <f t="shared" si="34"/>
        <v>0</v>
      </c>
      <c r="AQ171" s="44"/>
      <c r="AR171" s="282">
        <f t="shared" si="35"/>
        <v>0</v>
      </c>
      <c r="AS171" s="283">
        <f t="shared" si="36"/>
        <v>0</v>
      </c>
      <c r="AT171" s="44"/>
      <c r="AU171" s="44"/>
      <c r="AV171" s="44"/>
      <c r="AW171" s="44"/>
      <c r="AX171" s="44"/>
      <c r="AY171" s="44"/>
      <c r="AZ171" s="44"/>
      <c r="BA171" s="44"/>
      <c r="BB171" s="44"/>
      <c r="BC171" s="44"/>
      <c r="BD171" s="44"/>
      <c r="BE171" s="44"/>
      <c r="BF171" s="44"/>
      <c r="BG171" s="44"/>
      <c r="BH171" s="44"/>
    </row>
    <row r="172" spans="1:60" ht="35.1" customHeight="1" thickBot="1" x14ac:dyDescent="0.45">
      <c r="A172" s="22">
        <f t="shared" si="37"/>
        <v>170</v>
      </c>
      <c r="B172" s="43">
        <f>Hoja2!B179</f>
        <v>0</v>
      </c>
      <c r="C172" s="38">
        <f>Hoja2!P179</f>
        <v>0</v>
      </c>
      <c r="D172" s="39">
        <f>Hoja2!C179</f>
        <v>0</v>
      </c>
      <c r="E172" s="40">
        <f>Hoja4!J179</f>
        <v>0</v>
      </c>
      <c r="F172" s="40">
        <f>Hoja4!N179</f>
        <v>0</v>
      </c>
      <c r="G172" s="40"/>
      <c r="H172" s="40">
        <f t="shared" si="26"/>
        <v>0</v>
      </c>
      <c r="I172" s="40">
        <f t="shared" si="27"/>
        <v>0</v>
      </c>
      <c r="J172" s="290" t="s">
        <v>209</v>
      </c>
      <c r="K172" s="44"/>
      <c r="L172" s="44"/>
      <c r="M172" s="44"/>
      <c r="N172" s="44"/>
      <c r="O172" s="44"/>
      <c r="P172" s="44"/>
      <c r="Q172" s="44"/>
      <c r="R172" s="44"/>
      <c r="S172" s="262">
        <f t="shared" si="28"/>
        <v>0</v>
      </c>
      <c r="T172" s="266" t="str">
        <f t="shared" si="29"/>
        <v>Economico</v>
      </c>
      <c r="U172">
        <f>VLOOKUP(T172,TABLAS!$J$4:$L$9,3,FALSE)</f>
        <v>1320</v>
      </c>
      <c r="V172">
        <f t="shared" si="38"/>
        <v>2026</v>
      </c>
      <c r="W172" t="str">
        <f>INICIO!$C$28</f>
        <v>2026</v>
      </c>
      <c r="X172" s="268">
        <f t="shared" si="30"/>
        <v>0</v>
      </c>
      <c r="Y172" s="269" t="str">
        <f>IF(X172&lt;TABLAS!$P$18,TABLAS!$Q$18,IF(X172&lt;TABLAS!$P$19,TABLAS!$Q$19,IF(X172&lt;TABLAS!$P$20,TABLAS!$Q$20,IF(X172&lt;TABLAS!$P$21,TABLAS!$Q$21,IF(X172&lt;TABLAS!$P$22,TABLAS!$Q$22,IF(X172&lt;TABLAS!$P$23,TABLAS!$Q$23,IF(X172&lt;TABLAS!$P$24,TABLAS!$Q$24,IF(X172&lt;TABLAS!$P$25,TABLAS!$Q$25,IF(X172&lt;TABLAS!$P$26,TABLAS!$Q$26,IF(X172&lt;TABLAS!$P$27,TABLAS!$Q$27,IF(X172&gt;=TABLAS!$O$28,TABLAS!$Q$28)))))))))))</f>
        <v>0 a 5</v>
      </c>
      <c r="Z172" s="262">
        <f>VLOOKUP(Y172,TABLAS!$J$18:$K$28,2,FALSE)</f>
        <v>1</v>
      </c>
      <c r="AA172" s="274" t="s">
        <v>262</v>
      </c>
      <c r="AB172" s="262">
        <f>VLOOKUP(AA172,TABLAS!$K$34:$L$39,2,FALSE)</f>
        <v>1</v>
      </c>
      <c r="AC172" s="262" t="str">
        <f>INICIO!$C$11</f>
        <v>ZONA 6</v>
      </c>
      <c r="AD172" s="263">
        <f>VLOOKUP(AC172,TABLAS!$V$18:$W$28,2,FALSE)</f>
        <v>1.1000000000000001</v>
      </c>
      <c r="AE172" s="44"/>
      <c r="AF172" s="44"/>
      <c r="AG172" s="279">
        <f t="shared" si="31"/>
        <v>0</v>
      </c>
      <c r="AH172" s="255">
        <f>IF($AG172&lt;TABLAS!$O$4,TABLAS!$P$4,IF($AG172&lt;TABLAS!$O$5,TABLAS!$P$5,IF($AG172&lt;TABLAS!$O$6,TABLAS!$P$6,IF($AG172&gt;TABLAS!$N$7,TABLAS!$P$7))))</f>
        <v>1</v>
      </c>
      <c r="AI172" s="255">
        <f>VLOOKUP($AH172,TABLAS!$P$4:$R$7,3,FALSE)</f>
        <v>3.4999999999999996E-3</v>
      </c>
      <c r="AJ172" s="255">
        <f>VLOOKUP($AH$3,TABLAS!$P$4:$R$7,2,FALSE)</f>
        <v>0</v>
      </c>
      <c r="AK172" s="280">
        <f t="shared" si="32"/>
        <v>-3.4999999999999996E-3</v>
      </c>
      <c r="AL172" s="44"/>
      <c r="AM172" s="44"/>
      <c r="AN172" s="281">
        <f t="shared" si="33"/>
        <v>0</v>
      </c>
      <c r="AO172" s="44"/>
      <c r="AP172" s="235">
        <f t="shared" si="34"/>
        <v>0</v>
      </c>
      <c r="AQ172" s="44"/>
      <c r="AR172" s="282">
        <f t="shared" si="35"/>
        <v>0</v>
      </c>
      <c r="AS172" s="283">
        <f t="shared" si="36"/>
        <v>0</v>
      </c>
      <c r="AT172" s="44"/>
      <c r="AU172" s="44"/>
      <c r="AV172" s="44"/>
      <c r="AW172" s="44"/>
      <c r="AX172" s="44"/>
      <c r="AY172" s="44"/>
      <c r="AZ172" s="44"/>
      <c r="BA172" s="44"/>
      <c r="BB172" s="44"/>
      <c r="BC172" s="44"/>
      <c r="BD172" s="44"/>
      <c r="BE172" s="44"/>
      <c r="BF172" s="44"/>
      <c r="BG172" s="44"/>
      <c r="BH172" s="44"/>
    </row>
    <row r="173" spans="1:60" ht="35.1" customHeight="1" thickBot="1" x14ac:dyDescent="0.45">
      <c r="A173" s="41">
        <f t="shared" si="37"/>
        <v>171</v>
      </c>
      <c r="B173" s="42">
        <f>Hoja2!B180</f>
        <v>0</v>
      </c>
      <c r="C173" s="14">
        <f>Hoja2!P180</f>
        <v>0</v>
      </c>
      <c r="D173" s="16">
        <f>Hoja2!C180</f>
        <v>0</v>
      </c>
      <c r="E173" s="15">
        <f>Hoja4!J180</f>
        <v>0</v>
      </c>
      <c r="F173" s="15">
        <f>Hoja4!N180</f>
        <v>0</v>
      </c>
      <c r="G173" s="15"/>
      <c r="H173" s="15">
        <f t="shared" si="26"/>
        <v>0</v>
      </c>
      <c r="I173" s="15">
        <f t="shared" si="27"/>
        <v>0</v>
      </c>
      <c r="J173" s="289" t="s">
        <v>209</v>
      </c>
      <c r="K173" s="44"/>
      <c r="L173" s="44"/>
      <c r="M173" s="44"/>
      <c r="N173" s="44"/>
      <c r="O173" s="44"/>
      <c r="P173" s="44"/>
      <c r="Q173" s="44"/>
      <c r="R173" s="44"/>
      <c r="S173" s="262">
        <f t="shared" si="28"/>
        <v>0</v>
      </c>
      <c r="T173" s="266" t="str">
        <f t="shared" si="29"/>
        <v>Economico</v>
      </c>
      <c r="U173">
        <f>VLOOKUP(T173,TABLAS!$J$4:$L$9,3,FALSE)</f>
        <v>1320</v>
      </c>
      <c r="V173">
        <f t="shared" si="38"/>
        <v>2026</v>
      </c>
      <c r="W173" t="str">
        <f>INICIO!$C$28</f>
        <v>2026</v>
      </c>
      <c r="X173" s="268">
        <f t="shared" si="30"/>
        <v>0</v>
      </c>
      <c r="Y173" s="269" t="str">
        <f>IF(X173&lt;TABLAS!$P$18,TABLAS!$Q$18,IF(X173&lt;TABLAS!$P$19,TABLAS!$Q$19,IF(X173&lt;TABLAS!$P$20,TABLAS!$Q$20,IF(X173&lt;TABLAS!$P$21,TABLAS!$Q$21,IF(X173&lt;TABLAS!$P$22,TABLAS!$Q$22,IF(X173&lt;TABLAS!$P$23,TABLAS!$Q$23,IF(X173&lt;TABLAS!$P$24,TABLAS!$Q$24,IF(X173&lt;TABLAS!$P$25,TABLAS!$Q$25,IF(X173&lt;TABLAS!$P$26,TABLAS!$Q$26,IF(X173&lt;TABLAS!$P$27,TABLAS!$Q$27,IF(X173&gt;=TABLAS!$O$28,TABLAS!$Q$28)))))))))))</f>
        <v>0 a 5</v>
      </c>
      <c r="Z173" s="262">
        <f>VLOOKUP(Y173,TABLAS!$J$18:$K$28,2,FALSE)</f>
        <v>1</v>
      </c>
      <c r="AA173" s="274" t="s">
        <v>262</v>
      </c>
      <c r="AB173" s="262">
        <f>VLOOKUP(AA173,TABLAS!$K$34:$L$39,2,FALSE)</f>
        <v>1</v>
      </c>
      <c r="AC173" s="262" t="str">
        <f>INICIO!$C$11</f>
        <v>ZONA 6</v>
      </c>
      <c r="AD173" s="263">
        <f>VLOOKUP(AC173,TABLAS!$V$18:$W$28,2,FALSE)</f>
        <v>1.1000000000000001</v>
      </c>
      <c r="AE173" s="44"/>
      <c r="AF173" s="44"/>
      <c r="AG173" s="279">
        <f t="shared" si="31"/>
        <v>0</v>
      </c>
      <c r="AH173" s="255">
        <f>IF($AG173&lt;TABLAS!$O$4,TABLAS!$P$4,IF($AG173&lt;TABLAS!$O$5,TABLAS!$P$5,IF($AG173&lt;TABLAS!$O$6,TABLAS!$P$6,IF($AG173&gt;TABLAS!$N$7,TABLAS!$P$7))))</f>
        <v>1</v>
      </c>
      <c r="AI173" s="255">
        <f>VLOOKUP($AH173,TABLAS!$P$4:$R$7,3,FALSE)</f>
        <v>3.4999999999999996E-3</v>
      </c>
      <c r="AJ173" s="255">
        <f>VLOOKUP($AH$3,TABLAS!$P$4:$R$7,2,FALSE)</f>
        <v>0</v>
      </c>
      <c r="AK173" s="280">
        <f t="shared" si="32"/>
        <v>-3.4999999999999996E-3</v>
      </c>
      <c r="AL173" s="44"/>
      <c r="AM173" s="44"/>
      <c r="AN173" s="281">
        <f t="shared" si="33"/>
        <v>0</v>
      </c>
      <c r="AO173" s="44"/>
      <c r="AP173" s="235">
        <f t="shared" si="34"/>
        <v>0</v>
      </c>
      <c r="AQ173" s="44"/>
      <c r="AR173" s="282">
        <f t="shared" si="35"/>
        <v>0</v>
      </c>
      <c r="AS173" s="283">
        <f t="shared" si="36"/>
        <v>0</v>
      </c>
      <c r="AT173" s="44"/>
      <c r="AU173" s="44"/>
      <c r="AV173" s="44"/>
      <c r="AW173" s="44"/>
      <c r="AX173" s="44"/>
      <c r="AY173" s="44"/>
      <c r="AZ173" s="44"/>
      <c r="BA173" s="44"/>
      <c r="BB173" s="44"/>
      <c r="BC173" s="44"/>
      <c r="BD173" s="44"/>
      <c r="BE173" s="44"/>
      <c r="BF173" s="44"/>
      <c r="BG173" s="44"/>
      <c r="BH173" s="44"/>
    </row>
    <row r="174" spans="1:60" ht="35.1" customHeight="1" thickBot="1" x14ac:dyDescent="0.45">
      <c r="A174" s="41">
        <f t="shared" si="37"/>
        <v>172</v>
      </c>
      <c r="B174" s="42">
        <f>Hoja2!B181</f>
        <v>0</v>
      </c>
      <c r="C174" s="14">
        <f>Hoja2!P181</f>
        <v>0</v>
      </c>
      <c r="D174" s="16">
        <f>Hoja2!C181</f>
        <v>0</v>
      </c>
      <c r="E174" s="15">
        <f>Hoja4!J181</f>
        <v>0</v>
      </c>
      <c r="F174" s="15">
        <f>Hoja4!N181</f>
        <v>0</v>
      </c>
      <c r="G174" s="15"/>
      <c r="H174" s="15">
        <f t="shared" si="26"/>
        <v>0</v>
      </c>
      <c r="I174" s="15">
        <f t="shared" si="27"/>
        <v>0</v>
      </c>
      <c r="J174" s="289" t="s">
        <v>209</v>
      </c>
      <c r="K174" s="44"/>
      <c r="L174" s="44"/>
      <c r="M174" s="44"/>
      <c r="N174" s="44"/>
      <c r="O174" s="44"/>
      <c r="P174" s="44"/>
      <c r="Q174" s="44"/>
      <c r="R174" s="44"/>
      <c r="S174" s="262">
        <f t="shared" si="28"/>
        <v>0</v>
      </c>
      <c r="T174" s="266" t="str">
        <f t="shared" si="29"/>
        <v>Economico</v>
      </c>
      <c r="U174">
        <f>VLOOKUP(T174,TABLAS!$J$4:$L$9,3,FALSE)</f>
        <v>1320</v>
      </c>
      <c r="V174">
        <f t="shared" si="38"/>
        <v>2026</v>
      </c>
      <c r="W174" t="str">
        <f>INICIO!$C$28</f>
        <v>2026</v>
      </c>
      <c r="X174" s="268">
        <f t="shared" si="30"/>
        <v>0</v>
      </c>
      <c r="Y174" s="269" t="str">
        <f>IF(X174&lt;TABLAS!$P$18,TABLAS!$Q$18,IF(X174&lt;TABLAS!$P$19,TABLAS!$Q$19,IF(X174&lt;TABLAS!$P$20,TABLAS!$Q$20,IF(X174&lt;TABLAS!$P$21,TABLAS!$Q$21,IF(X174&lt;TABLAS!$P$22,TABLAS!$Q$22,IF(X174&lt;TABLAS!$P$23,TABLAS!$Q$23,IF(X174&lt;TABLAS!$P$24,TABLAS!$Q$24,IF(X174&lt;TABLAS!$P$25,TABLAS!$Q$25,IF(X174&lt;TABLAS!$P$26,TABLAS!$Q$26,IF(X174&lt;TABLAS!$P$27,TABLAS!$Q$27,IF(X174&gt;=TABLAS!$O$28,TABLAS!$Q$28)))))))))))</f>
        <v>0 a 5</v>
      </c>
      <c r="Z174" s="262">
        <f>VLOOKUP(Y174,TABLAS!$J$18:$K$28,2,FALSE)</f>
        <v>1</v>
      </c>
      <c r="AA174" s="274" t="s">
        <v>262</v>
      </c>
      <c r="AB174" s="262">
        <f>VLOOKUP(AA174,TABLAS!$K$34:$L$39,2,FALSE)</f>
        <v>1</v>
      </c>
      <c r="AC174" s="262" t="str">
        <f>INICIO!$C$11</f>
        <v>ZONA 6</v>
      </c>
      <c r="AD174" s="263">
        <f>VLOOKUP(AC174,TABLAS!$V$18:$W$28,2,FALSE)</f>
        <v>1.1000000000000001</v>
      </c>
      <c r="AE174" s="44"/>
      <c r="AF174" s="44"/>
      <c r="AG174" s="279">
        <f t="shared" si="31"/>
        <v>0</v>
      </c>
      <c r="AH174" s="255">
        <f>IF($AG174&lt;TABLAS!$O$4,TABLAS!$P$4,IF($AG174&lt;TABLAS!$O$5,TABLAS!$P$5,IF($AG174&lt;TABLAS!$O$6,TABLAS!$P$6,IF($AG174&gt;TABLAS!$N$7,TABLAS!$P$7))))</f>
        <v>1</v>
      </c>
      <c r="AI174" s="255">
        <f>VLOOKUP($AH174,TABLAS!$P$4:$R$7,3,FALSE)</f>
        <v>3.4999999999999996E-3</v>
      </c>
      <c r="AJ174" s="255">
        <f>VLOOKUP($AH$3,TABLAS!$P$4:$R$7,2,FALSE)</f>
        <v>0</v>
      </c>
      <c r="AK174" s="280">
        <f t="shared" si="32"/>
        <v>-3.4999999999999996E-3</v>
      </c>
      <c r="AL174" s="44"/>
      <c r="AM174" s="44"/>
      <c r="AN174" s="281">
        <f t="shared" si="33"/>
        <v>0</v>
      </c>
      <c r="AO174" s="44"/>
      <c r="AP174" s="235">
        <f t="shared" si="34"/>
        <v>0</v>
      </c>
      <c r="AQ174" s="44"/>
      <c r="AR174" s="282">
        <f t="shared" si="35"/>
        <v>0</v>
      </c>
      <c r="AS174" s="283">
        <f t="shared" si="36"/>
        <v>0</v>
      </c>
      <c r="AT174" s="44"/>
      <c r="AU174" s="44"/>
      <c r="AV174" s="44"/>
      <c r="AW174" s="44"/>
      <c r="AX174" s="44"/>
      <c r="AY174" s="44"/>
      <c r="AZ174" s="44"/>
      <c r="BA174" s="44"/>
      <c r="BB174" s="44"/>
      <c r="BC174" s="44"/>
      <c r="BD174" s="44"/>
      <c r="BE174" s="44"/>
      <c r="BF174" s="44"/>
      <c r="BG174" s="44"/>
      <c r="BH174" s="44"/>
    </row>
    <row r="175" spans="1:60" ht="35.1" customHeight="1" thickBot="1" x14ac:dyDescent="0.45">
      <c r="A175" s="41">
        <f t="shared" si="37"/>
        <v>173</v>
      </c>
      <c r="B175" s="42">
        <f>Hoja2!B182</f>
        <v>0</v>
      </c>
      <c r="C175" s="14">
        <f>Hoja2!P182</f>
        <v>0</v>
      </c>
      <c r="D175" s="16">
        <f>Hoja2!C182</f>
        <v>0</v>
      </c>
      <c r="E175" s="15">
        <f>Hoja4!J182</f>
        <v>0</v>
      </c>
      <c r="F175" s="15">
        <f>Hoja4!N182</f>
        <v>0</v>
      </c>
      <c r="G175" s="15"/>
      <c r="H175" s="15">
        <f t="shared" si="26"/>
        <v>0</v>
      </c>
      <c r="I175" s="15">
        <f t="shared" si="27"/>
        <v>0</v>
      </c>
      <c r="J175" s="289" t="s">
        <v>209</v>
      </c>
      <c r="K175" s="44"/>
      <c r="L175" s="44"/>
      <c r="M175" s="44"/>
      <c r="N175" s="44"/>
      <c r="O175" s="44"/>
      <c r="P175" s="44"/>
      <c r="Q175" s="44"/>
      <c r="R175" s="44"/>
      <c r="S175" s="262">
        <f t="shared" si="28"/>
        <v>0</v>
      </c>
      <c r="T175" s="266" t="str">
        <f t="shared" si="29"/>
        <v>Economico</v>
      </c>
      <c r="U175">
        <f>VLOOKUP(T175,TABLAS!$J$4:$L$9,3,FALSE)</f>
        <v>1320</v>
      </c>
      <c r="V175">
        <f t="shared" si="38"/>
        <v>2026</v>
      </c>
      <c r="W175" t="str">
        <f>INICIO!$C$28</f>
        <v>2026</v>
      </c>
      <c r="X175" s="268">
        <f t="shared" si="30"/>
        <v>0</v>
      </c>
      <c r="Y175" s="269" t="str">
        <f>IF(X175&lt;TABLAS!$P$18,TABLAS!$Q$18,IF(X175&lt;TABLAS!$P$19,TABLAS!$Q$19,IF(X175&lt;TABLAS!$P$20,TABLAS!$Q$20,IF(X175&lt;TABLAS!$P$21,TABLAS!$Q$21,IF(X175&lt;TABLAS!$P$22,TABLAS!$Q$22,IF(X175&lt;TABLAS!$P$23,TABLAS!$Q$23,IF(X175&lt;TABLAS!$P$24,TABLAS!$Q$24,IF(X175&lt;TABLAS!$P$25,TABLAS!$Q$25,IF(X175&lt;TABLAS!$P$26,TABLAS!$Q$26,IF(X175&lt;TABLAS!$P$27,TABLAS!$Q$27,IF(X175&gt;=TABLAS!$O$28,TABLAS!$Q$28)))))))))))</f>
        <v>0 a 5</v>
      </c>
      <c r="Z175" s="262">
        <f>VLOOKUP(Y175,TABLAS!$J$18:$K$28,2,FALSE)</f>
        <v>1</v>
      </c>
      <c r="AA175" s="274" t="s">
        <v>262</v>
      </c>
      <c r="AB175" s="262">
        <f>VLOOKUP(AA175,TABLAS!$K$34:$L$39,2,FALSE)</f>
        <v>1</v>
      </c>
      <c r="AC175" s="262" t="str">
        <f>INICIO!$C$11</f>
        <v>ZONA 6</v>
      </c>
      <c r="AD175" s="263">
        <f>VLOOKUP(AC175,TABLAS!$V$18:$W$28,2,FALSE)</f>
        <v>1.1000000000000001</v>
      </c>
      <c r="AE175" s="44"/>
      <c r="AF175" s="44"/>
      <c r="AG175" s="279">
        <f t="shared" si="31"/>
        <v>0</v>
      </c>
      <c r="AH175" s="255">
        <f>IF($AG175&lt;TABLAS!$O$4,TABLAS!$P$4,IF($AG175&lt;TABLAS!$O$5,TABLAS!$P$5,IF($AG175&lt;TABLAS!$O$6,TABLAS!$P$6,IF($AG175&gt;TABLAS!$N$7,TABLAS!$P$7))))</f>
        <v>1</v>
      </c>
      <c r="AI175" s="255">
        <f>VLOOKUP($AH175,TABLAS!$P$4:$R$7,3,FALSE)</f>
        <v>3.4999999999999996E-3</v>
      </c>
      <c r="AJ175" s="255">
        <f>VLOOKUP($AH$3,TABLAS!$P$4:$R$7,2,FALSE)</f>
        <v>0</v>
      </c>
      <c r="AK175" s="280">
        <f t="shared" si="32"/>
        <v>-3.4999999999999996E-3</v>
      </c>
      <c r="AL175" s="44"/>
      <c r="AM175" s="44"/>
      <c r="AN175" s="281">
        <f t="shared" si="33"/>
        <v>0</v>
      </c>
      <c r="AO175" s="44"/>
      <c r="AP175" s="235">
        <f t="shared" si="34"/>
        <v>0</v>
      </c>
      <c r="AQ175" s="44"/>
      <c r="AR175" s="282">
        <f t="shared" si="35"/>
        <v>0</v>
      </c>
      <c r="AS175" s="283">
        <f t="shared" si="36"/>
        <v>0</v>
      </c>
      <c r="AT175" s="44"/>
      <c r="AU175" s="44"/>
      <c r="AV175" s="44"/>
      <c r="AW175" s="44"/>
      <c r="AX175" s="44"/>
      <c r="AY175" s="44"/>
      <c r="AZ175" s="44"/>
      <c r="BA175" s="44"/>
      <c r="BB175" s="44"/>
      <c r="BC175" s="44"/>
      <c r="BD175" s="44"/>
      <c r="BE175" s="44"/>
      <c r="BF175" s="44"/>
      <c r="BG175" s="44"/>
      <c r="BH175" s="44"/>
    </row>
    <row r="176" spans="1:60" ht="35.1" customHeight="1" thickBot="1" x14ac:dyDescent="0.45">
      <c r="A176" s="41">
        <f t="shared" si="37"/>
        <v>174</v>
      </c>
      <c r="B176" s="42">
        <f>Hoja2!B183</f>
        <v>0</v>
      </c>
      <c r="C176" s="14">
        <f>Hoja2!P183</f>
        <v>0</v>
      </c>
      <c r="D176" s="16">
        <f>Hoja2!C183</f>
        <v>0</v>
      </c>
      <c r="E176" s="15">
        <f>Hoja4!J183</f>
        <v>0</v>
      </c>
      <c r="F176" s="15">
        <f>Hoja4!N183</f>
        <v>0</v>
      </c>
      <c r="G176" s="15"/>
      <c r="H176" s="15">
        <f t="shared" si="26"/>
        <v>0</v>
      </c>
      <c r="I176" s="15">
        <f t="shared" si="27"/>
        <v>0</v>
      </c>
      <c r="J176" s="289" t="s">
        <v>209</v>
      </c>
      <c r="K176" s="44"/>
      <c r="L176" s="44"/>
      <c r="M176" s="44"/>
      <c r="N176" s="44"/>
      <c r="O176" s="44"/>
      <c r="P176" s="44"/>
      <c r="Q176" s="44"/>
      <c r="R176" s="44"/>
      <c r="S176" s="262">
        <f t="shared" si="28"/>
        <v>0</v>
      </c>
      <c r="T176" s="266" t="str">
        <f t="shared" si="29"/>
        <v>Economico</v>
      </c>
      <c r="U176">
        <f>VLOOKUP(T176,TABLAS!$J$4:$L$9,3,FALSE)</f>
        <v>1320</v>
      </c>
      <c r="V176">
        <f t="shared" si="38"/>
        <v>2026</v>
      </c>
      <c r="W176" t="str">
        <f>INICIO!$C$28</f>
        <v>2026</v>
      </c>
      <c r="X176" s="268">
        <f t="shared" si="30"/>
        <v>0</v>
      </c>
      <c r="Y176" s="269" t="str">
        <f>IF(X176&lt;TABLAS!$P$18,TABLAS!$Q$18,IF(X176&lt;TABLAS!$P$19,TABLAS!$Q$19,IF(X176&lt;TABLAS!$P$20,TABLAS!$Q$20,IF(X176&lt;TABLAS!$P$21,TABLAS!$Q$21,IF(X176&lt;TABLAS!$P$22,TABLAS!$Q$22,IF(X176&lt;TABLAS!$P$23,TABLAS!$Q$23,IF(X176&lt;TABLAS!$P$24,TABLAS!$Q$24,IF(X176&lt;TABLAS!$P$25,TABLAS!$Q$25,IF(X176&lt;TABLAS!$P$26,TABLAS!$Q$26,IF(X176&lt;TABLAS!$P$27,TABLAS!$Q$27,IF(X176&gt;=TABLAS!$O$28,TABLAS!$Q$28)))))))))))</f>
        <v>0 a 5</v>
      </c>
      <c r="Z176" s="262">
        <f>VLOOKUP(Y176,TABLAS!$J$18:$K$28,2,FALSE)</f>
        <v>1</v>
      </c>
      <c r="AA176" s="274" t="s">
        <v>262</v>
      </c>
      <c r="AB176" s="262">
        <f>VLOOKUP(AA176,TABLAS!$K$34:$L$39,2,FALSE)</f>
        <v>1</v>
      </c>
      <c r="AC176" s="262" t="str">
        <f>INICIO!$C$11</f>
        <v>ZONA 6</v>
      </c>
      <c r="AD176" s="263">
        <f>VLOOKUP(AC176,TABLAS!$V$18:$W$28,2,FALSE)</f>
        <v>1.1000000000000001</v>
      </c>
      <c r="AE176" s="44"/>
      <c r="AF176" s="44"/>
      <c r="AG176" s="279">
        <f t="shared" si="31"/>
        <v>0</v>
      </c>
      <c r="AH176" s="255">
        <f>IF($AG176&lt;TABLAS!$O$4,TABLAS!$P$4,IF($AG176&lt;TABLAS!$O$5,TABLAS!$P$5,IF($AG176&lt;TABLAS!$O$6,TABLAS!$P$6,IF($AG176&gt;TABLAS!$N$7,TABLAS!$P$7))))</f>
        <v>1</v>
      </c>
      <c r="AI176" s="255">
        <f>VLOOKUP($AH176,TABLAS!$P$4:$R$7,3,FALSE)</f>
        <v>3.4999999999999996E-3</v>
      </c>
      <c r="AJ176" s="255">
        <f>VLOOKUP($AH$3,TABLAS!$P$4:$R$7,2,FALSE)</f>
        <v>0</v>
      </c>
      <c r="AK176" s="280">
        <f t="shared" si="32"/>
        <v>-3.4999999999999996E-3</v>
      </c>
      <c r="AL176" s="44"/>
      <c r="AM176" s="44"/>
      <c r="AN176" s="281">
        <f t="shared" si="33"/>
        <v>0</v>
      </c>
      <c r="AO176" s="44"/>
      <c r="AP176" s="235">
        <f t="shared" si="34"/>
        <v>0</v>
      </c>
      <c r="AQ176" s="44"/>
      <c r="AR176" s="282">
        <f t="shared" si="35"/>
        <v>0</v>
      </c>
      <c r="AS176" s="283">
        <f t="shared" si="36"/>
        <v>0</v>
      </c>
      <c r="AT176" s="44"/>
      <c r="AU176" s="44"/>
      <c r="AV176" s="44"/>
      <c r="AW176" s="44"/>
      <c r="AX176" s="44"/>
      <c r="AY176" s="44"/>
      <c r="AZ176" s="44"/>
      <c r="BA176" s="44"/>
      <c r="BB176" s="44"/>
      <c r="BC176" s="44"/>
      <c r="BD176" s="44"/>
      <c r="BE176" s="44"/>
      <c r="BF176" s="44"/>
      <c r="BG176" s="44"/>
      <c r="BH176" s="44"/>
    </row>
    <row r="177" spans="1:60" ht="35.1" customHeight="1" thickBot="1" x14ac:dyDescent="0.45">
      <c r="A177" s="22">
        <f t="shared" si="37"/>
        <v>175</v>
      </c>
      <c r="B177" s="43">
        <f>Hoja2!B184</f>
        <v>0</v>
      </c>
      <c r="C177" s="38">
        <f>Hoja2!P184</f>
        <v>0</v>
      </c>
      <c r="D177" s="39">
        <f>Hoja2!C184</f>
        <v>0</v>
      </c>
      <c r="E177" s="40">
        <f>Hoja4!J184</f>
        <v>0</v>
      </c>
      <c r="F177" s="40">
        <f>Hoja4!N184</f>
        <v>0</v>
      </c>
      <c r="G177" s="40"/>
      <c r="H177" s="40">
        <f t="shared" si="26"/>
        <v>0</v>
      </c>
      <c r="I177" s="40">
        <f t="shared" si="27"/>
        <v>0</v>
      </c>
      <c r="J177" s="290" t="s">
        <v>209</v>
      </c>
      <c r="K177" s="44"/>
      <c r="L177" s="44"/>
      <c r="M177" s="44"/>
      <c r="N177" s="44"/>
      <c r="O177" s="44"/>
      <c r="P177" s="44"/>
      <c r="Q177" s="44"/>
      <c r="R177" s="44"/>
      <c r="S177" s="262">
        <f t="shared" si="28"/>
        <v>0</v>
      </c>
      <c r="T177" s="266" t="str">
        <f t="shared" si="29"/>
        <v>Economico</v>
      </c>
      <c r="U177">
        <f>VLOOKUP(T177,TABLAS!$J$4:$L$9,3,FALSE)</f>
        <v>1320</v>
      </c>
      <c r="V177">
        <f t="shared" si="38"/>
        <v>2026</v>
      </c>
      <c r="W177" t="str">
        <f>INICIO!$C$28</f>
        <v>2026</v>
      </c>
      <c r="X177" s="268">
        <f t="shared" si="30"/>
        <v>0</v>
      </c>
      <c r="Y177" s="269" t="str">
        <f>IF(X177&lt;TABLAS!$P$18,TABLAS!$Q$18,IF(X177&lt;TABLAS!$P$19,TABLAS!$Q$19,IF(X177&lt;TABLAS!$P$20,TABLAS!$Q$20,IF(X177&lt;TABLAS!$P$21,TABLAS!$Q$21,IF(X177&lt;TABLAS!$P$22,TABLAS!$Q$22,IF(X177&lt;TABLAS!$P$23,TABLAS!$Q$23,IF(X177&lt;TABLAS!$P$24,TABLAS!$Q$24,IF(X177&lt;TABLAS!$P$25,TABLAS!$Q$25,IF(X177&lt;TABLAS!$P$26,TABLAS!$Q$26,IF(X177&lt;TABLAS!$P$27,TABLAS!$Q$27,IF(X177&gt;=TABLAS!$O$28,TABLAS!$Q$28)))))))))))</f>
        <v>0 a 5</v>
      </c>
      <c r="Z177" s="262">
        <f>VLOOKUP(Y177,TABLAS!$J$18:$K$28,2,FALSE)</f>
        <v>1</v>
      </c>
      <c r="AA177" s="274" t="s">
        <v>262</v>
      </c>
      <c r="AB177" s="262">
        <f>VLOOKUP(AA177,TABLAS!$K$34:$L$39,2,FALSE)</f>
        <v>1</v>
      </c>
      <c r="AC177" s="262" t="str">
        <f>INICIO!$C$11</f>
        <v>ZONA 6</v>
      </c>
      <c r="AD177" s="263">
        <f>VLOOKUP(AC177,TABLAS!$V$18:$W$28,2,FALSE)</f>
        <v>1.1000000000000001</v>
      </c>
      <c r="AE177" s="44"/>
      <c r="AF177" s="44"/>
      <c r="AG177" s="279">
        <f t="shared" si="31"/>
        <v>0</v>
      </c>
      <c r="AH177" s="255">
        <f>IF($AG177&lt;TABLAS!$O$4,TABLAS!$P$4,IF($AG177&lt;TABLAS!$O$5,TABLAS!$P$5,IF($AG177&lt;TABLAS!$O$6,TABLAS!$P$6,IF($AG177&gt;TABLAS!$N$7,TABLAS!$P$7))))</f>
        <v>1</v>
      </c>
      <c r="AI177" s="255">
        <f>VLOOKUP($AH177,TABLAS!$P$4:$R$7,3,FALSE)</f>
        <v>3.4999999999999996E-3</v>
      </c>
      <c r="AJ177" s="255">
        <f>VLOOKUP($AH$3,TABLAS!$P$4:$R$7,2,FALSE)</f>
        <v>0</v>
      </c>
      <c r="AK177" s="280">
        <f t="shared" si="32"/>
        <v>-3.4999999999999996E-3</v>
      </c>
      <c r="AL177" s="44"/>
      <c r="AM177" s="44"/>
      <c r="AN177" s="281">
        <f t="shared" si="33"/>
        <v>0</v>
      </c>
      <c r="AO177" s="44"/>
      <c r="AP177" s="235">
        <f t="shared" si="34"/>
        <v>0</v>
      </c>
      <c r="AQ177" s="44"/>
      <c r="AR177" s="282">
        <f t="shared" si="35"/>
        <v>0</v>
      </c>
      <c r="AS177" s="283">
        <f t="shared" si="36"/>
        <v>0</v>
      </c>
      <c r="AT177" s="44"/>
      <c r="AU177" s="44"/>
      <c r="AV177" s="44"/>
      <c r="AW177" s="44"/>
      <c r="AX177" s="44"/>
      <c r="AY177" s="44"/>
      <c r="AZ177" s="44"/>
      <c r="BA177" s="44"/>
      <c r="BB177" s="44"/>
      <c r="BC177" s="44"/>
      <c r="BD177" s="44"/>
      <c r="BE177" s="44"/>
      <c r="BF177" s="44"/>
      <c r="BG177" s="44"/>
      <c r="BH177" s="44"/>
    </row>
    <row r="178" spans="1:60" ht="35.1" customHeight="1" thickBot="1" x14ac:dyDescent="0.45">
      <c r="A178" s="41">
        <f t="shared" si="37"/>
        <v>176</v>
      </c>
      <c r="B178" s="42">
        <f>Hoja2!B185</f>
        <v>0</v>
      </c>
      <c r="C178" s="14">
        <f>Hoja2!P185</f>
        <v>0</v>
      </c>
      <c r="D178" s="16">
        <f>Hoja2!C185</f>
        <v>0</v>
      </c>
      <c r="E178" s="15">
        <f>Hoja4!J185</f>
        <v>0</v>
      </c>
      <c r="F178" s="15">
        <f>Hoja4!N185</f>
        <v>0</v>
      </c>
      <c r="G178" s="15"/>
      <c r="H178" s="15">
        <f t="shared" si="26"/>
        <v>0</v>
      </c>
      <c r="I178" s="15">
        <f t="shared" si="27"/>
        <v>0</v>
      </c>
      <c r="J178" s="289" t="s">
        <v>209</v>
      </c>
      <c r="K178" s="44"/>
      <c r="L178" s="44"/>
      <c r="M178" s="44"/>
      <c r="N178" s="44"/>
      <c r="O178" s="44"/>
      <c r="P178" s="44"/>
      <c r="Q178" s="44"/>
      <c r="R178" s="44"/>
      <c r="S178" s="262">
        <f t="shared" si="28"/>
        <v>0</v>
      </c>
      <c r="T178" s="266" t="str">
        <f t="shared" si="29"/>
        <v>Economico</v>
      </c>
      <c r="U178">
        <f>VLOOKUP(T178,TABLAS!$J$4:$L$9,3,FALSE)</f>
        <v>1320</v>
      </c>
      <c r="V178">
        <f t="shared" si="38"/>
        <v>2026</v>
      </c>
      <c r="W178" t="str">
        <f>INICIO!$C$28</f>
        <v>2026</v>
      </c>
      <c r="X178" s="268">
        <f t="shared" si="30"/>
        <v>0</v>
      </c>
      <c r="Y178" s="269" t="str">
        <f>IF(X178&lt;TABLAS!$P$18,TABLAS!$Q$18,IF(X178&lt;TABLAS!$P$19,TABLAS!$Q$19,IF(X178&lt;TABLAS!$P$20,TABLAS!$Q$20,IF(X178&lt;TABLAS!$P$21,TABLAS!$Q$21,IF(X178&lt;TABLAS!$P$22,TABLAS!$Q$22,IF(X178&lt;TABLAS!$P$23,TABLAS!$Q$23,IF(X178&lt;TABLAS!$P$24,TABLAS!$Q$24,IF(X178&lt;TABLAS!$P$25,TABLAS!$Q$25,IF(X178&lt;TABLAS!$P$26,TABLAS!$Q$26,IF(X178&lt;TABLAS!$P$27,TABLAS!$Q$27,IF(X178&gt;=TABLAS!$O$28,TABLAS!$Q$28)))))))))))</f>
        <v>0 a 5</v>
      </c>
      <c r="Z178" s="262">
        <f>VLOOKUP(Y178,TABLAS!$J$18:$K$28,2,FALSE)</f>
        <v>1</v>
      </c>
      <c r="AA178" s="274" t="s">
        <v>262</v>
      </c>
      <c r="AB178" s="262">
        <f>VLOOKUP(AA178,TABLAS!$K$34:$L$39,2,FALSE)</f>
        <v>1</v>
      </c>
      <c r="AC178" s="262" t="str">
        <f>INICIO!$C$11</f>
        <v>ZONA 6</v>
      </c>
      <c r="AD178" s="263">
        <f>VLOOKUP(AC178,TABLAS!$V$18:$W$28,2,FALSE)</f>
        <v>1.1000000000000001</v>
      </c>
      <c r="AE178" s="44"/>
      <c r="AF178" s="44"/>
      <c r="AG178" s="279">
        <f t="shared" si="31"/>
        <v>0</v>
      </c>
      <c r="AH178" s="255">
        <f>IF($AG178&lt;TABLAS!$O$4,TABLAS!$P$4,IF($AG178&lt;TABLAS!$O$5,TABLAS!$P$5,IF($AG178&lt;TABLAS!$O$6,TABLAS!$P$6,IF($AG178&gt;TABLAS!$N$7,TABLAS!$P$7))))</f>
        <v>1</v>
      </c>
      <c r="AI178" s="255">
        <f>VLOOKUP($AH178,TABLAS!$P$4:$R$7,3,FALSE)</f>
        <v>3.4999999999999996E-3</v>
      </c>
      <c r="AJ178" s="255">
        <f>VLOOKUP($AH$3,TABLAS!$P$4:$R$7,2,FALSE)</f>
        <v>0</v>
      </c>
      <c r="AK178" s="280">
        <f t="shared" si="32"/>
        <v>-3.4999999999999996E-3</v>
      </c>
      <c r="AL178" s="44"/>
      <c r="AM178" s="44"/>
      <c r="AN178" s="281">
        <f t="shared" si="33"/>
        <v>0</v>
      </c>
      <c r="AO178" s="44"/>
      <c r="AP178" s="235">
        <f t="shared" si="34"/>
        <v>0</v>
      </c>
      <c r="AQ178" s="44"/>
      <c r="AR178" s="282">
        <f t="shared" si="35"/>
        <v>0</v>
      </c>
      <c r="AS178" s="283">
        <f t="shared" si="36"/>
        <v>0</v>
      </c>
      <c r="AT178" s="44"/>
      <c r="AU178" s="44"/>
      <c r="AV178" s="44"/>
      <c r="AW178" s="44"/>
      <c r="AX178" s="44"/>
      <c r="AY178" s="44"/>
      <c r="AZ178" s="44"/>
      <c r="BA178" s="44"/>
      <c r="BB178" s="44"/>
      <c r="BC178" s="44"/>
      <c r="BD178" s="44"/>
      <c r="BE178" s="44"/>
      <c r="BF178" s="44"/>
      <c r="BG178" s="44"/>
      <c r="BH178" s="44"/>
    </row>
    <row r="179" spans="1:60" ht="35.1" customHeight="1" thickBot="1" x14ac:dyDescent="0.45">
      <c r="A179" s="41">
        <f t="shared" si="37"/>
        <v>177</v>
      </c>
      <c r="B179" s="42">
        <f>Hoja2!B186</f>
        <v>0</v>
      </c>
      <c r="C179" s="14">
        <f>Hoja2!P186</f>
        <v>0</v>
      </c>
      <c r="D179" s="16">
        <f>Hoja2!C186</f>
        <v>0</v>
      </c>
      <c r="E179" s="15">
        <f>Hoja4!J186</f>
        <v>0</v>
      </c>
      <c r="F179" s="15">
        <f>Hoja4!N186</f>
        <v>0</v>
      </c>
      <c r="G179" s="15"/>
      <c r="H179" s="15">
        <f t="shared" si="26"/>
        <v>0</v>
      </c>
      <c r="I179" s="15">
        <f t="shared" si="27"/>
        <v>0</v>
      </c>
      <c r="J179" s="289" t="s">
        <v>209</v>
      </c>
      <c r="K179" s="44"/>
      <c r="L179" s="44"/>
      <c r="M179" s="44"/>
      <c r="N179" s="44"/>
      <c r="O179" s="44"/>
      <c r="P179" s="44"/>
      <c r="Q179" s="44"/>
      <c r="R179" s="44"/>
      <c r="S179" s="262">
        <f t="shared" si="28"/>
        <v>0</v>
      </c>
      <c r="T179" s="266" t="str">
        <f t="shared" si="29"/>
        <v>Economico</v>
      </c>
      <c r="U179">
        <f>VLOOKUP(T179,TABLAS!$J$4:$L$9,3,FALSE)</f>
        <v>1320</v>
      </c>
      <c r="V179">
        <f t="shared" si="38"/>
        <v>2026</v>
      </c>
      <c r="W179" t="str">
        <f>INICIO!$C$28</f>
        <v>2026</v>
      </c>
      <c r="X179" s="268">
        <f t="shared" si="30"/>
        <v>0</v>
      </c>
      <c r="Y179" s="269" t="str">
        <f>IF(X179&lt;TABLAS!$P$18,TABLAS!$Q$18,IF(X179&lt;TABLAS!$P$19,TABLAS!$Q$19,IF(X179&lt;TABLAS!$P$20,TABLAS!$Q$20,IF(X179&lt;TABLAS!$P$21,TABLAS!$Q$21,IF(X179&lt;TABLAS!$P$22,TABLAS!$Q$22,IF(X179&lt;TABLAS!$P$23,TABLAS!$Q$23,IF(X179&lt;TABLAS!$P$24,TABLAS!$Q$24,IF(X179&lt;TABLAS!$P$25,TABLAS!$Q$25,IF(X179&lt;TABLAS!$P$26,TABLAS!$Q$26,IF(X179&lt;TABLAS!$P$27,TABLAS!$Q$27,IF(X179&gt;=TABLAS!$O$28,TABLAS!$Q$28)))))))))))</f>
        <v>0 a 5</v>
      </c>
      <c r="Z179" s="262">
        <f>VLOOKUP(Y179,TABLAS!$J$18:$K$28,2,FALSE)</f>
        <v>1</v>
      </c>
      <c r="AA179" s="274" t="s">
        <v>262</v>
      </c>
      <c r="AB179" s="262">
        <f>VLOOKUP(AA179,TABLAS!$K$34:$L$39,2,FALSE)</f>
        <v>1</v>
      </c>
      <c r="AC179" s="262" t="str">
        <f>INICIO!$C$11</f>
        <v>ZONA 6</v>
      </c>
      <c r="AD179" s="263">
        <f>VLOOKUP(AC179,TABLAS!$V$18:$W$28,2,FALSE)</f>
        <v>1.1000000000000001</v>
      </c>
      <c r="AE179" s="44"/>
      <c r="AF179" s="44"/>
      <c r="AG179" s="279">
        <f t="shared" si="31"/>
        <v>0</v>
      </c>
      <c r="AH179" s="255">
        <f>IF($AG179&lt;TABLAS!$O$4,TABLAS!$P$4,IF($AG179&lt;TABLAS!$O$5,TABLAS!$P$5,IF($AG179&lt;TABLAS!$O$6,TABLAS!$P$6,IF($AG179&gt;TABLAS!$N$7,TABLAS!$P$7))))</f>
        <v>1</v>
      </c>
      <c r="AI179" s="255">
        <f>VLOOKUP($AH179,TABLAS!$P$4:$R$7,3,FALSE)</f>
        <v>3.4999999999999996E-3</v>
      </c>
      <c r="AJ179" s="255">
        <f>VLOOKUP($AH$3,TABLAS!$P$4:$R$7,2,FALSE)</f>
        <v>0</v>
      </c>
      <c r="AK179" s="280">
        <f t="shared" si="32"/>
        <v>-3.4999999999999996E-3</v>
      </c>
      <c r="AL179" s="44"/>
      <c r="AM179" s="44"/>
      <c r="AN179" s="281">
        <f t="shared" si="33"/>
        <v>0</v>
      </c>
      <c r="AO179" s="44"/>
      <c r="AP179" s="235">
        <f t="shared" si="34"/>
        <v>0</v>
      </c>
      <c r="AQ179" s="44"/>
      <c r="AR179" s="282">
        <f t="shared" si="35"/>
        <v>0</v>
      </c>
      <c r="AS179" s="283">
        <f t="shared" si="36"/>
        <v>0</v>
      </c>
      <c r="AT179" s="44"/>
      <c r="AU179" s="44"/>
      <c r="AV179" s="44"/>
      <c r="AW179" s="44"/>
      <c r="AX179" s="44"/>
      <c r="AY179" s="44"/>
      <c r="AZ179" s="44"/>
      <c r="BA179" s="44"/>
      <c r="BB179" s="44"/>
      <c r="BC179" s="44"/>
      <c r="BD179" s="44"/>
      <c r="BE179" s="44"/>
      <c r="BF179" s="44"/>
      <c r="BG179" s="44"/>
      <c r="BH179" s="44"/>
    </row>
    <row r="180" spans="1:60" ht="35.1" customHeight="1" thickBot="1" x14ac:dyDescent="0.45">
      <c r="A180" s="41">
        <f t="shared" si="37"/>
        <v>178</v>
      </c>
      <c r="B180" s="42">
        <f>Hoja2!B187</f>
        <v>0</v>
      </c>
      <c r="C180" s="14">
        <f>Hoja2!P187</f>
        <v>0</v>
      </c>
      <c r="D180" s="16">
        <f>Hoja2!C187</f>
        <v>0</v>
      </c>
      <c r="E180" s="15">
        <f>Hoja4!J187</f>
        <v>0</v>
      </c>
      <c r="F180" s="15">
        <f>Hoja4!N187</f>
        <v>0</v>
      </c>
      <c r="G180" s="15"/>
      <c r="H180" s="15">
        <f t="shared" si="26"/>
        <v>0</v>
      </c>
      <c r="I180" s="15">
        <f t="shared" si="27"/>
        <v>0</v>
      </c>
      <c r="J180" s="289" t="s">
        <v>209</v>
      </c>
      <c r="K180" s="44"/>
      <c r="L180" s="44"/>
      <c r="M180" s="44"/>
      <c r="N180" s="44"/>
      <c r="O180" s="44"/>
      <c r="P180" s="44"/>
      <c r="Q180" s="44"/>
      <c r="R180" s="44"/>
      <c r="S180" s="262">
        <f t="shared" si="28"/>
        <v>0</v>
      </c>
      <c r="T180" s="266" t="str">
        <f t="shared" si="29"/>
        <v>Economico</v>
      </c>
      <c r="U180">
        <f>VLOOKUP(T180,TABLAS!$J$4:$L$9,3,FALSE)</f>
        <v>1320</v>
      </c>
      <c r="V180">
        <f t="shared" si="38"/>
        <v>2026</v>
      </c>
      <c r="W180" t="str">
        <f>INICIO!$C$28</f>
        <v>2026</v>
      </c>
      <c r="X180" s="268">
        <f t="shared" si="30"/>
        <v>0</v>
      </c>
      <c r="Y180" s="269" t="str">
        <f>IF(X180&lt;TABLAS!$P$18,TABLAS!$Q$18,IF(X180&lt;TABLAS!$P$19,TABLAS!$Q$19,IF(X180&lt;TABLAS!$P$20,TABLAS!$Q$20,IF(X180&lt;TABLAS!$P$21,TABLAS!$Q$21,IF(X180&lt;TABLAS!$P$22,TABLAS!$Q$22,IF(X180&lt;TABLAS!$P$23,TABLAS!$Q$23,IF(X180&lt;TABLAS!$P$24,TABLAS!$Q$24,IF(X180&lt;TABLAS!$P$25,TABLAS!$Q$25,IF(X180&lt;TABLAS!$P$26,TABLAS!$Q$26,IF(X180&lt;TABLAS!$P$27,TABLAS!$Q$27,IF(X180&gt;=TABLAS!$O$28,TABLAS!$Q$28)))))))))))</f>
        <v>0 a 5</v>
      </c>
      <c r="Z180" s="262">
        <f>VLOOKUP(Y180,TABLAS!$J$18:$K$28,2,FALSE)</f>
        <v>1</v>
      </c>
      <c r="AA180" s="274" t="s">
        <v>262</v>
      </c>
      <c r="AB180" s="262">
        <f>VLOOKUP(AA180,TABLAS!$K$34:$L$39,2,FALSE)</f>
        <v>1</v>
      </c>
      <c r="AC180" s="262" t="str">
        <f>INICIO!$C$11</f>
        <v>ZONA 6</v>
      </c>
      <c r="AD180" s="263">
        <f>VLOOKUP(AC180,TABLAS!$V$18:$W$28,2,FALSE)</f>
        <v>1.1000000000000001</v>
      </c>
      <c r="AE180" s="44"/>
      <c r="AF180" s="44"/>
      <c r="AG180" s="279">
        <f t="shared" si="31"/>
        <v>0</v>
      </c>
      <c r="AH180" s="255">
        <f>IF($AG180&lt;TABLAS!$O$4,TABLAS!$P$4,IF($AG180&lt;TABLAS!$O$5,TABLAS!$P$5,IF($AG180&lt;TABLAS!$O$6,TABLAS!$P$6,IF($AG180&gt;TABLAS!$N$7,TABLAS!$P$7))))</f>
        <v>1</v>
      </c>
      <c r="AI180" s="255">
        <f>VLOOKUP($AH180,TABLAS!$P$4:$R$7,3,FALSE)</f>
        <v>3.4999999999999996E-3</v>
      </c>
      <c r="AJ180" s="255">
        <f>VLOOKUP($AH$3,TABLAS!$P$4:$R$7,2,FALSE)</f>
        <v>0</v>
      </c>
      <c r="AK180" s="280">
        <f t="shared" si="32"/>
        <v>-3.4999999999999996E-3</v>
      </c>
      <c r="AL180" s="44"/>
      <c r="AM180" s="44"/>
      <c r="AN180" s="281">
        <f t="shared" si="33"/>
        <v>0</v>
      </c>
      <c r="AO180" s="44"/>
      <c r="AP180" s="235">
        <f t="shared" si="34"/>
        <v>0</v>
      </c>
      <c r="AQ180" s="44"/>
      <c r="AR180" s="282">
        <f t="shared" si="35"/>
        <v>0</v>
      </c>
      <c r="AS180" s="283">
        <f t="shared" si="36"/>
        <v>0</v>
      </c>
      <c r="AT180" s="44"/>
      <c r="AU180" s="44"/>
      <c r="AV180" s="44"/>
      <c r="AW180" s="44"/>
      <c r="AX180" s="44"/>
      <c r="AY180" s="44"/>
      <c r="AZ180" s="44"/>
      <c r="BA180" s="44"/>
      <c r="BB180" s="44"/>
      <c r="BC180" s="44"/>
      <c r="BD180" s="44"/>
      <c r="BE180" s="44"/>
      <c r="BF180" s="44"/>
      <c r="BG180" s="44"/>
      <c r="BH180" s="44"/>
    </row>
    <row r="181" spans="1:60" ht="35.1" customHeight="1" thickBot="1" x14ac:dyDescent="0.45">
      <c r="A181" s="41">
        <f t="shared" si="37"/>
        <v>179</v>
      </c>
      <c r="B181" s="42">
        <f>Hoja2!B188</f>
        <v>0</v>
      </c>
      <c r="C181" s="14">
        <f>Hoja2!P188</f>
        <v>0</v>
      </c>
      <c r="D181" s="16">
        <f>Hoja2!C188</f>
        <v>0</v>
      </c>
      <c r="E181" s="15">
        <f>Hoja4!J188</f>
        <v>0</v>
      </c>
      <c r="F181" s="15">
        <f>Hoja4!N188</f>
        <v>0</v>
      </c>
      <c r="G181" s="15"/>
      <c r="H181" s="15">
        <f t="shared" si="26"/>
        <v>0</v>
      </c>
      <c r="I181" s="15">
        <f t="shared" si="27"/>
        <v>0</v>
      </c>
      <c r="J181" s="289" t="s">
        <v>209</v>
      </c>
      <c r="K181" s="44"/>
      <c r="L181" s="44"/>
      <c r="M181" s="44"/>
      <c r="N181" s="44"/>
      <c r="O181" s="44"/>
      <c r="P181" s="44"/>
      <c r="Q181" s="44"/>
      <c r="R181" s="44"/>
      <c r="S181" s="262">
        <f t="shared" si="28"/>
        <v>0</v>
      </c>
      <c r="T181" s="266" t="str">
        <f t="shared" si="29"/>
        <v>Economico</v>
      </c>
      <c r="U181">
        <f>VLOOKUP(T181,TABLAS!$J$4:$L$9,3,FALSE)</f>
        <v>1320</v>
      </c>
      <c r="V181">
        <f t="shared" si="38"/>
        <v>2026</v>
      </c>
      <c r="W181" t="str">
        <f>INICIO!$C$28</f>
        <v>2026</v>
      </c>
      <c r="X181" s="268">
        <f t="shared" si="30"/>
        <v>0</v>
      </c>
      <c r="Y181" s="269" t="str">
        <f>IF(X181&lt;TABLAS!$P$18,TABLAS!$Q$18,IF(X181&lt;TABLAS!$P$19,TABLAS!$Q$19,IF(X181&lt;TABLAS!$P$20,TABLAS!$Q$20,IF(X181&lt;TABLAS!$P$21,TABLAS!$Q$21,IF(X181&lt;TABLAS!$P$22,TABLAS!$Q$22,IF(X181&lt;TABLAS!$P$23,TABLAS!$Q$23,IF(X181&lt;TABLAS!$P$24,TABLAS!$Q$24,IF(X181&lt;TABLAS!$P$25,TABLAS!$Q$25,IF(X181&lt;TABLAS!$P$26,TABLAS!$Q$26,IF(X181&lt;TABLAS!$P$27,TABLAS!$Q$27,IF(X181&gt;=TABLAS!$O$28,TABLAS!$Q$28)))))))))))</f>
        <v>0 a 5</v>
      </c>
      <c r="Z181" s="262">
        <f>VLOOKUP(Y181,TABLAS!$J$18:$K$28,2,FALSE)</f>
        <v>1</v>
      </c>
      <c r="AA181" s="274" t="s">
        <v>262</v>
      </c>
      <c r="AB181" s="262">
        <f>VLOOKUP(AA181,TABLAS!$K$34:$L$39,2,FALSE)</f>
        <v>1</v>
      </c>
      <c r="AC181" s="262" t="str">
        <f>INICIO!$C$11</f>
        <v>ZONA 6</v>
      </c>
      <c r="AD181" s="263">
        <f>VLOOKUP(AC181,TABLAS!$V$18:$W$28,2,FALSE)</f>
        <v>1.1000000000000001</v>
      </c>
      <c r="AE181" s="44"/>
      <c r="AF181" s="44"/>
      <c r="AG181" s="279">
        <f t="shared" si="31"/>
        <v>0</v>
      </c>
      <c r="AH181" s="255">
        <f>IF($AG181&lt;TABLAS!$O$4,TABLAS!$P$4,IF($AG181&lt;TABLAS!$O$5,TABLAS!$P$5,IF($AG181&lt;TABLAS!$O$6,TABLAS!$P$6,IF($AG181&gt;TABLAS!$N$7,TABLAS!$P$7))))</f>
        <v>1</v>
      </c>
      <c r="AI181" s="255">
        <f>VLOOKUP($AH181,TABLAS!$P$4:$R$7,3,FALSE)</f>
        <v>3.4999999999999996E-3</v>
      </c>
      <c r="AJ181" s="255">
        <f>VLOOKUP($AH$3,TABLAS!$P$4:$R$7,2,FALSE)</f>
        <v>0</v>
      </c>
      <c r="AK181" s="280">
        <f t="shared" si="32"/>
        <v>-3.4999999999999996E-3</v>
      </c>
      <c r="AL181" s="44"/>
      <c r="AM181" s="44"/>
      <c r="AN181" s="281">
        <f t="shared" si="33"/>
        <v>0</v>
      </c>
      <c r="AO181" s="44"/>
      <c r="AP181" s="235">
        <f t="shared" si="34"/>
        <v>0</v>
      </c>
      <c r="AQ181" s="44"/>
      <c r="AR181" s="282">
        <f t="shared" si="35"/>
        <v>0</v>
      </c>
      <c r="AS181" s="283">
        <f t="shared" si="36"/>
        <v>0</v>
      </c>
      <c r="AT181" s="44"/>
      <c r="AU181" s="44"/>
      <c r="AV181" s="44"/>
      <c r="AW181" s="44"/>
      <c r="AX181" s="44"/>
      <c r="AY181" s="44"/>
      <c r="AZ181" s="44"/>
      <c r="BA181" s="44"/>
      <c r="BB181" s="44"/>
      <c r="BC181" s="44"/>
      <c r="BD181" s="44"/>
      <c r="BE181" s="44"/>
      <c r="BF181" s="44"/>
      <c r="BG181" s="44"/>
      <c r="BH181" s="44"/>
    </row>
    <row r="182" spans="1:60" ht="35.1" customHeight="1" thickBot="1" x14ac:dyDescent="0.45">
      <c r="A182" s="22">
        <f t="shared" si="37"/>
        <v>180</v>
      </c>
      <c r="B182" s="43">
        <f>Hoja2!B189</f>
        <v>0</v>
      </c>
      <c r="C182" s="38">
        <f>Hoja2!P189</f>
        <v>0</v>
      </c>
      <c r="D182" s="39">
        <f>Hoja2!C189</f>
        <v>0</v>
      </c>
      <c r="E182" s="40">
        <f>Hoja4!J189</f>
        <v>0</v>
      </c>
      <c r="F182" s="40">
        <f>Hoja4!N189</f>
        <v>0</v>
      </c>
      <c r="G182" s="40"/>
      <c r="H182" s="40">
        <f t="shared" si="26"/>
        <v>0</v>
      </c>
      <c r="I182" s="40">
        <f t="shared" si="27"/>
        <v>0</v>
      </c>
      <c r="J182" s="290" t="s">
        <v>209</v>
      </c>
      <c r="K182" s="44"/>
      <c r="L182" s="44"/>
      <c r="M182" s="44"/>
      <c r="N182" s="44"/>
      <c r="O182" s="44"/>
      <c r="P182" s="44"/>
      <c r="Q182" s="44"/>
      <c r="R182" s="44"/>
      <c r="S182" s="262">
        <f t="shared" si="28"/>
        <v>0</v>
      </c>
      <c r="T182" s="266" t="str">
        <f t="shared" si="29"/>
        <v>Economico</v>
      </c>
      <c r="U182">
        <f>VLOOKUP(T182,TABLAS!$J$4:$L$9,3,FALSE)</f>
        <v>1320</v>
      </c>
      <c r="V182">
        <f t="shared" si="38"/>
        <v>2026</v>
      </c>
      <c r="W182" t="str">
        <f>INICIO!$C$28</f>
        <v>2026</v>
      </c>
      <c r="X182" s="268">
        <f t="shared" si="30"/>
        <v>0</v>
      </c>
      <c r="Y182" s="269" t="str">
        <f>IF(X182&lt;TABLAS!$P$18,TABLAS!$Q$18,IF(X182&lt;TABLAS!$P$19,TABLAS!$Q$19,IF(X182&lt;TABLAS!$P$20,TABLAS!$Q$20,IF(X182&lt;TABLAS!$P$21,TABLAS!$Q$21,IF(X182&lt;TABLAS!$P$22,TABLAS!$Q$22,IF(X182&lt;TABLAS!$P$23,TABLAS!$Q$23,IF(X182&lt;TABLAS!$P$24,TABLAS!$Q$24,IF(X182&lt;TABLAS!$P$25,TABLAS!$Q$25,IF(X182&lt;TABLAS!$P$26,TABLAS!$Q$26,IF(X182&lt;TABLAS!$P$27,TABLAS!$Q$27,IF(X182&gt;=TABLAS!$O$28,TABLAS!$Q$28)))))))))))</f>
        <v>0 a 5</v>
      </c>
      <c r="Z182" s="262">
        <f>VLOOKUP(Y182,TABLAS!$J$18:$K$28,2,FALSE)</f>
        <v>1</v>
      </c>
      <c r="AA182" s="274" t="s">
        <v>262</v>
      </c>
      <c r="AB182" s="262">
        <f>VLOOKUP(AA182,TABLAS!$K$34:$L$39,2,FALSE)</f>
        <v>1</v>
      </c>
      <c r="AC182" s="262" t="str">
        <f>INICIO!$C$11</f>
        <v>ZONA 6</v>
      </c>
      <c r="AD182" s="263">
        <f>VLOOKUP(AC182,TABLAS!$V$18:$W$28,2,FALSE)</f>
        <v>1.1000000000000001</v>
      </c>
      <c r="AE182" s="44"/>
      <c r="AF182" s="44"/>
      <c r="AG182" s="279">
        <f t="shared" si="31"/>
        <v>0</v>
      </c>
      <c r="AH182" s="255">
        <f>IF($AG182&lt;TABLAS!$O$4,TABLAS!$P$4,IF($AG182&lt;TABLAS!$O$5,TABLAS!$P$5,IF($AG182&lt;TABLAS!$O$6,TABLAS!$P$6,IF($AG182&gt;TABLAS!$N$7,TABLAS!$P$7))))</f>
        <v>1</v>
      </c>
      <c r="AI182" s="255">
        <f>VLOOKUP($AH182,TABLAS!$P$4:$R$7,3,FALSE)</f>
        <v>3.4999999999999996E-3</v>
      </c>
      <c r="AJ182" s="255">
        <f>VLOOKUP($AH$3,TABLAS!$P$4:$R$7,2,FALSE)</f>
        <v>0</v>
      </c>
      <c r="AK182" s="280">
        <f t="shared" si="32"/>
        <v>-3.4999999999999996E-3</v>
      </c>
      <c r="AL182" s="44"/>
      <c r="AM182" s="44"/>
      <c r="AN182" s="281">
        <f t="shared" si="33"/>
        <v>0</v>
      </c>
      <c r="AO182" s="44"/>
      <c r="AP182" s="235">
        <f t="shared" si="34"/>
        <v>0</v>
      </c>
      <c r="AQ182" s="44"/>
      <c r="AR182" s="282">
        <f t="shared" si="35"/>
        <v>0</v>
      </c>
      <c r="AS182" s="283">
        <f t="shared" si="36"/>
        <v>0</v>
      </c>
      <c r="AT182" s="44"/>
      <c r="AU182" s="44"/>
      <c r="AV182" s="44"/>
      <c r="AW182" s="44"/>
      <c r="AX182" s="44"/>
      <c r="AY182" s="44"/>
      <c r="AZ182" s="44"/>
      <c r="BA182" s="44"/>
      <c r="BB182" s="44"/>
      <c r="BC182" s="44"/>
      <c r="BD182" s="44"/>
      <c r="BE182" s="44"/>
      <c r="BF182" s="44"/>
      <c r="BG182" s="44"/>
      <c r="BH182" s="44"/>
    </row>
    <row r="183" spans="1:60" ht="35.1" customHeight="1" thickBot="1" x14ac:dyDescent="0.45">
      <c r="A183" s="41">
        <f t="shared" si="37"/>
        <v>181</v>
      </c>
      <c r="B183" s="42">
        <f>Hoja2!B190</f>
        <v>0</v>
      </c>
      <c r="C183" s="14">
        <f>Hoja2!P190</f>
        <v>0</v>
      </c>
      <c r="D183" s="16">
        <f>Hoja2!C190</f>
        <v>0</v>
      </c>
      <c r="E183" s="15">
        <f>Hoja4!J190</f>
        <v>0</v>
      </c>
      <c r="F183" s="15">
        <f>Hoja4!N190</f>
        <v>0</v>
      </c>
      <c r="G183" s="15"/>
      <c r="H183" s="15">
        <f t="shared" si="26"/>
        <v>0</v>
      </c>
      <c r="I183" s="15">
        <f t="shared" si="27"/>
        <v>0</v>
      </c>
      <c r="J183" s="289" t="s">
        <v>209</v>
      </c>
      <c r="K183" s="44"/>
      <c r="L183" s="44"/>
      <c r="M183" s="44"/>
      <c r="N183" s="44"/>
      <c r="O183" s="44"/>
      <c r="P183" s="44"/>
      <c r="Q183" s="44"/>
      <c r="R183" s="44"/>
      <c r="S183" s="262">
        <f t="shared" si="28"/>
        <v>0</v>
      </c>
      <c r="T183" s="266" t="str">
        <f t="shared" si="29"/>
        <v>Economico</v>
      </c>
      <c r="U183">
        <f>VLOOKUP(T183,TABLAS!$J$4:$L$9,3,FALSE)</f>
        <v>1320</v>
      </c>
      <c r="V183">
        <f t="shared" si="38"/>
        <v>2026</v>
      </c>
      <c r="W183" t="str">
        <f>INICIO!$C$28</f>
        <v>2026</v>
      </c>
      <c r="X183" s="268">
        <f t="shared" si="30"/>
        <v>0</v>
      </c>
      <c r="Y183" s="269" t="str">
        <f>IF(X183&lt;TABLAS!$P$18,TABLAS!$Q$18,IF(X183&lt;TABLAS!$P$19,TABLAS!$Q$19,IF(X183&lt;TABLAS!$P$20,TABLAS!$Q$20,IF(X183&lt;TABLAS!$P$21,TABLAS!$Q$21,IF(X183&lt;TABLAS!$P$22,TABLAS!$Q$22,IF(X183&lt;TABLAS!$P$23,TABLAS!$Q$23,IF(X183&lt;TABLAS!$P$24,TABLAS!$Q$24,IF(X183&lt;TABLAS!$P$25,TABLAS!$Q$25,IF(X183&lt;TABLAS!$P$26,TABLAS!$Q$26,IF(X183&lt;TABLAS!$P$27,TABLAS!$Q$27,IF(X183&gt;=TABLAS!$O$28,TABLAS!$Q$28)))))))))))</f>
        <v>0 a 5</v>
      </c>
      <c r="Z183" s="262">
        <f>VLOOKUP(Y183,TABLAS!$J$18:$K$28,2,FALSE)</f>
        <v>1</v>
      </c>
      <c r="AA183" s="274" t="s">
        <v>262</v>
      </c>
      <c r="AB183" s="262">
        <f>VLOOKUP(AA183,TABLAS!$K$34:$L$39,2,FALSE)</f>
        <v>1</v>
      </c>
      <c r="AC183" s="262" t="str">
        <f>INICIO!$C$11</f>
        <v>ZONA 6</v>
      </c>
      <c r="AD183" s="263">
        <f>VLOOKUP(AC183,TABLAS!$V$18:$W$28,2,FALSE)</f>
        <v>1.1000000000000001</v>
      </c>
      <c r="AE183" s="44"/>
      <c r="AF183" s="44"/>
      <c r="AG183" s="279">
        <f t="shared" si="31"/>
        <v>0</v>
      </c>
      <c r="AH183" s="255">
        <f>IF($AG183&lt;TABLAS!$O$4,TABLAS!$P$4,IF($AG183&lt;TABLAS!$O$5,TABLAS!$P$5,IF($AG183&lt;TABLAS!$O$6,TABLAS!$P$6,IF($AG183&gt;TABLAS!$N$7,TABLAS!$P$7))))</f>
        <v>1</v>
      </c>
      <c r="AI183" s="255">
        <f>VLOOKUP($AH183,TABLAS!$P$4:$R$7,3,FALSE)</f>
        <v>3.4999999999999996E-3</v>
      </c>
      <c r="AJ183" s="255">
        <f>VLOOKUP($AH$3,TABLAS!$P$4:$R$7,2,FALSE)</f>
        <v>0</v>
      </c>
      <c r="AK183" s="280">
        <f t="shared" si="32"/>
        <v>-3.4999999999999996E-3</v>
      </c>
      <c r="AL183" s="44"/>
      <c r="AM183" s="44"/>
      <c r="AN183" s="281">
        <f t="shared" si="33"/>
        <v>0</v>
      </c>
      <c r="AO183" s="44"/>
      <c r="AP183" s="235">
        <f t="shared" si="34"/>
        <v>0</v>
      </c>
      <c r="AQ183" s="44"/>
      <c r="AR183" s="282">
        <f t="shared" si="35"/>
        <v>0</v>
      </c>
      <c r="AS183" s="283">
        <f t="shared" si="36"/>
        <v>0</v>
      </c>
      <c r="AT183" s="44"/>
      <c r="AU183" s="44"/>
      <c r="AV183" s="44"/>
      <c r="AW183" s="44"/>
      <c r="AX183" s="44"/>
      <c r="AY183" s="44"/>
      <c r="AZ183" s="44"/>
      <c r="BA183" s="44"/>
      <c r="BB183" s="44"/>
      <c r="BC183" s="44"/>
      <c r="BD183" s="44"/>
      <c r="BE183" s="44"/>
      <c r="BF183" s="44"/>
      <c r="BG183" s="44"/>
      <c r="BH183" s="44"/>
    </row>
    <row r="184" spans="1:60" ht="35.1" customHeight="1" thickBot="1" x14ac:dyDescent="0.45">
      <c r="A184" s="41">
        <f t="shared" si="37"/>
        <v>182</v>
      </c>
      <c r="B184" s="42">
        <f>Hoja2!B191</f>
        <v>0</v>
      </c>
      <c r="C184" s="14">
        <f>Hoja2!P191</f>
        <v>0</v>
      </c>
      <c r="D184" s="16">
        <f>Hoja2!C191</f>
        <v>0</v>
      </c>
      <c r="E184" s="15">
        <f>Hoja4!J191</f>
        <v>0</v>
      </c>
      <c r="F184" s="15">
        <f>Hoja4!N191</f>
        <v>0</v>
      </c>
      <c r="G184" s="15"/>
      <c r="H184" s="15">
        <f t="shared" si="26"/>
        <v>0</v>
      </c>
      <c r="I184" s="15">
        <f t="shared" si="27"/>
        <v>0</v>
      </c>
      <c r="J184" s="289" t="s">
        <v>209</v>
      </c>
      <c r="K184" s="44"/>
      <c r="L184" s="44"/>
      <c r="M184" s="44"/>
      <c r="N184" s="44"/>
      <c r="O184" s="44"/>
      <c r="P184" s="44"/>
      <c r="Q184" s="44"/>
      <c r="R184" s="44"/>
      <c r="S184" s="262">
        <f t="shared" si="28"/>
        <v>0</v>
      </c>
      <c r="T184" s="266" t="str">
        <f t="shared" si="29"/>
        <v>Economico</v>
      </c>
      <c r="U184">
        <f>VLOOKUP(T184,TABLAS!$J$4:$L$9,3,FALSE)</f>
        <v>1320</v>
      </c>
      <c r="V184">
        <f t="shared" si="38"/>
        <v>2026</v>
      </c>
      <c r="W184" t="str">
        <f>INICIO!$C$28</f>
        <v>2026</v>
      </c>
      <c r="X184" s="268">
        <f t="shared" si="30"/>
        <v>0</v>
      </c>
      <c r="Y184" s="269" t="str">
        <f>IF(X184&lt;TABLAS!$P$18,TABLAS!$Q$18,IF(X184&lt;TABLAS!$P$19,TABLAS!$Q$19,IF(X184&lt;TABLAS!$P$20,TABLAS!$Q$20,IF(X184&lt;TABLAS!$P$21,TABLAS!$Q$21,IF(X184&lt;TABLAS!$P$22,TABLAS!$Q$22,IF(X184&lt;TABLAS!$P$23,TABLAS!$Q$23,IF(X184&lt;TABLAS!$P$24,TABLAS!$Q$24,IF(X184&lt;TABLAS!$P$25,TABLAS!$Q$25,IF(X184&lt;TABLAS!$P$26,TABLAS!$Q$26,IF(X184&lt;TABLAS!$P$27,TABLAS!$Q$27,IF(X184&gt;=TABLAS!$O$28,TABLAS!$Q$28)))))))))))</f>
        <v>0 a 5</v>
      </c>
      <c r="Z184" s="262">
        <f>VLOOKUP(Y184,TABLAS!$J$18:$K$28,2,FALSE)</f>
        <v>1</v>
      </c>
      <c r="AA184" s="274" t="s">
        <v>262</v>
      </c>
      <c r="AB184" s="262">
        <f>VLOOKUP(AA184,TABLAS!$K$34:$L$39,2,FALSE)</f>
        <v>1</v>
      </c>
      <c r="AC184" s="262" t="str">
        <f>INICIO!$C$11</f>
        <v>ZONA 6</v>
      </c>
      <c r="AD184" s="263">
        <f>VLOOKUP(AC184,TABLAS!$V$18:$W$28,2,FALSE)</f>
        <v>1.1000000000000001</v>
      </c>
      <c r="AE184" s="44"/>
      <c r="AF184" s="44"/>
      <c r="AG184" s="279">
        <f t="shared" si="31"/>
        <v>0</v>
      </c>
      <c r="AH184" s="255">
        <f>IF($AG184&lt;TABLAS!$O$4,TABLAS!$P$4,IF($AG184&lt;TABLAS!$O$5,TABLAS!$P$5,IF($AG184&lt;TABLAS!$O$6,TABLAS!$P$6,IF($AG184&gt;TABLAS!$N$7,TABLAS!$P$7))))</f>
        <v>1</v>
      </c>
      <c r="AI184" s="255">
        <f>VLOOKUP($AH184,TABLAS!$P$4:$R$7,3,FALSE)</f>
        <v>3.4999999999999996E-3</v>
      </c>
      <c r="AJ184" s="255">
        <f>VLOOKUP($AH$3,TABLAS!$P$4:$R$7,2,FALSE)</f>
        <v>0</v>
      </c>
      <c r="AK184" s="280">
        <f t="shared" si="32"/>
        <v>-3.4999999999999996E-3</v>
      </c>
      <c r="AL184" s="44"/>
      <c r="AM184" s="44"/>
      <c r="AN184" s="281">
        <f t="shared" si="33"/>
        <v>0</v>
      </c>
      <c r="AO184" s="44"/>
      <c r="AP184" s="235">
        <f t="shared" si="34"/>
        <v>0</v>
      </c>
      <c r="AQ184" s="44"/>
      <c r="AR184" s="282">
        <f t="shared" si="35"/>
        <v>0</v>
      </c>
      <c r="AS184" s="283">
        <f t="shared" si="36"/>
        <v>0</v>
      </c>
      <c r="AT184" s="44"/>
      <c r="AU184" s="44"/>
      <c r="AV184" s="44"/>
      <c r="AW184" s="44"/>
      <c r="AX184" s="44"/>
      <c r="AY184" s="44"/>
      <c r="AZ184" s="44"/>
      <c r="BA184" s="44"/>
      <c r="BB184" s="44"/>
      <c r="BC184" s="44"/>
      <c r="BD184" s="44"/>
      <c r="BE184" s="44"/>
      <c r="BF184" s="44"/>
      <c r="BG184" s="44"/>
      <c r="BH184" s="44"/>
    </row>
    <row r="185" spans="1:60" ht="35.1" customHeight="1" thickBot="1" x14ac:dyDescent="0.45">
      <c r="A185" s="41">
        <f t="shared" si="37"/>
        <v>183</v>
      </c>
      <c r="B185" s="42">
        <f>Hoja2!B192</f>
        <v>0</v>
      </c>
      <c r="C185" s="14">
        <f>Hoja2!P192</f>
        <v>0</v>
      </c>
      <c r="D185" s="16">
        <f>Hoja2!C192</f>
        <v>0</v>
      </c>
      <c r="E185" s="15">
        <f>Hoja4!J192</f>
        <v>0</v>
      </c>
      <c r="F185" s="15">
        <f>Hoja4!N192</f>
        <v>0</v>
      </c>
      <c r="G185" s="15"/>
      <c r="H185" s="15">
        <f t="shared" si="26"/>
        <v>0</v>
      </c>
      <c r="I185" s="15">
        <f t="shared" si="27"/>
        <v>0</v>
      </c>
      <c r="J185" s="289" t="s">
        <v>209</v>
      </c>
      <c r="K185" s="44"/>
      <c r="L185" s="44"/>
      <c r="M185" s="44"/>
      <c r="N185" s="44"/>
      <c r="O185" s="44"/>
      <c r="P185" s="44"/>
      <c r="Q185" s="44"/>
      <c r="R185" s="44"/>
      <c r="S185" s="262">
        <f t="shared" si="28"/>
        <v>0</v>
      </c>
      <c r="T185" s="266" t="str">
        <f t="shared" si="29"/>
        <v>Economico</v>
      </c>
      <c r="U185">
        <f>VLOOKUP(T185,TABLAS!$J$4:$L$9,3,FALSE)</f>
        <v>1320</v>
      </c>
      <c r="V185">
        <f t="shared" si="38"/>
        <v>2026</v>
      </c>
      <c r="W185" t="str">
        <f>INICIO!$C$28</f>
        <v>2026</v>
      </c>
      <c r="X185" s="268">
        <f t="shared" si="30"/>
        <v>0</v>
      </c>
      <c r="Y185" s="269" t="str">
        <f>IF(X185&lt;TABLAS!$P$18,TABLAS!$Q$18,IF(X185&lt;TABLAS!$P$19,TABLAS!$Q$19,IF(X185&lt;TABLAS!$P$20,TABLAS!$Q$20,IF(X185&lt;TABLAS!$P$21,TABLAS!$Q$21,IF(X185&lt;TABLAS!$P$22,TABLAS!$Q$22,IF(X185&lt;TABLAS!$P$23,TABLAS!$Q$23,IF(X185&lt;TABLAS!$P$24,TABLAS!$Q$24,IF(X185&lt;TABLAS!$P$25,TABLAS!$Q$25,IF(X185&lt;TABLAS!$P$26,TABLAS!$Q$26,IF(X185&lt;TABLAS!$P$27,TABLAS!$Q$27,IF(X185&gt;=TABLAS!$O$28,TABLAS!$Q$28)))))))))))</f>
        <v>0 a 5</v>
      </c>
      <c r="Z185" s="262">
        <f>VLOOKUP(Y185,TABLAS!$J$18:$K$28,2,FALSE)</f>
        <v>1</v>
      </c>
      <c r="AA185" s="274" t="s">
        <v>262</v>
      </c>
      <c r="AB185" s="262">
        <f>VLOOKUP(AA185,TABLAS!$K$34:$L$39,2,FALSE)</f>
        <v>1</v>
      </c>
      <c r="AC185" s="262" t="str">
        <f>INICIO!$C$11</f>
        <v>ZONA 6</v>
      </c>
      <c r="AD185" s="263">
        <f>VLOOKUP(AC185,TABLAS!$V$18:$W$28,2,FALSE)</f>
        <v>1.1000000000000001</v>
      </c>
      <c r="AE185" s="44"/>
      <c r="AF185" s="44"/>
      <c r="AG185" s="279">
        <f t="shared" si="31"/>
        <v>0</v>
      </c>
      <c r="AH185" s="255">
        <f>IF($AG185&lt;TABLAS!$O$4,TABLAS!$P$4,IF($AG185&lt;TABLAS!$O$5,TABLAS!$P$5,IF($AG185&lt;TABLAS!$O$6,TABLAS!$P$6,IF($AG185&gt;TABLAS!$N$7,TABLAS!$P$7))))</f>
        <v>1</v>
      </c>
      <c r="AI185" s="255">
        <f>VLOOKUP($AH185,TABLAS!$P$4:$R$7,3,FALSE)</f>
        <v>3.4999999999999996E-3</v>
      </c>
      <c r="AJ185" s="255">
        <f>VLOOKUP($AH$3,TABLAS!$P$4:$R$7,2,FALSE)</f>
        <v>0</v>
      </c>
      <c r="AK185" s="280">
        <f t="shared" si="32"/>
        <v>-3.4999999999999996E-3</v>
      </c>
      <c r="AL185" s="44"/>
      <c r="AM185" s="44"/>
      <c r="AN185" s="281">
        <f t="shared" si="33"/>
        <v>0</v>
      </c>
      <c r="AO185" s="44"/>
      <c r="AP185" s="235">
        <f t="shared" si="34"/>
        <v>0</v>
      </c>
      <c r="AQ185" s="44"/>
      <c r="AR185" s="282">
        <f t="shared" si="35"/>
        <v>0</v>
      </c>
      <c r="AS185" s="283">
        <f t="shared" si="36"/>
        <v>0</v>
      </c>
      <c r="AT185" s="44"/>
      <c r="AU185" s="44"/>
      <c r="AV185" s="44"/>
      <c r="AW185" s="44"/>
      <c r="AX185" s="44"/>
      <c r="AY185" s="44"/>
      <c r="AZ185" s="44"/>
      <c r="BA185" s="44"/>
      <c r="BB185" s="44"/>
      <c r="BC185" s="44"/>
      <c r="BD185" s="44"/>
      <c r="BE185" s="44"/>
      <c r="BF185" s="44"/>
      <c r="BG185" s="44"/>
      <c r="BH185" s="44"/>
    </row>
    <row r="186" spans="1:60" ht="35.1" customHeight="1" thickBot="1" x14ac:dyDescent="0.45">
      <c r="A186" s="41">
        <f t="shared" si="37"/>
        <v>184</v>
      </c>
      <c r="B186" s="42">
        <f>Hoja2!B193</f>
        <v>0</v>
      </c>
      <c r="C186" s="14">
        <f>Hoja2!P193</f>
        <v>0</v>
      </c>
      <c r="D186" s="16">
        <f>Hoja2!C193</f>
        <v>0</v>
      </c>
      <c r="E186" s="15">
        <f>Hoja4!J193</f>
        <v>0</v>
      </c>
      <c r="F186" s="15">
        <f>Hoja4!N193</f>
        <v>0</v>
      </c>
      <c r="G186" s="15"/>
      <c r="H186" s="15">
        <f t="shared" si="26"/>
        <v>0</v>
      </c>
      <c r="I186" s="15">
        <f t="shared" si="27"/>
        <v>0</v>
      </c>
      <c r="J186" s="289" t="s">
        <v>209</v>
      </c>
      <c r="K186" s="44"/>
      <c r="L186" s="44"/>
      <c r="M186" s="44"/>
      <c r="N186" s="44"/>
      <c r="O186" s="44"/>
      <c r="P186" s="44"/>
      <c r="Q186" s="44"/>
      <c r="R186" s="44"/>
      <c r="S186" s="262">
        <f t="shared" si="28"/>
        <v>0</v>
      </c>
      <c r="T186" s="266" t="str">
        <f t="shared" si="29"/>
        <v>Economico</v>
      </c>
      <c r="U186">
        <f>VLOOKUP(T186,TABLAS!$J$4:$L$9,3,FALSE)</f>
        <v>1320</v>
      </c>
      <c r="V186">
        <f t="shared" si="38"/>
        <v>2026</v>
      </c>
      <c r="W186" t="str">
        <f>INICIO!$C$28</f>
        <v>2026</v>
      </c>
      <c r="X186" s="268">
        <f t="shared" si="30"/>
        <v>0</v>
      </c>
      <c r="Y186" s="269" t="str">
        <f>IF(X186&lt;TABLAS!$P$18,TABLAS!$Q$18,IF(X186&lt;TABLAS!$P$19,TABLAS!$Q$19,IF(X186&lt;TABLAS!$P$20,TABLAS!$Q$20,IF(X186&lt;TABLAS!$P$21,TABLAS!$Q$21,IF(X186&lt;TABLAS!$P$22,TABLAS!$Q$22,IF(X186&lt;TABLAS!$P$23,TABLAS!$Q$23,IF(X186&lt;TABLAS!$P$24,TABLAS!$Q$24,IF(X186&lt;TABLAS!$P$25,TABLAS!$Q$25,IF(X186&lt;TABLAS!$P$26,TABLAS!$Q$26,IF(X186&lt;TABLAS!$P$27,TABLAS!$Q$27,IF(X186&gt;=TABLAS!$O$28,TABLAS!$Q$28)))))))))))</f>
        <v>0 a 5</v>
      </c>
      <c r="Z186" s="262">
        <f>VLOOKUP(Y186,TABLAS!$J$18:$K$28,2,FALSE)</f>
        <v>1</v>
      </c>
      <c r="AA186" s="274" t="s">
        <v>262</v>
      </c>
      <c r="AB186" s="262">
        <f>VLOOKUP(AA186,TABLAS!$K$34:$L$39,2,FALSE)</f>
        <v>1</v>
      </c>
      <c r="AC186" s="262" t="str">
        <f>INICIO!$C$11</f>
        <v>ZONA 6</v>
      </c>
      <c r="AD186" s="263">
        <f>VLOOKUP(AC186,TABLAS!$V$18:$W$28,2,FALSE)</f>
        <v>1.1000000000000001</v>
      </c>
      <c r="AE186" s="44"/>
      <c r="AF186" s="44"/>
      <c r="AG186" s="279">
        <f t="shared" si="31"/>
        <v>0</v>
      </c>
      <c r="AH186" s="255">
        <f>IF($AG186&lt;TABLAS!$O$4,TABLAS!$P$4,IF($AG186&lt;TABLAS!$O$5,TABLAS!$P$5,IF($AG186&lt;TABLAS!$O$6,TABLAS!$P$6,IF($AG186&gt;TABLAS!$N$7,TABLAS!$P$7))))</f>
        <v>1</v>
      </c>
      <c r="AI186" s="255">
        <f>VLOOKUP($AH186,TABLAS!$P$4:$R$7,3,FALSE)</f>
        <v>3.4999999999999996E-3</v>
      </c>
      <c r="AJ186" s="255">
        <f>VLOOKUP($AH$3,TABLAS!$P$4:$R$7,2,FALSE)</f>
        <v>0</v>
      </c>
      <c r="AK186" s="280">
        <f t="shared" si="32"/>
        <v>-3.4999999999999996E-3</v>
      </c>
      <c r="AL186" s="44"/>
      <c r="AM186" s="44"/>
      <c r="AN186" s="281">
        <f t="shared" si="33"/>
        <v>0</v>
      </c>
      <c r="AO186" s="44"/>
      <c r="AP186" s="235">
        <f t="shared" si="34"/>
        <v>0</v>
      </c>
      <c r="AQ186" s="44"/>
      <c r="AR186" s="282">
        <f t="shared" si="35"/>
        <v>0</v>
      </c>
      <c r="AS186" s="283">
        <f t="shared" si="36"/>
        <v>0</v>
      </c>
      <c r="AT186" s="44"/>
      <c r="AU186" s="44"/>
      <c r="AV186" s="44"/>
      <c r="AW186" s="44"/>
      <c r="AX186" s="44"/>
      <c r="AY186" s="44"/>
      <c r="AZ186" s="44"/>
      <c r="BA186" s="44"/>
      <c r="BB186" s="44"/>
      <c r="BC186" s="44"/>
      <c r="BD186" s="44"/>
      <c r="BE186" s="44"/>
      <c r="BF186" s="44"/>
      <c r="BG186" s="44"/>
      <c r="BH186" s="44"/>
    </row>
    <row r="187" spans="1:60" ht="35.1" customHeight="1" thickBot="1" x14ac:dyDescent="0.45">
      <c r="A187" s="22">
        <f t="shared" si="37"/>
        <v>185</v>
      </c>
      <c r="B187" s="43">
        <f>Hoja2!B194</f>
        <v>0</v>
      </c>
      <c r="C187" s="38">
        <f>Hoja2!P194</f>
        <v>0</v>
      </c>
      <c r="D187" s="39">
        <f>Hoja2!C194</f>
        <v>0</v>
      </c>
      <c r="E187" s="40">
        <f>Hoja4!J194</f>
        <v>0</v>
      </c>
      <c r="F187" s="40">
        <f>Hoja4!N194</f>
        <v>0</v>
      </c>
      <c r="G187" s="40"/>
      <c r="H187" s="40">
        <f t="shared" si="26"/>
        <v>0</v>
      </c>
      <c r="I187" s="40">
        <f t="shared" si="27"/>
        <v>0</v>
      </c>
      <c r="J187" s="290" t="s">
        <v>209</v>
      </c>
      <c r="K187" s="44"/>
      <c r="L187" s="44"/>
      <c r="M187" s="44"/>
      <c r="N187" s="44"/>
      <c r="O187" s="44"/>
      <c r="P187" s="44"/>
      <c r="Q187" s="44"/>
      <c r="R187" s="44"/>
      <c r="S187" s="262">
        <f t="shared" si="28"/>
        <v>0</v>
      </c>
      <c r="T187" s="266" t="str">
        <f t="shared" si="29"/>
        <v>Economico</v>
      </c>
      <c r="U187">
        <f>VLOOKUP(T187,TABLAS!$J$4:$L$9,3,FALSE)</f>
        <v>1320</v>
      </c>
      <c r="V187">
        <f t="shared" si="38"/>
        <v>2026</v>
      </c>
      <c r="W187" t="str">
        <f>INICIO!$C$28</f>
        <v>2026</v>
      </c>
      <c r="X187" s="268">
        <f t="shared" si="30"/>
        <v>0</v>
      </c>
      <c r="Y187" s="269" t="str">
        <f>IF(X187&lt;TABLAS!$P$18,TABLAS!$Q$18,IF(X187&lt;TABLAS!$P$19,TABLAS!$Q$19,IF(X187&lt;TABLAS!$P$20,TABLAS!$Q$20,IF(X187&lt;TABLAS!$P$21,TABLAS!$Q$21,IF(X187&lt;TABLAS!$P$22,TABLAS!$Q$22,IF(X187&lt;TABLAS!$P$23,TABLAS!$Q$23,IF(X187&lt;TABLAS!$P$24,TABLAS!$Q$24,IF(X187&lt;TABLAS!$P$25,TABLAS!$Q$25,IF(X187&lt;TABLAS!$P$26,TABLAS!$Q$26,IF(X187&lt;TABLAS!$P$27,TABLAS!$Q$27,IF(X187&gt;=TABLAS!$O$28,TABLAS!$Q$28)))))))))))</f>
        <v>0 a 5</v>
      </c>
      <c r="Z187" s="262">
        <f>VLOOKUP(Y187,TABLAS!$J$18:$K$28,2,FALSE)</f>
        <v>1</v>
      </c>
      <c r="AA187" s="274" t="s">
        <v>262</v>
      </c>
      <c r="AB187" s="262">
        <f>VLOOKUP(AA187,TABLAS!$K$34:$L$39,2,FALSE)</f>
        <v>1</v>
      </c>
      <c r="AC187" s="262" t="str">
        <f>INICIO!$C$11</f>
        <v>ZONA 6</v>
      </c>
      <c r="AD187" s="263">
        <f>VLOOKUP(AC187,TABLAS!$V$18:$W$28,2,FALSE)</f>
        <v>1.1000000000000001</v>
      </c>
      <c r="AE187" s="44"/>
      <c r="AF187" s="44"/>
      <c r="AG187" s="279">
        <f t="shared" si="31"/>
        <v>0</v>
      </c>
      <c r="AH187" s="255">
        <f>IF($AG187&lt;TABLAS!$O$4,TABLAS!$P$4,IF($AG187&lt;TABLAS!$O$5,TABLAS!$P$5,IF($AG187&lt;TABLAS!$O$6,TABLAS!$P$6,IF($AG187&gt;TABLAS!$N$7,TABLAS!$P$7))))</f>
        <v>1</v>
      </c>
      <c r="AI187" s="255">
        <f>VLOOKUP($AH187,TABLAS!$P$4:$R$7,3,FALSE)</f>
        <v>3.4999999999999996E-3</v>
      </c>
      <c r="AJ187" s="255">
        <f>VLOOKUP($AH$3,TABLAS!$P$4:$R$7,2,FALSE)</f>
        <v>0</v>
      </c>
      <c r="AK187" s="280">
        <f t="shared" si="32"/>
        <v>-3.4999999999999996E-3</v>
      </c>
      <c r="AL187" s="44"/>
      <c r="AM187" s="44"/>
      <c r="AN187" s="281">
        <f t="shared" si="33"/>
        <v>0</v>
      </c>
      <c r="AO187" s="44"/>
      <c r="AP187" s="235">
        <f t="shared" si="34"/>
        <v>0</v>
      </c>
      <c r="AQ187" s="44"/>
      <c r="AR187" s="282">
        <f t="shared" si="35"/>
        <v>0</v>
      </c>
      <c r="AS187" s="283">
        <f t="shared" si="36"/>
        <v>0</v>
      </c>
      <c r="AT187" s="44"/>
      <c r="AU187" s="44"/>
      <c r="AV187" s="44"/>
      <c r="AW187" s="44"/>
      <c r="AX187" s="44"/>
      <c r="AY187" s="44"/>
      <c r="AZ187" s="44"/>
      <c r="BA187" s="44"/>
      <c r="BB187" s="44"/>
      <c r="BC187" s="44"/>
      <c r="BD187" s="44"/>
      <c r="BE187" s="44"/>
      <c r="BF187" s="44"/>
      <c r="BG187" s="44"/>
      <c r="BH187" s="44"/>
    </row>
    <row r="188" spans="1:60" ht="35.1" customHeight="1" thickBot="1" x14ac:dyDescent="0.45">
      <c r="A188" s="41">
        <f t="shared" si="37"/>
        <v>186</v>
      </c>
      <c r="B188" s="42">
        <f>Hoja2!B195</f>
        <v>0</v>
      </c>
      <c r="C188" s="14">
        <f>Hoja2!P195</f>
        <v>0</v>
      </c>
      <c r="D188" s="16">
        <f>Hoja2!C195</f>
        <v>0</v>
      </c>
      <c r="E188" s="15">
        <f>Hoja4!J195</f>
        <v>0</v>
      </c>
      <c r="F188" s="15">
        <f>Hoja4!N195</f>
        <v>0</v>
      </c>
      <c r="G188" s="15"/>
      <c r="H188" s="15">
        <f t="shared" si="26"/>
        <v>0</v>
      </c>
      <c r="I188" s="15">
        <f t="shared" si="27"/>
        <v>0</v>
      </c>
      <c r="J188" s="289" t="s">
        <v>209</v>
      </c>
      <c r="K188" s="44"/>
      <c r="L188" s="44"/>
      <c r="M188" s="44"/>
      <c r="N188" s="44"/>
      <c r="O188" s="44"/>
      <c r="P188" s="44"/>
      <c r="Q188" s="44"/>
      <c r="R188" s="44"/>
      <c r="S188" s="262">
        <f t="shared" si="28"/>
        <v>0</v>
      </c>
      <c r="T188" s="266" t="str">
        <f t="shared" si="29"/>
        <v>Economico</v>
      </c>
      <c r="U188">
        <f>VLOOKUP(T188,TABLAS!$J$4:$L$9,3,FALSE)</f>
        <v>1320</v>
      </c>
      <c r="V188">
        <f t="shared" si="38"/>
        <v>2026</v>
      </c>
      <c r="W188" t="str">
        <f>INICIO!$C$28</f>
        <v>2026</v>
      </c>
      <c r="X188" s="268">
        <f t="shared" si="30"/>
        <v>0</v>
      </c>
      <c r="Y188" s="269" t="str">
        <f>IF(X188&lt;TABLAS!$P$18,TABLAS!$Q$18,IF(X188&lt;TABLAS!$P$19,TABLAS!$Q$19,IF(X188&lt;TABLAS!$P$20,TABLAS!$Q$20,IF(X188&lt;TABLAS!$P$21,TABLAS!$Q$21,IF(X188&lt;TABLAS!$P$22,TABLAS!$Q$22,IF(X188&lt;TABLAS!$P$23,TABLAS!$Q$23,IF(X188&lt;TABLAS!$P$24,TABLAS!$Q$24,IF(X188&lt;TABLAS!$P$25,TABLAS!$Q$25,IF(X188&lt;TABLAS!$P$26,TABLAS!$Q$26,IF(X188&lt;TABLAS!$P$27,TABLAS!$Q$27,IF(X188&gt;=TABLAS!$O$28,TABLAS!$Q$28)))))))))))</f>
        <v>0 a 5</v>
      </c>
      <c r="Z188" s="262">
        <f>VLOOKUP(Y188,TABLAS!$J$18:$K$28,2,FALSE)</f>
        <v>1</v>
      </c>
      <c r="AA188" s="274" t="s">
        <v>262</v>
      </c>
      <c r="AB188" s="262">
        <f>VLOOKUP(AA188,TABLAS!$K$34:$L$39,2,FALSE)</f>
        <v>1</v>
      </c>
      <c r="AC188" s="262" t="str">
        <f>INICIO!$C$11</f>
        <v>ZONA 6</v>
      </c>
      <c r="AD188" s="263">
        <f>VLOOKUP(AC188,TABLAS!$V$18:$W$28,2,FALSE)</f>
        <v>1.1000000000000001</v>
      </c>
      <c r="AE188" s="44"/>
      <c r="AF188" s="44"/>
      <c r="AG188" s="279">
        <f t="shared" si="31"/>
        <v>0</v>
      </c>
      <c r="AH188" s="255">
        <f>IF($AG188&lt;TABLAS!$O$4,TABLAS!$P$4,IF($AG188&lt;TABLAS!$O$5,TABLAS!$P$5,IF($AG188&lt;TABLAS!$O$6,TABLAS!$P$6,IF($AG188&gt;TABLAS!$N$7,TABLAS!$P$7))))</f>
        <v>1</v>
      </c>
      <c r="AI188" s="255">
        <f>VLOOKUP($AH188,TABLAS!$P$4:$R$7,3,FALSE)</f>
        <v>3.4999999999999996E-3</v>
      </c>
      <c r="AJ188" s="255">
        <f>VLOOKUP($AH$3,TABLAS!$P$4:$R$7,2,FALSE)</f>
        <v>0</v>
      </c>
      <c r="AK188" s="280">
        <f t="shared" si="32"/>
        <v>-3.4999999999999996E-3</v>
      </c>
      <c r="AL188" s="44"/>
      <c r="AM188" s="44"/>
      <c r="AN188" s="281">
        <f t="shared" si="33"/>
        <v>0</v>
      </c>
      <c r="AO188" s="44"/>
      <c r="AP188" s="235">
        <f t="shared" si="34"/>
        <v>0</v>
      </c>
      <c r="AQ188" s="44"/>
      <c r="AR188" s="282">
        <f t="shared" si="35"/>
        <v>0</v>
      </c>
      <c r="AS188" s="283">
        <f t="shared" si="36"/>
        <v>0</v>
      </c>
      <c r="AT188" s="44"/>
      <c r="AU188" s="44"/>
      <c r="AV188" s="44"/>
      <c r="AW188" s="44"/>
      <c r="AX188" s="44"/>
      <c r="AY188" s="44"/>
      <c r="AZ188" s="44"/>
      <c r="BA188" s="44"/>
      <c r="BB188" s="44"/>
      <c r="BC188" s="44"/>
      <c r="BD188" s="44"/>
      <c r="BE188" s="44"/>
      <c r="BF188" s="44"/>
      <c r="BG188" s="44"/>
      <c r="BH188" s="44"/>
    </row>
    <row r="189" spans="1:60" ht="35.1" customHeight="1" thickBot="1" x14ac:dyDescent="0.45">
      <c r="A189" s="41">
        <f t="shared" si="37"/>
        <v>187</v>
      </c>
      <c r="B189" s="42">
        <f>Hoja2!B196</f>
        <v>0</v>
      </c>
      <c r="C189" s="14">
        <f>Hoja2!P196</f>
        <v>0</v>
      </c>
      <c r="D189" s="16">
        <f>Hoja2!C196</f>
        <v>0</v>
      </c>
      <c r="E189" s="15">
        <f>Hoja4!J196</f>
        <v>0</v>
      </c>
      <c r="F189" s="15">
        <f>Hoja4!N196</f>
        <v>0</v>
      </c>
      <c r="G189" s="15"/>
      <c r="H189" s="15">
        <f t="shared" si="26"/>
        <v>0</v>
      </c>
      <c r="I189" s="15">
        <f t="shared" si="27"/>
        <v>0</v>
      </c>
      <c r="J189" s="289" t="s">
        <v>209</v>
      </c>
      <c r="K189" s="44"/>
      <c r="L189" s="44"/>
      <c r="M189" s="44"/>
      <c r="N189" s="44"/>
      <c r="O189" s="44"/>
      <c r="P189" s="44"/>
      <c r="Q189" s="44"/>
      <c r="R189" s="44"/>
      <c r="S189" s="262">
        <f t="shared" si="28"/>
        <v>0</v>
      </c>
      <c r="T189" s="266" t="str">
        <f t="shared" si="29"/>
        <v>Economico</v>
      </c>
      <c r="U189">
        <f>VLOOKUP(T189,TABLAS!$J$4:$L$9,3,FALSE)</f>
        <v>1320</v>
      </c>
      <c r="V189">
        <f t="shared" si="38"/>
        <v>2026</v>
      </c>
      <c r="W189" t="str">
        <f>INICIO!$C$28</f>
        <v>2026</v>
      </c>
      <c r="X189" s="268">
        <f t="shared" si="30"/>
        <v>0</v>
      </c>
      <c r="Y189" s="269" t="str">
        <f>IF(X189&lt;TABLAS!$P$18,TABLAS!$Q$18,IF(X189&lt;TABLAS!$P$19,TABLAS!$Q$19,IF(X189&lt;TABLAS!$P$20,TABLAS!$Q$20,IF(X189&lt;TABLAS!$P$21,TABLAS!$Q$21,IF(X189&lt;TABLAS!$P$22,TABLAS!$Q$22,IF(X189&lt;TABLAS!$P$23,TABLAS!$Q$23,IF(X189&lt;TABLAS!$P$24,TABLAS!$Q$24,IF(X189&lt;TABLAS!$P$25,TABLAS!$Q$25,IF(X189&lt;TABLAS!$P$26,TABLAS!$Q$26,IF(X189&lt;TABLAS!$P$27,TABLAS!$Q$27,IF(X189&gt;=TABLAS!$O$28,TABLAS!$Q$28)))))))))))</f>
        <v>0 a 5</v>
      </c>
      <c r="Z189" s="262">
        <f>VLOOKUP(Y189,TABLAS!$J$18:$K$28,2,FALSE)</f>
        <v>1</v>
      </c>
      <c r="AA189" s="274" t="s">
        <v>262</v>
      </c>
      <c r="AB189" s="262">
        <f>VLOOKUP(AA189,TABLAS!$K$34:$L$39,2,FALSE)</f>
        <v>1</v>
      </c>
      <c r="AC189" s="262" t="str">
        <f>INICIO!$C$11</f>
        <v>ZONA 6</v>
      </c>
      <c r="AD189" s="263">
        <f>VLOOKUP(AC189,TABLAS!$V$18:$W$28,2,FALSE)</f>
        <v>1.1000000000000001</v>
      </c>
      <c r="AE189" s="44"/>
      <c r="AF189" s="44"/>
      <c r="AG189" s="279">
        <f t="shared" si="31"/>
        <v>0</v>
      </c>
      <c r="AH189" s="255">
        <f>IF($AG189&lt;TABLAS!$O$4,TABLAS!$P$4,IF($AG189&lt;TABLAS!$O$5,TABLAS!$P$5,IF($AG189&lt;TABLAS!$O$6,TABLAS!$P$6,IF($AG189&gt;TABLAS!$N$7,TABLAS!$P$7))))</f>
        <v>1</v>
      </c>
      <c r="AI189" s="255">
        <f>VLOOKUP($AH189,TABLAS!$P$4:$R$7,3,FALSE)</f>
        <v>3.4999999999999996E-3</v>
      </c>
      <c r="AJ189" s="255">
        <f>VLOOKUP($AH$3,TABLAS!$P$4:$R$7,2,FALSE)</f>
        <v>0</v>
      </c>
      <c r="AK189" s="280">
        <f t="shared" si="32"/>
        <v>-3.4999999999999996E-3</v>
      </c>
      <c r="AL189" s="44"/>
      <c r="AM189" s="44"/>
      <c r="AN189" s="281">
        <f t="shared" si="33"/>
        <v>0</v>
      </c>
      <c r="AO189" s="44"/>
      <c r="AP189" s="235">
        <f t="shared" si="34"/>
        <v>0</v>
      </c>
      <c r="AQ189" s="44"/>
      <c r="AR189" s="282">
        <f t="shared" si="35"/>
        <v>0</v>
      </c>
      <c r="AS189" s="283">
        <f t="shared" si="36"/>
        <v>0</v>
      </c>
      <c r="AT189" s="44"/>
      <c r="AU189" s="44"/>
      <c r="AV189" s="44"/>
      <c r="AW189" s="44"/>
      <c r="AX189" s="44"/>
      <c r="AY189" s="44"/>
      <c r="AZ189" s="44"/>
      <c r="BA189" s="44"/>
      <c r="BB189" s="44"/>
      <c r="BC189" s="44"/>
      <c r="BD189" s="44"/>
      <c r="BE189" s="44"/>
      <c r="BF189" s="44"/>
      <c r="BG189" s="44"/>
      <c r="BH189" s="44"/>
    </row>
    <row r="190" spans="1:60" ht="35.1" customHeight="1" thickBot="1" x14ac:dyDescent="0.45">
      <c r="A190" s="41">
        <f t="shared" si="37"/>
        <v>188</v>
      </c>
      <c r="B190" s="42">
        <f>Hoja2!B197</f>
        <v>0</v>
      </c>
      <c r="C190" s="14">
        <f>Hoja2!P197</f>
        <v>0</v>
      </c>
      <c r="D190" s="16">
        <f>Hoja2!C197</f>
        <v>0</v>
      </c>
      <c r="E190" s="15">
        <f>Hoja4!J197</f>
        <v>0</v>
      </c>
      <c r="F190" s="15">
        <f>Hoja4!N197</f>
        <v>0</v>
      </c>
      <c r="G190" s="15"/>
      <c r="H190" s="15">
        <f t="shared" si="26"/>
        <v>0</v>
      </c>
      <c r="I190" s="15">
        <f t="shared" si="27"/>
        <v>0</v>
      </c>
      <c r="J190" s="289" t="s">
        <v>209</v>
      </c>
      <c r="K190" s="44"/>
      <c r="L190" s="44"/>
      <c r="M190" s="44"/>
      <c r="N190" s="44"/>
      <c r="O190" s="44"/>
      <c r="P190" s="44"/>
      <c r="Q190" s="44"/>
      <c r="R190" s="44"/>
      <c r="S190" s="262">
        <f t="shared" si="28"/>
        <v>0</v>
      </c>
      <c r="T190" s="266" t="str">
        <f t="shared" si="29"/>
        <v>Economico</v>
      </c>
      <c r="U190">
        <f>VLOOKUP(T190,TABLAS!$J$4:$L$9,3,FALSE)</f>
        <v>1320</v>
      </c>
      <c r="V190">
        <f t="shared" si="38"/>
        <v>2026</v>
      </c>
      <c r="W190" t="str">
        <f>INICIO!$C$28</f>
        <v>2026</v>
      </c>
      <c r="X190" s="268">
        <f t="shared" si="30"/>
        <v>0</v>
      </c>
      <c r="Y190" s="269" t="str">
        <f>IF(X190&lt;TABLAS!$P$18,TABLAS!$Q$18,IF(X190&lt;TABLAS!$P$19,TABLAS!$Q$19,IF(X190&lt;TABLAS!$P$20,TABLAS!$Q$20,IF(X190&lt;TABLAS!$P$21,TABLAS!$Q$21,IF(X190&lt;TABLAS!$P$22,TABLAS!$Q$22,IF(X190&lt;TABLAS!$P$23,TABLAS!$Q$23,IF(X190&lt;TABLAS!$P$24,TABLAS!$Q$24,IF(X190&lt;TABLAS!$P$25,TABLAS!$Q$25,IF(X190&lt;TABLAS!$P$26,TABLAS!$Q$26,IF(X190&lt;TABLAS!$P$27,TABLAS!$Q$27,IF(X190&gt;=TABLAS!$O$28,TABLAS!$Q$28)))))))))))</f>
        <v>0 a 5</v>
      </c>
      <c r="Z190" s="262">
        <f>VLOOKUP(Y190,TABLAS!$J$18:$K$28,2,FALSE)</f>
        <v>1</v>
      </c>
      <c r="AA190" s="274" t="s">
        <v>262</v>
      </c>
      <c r="AB190" s="262">
        <f>VLOOKUP(AA190,TABLAS!$K$34:$L$39,2,FALSE)</f>
        <v>1</v>
      </c>
      <c r="AC190" s="262" t="str">
        <f>INICIO!$C$11</f>
        <v>ZONA 6</v>
      </c>
      <c r="AD190" s="263">
        <f>VLOOKUP(AC190,TABLAS!$V$18:$W$28,2,FALSE)</f>
        <v>1.1000000000000001</v>
      </c>
      <c r="AE190" s="44"/>
      <c r="AF190" s="44"/>
      <c r="AG190" s="279">
        <f t="shared" si="31"/>
        <v>0</v>
      </c>
      <c r="AH190" s="255">
        <f>IF($AG190&lt;TABLAS!$O$4,TABLAS!$P$4,IF($AG190&lt;TABLAS!$O$5,TABLAS!$P$5,IF($AG190&lt;TABLAS!$O$6,TABLAS!$P$6,IF($AG190&gt;TABLAS!$N$7,TABLAS!$P$7))))</f>
        <v>1</v>
      </c>
      <c r="AI190" s="255">
        <f>VLOOKUP($AH190,TABLAS!$P$4:$R$7,3,FALSE)</f>
        <v>3.4999999999999996E-3</v>
      </c>
      <c r="AJ190" s="255">
        <f>VLOOKUP($AH$3,TABLAS!$P$4:$R$7,2,FALSE)</f>
        <v>0</v>
      </c>
      <c r="AK190" s="280">
        <f t="shared" si="32"/>
        <v>-3.4999999999999996E-3</v>
      </c>
      <c r="AL190" s="44"/>
      <c r="AM190" s="44"/>
      <c r="AN190" s="281">
        <f t="shared" si="33"/>
        <v>0</v>
      </c>
      <c r="AO190" s="44"/>
      <c r="AP190" s="235">
        <f t="shared" si="34"/>
        <v>0</v>
      </c>
      <c r="AQ190" s="44"/>
      <c r="AR190" s="282">
        <f t="shared" si="35"/>
        <v>0</v>
      </c>
      <c r="AS190" s="283">
        <f t="shared" si="36"/>
        <v>0</v>
      </c>
      <c r="AT190" s="44"/>
      <c r="AU190" s="44"/>
      <c r="AV190" s="44"/>
      <c r="AW190" s="44"/>
      <c r="AX190" s="44"/>
      <c r="AY190" s="44"/>
      <c r="AZ190" s="44"/>
      <c r="BA190" s="44"/>
      <c r="BB190" s="44"/>
      <c r="BC190" s="44"/>
      <c r="BD190" s="44"/>
      <c r="BE190" s="44"/>
      <c r="BF190" s="44"/>
      <c r="BG190" s="44"/>
      <c r="BH190" s="44"/>
    </row>
    <row r="191" spans="1:60" ht="35.1" customHeight="1" thickBot="1" x14ac:dyDescent="0.45">
      <c r="A191" s="41">
        <f t="shared" si="37"/>
        <v>189</v>
      </c>
      <c r="B191" s="42">
        <f>Hoja2!B198</f>
        <v>0</v>
      </c>
      <c r="C191" s="14">
        <f>Hoja2!P198</f>
        <v>0</v>
      </c>
      <c r="D191" s="16">
        <f>Hoja2!C198</f>
        <v>0</v>
      </c>
      <c r="E191" s="15">
        <f>Hoja4!J198</f>
        <v>0</v>
      </c>
      <c r="F191" s="15">
        <f>Hoja4!N198</f>
        <v>0</v>
      </c>
      <c r="G191" s="15"/>
      <c r="H191" s="15">
        <f t="shared" si="26"/>
        <v>0</v>
      </c>
      <c r="I191" s="15">
        <f t="shared" si="27"/>
        <v>0</v>
      </c>
      <c r="J191" s="289" t="s">
        <v>209</v>
      </c>
      <c r="K191" s="44"/>
      <c r="L191" s="44"/>
      <c r="M191" s="44"/>
      <c r="N191" s="44"/>
      <c r="O191" s="44"/>
      <c r="P191" s="44"/>
      <c r="Q191" s="44"/>
      <c r="R191" s="44"/>
      <c r="S191" s="262">
        <f t="shared" si="28"/>
        <v>0</v>
      </c>
      <c r="T191" s="266" t="str">
        <f t="shared" si="29"/>
        <v>Economico</v>
      </c>
      <c r="U191">
        <f>VLOOKUP(T191,TABLAS!$J$4:$L$9,3,FALSE)</f>
        <v>1320</v>
      </c>
      <c r="V191">
        <f t="shared" si="38"/>
        <v>2026</v>
      </c>
      <c r="W191" t="str">
        <f>INICIO!$C$28</f>
        <v>2026</v>
      </c>
      <c r="X191" s="268">
        <f t="shared" si="30"/>
        <v>0</v>
      </c>
      <c r="Y191" s="269" t="str">
        <f>IF(X191&lt;TABLAS!$P$18,TABLAS!$Q$18,IF(X191&lt;TABLAS!$P$19,TABLAS!$Q$19,IF(X191&lt;TABLAS!$P$20,TABLAS!$Q$20,IF(X191&lt;TABLAS!$P$21,TABLAS!$Q$21,IF(X191&lt;TABLAS!$P$22,TABLAS!$Q$22,IF(X191&lt;TABLAS!$P$23,TABLAS!$Q$23,IF(X191&lt;TABLAS!$P$24,TABLAS!$Q$24,IF(X191&lt;TABLAS!$P$25,TABLAS!$Q$25,IF(X191&lt;TABLAS!$P$26,TABLAS!$Q$26,IF(X191&lt;TABLAS!$P$27,TABLAS!$Q$27,IF(X191&gt;=TABLAS!$O$28,TABLAS!$Q$28)))))))))))</f>
        <v>0 a 5</v>
      </c>
      <c r="Z191" s="262">
        <f>VLOOKUP(Y191,TABLAS!$J$18:$K$28,2,FALSE)</f>
        <v>1</v>
      </c>
      <c r="AA191" s="274" t="s">
        <v>262</v>
      </c>
      <c r="AB191" s="262">
        <f>VLOOKUP(AA191,TABLAS!$K$34:$L$39,2,FALSE)</f>
        <v>1</v>
      </c>
      <c r="AC191" s="262" t="str">
        <f>INICIO!$C$11</f>
        <v>ZONA 6</v>
      </c>
      <c r="AD191" s="263">
        <f>VLOOKUP(AC191,TABLAS!$V$18:$W$28,2,FALSE)</f>
        <v>1.1000000000000001</v>
      </c>
      <c r="AE191" s="44"/>
      <c r="AF191" s="44"/>
      <c r="AG191" s="279">
        <f t="shared" si="31"/>
        <v>0</v>
      </c>
      <c r="AH191" s="255">
        <f>IF($AG191&lt;TABLAS!$O$4,TABLAS!$P$4,IF($AG191&lt;TABLAS!$O$5,TABLAS!$P$5,IF($AG191&lt;TABLAS!$O$6,TABLAS!$P$6,IF($AG191&gt;TABLAS!$N$7,TABLAS!$P$7))))</f>
        <v>1</v>
      </c>
      <c r="AI191" s="255">
        <f>VLOOKUP($AH191,TABLAS!$P$4:$R$7,3,FALSE)</f>
        <v>3.4999999999999996E-3</v>
      </c>
      <c r="AJ191" s="255">
        <f>VLOOKUP($AH$3,TABLAS!$P$4:$R$7,2,FALSE)</f>
        <v>0</v>
      </c>
      <c r="AK191" s="280">
        <f t="shared" si="32"/>
        <v>-3.4999999999999996E-3</v>
      </c>
      <c r="AL191" s="44"/>
      <c r="AM191" s="44"/>
      <c r="AN191" s="281">
        <f t="shared" si="33"/>
        <v>0</v>
      </c>
      <c r="AO191" s="44"/>
      <c r="AP191" s="235">
        <f t="shared" si="34"/>
        <v>0</v>
      </c>
      <c r="AQ191" s="44"/>
      <c r="AR191" s="282">
        <f t="shared" si="35"/>
        <v>0</v>
      </c>
      <c r="AS191" s="283">
        <f t="shared" si="36"/>
        <v>0</v>
      </c>
      <c r="AT191" s="44"/>
      <c r="AU191" s="44"/>
      <c r="AV191" s="44"/>
      <c r="AW191" s="44"/>
      <c r="AX191" s="44"/>
      <c r="AY191" s="44"/>
      <c r="AZ191" s="44"/>
      <c r="BA191" s="44"/>
      <c r="BB191" s="44"/>
      <c r="BC191" s="44"/>
      <c r="BD191" s="44"/>
      <c r="BE191" s="44"/>
      <c r="BF191" s="44"/>
      <c r="BG191" s="44"/>
      <c r="BH191" s="44"/>
    </row>
    <row r="192" spans="1:60" ht="35.1" customHeight="1" thickBot="1" x14ac:dyDescent="0.45">
      <c r="A192" s="22">
        <f t="shared" si="37"/>
        <v>190</v>
      </c>
      <c r="B192" s="43">
        <f>Hoja2!B199</f>
        <v>0</v>
      </c>
      <c r="C192" s="38">
        <f>Hoja2!P199</f>
        <v>0</v>
      </c>
      <c r="D192" s="39">
        <f>Hoja2!C199</f>
        <v>0</v>
      </c>
      <c r="E192" s="40">
        <f>Hoja4!J199</f>
        <v>0</v>
      </c>
      <c r="F192" s="40">
        <f>Hoja4!N199</f>
        <v>0</v>
      </c>
      <c r="G192" s="40"/>
      <c r="H192" s="40">
        <f t="shared" si="26"/>
        <v>0</v>
      </c>
      <c r="I192" s="40">
        <f t="shared" si="27"/>
        <v>0</v>
      </c>
      <c r="J192" s="290" t="s">
        <v>209</v>
      </c>
      <c r="K192" s="44"/>
      <c r="L192" s="44"/>
      <c r="M192" s="44"/>
      <c r="N192" s="44"/>
      <c r="O192" s="44"/>
      <c r="P192" s="44"/>
      <c r="Q192" s="44"/>
      <c r="R192" s="44"/>
      <c r="S192" s="262">
        <f t="shared" si="28"/>
        <v>0</v>
      </c>
      <c r="T192" s="266" t="str">
        <f t="shared" si="29"/>
        <v>Economico</v>
      </c>
      <c r="U192">
        <f>VLOOKUP(T192,TABLAS!$J$4:$L$9,3,FALSE)</f>
        <v>1320</v>
      </c>
      <c r="V192">
        <f t="shared" si="38"/>
        <v>2026</v>
      </c>
      <c r="W192" t="str">
        <f>INICIO!$C$28</f>
        <v>2026</v>
      </c>
      <c r="X192" s="268">
        <f t="shared" si="30"/>
        <v>0</v>
      </c>
      <c r="Y192" s="269" t="str">
        <f>IF(X192&lt;TABLAS!$P$18,TABLAS!$Q$18,IF(X192&lt;TABLAS!$P$19,TABLAS!$Q$19,IF(X192&lt;TABLAS!$P$20,TABLAS!$Q$20,IF(X192&lt;TABLAS!$P$21,TABLAS!$Q$21,IF(X192&lt;TABLAS!$P$22,TABLAS!$Q$22,IF(X192&lt;TABLAS!$P$23,TABLAS!$Q$23,IF(X192&lt;TABLAS!$P$24,TABLAS!$Q$24,IF(X192&lt;TABLAS!$P$25,TABLAS!$Q$25,IF(X192&lt;TABLAS!$P$26,TABLAS!$Q$26,IF(X192&lt;TABLAS!$P$27,TABLAS!$Q$27,IF(X192&gt;=TABLAS!$O$28,TABLAS!$Q$28)))))))))))</f>
        <v>0 a 5</v>
      </c>
      <c r="Z192" s="262">
        <f>VLOOKUP(Y192,TABLAS!$J$18:$K$28,2,FALSE)</f>
        <v>1</v>
      </c>
      <c r="AA192" s="274" t="s">
        <v>262</v>
      </c>
      <c r="AB192" s="262">
        <f>VLOOKUP(AA192,TABLAS!$K$34:$L$39,2,FALSE)</f>
        <v>1</v>
      </c>
      <c r="AC192" s="262" t="str">
        <f>INICIO!$C$11</f>
        <v>ZONA 6</v>
      </c>
      <c r="AD192" s="263">
        <f>VLOOKUP(AC192,TABLAS!$V$18:$W$28,2,FALSE)</f>
        <v>1.1000000000000001</v>
      </c>
      <c r="AE192" s="44"/>
      <c r="AF192" s="44"/>
      <c r="AG192" s="279">
        <f t="shared" si="31"/>
        <v>0</v>
      </c>
      <c r="AH192" s="255">
        <f>IF($AG192&lt;TABLAS!$O$4,TABLAS!$P$4,IF($AG192&lt;TABLAS!$O$5,TABLAS!$P$5,IF($AG192&lt;TABLAS!$O$6,TABLAS!$P$6,IF($AG192&gt;TABLAS!$N$7,TABLAS!$P$7))))</f>
        <v>1</v>
      </c>
      <c r="AI192" s="255">
        <f>VLOOKUP($AH192,TABLAS!$P$4:$R$7,3,FALSE)</f>
        <v>3.4999999999999996E-3</v>
      </c>
      <c r="AJ192" s="255">
        <f>VLOOKUP($AH$3,TABLAS!$P$4:$R$7,2,FALSE)</f>
        <v>0</v>
      </c>
      <c r="AK192" s="280">
        <f t="shared" si="32"/>
        <v>-3.4999999999999996E-3</v>
      </c>
      <c r="AL192" s="44"/>
      <c r="AM192" s="44"/>
      <c r="AN192" s="281">
        <f t="shared" si="33"/>
        <v>0</v>
      </c>
      <c r="AO192" s="44"/>
      <c r="AP192" s="235">
        <f t="shared" si="34"/>
        <v>0</v>
      </c>
      <c r="AQ192" s="44"/>
      <c r="AR192" s="282">
        <f t="shared" si="35"/>
        <v>0</v>
      </c>
      <c r="AS192" s="283">
        <f t="shared" si="36"/>
        <v>0</v>
      </c>
      <c r="AT192" s="44"/>
      <c r="AU192" s="44"/>
      <c r="AV192" s="44"/>
      <c r="AW192" s="44"/>
      <c r="AX192" s="44"/>
      <c r="AY192" s="44"/>
      <c r="AZ192" s="44"/>
      <c r="BA192" s="44"/>
      <c r="BB192" s="44"/>
      <c r="BC192" s="44"/>
      <c r="BD192" s="44"/>
      <c r="BE192" s="44"/>
      <c r="BF192" s="44"/>
      <c r="BG192" s="44"/>
      <c r="BH192" s="44"/>
    </row>
    <row r="193" spans="1:60" ht="35.1" customHeight="1" thickBot="1" x14ac:dyDescent="0.45">
      <c r="A193" s="41">
        <f t="shared" si="37"/>
        <v>191</v>
      </c>
      <c r="B193" s="42">
        <f>Hoja2!B200</f>
        <v>0</v>
      </c>
      <c r="C193" s="14">
        <f>Hoja2!P200</f>
        <v>0</v>
      </c>
      <c r="D193" s="16">
        <f>Hoja2!C200</f>
        <v>0</v>
      </c>
      <c r="E193" s="15">
        <f>Hoja4!J200</f>
        <v>0</v>
      </c>
      <c r="F193" s="15">
        <f>Hoja4!N200</f>
        <v>0</v>
      </c>
      <c r="G193" s="15"/>
      <c r="H193" s="15">
        <f t="shared" si="26"/>
        <v>0</v>
      </c>
      <c r="I193" s="15">
        <f t="shared" si="27"/>
        <v>0</v>
      </c>
      <c r="J193" s="289" t="s">
        <v>209</v>
      </c>
      <c r="K193" s="44"/>
      <c r="L193" s="44"/>
      <c r="M193" s="44"/>
      <c r="N193" s="44"/>
      <c r="O193" s="44"/>
      <c r="P193" s="44"/>
      <c r="Q193" s="44"/>
      <c r="R193" s="44"/>
      <c r="S193" s="262">
        <f t="shared" si="28"/>
        <v>0</v>
      </c>
      <c r="T193" s="266" t="str">
        <f t="shared" si="29"/>
        <v>Economico</v>
      </c>
      <c r="U193">
        <f>VLOOKUP(T193,TABLAS!$J$4:$L$9,3,FALSE)</f>
        <v>1320</v>
      </c>
      <c r="V193">
        <f t="shared" si="38"/>
        <v>2026</v>
      </c>
      <c r="W193" t="str">
        <f>INICIO!$C$28</f>
        <v>2026</v>
      </c>
      <c r="X193" s="268">
        <f t="shared" si="30"/>
        <v>0</v>
      </c>
      <c r="Y193" s="269" t="str">
        <f>IF(X193&lt;TABLAS!$P$18,TABLAS!$Q$18,IF(X193&lt;TABLAS!$P$19,TABLAS!$Q$19,IF(X193&lt;TABLAS!$P$20,TABLAS!$Q$20,IF(X193&lt;TABLAS!$P$21,TABLAS!$Q$21,IF(X193&lt;TABLAS!$P$22,TABLAS!$Q$22,IF(X193&lt;TABLAS!$P$23,TABLAS!$Q$23,IF(X193&lt;TABLAS!$P$24,TABLAS!$Q$24,IF(X193&lt;TABLAS!$P$25,TABLAS!$Q$25,IF(X193&lt;TABLAS!$P$26,TABLAS!$Q$26,IF(X193&lt;TABLAS!$P$27,TABLAS!$Q$27,IF(X193&gt;=TABLAS!$O$28,TABLAS!$Q$28)))))))))))</f>
        <v>0 a 5</v>
      </c>
      <c r="Z193" s="262">
        <f>VLOOKUP(Y193,TABLAS!$J$18:$K$28,2,FALSE)</f>
        <v>1</v>
      </c>
      <c r="AA193" s="274" t="s">
        <v>262</v>
      </c>
      <c r="AB193" s="262">
        <f>VLOOKUP(AA193,TABLAS!$K$34:$L$39,2,FALSE)</f>
        <v>1</v>
      </c>
      <c r="AC193" s="262" t="str">
        <f>INICIO!$C$11</f>
        <v>ZONA 6</v>
      </c>
      <c r="AD193" s="263">
        <f>VLOOKUP(AC193,TABLAS!$V$18:$W$28,2,FALSE)</f>
        <v>1.1000000000000001</v>
      </c>
      <c r="AE193" s="44"/>
      <c r="AF193" s="44"/>
      <c r="AG193" s="279">
        <f t="shared" si="31"/>
        <v>0</v>
      </c>
      <c r="AH193" s="255">
        <f>IF($AG193&lt;TABLAS!$O$4,TABLAS!$P$4,IF($AG193&lt;TABLAS!$O$5,TABLAS!$P$5,IF($AG193&lt;TABLAS!$O$6,TABLAS!$P$6,IF($AG193&gt;TABLAS!$N$7,TABLAS!$P$7))))</f>
        <v>1</v>
      </c>
      <c r="AI193" s="255">
        <f>VLOOKUP($AH193,TABLAS!$P$4:$R$7,3,FALSE)</f>
        <v>3.4999999999999996E-3</v>
      </c>
      <c r="AJ193" s="255">
        <f>VLOOKUP($AH$3,TABLAS!$P$4:$R$7,2,FALSE)</f>
        <v>0</v>
      </c>
      <c r="AK193" s="280">
        <f t="shared" si="32"/>
        <v>-3.4999999999999996E-3</v>
      </c>
      <c r="AL193" s="44"/>
      <c r="AM193" s="44"/>
      <c r="AN193" s="281">
        <f t="shared" si="33"/>
        <v>0</v>
      </c>
      <c r="AO193" s="44"/>
      <c r="AP193" s="235">
        <f t="shared" si="34"/>
        <v>0</v>
      </c>
      <c r="AQ193" s="44"/>
      <c r="AR193" s="282">
        <f t="shared" si="35"/>
        <v>0</v>
      </c>
      <c r="AS193" s="283">
        <f t="shared" si="36"/>
        <v>0</v>
      </c>
      <c r="AT193" s="44"/>
      <c r="AU193" s="44"/>
      <c r="AV193" s="44"/>
      <c r="AW193" s="44"/>
      <c r="AX193" s="44"/>
      <c r="AY193" s="44"/>
      <c r="AZ193" s="44"/>
      <c r="BA193" s="44"/>
      <c r="BB193" s="44"/>
      <c r="BC193" s="44"/>
      <c r="BD193" s="44"/>
      <c r="BE193" s="44"/>
      <c r="BF193" s="44"/>
      <c r="BG193" s="44"/>
      <c r="BH193" s="44"/>
    </row>
    <row r="194" spans="1:60" ht="35.1" customHeight="1" thickBot="1" x14ac:dyDescent="0.45">
      <c r="A194" s="41">
        <f t="shared" si="37"/>
        <v>192</v>
      </c>
      <c r="B194" s="42">
        <f>Hoja2!B201</f>
        <v>0</v>
      </c>
      <c r="C194" s="14">
        <f>Hoja2!P201</f>
        <v>0</v>
      </c>
      <c r="D194" s="16">
        <f>Hoja2!C201</f>
        <v>0</v>
      </c>
      <c r="E194" s="15">
        <f>Hoja4!J201</f>
        <v>0</v>
      </c>
      <c r="F194" s="15">
        <f>Hoja4!N201</f>
        <v>0</v>
      </c>
      <c r="G194" s="15"/>
      <c r="H194" s="15">
        <f t="shared" si="26"/>
        <v>0</v>
      </c>
      <c r="I194" s="15">
        <f t="shared" si="27"/>
        <v>0</v>
      </c>
      <c r="J194" s="289" t="s">
        <v>209</v>
      </c>
      <c r="K194" s="44"/>
      <c r="L194" s="44"/>
      <c r="M194" s="44"/>
      <c r="N194" s="44"/>
      <c r="O194" s="44"/>
      <c r="P194" s="44"/>
      <c r="Q194" s="44"/>
      <c r="R194" s="44"/>
      <c r="S194" s="262">
        <f t="shared" si="28"/>
        <v>0</v>
      </c>
      <c r="T194" s="266" t="str">
        <f t="shared" si="29"/>
        <v>Economico</v>
      </c>
      <c r="U194">
        <f>VLOOKUP(T194,TABLAS!$J$4:$L$9,3,FALSE)</f>
        <v>1320</v>
      </c>
      <c r="V194">
        <f t="shared" si="38"/>
        <v>2026</v>
      </c>
      <c r="W194" t="str">
        <f>INICIO!$C$28</f>
        <v>2026</v>
      </c>
      <c r="X194" s="268">
        <f t="shared" si="30"/>
        <v>0</v>
      </c>
      <c r="Y194" s="269" t="str">
        <f>IF(X194&lt;TABLAS!$P$18,TABLAS!$Q$18,IF(X194&lt;TABLAS!$P$19,TABLAS!$Q$19,IF(X194&lt;TABLAS!$P$20,TABLAS!$Q$20,IF(X194&lt;TABLAS!$P$21,TABLAS!$Q$21,IF(X194&lt;TABLAS!$P$22,TABLAS!$Q$22,IF(X194&lt;TABLAS!$P$23,TABLAS!$Q$23,IF(X194&lt;TABLAS!$P$24,TABLAS!$Q$24,IF(X194&lt;TABLAS!$P$25,TABLAS!$Q$25,IF(X194&lt;TABLAS!$P$26,TABLAS!$Q$26,IF(X194&lt;TABLAS!$P$27,TABLAS!$Q$27,IF(X194&gt;=TABLAS!$O$28,TABLAS!$Q$28)))))))))))</f>
        <v>0 a 5</v>
      </c>
      <c r="Z194" s="262">
        <f>VLOOKUP(Y194,TABLAS!$J$18:$K$28,2,FALSE)</f>
        <v>1</v>
      </c>
      <c r="AA194" s="274" t="s">
        <v>262</v>
      </c>
      <c r="AB194" s="262">
        <f>VLOOKUP(AA194,TABLAS!$K$34:$L$39,2,FALSE)</f>
        <v>1</v>
      </c>
      <c r="AC194" s="262" t="str">
        <f>INICIO!$C$11</f>
        <v>ZONA 6</v>
      </c>
      <c r="AD194" s="263">
        <f>VLOOKUP(AC194,TABLAS!$V$18:$W$28,2,FALSE)</f>
        <v>1.1000000000000001</v>
      </c>
      <c r="AE194" s="44"/>
      <c r="AF194" s="44"/>
      <c r="AG194" s="279">
        <f t="shared" si="31"/>
        <v>0</v>
      </c>
      <c r="AH194" s="255">
        <f>IF($AG194&lt;TABLAS!$O$4,TABLAS!$P$4,IF($AG194&lt;TABLAS!$O$5,TABLAS!$P$5,IF($AG194&lt;TABLAS!$O$6,TABLAS!$P$6,IF($AG194&gt;TABLAS!$N$7,TABLAS!$P$7))))</f>
        <v>1</v>
      </c>
      <c r="AI194" s="255">
        <f>VLOOKUP($AH194,TABLAS!$P$4:$R$7,3,FALSE)</f>
        <v>3.4999999999999996E-3</v>
      </c>
      <c r="AJ194" s="255">
        <f>VLOOKUP($AH$3,TABLAS!$P$4:$R$7,2,FALSE)</f>
        <v>0</v>
      </c>
      <c r="AK194" s="280">
        <f t="shared" si="32"/>
        <v>-3.4999999999999996E-3</v>
      </c>
      <c r="AL194" s="44"/>
      <c r="AM194" s="44"/>
      <c r="AN194" s="281">
        <f t="shared" si="33"/>
        <v>0</v>
      </c>
      <c r="AO194" s="44"/>
      <c r="AP194" s="235">
        <f t="shared" si="34"/>
        <v>0</v>
      </c>
      <c r="AQ194" s="44"/>
      <c r="AR194" s="282">
        <f t="shared" si="35"/>
        <v>0</v>
      </c>
      <c r="AS194" s="283">
        <f t="shared" si="36"/>
        <v>0</v>
      </c>
      <c r="AT194" s="44"/>
      <c r="AU194" s="44"/>
      <c r="AV194" s="44"/>
      <c r="AW194" s="44"/>
      <c r="AX194" s="44"/>
      <c r="AY194" s="44"/>
      <c r="AZ194" s="44"/>
      <c r="BA194" s="44"/>
      <c r="BB194" s="44"/>
      <c r="BC194" s="44"/>
      <c r="BD194" s="44"/>
      <c r="BE194" s="44"/>
      <c r="BF194" s="44"/>
      <c r="BG194" s="44"/>
      <c r="BH194" s="44"/>
    </row>
    <row r="195" spans="1:60" ht="35.1" customHeight="1" thickBot="1" x14ac:dyDescent="0.45">
      <c r="A195" s="41">
        <f t="shared" si="37"/>
        <v>193</v>
      </c>
      <c r="B195" s="42">
        <f>Hoja2!B202</f>
        <v>0</v>
      </c>
      <c r="C195" s="14">
        <f>Hoja2!P202</f>
        <v>0</v>
      </c>
      <c r="D195" s="16">
        <f>Hoja2!C202</f>
        <v>0</v>
      </c>
      <c r="E195" s="15">
        <f>Hoja4!J202</f>
        <v>0</v>
      </c>
      <c r="F195" s="15">
        <f>Hoja4!N202</f>
        <v>0</v>
      </c>
      <c r="G195" s="15"/>
      <c r="H195" s="15">
        <f t="shared" si="26"/>
        <v>0</v>
      </c>
      <c r="I195" s="15">
        <f t="shared" si="27"/>
        <v>0</v>
      </c>
      <c r="J195" s="289" t="s">
        <v>209</v>
      </c>
      <c r="K195" s="44"/>
      <c r="L195" s="44"/>
      <c r="M195" s="44"/>
      <c r="N195" s="44"/>
      <c r="O195" s="44"/>
      <c r="P195" s="44"/>
      <c r="Q195" s="44"/>
      <c r="R195" s="44"/>
      <c r="S195" s="262">
        <f t="shared" si="28"/>
        <v>0</v>
      </c>
      <c r="T195" s="266" t="str">
        <f t="shared" si="29"/>
        <v>Economico</v>
      </c>
      <c r="U195">
        <f>VLOOKUP(T195,TABLAS!$J$4:$L$9,3,FALSE)</f>
        <v>1320</v>
      </c>
      <c r="V195">
        <f t="shared" si="38"/>
        <v>2026</v>
      </c>
      <c r="W195" t="str">
        <f>INICIO!$C$28</f>
        <v>2026</v>
      </c>
      <c r="X195" s="268">
        <f t="shared" si="30"/>
        <v>0</v>
      </c>
      <c r="Y195" s="269" t="str">
        <f>IF(X195&lt;TABLAS!$P$18,TABLAS!$Q$18,IF(X195&lt;TABLAS!$P$19,TABLAS!$Q$19,IF(X195&lt;TABLAS!$P$20,TABLAS!$Q$20,IF(X195&lt;TABLAS!$P$21,TABLAS!$Q$21,IF(X195&lt;TABLAS!$P$22,TABLAS!$Q$22,IF(X195&lt;TABLAS!$P$23,TABLAS!$Q$23,IF(X195&lt;TABLAS!$P$24,TABLAS!$Q$24,IF(X195&lt;TABLAS!$P$25,TABLAS!$Q$25,IF(X195&lt;TABLAS!$P$26,TABLAS!$Q$26,IF(X195&lt;TABLAS!$P$27,TABLAS!$Q$27,IF(X195&gt;=TABLAS!$O$28,TABLAS!$Q$28)))))))))))</f>
        <v>0 a 5</v>
      </c>
      <c r="Z195" s="262">
        <f>VLOOKUP(Y195,TABLAS!$J$18:$K$28,2,FALSE)</f>
        <v>1</v>
      </c>
      <c r="AA195" s="274" t="s">
        <v>262</v>
      </c>
      <c r="AB195" s="262">
        <f>VLOOKUP(AA195,TABLAS!$K$34:$L$39,2,FALSE)</f>
        <v>1</v>
      </c>
      <c r="AC195" s="262" t="str">
        <f>INICIO!$C$11</f>
        <v>ZONA 6</v>
      </c>
      <c r="AD195" s="263">
        <f>VLOOKUP(AC195,TABLAS!$V$18:$W$28,2,FALSE)</f>
        <v>1.1000000000000001</v>
      </c>
      <c r="AE195" s="44"/>
      <c r="AF195" s="44"/>
      <c r="AG195" s="279">
        <f t="shared" si="31"/>
        <v>0</v>
      </c>
      <c r="AH195" s="255">
        <f>IF($AG195&lt;TABLAS!$O$4,TABLAS!$P$4,IF($AG195&lt;TABLAS!$O$5,TABLAS!$P$5,IF($AG195&lt;TABLAS!$O$6,TABLAS!$P$6,IF($AG195&gt;TABLAS!$N$7,TABLAS!$P$7))))</f>
        <v>1</v>
      </c>
      <c r="AI195" s="255">
        <f>VLOOKUP($AH195,TABLAS!$P$4:$R$7,3,FALSE)</f>
        <v>3.4999999999999996E-3</v>
      </c>
      <c r="AJ195" s="255">
        <f>VLOOKUP($AH$3,TABLAS!$P$4:$R$7,2,FALSE)</f>
        <v>0</v>
      </c>
      <c r="AK195" s="280">
        <f t="shared" si="32"/>
        <v>-3.4999999999999996E-3</v>
      </c>
      <c r="AL195" s="44"/>
      <c r="AM195" s="44"/>
      <c r="AN195" s="281">
        <f t="shared" si="33"/>
        <v>0</v>
      </c>
      <c r="AO195" s="44"/>
      <c r="AP195" s="235">
        <f t="shared" si="34"/>
        <v>0</v>
      </c>
      <c r="AQ195" s="44"/>
      <c r="AR195" s="282">
        <f t="shared" si="35"/>
        <v>0</v>
      </c>
      <c r="AS195" s="283">
        <f t="shared" si="36"/>
        <v>0</v>
      </c>
      <c r="AT195" s="44"/>
      <c r="AU195" s="44"/>
      <c r="AV195" s="44"/>
      <c r="AW195" s="44"/>
      <c r="AX195" s="44"/>
      <c r="AY195" s="44"/>
      <c r="AZ195" s="44"/>
      <c r="BA195" s="44"/>
      <c r="BB195" s="44"/>
      <c r="BC195" s="44"/>
      <c r="BD195" s="44"/>
      <c r="BE195" s="44"/>
      <c r="BF195" s="44"/>
      <c r="BG195" s="44"/>
      <c r="BH195" s="44"/>
    </row>
    <row r="196" spans="1:60" ht="35.1" customHeight="1" thickBot="1" x14ac:dyDescent="0.45">
      <c r="A196" s="41">
        <f t="shared" si="37"/>
        <v>194</v>
      </c>
      <c r="B196" s="42">
        <f>Hoja2!B203</f>
        <v>0</v>
      </c>
      <c r="C196" s="14">
        <f>Hoja2!P203</f>
        <v>0</v>
      </c>
      <c r="D196" s="16">
        <f>Hoja2!C203</f>
        <v>0</v>
      </c>
      <c r="E196" s="15">
        <f>Hoja4!J203</f>
        <v>0</v>
      </c>
      <c r="F196" s="15">
        <f>Hoja4!N203</f>
        <v>0</v>
      </c>
      <c r="G196" s="15"/>
      <c r="H196" s="15">
        <f t="shared" ref="H196:H259" si="39">AG196</f>
        <v>0</v>
      </c>
      <c r="I196" s="15">
        <f t="shared" ref="I196:I259" si="40">AS196</f>
        <v>0</v>
      </c>
      <c r="J196" s="289" t="s">
        <v>209</v>
      </c>
      <c r="K196" s="44"/>
      <c r="L196" s="44"/>
      <c r="M196" s="44"/>
      <c r="N196" s="44"/>
      <c r="O196" s="44"/>
      <c r="P196" s="44"/>
      <c r="Q196" s="44"/>
      <c r="R196" s="44"/>
      <c r="S196" s="262">
        <f t="shared" ref="S196:S259" si="41">E196+F196</f>
        <v>0</v>
      </c>
      <c r="T196" s="266" t="str">
        <f t="shared" ref="T196:T259" si="42">J196</f>
        <v>Economico</v>
      </c>
      <c r="U196">
        <f>VLOOKUP(T196,TABLAS!$J$4:$L$9,3,FALSE)</f>
        <v>1320</v>
      </c>
      <c r="V196">
        <f t="shared" si="38"/>
        <v>2026</v>
      </c>
      <c r="W196" t="str">
        <f>INICIO!$C$28</f>
        <v>2026</v>
      </c>
      <c r="X196" s="268">
        <f t="shared" ref="X196:X259" si="43">V196-W196</f>
        <v>0</v>
      </c>
      <c r="Y196" s="269" t="str">
        <f>IF(X196&lt;TABLAS!$P$18,TABLAS!$Q$18,IF(X196&lt;TABLAS!$P$19,TABLAS!$Q$19,IF(X196&lt;TABLAS!$P$20,TABLAS!$Q$20,IF(X196&lt;TABLAS!$P$21,TABLAS!$Q$21,IF(X196&lt;TABLAS!$P$22,TABLAS!$Q$22,IF(X196&lt;TABLAS!$P$23,TABLAS!$Q$23,IF(X196&lt;TABLAS!$P$24,TABLAS!$Q$24,IF(X196&lt;TABLAS!$P$25,TABLAS!$Q$25,IF(X196&lt;TABLAS!$P$26,TABLAS!$Q$26,IF(X196&lt;TABLAS!$P$27,TABLAS!$Q$27,IF(X196&gt;=TABLAS!$O$28,TABLAS!$Q$28)))))))))))</f>
        <v>0 a 5</v>
      </c>
      <c r="Z196" s="262">
        <f>VLOOKUP(Y196,TABLAS!$J$18:$K$28,2,FALSE)</f>
        <v>1</v>
      </c>
      <c r="AA196" s="274" t="s">
        <v>262</v>
      </c>
      <c r="AB196" s="262">
        <f>VLOOKUP(AA196,TABLAS!$K$34:$L$39,2,FALSE)</f>
        <v>1</v>
      </c>
      <c r="AC196" s="262" t="str">
        <f>INICIO!$C$11</f>
        <v>ZONA 6</v>
      </c>
      <c r="AD196" s="263">
        <f>VLOOKUP(AC196,TABLAS!$V$18:$W$28,2,FALSE)</f>
        <v>1.1000000000000001</v>
      </c>
      <c r="AE196" s="44"/>
      <c r="AF196" s="44"/>
      <c r="AG196" s="279">
        <f t="shared" ref="AG196:AG259" si="44">S196*U196*Z196*AB196*AD196</f>
        <v>0</v>
      </c>
      <c r="AH196" s="255">
        <f>IF($AG196&lt;TABLAS!$O$4,TABLAS!$P$4,IF($AG196&lt;TABLAS!$O$5,TABLAS!$P$5,IF($AG196&lt;TABLAS!$O$6,TABLAS!$P$6,IF($AG196&gt;TABLAS!$N$7,TABLAS!$P$7))))</f>
        <v>1</v>
      </c>
      <c r="AI196" s="255">
        <f>VLOOKUP($AH196,TABLAS!$P$4:$R$7,3,FALSE)</f>
        <v>3.4999999999999996E-3</v>
      </c>
      <c r="AJ196" s="255">
        <f>VLOOKUP($AH$3,TABLAS!$P$4:$R$7,2,FALSE)</f>
        <v>0</v>
      </c>
      <c r="AK196" s="280">
        <f t="shared" ref="AK196:AK259" si="45">((AG196-AH196)*AI196)+AJ196</f>
        <v>-3.4999999999999996E-3</v>
      </c>
      <c r="AL196" s="44"/>
      <c r="AM196" s="44"/>
      <c r="AN196" s="281">
        <f t="shared" ref="AN196:AN259" si="46">ROUND(AK196,0)</f>
        <v>0</v>
      </c>
      <c r="AO196" s="44"/>
      <c r="AP196" s="235">
        <f t="shared" ref="AP196:AP259" si="47">ROUND(((AG196-AH196)*AI196)+AJ196,0)</f>
        <v>0</v>
      </c>
      <c r="AQ196" s="44"/>
      <c r="AR196" s="282">
        <f t="shared" ref="AR196:AR259" si="48">ROUND(AN196*$AR$2,0)</f>
        <v>0</v>
      </c>
      <c r="AS196" s="283">
        <f t="shared" ref="AS196:AS259" si="49">AP196-AR196</f>
        <v>0</v>
      </c>
      <c r="AT196" s="44"/>
      <c r="AU196" s="44"/>
      <c r="AV196" s="44"/>
      <c r="AW196" s="44"/>
      <c r="AX196" s="44"/>
      <c r="AY196" s="44"/>
      <c r="AZ196" s="44"/>
      <c r="BA196" s="44"/>
      <c r="BB196" s="44"/>
      <c r="BC196" s="44"/>
      <c r="BD196" s="44"/>
      <c r="BE196" s="44"/>
      <c r="BF196" s="44"/>
      <c r="BG196" s="44"/>
      <c r="BH196" s="44"/>
    </row>
    <row r="197" spans="1:60" ht="35.1" customHeight="1" thickBot="1" x14ac:dyDescent="0.45">
      <c r="A197" s="22">
        <f t="shared" ref="A197:A260" si="50">A196+1</f>
        <v>195</v>
      </c>
      <c r="B197" s="43">
        <f>Hoja2!B204</f>
        <v>0</v>
      </c>
      <c r="C197" s="38">
        <f>Hoja2!P204</f>
        <v>0</v>
      </c>
      <c r="D197" s="39">
        <f>Hoja2!C204</f>
        <v>0</v>
      </c>
      <c r="E197" s="40">
        <f>Hoja4!J204</f>
        <v>0</v>
      </c>
      <c r="F197" s="40">
        <f>Hoja4!N204</f>
        <v>0</v>
      </c>
      <c r="G197" s="40"/>
      <c r="H197" s="40">
        <f t="shared" si="39"/>
        <v>0</v>
      </c>
      <c r="I197" s="40">
        <f t="shared" si="40"/>
        <v>0</v>
      </c>
      <c r="J197" s="290" t="s">
        <v>209</v>
      </c>
      <c r="K197" s="44"/>
      <c r="L197" s="44"/>
      <c r="M197" s="44"/>
      <c r="N197" s="44"/>
      <c r="O197" s="44"/>
      <c r="P197" s="44"/>
      <c r="Q197" s="44"/>
      <c r="R197" s="44"/>
      <c r="S197" s="262">
        <f t="shared" si="41"/>
        <v>0</v>
      </c>
      <c r="T197" s="266" t="str">
        <f t="shared" si="42"/>
        <v>Economico</v>
      </c>
      <c r="U197">
        <f>VLOOKUP(T197,TABLAS!$J$4:$L$9,3,FALSE)</f>
        <v>1320</v>
      </c>
      <c r="V197">
        <f t="shared" ref="V197:V260" si="51">$V$3</f>
        <v>2026</v>
      </c>
      <c r="W197" t="str">
        <f>INICIO!$C$28</f>
        <v>2026</v>
      </c>
      <c r="X197" s="268">
        <f t="shared" si="43"/>
        <v>0</v>
      </c>
      <c r="Y197" s="269" t="str">
        <f>IF(X197&lt;TABLAS!$P$18,TABLAS!$Q$18,IF(X197&lt;TABLAS!$P$19,TABLAS!$Q$19,IF(X197&lt;TABLAS!$P$20,TABLAS!$Q$20,IF(X197&lt;TABLAS!$P$21,TABLAS!$Q$21,IF(X197&lt;TABLAS!$P$22,TABLAS!$Q$22,IF(X197&lt;TABLAS!$P$23,TABLAS!$Q$23,IF(X197&lt;TABLAS!$P$24,TABLAS!$Q$24,IF(X197&lt;TABLAS!$P$25,TABLAS!$Q$25,IF(X197&lt;TABLAS!$P$26,TABLAS!$Q$26,IF(X197&lt;TABLAS!$P$27,TABLAS!$Q$27,IF(X197&gt;=TABLAS!$O$28,TABLAS!$Q$28)))))))))))</f>
        <v>0 a 5</v>
      </c>
      <c r="Z197" s="262">
        <f>VLOOKUP(Y197,TABLAS!$J$18:$K$28,2,FALSE)</f>
        <v>1</v>
      </c>
      <c r="AA197" s="274" t="s">
        <v>262</v>
      </c>
      <c r="AB197" s="262">
        <f>VLOOKUP(AA197,TABLAS!$K$34:$L$39,2,FALSE)</f>
        <v>1</v>
      </c>
      <c r="AC197" s="262" t="str">
        <f>INICIO!$C$11</f>
        <v>ZONA 6</v>
      </c>
      <c r="AD197" s="263">
        <f>VLOOKUP(AC197,TABLAS!$V$18:$W$28,2,FALSE)</f>
        <v>1.1000000000000001</v>
      </c>
      <c r="AE197" s="44"/>
      <c r="AF197" s="44"/>
      <c r="AG197" s="279">
        <f t="shared" si="44"/>
        <v>0</v>
      </c>
      <c r="AH197" s="255">
        <f>IF($AG197&lt;TABLAS!$O$4,TABLAS!$P$4,IF($AG197&lt;TABLAS!$O$5,TABLAS!$P$5,IF($AG197&lt;TABLAS!$O$6,TABLAS!$P$6,IF($AG197&gt;TABLAS!$N$7,TABLAS!$P$7))))</f>
        <v>1</v>
      </c>
      <c r="AI197" s="255">
        <f>VLOOKUP($AH197,TABLAS!$P$4:$R$7,3,FALSE)</f>
        <v>3.4999999999999996E-3</v>
      </c>
      <c r="AJ197" s="255">
        <f>VLOOKUP($AH$3,TABLAS!$P$4:$R$7,2,FALSE)</f>
        <v>0</v>
      </c>
      <c r="AK197" s="280">
        <f t="shared" si="45"/>
        <v>-3.4999999999999996E-3</v>
      </c>
      <c r="AL197" s="44"/>
      <c r="AM197" s="44"/>
      <c r="AN197" s="281">
        <f t="shared" si="46"/>
        <v>0</v>
      </c>
      <c r="AO197" s="44"/>
      <c r="AP197" s="235">
        <f t="shared" si="47"/>
        <v>0</v>
      </c>
      <c r="AQ197" s="44"/>
      <c r="AR197" s="282">
        <f t="shared" si="48"/>
        <v>0</v>
      </c>
      <c r="AS197" s="283">
        <f t="shared" si="49"/>
        <v>0</v>
      </c>
      <c r="AT197" s="44"/>
      <c r="AU197" s="44"/>
      <c r="AV197" s="44"/>
      <c r="AW197" s="44"/>
      <c r="AX197" s="44"/>
      <c r="AY197" s="44"/>
      <c r="AZ197" s="44"/>
      <c r="BA197" s="44"/>
      <c r="BB197" s="44"/>
      <c r="BC197" s="44"/>
      <c r="BD197" s="44"/>
      <c r="BE197" s="44"/>
      <c r="BF197" s="44"/>
      <c r="BG197" s="44"/>
      <c r="BH197" s="44"/>
    </row>
    <row r="198" spans="1:60" ht="35.1" customHeight="1" thickBot="1" x14ac:dyDescent="0.45">
      <c r="A198" s="41">
        <f t="shared" si="50"/>
        <v>196</v>
      </c>
      <c r="B198" s="42">
        <f>Hoja2!B205</f>
        <v>0</v>
      </c>
      <c r="C198" s="14">
        <f>Hoja2!P205</f>
        <v>0</v>
      </c>
      <c r="D198" s="16">
        <f>Hoja2!C205</f>
        <v>0</v>
      </c>
      <c r="E198" s="15">
        <f>Hoja4!J205</f>
        <v>0</v>
      </c>
      <c r="F198" s="15">
        <f>Hoja4!N205</f>
        <v>0</v>
      </c>
      <c r="G198" s="15"/>
      <c r="H198" s="15">
        <f t="shared" si="39"/>
        <v>0</v>
      </c>
      <c r="I198" s="15">
        <f t="shared" si="40"/>
        <v>0</v>
      </c>
      <c r="J198" s="289" t="s">
        <v>209</v>
      </c>
      <c r="K198" s="44"/>
      <c r="L198" s="44"/>
      <c r="M198" s="44"/>
      <c r="N198" s="44"/>
      <c r="O198" s="44"/>
      <c r="P198" s="44"/>
      <c r="Q198" s="44"/>
      <c r="R198" s="44"/>
      <c r="S198" s="262">
        <f t="shared" si="41"/>
        <v>0</v>
      </c>
      <c r="T198" s="266" t="str">
        <f t="shared" si="42"/>
        <v>Economico</v>
      </c>
      <c r="U198">
        <f>VLOOKUP(T198,TABLAS!$J$4:$L$9,3,FALSE)</f>
        <v>1320</v>
      </c>
      <c r="V198">
        <f t="shared" si="51"/>
        <v>2026</v>
      </c>
      <c r="W198" t="str">
        <f>INICIO!$C$28</f>
        <v>2026</v>
      </c>
      <c r="X198" s="268">
        <f t="shared" si="43"/>
        <v>0</v>
      </c>
      <c r="Y198" s="269" t="str">
        <f>IF(X198&lt;TABLAS!$P$18,TABLAS!$Q$18,IF(X198&lt;TABLAS!$P$19,TABLAS!$Q$19,IF(X198&lt;TABLAS!$P$20,TABLAS!$Q$20,IF(X198&lt;TABLAS!$P$21,TABLAS!$Q$21,IF(X198&lt;TABLAS!$P$22,TABLAS!$Q$22,IF(X198&lt;TABLAS!$P$23,TABLAS!$Q$23,IF(X198&lt;TABLAS!$P$24,TABLAS!$Q$24,IF(X198&lt;TABLAS!$P$25,TABLAS!$Q$25,IF(X198&lt;TABLAS!$P$26,TABLAS!$Q$26,IF(X198&lt;TABLAS!$P$27,TABLAS!$Q$27,IF(X198&gt;=TABLAS!$O$28,TABLAS!$Q$28)))))))))))</f>
        <v>0 a 5</v>
      </c>
      <c r="Z198" s="262">
        <f>VLOOKUP(Y198,TABLAS!$J$18:$K$28,2,FALSE)</f>
        <v>1</v>
      </c>
      <c r="AA198" s="274" t="s">
        <v>262</v>
      </c>
      <c r="AB198" s="262">
        <f>VLOOKUP(AA198,TABLAS!$K$34:$L$39,2,FALSE)</f>
        <v>1</v>
      </c>
      <c r="AC198" s="262" t="str">
        <f>INICIO!$C$11</f>
        <v>ZONA 6</v>
      </c>
      <c r="AD198" s="263">
        <f>VLOOKUP(AC198,TABLAS!$V$18:$W$28,2,FALSE)</f>
        <v>1.1000000000000001</v>
      </c>
      <c r="AE198" s="44"/>
      <c r="AF198" s="44"/>
      <c r="AG198" s="279">
        <f t="shared" si="44"/>
        <v>0</v>
      </c>
      <c r="AH198" s="255">
        <f>IF($AG198&lt;TABLAS!$O$4,TABLAS!$P$4,IF($AG198&lt;TABLAS!$O$5,TABLAS!$P$5,IF($AG198&lt;TABLAS!$O$6,TABLAS!$P$6,IF($AG198&gt;TABLAS!$N$7,TABLAS!$P$7))))</f>
        <v>1</v>
      </c>
      <c r="AI198" s="255">
        <f>VLOOKUP($AH198,TABLAS!$P$4:$R$7,3,FALSE)</f>
        <v>3.4999999999999996E-3</v>
      </c>
      <c r="AJ198" s="255">
        <f>VLOOKUP($AH$3,TABLAS!$P$4:$R$7,2,FALSE)</f>
        <v>0</v>
      </c>
      <c r="AK198" s="280">
        <f t="shared" si="45"/>
        <v>-3.4999999999999996E-3</v>
      </c>
      <c r="AL198" s="44"/>
      <c r="AM198" s="44"/>
      <c r="AN198" s="281">
        <f t="shared" si="46"/>
        <v>0</v>
      </c>
      <c r="AO198" s="44"/>
      <c r="AP198" s="235">
        <f t="shared" si="47"/>
        <v>0</v>
      </c>
      <c r="AQ198" s="44"/>
      <c r="AR198" s="282">
        <f t="shared" si="48"/>
        <v>0</v>
      </c>
      <c r="AS198" s="283">
        <f t="shared" si="49"/>
        <v>0</v>
      </c>
      <c r="AT198" s="44"/>
      <c r="AU198" s="44"/>
      <c r="AV198" s="44"/>
      <c r="AW198" s="44"/>
      <c r="AX198" s="44"/>
      <c r="AY198" s="44"/>
      <c r="AZ198" s="44"/>
      <c r="BA198" s="44"/>
      <c r="BB198" s="44"/>
      <c r="BC198" s="44"/>
      <c r="BD198" s="44"/>
      <c r="BE198" s="44"/>
      <c r="BF198" s="44"/>
      <c r="BG198" s="44"/>
      <c r="BH198" s="44"/>
    </row>
    <row r="199" spans="1:60" ht="35.1" customHeight="1" thickBot="1" x14ac:dyDescent="0.45">
      <c r="A199" s="41">
        <f t="shared" si="50"/>
        <v>197</v>
      </c>
      <c r="B199" s="42">
        <f>Hoja2!B206</f>
        <v>0</v>
      </c>
      <c r="C199" s="14">
        <f>Hoja2!P206</f>
        <v>0</v>
      </c>
      <c r="D199" s="16">
        <f>Hoja2!C206</f>
        <v>0</v>
      </c>
      <c r="E199" s="15">
        <f>Hoja4!J206</f>
        <v>0</v>
      </c>
      <c r="F199" s="15">
        <f>Hoja4!N206</f>
        <v>0</v>
      </c>
      <c r="G199" s="15"/>
      <c r="H199" s="15">
        <f t="shared" si="39"/>
        <v>0</v>
      </c>
      <c r="I199" s="15">
        <f t="shared" si="40"/>
        <v>0</v>
      </c>
      <c r="J199" s="289" t="s">
        <v>209</v>
      </c>
      <c r="K199" s="44"/>
      <c r="L199" s="44"/>
      <c r="M199" s="44"/>
      <c r="N199" s="44"/>
      <c r="O199" s="44"/>
      <c r="P199" s="44"/>
      <c r="Q199" s="44"/>
      <c r="R199" s="44"/>
      <c r="S199" s="262">
        <f t="shared" si="41"/>
        <v>0</v>
      </c>
      <c r="T199" s="266" t="str">
        <f t="shared" si="42"/>
        <v>Economico</v>
      </c>
      <c r="U199">
        <f>VLOOKUP(T199,TABLAS!$J$4:$L$9,3,FALSE)</f>
        <v>1320</v>
      </c>
      <c r="V199">
        <f t="shared" si="51"/>
        <v>2026</v>
      </c>
      <c r="W199" t="str">
        <f>INICIO!$C$28</f>
        <v>2026</v>
      </c>
      <c r="X199" s="268">
        <f t="shared" si="43"/>
        <v>0</v>
      </c>
      <c r="Y199" s="269" t="str">
        <f>IF(X199&lt;TABLAS!$P$18,TABLAS!$Q$18,IF(X199&lt;TABLAS!$P$19,TABLAS!$Q$19,IF(X199&lt;TABLAS!$P$20,TABLAS!$Q$20,IF(X199&lt;TABLAS!$P$21,TABLAS!$Q$21,IF(X199&lt;TABLAS!$P$22,TABLAS!$Q$22,IF(X199&lt;TABLAS!$P$23,TABLAS!$Q$23,IF(X199&lt;TABLAS!$P$24,TABLAS!$Q$24,IF(X199&lt;TABLAS!$P$25,TABLAS!$Q$25,IF(X199&lt;TABLAS!$P$26,TABLAS!$Q$26,IF(X199&lt;TABLAS!$P$27,TABLAS!$Q$27,IF(X199&gt;=TABLAS!$O$28,TABLAS!$Q$28)))))))))))</f>
        <v>0 a 5</v>
      </c>
      <c r="Z199" s="262">
        <f>VLOOKUP(Y199,TABLAS!$J$18:$K$28,2,FALSE)</f>
        <v>1</v>
      </c>
      <c r="AA199" s="274" t="s">
        <v>262</v>
      </c>
      <c r="AB199" s="262">
        <f>VLOOKUP(AA199,TABLAS!$K$34:$L$39,2,FALSE)</f>
        <v>1</v>
      </c>
      <c r="AC199" s="262" t="str">
        <f>INICIO!$C$11</f>
        <v>ZONA 6</v>
      </c>
      <c r="AD199" s="263">
        <f>VLOOKUP(AC199,TABLAS!$V$18:$W$28,2,FALSE)</f>
        <v>1.1000000000000001</v>
      </c>
      <c r="AE199" s="44"/>
      <c r="AF199" s="44"/>
      <c r="AG199" s="279">
        <f t="shared" si="44"/>
        <v>0</v>
      </c>
      <c r="AH199" s="255">
        <f>IF($AG199&lt;TABLAS!$O$4,TABLAS!$P$4,IF($AG199&lt;TABLAS!$O$5,TABLAS!$P$5,IF($AG199&lt;TABLAS!$O$6,TABLAS!$P$6,IF($AG199&gt;TABLAS!$N$7,TABLAS!$P$7))))</f>
        <v>1</v>
      </c>
      <c r="AI199" s="255">
        <f>VLOOKUP($AH199,TABLAS!$P$4:$R$7,3,FALSE)</f>
        <v>3.4999999999999996E-3</v>
      </c>
      <c r="AJ199" s="255">
        <f>VLOOKUP($AH$3,TABLAS!$P$4:$R$7,2,FALSE)</f>
        <v>0</v>
      </c>
      <c r="AK199" s="280">
        <f t="shared" si="45"/>
        <v>-3.4999999999999996E-3</v>
      </c>
      <c r="AL199" s="44"/>
      <c r="AM199" s="44"/>
      <c r="AN199" s="281">
        <f t="shared" si="46"/>
        <v>0</v>
      </c>
      <c r="AO199" s="44"/>
      <c r="AP199" s="235">
        <f t="shared" si="47"/>
        <v>0</v>
      </c>
      <c r="AQ199" s="44"/>
      <c r="AR199" s="282">
        <f t="shared" si="48"/>
        <v>0</v>
      </c>
      <c r="AS199" s="283">
        <f t="shared" si="49"/>
        <v>0</v>
      </c>
      <c r="AT199" s="44"/>
      <c r="AU199" s="44"/>
      <c r="AV199" s="44"/>
      <c r="AW199" s="44"/>
      <c r="AX199" s="44"/>
      <c r="AY199" s="44"/>
      <c r="AZ199" s="44"/>
      <c r="BA199" s="44"/>
      <c r="BB199" s="44"/>
      <c r="BC199" s="44"/>
      <c r="BD199" s="44"/>
      <c r="BE199" s="44"/>
      <c r="BF199" s="44"/>
      <c r="BG199" s="44"/>
      <c r="BH199" s="44"/>
    </row>
    <row r="200" spans="1:60" ht="35.1" customHeight="1" thickBot="1" x14ac:dyDescent="0.45">
      <c r="A200" s="41">
        <f t="shared" si="50"/>
        <v>198</v>
      </c>
      <c r="B200" s="42">
        <f>Hoja2!B207</f>
        <v>0</v>
      </c>
      <c r="C200" s="14">
        <f>Hoja2!P207</f>
        <v>0</v>
      </c>
      <c r="D200" s="16">
        <f>Hoja2!C207</f>
        <v>0</v>
      </c>
      <c r="E200" s="15">
        <f>Hoja4!J207</f>
        <v>0</v>
      </c>
      <c r="F200" s="15">
        <f>Hoja4!N207</f>
        <v>0</v>
      </c>
      <c r="G200" s="15"/>
      <c r="H200" s="15">
        <f t="shared" si="39"/>
        <v>0</v>
      </c>
      <c r="I200" s="15">
        <f t="shared" si="40"/>
        <v>0</v>
      </c>
      <c r="J200" s="289" t="s">
        <v>209</v>
      </c>
      <c r="K200" s="44"/>
      <c r="L200" s="44"/>
      <c r="M200" s="44"/>
      <c r="N200" s="44"/>
      <c r="O200" s="44"/>
      <c r="P200" s="44"/>
      <c r="Q200" s="44"/>
      <c r="R200" s="44"/>
      <c r="S200" s="262">
        <f t="shared" si="41"/>
        <v>0</v>
      </c>
      <c r="T200" s="266" t="str">
        <f t="shared" si="42"/>
        <v>Economico</v>
      </c>
      <c r="U200">
        <f>VLOOKUP(T200,TABLAS!$J$4:$L$9,3,FALSE)</f>
        <v>1320</v>
      </c>
      <c r="V200">
        <f t="shared" si="51"/>
        <v>2026</v>
      </c>
      <c r="W200" t="str">
        <f>INICIO!$C$28</f>
        <v>2026</v>
      </c>
      <c r="X200" s="268">
        <f t="shared" si="43"/>
        <v>0</v>
      </c>
      <c r="Y200" s="269" t="str">
        <f>IF(X200&lt;TABLAS!$P$18,TABLAS!$Q$18,IF(X200&lt;TABLAS!$P$19,TABLAS!$Q$19,IF(X200&lt;TABLAS!$P$20,TABLAS!$Q$20,IF(X200&lt;TABLAS!$P$21,TABLAS!$Q$21,IF(X200&lt;TABLAS!$P$22,TABLAS!$Q$22,IF(X200&lt;TABLAS!$P$23,TABLAS!$Q$23,IF(X200&lt;TABLAS!$P$24,TABLAS!$Q$24,IF(X200&lt;TABLAS!$P$25,TABLAS!$Q$25,IF(X200&lt;TABLAS!$P$26,TABLAS!$Q$26,IF(X200&lt;TABLAS!$P$27,TABLAS!$Q$27,IF(X200&gt;=TABLAS!$O$28,TABLAS!$Q$28)))))))))))</f>
        <v>0 a 5</v>
      </c>
      <c r="Z200" s="262">
        <f>VLOOKUP(Y200,TABLAS!$J$18:$K$28,2,FALSE)</f>
        <v>1</v>
      </c>
      <c r="AA200" s="274" t="s">
        <v>262</v>
      </c>
      <c r="AB200" s="262">
        <f>VLOOKUP(AA200,TABLAS!$K$34:$L$39,2,FALSE)</f>
        <v>1</v>
      </c>
      <c r="AC200" s="262" t="str">
        <f>INICIO!$C$11</f>
        <v>ZONA 6</v>
      </c>
      <c r="AD200" s="263">
        <f>VLOOKUP(AC200,TABLAS!$V$18:$W$28,2,FALSE)</f>
        <v>1.1000000000000001</v>
      </c>
      <c r="AE200" s="44"/>
      <c r="AF200" s="44"/>
      <c r="AG200" s="279">
        <f t="shared" si="44"/>
        <v>0</v>
      </c>
      <c r="AH200" s="255">
        <f>IF($AG200&lt;TABLAS!$O$4,TABLAS!$P$4,IF($AG200&lt;TABLAS!$O$5,TABLAS!$P$5,IF($AG200&lt;TABLAS!$O$6,TABLAS!$P$6,IF($AG200&gt;TABLAS!$N$7,TABLAS!$P$7))))</f>
        <v>1</v>
      </c>
      <c r="AI200" s="255">
        <f>VLOOKUP($AH200,TABLAS!$P$4:$R$7,3,FALSE)</f>
        <v>3.4999999999999996E-3</v>
      </c>
      <c r="AJ200" s="255">
        <f>VLOOKUP($AH$3,TABLAS!$P$4:$R$7,2,FALSE)</f>
        <v>0</v>
      </c>
      <c r="AK200" s="280">
        <f t="shared" si="45"/>
        <v>-3.4999999999999996E-3</v>
      </c>
      <c r="AL200" s="44"/>
      <c r="AM200" s="44"/>
      <c r="AN200" s="281">
        <f t="shared" si="46"/>
        <v>0</v>
      </c>
      <c r="AO200" s="44"/>
      <c r="AP200" s="235">
        <f t="shared" si="47"/>
        <v>0</v>
      </c>
      <c r="AQ200" s="44"/>
      <c r="AR200" s="282">
        <f t="shared" si="48"/>
        <v>0</v>
      </c>
      <c r="AS200" s="283">
        <f t="shared" si="49"/>
        <v>0</v>
      </c>
      <c r="AT200" s="44"/>
      <c r="AU200" s="44"/>
      <c r="AV200" s="44"/>
      <c r="AW200" s="44"/>
      <c r="AX200" s="44"/>
      <c r="AY200" s="44"/>
      <c r="AZ200" s="44"/>
      <c r="BA200" s="44"/>
      <c r="BB200" s="44"/>
      <c r="BC200" s="44"/>
      <c r="BD200" s="44"/>
      <c r="BE200" s="44"/>
      <c r="BF200" s="44"/>
      <c r="BG200" s="44"/>
      <c r="BH200" s="44"/>
    </row>
    <row r="201" spans="1:60" ht="35.1" customHeight="1" thickBot="1" x14ac:dyDescent="0.45">
      <c r="A201" s="41">
        <f t="shared" si="50"/>
        <v>199</v>
      </c>
      <c r="B201" s="42">
        <f>Hoja2!B208</f>
        <v>0</v>
      </c>
      <c r="C201" s="14">
        <f>Hoja2!P208</f>
        <v>0</v>
      </c>
      <c r="D201" s="16">
        <f>Hoja2!C208</f>
        <v>0</v>
      </c>
      <c r="E201" s="15">
        <f>Hoja4!J208</f>
        <v>0</v>
      </c>
      <c r="F201" s="15">
        <f>Hoja4!N208</f>
        <v>0</v>
      </c>
      <c r="G201" s="15"/>
      <c r="H201" s="15">
        <f t="shared" si="39"/>
        <v>0</v>
      </c>
      <c r="I201" s="15">
        <f t="shared" si="40"/>
        <v>0</v>
      </c>
      <c r="J201" s="289" t="s">
        <v>209</v>
      </c>
      <c r="K201" s="44"/>
      <c r="L201" s="44"/>
      <c r="M201" s="44"/>
      <c r="N201" s="44"/>
      <c r="O201" s="44"/>
      <c r="P201" s="44"/>
      <c r="Q201" s="44"/>
      <c r="R201" s="44"/>
      <c r="S201" s="262">
        <f t="shared" si="41"/>
        <v>0</v>
      </c>
      <c r="T201" s="266" t="str">
        <f t="shared" si="42"/>
        <v>Economico</v>
      </c>
      <c r="U201">
        <f>VLOOKUP(T201,TABLAS!$J$4:$L$9,3,FALSE)</f>
        <v>1320</v>
      </c>
      <c r="V201">
        <f t="shared" si="51"/>
        <v>2026</v>
      </c>
      <c r="W201" t="str">
        <f>INICIO!$C$28</f>
        <v>2026</v>
      </c>
      <c r="X201" s="268">
        <f t="shared" si="43"/>
        <v>0</v>
      </c>
      <c r="Y201" s="269" t="str">
        <f>IF(X201&lt;TABLAS!$P$18,TABLAS!$Q$18,IF(X201&lt;TABLAS!$P$19,TABLAS!$Q$19,IF(X201&lt;TABLAS!$P$20,TABLAS!$Q$20,IF(X201&lt;TABLAS!$P$21,TABLAS!$Q$21,IF(X201&lt;TABLAS!$P$22,TABLAS!$Q$22,IF(X201&lt;TABLAS!$P$23,TABLAS!$Q$23,IF(X201&lt;TABLAS!$P$24,TABLAS!$Q$24,IF(X201&lt;TABLAS!$P$25,TABLAS!$Q$25,IF(X201&lt;TABLAS!$P$26,TABLAS!$Q$26,IF(X201&lt;TABLAS!$P$27,TABLAS!$Q$27,IF(X201&gt;=TABLAS!$O$28,TABLAS!$Q$28)))))))))))</f>
        <v>0 a 5</v>
      </c>
      <c r="Z201" s="262">
        <f>VLOOKUP(Y201,TABLAS!$J$18:$K$28,2,FALSE)</f>
        <v>1</v>
      </c>
      <c r="AA201" s="274" t="s">
        <v>262</v>
      </c>
      <c r="AB201" s="262">
        <f>VLOOKUP(AA201,TABLAS!$K$34:$L$39,2,FALSE)</f>
        <v>1</v>
      </c>
      <c r="AC201" s="262" t="str">
        <f>INICIO!$C$11</f>
        <v>ZONA 6</v>
      </c>
      <c r="AD201" s="263">
        <f>VLOOKUP(AC201,TABLAS!$V$18:$W$28,2,FALSE)</f>
        <v>1.1000000000000001</v>
      </c>
      <c r="AE201" s="44"/>
      <c r="AF201" s="44"/>
      <c r="AG201" s="279">
        <f t="shared" si="44"/>
        <v>0</v>
      </c>
      <c r="AH201" s="255">
        <f>IF($AG201&lt;TABLAS!$O$4,TABLAS!$P$4,IF($AG201&lt;TABLAS!$O$5,TABLAS!$P$5,IF($AG201&lt;TABLAS!$O$6,TABLAS!$P$6,IF($AG201&gt;TABLAS!$N$7,TABLAS!$P$7))))</f>
        <v>1</v>
      </c>
      <c r="AI201" s="255">
        <f>VLOOKUP($AH201,TABLAS!$P$4:$R$7,3,FALSE)</f>
        <v>3.4999999999999996E-3</v>
      </c>
      <c r="AJ201" s="255">
        <f>VLOOKUP($AH$3,TABLAS!$P$4:$R$7,2,FALSE)</f>
        <v>0</v>
      </c>
      <c r="AK201" s="280">
        <f t="shared" si="45"/>
        <v>-3.4999999999999996E-3</v>
      </c>
      <c r="AL201" s="44"/>
      <c r="AM201" s="44"/>
      <c r="AN201" s="281">
        <f t="shared" si="46"/>
        <v>0</v>
      </c>
      <c r="AO201" s="44"/>
      <c r="AP201" s="235">
        <f t="shared" si="47"/>
        <v>0</v>
      </c>
      <c r="AQ201" s="44"/>
      <c r="AR201" s="282">
        <f t="shared" si="48"/>
        <v>0</v>
      </c>
      <c r="AS201" s="283">
        <f t="shared" si="49"/>
        <v>0</v>
      </c>
      <c r="AT201" s="44"/>
      <c r="AU201" s="44"/>
      <c r="AV201" s="44"/>
      <c r="AW201" s="44"/>
      <c r="AX201" s="44"/>
      <c r="AY201" s="44"/>
      <c r="AZ201" s="44"/>
      <c r="BA201" s="44"/>
      <c r="BB201" s="44"/>
      <c r="BC201" s="44"/>
      <c r="BD201" s="44"/>
      <c r="BE201" s="44"/>
      <c r="BF201" s="44"/>
      <c r="BG201" s="44"/>
      <c r="BH201" s="44"/>
    </row>
    <row r="202" spans="1:60" ht="35.1" customHeight="1" thickBot="1" x14ac:dyDescent="0.45">
      <c r="A202" s="22">
        <f t="shared" si="50"/>
        <v>200</v>
      </c>
      <c r="B202" s="43">
        <f>Hoja2!B209</f>
        <v>0</v>
      </c>
      <c r="C202" s="38">
        <f>Hoja2!P209</f>
        <v>0</v>
      </c>
      <c r="D202" s="39">
        <f>Hoja2!C209</f>
        <v>0</v>
      </c>
      <c r="E202" s="40">
        <f>Hoja4!J209</f>
        <v>0</v>
      </c>
      <c r="F202" s="40">
        <f>Hoja4!N209</f>
        <v>0</v>
      </c>
      <c r="G202" s="40"/>
      <c r="H202" s="40">
        <f t="shared" si="39"/>
        <v>0</v>
      </c>
      <c r="I202" s="40">
        <f t="shared" si="40"/>
        <v>0</v>
      </c>
      <c r="J202" s="290" t="s">
        <v>209</v>
      </c>
      <c r="K202" s="44"/>
      <c r="L202" s="44"/>
      <c r="M202" s="44"/>
      <c r="N202" s="44"/>
      <c r="O202" s="44"/>
      <c r="P202" s="44"/>
      <c r="Q202" s="44"/>
      <c r="R202" s="44"/>
      <c r="S202" s="262">
        <f t="shared" si="41"/>
        <v>0</v>
      </c>
      <c r="T202" s="266" t="str">
        <f t="shared" si="42"/>
        <v>Economico</v>
      </c>
      <c r="U202">
        <f>VLOOKUP(T202,TABLAS!$J$4:$L$9,3,FALSE)</f>
        <v>1320</v>
      </c>
      <c r="V202">
        <f t="shared" si="51"/>
        <v>2026</v>
      </c>
      <c r="W202" t="str">
        <f>INICIO!$C$28</f>
        <v>2026</v>
      </c>
      <c r="X202" s="268">
        <f t="shared" si="43"/>
        <v>0</v>
      </c>
      <c r="Y202" s="269" t="str">
        <f>IF(X202&lt;TABLAS!$P$18,TABLAS!$Q$18,IF(X202&lt;TABLAS!$P$19,TABLAS!$Q$19,IF(X202&lt;TABLAS!$P$20,TABLAS!$Q$20,IF(X202&lt;TABLAS!$P$21,TABLAS!$Q$21,IF(X202&lt;TABLAS!$P$22,TABLAS!$Q$22,IF(X202&lt;TABLAS!$P$23,TABLAS!$Q$23,IF(X202&lt;TABLAS!$P$24,TABLAS!$Q$24,IF(X202&lt;TABLAS!$P$25,TABLAS!$Q$25,IF(X202&lt;TABLAS!$P$26,TABLAS!$Q$26,IF(X202&lt;TABLAS!$P$27,TABLAS!$Q$27,IF(X202&gt;=TABLAS!$O$28,TABLAS!$Q$28)))))))))))</f>
        <v>0 a 5</v>
      </c>
      <c r="Z202" s="262">
        <f>VLOOKUP(Y202,TABLAS!$J$18:$K$28,2,FALSE)</f>
        <v>1</v>
      </c>
      <c r="AA202" s="274" t="s">
        <v>262</v>
      </c>
      <c r="AB202" s="262">
        <f>VLOOKUP(AA202,TABLAS!$K$34:$L$39,2,FALSE)</f>
        <v>1</v>
      </c>
      <c r="AC202" s="262" t="str">
        <f>INICIO!$C$11</f>
        <v>ZONA 6</v>
      </c>
      <c r="AD202" s="263">
        <f>VLOOKUP(AC202,TABLAS!$V$18:$W$28,2,FALSE)</f>
        <v>1.1000000000000001</v>
      </c>
      <c r="AE202" s="44"/>
      <c r="AF202" s="44"/>
      <c r="AG202" s="279">
        <f t="shared" si="44"/>
        <v>0</v>
      </c>
      <c r="AH202" s="255">
        <f>IF($AG202&lt;TABLAS!$O$4,TABLAS!$P$4,IF($AG202&lt;TABLAS!$O$5,TABLAS!$P$5,IF($AG202&lt;TABLAS!$O$6,TABLAS!$P$6,IF($AG202&gt;TABLAS!$N$7,TABLAS!$P$7))))</f>
        <v>1</v>
      </c>
      <c r="AI202" s="255">
        <f>VLOOKUP($AH202,TABLAS!$P$4:$R$7,3,FALSE)</f>
        <v>3.4999999999999996E-3</v>
      </c>
      <c r="AJ202" s="255">
        <f>VLOOKUP($AH$3,TABLAS!$P$4:$R$7,2,FALSE)</f>
        <v>0</v>
      </c>
      <c r="AK202" s="280">
        <f t="shared" si="45"/>
        <v>-3.4999999999999996E-3</v>
      </c>
      <c r="AL202" s="44"/>
      <c r="AM202" s="44"/>
      <c r="AN202" s="281">
        <f t="shared" si="46"/>
        <v>0</v>
      </c>
      <c r="AO202" s="44"/>
      <c r="AP202" s="235">
        <f t="shared" si="47"/>
        <v>0</v>
      </c>
      <c r="AQ202" s="44"/>
      <c r="AR202" s="282">
        <f t="shared" si="48"/>
        <v>0</v>
      </c>
      <c r="AS202" s="283">
        <f t="shared" si="49"/>
        <v>0</v>
      </c>
      <c r="AT202" s="44"/>
      <c r="AU202" s="44"/>
      <c r="AV202" s="44"/>
      <c r="AW202" s="44"/>
      <c r="AX202" s="44"/>
      <c r="AY202" s="44"/>
      <c r="AZ202" s="44"/>
      <c r="BA202" s="44"/>
      <c r="BB202" s="44"/>
      <c r="BC202" s="44"/>
      <c r="BD202" s="44"/>
      <c r="BE202" s="44"/>
      <c r="BF202" s="44"/>
      <c r="BG202" s="44"/>
      <c r="BH202" s="44"/>
    </row>
    <row r="203" spans="1:60" ht="35.1" customHeight="1" thickBot="1" x14ac:dyDescent="0.45">
      <c r="A203" s="41">
        <f t="shared" si="50"/>
        <v>201</v>
      </c>
      <c r="B203" s="42">
        <f>Hoja2!B210</f>
        <v>0</v>
      </c>
      <c r="C203" s="14">
        <f>Hoja2!P210</f>
        <v>0</v>
      </c>
      <c r="D203" s="16">
        <f>Hoja2!C210</f>
        <v>0</v>
      </c>
      <c r="E203" s="15">
        <f>Hoja4!J210</f>
        <v>0</v>
      </c>
      <c r="F203" s="15">
        <f>Hoja4!N210</f>
        <v>0</v>
      </c>
      <c r="G203" s="15"/>
      <c r="H203" s="15">
        <f t="shared" si="39"/>
        <v>0</v>
      </c>
      <c r="I203" s="15">
        <f t="shared" si="40"/>
        <v>0</v>
      </c>
      <c r="J203" s="289" t="s">
        <v>209</v>
      </c>
      <c r="K203" s="44"/>
      <c r="L203" s="44"/>
      <c r="M203" s="44"/>
      <c r="N203" s="44"/>
      <c r="O203" s="44"/>
      <c r="P203" s="44"/>
      <c r="Q203" s="44"/>
      <c r="R203" s="44"/>
      <c r="S203" s="262">
        <f t="shared" si="41"/>
        <v>0</v>
      </c>
      <c r="T203" s="266" t="str">
        <f t="shared" si="42"/>
        <v>Economico</v>
      </c>
      <c r="U203">
        <f>VLOOKUP(T203,TABLAS!$J$4:$L$9,3,FALSE)</f>
        <v>1320</v>
      </c>
      <c r="V203">
        <f t="shared" si="51"/>
        <v>2026</v>
      </c>
      <c r="W203" t="str">
        <f>INICIO!$C$28</f>
        <v>2026</v>
      </c>
      <c r="X203" s="268">
        <f t="shared" si="43"/>
        <v>0</v>
      </c>
      <c r="Y203" s="269" t="str">
        <f>IF(X203&lt;TABLAS!$P$18,TABLAS!$Q$18,IF(X203&lt;TABLAS!$P$19,TABLAS!$Q$19,IF(X203&lt;TABLAS!$P$20,TABLAS!$Q$20,IF(X203&lt;TABLAS!$P$21,TABLAS!$Q$21,IF(X203&lt;TABLAS!$P$22,TABLAS!$Q$22,IF(X203&lt;TABLAS!$P$23,TABLAS!$Q$23,IF(X203&lt;TABLAS!$P$24,TABLAS!$Q$24,IF(X203&lt;TABLAS!$P$25,TABLAS!$Q$25,IF(X203&lt;TABLAS!$P$26,TABLAS!$Q$26,IF(X203&lt;TABLAS!$P$27,TABLAS!$Q$27,IF(X203&gt;=TABLAS!$O$28,TABLAS!$Q$28)))))))))))</f>
        <v>0 a 5</v>
      </c>
      <c r="Z203" s="262">
        <f>VLOOKUP(Y203,TABLAS!$J$18:$K$28,2,FALSE)</f>
        <v>1</v>
      </c>
      <c r="AA203" s="274" t="s">
        <v>262</v>
      </c>
      <c r="AB203" s="262">
        <f>VLOOKUP(AA203,TABLAS!$K$34:$L$39,2,FALSE)</f>
        <v>1</v>
      </c>
      <c r="AC203" s="262" t="str">
        <f>INICIO!$C$11</f>
        <v>ZONA 6</v>
      </c>
      <c r="AD203" s="263">
        <f>VLOOKUP(AC203,TABLAS!$V$18:$W$28,2,FALSE)</f>
        <v>1.1000000000000001</v>
      </c>
      <c r="AE203" s="44"/>
      <c r="AF203" s="44"/>
      <c r="AG203" s="279">
        <f t="shared" si="44"/>
        <v>0</v>
      </c>
      <c r="AH203" s="255">
        <f>IF($AG203&lt;TABLAS!$O$4,TABLAS!$P$4,IF($AG203&lt;TABLAS!$O$5,TABLAS!$P$5,IF($AG203&lt;TABLAS!$O$6,TABLAS!$P$6,IF($AG203&gt;TABLAS!$N$7,TABLAS!$P$7))))</f>
        <v>1</v>
      </c>
      <c r="AI203" s="255">
        <f>VLOOKUP($AH203,TABLAS!$P$4:$R$7,3,FALSE)</f>
        <v>3.4999999999999996E-3</v>
      </c>
      <c r="AJ203" s="255">
        <f>VLOOKUP($AH$3,TABLAS!$P$4:$R$7,2,FALSE)</f>
        <v>0</v>
      </c>
      <c r="AK203" s="280">
        <f t="shared" si="45"/>
        <v>-3.4999999999999996E-3</v>
      </c>
      <c r="AL203" s="44"/>
      <c r="AM203" s="44"/>
      <c r="AN203" s="281">
        <f t="shared" si="46"/>
        <v>0</v>
      </c>
      <c r="AO203" s="44"/>
      <c r="AP203" s="235">
        <f t="shared" si="47"/>
        <v>0</v>
      </c>
      <c r="AQ203" s="44"/>
      <c r="AR203" s="282">
        <f t="shared" si="48"/>
        <v>0</v>
      </c>
      <c r="AS203" s="283">
        <f t="shared" si="49"/>
        <v>0</v>
      </c>
      <c r="AT203" s="44"/>
      <c r="AU203" s="44"/>
      <c r="AV203" s="44"/>
      <c r="AW203" s="44"/>
      <c r="AX203" s="44"/>
      <c r="AY203" s="44"/>
      <c r="AZ203" s="44"/>
      <c r="BA203" s="44"/>
      <c r="BB203" s="44"/>
      <c r="BC203" s="44"/>
      <c r="BD203" s="44"/>
      <c r="BE203" s="44"/>
      <c r="BF203" s="44"/>
      <c r="BG203" s="44"/>
      <c r="BH203" s="44"/>
    </row>
    <row r="204" spans="1:60" ht="35.1" customHeight="1" thickBot="1" x14ac:dyDescent="0.45">
      <c r="A204" s="41">
        <f t="shared" si="50"/>
        <v>202</v>
      </c>
      <c r="B204" s="42">
        <f>Hoja2!B211</f>
        <v>0</v>
      </c>
      <c r="C204" s="14">
        <f>Hoja2!P211</f>
        <v>0</v>
      </c>
      <c r="D204" s="16">
        <f>Hoja2!C211</f>
        <v>0</v>
      </c>
      <c r="E204" s="15">
        <f>Hoja4!J211</f>
        <v>0</v>
      </c>
      <c r="F204" s="15">
        <f>Hoja4!N211</f>
        <v>0</v>
      </c>
      <c r="G204" s="15"/>
      <c r="H204" s="15">
        <f t="shared" si="39"/>
        <v>0</v>
      </c>
      <c r="I204" s="15">
        <f t="shared" si="40"/>
        <v>0</v>
      </c>
      <c r="J204" s="289" t="s">
        <v>209</v>
      </c>
      <c r="K204" s="44"/>
      <c r="L204" s="44"/>
      <c r="M204" s="44"/>
      <c r="N204" s="44"/>
      <c r="O204" s="44"/>
      <c r="P204" s="44"/>
      <c r="Q204" s="44"/>
      <c r="R204" s="44"/>
      <c r="S204" s="262">
        <f t="shared" si="41"/>
        <v>0</v>
      </c>
      <c r="T204" s="266" t="str">
        <f t="shared" si="42"/>
        <v>Economico</v>
      </c>
      <c r="U204">
        <f>VLOOKUP(T204,TABLAS!$J$4:$L$9,3,FALSE)</f>
        <v>1320</v>
      </c>
      <c r="V204">
        <f t="shared" si="51"/>
        <v>2026</v>
      </c>
      <c r="W204" t="str">
        <f>INICIO!$C$28</f>
        <v>2026</v>
      </c>
      <c r="X204" s="268">
        <f t="shared" si="43"/>
        <v>0</v>
      </c>
      <c r="Y204" s="269" t="str">
        <f>IF(X204&lt;TABLAS!$P$18,TABLAS!$Q$18,IF(X204&lt;TABLAS!$P$19,TABLAS!$Q$19,IF(X204&lt;TABLAS!$P$20,TABLAS!$Q$20,IF(X204&lt;TABLAS!$P$21,TABLAS!$Q$21,IF(X204&lt;TABLAS!$P$22,TABLAS!$Q$22,IF(X204&lt;TABLAS!$P$23,TABLAS!$Q$23,IF(X204&lt;TABLAS!$P$24,TABLAS!$Q$24,IF(X204&lt;TABLAS!$P$25,TABLAS!$Q$25,IF(X204&lt;TABLAS!$P$26,TABLAS!$Q$26,IF(X204&lt;TABLAS!$P$27,TABLAS!$Q$27,IF(X204&gt;=TABLAS!$O$28,TABLAS!$Q$28)))))))))))</f>
        <v>0 a 5</v>
      </c>
      <c r="Z204" s="262">
        <f>VLOOKUP(Y204,TABLAS!$J$18:$K$28,2,FALSE)</f>
        <v>1</v>
      </c>
      <c r="AA204" s="274" t="s">
        <v>262</v>
      </c>
      <c r="AB204" s="262">
        <f>VLOOKUP(AA204,TABLAS!$K$34:$L$39,2,FALSE)</f>
        <v>1</v>
      </c>
      <c r="AC204" s="262" t="str">
        <f>INICIO!$C$11</f>
        <v>ZONA 6</v>
      </c>
      <c r="AD204" s="263">
        <f>VLOOKUP(AC204,TABLAS!$V$18:$W$28,2,FALSE)</f>
        <v>1.1000000000000001</v>
      </c>
      <c r="AE204" s="44"/>
      <c r="AF204" s="44"/>
      <c r="AG204" s="279">
        <f t="shared" si="44"/>
        <v>0</v>
      </c>
      <c r="AH204" s="255">
        <f>IF($AG204&lt;TABLAS!$O$4,TABLAS!$P$4,IF($AG204&lt;TABLAS!$O$5,TABLAS!$P$5,IF($AG204&lt;TABLAS!$O$6,TABLAS!$P$6,IF($AG204&gt;TABLAS!$N$7,TABLAS!$P$7))))</f>
        <v>1</v>
      </c>
      <c r="AI204" s="255">
        <f>VLOOKUP($AH204,TABLAS!$P$4:$R$7,3,FALSE)</f>
        <v>3.4999999999999996E-3</v>
      </c>
      <c r="AJ204" s="255">
        <f>VLOOKUP($AH$3,TABLAS!$P$4:$R$7,2,FALSE)</f>
        <v>0</v>
      </c>
      <c r="AK204" s="280">
        <f t="shared" si="45"/>
        <v>-3.4999999999999996E-3</v>
      </c>
      <c r="AL204" s="44"/>
      <c r="AM204" s="44"/>
      <c r="AN204" s="281">
        <f t="shared" si="46"/>
        <v>0</v>
      </c>
      <c r="AO204" s="44"/>
      <c r="AP204" s="235">
        <f t="shared" si="47"/>
        <v>0</v>
      </c>
      <c r="AQ204" s="44"/>
      <c r="AR204" s="282">
        <f t="shared" si="48"/>
        <v>0</v>
      </c>
      <c r="AS204" s="283">
        <f t="shared" si="49"/>
        <v>0</v>
      </c>
      <c r="AT204" s="44"/>
      <c r="AU204" s="44"/>
      <c r="AV204" s="44"/>
      <c r="AW204" s="44"/>
      <c r="AX204" s="44"/>
      <c r="AY204" s="44"/>
      <c r="AZ204" s="44"/>
      <c r="BA204" s="44"/>
      <c r="BB204" s="44"/>
      <c r="BC204" s="44"/>
      <c r="BD204" s="44"/>
      <c r="BE204" s="44"/>
      <c r="BF204" s="44"/>
      <c r="BG204" s="44"/>
      <c r="BH204" s="44"/>
    </row>
    <row r="205" spans="1:60" ht="35.1" customHeight="1" thickBot="1" x14ac:dyDescent="0.45">
      <c r="A205" s="41">
        <f t="shared" si="50"/>
        <v>203</v>
      </c>
      <c r="B205" s="42">
        <f>Hoja2!B212</f>
        <v>0</v>
      </c>
      <c r="C205" s="14">
        <f>Hoja2!P212</f>
        <v>0</v>
      </c>
      <c r="D205" s="16">
        <f>Hoja2!C212</f>
        <v>0</v>
      </c>
      <c r="E205" s="15">
        <f>Hoja4!J212</f>
        <v>0</v>
      </c>
      <c r="F205" s="15">
        <f>Hoja4!N212</f>
        <v>0</v>
      </c>
      <c r="G205" s="15"/>
      <c r="H205" s="15">
        <f t="shared" si="39"/>
        <v>0</v>
      </c>
      <c r="I205" s="15">
        <f t="shared" si="40"/>
        <v>0</v>
      </c>
      <c r="J205" s="289" t="s">
        <v>209</v>
      </c>
      <c r="K205" s="44"/>
      <c r="L205" s="44"/>
      <c r="M205" s="44"/>
      <c r="N205" s="44"/>
      <c r="O205" s="44"/>
      <c r="P205" s="44"/>
      <c r="Q205" s="44"/>
      <c r="R205" s="44"/>
      <c r="S205" s="262">
        <f t="shared" si="41"/>
        <v>0</v>
      </c>
      <c r="T205" s="266" t="str">
        <f t="shared" si="42"/>
        <v>Economico</v>
      </c>
      <c r="U205">
        <f>VLOOKUP(T205,TABLAS!$J$4:$L$9,3,FALSE)</f>
        <v>1320</v>
      </c>
      <c r="V205">
        <f t="shared" si="51"/>
        <v>2026</v>
      </c>
      <c r="W205" t="str">
        <f>INICIO!$C$28</f>
        <v>2026</v>
      </c>
      <c r="X205" s="268">
        <f t="shared" si="43"/>
        <v>0</v>
      </c>
      <c r="Y205" s="269" t="str">
        <f>IF(X205&lt;TABLAS!$P$18,TABLAS!$Q$18,IF(X205&lt;TABLAS!$P$19,TABLAS!$Q$19,IF(X205&lt;TABLAS!$P$20,TABLAS!$Q$20,IF(X205&lt;TABLAS!$P$21,TABLAS!$Q$21,IF(X205&lt;TABLAS!$P$22,TABLAS!$Q$22,IF(X205&lt;TABLAS!$P$23,TABLAS!$Q$23,IF(X205&lt;TABLAS!$P$24,TABLAS!$Q$24,IF(X205&lt;TABLAS!$P$25,TABLAS!$Q$25,IF(X205&lt;TABLAS!$P$26,TABLAS!$Q$26,IF(X205&lt;TABLAS!$P$27,TABLAS!$Q$27,IF(X205&gt;=TABLAS!$O$28,TABLAS!$Q$28)))))))))))</f>
        <v>0 a 5</v>
      </c>
      <c r="Z205" s="262">
        <f>VLOOKUP(Y205,TABLAS!$J$18:$K$28,2,FALSE)</f>
        <v>1</v>
      </c>
      <c r="AA205" s="274" t="s">
        <v>262</v>
      </c>
      <c r="AB205" s="262">
        <f>VLOOKUP(AA205,TABLAS!$K$34:$L$39,2,FALSE)</f>
        <v>1</v>
      </c>
      <c r="AC205" s="262" t="str">
        <f>INICIO!$C$11</f>
        <v>ZONA 6</v>
      </c>
      <c r="AD205" s="263">
        <f>VLOOKUP(AC205,TABLAS!$V$18:$W$28,2,FALSE)</f>
        <v>1.1000000000000001</v>
      </c>
      <c r="AE205" s="44"/>
      <c r="AF205" s="44"/>
      <c r="AG205" s="279">
        <f t="shared" si="44"/>
        <v>0</v>
      </c>
      <c r="AH205" s="255">
        <f>IF($AG205&lt;TABLAS!$O$4,TABLAS!$P$4,IF($AG205&lt;TABLAS!$O$5,TABLAS!$P$5,IF($AG205&lt;TABLAS!$O$6,TABLAS!$P$6,IF($AG205&gt;TABLAS!$N$7,TABLAS!$P$7))))</f>
        <v>1</v>
      </c>
      <c r="AI205" s="255">
        <f>VLOOKUP($AH205,TABLAS!$P$4:$R$7,3,FALSE)</f>
        <v>3.4999999999999996E-3</v>
      </c>
      <c r="AJ205" s="255">
        <f>VLOOKUP($AH$3,TABLAS!$P$4:$R$7,2,FALSE)</f>
        <v>0</v>
      </c>
      <c r="AK205" s="280">
        <f t="shared" si="45"/>
        <v>-3.4999999999999996E-3</v>
      </c>
      <c r="AL205" s="44"/>
      <c r="AM205" s="44"/>
      <c r="AN205" s="281">
        <f t="shared" si="46"/>
        <v>0</v>
      </c>
      <c r="AO205" s="44"/>
      <c r="AP205" s="235">
        <f t="shared" si="47"/>
        <v>0</v>
      </c>
      <c r="AQ205" s="44"/>
      <c r="AR205" s="282">
        <f t="shared" si="48"/>
        <v>0</v>
      </c>
      <c r="AS205" s="283">
        <f t="shared" si="49"/>
        <v>0</v>
      </c>
      <c r="AT205" s="44"/>
      <c r="AU205" s="44"/>
      <c r="AV205" s="44"/>
      <c r="AW205" s="44"/>
      <c r="AX205" s="44"/>
      <c r="AY205" s="44"/>
      <c r="AZ205" s="44"/>
      <c r="BA205" s="44"/>
      <c r="BB205" s="44"/>
      <c r="BC205" s="44"/>
      <c r="BD205" s="44"/>
      <c r="BE205" s="44"/>
      <c r="BF205" s="44"/>
      <c r="BG205" s="44"/>
      <c r="BH205" s="44"/>
    </row>
    <row r="206" spans="1:60" ht="35.1" customHeight="1" thickBot="1" x14ac:dyDescent="0.45">
      <c r="A206" s="41">
        <f t="shared" si="50"/>
        <v>204</v>
      </c>
      <c r="B206" s="42">
        <f>Hoja2!B213</f>
        <v>0</v>
      </c>
      <c r="C206" s="14">
        <f>Hoja2!P213</f>
        <v>0</v>
      </c>
      <c r="D206" s="16">
        <f>Hoja2!C213</f>
        <v>0</v>
      </c>
      <c r="E206" s="15">
        <f>Hoja4!J213</f>
        <v>0</v>
      </c>
      <c r="F206" s="15">
        <f>Hoja4!N213</f>
        <v>0</v>
      </c>
      <c r="G206" s="15"/>
      <c r="H206" s="15">
        <f t="shared" si="39"/>
        <v>0</v>
      </c>
      <c r="I206" s="15">
        <f t="shared" si="40"/>
        <v>0</v>
      </c>
      <c r="J206" s="289" t="s">
        <v>209</v>
      </c>
      <c r="K206" s="44"/>
      <c r="L206" s="44"/>
      <c r="M206" s="44"/>
      <c r="N206" s="44"/>
      <c r="O206" s="44"/>
      <c r="P206" s="44"/>
      <c r="Q206" s="44"/>
      <c r="R206" s="44"/>
      <c r="S206" s="262">
        <f t="shared" si="41"/>
        <v>0</v>
      </c>
      <c r="T206" s="266" t="str">
        <f t="shared" si="42"/>
        <v>Economico</v>
      </c>
      <c r="U206">
        <f>VLOOKUP(T206,TABLAS!$J$4:$L$9,3,FALSE)</f>
        <v>1320</v>
      </c>
      <c r="V206">
        <f t="shared" si="51"/>
        <v>2026</v>
      </c>
      <c r="W206" t="str">
        <f>INICIO!$C$28</f>
        <v>2026</v>
      </c>
      <c r="X206" s="268">
        <f t="shared" si="43"/>
        <v>0</v>
      </c>
      <c r="Y206" s="269" t="str">
        <f>IF(X206&lt;TABLAS!$P$18,TABLAS!$Q$18,IF(X206&lt;TABLAS!$P$19,TABLAS!$Q$19,IF(X206&lt;TABLAS!$P$20,TABLAS!$Q$20,IF(X206&lt;TABLAS!$P$21,TABLAS!$Q$21,IF(X206&lt;TABLAS!$P$22,TABLAS!$Q$22,IF(X206&lt;TABLAS!$P$23,TABLAS!$Q$23,IF(X206&lt;TABLAS!$P$24,TABLAS!$Q$24,IF(X206&lt;TABLAS!$P$25,TABLAS!$Q$25,IF(X206&lt;TABLAS!$P$26,TABLAS!$Q$26,IF(X206&lt;TABLAS!$P$27,TABLAS!$Q$27,IF(X206&gt;=TABLAS!$O$28,TABLAS!$Q$28)))))))))))</f>
        <v>0 a 5</v>
      </c>
      <c r="Z206" s="262">
        <f>VLOOKUP(Y206,TABLAS!$J$18:$K$28,2,FALSE)</f>
        <v>1</v>
      </c>
      <c r="AA206" s="274" t="s">
        <v>262</v>
      </c>
      <c r="AB206" s="262">
        <f>VLOOKUP(AA206,TABLAS!$K$34:$L$39,2,FALSE)</f>
        <v>1</v>
      </c>
      <c r="AC206" s="262" t="str">
        <f>INICIO!$C$11</f>
        <v>ZONA 6</v>
      </c>
      <c r="AD206" s="263">
        <f>VLOOKUP(AC206,TABLAS!$V$18:$W$28,2,FALSE)</f>
        <v>1.1000000000000001</v>
      </c>
      <c r="AE206" s="44"/>
      <c r="AF206" s="44"/>
      <c r="AG206" s="279">
        <f t="shared" si="44"/>
        <v>0</v>
      </c>
      <c r="AH206" s="255">
        <f>IF($AG206&lt;TABLAS!$O$4,TABLAS!$P$4,IF($AG206&lt;TABLAS!$O$5,TABLAS!$P$5,IF($AG206&lt;TABLAS!$O$6,TABLAS!$P$6,IF($AG206&gt;TABLAS!$N$7,TABLAS!$P$7))))</f>
        <v>1</v>
      </c>
      <c r="AI206" s="255">
        <f>VLOOKUP($AH206,TABLAS!$P$4:$R$7,3,FALSE)</f>
        <v>3.4999999999999996E-3</v>
      </c>
      <c r="AJ206" s="255">
        <f>VLOOKUP($AH$3,TABLAS!$P$4:$R$7,2,FALSE)</f>
        <v>0</v>
      </c>
      <c r="AK206" s="280">
        <f t="shared" si="45"/>
        <v>-3.4999999999999996E-3</v>
      </c>
      <c r="AL206" s="44"/>
      <c r="AM206" s="44"/>
      <c r="AN206" s="281">
        <f t="shared" si="46"/>
        <v>0</v>
      </c>
      <c r="AO206" s="44"/>
      <c r="AP206" s="235">
        <f t="shared" si="47"/>
        <v>0</v>
      </c>
      <c r="AQ206" s="44"/>
      <c r="AR206" s="282">
        <f t="shared" si="48"/>
        <v>0</v>
      </c>
      <c r="AS206" s="283">
        <f t="shared" si="49"/>
        <v>0</v>
      </c>
      <c r="AT206" s="44"/>
      <c r="AU206" s="44"/>
      <c r="AV206" s="44"/>
      <c r="AW206" s="44"/>
      <c r="AX206" s="44"/>
      <c r="AY206" s="44"/>
      <c r="AZ206" s="44"/>
      <c r="BA206" s="44"/>
      <c r="BB206" s="44"/>
      <c r="BC206" s="44"/>
      <c r="BD206" s="44"/>
      <c r="BE206" s="44"/>
      <c r="BF206" s="44"/>
      <c r="BG206" s="44"/>
      <c r="BH206" s="44"/>
    </row>
    <row r="207" spans="1:60" ht="35.1" customHeight="1" thickBot="1" x14ac:dyDescent="0.45">
      <c r="A207" s="22">
        <f t="shared" si="50"/>
        <v>205</v>
      </c>
      <c r="B207" s="43">
        <f>Hoja2!B214</f>
        <v>0</v>
      </c>
      <c r="C207" s="38">
        <f>Hoja2!P214</f>
        <v>0</v>
      </c>
      <c r="D207" s="39">
        <f>Hoja2!C214</f>
        <v>0</v>
      </c>
      <c r="E207" s="40">
        <f>Hoja4!J214</f>
        <v>0</v>
      </c>
      <c r="F207" s="40">
        <f>Hoja4!N214</f>
        <v>0</v>
      </c>
      <c r="G207" s="40"/>
      <c r="H207" s="40">
        <f t="shared" si="39"/>
        <v>0</v>
      </c>
      <c r="I207" s="40">
        <f t="shared" si="40"/>
        <v>0</v>
      </c>
      <c r="J207" s="290" t="s">
        <v>209</v>
      </c>
      <c r="K207" s="44"/>
      <c r="L207" s="44"/>
      <c r="M207" s="44"/>
      <c r="N207" s="44"/>
      <c r="O207" s="44"/>
      <c r="P207" s="44"/>
      <c r="Q207" s="44"/>
      <c r="R207" s="44"/>
      <c r="S207" s="262">
        <f t="shared" si="41"/>
        <v>0</v>
      </c>
      <c r="T207" s="266" t="str">
        <f t="shared" si="42"/>
        <v>Economico</v>
      </c>
      <c r="U207">
        <f>VLOOKUP(T207,TABLAS!$J$4:$L$9,3,FALSE)</f>
        <v>1320</v>
      </c>
      <c r="V207">
        <f t="shared" si="51"/>
        <v>2026</v>
      </c>
      <c r="W207" t="str">
        <f>INICIO!$C$28</f>
        <v>2026</v>
      </c>
      <c r="X207" s="268">
        <f t="shared" si="43"/>
        <v>0</v>
      </c>
      <c r="Y207" s="269" t="str">
        <f>IF(X207&lt;TABLAS!$P$18,TABLAS!$Q$18,IF(X207&lt;TABLAS!$P$19,TABLAS!$Q$19,IF(X207&lt;TABLAS!$P$20,TABLAS!$Q$20,IF(X207&lt;TABLAS!$P$21,TABLAS!$Q$21,IF(X207&lt;TABLAS!$P$22,TABLAS!$Q$22,IF(X207&lt;TABLAS!$P$23,TABLAS!$Q$23,IF(X207&lt;TABLAS!$P$24,TABLAS!$Q$24,IF(X207&lt;TABLAS!$P$25,TABLAS!$Q$25,IF(X207&lt;TABLAS!$P$26,TABLAS!$Q$26,IF(X207&lt;TABLAS!$P$27,TABLAS!$Q$27,IF(X207&gt;=TABLAS!$O$28,TABLAS!$Q$28)))))))))))</f>
        <v>0 a 5</v>
      </c>
      <c r="Z207" s="262">
        <f>VLOOKUP(Y207,TABLAS!$J$18:$K$28,2,FALSE)</f>
        <v>1</v>
      </c>
      <c r="AA207" s="274" t="s">
        <v>262</v>
      </c>
      <c r="AB207" s="262">
        <f>VLOOKUP(AA207,TABLAS!$K$34:$L$39,2,FALSE)</f>
        <v>1</v>
      </c>
      <c r="AC207" s="262" t="str">
        <f>INICIO!$C$11</f>
        <v>ZONA 6</v>
      </c>
      <c r="AD207" s="263">
        <f>VLOOKUP(AC207,TABLAS!$V$18:$W$28,2,FALSE)</f>
        <v>1.1000000000000001</v>
      </c>
      <c r="AE207" s="44"/>
      <c r="AF207" s="44"/>
      <c r="AG207" s="279">
        <f t="shared" si="44"/>
        <v>0</v>
      </c>
      <c r="AH207" s="255">
        <f>IF($AG207&lt;TABLAS!$O$4,TABLAS!$P$4,IF($AG207&lt;TABLAS!$O$5,TABLAS!$P$5,IF($AG207&lt;TABLAS!$O$6,TABLAS!$P$6,IF($AG207&gt;TABLAS!$N$7,TABLAS!$P$7))))</f>
        <v>1</v>
      </c>
      <c r="AI207" s="255">
        <f>VLOOKUP($AH207,TABLAS!$P$4:$R$7,3,FALSE)</f>
        <v>3.4999999999999996E-3</v>
      </c>
      <c r="AJ207" s="255">
        <f>VLOOKUP($AH$3,TABLAS!$P$4:$R$7,2,FALSE)</f>
        <v>0</v>
      </c>
      <c r="AK207" s="280">
        <f t="shared" si="45"/>
        <v>-3.4999999999999996E-3</v>
      </c>
      <c r="AL207" s="44"/>
      <c r="AM207" s="44"/>
      <c r="AN207" s="281">
        <f t="shared" si="46"/>
        <v>0</v>
      </c>
      <c r="AO207" s="44"/>
      <c r="AP207" s="235">
        <f t="shared" si="47"/>
        <v>0</v>
      </c>
      <c r="AQ207" s="44"/>
      <c r="AR207" s="282">
        <f t="shared" si="48"/>
        <v>0</v>
      </c>
      <c r="AS207" s="283">
        <f t="shared" si="49"/>
        <v>0</v>
      </c>
      <c r="AT207" s="44"/>
      <c r="AU207" s="44"/>
      <c r="AV207" s="44"/>
      <c r="AW207" s="44"/>
      <c r="AX207" s="44"/>
      <c r="AY207" s="44"/>
      <c r="AZ207" s="44"/>
      <c r="BA207" s="44"/>
      <c r="BB207" s="44"/>
      <c r="BC207" s="44"/>
      <c r="BD207" s="44"/>
      <c r="BE207" s="44"/>
      <c r="BF207" s="44"/>
      <c r="BG207" s="44"/>
      <c r="BH207" s="44"/>
    </row>
    <row r="208" spans="1:60" ht="35.1" customHeight="1" thickBot="1" x14ac:dyDescent="0.45">
      <c r="A208" s="41">
        <f t="shared" si="50"/>
        <v>206</v>
      </c>
      <c r="B208" s="42">
        <f>Hoja2!B215</f>
        <v>0</v>
      </c>
      <c r="C208" s="14">
        <f>Hoja2!P215</f>
        <v>0</v>
      </c>
      <c r="D208" s="16">
        <f>Hoja2!C215</f>
        <v>0</v>
      </c>
      <c r="E208" s="15">
        <f>Hoja4!J215</f>
        <v>0</v>
      </c>
      <c r="F208" s="15">
        <f>Hoja4!N215</f>
        <v>0</v>
      </c>
      <c r="G208" s="15"/>
      <c r="H208" s="15">
        <f t="shared" si="39"/>
        <v>0</v>
      </c>
      <c r="I208" s="15">
        <f t="shared" si="40"/>
        <v>0</v>
      </c>
      <c r="J208" s="289" t="s">
        <v>209</v>
      </c>
      <c r="K208" s="44"/>
      <c r="L208" s="44"/>
      <c r="M208" s="44"/>
      <c r="N208" s="44"/>
      <c r="O208" s="44"/>
      <c r="P208" s="44"/>
      <c r="Q208" s="44"/>
      <c r="R208" s="44"/>
      <c r="S208" s="262">
        <f t="shared" si="41"/>
        <v>0</v>
      </c>
      <c r="T208" s="266" t="str">
        <f t="shared" si="42"/>
        <v>Economico</v>
      </c>
      <c r="U208">
        <f>VLOOKUP(T208,TABLAS!$J$4:$L$9,3,FALSE)</f>
        <v>1320</v>
      </c>
      <c r="V208">
        <f t="shared" si="51"/>
        <v>2026</v>
      </c>
      <c r="W208" t="str">
        <f>INICIO!$C$28</f>
        <v>2026</v>
      </c>
      <c r="X208" s="268">
        <f t="shared" si="43"/>
        <v>0</v>
      </c>
      <c r="Y208" s="269" t="str">
        <f>IF(X208&lt;TABLAS!$P$18,TABLAS!$Q$18,IF(X208&lt;TABLAS!$P$19,TABLAS!$Q$19,IF(X208&lt;TABLAS!$P$20,TABLAS!$Q$20,IF(X208&lt;TABLAS!$P$21,TABLAS!$Q$21,IF(X208&lt;TABLAS!$P$22,TABLAS!$Q$22,IF(X208&lt;TABLAS!$P$23,TABLAS!$Q$23,IF(X208&lt;TABLAS!$P$24,TABLAS!$Q$24,IF(X208&lt;TABLAS!$P$25,TABLAS!$Q$25,IF(X208&lt;TABLAS!$P$26,TABLAS!$Q$26,IF(X208&lt;TABLAS!$P$27,TABLAS!$Q$27,IF(X208&gt;=TABLAS!$O$28,TABLAS!$Q$28)))))))))))</f>
        <v>0 a 5</v>
      </c>
      <c r="Z208" s="262">
        <f>VLOOKUP(Y208,TABLAS!$J$18:$K$28,2,FALSE)</f>
        <v>1</v>
      </c>
      <c r="AA208" s="274" t="s">
        <v>262</v>
      </c>
      <c r="AB208" s="262">
        <f>VLOOKUP(AA208,TABLAS!$K$34:$L$39,2,FALSE)</f>
        <v>1</v>
      </c>
      <c r="AC208" s="262" t="str">
        <f>INICIO!$C$11</f>
        <v>ZONA 6</v>
      </c>
      <c r="AD208" s="263">
        <f>VLOOKUP(AC208,TABLAS!$V$18:$W$28,2,FALSE)</f>
        <v>1.1000000000000001</v>
      </c>
      <c r="AE208" s="44"/>
      <c r="AF208" s="44"/>
      <c r="AG208" s="279">
        <f t="shared" si="44"/>
        <v>0</v>
      </c>
      <c r="AH208" s="255">
        <f>IF($AG208&lt;TABLAS!$O$4,TABLAS!$P$4,IF($AG208&lt;TABLAS!$O$5,TABLAS!$P$5,IF($AG208&lt;TABLAS!$O$6,TABLAS!$P$6,IF($AG208&gt;TABLAS!$N$7,TABLAS!$P$7))))</f>
        <v>1</v>
      </c>
      <c r="AI208" s="255">
        <f>VLOOKUP($AH208,TABLAS!$P$4:$R$7,3,FALSE)</f>
        <v>3.4999999999999996E-3</v>
      </c>
      <c r="AJ208" s="255">
        <f>VLOOKUP($AH$3,TABLAS!$P$4:$R$7,2,FALSE)</f>
        <v>0</v>
      </c>
      <c r="AK208" s="280">
        <f t="shared" si="45"/>
        <v>-3.4999999999999996E-3</v>
      </c>
      <c r="AL208" s="44"/>
      <c r="AM208" s="44"/>
      <c r="AN208" s="281">
        <f t="shared" si="46"/>
        <v>0</v>
      </c>
      <c r="AO208" s="44"/>
      <c r="AP208" s="235">
        <f t="shared" si="47"/>
        <v>0</v>
      </c>
      <c r="AQ208" s="44"/>
      <c r="AR208" s="282">
        <f t="shared" si="48"/>
        <v>0</v>
      </c>
      <c r="AS208" s="283">
        <f t="shared" si="49"/>
        <v>0</v>
      </c>
      <c r="AT208" s="44"/>
      <c r="AU208" s="44"/>
      <c r="AV208" s="44"/>
      <c r="AW208" s="44"/>
      <c r="AX208" s="44"/>
      <c r="AY208" s="44"/>
      <c r="AZ208" s="44"/>
      <c r="BA208" s="44"/>
      <c r="BB208" s="44"/>
      <c r="BC208" s="44"/>
      <c r="BD208" s="44"/>
      <c r="BE208" s="44"/>
      <c r="BF208" s="44"/>
      <c r="BG208" s="44"/>
      <c r="BH208" s="44"/>
    </row>
    <row r="209" spans="1:60" ht="35.1" customHeight="1" thickBot="1" x14ac:dyDescent="0.45">
      <c r="A209" s="41">
        <f t="shared" si="50"/>
        <v>207</v>
      </c>
      <c r="B209" s="42">
        <f>Hoja2!B216</f>
        <v>0</v>
      </c>
      <c r="C209" s="14">
        <f>Hoja2!P216</f>
        <v>0</v>
      </c>
      <c r="D209" s="16">
        <f>Hoja2!C216</f>
        <v>0</v>
      </c>
      <c r="E209" s="15">
        <f>Hoja4!J216</f>
        <v>0</v>
      </c>
      <c r="F209" s="15">
        <f>Hoja4!N216</f>
        <v>0</v>
      </c>
      <c r="G209" s="15"/>
      <c r="H209" s="15">
        <f t="shared" si="39"/>
        <v>0</v>
      </c>
      <c r="I209" s="15">
        <f t="shared" si="40"/>
        <v>0</v>
      </c>
      <c r="J209" s="289" t="s">
        <v>209</v>
      </c>
      <c r="K209" s="44"/>
      <c r="L209" s="44"/>
      <c r="M209" s="44"/>
      <c r="N209" s="44"/>
      <c r="O209" s="44"/>
      <c r="P209" s="44"/>
      <c r="Q209" s="44"/>
      <c r="R209" s="44"/>
      <c r="S209" s="262">
        <f t="shared" si="41"/>
        <v>0</v>
      </c>
      <c r="T209" s="266" t="str">
        <f t="shared" si="42"/>
        <v>Economico</v>
      </c>
      <c r="U209">
        <f>VLOOKUP(T209,TABLAS!$J$4:$L$9,3,FALSE)</f>
        <v>1320</v>
      </c>
      <c r="V209">
        <f t="shared" si="51"/>
        <v>2026</v>
      </c>
      <c r="W209" t="str">
        <f>INICIO!$C$28</f>
        <v>2026</v>
      </c>
      <c r="X209" s="268">
        <f t="shared" si="43"/>
        <v>0</v>
      </c>
      <c r="Y209" s="269" t="str">
        <f>IF(X209&lt;TABLAS!$P$18,TABLAS!$Q$18,IF(X209&lt;TABLAS!$P$19,TABLAS!$Q$19,IF(X209&lt;TABLAS!$P$20,TABLAS!$Q$20,IF(X209&lt;TABLAS!$P$21,TABLAS!$Q$21,IF(X209&lt;TABLAS!$P$22,TABLAS!$Q$22,IF(X209&lt;TABLAS!$P$23,TABLAS!$Q$23,IF(X209&lt;TABLAS!$P$24,TABLAS!$Q$24,IF(X209&lt;TABLAS!$P$25,TABLAS!$Q$25,IF(X209&lt;TABLAS!$P$26,TABLAS!$Q$26,IF(X209&lt;TABLAS!$P$27,TABLAS!$Q$27,IF(X209&gt;=TABLAS!$O$28,TABLAS!$Q$28)))))))))))</f>
        <v>0 a 5</v>
      </c>
      <c r="Z209" s="262">
        <f>VLOOKUP(Y209,TABLAS!$J$18:$K$28,2,FALSE)</f>
        <v>1</v>
      </c>
      <c r="AA209" s="274" t="s">
        <v>262</v>
      </c>
      <c r="AB209" s="262">
        <f>VLOOKUP(AA209,TABLAS!$K$34:$L$39,2,FALSE)</f>
        <v>1</v>
      </c>
      <c r="AC209" s="262" t="str">
        <f>INICIO!$C$11</f>
        <v>ZONA 6</v>
      </c>
      <c r="AD209" s="263">
        <f>VLOOKUP(AC209,TABLAS!$V$18:$W$28,2,FALSE)</f>
        <v>1.1000000000000001</v>
      </c>
      <c r="AE209" s="44"/>
      <c r="AF209" s="44"/>
      <c r="AG209" s="279">
        <f t="shared" si="44"/>
        <v>0</v>
      </c>
      <c r="AH209" s="255">
        <f>IF($AG209&lt;TABLAS!$O$4,TABLAS!$P$4,IF($AG209&lt;TABLAS!$O$5,TABLAS!$P$5,IF($AG209&lt;TABLAS!$O$6,TABLAS!$P$6,IF($AG209&gt;TABLAS!$N$7,TABLAS!$P$7))))</f>
        <v>1</v>
      </c>
      <c r="AI209" s="255">
        <f>VLOOKUP($AH209,TABLAS!$P$4:$R$7,3,FALSE)</f>
        <v>3.4999999999999996E-3</v>
      </c>
      <c r="AJ209" s="255">
        <f>VLOOKUP($AH$3,TABLAS!$P$4:$R$7,2,FALSE)</f>
        <v>0</v>
      </c>
      <c r="AK209" s="280">
        <f t="shared" si="45"/>
        <v>-3.4999999999999996E-3</v>
      </c>
      <c r="AL209" s="44"/>
      <c r="AM209" s="44"/>
      <c r="AN209" s="281">
        <f t="shared" si="46"/>
        <v>0</v>
      </c>
      <c r="AO209" s="44"/>
      <c r="AP209" s="235">
        <f t="shared" si="47"/>
        <v>0</v>
      </c>
      <c r="AQ209" s="44"/>
      <c r="AR209" s="282">
        <f t="shared" si="48"/>
        <v>0</v>
      </c>
      <c r="AS209" s="283">
        <f t="shared" si="49"/>
        <v>0</v>
      </c>
      <c r="AT209" s="44"/>
      <c r="AU209" s="44"/>
      <c r="AV209" s="44"/>
      <c r="AW209" s="44"/>
      <c r="AX209" s="44"/>
      <c r="AY209" s="44"/>
      <c r="AZ209" s="44"/>
      <c r="BA209" s="44"/>
      <c r="BB209" s="44"/>
      <c r="BC209" s="44"/>
      <c r="BD209" s="44"/>
      <c r="BE209" s="44"/>
      <c r="BF209" s="44"/>
      <c r="BG209" s="44"/>
      <c r="BH209" s="44"/>
    </row>
    <row r="210" spans="1:60" ht="35.1" customHeight="1" thickBot="1" x14ac:dyDescent="0.45">
      <c r="A210" s="41">
        <f t="shared" si="50"/>
        <v>208</v>
      </c>
      <c r="B210" s="42">
        <f>Hoja2!B217</f>
        <v>0</v>
      </c>
      <c r="C210" s="14">
        <f>Hoja2!P217</f>
        <v>0</v>
      </c>
      <c r="D210" s="16">
        <f>Hoja2!C217</f>
        <v>0</v>
      </c>
      <c r="E210" s="15">
        <f>Hoja4!J217</f>
        <v>0</v>
      </c>
      <c r="F210" s="15">
        <f>Hoja4!N217</f>
        <v>0</v>
      </c>
      <c r="G210" s="15"/>
      <c r="H210" s="15">
        <f t="shared" si="39"/>
        <v>0</v>
      </c>
      <c r="I210" s="15">
        <f t="shared" si="40"/>
        <v>0</v>
      </c>
      <c r="J210" s="289" t="s">
        <v>209</v>
      </c>
      <c r="K210" s="44"/>
      <c r="L210" s="44"/>
      <c r="M210" s="44"/>
      <c r="N210" s="44"/>
      <c r="O210" s="44"/>
      <c r="P210" s="44"/>
      <c r="Q210" s="44"/>
      <c r="R210" s="44"/>
      <c r="S210" s="262">
        <f t="shared" si="41"/>
        <v>0</v>
      </c>
      <c r="T210" s="266" t="str">
        <f t="shared" si="42"/>
        <v>Economico</v>
      </c>
      <c r="U210">
        <f>VLOOKUP(T210,TABLAS!$J$4:$L$9,3,FALSE)</f>
        <v>1320</v>
      </c>
      <c r="V210">
        <f t="shared" si="51"/>
        <v>2026</v>
      </c>
      <c r="W210" t="str">
        <f>INICIO!$C$28</f>
        <v>2026</v>
      </c>
      <c r="X210" s="268">
        <f t="shared" si="43"/>
        <v>0</v>
      </c>
      <c r="Y210" s="269" t="str">
        <f>IF(X210&lt;TABLAS!$P$18,TABLAS!$Q$18,IF(X210&lt;TABLAS!$P$19,TABLAS!$Q$19,IF(X210&lt;TABLAS!$P$20,TABLAS!$Q$20,IF(X210&lt;TABLAS!$P$21,TABLAS!$Q$21,IF(X210&lt;TABLAS!$P$22,TABLAS!$Q$22,IF(X210&lt;TABLAS!$P$23,TABLAS!$Q$23,IF(X210&lt;TABLAS!$P$24,TABLAS!$Q$24,IF(X210&lt;TABLAS!$P$25,TABLAS!$Q$25,IF(X210&lt;TABLAS!$P$26,TABLAS!$Q$26,IF(X210&lt;TABLAS!$P$27,TABLAS!$Q$27,IF(X210&gt;=TABLAS!$O$28,TABLAS!$Q$28)))))))))))</f>
        <v>0 a 5</v>
      </c>
      <c r="Z210" s="262">
        <f>VLOOKUP(Y210,TABLAS!$J$18:$K$28,2,FALSE)</f>
        <v>1</v>
      </c>
      <c r="AA210" s="274" t="s">
        <v>262</v>
      </c>
      <c r="AB210" s="262">
        <f>VLOOKUP(AA210,TABLAS!$K$34:$L$39,2,FALSE)</f>
        <v>1</v>
      </c>
      <c r="AC210" s="262" t="str">
        <f>INICIO!$C$11</f>
        <v>ZONA 6</v>
      </c>
      <c r="AD210" s="263">
        <f>VLOOKUP(AC210,TABLAS!$V$18:$W$28,2,FALSE)</f>
        <v>1.1000000000000001</v>
      </c>
      <c r="AE210" s="44"/>
      <c r="AF210" s="44"/>
      <c r="AG210" s="279">
        <f t="shared" si="44"/>
        <v>0</v>
      </c>
      <c r="AH210" s="255">
        <f>IF($AG210&lt;TABLAS!$O$4,TABLAS!$P$4,IF($AG210&lt;TABLAS!$O$5,TABLAS!$P$5,IF($AG210&lt;TABLAS!$O$6,TABLAS!$P$6,IF($AG210&gt;TABLAS!$N$7,TABLAS!$P$7))))</f>
        <v>1</v>
      </c>
      <c r="AI210" s="255">
        <f>VLOOKUP($AH210,TABLAS!$P$4:$R$7,3,FALSE)</f>
        <v>3.4999999999999996E-3</v>
      </c>
      <c r="AJ210" s="255">
        <f>VLOOKUP($AH$3,TABLAS!$P$4:$R$7,2,FALSE)</f>
        <v>0</v>
      </c>
      <c r="AK210" s="280">
        <f t="shared" si="45"/>
        <v>-3.4999999999999996E-3</v>
      </c>
      <c r="AL210" s="44"/>
      <c r="AM210" s="44"/>
      <c r="AN210" s="281">
        <f t="shared" si="46"/>
        <v>0</v>
      </c>
      <c r="AO210" s="44"/>
      <c r="AP210" s="235">
        <f t="shared" si="47"/>
        <v>0</v>
      </c>
      <c r="AQ210" s="44"/>
      <c r="AR210" s="282">
        <f t="shared" si="48"/>
        <v>0</v>
      </c>
      <c r="AS210" s="283">
        <f t="shared" si="49"/>
        <v>0</v>
      </c>
      <c r="AT210" s="44"/>
      <c r="AU210" s="44"/>
      <c r="AV210" s="44"/>
      <c r="AW210" s="44"/>
      <c r="AX210" s="44"/>
      <c r="AY210" s="44"/>
      <c r="AZ210" s="44"/>
      <c r="BA210" s="44"/>
      <c r="BB210" s="44"/>
      <c r="BC210" s="44"/>
      <c r="BD210" s="44"/>
      <c r="BE210" s="44"/>
      <c r="BF210" s="44"/>
      <c r="BG210" s="44"/>
      <c r="BH210" s="44"/>
    </row>
    <row r="211" spans="1:60" ht="35.1" customHeight="1" thickBot="1" x14ac:dyDescent="0.45">
      <c r="A211" s="41">
        <f t="shared" si="50"/>
        <v>209</v>
      </c>
      <c r="B211" s="42">
        <f>Hoja2!B218</f>
        <v>0</v>
      </c>
      <c r="C211" s="14">
        <f>Hoja2!P218</f>
        <v>0</v>
      </c>
      <c r="D211" s="16">
        <f>Hoja2!C218</f>
        <v>0</v>
      </c>
      <c r="E211" s="15">
        <f>Hoja4!J218</f>
        <v>0</v>
      </c>
      <c r="F211" s="15">
        <f>Hoja4!N218</f>
        <v>0</v>
      </c>
      <c r="G211" s="15"/>
      <c r="H211" s="15">
        <f t="shared" si="39"/>
        <v>0</v>
      </c>
      <c r="I211" s="15">
        <f t="shared" si="40"/>
        <v>0</v>
      </c>
      <c r="J211" s="289" t="s">
        <v>209</v>
      </c>
      <c r="K211" s="44"/>
      <c r="L211" s="44"/>
      <c r="M211" s="44"/>
      <c r="N211" s="44"/>
      <c r="O211" s="44"/>
      <c r="P211" s="44"/>
      <c r="Q211" s="44"/>
      <c r="R211" s="44"/>
      <c r="S211" s="262">
        <f t="shared" si="41"/>
        <v>0</v>
      </c>
      <c r="T211" s="266" t="str">
        <f t="shared" si="42"/>
        <v>Economico</v>
      </c>
      <c r="U211">
        <f>VLOOKUP(T211,TABLAS!$J$4:$L$9,3,FALSE)</f>
        <v>1320</v>
      </c>
      <c r="V211">
        <f t="shared" si="51"/>
        <v>2026</v>
      </c>
      <c r="W211" t="str">
        <f>INICIO!$C$28</f>
        <v>2026</v>
      </c>
      <c r="X211" s="268">
        <f t="shared" si="43"/>
        <v>0</v>
      </c>
      <c r="Y211" s="269" t="str">
        <f>IF(X211&lt;TABLAS!$P$18,TABLAS!$Q$18,IF(X211&lt;TABLAS!$P$19,TABLAS!$Q$19,IF(X211&lt;TABLAS!$P$20,TABLAS!$Q$20,IF(X211&lt;TABLAS!$P$21,TABLAS!$Q$21,IF(X211&lt;TABLAS!$P$22,TABLAS!$Q$22,IF(X211&lt;TABLAS!$P$23,TABLAS!$Q$23,IF(X211&lt;TABLAS!$P$24,TABLAS!$Q$24,IF(X211&lt;TABLAS!$P$25,TABLAS!$Q$25,IF(X211&lt;TABLAS!$P$26,TABLAS!$Q$26,IF(X211&lt;TABLAS!$P$27,TABLAS!$Q$27,IF(X211&gt;=TABLAS!$O$28,TABLAS!$Q$28)))))))))))</f>
        <v>0 a 5</v>
      </c>
      <c r="Z211" s="262">
        <f>VLOOKUP(Y211,TABLAS!$J$18:$K$28,2,FALSE)</f>
        <v>1</v>
      </c>
      <c r="AA211" s="274" t="s">
        <v>262</v>
      </c>
      <c r="AB211" s="262">
        <f>VLOOKUP(AA211,TABLAS!$K$34:$L$39,2,FALSE)</f>
        <v>1</v>
      </c>
      <c r="AC211" s="262" t="str">
        <f>INICIO!$C$11</f>
        <v>ZONA 6</v>
      </c>
      <c r="AD211" s="263">
        <f>VLOOKUP(AC211,TABLAS!$V$18:$W$28,2,FALSE)</f>
        <v>1.1000000000000001</v>
      </c>
      <c r="AE211" s="44"/>
      <c r="AF211" s="44"/>
      <c r="AG211" s="279">
        <f t="shared" si="44"/>
        <v>0</v>
      </c>
      <c r="AH211" s="255">
        <f>IF($AG211&lt;TABLAS!$O$4,TABLAS!$P$4,IF($AG211&lt;TABLAS!$O$5,TABLAS!$P$5,IF($AG211&lt;TABLAS!$O$6,TABLAS!$P$6,IF($AG211&gt;TABLAS!$N$7,TABLAS!$P$7))))</f>
        <v>1</v>
      </c>
      <c r="AI211" s="255">
        <f>VLOOKUP($AH211,TABLAS!$P$4:$R$7,3,FALSE)</f>
        <v>3.4999999999999996E-3</v>
      </c>
      <c r="AJ211" s="255">
        <f>VLOOKUP($AH$3,TABLAS!$P$4:$R$7,2,FALSE)</f>
        <v>0</v>
      </c>
      <c r="AK211" s="280">
        <f t="shared" si="45"/>
        <v>-3.4999999999999996E-3</v>
      </c>
      <c r="AL211" s="44"/>
      <c r="AM211" s="44"/>
      <c r="AN211" s="281">
        <f t="shared" si="46"/>
        <v>0</v>
      </c>
      <c r="AO211" s="44"/>
      <c r="AP211" s="235">
        <f t="shared" si="47"/>
        <v>0</v>
      </c>
      <c r="AQ211" s="44"/>
      <c r="AR211" s="282">
        <f t="shared" si="48"/>
        <v>0</v>
      </c>
      <c r="AS211" s="283">
        <f t="shared" si="49"/>
        <v>0</v>
      </c>
      <c r="AT211" s="44"/>
      <c r="AU211" s="44"/>
      <c r="AV211" s="44"/>
      <c r="AW211" s="44"/>
      <c r="AX211" s="44"/>
      <c r="AY211" s="44"/>
      <c r="AZ211" s="44"/>
      <c r="BA211" s="44"/>
      <c r="BB211" s="44"/>
      <c r="BC211" s="44"/>
      <c r="BD211" s="44"/>
      <c r="BE211" s="44"/>
      <c r="BF211" s="44"/>
      <c r="BG211" s="44"/>
      <c r="BH211" s="44"/>
    </row>
    <row r="212" spans="1:60" ht="35.1" customHeight="1" thickBot="1" x14ac:dyDescent="0.45">
      <c r="A212" s="22">
        <f t="shared" si="50"/>
        <v>210</v>
      </c>
      <c r="B212" s="43">
        <f>Hoja2!B219</f>
        <v>0</v>
      </c>
      <c r="C212" s="38">
        <f>Hoja2!P219</f>
        <v>0</v>
      </c>
      <c r="D212" s="39">
        <f>Hoja2!C219</f>
        <v>0</v>
      </c>
      <c r="E212" s="40">
        <f>Hoja4!J219</f>
        <v>0</v>
      </c>
      <c r="F212" s="40">
        <f>Hoja4!N219</f>
        <v>0</v>
      </c>
      <c r="G212" s="40"/>
      <c r="H212" s="40">
        <f t="shared" si="39"/>
        <v>0</v>
      </c>
      <c r="I212" s="40">
        <f t="shared" si="40"/>
        <v>0</v>
      </c>
      <c r="J212" s="290" t="s">
        <v>209</v>
      </c>
      <c r="K212" s="44"/>
      <c r="L212" s="44"/>
      <c r="M212" s="44"/>
      <c r="N212" s="44"/>
      <c r="O212" s="44"/>
      <c r="P212" s="44"/>
      <c r="Q212" s="44"/>
      <c r="R212" s="44"/>
      <c r="S212" s="262">
        <f t="shared" si="41"/>
        <v>0</v>
      </c>
      <c r="T212" s="266" t="str">
        <f t="shared" si="42"/>
        <v>Economico</v>
      </c>
      <c r="U212">
        <f>VLOOKUP(T212,TABLAS!$J$4:$L$9,3,FALSE)</f>
        <v>1320</v>
      </c>
      <c r="V212">
        <f t="shared" si="51"/>
        <v>2026</v>
      </c>
      <c r="W212" t="str">
        <f>INICIO!$C$28</f>
        <v>2026</v>
      </c>
      <c r="X212" s="268">
        <f t="shared" si="43"/>
        <v>0</v>
      </c>
      <c r="Y212" s="269" t="str">
        <f>IF(X212&lt;TABLAS!$P$18,TABLAS!$Q$18,IF(X212&lt;TABLAS!$P$19,TABLAS!$Q$19,IF(X212&lt;TABLAS!$P$20,TABLAS!$Q$20,IF(X212&lt;TABLAS!$P$21,TABLAS!$Q$21,IF(X212&lt;TABLAS!$P$22,TABLAS!$Q$22,IF(X212&lt;TABLAS!$P$23,TABLAS!$Q$23,IF(X212&lt;TABLAS!$P$24,TABLAS!$Q$24,IF(X212&lt;TABLAS!$P$25,TABLAS!$Q$25,IF(X212&lt;TABLAS!$P$26,TABLAS!$Q$26,IF(X212&lt;TABLAS!$P$27,TABLAS!$Q$27,IF(X212&gt;=TABLAS!$O$28,TABLAS!$Q$28)))))))))))</f>
        <v>0 a 5</v>
      </c>
      <c r="Z212" s="262">
        <f>VLOOKUP(Y212,TABLAS!$J$18:$K$28,2,FALSE)</f>
        <v>1</v>
      </c>
      <c r="AA212" s="274" t="s">
        <v>262</v>
      </c>
      <c r="AB212" s="262">
        <f>VLOOKUP(AA212,TABLAS!$K$34:$L$39,2,FALSE)</f>
        <v>1</v>
      </c>
      <c r="AC212" s="262" t="str">
        <f>INICIO!$C$11</f>
        <v>ZONA 6</v>
      </c>
      <c r="AD212" s="263">
        <f>VLOOKUP(AC212,TABLAS!$V$18:$W$28,2,FALSE)</f>
        <v>1.1000000000000001</v>
      </c>
      <c r="AE212" s="44"/>
      <c r="AF212" s="44"/>
      <c r="AG212" s="279">
        <f t="shared" si="44"/>
        <v>0</v>
      </c>
      <c r="AH212" s="255">
        <f>IF($AG212&lt;TABLAS!$O$4,TABLAS!$P$4,IF($AG212&lt;TABLAS!$O$5,TABLAS!$P$5,IF($AG212&lt;TABLAS!$O$6,TABLAS!$P$6,IF($AG212&gt;TABLAS!$N$7,TABLAS!$P$7))))</f>
        <v>1</v>
      </c>
      <c r="AI212" s="255">
        <f>VLOOKUP($AH212,TABLAS!$P$4:$R$7,3,FALSE)</f>
        <v>3.4999999999999996E-3</v>
      </c>
      <c r="AJ212" s="255">
        <f>VLOOKUP($AH$3,TABLAS!$P$4:$R$7,2,FALSE)</f>
        <v>0</v>
      </c>
      <c r="AK212" s="280">
        <f t="shared" si="45"/>
        <v>-3.4999999999999996E-3</v>
      </c>
      <c r="AL212" s="44"/>
      <c r="AM212" s="44"/>
      <c r="AN212" s="281">
        <f t="shared" si="46"/>
        <v>0</v>
      </c>
      <c r="AO212" s="44"/>
      <c r="AP212" s="235">
        <f t="shared" si="47"/>
        <v>0</v>
      </c>
      <c r="AQ212" s="44"/>
      <c r="AR212" s="282">
        <f t="shared" si="48"/>
        <v>0</v>
      </c>
      <c r="AS212" s="283">
        <f t="shared" si="49"/>
        <v>0</v>
      </c>
      <c r="AT212" s="44"/>
      <c r="AU212" s="44"/>
      <c r="AV212" s="44"/>
      <c r="AW212" s="44"/>
      <c r="AX212" s="44"/>
      <c r="AY212" s="44"/>
      <c r="AZ212" s="44"/>
      <c r="BA212" s="44"/>
      <c r="BB212" s="44"/>
      <c r="BC212" s="44"/>
      <c r="BD212" s="44"/>
      <c r="BE212" s="44"/>
      <c r="BF212" s="44"/>
      <c r="BG212" s="44"/>
      <c r="BH212" s="44"/>
    </row>
    <row r="213" spans="1:60" ht="35.1" customHeight="1" thickBot="1" x14ac:dyDescent="0.45">
      <c r="A213" s="41">
        <f t="shared" si="50"/>
        <v>211</v>
      </c>
      <c r="B213" s="42">
        <f>Hoja2!B220</f>
        <v>0</v>
      </c>
      <c r="C213" s="14">
        <f>Hoja2!P220</f>
        <v>0</v>
      </c>
      <c r="D213" s="16">
        <f>Hoja2!C220</f>
        <v>0</v>
      </c>
      <c r="E213" s="15">
        <f>Hoja4!J220</f>
        <v>0</v>
      </c>
      <c r="F213" s="15">
        <f>Hoja4!N220</f>
        <v>0</v>
      </c>
      <c r="G213" s="15"/>
      <c r="H213" s="15">
        <f t="shared" si="39"/>
        <v>0</v>
      </c>
      <c r="I213" s="15">
        <f t="shared" si="40"/>
        <v>0</v>
      </c>
      <c r="J213" s="289" t="s">
        <v>209</v>
      </c>
      <c r="K213" s="44"/>
      <c r="L213" s="44"/>
      <c r="M213" s="44"/>
      <c r="N213" s="44"/>
      <c r="O213" s="44"/>
      <c r="P213" s="44"/>
      <c r="Q213" s="44"/>
      <c r="R213" s="44"/>
      <c r="S213" s="262">
        <f t="shared" si="41"/>
        <v>0</v>
      </c>
      <c r="T213" s="266" t="str">
        <f t="shared" si="42"/>
        <v>Economico</v>
      </c>
      <c r="U213">
        <f>VLOOKUP(T213,TABLAS!$J$4:$L$9,3,FALSE)</f>
        <v>1320</v>
      </c>
      <c r="V213">
        <f t="shared" si="51"/>
        <v>2026</v>
      </c>
      <c r="W213" t="str">
        <f>INICIO!$C$28</f>
        <v>2026</v>
      </c>
      <c r="X213" s="268">
        <f t="shared" si="43"/>
        <v>0</v>
      </c>
      <c r="Y213" s="269" t="str">
        <f>IF(X213&lt;TABLAS!$P$18,TABLAS!$Q$18,IF(X213&lt;TABLAS!$P$19,TABLAS!$Q$19,IF(X213&lt;TABLAS!$P$20,TABLAS!$Q$20,IF(X213&lt;TABLAS!$P$21,TABLAS!$Q$21,IF(X213&lt;TABLAS!$P$22,TABLAS!$Q$22,IF(X213&lt;TABLAS!$P$23,TABLAS!$Q$23,IF(X213&lt;TABLAS!$P$24,TABLAS!$Q$24,IF(X213&lt;TABLAS!$P$25,TABLAS!$Q$25,IF(X213&lt;TABLAS!$P$26,TABLAS!$Q$26,IF(X213&lt;TABLAS!$P$27,TABLAS!$Q$27,IF(X213&gt;=TABLAS!$O$28,TABLAS!$Q$28)))))))))))</f>
        <v>0 a 5</v>
      </c>
      <c r="Z213" s="262">
        <f>VLOOKUP(Y213,TABLAS!$J$18:$K$28,2,FALSE)</f>
        <v>1</v>
      </c>
      <c r="AA213" s="274" t="s">
        <v>262</v>
      </c>
      <c r="AB213" s="262">
        <f>VLOOKUP(AA213,TABLAS!$K$34:$L$39,2,FALSE)</f>
        <v>1</v>
      </c>
      <c r="AC213" s="262" t="str">
        <f>INICIO!$C$11</f>
        <v>ZONA 6</v>
      </c>
      <c r="AD213" s="263">
        <f>VLOOKUP(AC213,TABLAS!$V$18:$W$28,2,FALSE)</f>
        <v>1.1000000000000001</v>
      </c>
      <c r="AE213" s="44"/>
      <c r="AF213" s="44"/>
      <c r="AG213" s="279">
        <f t="shared" si="44"/>
        <v>0</v>
      </c>
      <c r="AH213" s="255">
        <f>IF($AG213&lt;TABLAS!$O$4,TABLAS!$P$4,IF($AG213&lt;TABLAS!$O$5,TABLAS!$P$5,IF($AG213&lt;TABLAS!$O$6,TABLAS!$P$6,IF($AG213&gt;TABLAS!$N$7,TABLAS!$P$7))))</f>
        <v>1</v>
      </c>
      <c r="AI213" s="255">
        <f>VLOOKUP($AH213,TABLAS!$P$4:$R$7,3,FALSE)</f>
        <v>3.4999999999999996E-3</v>
      </c>
      <c r="AJ213" s="255">
        <f>VLOOKUP($AH$3,TABLAS!$P$4:$R$7,2,FALSE)</f>
        <v>0</v>
      </c>
      <c r="AK213" s="280">
        <f t="shared" si="45"/>
        <v>-3.4999999999999996E-3</v>
      </c>
      <c r="AL213" s="44"/>
      <c r="AM213" s="44"/>
      <c r="AN213" s="281">
        <f t="shared" si="46"/>
        <v>0</v>
      </c>
      <c r="AO213" s="44"/>
      <c r="AP213" s="235">
        <f t="shared" si="47"/>
        <v>0</v>
      </c>
      <c r="AQ213" s="44"/>
      <c r="AR213" s="282">
        <f t="shared" si="48"/>
        <v>0</v>
      </c>
      <c r="AS213" s="283">
        <f t="shared" si="49"/>
        <v>0</v>
      </c>
      <c r="AT213" s="44"/>
      <c r="AU213" s="44"/>
      <c r="AV213" s="44"/>
      <c r="AW213" s="44"/>
      <c r="AX213" s="44"/>
      <c r="AY213" s="44"/>
      <c r="AZ213" s="44"/>
      <c r="BA213" s="44"/>
      <c r="BB213" s="44"/>
      <c r="BC213" s="44"/>
      <c r="BD213" s="44"/>
      <c r="BE213" s="44"/>
      <c r="BF213" s="44"/>
      <c r="BG213" s="44"/>
      <c r="BH213" s="44"/>
    </row>
    <row r="214" spans="1:60" ht="35.1" customHeight="1" thickBot="1" x14ac:dyDescent="0.45">
      <c r="A214" s="41">
        <f t="shared" si="50"/>
        <v>212</v>
      </c>
      <c r="B214" s="42">
        <f>Hoja2!B221</f>
        <v>0</v>
      </c>
      <c r="C214" s="14">
        <f>Hoja2!P221</f>
        <v>0</v>
      </c>
      <c r="D214" s="16">
        <f>Hoja2!C221</f>
        <v>0</v>
      </c>
      <c r="E214" s="15">
        <f>Hoja4!J221</f>
        <v>0</v>
      </c>
      <c r="F214" s="15">
        <f>Hoja4!N221</f>
        <v>0</v>
      </c>
      <c r="G214" s="15"/>
      <c r="H214" s="15">
        <f t="shared" si="39"/>
        <v>0</v>
      </c>
      <c r="I214" s="15">
        <f t="shared" si="40"/>
        <v>0</v>
      </c>
      <c r="J214" s="289" t="s">
        <v>209</v>
      </c>
      <c r="K214" s="44"/>
      <c r="L214" s="44"/>
      <c r="M214" s="44"/>
      <c r="N214" s="44"/>
      <c r="O214" s="44"/>
      <c r="P214" s="44"/>
      <c r="Q214" s="44"/>
      <c r="R214" s="44"/>
      <c r="S214" s="262">
        <f t="shared" si="41"/>
        <v>0</v>
      </c>
      <c r="T214" s="266" t="str">
        <f t="shared" si="42"/>
        <v>Economico</v>
      </c>
      <c r="U214">
        <f>VLOOKUP(T214,TABLAS!$J$4:$L$9,3,FALSE)</f>
        <v>1320</v>
      </c>
      <c r="V214">
        <f t="shared" si="51"/>
        <v>2026</v>
      </c>
      <c r="W214" t="str">
        <f>INICIO!$C$28</f>
        <v>2026</v>
      </c>
      <c r="X214" s="268">
        <f t="shared" si="43"/>
        <v>0</v>
      </c>
      <c r="Y214" s="269" t="str">
        <f>IF(X214&lt;TABLAS!$P$18,TABLAS!$Q$18,IF(X214&lt;TABLAS!$P$19,TABLAS!$Q$19,IF(X214&lt;TABLAS!$P$20,TABLAS!$Q$20,IF(X214&lt;TABLAS!$P$21,TABLAS!$Q$21,IF(X214&lt;TABLAS!$P$22,TABLAS!$Q$22,IF(X214&lt;TABLAS!$P$23,TABLAS!$Q$23,IF(X214&lt;TABLAS!$P$24,TABLAS!$Q$24,IF(X214&lt;TABLAS!$P$25,TABLAS!$Q$25,IF(X214&lt;TABLAS!$P$26,TABLAS!$Q$26,IF(X214&lt;TABLAS!$P$27,TABLAS!$Q$27,IF(X214&gt;=TABLAS!$O$28,TABLAS!$Q$28)))))))))))</f>
        <v>0 a 5</v>
      </c>
      <c r="Z214" s="262">
        <f>VLOOKUP(Y214,TABLAS!$J$18:$K$28,2,FALSE)</f>
        <v>1</v>
      </c>
      <c r="AA214" s="274" t="s">
        <v>262</v>
      </c>
      <c r="AB214" s="262">
        <f>VLOOKUP(AA214,TABLAS!$K$34:$L$39,2,FALSE)</f>
        <v>1</v>
      </c>
      <c r="AC214" s="262" t="str">
        <f>INICIO!$C$11</f>
        <v>ZONA 6</v>
      </c>
      <c r="AD214" s="263">
        <f>VLOOKUP(AC214,TABLAS!$V$18:$W$28,2,FALSE)</f>
        <v>1.1000000000000001</v>
      </c>
      <c r="AE214" s="44"/>
      <c r="AF214" s="44"/>
      <c r="AG214" s="279">
        <f t="shared" si="44"/>
        <v>0</v>
      </c>
      <c r="AH214" s="255">
        <f>IF($AG214&lt;TABLAS!$O$4,TABLAS!$P$4,IF($AG214&lt;TABLAS!$O$5,TABLAS!$P$5,IF($AG214&lt;TABLAS!$O$6,TABLAS!$P$6,IF($AG214&gt;TABLAS!$N$7,TABLAS!$P$7))))</f>
        <v>1</v>
      </c>
      <c r="AI214" s="255">
        <f>VLOOKUP($AH214,TABLAS!$P$4:$R$7,3,FALSE)</f>
        <v>3.4999999999999996E-3</v>
      </c>
      <c r="AJ214" s="255">
        <f>VLOOKUP($AH$3,TABLAS!$P$4:$R$7,2,FALSE)</f>
        <v>0</v>
      </c>
      <c r="AK214" s="280">
        <f t="shared" si="45"/>
        <v>-3.4999999999999996E-3</v>
      </c>
      <c r="AL214" s="44"/>
      <c r="AM214" s="44"/>
      <c r="AN214" s="281">
        <f t="shared" si="46"/>
        <v>0</v>
      </c>
      <c r="AO214" s="44"/>
      <c r="AP214" s="235">
        <f t="shared" si="47"/>
        <v>0</v>
      </c>
      <c r="AQ214" s="44"/>
      <c r="AR214" s="282">
        <f t="shared" si="48"/>
        <v>0</v>
      </c>
      <c r="AS214" s="283">
        <f t="shared" si="49"/>
        <v>0</v>
      </c>
      <c r="AT214" s="44"/>
      <c r="AU214" s="44"/>
      <c r="AV214" s="44"/>
      <c r="AW214" s="44"/>
      <c r="AX214" s="44"/>
      <c r="AY214" s="44"/>
      <c r="AZ214" s="44"/>
      <c r="BA214" s="44"/>
      <c r="BB214" s="44"/>
      <c r="BC214" s="44"/>
      <c r="BD214" s="44"/>
      <c r="BE214" s="44"/>
      <c r="BF214" s="44"/>
      <c r="BG214" s="44"/>
      <c r="BH214" s="44"/>
    </row>
    <row r="215" spans="1:60" ht="35.1" customHeight="1" thickBot="1" x14ac:dyDescent="0.45">
      <c r="A215" s="41">
        <f t="shared" si="50"/>
        <v>213</v>
      </c>
      <c r="B215" s="42">
        <f>Hoja2!B222</f>
        <v>0</v>
      </c>
      <c r="C215" s="14">
        <f>Hoja2!P222</f>
        <v>0</v>
      </c>
      <c r="D215" s="16">
        <f>Hoja2!C222</f>
        <v>0</v>
      </c>
      <c r="E215" s="15">
        <f>Hoja4!J222</f>
        <v>0</v>
      </c>
      <c r="F215" s="15">
        <f>Hoja4!N222</f>
        <v>0</v>
      </c>
      <c r="G215" s="15"/>
      <c r="H215" s="15">
        <f t="shared" si="39"/>
        <v>0</v>
      </c>
      <c r="I215" s="15">
        <f t="shared" si="40"/>
        <v>0</v>
      </c>
      <c r="J215" s="289" t="s">
        <v>209</v>
      </c>
      <c r="K215" s="44"/>
      <c r="L215" s="44"/>
      <c r="M215" s="44"/>
      <c r="N215" s="44"/>
      <c r="O215" s="44"/>
      <c r="P215" s="44"/>
      <c r="Q215" s="44"/>
      <c r="R215" s="44"/>
      <c r="S215" s="262">
        <f t="shared" si="41"/>
        <v>0</v>
      </c>
      <c r="T215" s="266" t="str">
        <f t="shared" si="42"/>
        <v>Economico</v>
      </c>
      <c r="U215">
        <f>VLOOKUP(T215,TABLAS!$J$4:$L$9,3,FALSE)</f>
        <v>1320</v>
      </c>
      <c r="V215">
        <f t="shared" si="51"/>
        <v>2026</v>
      </c>
      <c r="W215" t="str">
        <f>INICIO!$C$28</f>
        <v>2026</v>
      </c>
      <c r="X215" s="268">
        <f t="shared" si="43"/>
        <v>0</v>
      </c>
      <c r="Y215" s="269" t="str">
        <f>IF(X215&lt;TABLAS!$P$18,TABLAS!$Q$18,IF(X215&lt;TABLAS!$P$19,TABLAS!$Q$19,IF(X215&lt;TABLAS!$P$20,TABLAS!$Q$20,IF(X215&lt;TABLAS!$P$21,TABLAS!$Q$21,IF(X215&lt;TABLAS!$P$22,TABLAS!$Q$22,IF(X215&lt;TABLAS!$P$23,TABLAS!$Q$23,IF(X215&lt;TABLAS!$P$24,TABLAS!$Q$24,IF(X215&lt;TABLAS!$P$25,TABLAS!$Q$25,IF(X215&lt;TABLAS!$P$26,TABLAS!$Q$26,IF(X215&lt;TABLAS!$P$27,TABLAS!$Q$27,IF(X215&gt;=TABLAS!$O$28,TABLAS!$Q$28)))))))))))</f>
        <v>0 a 5</v>
      </c>
      <c r="Z215" s="262">
        <f>VLOOKUP(Y215,TABLAS!$J$18:$K$28,2,FALSE)</f>
        <v>1</v>
      </c>
      <c r="AA215" s="274" t="s">
        <v>262</v>
      </c>
      <c r="AB215" s="262">
        <f>VLOOKUP(AA215,TABLAS!$K$34:$L$39,2,FALSE)</f>
        <v>1</v>
      </c>
      <c r="AC215" s="262" t="str">
        <f>INICIO!$C$11</f>
        <v>ZONA 6</v>
      </c>
      <c r="AD215" s="263">
        <f>VLOOKUP(AC215,TABLAS!$V$18:$W$28,2,FALSE)</f>
        <v>1.1000000000000001</v>
      </c>
      <c r="AE215" s="44"/>
      <c r="AF215" s="44"/>
      <c r="AG215" s="279">
        <f t="shared" si="44"/>
        <v>0</v>
      </c>
      <c r="AH215" s="255">
        <f>IF($AG215&lt;TABLAS!$O$4,TABLAS!$P$4,IF($AG215&lt;TABLAS!$O$5,TABLAS!$P$5,IF($AG215&lt;TABLAS!$O$6,TABLAS!$P$6,IF($AG215&gt;TABLAS!$N$7,TABLAS!$P$7))))</f>
        <v>1</v>
      </c>
      <c r="AI215" s="255">
        <f>VLOOKUP($AH215,TABLAS!$P$4:$R$7,3,FALSE)</f>
        <v>3.4999999999999996E-3</v>
      </c>
      <c r="AJ215" s="255">
        <f>VLOOKUP($AH$3,TABLAS!$P$4:$R$7,2,FALSE)</f>
        <v>0</v>
      </c>
      <c r="AK215" s="280">
        <f t="shared" si="45"/>
        <v>-3.4999999999999996E-3</v>
      </c>
      <c r="AL215" s="44"/>
      <c r="AM215" s="44"/>
      <c r="AN215" s="281">
        <f t="shared" si="46"/>
        <v>0</v>
      </c>
      <c r="AO215" s="44"/>
      <c r="AP215" s="235">
        <f t="shared" si="47"/>
        <v>0</v>
      </c>
      <c r="AQ215" s="44"/>
      <c r="AR215" s="282">
        <f t="shared" si="48"/>
        <v>0</v>
      </c>
      <c r="AS215" s="283">
        <f t="shared" si="49"/>
        <v>0</v>
      </c>
      <c r="AT215" s="44"/>
      <c r="AU215" s="44"/>
      <c r="AV215" s="44"/>
      <c r="AW215" s="44"/>
      <c r="AX215" s="44"/>
      <c r="AY215" s="44"/>
      <c r="AZ215" s="44"/>
      <c r="BA215" s="44"/>
      <c r="BB215" s="44"/>
      <c r="BC215" s="44"/>
      <c r="BD215" s="44"/>
      <c r="BE215" s="44"/>
      <c r="BF215" s="44"/>
      <c r="BG215" s="44"/>
      <c r="BH215" s="44"/>
    </row>
    <row r="216" spans="1:60" ht="35.1" customHeight="1" thickBot="1" x14ac:dyDescent="0.45">
      <c r="A216" s="41">
        <f t="shared" si="50"/>
        <v>214</v>
      </c>
      <c r="B216" s="42">
        <f>Hoja2!B223</f>
        <v>0</v>
      </c>
      <c r="C216" s="14">
        <f>Hoja2!P223</f>
        <v>0</v>
      </c>
      <c r="D216" s="16">
        <f>Hoja2!C223</f>
        <v>0</v>
      </c>
      <c r="E216" s="15">
        <f>Hoja4!J223</f>
        <v>0</v>
      </c>
      <c r="F216" s="15">
        <f>Hoja4!N223</f>
        <v>0</v>
      </c>
      <c r="G216" s="15"/>
      <c r="H216" s="15">
        <f t="shared" si="39"/>
        <v>0</v>
      </c>
      <c r="I216" s="15">
        <f t="shared" si="40"/>
        <v>0</v>
      </c>
      <c r="J216" s="289" t="s">
        <v>209</v>
      </c>
      <c r="K216" s="44"/>
      <c r="L216" s="44"/>
      <c r="M216" s="44"/>
      <c r="N216" s="44"/>
      <c r="O216" s="44"/>
      <c r="P216" s="44"/>
      <c r="Q216" s="44"/>
      <c r="R216" s="44"/>
      <c r="S216" s="262">
        <f t="shared" si="41"/>
        <v>0</v>
      </c>
      <c r="T216" s="266" t="str">
        <f t="shared" si="42"/>
        <v>Economico</v>
      </c>
      <c r="U216">
        <f>VLOOKUP(T216,TABLAS!$J$4:$L$9,3,FALSE)</f>
        <v>1320</v>
      </c>
      <c r="V216">
        <f t="shared" si="51"/>
        <v>2026</v>
      </c>
      <c r="W216" t="str">
        <f>INICIO!$C$28</f>
        <v>2026</v>
      </c>
      <c r="X216" s="268">
        <f t="shared" si="43"/>
        <v>0</v>
      </c>
      <c r="Y216" s="269" t="str">
        <f>IF(X216&lt;TABLAS!$P$18,TABLAS!$Q$18,IF(X216&lt;TABLAS!$P$19,TABLAS!$Q$19,IF(X216&lt;TABLAS!$P$20,TABLAS!$Q$20,IF(X216&lt;TABLAS!$P$21,TABLAS!$Q$21,IF(X216&lt;TABLAS!$P$22,TABLAS!$Q$22,IF(X216&lt;TABLAS!$P$23,TABLAS!$Q$23,IF(X216&lt;TABLAS!$P$24,TABLAS!$Q$24,IF(X216&lt;TABLAS!$P$25,TABLAS!$Q$25,IF(X216&lt;TABLAS!$P$26,TABLAS!$Q$26,IF(X216&lt;TABLAS!$P$27,TABLAS!$Q$27,IF(X216&gt;=TABLAS!$O$28,TABLAS!$Q$28)))))))))))</f>
        <v>0 a 5</v>
      </c>
      <c r="Z216" s="262">
        <f>VLOOKUP(Y216,TABLAS!$J$18:$K$28,2,FALSE)</f>
        <v>1</v>
      </c>
      <c r="AA216" s="274" t="s">
        <v>262</v>
      </c>
      <c r="AB216" s="262">
        <f>VLOOKUP(AA216,TABLAS!$K$34:$L$39,2,FALSE)</f>
        <v>1</v>
      </c>
      <c r="AC216" s="262" t="str">
        <f>INICIO!$C$11</f>
        <v>ZONA 6</v>
      </c>
      <c r="AD216" s="263">
        <f>VLOOKUP(AC216,TABLAS!$V$18:$W$28,2,FALSE)</f>
        <v>1.1000000000000001</v>
      </c>
      <c r="AE216" s="44"/>
      <c r="AF216" s="44"/>
      <c r="AG216" s="279">
        <f t="shared" si="44"/>
        <v>0</v>
      </c>
      <c r="AH216" s="255">
        <f>IF($AG216&lt;TABLAS!$O$4,TABLAS!$P$4,IF($AG216&lt;TABLAS!$O$5,TABLAS!$P$5,IF($AG216&lt;TABLAS!$O$6,TABLAS!$P$6,IF($AG216&gt;TABLAS!$N$7,TABLAS!$P$7))))</f>
        <v>1</v>
      </c>
      <c r="AI216" s="255">
        <f>VLOOKUP($AH216,TABLAS!$P$4:$R$7,3,FALSE)</f>
        <v>3.4999999999999996E-3</v>
      </c>
      <c r="AJ216" s="255">
        <f>VLOOKUP($AH$3,TABLAS!$P$4:$R$7,2,FALSE)</f>
        <v>0</v>
      </c>
      <c r="AK216" s="280">
        <f t="shared" si="45"/>
        <v>-3.4999999999999996E-3</v>
      </c>
      <c r="AL216" s="44"/>
      <c r="AM216" s="44"/>
      <c r="AN216" s="281">
        <f t="shared" si="46"/>
        <v>0</v>
      </c>
      <c r="AO216" s="44"/>
      <c r="AP216" s="235">
        <f t="shared" si="47"/>
        <v>0</v>
      </c>
      <c r="AQ216" s="44"/>
      <c r="AR216" s="282">
        <f t="shared" si="48"/>
        <v>0</v>
      </c>
      <c r="AS216" s="283">
        <f t="shared" si="49"/>
        <v>0</v>
      </c>
      <c r="AT216" s="44"/>
      <c r="AU216" s="44"/>
      <c r="AV216" s="44"/>
      <c r="AW216" s="44"/>
      <c r="AX216" s="44"/>
      <c r="AY216" s="44"/>
      <c r="AZ216" s="44"/>
      <c r="BA216" s="44"/>
      <c r="BB216" s="44"/>
      <c r="BC216" s="44"/>
      <c r="BD216" s="44"/>
      <c r="BE216" s="44"/>
      <c r="BF216" s="44"/>
      <c r="BG216" s="44"/>
      <c r="BH216" s="44"/>
    </row>
    <row r="217" spans="1:60" ht="35.1" customHeight="1" thickBot="1" x14ac:dyDescent="0.45">
      <c r="A217" s="22">
        <f t="shared" si="50"/>
        <v>215</v>
      </c>
      <c r="B217" s="43">
        <f>Hoja2!B224</f>
        <v>0</v>
      </c>
      <c r="C217" s="38">
        <f>Hoja2!P224</f>
        <v>0</v>
      </c>
      <c r="D217" s="39">
        <f>Hoja2!C224</f>
        <v>0</v>
      </c>
      <c r="E217" s="40">
        <f>Hoja4!J224</f>
        <v>0</v>
      </c>
      <c r="F217" s="40">
        <f>Hoja4!N224</f>
        <v>0</v>
      </c>
      <c r="G217" s="40"/>
      <c r="H217" s="40">
        <f t="shared" si="39"/>
        <v>0</v>
      </c>
      <c r="I217" s="40">
        <f t="shared" si="40"/>
        <v>0</v>
      </c>
      <c r="J217" s="290" t="s">
        <v>209</v>
      </c>
      <c r="K217" s="44"/>
      <c r="L217" s="44"/>
      <c r="M217" s="44"/>
      <c r="N217" s="44"/>
      <c r="O217" s="44"/>
      <c r="P217" s="44"/>
      <c r="Q217" s="44"/>
      <c r="R217" s="44"/>
      <c r="S217" s="262">
        <f t="shared" si="41"/>
        <v>0</v>
      </c>
      <c r="T217" s="266" t="str">
        <f t="shared" si="42"/>
        <v>Economico</v>
      </c>
      <c r="U217">
        <f>VLOOKUP(T217,TABLAS!$J$4:$L$9,3,FALSE)</f>
        <v>1320</v>
      </c>
      <c r="V217">
        <f t="shared" si="51"/>
        <v>2026</v>
      </c>
      <c r="W217" t="str">
        <f>INICIO!$C$28</f>
        <v>2026</v>
      </c>
      <c r="X217" s="268">
        <f t="shared" si="43"/>
        <v>0</v>
      </c>
      <c r="Y217" s="269" t="str">
        <f>IF(X217&lt;TABLAS!$P$18,TABLAS!$Q$18,IF(X217&lt;TABLAS!$P$19,TABLAS!$Q$19,IF(X217&lt;TABLAS!$P$20,TABLAS!$Q$20,IF(X217&lt;TABLAS!$P$21,TABLAS!$Q$21,IF(X217&lt;TABLAS!$P$22,TABLAS!$Q$22,IF(X217&lt;TABLAS!$P$23,TABLAS!$Q$23,IF(X217&lt;TABLAS!$P$24,TABLAS!$Q$24,IF(X217&lt;TABLAS!$P$25,TABLAS!$Q$25,IF(X217&lt;TABLAS!$P$26,TABLAS!$Q$26,IF(X217&lt;TABLAS!$P$27,TABLAS!$Q$27,IF(X217&gt;=TABLAS!$O$28,TABLAS!$Q$28)))))))))))</f>
        <v>0 a 5</v>
      </c>
      <c r="Z217" s="262">
        <f>VLOOKUP(Y217,TABLAS!$J$18:$K$28,2,FALSE)</f>
        <v>1</v>
      </c>
      <c r="AA217" s="274" t="s">
        <v>262</v>
      </c>
      <c r="AB217" s="262">
        <f>VLOOKUP(AA217,TABLAS!$K$34:$L$39,2,FALSE)</f>
        <v>1</v>
      </c>
      <c r="AC217" s="262" t="str">
        <f>INICIO!$C$11</f>
        <v>ZONA 6</v>
      </c>
      <c r="AD217" s="263">
        <f>VLOOKUP(AC217,TABLAS!$V$18:$W$28,2,FALSE)</f>
        <v>1.1000000000000001</v>
      </c>
      <c r="AE217" s="44"/>
      <c r="AF217" s="44"/>
      <c r="AG217" s="279">
        <f t="shared" si="44"/>
        <v>0</v>
      </c>
      <c r="AH217" s="255">
        <f>IF($AG217&lt;TABLAS!$O$4,TABLAS!$P$4,IF($AG217&lt;TABLAS!$O$5,TABLAS!$P$5,IF($AG217&lt;TABLAS!$O$6,TABLAS!$P$6,IF($AG217&gt;TABLAS!$N$7,TABLAS!$P$7))))</f>
        <v>1</v>
      </c>
      <c r="AI217" s="255">
        <f>VLOOKUP($AH217,TABLAS!$P$4:$R$7,3,FALSE)</f>
        <v>3.4999999999999996E-3</v>
      </c>
      <c r="AJ217" s="255">
        <f>VLOOKUP($AH$3,TABLAS!$P$4:$R$7,2,FALSE)</f>
        <v>0</v>
      </c>
      <c r="AK217" s="280">
        <f t="shared" si="45"/>
        <v>-3.4999999999999996E-3</v>
      </c>
      <c r="AL217" s="44"/>
      <c r="AM217" s="44"/>
      <c r="AN217" s="281">
        <f t="shared" si="46"/>
        <v>0</v>
      </c>
      <c r="AO217" s="44"/>
      <c r="AP217" s="235">
        <f t="shared" si="47"/>
        <v>0</v>
      </c>
      <c r="AQ217" s="44"/>
      <c r="AR217" s="282">
        <f t="shared" si="48"/>
        <v>0</v>
      </c>
      <c r="AS217" s="283">
        <f t="shared" si="49"/>
        <v>0</v>
      </c>
      <c r="AT217" s="44"/>
      <c r="AU217" s="44"/>
      <c r="AV217" s="44"/>
      <c r="AW217" s="44"/>
      <c r="AX217" s="44"/>
      <c r="AY217" s="44"/>
      <c r="AZ217" s="44"/>
      <c r="BA217" s="44"/>
      <c r="BB217" s="44"/>
      <c r="BC217" s="44"/>
      <c r="BD217" s="44"/>
      <c r="BE217" s="44"/>
      <c r="BF217" s="44"/>
      <c r="BG217" s="44"/>
      <c r="BH217" s="44"/>
    </row>
    <row r="218" spans="1:60" ht="35.1" customHeight="1" thickBot="1" x14ac:dyDescent="0.45">
      <c r="A218" s="41">
        <f t="shared" si="50"/>
        <v>216</v>
      </c>
      <c r="B218" s="42">
        <f>Hoja2!B225</f>
        <v>0</v>
      </c>
      <c r="C218" s="14">
        <f>Hoja2!P225</f>
        <v>0</v>
      </c>
      <c r="D218" s="16">
        <f>Hoja2!C225</f>
        <v>0</v>
      </c>
      <c r="E218" s="15">
        <f>Hoja4!J225</f>
        <v>0</v>
      </c>
      <c r="F218" s="15">
        <f>Hoja4!N225</f>
        <v>0</v>
      </c>
      <c r="G218" s="15"/>
      <c r="H218" s="15">
        <f t="shared" si="39"/>
        <v>0</v>
      </c>
      <c r="I218" s="15">
        <f t="shared" si="40"/>
        <v>0</v>
      </c>
      <c r="J218" s="289" t="s">
        <v>209</v>
      </c>
      <c r="K218" s="44"/>
      <c r="L218" s="44"/>
      <c r="M218" s="44"/>
      <c r="N218" s="44"/>
      <c r="O218" s="44"/>
      <c r="P218" s="44"/>
      <c r="Q218" s="44"/>
      <c r="R218" s="44"/>
      <c r="S218" s="262">
        <f t="shared" si="41"/>
        <v>0</v>
      </c>
      <c r="T218" s="266" t="str">
        <f t="shared" si="42"/>
        <v>Economico</v>
      </c>
      <c r="U218">
        <f>VLOOKUP(T218,TABLAS!$J$4:$L$9,3,FALSE)</f>
        <v>1320</v>
      </c>
      <c r="V218">
        <f t="shared" si="51"/>
        <v>2026</v>
      </c>
      <c r="W218" t="str">
        <f>INICIO!$C$28</f>
        <v>2026</v>
      </c>
      <c r="X218" s="268">
        <f t="shared" si="43"/>
        <v>0</v>
      </c>
      <c r="Y218" s="269" t="str">
        <f>IF(X218&lt;TABLAS!$P$18,TABLAS!$Q$18,IF(X218&lt;TABLAS!$P$19,TABLAS!$Q$19,IF(X218&lt;TABLAS!$P$20,TABLAS!$Q$20,IF(X218&lt;TABLAS!$P$21,TABLAS!$Q$21,IF(X218&lt;TABLAS!$P$22,TABLAS!$Q$22,IF(X218&lt;TABLAS!$P$23,TABLAS!$Q$23,IF(X218&lt;TABLAS!$P$24,TABLAS!$Q$24,IF(X218&lt;TABLAS!$P$25,TABLAS!$Q$25,IF(X218&lt;TABLAS!$P$26,TABLAS!$Q$26,IF(X218&lt;TABLAS!$P$27,TABLAS!$Q$27,IF(X218&gt;=TABLAS!$O$28,TABLAS!$Q$28)))))))))))</f>
        <v>0 a 5</v>
      </c>
      <c r="Z218" s="262">
        <f>VLOOKUP(Y218,TABLAS!$J$18:$K$28,2,FALSE)</f>
        <v>1</v>
      </c>
      <c r="AA218" s="274" t="s">
        <v>262</v>
      </c>
      <c r="AB218" s="262">
        <f>VLOOKUP(AA218,TABLAS!$K$34:$L$39,2,FALSE)</f>
        <v>1</v>
      </c>
      <c r="AC218" s="262" t="str">
        <f>INICIO!$C$11</f>
        <v>ZONA 6</v>
      </c>
      <c r="AD218" s="263">
        <f>VLOOKUP(AC218,TABLAS!$V$18:$W$28,2,FALSE)</f>
        <v>1.1000000000000001</v>
      </c>
      <c r="AE218" s="44"/>
      <c r="AF218" s="44"/>
      <c r="AG218" s="279">
        <f t="shared" si="44"/>
        <v>0</v>
      </c>
      <c r="AH218" s="255">
        <f>IF($AG218&lt;TABLAS!$O$4,TABLAS!$P$4,IF($AG218&lt;TABLAS!$O$5,TABLAS!$P$5,IF($AG218&lt;TABLAS!$O$6,TABLAS!$P$6,IF($AG218&gt;TABLAS!$N$7,TABLAS!$P$7))))</f>
        <v>1</v>
      </c>
      <c r="AI218" s="255">
        <f>VLOOKUP($AH218,TABLAS!$P$4:$R$7,3,FALSE)</f>
        <v>3.4999999999999996E-3</v>
      </c>
      <c r="AJ218" s="255">
        <f>VLOOKUP($AH$3,TABLAS!$P$4:$R$7,2,FALSE)</f>
        <v>0</v>
      </c>
      <c r="AK218" s="280">
        <f t="shared" si="45"/>
        <v>-3.4999999999999996E-3</v>
      </c>
      <c r="AL218" s="44"/>
      <c r="AM218" s="44"/>
      <c r="AN218" s="281">
        <f t="shared" si="46"/>
        <v>0</v>
      </c>
      <c r="AO218" s="44"/>
      <c r="AP218" s="235">
        <f t="shared" si="47"/>
        <v>0</v>
      </c>
      <c r="AQ218" s="44"/>
      <c r="AR218" s="282">
        <f t="shared" si="48"/>
        <v>0</v>
      </c>
      <c r="AS218" s="283">
        <f t="shared" si="49"/>
        <v>0</v>
      </c>
      <c r="AT218" s="44"/>
      <c r="AU218" s="44"/>
      <c r="AV218" s="44"/>
      <c r="AW218" s="44"/>
      <c r="AX218" s="44"/>
      <c r="AY218" s="44"/>
      <c r="AZ218" s="44"/>
      <c r="BA218" s="44"/>
      <c r="BB218" s="44"/>
      <c r="BC218" s="44"/>
      <c r="BD218" s="44"/>
      <c r="BE218" s="44"/>
      <c r="BF218" s="44"/>
      <c r="BG218" s="44"/>
      <c r="BH218" s="44"/>
    </row>
    <row r="219" spans="1:60" ht="35.1" customHeight="1" thickBot="1" x14ac:dyDescent="0.45">
      <c r="A219" s="41">
        <f t="shared" si="50"/>
        <v>217</v>
      </c>
      <c r="B219" s="42">
        <f>Hoja2!B226</f>
        <v>0</v>
      </c>
      <c r="C219" s="14">
        <f>Hoja2!P226</f>
        <v>0</v>
      </c>
      <c r="D219" s="16">
        <f>Hoja2!C226</f>
        <v>0</v>
      </c>
      <c r="E219" s="15">
        <f>Hoja4!J226</f>
        <v>0</v>
      </c>
      <c r="F219" s="15">
        <f>Hoja4!N226</f>
        <v>0</v>
      </c>
      <c r="G219" s="15"/>
      <c r="H219" s="15">
        <f t="shared" si="39"/>
        <v>0</v>
      </c>
      <c r="I219" s="15">
        <f t="shared" si="40"/>
        <v>0</v>
      </c>
      <c r="J219" s="289" t="s">
        <v>209</v>
      </c>
      <c r="K219" s="44"/>
      <c r="L219" s="44"/>
      <c r="M219" s="44"/>
      <c r="N219" s="44"/>
      <c r="O219" s="44"/>
      <c r="P219" s="44"/>
      <c r="Q219" s="44"/>
      <c r="R219" s="44"/>
      <c r="S219" s="262">
        <f t="shared" si="41"/>
        <v>0</v>
      </c>
      <c r="T219" s="266" t="str">
        <f t="shared" si="42"/>
        <v>Economico</v>
      </c>
      <c r="U219">
        <f>VLOOKUP(T219,TABLAS!$J$4:$L$9,3,FALSE)</f>
        <v>1320</v>
      </c>
      <c r="V219">
        <f t="shared" si="51"/>
        <v>2026</v>
      </c>
      <c r="W219" t="str">
        <f>INICIO!$C$28</f>
        <v>2026</v>
      </c>
      <c r="X219" s="268">
        <f t="shared" si="43"/>
        <v>0</v>
      </c>
      <c r="Y219" s="269" t="str">
        <f>IF(X219&lt;TABLAS!$P$18,TABLAS!$Q$18,IF(X219&lt;TABLAS!$P$19,TABLAS!$Q$19,IF(X219&lt;TABLAS!$P$20,TABLAS!$Q$20,IF(X219&lt;TABLAS!$P$21,TABLAS!$Q$21,IF(X219&lt;TABLAS!$P$22,TABLAS!$Q$22,IF(X219&lt;TABLAS!$P$23,TABLAS!$Q$23,IF(X219&lt;TABLAS!$P$24,TABLAS!$Q$24,IF(X219&lt;TABLAS!$P$25,TABLAS!$Q$25,IF(X219&lt;TABLAS!$P$26,TABLAS!$Q$26,IF(X219&lt;TABLAS!$P$27,TABLAS!$Q$27,IF(X219&gt;=TABLAS!$O$28,TABLAS!$Q$28)))))))))))</f>
        <v>0 a 5</v>
      </c>
      <c r="Z219" s="262">
        <f>VLOOKUP(Y219,TABLAS!$J$18:$K$28,2,FALSE)</f>
        <v>1</v>
      </c>
      <c r="AA219" s="274" t="s">
        <v>262</v>
      </c>
      <c r="AB219" s="262">
        <f>VLOOKUP(AA219,TABLAS!$K$34:$L$39,2,FALSE)</f>
        <v>1</v>
      </c>
      <c r="AC219" s="262" t="str">
        <f>INICIO!$C$11</f>
        <v>ZONA 6</v>
      </c>
      <c r="AD219" s="263">
        <f>VLOOKUP(AC219,TABLAS!$V$18:$W$28,2,FALSE)</f>
        <v>1.1000000000000001</v>
      </c>
      <c r="AE219" s="44"/>
      <c r="AF219" s="44"/>
      <c r="AG219" s="279">
        <f t="shared" si="44"/>
        <v>0</v>
      </c>
      <c r="AH219" s="255">
        <f>IF($AG219&lt;TABLAS!$O$4,TABLAS!$P$4,IF($AG219&lt;TABLAS!$O$5,TABLAS!$P$5,IF($AG219&lt;TABLAS!$O$6,TABLAS!$P$6,IF($AG219&gt;TABLAS!$N$7,TABLAS!$P$7))))</f>
        <v>1</v>
      </c>
      <c r="AI219" s="255">
        <f>VLOOKUP($AH219,TABLAS!$P$4:$R$7,3,FALSE)</f>
        <v>3.4999999999999996E-3</v>
      </c>
      <c r="AJ219" s="255">
        <f>VLOOKUP($AH$3,TABLAS!$P$4:$R$7,2,FALSE)</f>
        <v>0</v>
      </c>
      <c r="AK219" s="280">
        <f t="shared" si="45"/>
        <v>-3.4999999999999996E-3</v>
      </c>
      <c r="AL219" s="44"/>
      <c r="AM219" s="44"/>
      <c r="AN219" s="281">
        <f t="shared" si="46"/>
        <v>0</v>
      </c>
      <c r="AO219" s="44"/>
      <c r="AP219" s="235">
        <f t="shared" si="47"/>
        <v>0</v>
      </c>
      <c r="AQ219" s="44"/>
      <c r="AR219" s="282">
        <f t="shared" si="48"/>
        <v>0</v>
      </c>
      <c r="AS219" s="283">
        <f t="shared" si="49"/>
        <v>0</v>
      </c>
      <c r="AT219" s="44"/>
      <c r="AU219" s="44"/>
      <c r="AV219" s="44"/>
      <c r="AW219" s="44"/>
      <c r="AX219" s="44"/>
      <c r="AY219" s="44"/>
      <c r="AZ219" s="44"/>
      <c r="BA219" s="44"/>
      <c r="BB219" s="44"/>
      <c r="BC219" s="44"/>
      <c r="BD219" s="44"/>
      <c r="BE219" s="44"/>
      <c r="BF219" s="44"/>
      <c r="BG219" s="44"/>
      <c r="BH219" s="44"/>
    </row>
    <row r="220" spans="1:60" ht="35.1" customHeight="1" thickBot="1" x14ac:dyDescent="0.45">
      <c r="A220" s="41">
        <f t="shared" si="50"/>
        <v>218</v>
      </c>
      <c r="B220" s="42">
        <f>Hoja2!B227</f>
        <v>0</v>
      </c>
      <c r="C220" s="14">
        <f>Hoja2!P227</f>
        <v>0</v>
      </c>
      <c r="D220" s="16">
        <f>Hoja2!C227</f>
        <v>0</v>
      </c>
      <c r="E220" s="15">
        <f>Hoja4!J227</f>
        <v>0</v>
      </c>
      <c r="F220" s="15">
        <f>Hoja4!N227</f>
        <v>0</v>
      </c>
      <c r="G220" s="15"/>
      <c r="H220" s="15">
        <f t="shared" si="39"/>
        <v>0</v>
      </c>
      <c r="I220" s="15">
        <f t="shared" si="40"/>
        <v>0</v>
      </c>
      <c r="J220" s="289" t="s">
        <v>209</v>
      </c>
      <c r="K220" s="44"/>
      <c r="L220" s="44"/>
      <c r="M220" s="44"/>
      <c r="N220" s="44"/>
      <c r="O220" s="44"/>
      <c r="P220" s="44"/>
      <c r="Q220" s="44"/>
      <c r="R220" s="44"/>
      <c r="S220" s="262">
        <f t="shared" si="41"/>
        <v>0</v>
      </c>
      <c r="T220" s="266" t="str">
        <f t="shared" si="42"/>
        <v>Economico</v>
      </c>
      <c r="U220">
        <f>VLOOKUP(T220,TABLAS!$J$4:$L$9,3,FALSE)</f>
        <v>1320</v>
      </c>
      <c r="V220">
        <f t="shared" si="51"/>
        <v>2026</v>
      </c>
      <c r="W220" t="str">
        <f>INICIO!$C$28</f>
        <v>2026</v>
      </c>
      <c r="X220" s="268">
        <f t="shared" si="43"/>
        <v>0</v>
      </c>
      <c r="Y220" s="269" t="str">
        <f>IF(X220&lt;TABLAS!$P$18,TABLAS!$Q$18,IF(X220&lt;TABLAS!$P$19,TABLAS!$Q$19,IF(X220&lt;TABLAS!$P$20,TABLAS!$Q$20,IF(X220&lt;TABLAS!$P$21,TABLAS!$Q$21,IF(X220&lt;TABLAS!$P$22,TABLAS!$Q$22,IF(X220&lt;TABLAS!$P$23,TABLAS!$Q$23,IF(X220&lt;TABLAS!$P$24,TABLAS!$Q$24,IF(X220&lt;TABLAS!$P$25,TABLAS!$Q$25,IF(X220&lt;TABLAS!$P$26,TABLAS!$Q$26,IF(X220&lt;TABLAS!$P$27,TABLAS!$Q$27,IF(X220&gt;=TABLAS!$O$28,TABLAS!$Q$28)))))))))))</f>
        <v>0 a 5</v>
      </c>
      <c r="Z220" s="262">
        <f>VLOOKUP(Y220,TABLAS!$J$18:$K$28,2,FALSE)</f>
        <v>1</v>
      </c>
      <c r="AA220" s="274" t="s">
        <v>262</v>
      </c>
      <c r="AB220" s="262">
        <f>VLOOKUP(AA220,TABLAS!$K$34:$L$39,2,FALSE)</f>
        <v>1</v>
      </c>
      <c r="AC220" s="262" t="str">
        <f>INICIO!$C$11</f>
        <v>ZONA 6</v>
      </c>
      <c r="AD220" s="263">
        <f>VLOOKUP(AC220,TABLAS!$V$18:$W$28,2,FALSE)</f>
        <v>1.1000000000000001</v>
      </c>
      <c r="AE220" s="44"/>
      <c r="AF220" s="44"/>
      <c r="AG220" s="279">
        <f t="shared" si="44"/>
        <v>0</v>
      </c>
      <c r="AH220" s="255">
        <f>IF($AG220&lt;TABLAS!$O$4,TABLAS!$P$4,IF($AG220&lt;TABLAS!$O$5,TABLAS!$P$5,IF($AG220&lt;TABLAS!$O$6,TABLAS!$P$6,IF($AG220&gt;TABLAS!$N$7,TABLAS!$P$7))))</f>
        <v>1</v>
      </c>
      <c r="AI220" s="255">
        <f>VLOOKUP($AH220,TABLAS!$P$4:$R$7,3,FALSE)</f>
        <v>3.4999999999999996E-3</v>
      </c>
      <c r="AJ220" s="255">
        <f>VLOOKUP($AH$3,TABLAS!$P$4:$R$7,2,FALSE)</f>
        <v>0</v>
      </c>
      <c r="AK220" s="280">
        <f t="shared" si="45"/>
        <v>-3.4999999999999996E-3</v>
      </c>
      <c r="AL220" s="44"/>
      <c r="AM220" s="44"/>
      <c r="AN220" s="281">
        <f t="shared" si="46"/>
        <v>0</v>
      </c>
      <c r="AO220" s="44"/>
      <c r="AP220" s="235">
        <f t="shared" si="47"/>
        <v>0</v>
      </c>
      <c r="AQ220" s="44"/>
      <c r="AR220" s="282">
        <f t="shared" si="48"/>
        <v>0</v>
      </c>
      <c r="AS220" s="283">
        <f t="shared" si="49"/>
        <v>0</v>
      </c>
      <c r="AT220" s="44"/>
      <c r="AU220" s="44"/>
      <c r="AV220" s="44"/>
      <c r="AW220" s="44"/>
      <c r="AX220" s="44"/>
      <c r="AY220" s="44"/>
      <c r="AZ220" s="44"/>
      <c r="BA220" s="44"/>
      <c r="BB220" s="44"/>
      <c r="BC220" s="44"/>
      <c r="BD220" s="44"/>
      <c r="BE220" s="44"/>
      <c r="BF220" s="44"/>
      <c r="BG220" s="44"/>
      <c r="BH220" s="44"/>
    </row>
    <row r="221" spans="1:60" ht="35.1" customHeight="1" thickBot="1" x14ac:dyDescent="0.45">
      <c r="A221" s="41">
        <f t="shared" si="50"/>
        <v>219</v>
      </c>
      <c r="B221" s="42">
        <f>Hoja2!B228</f>
        <v>0</v>
      </c>
      <c r="C221" s="14">
        <f>Hoja2!P228</f>
        <v>0</v>
      </c>
      <c r="D221" s="16">
        <f>Hoja2!C228</f>
        <v>0</v>
      </c>
      <c r="E221" s="15">
        <f>Hoja4!J228</f>
        <v>0</v>
      </c>
      <c r="F221" s="15">
        <f>Hoja4!N228</f>
        <v>0</v>
      </c>
      <c r="G221" s="15"/>
      <c r="H221" s="15">
        <f t="shared" si="39"/>
        <v>0</v>
      </c>
      <c r="I221" s="15">
        <f t="shared" si="40"/>
        <v>0</v>
      </c>
      <c r="J221" s="289" t="s">
        <v>209</v>
      </c>
      <c r="K221" s="44"/>
      <c r="L221" s="44"/>
      <c r="M221" s="44"/>
      <c r="N221" s="44"/>
      <c r="O221" s="44"/>
      <c r="P221" s="44"/>
      <c r="Q221" s="44"/>
      <c r="R221" s="44"/>
      <c r="S221" s="262">
        <f t="shared" si="41"/>
        <v>0</v>
      </c>
      <c r="T221" s="266" t="str">
        <f t="shared" si="42"/>
        <v>Economico</v>
      </c>
      <c r="U221">
        <f>VLOOKUP(T221,TABLAS!$J$4:$L$9,3,FALSE)</f>
        <v>1320</v>
      </c>
      <c r="V221">
        <f t="shared" si="51"/>
        <v>2026</v>
      </c>
      <c r="W221" t="str">
        <f>INICIO!$C$28</f>
        <v>2026</v>
      </c>
      <c r="X221" s="268">
        <f t="shared" si="43"/>
        <v>0</v>
      </c>
      <c r="Y221" s="269" t="str">
        <f>IF(X221&lt;TABLAS!$P$18,TABLAS!$Q$18,IF(X221&lt;TABLAS!$P$19,TABLAS!$Q$19,IF(X221&lt;TABLAS!$P$20,TABLAS!$Q$20,IF(X221&lt;TABLAS!$P$21,TABLAS!$Q$21,IF(X221&lt;TABLAS!$P$22,TABLAS!$Q$22,IF(X221&lt;TABLAS!$P$23,TABLAS!$Q$23,IF(X221&lt;TABLAS!$P$24,TABLAS!$Q$24,IF(X221&lt;TABLAS!$P$25,TABLAS!$Q$25,IF(X221&lt;TABLAS!$P$26,TABLAS!$Q$26,IF(X221&lt;TABLAS!$P$27,TABLAS!$Q$27,IF(X221&gt;=TABLAS!$O$28,TABLAS!$Q$28)))))))))))</f>
        <v>0 a 5</v>
      </c>
      <c r="Z221" s="262">
        <f>VLOOKUP(Y221,TABLAS!$J$18:$K$28,2,FALSE)</f>
        <v>1</v>
      </c>
      <c r="AA221" s="274" t="s">
        <v>262</v>
      </c>
      <c r="AB221" s="262">
        <f>VLOOKUP(AA221,TABLAS!$K$34:$L$39,2,FALSE)</f>
        <v>1</v>
      </c>
      <c r="AC221" s="262" t="str">
        <f>INICIO!$C$11</f>
        <v>ZONA 6</v>
      </c>
      <c r="AD221" s="263">
        <f>VLOOKUP(AC221,TABLAS!$V$18:$W$28,2,FALSE)</f>
        <v>1.1000000000000001</v>
      </c>
      <c r="AE221" s="44"/>
      <c r="AF221" s="44"/>
      <c r="AG221" s="279">
        <f t="shared" si="44"/>
        <v>0</v>
      </c>
      <c r="AH221" s="255">
        <f>IF($AG221&lt;TABLAS!$O$4,TABLAS!$P$4,IF($AG221&lt;TABLAS!$O$5,TABLAS!$P$5,IF($AG221&lt;TABLAS!$O$6,TABLAS!$P$6,IF($AG221&gt;TABLAS!$N$7,TABLAS!$P$7))))</f>
        <v>1</v>
      </c>
      <c r="AI221" s="255">
        <f>VLOOKUP($AH221,TABLAS!$P$4:$R$7,3,FALSE)</f>
        <v>3.4999999999999996E-3</v>
      </c>
      <c r="AJ221" s="255">
        <f>VLOOKUP($AH$3,TABLAS!$P$4:$R$7,2,FALSE)</f>
        <v>0</v>
      </c>
      <c r="AK221" s="280">
        <f t="shared" si="45"/>
        <v>-3.4999999999999996E-3</v>
      </c>
      <c r="AL221" s="44"/>
      <c r="AM221" s="44"/>
      <c r="AN221" s="281">
        <f t="shared" si="46"/>
        <v>0</v>
      </c>
      <c r="AO221" s="44"/>
      <c r="AP221" s="235">
        <f t="shared" si="47"/>
        <v>0</v>
      </c>
      <c r="AQ221" s="44"/>
      <c r="AR221" s="282">
        <f t="shared" si="48"/>
        <v>0</v>
      </c>
      <c r="AS221" s="283">
        <f t="shared" si="49"/>
        <v>0</v>
      </c>
      <c r="AT221" s="44"/>
      <c r="AU221" s="44"/>
      <c r="AV221" s="44"/>
      <c r="AW221" s="44"/>
      <c r="AX221" s="44"/>
      <c r="AY221" s="44"/>
      <c r="AZ221" s="44"/>
      <c r="BA221" s="44"/>
      <c r="BB221" s="44"/>
      <c r="BC221" s="44"/>
      <c r="BD221" s="44"/>
      <c r="BE221" s="44"/>
      <c r="BF221" s="44"/>
      <c r="BG221" s="44"/>
      <c r="BH221" s="44"/>
    </row>
    <row r="222" spans="1:60" ht="35.1" customHeight="1" thickBot="1" x14ac:dyDescent="0.45">
      <c r="A222" s="22">
        <f t="shared" si="50"/>
        <v>220</v>
      </c>
      <c r="B222" s="43">
        <f>Hoja2!B229</f>
        <v>0</v>
      </c>
      <c r="C222" s="38">
        <f>Hoja2!P229</f>
        <v>0</v>
      </c>
      <c r="D222" s="39">
        <f>Hoja2!C229</f>
        <v>0</v>
      </c>
      <c r="E222" s="40">
        <f>Hoja4!J229</f>
        <v>0</v>
      </c>
      <c r="F222" s="40">
        <f>Hoja4!N229</f>
        <v>0</v>
      </c>
      <c r="G222" s="40"/>
      <c r="H222" s="40">
        <f t="shared" si="39"/>
        <v>0</v>
      </c>
      <c r="I222" s="40">
        <f t="shared" si="40"/>
        <v>0</v>
      </c>
      <c r="J222" s="290" t="s">
        <v>209</v>
      </c>
      <c r="K222" s="44"/>
      <c r="L222" s="44"/>
      <c r="M222" s="44"/>
      <c r="N222" s="44"/>
      <c r="O222" s="44"/>
      <c r="P222" s="44"/>
      <c r="Q222" s="44"/>
      <c r="R222" s="44"/>
      <c r="S222" s="262">
        <f t="shared" si="41"/>
        <v>0</v>
      </c>
      <c r="T222" s="266" t="str">
        <f t="shared" si="42"/>
        <v>Economico</v>
      </c>
      <c r="U222">
        <f>VLOOKUP(T222,TABLAS!$J$4:$L$9,3,FALSE)</f>
        <v>1320</v>
      </c>
      <c r="V222">
        <f t="shared" si="51"/>
        <v>2026</v>
      </c>
      <c r="W222" t="str">
        <f>INICIO!$C$28</f>
        <v>2026</v>
      </c>
      <c r="X222" s="268">
        <f t="shared" si="43"/>
        <v>0</v>
      </c>
      <c r="Y222" s="269" t="str">
        <f>IF(X222&lt;TABLAS!$P$18,TABLAS!$Q$18,IF(X222&lt;TABLAS!$P$19,TABLAS!$Q$19,IF(X222&lt;TABLAS!$P$20,TABLAS!$Q$20,IF(X222&lt;TABLAS!$P$21,TABLAS!$Q$21,IF(X222&lt;TABLAS!$P$22,TABLAS!$Q$22,IF(X222&lt;TABLAS!$P$23,TABLAS!$Q$23,IF(X222&lt;TABLAS!$P$24,TABLAS!$Q$24,IF(X222&lt;TABLAS!$P$25,TABLAS!$Q$25,IF(X222&lt;TABLAS!$P$26,TABLAS!$Q$26,IF(X222&lt;TABLAS!$P$27,TABLAS!$Q$27,IF(X222&gt;=TABLAS!$O$28,TABLAS!$Q$28)))))))))))</f>
        <v>0 a 5</v>
      </c>
      <c r="Z222" s="262">
        <f>VLOOKUP(Y222,TABLAS!$J$18:$K$28,2,FALSE)</f>
        <v>1</v>
      </c>
      <c r="AA222" s="274" t="s">
        <v>262</v>
      </c>
      <c r="AB222" s="262">
        <f>VLOOKUP(AA222,TABLAS!$K$34:$L$39,2,FALSE)</f>
        <v>1</v>
      </c>
      <c r="AC222" s="262" t="str">
        <f>INICIO!$C$11</f>
        <v>ZONA 6</v>
      </c>
      <c r="AD222" s="263">
        <f>VLOOKUP(AC222,TABLAS!$V$18:$W$28,2,FALSE)</f>
        <v>1.1000000000000001</v>
      </c>
      <c r="AE222" s="44"/>
      <c r="AF222" s="44"/>
      <c r="AG222" s="279">
        <f t="shared" si="44"/>
        <v>0</v>
      </c>
      <c r="AH222" s="255">
        <f>IF($AG222&lt;TABLAS!$O$4,TABLAS!$P$4,IF($AG222&lt;TABLAS!$O$5,TABLAS!$P$5,IF($AG222&lt;TABLAS!$O$6,TABLAS!$P$6,IF($AG222&gt;TABLAS!$N$7,TABLAS!$P$7))))</f>
        <v>1</v>
      </c>
      <c r="AI222" s="255">
        <f>VLOOKUP($AH222,TABLAS!$P$4:$R$7,3,FALSE)</f>
        <v>3.4999999999999996E-3</v>
      </c>
      <c r="AJ222" s="255">
        <f>VLOOKUP($AH$3,TABLAS!$P$4:$R$7,2,FALSE)</f>
        <v>0</v>
      </c>
      <c r="AK222" s="280">
        <f t="shared" si="45"/>
        <v>-3.4999999999999996E-3</v>
      </c>
      <c r="AL222" s="44"/>
      <c r="AM222" s="44"/>
      <c r="AN222" s="281">
        <f t="shared" si="46"/>
        <v>0</v>
      </c>
      <c r="AO222" s="44"/>
      <c r="AP222" s="235">
        <f t="shared" si="47"/>
        <v>0</v>
      </c>
      <c r="AQ222" s="44"/>
      <c r="AR222" s="282">
        <f t="shared" si="48"/>
        <v>0</v>
      </c>
      <c r="AS222" s="283">
        <f t="shared" si="49"/>
        <v>0</v>
      </c>
      <c r="AT222" s="44"/>
      <c r="AU222" s="44"/>
      <c r="AV222" s="44"/>
      <c r="AW222" s="44"/>
      <c r="AX222" s="44"/>
      <c r="AY222" s="44"/>
      <c r="AZ222" s="44"/>
      <c r="BA222" s="44"/>
      <c r="BB222" s="44"/>
      <c r="BC222" s="44"/>
      <c r="BD222" s="44"/>
      <c r="BE222" s="44"/>
      <c r="BF222" s="44"/>
      <c r="BG222" s="44"/>
      <c r="BH222" s="44"/>
    </row>
    <row r="223" spans="1:60" ht="35.1" customHeight="1" thickBot="1" x14ac:dyDescent="0.45">
      <c r="A223" s="41">
        <f t="shared" si="50"/>
        <v>221</v>
      </c>
      <c r="B223" s="42">
        <f>Hoja2!B230</f>
        <v>0</v>
      </c>
      <c r="C223" s="14">
        <f>Hoja2!P230</f>
        <v>0</v>
      </c>
      <c r="D223" s="16">
        <f>Hoja2!C230</f>
        <v>0</v>
      </c>
      <c r="E223" s="15">
        <f>Hoja4!J230</f>
        <v>0</v>
      </c>
      <c r="F223" s="15">
        <f>Hoja4!N230</f>
        <v>0</v>
      </c>
      <c r="G223" s="15"/>
      <c r="H223" s="15">
        <f t="shared" si="39"/>
        <v>0</v>
      </c>
      <c r="I223" s="15">
        <f t="shared" si="40"/>
        <v>0</v>
      </c>
      <c r="J223" s="289" t="s">
        <v>209</v>
      </c>
      <c r="K223" s="44"/>
      <c r="L223" s="44"/>
      <c r="M223" s="44"/>
      <c r="N223" s="44"/>
      <c r="O223" s="44"/>
      <c r="P223" s="44"/>
      <c r="Q223" s="44"/>
      <c r="R223" s="44"/>
      <c r="S223" s="262">
        <f t="shared" si="41"/>
        <v>0</v>
      </c>
      <c r="T223" s="266" t="str">
        <f t="shared" si="42"/>
        <v>Economico</v>
      </c>
      <c r="U223">
        <f>VLOOKUP(T223,TABLAS!$J$4:$L$9,3,FALSE)</f>
        <v>1320</v>
      </c>
      <c r="V223">
        <f t="shared" si="51"/>
        <v>2026</v>
      </c>
      <c r="W223" t="str">
        <f>INICIO!$C$28</f>
        <v>2026</v>
      </c>
      <c r="X223" s="268">
        <f t="shared" si="43"/>
        <v>0</v>
      </c>
      <c r="Y223" s="269" t="str">
        <f>IF(X223&lt;TABLAS!$P$18,TABLAS!$Q$18,IF(X223&lt;TABLAS!$P$19,TABLAS!$Q$19,IF(X223&lt;TABLAS!$P$20,TABLAS!$Q$20,IF(X223&lt;TABLAS!$P$21,TABLAS!$Q$21,IF(X223&lt;TABLAS!$P$22,TABLAS!$Q$22,IF(X223&lt;TABLAS!$P$23,TABLAS!$Q$23,IF(X223&lt;TABLAS!$P$24,TABLAS!$Q$24,IF(X223&lt;TABLAS!$P$25,TABLAS!$Q$25,IF(X223&lt;TABLAS!$P$26,TABLAS!$Q$26,IF(X223&lt;TABLAS!$P$27,TABLAS!$Q$27,IF(X223&gt;=TABLAS!$O$28,TABLAS!$Q$28)))))))))))</f>
        <v>0 a 5</v>
      </c>
      <c r="Z223" s="262">
        <f>VLOOKUP(Y223,TABLAS!$J$18:$K$28,2,FALSE)</f>
        <v>1</v>
      </c>
      <c r="AA223" s="274" t="s">
        <v>262</v>
      </c>
      <c r="AB223" s="262">
        <f>VLOOKUP(AA223,TABLAS!$K$34:$L$39,2,FALSE)</f>
        <v>1</v>
      </c>
      <c r="AC223" s="262" t="str">
        <f>INICIO!$C$11</f>
        <v>ZONA 6</v>
      </c>
      <c r="AD223" s="263">
        <f>VLOOKUP(AC223,TABLAS!$V$18:$W$28,2,FALSE)</f>
        <v>1.1000000000000001</v>
      </c>
      <c r="AE223" s="44"/>
      <c r="AF223" s="44"/>
      <c r="AG223" s="279">
        <f t="shared" si="44"/>
        <v>0</v>
      </c>
      <c r="AH223" s="255">
        <f>IF($AG223&lt;TABLAS!$O$4,TABLAS!$P$4,IF($AG223&lt;TABLAS!$O$5,TABLAS!$P$5,IF($AG223&lt;TABLAS!$O$6,TABLAS!$P$6,IF($AG223&gt;TABLAS!$N$7,TABLAS!$P$7))))</f>
        <v>1</v>
      </c>
      <c r="AI223" s="255">
        <f>VLOOKUP($AH223,TABLAS!$P$4:$R$7,3,FALSE)</f>
        <v>3.4999999999999996E-3</v>
      </c>
      <c r="AJ223" s="255">
        <f>VLOOKUP($AH$3,TABLAS!$P$4:$R$7,2,FALSE)</f>
        <v>0</v>
      </c>
      <c r="AK223" s="280">
        <f t="shared" si="45"/>
        <v>-3.4999999999999996E-3</v>
      </c>
      <c r="AL223" s="44"/>
      <c r="AM223" s="44"/>
      <c r="AN223" s="281">
        <f t="shared" si="46"/>
        <v>0</v>
      </c>
      <c r="AO223" s="44"/>
      <c r="AP223" s="235">
        <f t="shared" si="47"/>
        <v>0</v>
      </c>
      <c r="AQ223" s="44"/>
      <c r="AR223" s="282">
        <f t="shared" si="48"/>
        <v>0</v>
      </c>
      <c r="AS223" s="283">
        <f t="shared" si="49"/>
        <v>0</v>
      </c>
      <c r="AT223" s="44"/>
      <c r="AU223" s="44"/>
      <c r="AV223" s="44"/>
      <c r="AW223" s="44"/>
      <c r="AX223" s="44"/>
      <c r="AY223" s="44"/>
      <c r="AZ223" s="44"/>
      <c r="BA223" s="44"/>
      <c r="BB223" s="44"/>
      <c r="BC223" s="44"/>
      <c r="BD223" s="44"/>
      <c r="BE223" s="44"/>
      <c r="BF223" s="44"/>
      <c r="BG223" s="44"/>
      <c r="BH223" s="44"/>
    </row>
    <row r="224" spans="1:60" ht="35.1" customHeight="1" thickBot="1" x14ac:dyDescent="0.45">
      <c r="A224" s="41">
        <f t="shared" si="50"/>
        <v>222</v>
      </c>
      <c r="B224" s="42">
        <f>Hoja2!B231</f>
        <v>0</v>
      </c>
      <c r="C224" s="14">
        <f>Hoja2!P231</f>
        <v>0</v>
      </c>
      <c r="D224" s="16">
        <f>Hoja2!C231</f>
        <v>0</v>
      </c>
      <c r="E224" s="15">
        <f>Hoja4!J231</f>
        <v>0</v>
      </c>
      <c r="F224" s="15">
        <f>Hoja4!N231</f>
        <v>0</v>
      </c>
      <c r="G224" s="15"/>
      <c r="H224" s="15">
        <f t="shared" si="39"/>
        <v>0</v>
      </c>
      <c r="I224" s="15">
        <f t="shared" si="40"/>
        <v>0</v>
      </c>
      <c r="J224" s="289" t="s">
        <v>209</v>
      </c>
      <c r="K224" s="44"/>
      <c r="L224" s="44"/>
      <c r="M224" s="44"/>
      <c r="N224" s="44"/>
      <c r="O224" s="44"/>
      <c r="P224" s="44"/>
      <c r="Q224" s="44"/>
      <c r="R224" s="44"/>
      <c r="S224" s="262">
        <f t="shared" si="41"/>
        <v>0</v>
      </c>
      <c r="T224" s="266" t="str">
        <f t="shared" si="42"/>
        <v>Economico</v>
      </c>
      <c r="U224">
        <f>VLOOKUP(T224,TABLAS!$J$4:$L$9,3,FALSE)</f>
        <v>1320</v>
      </c>
      <c r="V224">
        <f t="shared" si="51"/>
        <v>2026</v>
      </c>
      <c r="W224" t="str">
        <f>INICIO!$C$28</f>
        <v>2026</v>
      </c>
      <c r="X224" s="268">
        <f t="shared" si="43"/>
        <v>0</v>
      </c>
      <c r="Y224" s="269" t="str">
        <f>IF(X224&lt;TABLAS!$P$18,TABLAS!$Q$18,IF(X224&lt;TABLAS!$P$19,TABLAS!$Q$19,IF(X224&lt;TABLAS!$P$20,TABLAS!$Q$20,IF(X224&lt;TABLAS!$P$21,TABLAS!$Q$21,IF(X224&lt;TABLAS!$P$22,TABLAS!$Q$22,IF(X224&lt;TABLAS!$P$23,TABLAS!$Q$23,IF(X224&lt;TABLAS!$P$24,TABLAS!$Q$24,IF(X224&lt;TABLAS!$P$25,TABLAS!$Q$25,IF(X224&lt;TABLAS!$P$26,TABLAS!$Q$26,IF(X224&lt;TABLAS!$P$27,TABLAS!$Q$27,IF(X224&gt;=TABLAS!$O$28,TABLAS!$Q$28)))))))))))</f>
        <v>0 a 5</v>
      </c>
      <c r="Z224" s="262">
        <f>VLOOKUP(Y224,TABLAS!$J$18:$K$28,2,FALSE)</f>
        <v>1</v>
      </c>
      <c r="AA224" s="274" t="s">
        <v>262</v>
      </c>
      <c r="AB224" s="262">
        <f>VLOOKUP(AA224,TABLAS!$K$34:$L$39,2,FALSE)</f>
        <v>1</v>
      </c>
      <c r="AC224" s="262" t="str">
        <f>INICIO!$C$11</f>
        <v>ZONA 6</v>
      </c>
      <c r="AD224" s="263">
        <f>VLOOKUP(AC224,TABLAS!$V$18:$W$28,2,FALSE)</f>
        <v>1.1000000000000001</v>
      </c>
      <c r="AE224" s="44"/>
      <c r="AF224" s="44"/>
      <c r="AG224" s="279">
        <f t="shared" si="44"/>
        <v>0</v>
      </c>
      <c r="AH224" s="255">
        <f>IF($AG224&lt;TABLAS!$O$4,TABLAS!$P$4,IF($AG224&lt;TABLAS!$O$5,TABLAS!$P$5,IF($AG224&lt;TABLAS!$O$6,TABLAS!$P$6,IF($AG224&gt;TABLAS!$N$7,TABLAS!$P$7))))</f>
        <v>1</v>
      </c>
      <c r="AI224" s="255">
        <f>VLOOKUP($AH224,TABLAS!$P$4:$R$7,3,FALSE)</f>
        <v>3.4999999999999996E-3</v>
      </c>
      <c r="AJ224" s="255">
        <f>VLOOKUP($AH$3,TABLAS!$P$4:$R$7,2,FALSE)</f>
        <v>0</v>
      </c>
      <c r="AK224" s="280">
        <f t="shared" si="45"/>
        <v>-3.4999999999999996E-3</v>
      </c>
      <c r="AL224" s="44"/>
      <c r="AM224" s="44"/>
      <c r="AN224" s="281">
        <f t="shared" si="46"/>
        <v>0</v>
      </c>
      <c r="AO224" s="44"/>
      <c r="AP224" s="235">
        <f t="shared" si="47"/>
        <v>0</v>
      </c>
      <c r="AQ224" s="44"/>
      <c r="AR224" s="282">
        <f t="shared" si="48"/>
        <v>0</v>
      </c>
      <c r="AS224" s="283">
        <f t="shared" si="49"/>
        <v>0</v>
      </c>
      <c r="AT224" s="44"/>
      <c r="AU224" s="44"/>
      <c r="AV224" s="44"/>
      <c r="AW224" s="44"/>
      <c r="AX224" s="44"/>
      <c r="AY224" s="44"/>
      <c r="AZ224" s="44"/>
      <c r="BA224" s="44"/>
      <c r="BB224" s="44"/>
      <c r="BC224" s="44"/>
      <c r="BD224" s="44"/>
      <c r="BE224" s="44"/>
      <c r="BF224" s="44"/>
      <c r="BG224" s="44"/>
      <c r="BH224" s="44"/>
    </row>
    <row r="225" spans="1:60" ht="35.1" customHeight="1" thickBot="1" x14ac:dyDescent="0.45">
      <c r="A225" s="41">
        <f t="shared" si="50"/>
        <v>223</v>
      </c>
      <c r="B225" s="42">
        <f>Hoja2!B232</f>
        <v>0</v>
      </c>
      <c r="C225" s="14">
        <f>Hoja2!P232</f>
        <v>0</v>
      </c>
      <c r="D225" s="16">
        <f>Hoja2!C232</f>
        <v>0</v>
      </c>
      <c r="E225" s="15">
        <f>Hoja4!J232</f>
        <v>0</v>
      </c>
      <c r="F225" s="15">
        <f>Hoja4!N232</f>
        <v>0</v>
      </c>
      <c r="G225" s="15"/>
      <c r="H225" s="15">
        <f t="shared" si="39"/>
        <v>0</v>
      </c>
      <c r="I225" s="15">
        <f t="shared" si="40"/>
        <v>0</v>
      </c>
      <c r="J225" s="289" t="s">
        <v>209</v>
      </c>
      <c r="K225" s="44"/>
      <c r="L225" s="44"/>
      <c r="M225" s="44"/>
      <c r="N225" s="44"/>
      <c r="O225" s="44"/>
      <c r="P225" s="44"/>
      <c r="Q225" s="44"/>
      <c r="R225" s="44"/>
      <c r="S225" s="262">
        <f t="shared" si="41"/>
        <v>0</v>
      </c>
      <c r="T225" s="266" t="str">
        <f t="shared" si="42"/>
        <v>Economico</v>
      </c>
      <c r="U225">
        <f>VLOOKUP(T225,TABLAS!$J$4:$L$9,3,FALSE)</f>
        <v>1320</v>
      </c>
      <c r="V225">
        <f t="shared" si="51"/>
        <v>2026</v>
      </c>
      <c r="W225" t="str">
        <f>INICIO!$C$28</f>
        <v>2026</v>
      </c>
      <c r="X225" s="268">
        <f t="shared" si="43"/>
        <v>0</v>
      </c>
      <c r="Y225" s="269" t="str">
        <f>IF(X225&lt;TABLAS!$P$18,TABLAS!$Q$18,IF(X225&lt;TABLAS!$P$19,TABLAS!$Q$19,IF(X225&lt;TABLAS!$P$20,TABLAS!$Q$20,IF(X225&lt;TABLAS!$P$21,TABLAS!$Q$21,IF(X225&lt;TABLAS!$P$22,TABLAS!$Q$22,IF(X225&lt;TABLAS!$P$23,TABLAS!$Q$23,IF(X225&lt;TABLAS!$P$24,TABLAS!$Q$24,IF(X225&lt;TABLAS!$P$25,TABLAS!$Q$25,IF(X225&lt;TABLAS!$P$26,TABLAS!$Q$26,IF(X225&lt;TABLAS!$P$27,TABLAS!$Q$27,IF(X225&gt;=TABLAS!$O$28,TABLAS!$Q$28)))))))))))</f>
        <v>0 a 5</v>
      </c>
      <c r="Z225" s="262">
        <f>VLOOKUP(Y225,TABLAS!$J$18:$K$28,2,FALSE)</f>
        <v>1</v>
      </c>
      <c r="AA225" s="274" t="s">
        <v>262</v>
      </c>
      <c r="AB225" s="262">
        <f>VLOOKUP(AA225,TABLAS!$K$34:$L$39,2,FALSE)</f>
        <v>1</v>
      </c>
      <c r="AC225" s="262" t="str">
        <f>INICIO!$C$11</f>
        <v>ZONA 6</v>
      </c>
      <c r="AD225" s="263">
        <f>VLOOKUP(AC225,TABLAS!$V$18:$W$28,2,FALSE)</f>
        <v>1.1000000000000001</v>
      </c>
      <c r="AE225" s="44"/>
      <c r="AF225" s="44"/>
      <c r="AG225" s="279">
        <f t="shared" si="44"/>
        <v>0</v>
      </c>
      <c r="AH225" s="255">
        <f>IF($AG225&lt;TABLAS!$O$4,TABLAS!$P$4,IF($AG225&lt;TABLAS!$O$5,TABLAS!$P$5,IF($AG225&lt;TABLAS!$O$6,TABLAS!$P$6,IF($AG225&gt;TABLAS!$N$7,TABLAS!$P$7))))</f>
        <v>1</v>
      </c>
      <c r="AI225" s="255">
        <f>VLOOKUP($AH225,TABLAS!$P$4:$R$7,3,FALSE)</f>
        <v>3.4999999999999996E-3</v>
      </c>
      <c r="AJ225" s="255">
        <f>VLOOKUP($AH$3,TABLAS!$P$4:$R$7,2,FALSE)</f>
        <v>0</v>
      </c>
      <c r="AK225" s="280">
        <f t="shared" si="45"/>
        <v>-3.4999999999999996E-3</v>
      </c>
      <c r="AL225" s="44"/>
      <c r="AM225" s="44"/>
      <c r="AN225" s="281">
        <f t="shared" si="46"/>
        <v>0</v>
      </c>
      <c r="AO225" s="44"/>
      <c r="AP225" s="235">
        <f t="shared" si="47"/>
        <v>0</v>
      </c>
      <c r="AQ225" s="44"/>
      <c r="AR225" s="282">
        <f t="shared" si="48"/>
        <v>0</v>
      </c>
      <c r="AS225" s="283">
        <f t="shared" si="49"/>
        <v>0</v>
      </c>
      <c r="AT225" s="44"/>
      <c r="AU225" s="44"/>
      <c r="AV225" s="44"/>
      <c r="AW225" s="44"/>
      <c r="AX225" s="44"/>
      <c r="AY225" s="44"/>
      <c r="AZ225" s="44"/>
      <c r="BA225" s="44"/>
      <c r="BB225" s="44"/>
      <c r="BC225" s="44"/>
      <c r="BD225" s="44"/>
      <c r="BE225" s="44"/>
      <c r="BF225" s="44"/>
      <c r="BG225" s="44"/>
      <c r="BH225" s="44"/>
    </row>
    <row r="226" spans="1:60" ht="35.1" customHeight="1" thickBot="1" x14ac:dyDescent="0.45">
      <c r="A226" s="41">
        <f t="shared" si="50"/>
        <v>224</v>
      </c>
      <c r="B226" s="42">
        <f>Hoja2!B233</f>
        <v>0</v>
      </c>
      <c r="C226" s="14">
        <f>Hoja2!P233</f>
        <v>0</v>
      </c>
      <c r="D226" s="16">
        <f>Hoja2!C233</f>
        <v>0</v>
      </c>
      <c r="E226" s="15">
        <f>Hoja4!J233</f>
        <v>0</v>
      </c>
      <c r="F226" s="15">
        <f>Hoja4!N233</f>
        <v>0</v>
      </c>
      <c r="G226" s="15"/>
      <c r="H226" s="15">
        <f t="shared" si="39"/>
        <v>0</v>
      </c>
      <c r="I226" s="15">
        <f t="shared" si="40"/>
        <v>0</v>
      </c>
      <c r="J226" s="289" t="s">
        <v>209</v>
      </c>
      <c r="K226" s="44"/>
      <c r="L226" s="44"/>
      <c r="M226" s="44"/>
      <c r="N226" s="44"/>
      <c r="O226" s="44"/>
      <c r="P226" s="44"/>
      <c r="Q226" s="44"/>
      <c r="R226" s="44"/>
      <c r="S226" s="262">
        <f t="shared" si="41"/>
        <v>0</v>
      </c>
      <c r="T226" s="266" t="str">
        <f t="shared" si="42"/>
        <v>Economico</v>
      </c>
      <c r="U226">
        <f>VLOOKUP(T226,TABLAS!$J$4:$L$9,3,FALSE)</f>
        <v>1320</v>
      </c>
      <c r="V226">
        <f t="shared" si="51"/>
        <v>2026</v>
      </c>
      <c r="W226" t="str">
        <f>INICIO!$C$28</f>
        <v>2026</v>
      </c>
      <c r="X226" s="268">
        <f t="shared" si="43"/>
        <v>0</v>
      </c>
      <c r="Y226" s="269" t="str">
        <f>IF(X226&lt;TABLAS!$P$18,TABLAS!$Q$18,IF(X226&lt;TABLAS!$P$19,TABLAS!$Q$19,IF(X226&lt;TABLAS!$P$20,TABLAS!$Q$20,IF(X226&lt;TABLAS!$P$21,TABLAS!$Q$21,IF(X226&lt;TABLAS!$P$22,TABLAS!$Q$22,IF(X226&lt;TABLAS!$P$23,TABLAS!$Q$23,IF(X226&lt;TABLAS!$P$24,TABLAS!$Q$24,IF(X226&lt;TABLAS!$P$25,TABLAS!$Q$25,IF(X226&lt;TABLAS!$P$26,TABLAS!$Q$26,IF(X226&lt;TABLAS!$P$27,TABLAS!$Q$27,IF(X226&gt;=TABLAS!$O$28,TABLAS!$Q$28)))))))))))</f>
        <v>0 a 5</v>
      </c>
      <c r="Z226" s="262">
        <f>VLOOKUP(Y226,TABLAS!$J$18:$K$28,2,FALSE)</f>
        <v>1</v>
      </c>
      <c r="AA226" s="274" t="s">
        <v>262</v>
      </c>
      <c r="AB226" s="262">
        <f>VLOOKUP(AA226,TABLAS!$K$34:$L$39,2,FALSE)</f>
        <v>1</v>
      </c>
      <c r="AC226" s="262" t="str">
        <f>INICIO!$C$11</f>
        <v>ZONA 6</v>
      </c>
      <c r="AD226" s="263">
        <f>VLOOKUP(AC226,TABLAS!$V$18:$W$28,2,FALSE)</f>
        <v>1.1000000000000001</v>
      </c>
      <c r="AE226" s="44"/>
      <c r="AF226" s="44"/>
      <c r="AG226" s="279">
        <f t="shared" si="44"/>
        <v>0</v>
      </c>
      <c r="AH226" s="255">
        <f>IF($AG226&lt;TABLAS!$O$4,TABLAS!$P$4,IF($AG226&lt;TABLAS!$O$5,TABLAS!$P$5,IF($AG226&lt;TABLAS!$O$6,TABLAS!$P$6,IF($AG226&gt;TABLAS!$N$7,TABLAS!$P$7))))</f>
        <v>1</v>
      </c>
      <c r="AI226" s="255">
        <f>VLOOKUP($AH226,TABLAS!$P$4:$R$7,3,FALSE)</f>
        <v>3.4999999999999996E-3</v>
      </c>
      <c r="AJ226" s="255">
        <f>VLOOKUP($AH$3,TABLAS!$P$4:$R$7,2,FALSE)</f>
        <v>0</v>
      </c>
      <c r="AK226" s="280">
        <f t="shared" si="45"/>
        <v>-3.4999999999999996E-3</v>
      </c>
      <c r="AL226" s="44"/>
      <c r="AM226" s="44"/>
      <c r="AN226" s="281">
        <f t="shared" si="46"/>
        <v>0</v>
      </c>
      <c r="AO226" s="44"/>
      <c r="AP226" s="235">
        <f t="shared" si="47"/>
        <v>0</v>
      </c>
      <c r="AQ226" s="44"/>
      <c r="AR226" s="282">
        <f t="shared" si="48"/>
        <v>0</v>
      </c>
      <c r="AS226" s="283">
        <f t="shared" si="49"/>
        <v>0</v>
      </c>
      <c r="AT226" s="44"/>
      <c r="AU226" s="44"/>
      <c r="AV226" s="44"/>
      <c r="AW226" s="44"/>
      <c r="AX226" s="44"/>
      <c r="AY226" s="44"/>
      <c r="AZ226" s="44"/>
      <c r="BA226" s="44"/>
      <c r="BB226" s="44"/>
      <c r="BC226" s="44"/>
      <c r="BD226" s="44"/>
      <c r="BE226" s="44"/>
      <c r="BF226" s="44"/>
      <c r="BG226" s="44"/>
      <c r="BH226" s="44"/>
    </row>
    <row r="227" spans="1:60" ht="35.1" customHeight="1" thickBot="1" x14ac:dyDescent="0.45">
      <c r="A227" s="22">
        <f t="shared" si="50"/>
        <v>225</v>
      </c>
      <c r="B227" s="43">
        <f>Hoja2!B234</f>
        <v>0</v>
      </c>
      <c r="C227" s="38">
        <f>Hoja2!P234</f>
        <v>0</v>
      </c>
      <c r="D227" s="39">
        <f>Hoja2!C234</f>
        <v>0</v>
      </c>
      <c r="E227" s="40">
        <f>Hoja4!J234</f>
        <v>0</v>
      </c>
      <c r="F227" s="40">
        <f>Hoja4!N234</f>
        <v>0</v>
      </c>
      <c r="G227" s="40"/>
      <c r="H227" s="40">
        <f t="shared" si="39"/>
        <v>0</v>
      </c>
      <c r="I227" s="40">
        <f t="shared" si="40"/>
        <v>0</v>
      </c>
      <c r="J227" s="290" t="s">
        <v>209</v>
      </c>
      <c r="K227" s="44"/>
      <c r="L227" s="44"/>
      <c r="M227" s="44"/>
      <c r="N227" s="44"/>
      <c r="O227" s="44"/>
      <c r="P227" s="44"/>
      <c r="Q227" s="44"/>
      <c r="R227" s="44"/>
      <c r="S227" s="262">
        <f t="shared" si="41"/>
        <v>0</v>
      </c>
      <c r="T227" s="266" t="str">
        <f t="shared" si="42"/>
        <v>Economico</v>
      </c>
      <c r="U227">
        <f>VLOOKUP(T227,TABLAS!$J$4:$L$9,3,FALSE)</f>
        <v>1320</v>
      </c>
      <c r="V227">
        <f t="shared" si="51"/>
        <v>2026</v>
      </c>
      <c r="W227" t="str">
        <f>INICIO!$C$28</f>
        <v>2026</v>
      </c>
      <c r="X227" s="268">
        <f t="shared" si="43"/>
        <v>0</v>
      </c>
      <c r="Y227" s="269" t="str">
        <f>IF(X227&lt;TABLAS!$P$18,TABLAS!$Q$18,IF(X227&lt;TABLAS!$P$19,TABLAS!$Q$19,IF(X227&lt;TABLAS!$P$20,TABLAS!$Q$20,IF(X227&lt;TABLAS!$P$21,TABLAS!$Q$21,IF(X227&lt;TABLAS!$P$22,TABLAS!$Q$22,IF(X227&lt;TABLAS!$P$23,TABLAS!$Q$23,IF(X227&lt;TABLAS!$P$24,TABLAS!$Q$24,IF(X227&lt;TABLAS!$P$25,TABLAS!$Q$25,IF(X227&lt;TABLAS!$P$26,TABLAS!$Q$26,IF(X227&lt;TABLAS!$P$27,TABLAS!$Q$27,IF(X227&gt;=TABLAS!$O$28,TABLAS!$Q$28)))))))))))</f>
        <v>0 a 5</v>
      </c>
      <c r="Z227" s="262">
        <f>VLOOKUP(Y227,TABLAS!$J$18:$K$28,2,FALSE)</f>
        <v>1</v>
      </c>
      <c r="AA227" s="274" t="s">
        <v>262</v>
      </c>
      <c r="AB227" s="262">
        <f>VLOOKUP(AA227,TABLAS!$K$34:$L$39,2,FALSE)</f>
        <v>1</v>
      </c>
      <c r="AC227" s="262" t="str">
        <f>INICIO!$C$11</f>
        <v>ZONA 6</v>
      </c>
      <c r="AD227" s="263">
        <f>VLOOKUP(AC227,TABLAS!$V$18:$W$28,2,FALSE)</f>
        <v>1.1000000000000001</v>
      </c>
      <c r="AE227" s="44"/>
      <c r="AF227" s="44"/>
      <c r="AG227" s="279">
        <f t="shared" si="44"/>
        <v>0</v>
      </c>
      <c r="AH227" s="255">
        <f>IF($AG227&lt;TABLAS!$O$4,TABLAS!$P$4,IF($AG227&lt;TABLAS!$O$5,TABLAS!$P$5,IF($AG227&lt;TABLAS!$O$6,TABLAS!$P$6,IF($AG227&gt;TABLAS!$N$7,TABLAS!$P$7))))</f>
        <v>1</v>
      </c>
      <c r="AI227" s="255">
        <f>VLOOKUP($AH227,TABLAS!$P$4:$R$7,3,FALSE)</f>
        <v>3.4999999999999996E-3</v>
      </c>
      <c r="AJ227" s="255">
        <f>VLOOKUP($AH$3,TABLAS!$P$4:$R$7,2,FALSE)</f>
        <v>0</v>
      </c>
      <c r="AK227" s="280">
        <f t="shared" si="45"/>
        <v>-3.4999999999999996E-3</v>
      </c>
      <c r="AL227" s="44"/>
      <c r="AM227" s="44"/>
      <c r="AN227" s="281">
        <f t="shared" si="46"/>
        <v>0</v>
      </c>
      <c r="AO227" s="44"/>
      <c r="AP227" s="235">
        <f t="shared" si="47"/>
        <v>0</v>
      </c>
      <c r="AQ227" s="44"/>
      <c r="AR227" s="282">
        <f t="shared" si="48"/>
        <v>0</v>
      </c>
      <c r="AS227" s="283">
        <f t="shared" si="49"/>
        <v>0</v>
      </c>
      <c r="AT227" s="44"/>
      <c r="AU227" s="44"/>
      <c r="AV227" s="44"/>
      <c r="AW227" s="44"/>
      <c r="AX227" s="44"/>
      <c r="AY227" s="44"/>
      <c r="AZ227" s="44"/>
      <c r="BA227" s="44"/>
      <c r="BB227" s="44"/>
      <c r="BC227" s="44"/>
      <c r="BD227" s="44"/>
      <c r="BE227" s="44"/>
      <c r="BF227" s="44"/>
      <c r="BG227" s="44"/>
      <c r="BH227" s="44"/>
    </row>
    <row r="228" spans="1:60" ht="35.1" customHeight="1" thickBot="1" x14ac:dyDescent="0.45">
      <c r="A228" s="41">
        <f t="shared" si="50"/>
        <v>226</v>
      </c>
      <c r="B228" s="42">
        <f>Hoja2!B235</f>
        <v>0</v>
      </c>
      <c r="C228" s="14">
        <f>Hoja2!P235</f>
        <v>0</v>
      </c>
      <c r="D228" s="16">
        <f>Hoja2!C235</f>
        <v>0</v>
      </c>
      <c r="E228" s="15">
        <f>Hoja4!J235</f>
        <v>0</v>
      </c>
      <c r="F228" s="15">
        <f>Hoja4!N235</f>
        <v>0</v>
      </c>
      <c r="G228" s="15"/>
      <c r="H228" s="15">
        <f t="shared" si="39"/>
        <v>0</v>
      </c>
      <c r="I228" s="15">
        <f t="shared" si="40"/>
        <v>0</v>
      </c>
      <c r="J228" s="289" t="s">
        <v>209</v>
      </c>
      <c r="K228" s="44"/>
      <c r="L228" s="44"/>
      <c r="M228" s="44"/>
      <c r="N228" s="44"/>
      <c r="O228" s="44"/>
      <c r="P228" s="44"/>
      <c r="Q228" s="44"/>
      <c r="R228" s="44"/>
      <c r="S228" s="262">
        <f t="shared" si="41"/>
        <v>0</v>
      </c>
      <c r="T228" s="266" t="str">
        <f t="shared" si="42"/>
        <v>Economico</v>
      </c>
      <c r="U228">
        <f>VLOOKUP(T228,TABLAS!$J$4:$L$9,3,FALSE)</f>
        <v>1320</v>
      </c>
      <c r="V228">
        <f t="shared" si="51"/>
        <v>2026</v>
      </c>
      <c r="W228" t="str">
        <f>INICIO!$C$28</f>
        <v>2026</v>
      </c>
      <c r="X228" s="268">
        <f t="shared" si="43"/>
        <v>0</v>
      </c>
      <c r="Y228" s="269" t="str">
        <f>IF(X228&lt;TABLAS!$P$18,TABLAS!$Q$18,IF(X228&lt;TABLAS!$P$19,TABLAS!$Q$19,IF(X228&lt;TABLAS!$P$20,TABLAS!$Q$20,IF(X228&lt;TABLAS!$P$21,TABLAS!$Q$21,IF(X228&lt;TABLAS!$P$22,TABLAS!$Q$22,IF(X228&lt;TABLAS!$P$23,TABLAS!$Q$23,IF(X228&lt;TABLAS!$P$24,TABLAS!$Q$24,IF(X228&lt;TABLAS!$P$25,TABLAS!$Q$25,IF(X228&lt;TABLAS!$P$26,TABLAS!$Q$26,IF(X228&lt;TABLAS!$P$27,TABLAS!$Q$27,IF(X228&gt;=TABLAS!$O$28,TABLAS!$Q$28)))))))))))</f>
        <v>0 a 5</v>
      </c>
      <c r="Z228" s="262">
        <f>VLOOKUP(Y228,TABLAS!$J$18:$K$28,2,FALSE)</f>
        <v>1</v>
      </c>
      <c r="AA228" s="274" t="s">
        <v>262</v>
      </c>
      <c r="AB228" s="262">
        <f>VLOOKUP(AA228,TABLAS!$K$34:$L$39,2,FALSE)</f>
        <v>1</v>
      </c>
      <c r="AC228" s="262" t="str">
        <f>INICIO!$C$11</f>
        <v>ZONA 6</v>
      </c>
      <c r="AD228" s="263">
        <f>VLOOKUP(AC228,TABLAS!$V$18:$W$28,2,FALSE)</f>
        <v>1.1000000000000001</v>
      </c>
      <c r="AE228" s="44"/>
      <c r="AF228" s="44"/>
      <c r="AG228" s="279">
        <f t="shared" si="44"/>
        <v>0</v>
      </c>
      <c r="AH228" s="255">
        <f>IF($AG228&lt;TABLAS!$O$4,TABLAS!$P$4,IF($AG228&lt;TABLAS!$O$5,TABLAS!$P$5,IF($AG228&lt;TABLAS!$O$6,TABLAS!$P$6,IF($AG228&gt;TABLAS!$N$7,TABLAS!$P$7))))</f>
        <v>1</v>
      </c>
      <c r="AI228" s="255">
        <f>VLOOKUP($AH228,TABLAS!$P$4:$R$7,3,FALSE)</f>
        <v>3.4999999999999996E-3</v>
      </c>
      <c r="AJ228" s="255">
        <f>VLOOKUP($AH$3,TABLAS!$P$4:$R$7,2,FALSE)</f>
        <v>0</v>
      </c>
      <c r="AK228" s="280">
        <f t="shared" si="45"/>
        <v>-3.4999999999999996E-3</v>
      </c>
      <c r="AL228" s="44"/>
      <c r="AM228" s="44"/>
      <c r="AN228" s="281">
        <f t="shared" si="46"/>
        <v>0</v>
      </c>
      <c r="AO228" s="44"/>
      <c r="AP228" s="235">
        <f t="shared" si="47"/>
        <v>0</v>
      </c>
      <c r="AQ228" s="44"/>
      <c r="AR228" s="282">
        <f t="shared" si="48"/>
        <v>0</v>
      </c>
      <c r="AS228" s="283">
        <f t="shared" si="49"/>
        <v>0</v>
      </c>
      <c r="AT228" s="44"/>
      <c r="AU228" s="44"/>
      <c r="AV228" s="44"/>
      <c r="AW228" s="44"/>
      <c r="AX228" s="44"/>
      <c r="AY228" s="44"/>
      <c r="AZ228" s="44"/>
      <c r="BA228" s="44"/>
      <c r="BB228" s="44"/>
      <c r="BC228" s="44"/>
      <c r="BD228" s="44"/>
      <c r="BE228" s="44"/>
      <c r="BF228" s="44"/>
      <c r="BG228" s="44"/>
      <c r="BH228" s="44"/>
    </row>
    <row r="229" spans="1:60" ht="35.1" customHeight="1" thickBot="1" x14ac:dyDescent="0.45">
      <c r="A229" s="41">
        <f t="shared" si="50"/>
        <v>227</v>
      </c>
      <c r="B229" s="42">
        <f>Hoja2!B236</f>
        <v>0</v>
      </c>
      <c r="C229" s="14">
        <f>Hoja2!P236</f>
        <v>0</v>
      </c>
      <c r="D229" s="16">
        <f>Hoja2!C236</f>
        <v>0</v>
      </c>
      <c r="E229" s="15">
        <f>Hoja4!J236</f>
        <v>0</v>
      </c>
      <c r="F229" s="15">
        <f>Hoja4!N236</f>
        <v>0</v>
      </c>
      <c r="G229" s="15"/>
      <c r="H229" s="15">
        <f t="shared" si="39"/>
        <v>0</v>
      </c>
      <c r="I229" s="15">
        <f t="shared" si="40"/>
        <v>0</v>
      </c>
      <c r="J229" s="289" t="s">
        <v>209</v>
      </c>
      <c r="K229" s="44"/>
      <c r="L229" s="44"/>
      <c r="M229" s="44"/>
      <c r="N229" s="44"/>
      <c r="O229" s="44"/>
      <c r="P229" s="44"/>
      <c r="Q229" s="44"/>
      <c r="R229" s="44"/>
      <c r="S229" s="262">
        <f t="shared" si="41"/>
        <v>0</v>
      </c>
      <c r="T229" s="266" t="str">
        <f t="shared" si="42"/>
        <v>Economico</v>
      </c>
      <c r="U229">
        <f>VLOOKUP(T229,TABLAS!$J$4:$L$9,3,FALSE)</f>
        <v>1320</v>
      </c>
      <c r="V229">
        <f t="shared" si="51"/>
        <v>2026</v>
      </c>
      <c r="W229" t="str">
        <f>INICIO!$C$28</f>
        <v>2026</v>
      </c>
      <c r="X229" s="268">
        <f t="shared" si="43"/>
        <v>0</v>
      </c>
      <c r="Y229" s="269" t="str">
        <f>IF(X229&lt;TABLAS!$P$18,TABLAS!$Q$18,IF(X229&lt;TABLAS!$P$19,TABLAS!$Q$19,IF(X229&lt;TABLAS!$P$20,TABLAS!$Q$20,IF(X229&lt;TABLAS!$P$21,TABLAS!$Q$21,IF(X229&lt;TABLAS!$P$22,TABLAS!$Q$22,IF(X229&lt;TABLAS!$P$23,TABLAS!$Q$23,IF(X229&lt;TABLAS!$P$24,TABLAS!$Q$24,IF(X229&lt;TABLAS!$P$25,TABLAS!$Q$25,IF(X229&lt;TABLAS!$P$26,TABLAS!$Q$26,IF(X229&lt;TABLAS!$P$27,TABLAS!$Q$27,IF(X229&gt;=TABLAS!$O$28,TABLAS!$Q$28)))))))))))</f>
        <v>0 a 5</v>
      </c>
      <c r="Z229" s="262">
        <f>VLOOKUP(Y229,TABLAS!$J$18:$K$28,2,FALSE)</f>
        <v>1</v>
      </c>
      <c r="AA229" s="274" t="s">
        <v>262</v>
      </c>
      <c r="AB229" s="262">
        <f>VLOOKUP(AA229,TABLAS!$K$34:$L$39,2,FALSE)</f>
        <v>1</v>
      </c>
      <c r="AC229" s="262" t="str">
        <f>INICIO!$C$11</f>
        <v>ZONA 6</v>
      </c>
      <c r="AD229" s="263">
        <f>VLOOKUP(AC229,TABLAS!$V$18:$W$28,2,FALSE)</f>
        <v>1.1000000000000001</v>
      </c>
      <c r="AE229" s="44"/>
      <c r="AF229" s="44"/>
      <c r="AG229" s="279">
        <f t="shared" si="44"/>
        <v>0</v>
      </c>
      <c r="AH229" s="255">
        <f>IF($AG229&lt;TABLAS!$O$4,TABLAS!$P$4,IF($AG229&lt;TABLAS!$O$5,TABLAS!$P$5,IF($AG229&lt;TABLAS!$O$6,TABLAS!$P$6,IF($AG229&gt;TABLAS!$N$7,TABLAS!$P$7))))</f>
        <v>1</v>
      </c>
      <c r="AI229" s="255">
        <f>VLOOKUP($AH229,TABLAS!$P$4:$R$7,3,FALSE)</f>
        <v>3.4999999999999996E-3</v>
      </c>
      <c r="AJ229" s="255">
        <f>VLOOKUP($AH$3,TABLAS!$P$4:$R$7,2,FALSE)</f>
        <v>0</v>
      </c>
      <c r="AK229" s="280">
        <f t="shared" si="45"/>
        <v>-3.4999999999999996E-3</v>
      </c>
      <c r="AL229" s="44"/>
      <c r="AM229" s="44"/>
      <c r="AN229" s="281">
        <f t="shared" si="46"/>
        <v>0</v>
      </c>
      <c r="AO229" s="44"/>
      <c r="AP229" s="235">
        <f t="shared" si="47"/>
        <v>0</v>
      </c>
      <c r="AQ229" s="44"/>
      <c r="AR229" s="282">
        <f t="shared" si="48"/>
        <v>0</v>
      </c>
      <c r="AS229" s="283">
        <f t="shared" si="49"/>
        <v>0</v>
      </c>
      <c r="AT229" s="44"/>
      <c r="AU229" s="44"/>
      <c r="AV229" s="44"/>
      <c r="AW229" s="44"/>
      <c r="AX229" s="44"/>
      <c r="AY229" s="44"/>
      <c r="AZ229" s="44"/>
      <c r="BA229" s="44"/>
      <c r="BB229" s="44"/>
      <c r="BC229" s="44"/>
      <c r="BD229" s="44"/>
      <c r="BE229" s="44"/>
      <c r="BF229" s="44"/>
      <c r="BG229" s="44"/>
      <c r="BH229" s="44"/>
    </row>
    <row r="230" spans="1:60" ht="35.1" customHeight="1" thickBot="1" x14ac:dyDescent="0.45">
      <c r="A230" s="41">
        <f t="shared" si="50"/>
        <v>228</v>
      </c>
      <c r="B230" s="42">
        <f>Hoja2!B237</f>
        <v>0</v>
      </c>
      <c r="C230" s="14">
        <f>Hoja2!P237</f>
        <v>0</v>
      </c>
      <c r="D230" s="16">
        <f>Hoja2!C237</f>
        <v>0</v>
      </c>
      <c r="E230" s="15">
        <f>Hoja4!J237</f>
        <v>0</v>
      </c>
      <c r="F230" s="15">
        <f>Hoja4!N237</f>
        <v>0</v>
      </c>
      <c r="G230" s="15"/>
      <c r="H230" s="15">
        <f t="shared" si="39"/>
        <v>0</v>
      </c>
      <c r="I230" s="15">
        <f t="shared" si="40"/>
        <v>0</v>
      </c>
      <c r="J230" s="289" t="s">
        <v>209</v>
      </c>
      <c r="K230" s="44"/>
      <c r="L230" s="44"/>
      <c r="M230" s="44"/>
      <c r="N230" s="44"/>
      <c r="O230" s="44"/>
      <c r="P230" s="44"/>
      <c r="Q230" s="44"/>
      <c r="R230" s="44"/>
      <c r="S230" s="262">
        <f t="shared" si="41"/>
        <v>0</v>
      </c>
      <c r="T230" s="266" t="str">
        <f t="shared" si="42"/>
        <v>Economico</v>
      </c>
      <c r="U230">
        <f>VLOOKUP(T230,TABLAS!$J$4:$L$9,3,FALSE)</f>
        <v>1320</v>
      </c>
      <c r="V230">
        <f t="shared" si="51"/>
        <v>2026</v>
      </c>
      <c r="W230" t="str">
        <f>INICIO!$C$28</f>
        <v>2026</v>
      </c>
      <c r="X230" s="268">
        <f t="shared" si="43"/>
        <v>0</v>
      </c>
      <c r="Y230" s="269" t="str">
        <f>IF(X230&lt;TABLAS!$P$18,TABLAS!$Q$18,IF(X230&lt;TABLAS!$P$19,TABLAS!$Q$19,IF(X230&lt;TABLAS!$P$20,TABLAS!$Q$20,IF(X230&lt;TABLAS!$P$21,TABLAS!$Q$21,IF(X230&lt;TABLAS!$P$22,TABLAS!$Q$22,IF(X230&lt;TABLAS!$P$23,TABLAS!$Q$23,IF(X230&lt;TABLAS!$P$24,TABLAS!$Q$24,IF(X230&lt;TABLAS!$P$25,TABLAS!$Q$25,IF(X230&lt;TABLAS!$P$26,TABLAS!$Q$26,IF(X230&lt;TABLAS!$P$27,TABLAS!$Q$27,IF(X230&gt;=TABLAS!$O$28,TABLAS!$Q$28)))))))))))</f>
        <v>0 a 5</v>
      </c>
      <c r="Z230" s="262">
        <f>VLOOKUP(Y230,TABLAS!$J$18:$K$28,2,FALSE)</f>
        <v>1</v>
      </c>
      <c r="AA230" s="274" t="s">
        <v>262</v>
      </c>
      <c r="AB230" s="262">
        <f>VLOOKUP(AA230,TABLAS!$K$34:$L$39,2,FALSE)</f>
        <v>1</v>
      </c>
      <c r="AC230" s="262" t="str">
        <f>INICIO!$C$11</f>
        <v>ZONA 6</v>
      </c>
      <c r="AD230" s="263">
        <f>VLOOKUP(AC230,TABLAS!$V$18:$W$28,2,FALSE)</f>
        <v>1.1000000000000001</v>
      </c>
      <c r="AE230" s="44"/>
      <c r="AF230" s="44"/>
      <c r="AG230" s="279">
        <f t="shared" si="44"/>
        <v>0</v>
      </c>
      <c r="AH230" s="255">
        <f>IF($AG230&lt;TABLAS!$O$4,TABLAS!$P$4,IF($AG230&lt;TABLAS!$O$5,TABLAS!$P$5,IF($AG230&lt;TABLAS!$O$6,TABLAS!$P$6,IF($AG230&gt;TABLAS!$N$7,TABLAS!$P$7))))</f>
        <v>1</v>
      </c>
      <c r="AI230" s="255">
        <f>VLOOKUP($AH230,TABLAS!$P$4:$R$7,3,FALSE)</f>
        <v>3.4999999999999996E-3</v>
      </c>
      <c r="AJ230" s="255">
        <f>VLOOKUP($AH$3,TABLAS!$P$4:$R$7,2,FALSE)</f>
        <v>0</v>
      </c>
      <c r="AK230" s="280">
        <f t="shared" si="45"/>
        <v>-3.4999999999999996E-3</v>
      </c>
      <c r="AL230" s="44"/>
      <c r="AM230" s="44"/>
      <c r="AN230" s="281">
        <f t="shared" si="46"/>
        <v>0</v>
      </c>
      <c r="AO230" s="44"/>
      <c r="AP230" s="235">
        <f t="shared" si="47"/>
        <v>0</v>
      </c>
      <c r="AQ230" s="44"/>
      <c r="AR230" s="282">
        <f t="shared" si="48"/>
        <v>0</v>
      </c>
      <c r="AS230" s="283">
        <f t="shared" si="49"/>
        <v>0</v>
      </c>
      <c r="AT230" s="44"/>
      <c r="AU230" s="44"/>
      <c r="AV230" s="44"/>
      <c r="AW230" s="44"/>
      <c r="AX230" s="44"/>
      <c r="AY230" s="44"/>
      <c r="AZ230" s="44"/>
      <c r="BA230" s="44"/>
      <c r="BB230" s="44"/>
      <c r="BC230" s="44"/>
      <c r="BD230" s="44"/>
      <c r="BE230" s="44"/>
      <c r="BF230" s="44"/>
      <c r="BG230" s="44"/>
      <c r="BH230" s="44"/>
    </row>
    <row r="231" spans="1:60" ht="35.1" customHeight="1" thickBot="1" x14ac:dyDescent="0.45">
      <c r="A231" s="41">
        <f t="shared" si="50"/>
        <v>229</v>
      </c>
      <c r="B231" s="42">
        <f>Hoja2!B238</f>
        <v>0</v>
      </c>
      <c r="C231" s="14">
        <f>Hoja2!P238</f>
        <v>0</v>
      </c>
      <c r="D231" s="16">
        <f>Hoja2!C238</f>
        <v>0</v>
      </c>
      <c r="E231" s="15">
        <f>Hoja4!J238</f>
        <v>0</v>
      </c>
      <c r="F231" s="15">
        <f>Hoja4!N238</f>
        <v>0</v>
      </c>
      <c r="G231" s="15"/>
      <c r="H231" s="15">
        <f t="shared" si="39"/>
        <v>0</v>
      </c>
      <c r="I231" s="15">
        <f t="shared" si="40"/>
        <v>0</v>
      </c>
      <c r="J231" s="289" t="s">
        <v>209</v>
      </c>
      <c r="K231" s="44"/>
      <c r="L231" s="44"/>
      <c r="M231" s="44"/>
      <c r="N231" s="44"/>
      <c r="O231" s="44"/>
      <c r="P231" s="44"/>
      <c r="Q231" s="44"/>
      <c r="R231" s="44"/>
      <c r="S231" s="262">
        <f t="shared" si="41"/>
        <v>0</v>
      </c>
      <c r="T231" s="266" t="str">
        <f t="shared" si="42"/>
        <v>Economico</v>
      </c>
      <c r="U231">
        <f>VLOOKUP(T231,TABLAS!$J$4:$L$9,3,FALSE)</f>
        <v>1320</v>
      </c>
      <c r="V231">
        <f t="shared" si="51"/>
        <v>2026</v>
      </c>
      <c r="W231" t="str">
        <f>INICIO!$C$28</f>
        <v>2026</v>
      </c>
      <c r="X231" s="268">
        <f t="shared" si="43"/>
        <v>0</v>
      </c>
      <c r="Y231" s="269" t="str">
        <f>IF(X231&lt;TABLAS!$P$18,TABLAS!$Q$18,IF(X231&lt;TABLAS!$P$19,TABLAS!$Q$19,IF(X231&lt;TABLAS!$P$20,TABLAS!$Q$20,IF(X231&lt;TABLAS!$P$21,TABLAS!$Q$21,IF(X231&lt;TABLAS!$P$22,TABLAS!$Q$22,IF(X231&lt;TABLAS!$P$23,TABLAS!$Q$23,IF(X231&lt;TABLAS!$P$24,TABLAS!$Q$24,IF(X231&lt;TABLAS!$P$25,TABLAS!$Q$25,IF(X231&lt;TABLAS!$P$26,TABLAS!$Q$26,IF(X231&lt;TABLAS!$P$27,TABLAS!$Q$27,IF(X231&gt;=TABLAS!$O$28,TABLAS!$Q$28)))))))))))</f>
        <v>0 a 5</v>
      </c>
      <c r="Z231" s="262">
        <f>VLOOKUP(Y231,TABLAS!$J$18:$K$28,2,FALSE)</f>
        <v>1</v>
      </c>
      <c r="AA231" s="274" t="s">
        <v>262</v>
      </c>
      <c r="AB231" s="262">
        <f>VLOOKUP(AA231,TABLAS!$K$34:$L$39,2,FALSE)</f>
        <v>1</v>
      </c>
      <c r="AC231" s="262" t="str">
        <f>INICIO!$C$11</f>
        <v>ZONA 6</v>
      </c>
      <c r="AD231" s="263">
        <f>VLOOKUP(AC231,TABLAS!$V$18:$W$28,2,FALSE)</f>
        <v>1.1000000000000001</v>
      </c>
      <c r="AE231" s="44"/>
      <c r="AF231" s="44"/>
      <c r="AG231" s="279">
        <f t="shared" si="44"/>
        <v>0</v>
      </c>
      <c r="AH231" s="255">
        <f>IF($AG231&lt;TABLAS!$O$4,TABLAS!$P$4,IF($AG231&lt;TABLAS!$O$5,TABLAS!$P$5,IF($AG231&lt;TABLAS!$O$6,TABLAS!$P$6,IF($AG231&gt;TABLAS!$N$7,TABLAS!$P$7))))</f>
        <v>1</v>
      </c>
      <c r="AI231" s="255">
        <f>VLOOKUP($AH231,TABLAS!$P$4:$R$7,3,FALSE)</f>
        <v>3.4999999999999996E-3</v>
      </c>
      <c r="AJ231" s="255">
        <f>VLOOKUP($AH$3,TABLAS!$P$4:$R$7,2,FALSE)</f>
        <v>0</v>
      </c>
      <c r="AK231" s="280">
        <f t="shared" si="45"/>
        <v>-3.4999999999999996E-3</v>
      </c>
      <c r="AL231" s="44"/>
      <c r="AM231" s="44"/>
      <c r="AN231" s="281">
        <f t="shared" si="46"/>
        <v>0</v>
      </c>
      <c r="AO231" s="44"/>
      <c r="AP231" s="235">
        <f t="shared" si="47"/>
        <v>0</v>
      </c>
      <c r="AQ231" s="44"/>
      <c r="AR231" s="282">
        <f t="shared" si="48"/>
        <v>0</v>
      </c>
      <c r="AS231" s="283">
        <f t="shared" si="49"/>
        <v>0</v>
      </c>
      <c r="AT231" s="44"/>
      <c r="AU231" s="44"/>
      <c r="AV231" s="44"/>
      <c r="AW231" s="44"/>
      <c r="AX231" s="44"/>
      <c r="AY231" s="44"/>
      <c r="AZ231" s="44"/>
      <c r="BA231" s="44"/>
      <c r="BB231" s="44"/>
      <c r="BC231" s="44"/>
      <c r="BD231" s="44"/>
      <c r="BE231" s="44"/>
      <c r="BF231" s="44"/>
      <c r="BG231" s="44"/>
      <c r="BH231" s="44"/>
    </row>
    <row r="232" spans="1:60" ht="35.1" customHeight="1" thickBot="1" x14ac:dyDescent="0.45">
      <c r="A232" s="22">
        <f t="shared" si="50"/>
        <v>230</v>
      </c>
      <c r="B232" s="43">
        <f>Hoja2!B239</f>
        <v>0</v>
      </c>
      <c r="C232" s="38">
        <f>Hoja2!P239</f>
        <v>0</v>
      </c>
      <c r="D232" s="39">
        <f>Hoja2!C239</f>
        <v>0</v>
      </c>
      <c r="E232" s="40">
        <f>Hoja4!J239</f>
        <v>0</v>
      </c>
      <c r="F232" s="40">
        <f>Hoja4!N239</f>
        <v>0</v>
      </c>
      <c r="G232" s="40"/>
      <c r="H232" s="40">
        <f t="shared" si="39"/>
        <v>0</v>
      </c>
      <c r="I232" s="40">
        <f t="shared" si="40"/>
        <v>0</v>
      </c>
      <c r="J232" s="290" t="s">
        <v>209</v>
      </c>
      <c r="K232" s="44"/>
      <c r="L232" s="44"/>
      <c r="M232" s="44"/>
      <c r="N232" s="44"/>
      <c r="O232" s="44"/>
      <c r="P232" s="44"/>
      <c r="Q232" s="44"/>
      <c r="R232" s="44"/>
      <c r="S232" s="262">
        <f t="shared" si="41"/>
        <v>0</v>
      </c>
      <c r="T232" s="266" t="str">
        <f t="shared" si="42"/>
        <v>Economico</v>
      </c>
      <c r="U232">
        <f>VLOOKUP(T232,TABLAS!$J$4:$L$9,3,FALSE)</f>
        <v>1320</v>
      </c>
      <c r="V232">
        <f t="shared" si="51"/>
        <v>2026</v>
      </c>
      <c r="W232" t="str">
        <f>INICIO!$C$28</f>
        <v>2026</v>
      </c>
      <c r="X232" s="268">
        <f t="shared" si="43"/>
        <v>0</v>
      </c>
      <c r="Y232" s="269" t="str">
        <f>IF(X232&lt;TABLAS!$P$18,TABLAS!$Q$18,IF(X232&lt;TABLAS!$P$19,TABLAS!$Q$19,IF(X232&lt;TABLAS!$P$20,TABLAS!$Q$20,IF(X232&lt;TABLAS!$P$21,TABLAS!$Q$21,IF(X232&lt;TABLAS!$P$22,TABLAS!$Q$22,IF(X232&lt;TABLAS!$P$23,TABLAS!$Q$23,IF(X232&lt;TABLAS!$P$24,TABLAS!$Q$24,IF(X232&lt;TABLAS!$P$25,TABLAS!$Q$25,IF(X232&lt;TABLAS!$P$26,TABLAS!$Q$26,IF(X232&lt;TABLAS!$P$27,TABLAS!$Q$27,IF(X232&gt;=TABLAS!$O$28,TABLAS!$Q$28)))))))))))</f>
        <v>0 a 5</v>
      </c>
      <c r="Z232" s="262">
        <f>VLOOKUP(Y232,TABLAS!$J$18:$K$28,2,FALSE)</f>
        <v>1</v>
      </c>
      <c r="AA232" s="274" t="s">
        <v>262</v>
      </c>
      <c r="AB232" s="262">
        <f>VLOOKUP(AA232,TABLAS!$K$34:$L$39,2,FALSE)</f>
        <v>1</v>
      </c>
      <c r="AC232" s="262" t="str">
        <f>INICIO!$C$11</f>
        <v>ZONA 6</v>
      </c>
      <c r="AD232" s="263">
        <f>VLOOKUP(AC232,TABLAS!$V$18:$W$28,2,FALSE)</f>
        <v>1.1000000000000001</v>
      </c>
      <c r="AE232" s="44"/>
      <c r="AF232" s="44"/>
      <c r="AG232" s="279">
        <f t="shared" si="44"/>
        <v>0</v>
      </c>
      <c r="AH232" s="255">
        <f>IF($AG232&lt;TABLAS!$O$4,TABLAS!$P$4,IF($AG232&lt;TABLAS!$O$5,TABLAS!$P$5,IF($AG232&lt;TABLAS!$O$6,TABLAS!$P$6,IF($AG232&gt;TABLAS!$N$7,TABLAS!$P$7))))</f>
        <v>1</v>
      </c>
      <c r="AI232" s="255">
        <f>VLOOKUP($AH232,TABLAS!$P$4:$R$7,3,FALSE)</f>
        <v>3.4999999999999996E-3</v>
      </c>
      <c r="AJ232" s="255">
        <f>VLOOKUP($AH$3,TABLAS!$P$4:$R$7,2,FALSE)</f>
        <v>0</v>
      </c>
      <c r="AK232" s="280">
        <f t="shared" si="45"/>
        <v>-3.4999999999999996E-3</v>
      </c>
      <c r="AL232" s="44"/>
      <c r="AM232" s="44"/>
      <c r="AN232" s="281">
        <f t="shared" si="46"/>
        <v>0</v>
      </c>
      <c r="AO232" s="44"/>
      <c r="AP232" s="235">
        <f t="shared" si="47"/>
        <v>0</v>
      </c>
      <c r="AQ232" s="44"/>
      <c r="AR232" s="282">
        <f t="shared" si="48"/>
        <v>0</v>
      </c>
      <c r="AS232" s="283">
        <f t="shared" si="49"/>
        <v>0</v>
      </c>
      <c r="AT232" s="44"/>
      <c r="AU232" s="44"/>
      <c r="AV232" s="44"/>
      <c r="AW232" s="44"/>
      <c r="AX232" s="44"/>
      <c r="AY232" s="44"/>
      <c r="AZ232" s="44"/>
      <c r="BA232" s="44"/>
      <c r="BB232" s="44"/>
      <c r="BC232" s="44"/>
      <c r="BD232" s="44"/>
      <c r="BE232" s="44"/>
      <c r="BF232" s="44"/>
      <c r="BG232" s="44"/>
      <c r="BH232" s="44"/>
    </row>
    <row r="233" spans="1:60" ht="35.1" customHeight="1" thickBot="1" x14ac:dyDescent="0.45">
      <c r="A233" s="41">
        <f t="shared" si="50"/>
        <v>231</v>
      </c>
      <c r="B233" s="42">
        <f>Hoja2!B240</f>
        <v>0</v>
      </c>
      <c r="C233" s="14">
        <f>Hoja2!P240</f>
        <v>0</v>
      </c>
      <c r="D233" s="16">
        <f>Hoja2!C240</f>
        <v>0</v>
      </c>
      <c r="E233" s="15">
        <f>Hoja4!J240</f>
        <v>0</v>
      </c>
      <c r="F233" s="15">
        <f>Hoja4!N240</f>
        <v>0</v>
      </c>
      <c r="G233" s="15"/>
      <c r="H233" s="15">
        <f t="shared" si="39"/>
        <v>0</v>
      </c>
      <c r="I233" s="15">
        <f t="shared" si="40"/>
        <v>0</v>
      </c>
      <c r="J233" s="289" t="s">
        <v>209</v>
      </c>
      <c r="K233" s="44"/>
      <c r="L233" s="44"/>
      <c r="M233" s="44"/>
      <c r="N233" s="44"/>
      <c r="O233" s="44"/>
      <c r="P233" s="44"/>
      <c r="Q233" s="44"/>
      <c r="R233" s="44"/>
      <c r="S233" s="262">
        <f t="shared" si="41"/>
        <v>0</v>
      </c>
      <c r="T233" s="266" t="str">
        <f t="shared" si="42"/>
        <v>Economico</v>
      </c>
      <c r="U233">
        <f>VLOOKUP(T233,TABLAS!$J$4:$L$9,3,FALSE)</f>
        <v>1320</v>
      </c>
      <c r="V233">
        <f t="shared" si="51"/>
        <v>2026</v>
      </c>
      <c r="W233" t="str">
        <f>INICIO!$C$28</f>
        <v>2026</v>
      </c>
      <c r="X233" s="268">
        <f t="shared" si="43"/>
        <v>0</v>
      </c>
      <c r="Y233" s="269" t="str">
        <f>IF(X233&lt;TABLAS!$P$18,TABLAS!$Q$18,IF(X233&lt;TABLAS!$P$19,TABLAS!$Q$19,IF(X233&lt;TABLAS!$P$20,TABLAS!$Q$20,IF(X233&lt;TABLAS!$P$21,TABLAS!$Q$21,IF(X233&lt;TABLAS!$P$22,TABLAS!$Q$22,IF(X233&lt;TABLAS!$P$23,TABLAS!$Q$23,IF(X233&lt;TABLAS!$P$24,TABLAS!$Q$24,IF(X233&lt;TABLAS!$P$25,TABLAS!$Q$25,IF(X233&lt;TABLAS!$P$26,TABLAS!$Q$26,IF(X233&lt;TABLAS!$P$27,TABLAS!$Q$27,IF(X233&gt;=TABLAS!$O$28,TABLAS!$Q$28)))))))))))</f>
        <v>0 a 5</v>
      </c>
      <c r="Z233" s="262">
        <f>VLOOKUP(Y233,TABLAS!$J$18:$K$28,2,FALSE)</f>
        <v>1</v>
      </c>
      <c r="AA233" s="274" t="s">
        <v>262</v>
      </c>
      <c r="AB233" s="262">
        <f>VLOOKUP(AA233,TABLAS!$K$34:$L$39,2,FALSE)</f>
        <v>1</v>
      </c>
      <c r="AC233" s="262" t="str">
        <f>INICIO!$C$11</f>
        <v>ZONA 6</v>
      </c>
      <c r="AD233" s="263">
        <f>VLOOKUP(AC233,TABLAS!$V$18:$W$28,2,FALSE)</f>
        <v>1.1000000000000001</v>
      </c>
      <c r="AE233" s="44"/>
      <c r="AF233" s="44"/>
      <c r="AG233" s="279">
        <f t="shared" si="44"/>
        <v>0</v>
      </c>
      <c r="AH233" s="255">
        <f>IF($AG233&lt;TABLAS!$O$4,TABLAS!$P$4,IF($AG233&lt;TABLAS!$O$5,TABLAS!$P$5,IF($AG233&lt;TABLAS!$O$6,TABLAS!$P$6,IF($AG233&gt;TABLAS!$N$7,TABLAS!$P$7))))</f>
        <v>1</v>
      </c>
      <c r="AI233" s="255">
        <f>VLOOKUP($AH233,TABLAS!$P$4:$R$7,3,FALSE)</f>
        <v>3.4999999999999996E-3</v>
      </c>
      <c r="AJ233" s="255">
        <f>VLOOKUP($AH$3,TABLAS!$P$4:$R$7,2,FALSE)</f>
        <v>0</v>
      </c>
      <c r="AK233" s="280">
        <f t="shared" si="45"/>
        <v>-3.4999999999999996E-3</v>
      </c>
      <c r="AL233" s="44"/>
      <c r="AM233" s="44"/>
      <c r="AN233" s="281">
        <f t="shared" si="46"/>
        <v>0</v>
      </c>
      <c r="AO233" s="44"/>
      <c r="AP233" s="235">
        <f t="shared" si="47"/>
        <v>0</v>
      </c>
      <c r="AQ233" s="44"/>
      <c r="AR233" s="282">
        <f t="shared" si="48"/>
        <v>0</v>
      </c>
      <c r="AS233" s="283">
        <f t="shared" si="49"/>
        <v>0</v>
      </c>
      <c r="AT233" s="44"/>
      <c r="AU233" s="44"/>
      <c r="AV233" s="44"/>
      <c r="AW233" s="44"/>
      <c r="AX233" s="44"/>
      <c r="AY233" s="44"/>
      <c r="AZ233" s="44"/>
      <c r="BA233" s="44"/>
      <c r="BB233" s="44"/>
      <c r="BC233" s="44"/>
      <c r="BD233" s="44"/>
      <c r="BE233" s="44"/>
      <c r="BF233" s="44"/>
      <c r="BG233" s="44"/>
      <c r="BH233" s="44"/>
    </row>
    <row r="234" spans="1:60" ht="35.1" customHeight="1" thickBot="1" x14ac:dyDescent="0.45">
      <c r="A234" s="41">
        <f t="shared" si="50"/>
        <v>232</v>
      </c>
      <c r="B234" s="42">
        <f>Hoja2!B241</f>
        <v>0</v>
      </c>
      <c r="C234" s="14">
        <f>Hoja2!P241</f>
        <v>0</v>
      </c>
      <c r="D234" s="16">
        <f>Hoja2!C241</f>
        <v>0</v>
      </c>
      <c r="E234" s="15">
        <f>Hoja4!J241</f>
        <v>0</v>
      </c>
      <c r="F234" s="15">
        <f>Hoja4!N241</f>
        <v>0</v>
      </c>
      <c r="G234" s="15"/>
      <c r="H234" s="15">
        <f t="shared" si="39"/>
        <v>0</v>
      </c>
      <c r="I234" s="15">
        <f t="shared" si="40"/>
        <v>0</v>
      </c>
      <c r="J234" s="289" t="s">
        <v>209</v>
      </c>
      <c r="K234" s="44"/>
      <c r="L234" s="44"/>
      <c r="M234" s="44"/>
      <c r="N234" s="44"/>
      <c r="O234" s="44"/>
      <c r="P234" s="44"/>
      <c r="Q234" s="44"/>
      <c r="R234" s="44"/>
      <c r="S234" s="262">
        <f t="shared" si="41"/>
        <v>0</v>
      </c>
      <c r="T234" s="266" t="str">
        <f t="shared" si="42"/>
        <v>Economico</v>
      </c>
      <c r="U234">
        <f>VLOOKUP(T234,TABLAS!$J$4:$L$9,3,FALSE)</f>
        <v>1320</v>
      </c>
      <c r="V234">
        <f t="shared" si="51"/>
        <v>2026</v>
      </c>
      <c r="W234" t="str">
        <f>INICIO!$C$28</f>
        <v>2026</v>
      </c>
      <c r="X234" s="268">
        <f t="shared" si="43"/>
        <v>0</v>
      </c>
      <c r="Y234" s="269" t="str">
        <f>IF(X234&lt;TABLAS!$P$18,TABLAS!$Q$18,IF(X234&lt;TABLAS!$P$19,TABLAS!$Q$19,IF(X234&lt;TABLAS!$P$20,TABLAS!$Q$20,IF(X234&lt;TABLAS!$P$21,TABLAS!$Q$21,IF(X234&lt;TABLAS!$P$22,TABLAS!$Q$22,IF(X234&lt;TABLAS!$P$23,TABLAS!$Q$23,IF(X234&lt;TABLAS!$P$24,TABLAS!$Q$24,IF(X234&lt;TABLAS!$P$25,TABLAS!$Q$25,IF(X234&lt;TABLAS!$P$26,TABLAS!$Q$26,IF(X234&lt;TABLAS!$P$27,TABLAS!$Q$27,IF(X234&gt;=TABLAS!$O$28,TABLAS!$Q$28)))))))))))</f>
        <v>0 a 5</v>
      </c>
      <c r="Z234" s="262">
        <f>VLOOKUP(Y234,TABLAS!$J$18:$K$28,2,FALSE)</f>
        <v>1</v>
      </c>
      <c r="AA234" s="274" t="s">
        <v>262</v>
      </c>
      <c r="AB234" s="262">
        <f>VLOOKUP(AA234,TABLAS!$K$34:$L$39,2,FALSE)</f>
        <v>1</v>
      </c>
      <c r="AC234" s="262" t="str">
        <f>INICIO!$C$11</f>
        <v>ZONA 6</v>
      </c>
      <c r="AD234" s="263">
        <f>VLOOKUP(AC234,TABLAS!$V$18:$W$28,2,FALSE)</f>
        <v>1.1000000000000001</v>
      </c>
      <c r="AE234" s="44"/>
      <c r="AF234" s="44"/>
      <c r="AG234" s="279">
        <f t="shared" si="44"/>
        <v>0</v>
      </c>
      <c r="AH234" s="255">
        <f>IF($AG234&lt;TABLAS!$O$4,TABLAS!$P$4,IF($AG234&lt;TABLAS!$O$5,TABLAS!$P$5,IF($AG234&lt;TABLAS!$O$6,TABLAS!$P$6,IF($AG234&gt;TABLAS!$N$7,TABLAS!$P$7))))</f>
        <v>1</v>
      </c>
      <c r="AI234" s="255">
        <f>VLOOKUP($AH234,TABLAS!$P$4:$R$7,3,FALSE)</f>
        <v>3.4999999999999996E-3</v>
      </c>
      <c r="AJ234" s="255">
        <f>VLOOKUP($AH$3,TABLAS!$P$4:$R$7,2,FALSE)</f>
        <v>0</v>
      </c>
      <c r="AK234" s="280">
        <f t="shared" si="45"/>
        <v>-3.4999999999999996E-3</v>
      </c>
      <c r="AL234" s="44"/>
      <c r="AM234" s="44"/>
      <c r="AN234" s="281">
        <f t="shared" si="46"/>
        <v>0</v>
      </c>
      <c r="AO234" s="44"/>
      <c r="AP234" s="235">
        <f t="shared" si="47"/>
        <v>0</v>
      </c>
      <c r="AQ234" s="44"/>
      <c r="AR234" s="282">
        <f t="shared" si="48"/>
        <v>0</v>
      </c>
      <c r="AS234" s="283">
        <f t="shared" si="49"/>
        <v>0</v>
      </c>
      <c r="AT234" s="44"/>
      <c r="AU234" s="44"/>
      <c r="AV234" s="44"/>
      <c r="AW234" s="44"/>
      <c r="AX234" s="44"/>
      <c r="AY234" s="44"/>
      <c r="AZ234" s="44"/>
      <c r="BA234" s="44"/>
      <c r="BB234" s="44"/>
      <c r="BC234" s="44"/>
      <c r="BD234" s="44"/>
      <c r="BE234" s="44"/>
      <c r="BF234" s="44"/>
      <c r="BG234" s="44"/>
      <c r="BH234" s="44"/>
    </row>
    <row r="235" spans="1:60" ht="35.1" customHeight="1" thickBot="1" x14ac:dyDescent="0.45">
      <c r="A235" s="41">
        <f t="shared" si="50"/>
        <v>233</v>
      </c>
      <c r="B235" s="42">
        <f>Hoja2!B242</f>
        <v>0</v>
      </c>
      <c r="C235" s="14">
        <f>Hoja2!P242</f>
        <v>0</v>
      </c>
      <c r="D235" s="16">
        <f>Hoja2!C242</f>
        <v>0</v>
      </c>
      <c r="E235" s="15">
        <f>Hoja4!J242</f>
        <v>0</v>
      </c>
      <c r="F235" s="15">
        <f>Hoja4!N242</f>
        <v>0</v>
      </c>
      <c r="G235" s="15"/>
      <c r="H235" s="15">
        <f t="shared" si="39"/>
        <v>0</v>
      </c>
      <c r="I235" s="15">
        <f t="shared" si="40"/>
        <v>0</v>
      </c>
      <c r="J235" s="289" t="s">
        <v>209</v>
      </c>
      <c r="K235" s="44"/>
      <c r="L235" s="44"/>
      <c r="M235" s="44"/>
      <c r="N235" s="44"/>
      <c r="O235" s="44"/>
      <c r="P235" s="44"/>
      <c r="Q235" s="44"/>
      <c r="R235" s="44"/>
      <c r="S235" s="262">
        <f t="shared" si="41"/>
        <v>0</v>
      </c>
      <c r="T235" s="266" t="str">
        <f t="shared" si="42"/>
        <v>Economico</v>
      </c>
      <c r="U235">
        <f>VLOOKUP(T235,TABLAS!$J$4:$L$9,3,FALSE)</f>
        <v>1320</v>
      </c>
      <c r="V235">
        <f t="shared" si="51"/>
        <v>2026</v>
      </c>
      <c r="W235" t="str">
        <f>INICIO!$C$28</f>
        <v>2026</v>
      </c>
      <c r="X235" s="268">
        <f t="shared" si="43"/>
        <v>0</v>
      </c>
      <c r="Y235" s="269" t="str">
        <f>IF(X235&lt;TABLAS!$P$18,TABLAS!$Q$18,IF(X235&lt;TABLAS!$P$19,TABLAS!$Q$19,IF(X235&lt;TABLAS!$P$20,TABLAS!$Q$20,IF(X235&lt;TABLAS!$P$21,TABLAS!$Q$21,IF(X235&lt;TABLAS!$P$22,TABLAS!$Q$22,IF(X235&lt;TABLAS!$P$23,TABLAS!$Q$23,IF(X235&lt;TABLAS!$P$24,TABLAS!$Q$24,IF(X235&lt;TABLAS!$P$25,TABLAS!$Q$25,IF(X235&lt;TABLAS!$P$26,TABLAS!$Q$26,IF(X235&lt;TABLAS!$P$27,TABLAS!$Q$27,IF(X235&gt;=TABLAS!$O$28,TABLAS!$Q$28)))))))))))</f>
        <v>0 a 5</v>
      </c>
      <c r="Z235" s="262">
        <f>VLOOKUP(Y235,TABLAS!$J$18:$K$28,2,FALSE)</f>
        <v>1</v>
      </c>
      <c r="AA235" s="274" t="s">
        <v>262</v>
      </c>
      <c r="AB235" s="262">
        <f>VLOOKUP(AA235,TABLAS!$K$34:$L$39,2,FALSE)</f>
        <v>1</v>
      </c>
      <c r="AC235" s="262" t="str">
        <f>INICIO!$C$11</f>
        <v>ZONA 6</v>
      </c>
      <c r="AD235" s="263">
        <f>VLOOKUP(AC235,TABLAS!$V$18:$W$28,2,FALSE)</f>
        <v>1.1000000000000001</v>
      </c>
      <c r="AE235" s="44"/>
      <c r="AF235" s="44"/>
      <c r="AG235" s="279">
        <f t="shared" si="44"/>
        <v>0</v>
      </c>
      <c r="AH235" s="255">
        <f>IF($AG235&lt;TABLAS!$O$4,TABLAS!$P$4,IF($AG235&lt;TABLAS!$O$5,TABLAS!$P$5,IF($AG235&lt;TABLAS!$O$6,TABLAS!$P$6,IF($AG235&gt;TABLAS!$N$7,TABLAS!$P$7))))</f>
        <v>1</v>
      </c>
      <c r="AI235" s="255">
        <f>VLOOKUP($AH235,TABLAS!$P$4:$R$7,3,FALSE)</f>
        <v>3.4999999999999996E-3</v>
      </c>
      <c r="AJ235" s="255">
        <f>VLOOKUP($AH$3,TABLAS!$P$4:$R$7,2,FALSE)</f>
        <v>0</v>
      </c>
      <c r="AK235" s="280">
        <f t="shared" si="45"/>
        <v>-3.4999999999999996E-3</v>
      </c>
      <c r="AL235" s="44"/>
      <c r="AM235" s="44"/>
      <c r="AN235" s="281">
        <f t="shared" si="46"/>
        <v>0</v>
      </c>
      <c r="AO235" s="44"/>
      <c r="AP235" s="235">
        <f t="shared" si="47"/>
        <v>0</v>
      </c>
      <c r="AQ235" s="44"/>
      <c r="AR235" s="282">
        <f t="shared" si="48"/>
        <v>0</v>
      </c>
      <c r="AS235" s="283">
        <f t="shared" si="49"/>
        <v>0</v>
      </c>
      <c r="AT235" s="44"/>
      <c r="AU235" s="44"/>
      <c r="AV235" s="44"/>
      <c r="AW235" s="44"/>
      <c r="AX235" s="44"/>
      <c r="AY235" s="44"/>
      <c r="AZ235" s="44"/>
      <c r="BA235" s="44"/>
      <c r="BB235" s="44"/>
      <c r="BC235" s="44"/>
      <c r="BD235" s="44"/>
      <c r="BE235" s="44"/>
      <c r="BF235" s="44"/>
      <c r="BG235" s="44"/>
      <c r="BH235" s="44"/>
    </row>
    <row r="236" spans="1:60" ht="35.1" customHeight="1" thickBot="1" x14ac:dyDescent="0.45">
      <c r="A236" s="41">
        <f t="shared" si="50"/>
        <v>234</v>
      </c>
      <c r="B236" s="42">
        <f>Hoja2!B243</f>
        <v>0</v>
      </c>
      <c r="C236" s="14">
        <f>Hoja2!P243</f>
        <v>0</v>
      </c>
      <c r="D236" s="16">
        <f>Hoja2!C243</f>
        <v>0</v>
      </c>
      <c r="E236" s="15">
        <f>Hoja4!J243</f>
        <v>0</v>
      </c>
      <c r="F236" s="15">
        <f>Hoja4!N243</f>
        <v>0</v>
      </c>
      <c r="G236" s="15"/>
      <c r="H236" s="15">
        <f t="shared" si="39"/>
        <v>0</v>
      </c>
      <c r="I236" s="15">
        <f t="shared" si="40"/>
        <v>0</v>
      </c>
      <c r="J236" s="289" t="s">
        <v>209</v>
      </c>
      <c r="K236" s="44"/>
      <c r="L236" s="44"/>
      <c r="M236" s="44"/>
      <c r="N236" s="44"/>
      <c r="O236" s="44"/>
      <c r="P236" s="44"/>
      <c r="Q236" s="44"/>
      <c r="R236" s="44"/>
      <c r="S236" s="262">
        <f t="shared" si="41"/>
        <v>0</v>
      </c>
      <c r="T236" s="266" t="str">
        <f t="shared" si="42"/>
        <v>Economico</v>
      </c>
      <c r="U236">
        <f>VLOOKUP(T236,TABLAS!$J$4:$L$9,3,FALSE)</f>
        <v>1320</v>
      </c>
      <c r="V236">
        <f t="shared" si="51"/>
        <v>2026</v>
      </c>
      <c r="W236" t="str">
        <f>INICIO!$C$28</f>
        <v>2026</v>
      </c>
      <c r="X236" s="268">
        <f t="shared" si="43"/>
        <v>0</v>
      </c>
      <c r="Y236" s="269" t="str">
        <f>IF(X236&lt;TABLAS!$P$18,TABLAS!$Q$18,IF(X236&lt;TABLAS!$P$19,TABLAS!$Q$19,IF(X236&lt;TABLAS!$P$20,TABLAS!$Q$20,IF(X236&lt;TABLAS!$P$21,TABLAS!$Q$21,IF(X236&lt;TABLAS!$P$22,TABLAS!$Q$22,IF(X236&lt;TABLAS!$P$23,TABLAS!$Q$23,IF(X236&lt;TABLAS!$P$24,TABLAS!$Q$24,IF(X236&lt;TABLAS!$P$25,TABLAS!$Q$25,IF(X236&lt;TABLAS!$P$26,TABLAS!$Q$26,IF(X236&lt;TABLAS!$P$27,TABLAS!$Q$27,IF(X236&gt;=TABLAS!$O$28,TABLAS!$Q$28)))))))))))</f>
        <v>0 a 5</v>
      </c>
      <c r="Z236" s="262">
        <f>VLOOKUP(Y236,TABLAS!$J$18:$K$28,2,FALSE)</f>
        <v>1</v>
      </c>
      <c r="AA236" s="274" t="s">
        <v>262</v>
      </c>
      <c r="AB236" s="262">
        <f>VLOOKUP(AA236,TABLAS!$K$34:$L$39,2,FALSE)</f>
        <v>1</v>
      </c>
      <c r="AC236" s="262" t="str">
        <f>INICIO!$C$11</f>
        <v>ZONA 6</v>
      </c>
      <c r="AD236" s="263">
        <f>VLOOKUP(AC236,TABLAS!$V$18:$W$28,2,FALSE)</f>
        <v>1.1000000000000001</v>
      </c>
      <c r="AE236" s="44"/>
      <c r="AF236" s="44"/>
      <c r="AG236" s="279">
        <f t="shared" si="44"/>
        <v>0</v>
      </c>
      <c r="AH236" s="255">
        <f>IF($AG236&lt;TABLAS!$O$4,TABLAS!$P$4,IF($AG236&lt;TABLAS!$O$5,TABLAS!$P$5,IF($AG236&lt;TABLAS!$O$6,TABLAS!$P$6,IF($AG236&gt;TABLAS!$N$7,TABLAS!$P$7))))</f>
        <v>1</v>
      </c>
      <c r="AI236" s="255">
        <f>VLOOKUP($AH236,TABLAS!$P$4:$R$7,3,FALSE)</f>
        <v>3.4999999999999996E-3</v>
      </c>
      <c r="AJ236" s="255">
        <f>VLOOKUP($AH$3,TABLAS!$P$4:$R$7,2,FALSE)</f>
        <v>0</v>
      </c>
      <c r="AK236" s="280">
        <f t="shared" si="45"/>
        <v>-3.4999999999999996E-3</v>
      </c>
      <c r="AL236" s="44"/>
      <c r="AM236" s="44"/>
      <c r="AN236" s="281">
        <f t="shared" si="46"/>
        <v>0</v>
      </c>
      <c r="AO236" s="44"/>
      <c r="AP236" s="235">
        <f t="shared" si="47"/>
        <v>0</v>
      </c>
      <c r="AQ236" s="44"/>
      <c r="AR236" s="282">
        <f t="shared" si="48"/>
        <v>0</v>
      </c>
      <c r="AS236" s="283">
        <f t="shared" si="49"/>
        <v>0</v>
      </c>
      <c r="AT236" s="44"/>
      <c r="AU236" s="44"/>
      <c r="AV236" s="44"/>
      <c r="AW236" s="44"/>
      <c r="AX236" s="44"/>
      <c r="AY236" s="44"/>
      <c r="AZ236" s="44"/>
      <c r="BA236" s="44"/>
      <c r="BB236" s="44"/>
      <c r="BC236" s="44"/>
      <c r="BD236" s="44"/>
      <c r="BE236" s="44"/>
      <c r="BF236" s="44"/>
      <c r="BG236" s="44"/>
      <c r="BH236" s="44"/>
    </row>
    <row r="237" spans="1:60" ht="35.1" customHeight="1" thickBot="1" x14ac:dyDescent="0.45">
      <c r="A237" s="22">
        <f t="shared" si="50"/>
        <v>235</v>
      </c>
      <c r="B237" s="43">
        <f>Hoja2!B244</f>
        <v>0</v>
      </c>
      <c r="C237" s="38">
        <f>Hoja2!P244</f>
        <v>0</v>
      </c>
      <c r="D237" s="39">
        <f>Hoja2!C244</f>
        <v>0</v>
      </c>
      <c r="E237" s="40">
        <f>Hoja4!J244</f>
        <v>0</v>
      </c>
      <c r="F237" s="40">
        <f>Hoja4!N244</f>
        <v>0</v>
      </c>
      <c r="G237" s="40"/>
      <c r="H237" s="40">
        <f t="shared" si="39"/>
        <v>0</v>
      </c>
      <c r="I237" s="40">
        <f t="shared" si="40"/>
        <v>0</v>
      </c>
      <c r="J237" s="290" t="s">
        <v>209</v>
      </c>
      <c r="K237" s="44"/>
      <c r="L237" s="44"/>
      <c r="M237" s="44"/>
      <c r="N237" s="44"/>
      <c r="O237" s="44"/>
      <c r="P237" s="44"/>
      <c r="Q237" s="44"/>
      <c r="R237" s="44"/>
      <c r="S237" s="262">
        <f t="shared" si="41"/>
        <v>0</v>
      </c>
      <c r="T237" s="266" t="str">
        <f t="shared" si="42"/>
        <v>Economico</v>
      </c>
      <c r="U237">
        <f>VLOOKUP(T237,TABLAS!$J$4:$L$9,3,FALSE)</f>
        <v>1320</v>
      </c>
      <c r="V237">
        <f t="shared" si="51"/>
        <v>2026</v>
      </c>
      <c r="W237" t="str">
        <f>INICIO!$C$28</f>
        <v>2026</v>
      </c>
      <c r="X237" s="268">
        <f t="shared" si="43"/>
        <v>0</v>
      </c>
      <c r="Y237" s="269" t="str">
        <f>IF(X237&lt;TABLAS!$P$18,TABLAS!$Q$18,IF(X237&lt;TABLAS!$P$19,TABLAS!$Q$19,IF(X237&lt;TABLAS!$P$20,TABLAS!$Q$20,IF(X237&lt;TABLAS!$P$21,TABLAS!$Q$21,IF(X237&lt;TABLAS!$P$22,TABLAS!$Q$22,IF(X237&lt;TABLAS!$P$23,TABLAS!$Q$23,IF(X237&lt;TABLAS!$P$24,TABLAS!$Q$24,IF(X237&lt;TABLAS!$P$25,TABLAS!$Q$25,IF(X237&lt;TABLAS!$P$26,TABLAS!$Q$26,IF(X237&lt;TABLAS!$P$27,TABLAS!$Q$27,IF(X237&gt;=TABLAS!$O$28,TABLAS!$Q$28)))))))))))</f>
        <v>0 a 5</v>
      </c>
      <c r="Z237" s="262">
        <f>VLOOKUP(Y237,TABLAS!$J$18:$K$28,2,FALSE)</f>
        <v>1</v>
      </c>
      <c r="AA237" s="274" t="s">
        <v>262</v>
      </c>
      <c r="AB237" s="262">
        <f>VLOOKUP(AA237,TABLAS!$K$34:$L$39,2,FALSE)</f>
        <v>1</v>
      </c>
      <c r="AC237" s="262" t="str">
        <f>INICIO!$C$11</f>
        <v>ZONA 6</v>
      </c>
      <c r="AD237" s="263">
        <f>VLOOKUP(AC237,TABLAS!$V$18:$W$28,2,FALSE)</f>
        <v>1.1000000000000001</v>
      </c>
      <c r="AE237" s="44"/>
      <c r="AF237" s="44"/>
      <c r="AG237" s="279">
        <f t="shared" si="44"/>
        <v>0</v>
      </c>
      <c r="AH237" s="255">
        <f>IF($AG237&lt;TABLAS!$O$4,TABLAS!$P$4,IF($AG237&lt;TABLAS!$O$5,TABLAS!$P$5,IF($AG237&lt;TABLAS!$O$6,TABLAS!$P$6,IF($AG237&gt;TABLAS!$N$7,TABLAS!$P$7))))</f>
        <v>1</v>
      </c>
      <c r="AI237" s="255">
        <f>VLOOKUP($AH237,TABLAS!$P$4:$R$7,3,FALSE)</f>
        <v>3.4999999999999996E-3</v>
      </c>
      <c r="AJ237" s="255">
        <f>VLOOKUP($AH$3,TABLAS!$P$4:$R$7,2,FALSE)</f>
        <v>0</v>
      </c>
      <c r="AK237" s="280">
        <f t="shared" si="45"/>
        <v>-3.4999999999999996E-3</v>
      </c>
      <c r="AL237" s="44"/>
      <c r="AM237" s="44"/>
      <c r="AN237" s="281">
        <f t="shared" si="46"/>
        <v>0</v>
      </c>
      <c r="AO237" s="44"/>
      <c r="AP237" s="235">
        <f t="shared" si="47"/>
        <v>0</v>
      </c>
      <c r="AQ237" s="44"/>
      <c r="AR237" s="282">
        <f t="shared" si="48"/>
        <v>0</v>
      </c>
      <c r="AS237" s="283">
        <f t="shared" si="49"/>
        <v>0</v>
      </c>
      <c r="AT237" s="44"/>
      <c r="AU237" s="44"/>
      <c r="AV237" s="44"/>
      <c r="AW237" s="44"/>
      <c r="AX237" s="44"/>
      <c r="AY237" s="44"/>
      <c r="AZ237" s="44"/>
      <c r="BA237" s="44"/>
      <c r="BB237" s="44"/>
      <c r="BC237" s="44"/>
      <c r="BD237" s="44"/>
      <c r="BE237" s="44"/>
      <c r="BF237" s="44"/>
      <c r="BG237" s="44"/>
      <c r="BH237" s="44"/>
    </row>
    <row r="238" spans="1:60" ht="35.1" customHeight="1" thickBot="1" x14ac:dyDescent="0.45">
      <c r="A238" s="41">
        <f t="shared" si="50"/>
        <v>236</v>
      </c>
      <c r="B238" s="42">
        <f>Hoja2!B245</f>
        <v>0</v>
      </c>
      <c r="C238" s="14">
        <f>Hoja2!P245</f>
        <v>0</v>
      </c>
      <c r="D238" s="16">
        <f>Hoja2!C245</f>
        <v>0</v>
      </c>
      <c r="E238" s="15">
        <f>Hoja4!J245</f>
        <v>0</v>
      </c>
      <c r="F238" s="15">
        <f>Hoja4!N245</f>
        <v>0</v>
      </c>
      <c r="G238" s="15"/>
      <c r="H238" s="15">
        <f t="shared" si="39"/>
        <v>0</v>
      </c>
      <c r="I238" s="15">
        <f t="shared" si="40"/>
        <v>0</v>
      </c>
      <c r="J238" s="289" t="s">
        <v>209</v>
      </c>
      <c r="K238" s="44"/>
      <c r="L238" s="44"/>
      <c r="M238" s="44"/>
      <c r="N238" s="44"/>
      <c r="O238" s="44"/>
      <c r="P238" s="44"/>
      <c r="Q238" s="44"/>
      <c r="R238" s="44"/>
      <c r="S238" s="262">
        <f t="shared" si="41"/>
        <v>0</v>
      </c>
      <c r="T238" s="266" t="str">
        <f t="shared" si="42"/>
        <v>Economico</v>
      </c>
      <c r="U238">
        <f>VLOOKUP(T238,TABLAS!$J$4:$L$9,3,FALSE)</f>
        <v>1320</v>
      </c>
      <c r="V238">
        <f t="shared" si="51"/>
        <v>2026</v>
      </c>
      <c r="W238" t="str">
        <f>INICIO!$C$28</f>
        <v>2026</v>
      </c>
      <c r="X238" s="268">
        <f t="shared" si="43"/>
        <v>0</v>
      </c>
      <c r="Y238" s="269" t="str">
        <f>IF(X238&lt;TABLAS!$P$18,TABLAS!$Q$18,IF(X238&lt;TABLAS!$P$19,TABLAS!$Q$19,IF(X238&lt;TABLAS!$P$20,TABLAS!$Q$20,IF(X238&lt;TABLAS!$P$21,TABLAS!$Q$21,IF(X238&lt;TABLAS!$P$22,TABLAS!$Q$22,IF(X238&lt;TABLAS!$P$23,TABLAS!$Q$23,IF(X238&lt;TABLAS!$P$24,TABLAS!$Q$24,IF(X238&lt;TABLAS!$P$25,TABLAS!$Q$25,IF(X238&lt;TABLAS!$P$26,TABLAS!$Q$26,IF(X238&lt;TABLAS!$P$27,TABLAS!$Q$27,IF(X238&gt;=TABLAS!$O$28,TABLAS!$Q$28)))))))))))</f>
        <v>0 a 5</v>
      </c>
      <c r="Z238" s="262">
        <f>VLOOKUP(Y238,TABLAS!$J$18:$K$28,2,FALSE)</f>
        <v>1</v>
      </c>
      <c r="AA238" s="274" t="s">
        <v>262</v>
      </c>
      <c r="AB238" s="262">
        <f>VLOOKUP(AA238,TABLAS!$K$34:$L$39,2,FALSE)</f>
        <v>1</v>
      </c>
      <c r="AC238" s="262" t="str">
        <f>INICIO!$C$11</f>
        <v>ZONA 6</v>
      </c>
      <c r="AD238" s="263">
        <f>VLOOKUP(AC238,TABLAS!$V$18:$W$28,2,FALSE)</f>
        <v>1.1000000000000001</v>
      </c>
      <c r="AE238" s="44"/>
      <c r="AF238" s="44"/>
      <c r="AG238" s="279">
        <f t="shared" si="44"/>
        <v>0</v>
      </c>
      <c r="AH238" s="255">
        <f>IF($AG238&lt;TABLAS!$O$4,TABLAS!$P$4,IF($AG238&lt;TABLAS!$O$5,TABLAS!$P$5,IF($AG238&lt;TABLAS!$O$6,TABLAS!$P$6,IF($AG238&gt;TABLAS!$N$7,TABLAS!$P$7))))</f>
        <v>1</v>
      </c>
      <c r="AI238" s="255">
        <f>VLOOKUP($AH238,TABLAS!$P$4:$R$7,3,FALSE)</f>
        <v>3.4999999999999996E-3</v>
      </c>
      <c r="AJ238" s="255">
        <f>VLOOKUP($AH$3,TABLAS!$P$4:$R$7,2,FALSE)</f>
        <v>0</v>
      </c>
      <c r="AK238" s="280">
        <f t="shared" si="45"/>
        <v>-3.4999999999999996E-3</v>
      </c>
      <c r="AL238" s="44"/>
      <c r="AM238" s="44"/>
      <c r="AN238" s="281">
        <f t="shared" si="46"/>
        <v>0</v>
      </c>
      <c r="AO238" s="44"/>
      <c r="AP238" s="235">
        <f t="shared" si="47"/>
        <v>0</v>
      </c>
      <c r="AQ238" s="44"/>
      <c r="AR238" s="282">
        <f t="shared" si="48"/>
        <v>0</v>
      </c>
      <c r="AS238" s="283">
        <f t="shared" si="49"/>
        <v>0</v>
      </c>
      <c r="AT238" s="44"/>
      <c r="AU238" s="44"/>
      <c r="AV238" s="44"/>
      <c r="AW238" s="44"/>
      <c r="AX238" s="44"/>
      <c r="AY238" s="44"/>
      <c r="AZ238" s="44"/>
      <c r="BA238" s="44"/>
      <c r="BB238" s="44"/>
      <c r="BC238" s="44"/>
      <c r="BD238" s="44"/>
      <c r="BE238" s="44"/>
      <c r="BF238" s="44"/>
      <c r="BG238" s="44"/>
      <c r="BH238" s="44"/>
    </row>
    <row r="239" spans="1:60" ht="35.1" customHeight="1" thickBot="1" x14ac:dyDescent="0.45">
      <c r="A239" s="41">
        <f t="shared" si="50"/>
        <v>237</v>
      </c>
      <c r="B239" s="42">
        <f>Hoja2!B246</f>
        <v>0</v>
      </c>
      <c r="C239" s="14">
        <f>Hoja2!P246</f>
        <v>0</v>
      </c>
      <c r="D239" s="16">
        <f>Hoja2!C246</f>
        <v>0</v>
      </c>
      <c r="E239" s="15">
        <f>Hoja4!J246</f>
        <v>0</v>
      </c>
      <c r="F239" s="15">
        <f>Hoja4!N246</f>
        <v>0</v>
      </c>
      <c r="G239" s="15"/>
      <c r="H239" s="15">
        <f t="shared" si="39"/>
        <v>0</v>
      </c>
      <c r="I239" s="15">
        <f t="shared" si="40"/>
        <v>0</v>
      </c>
      <c r="J239" s="289" t="s">
        <v>209</v>
      </c>
      <c r="K239" s="44"/>
      <c r="L239" s="44"/>
      <c r="M239" s="44"/>
      <c r="N239" s="44"/>
      <c r="O239" s="44"/>
      <c r="P239" s="44"/>
      <c r="Q239" s="44"/>
      <c r="R239" s="44"/>
      <c r="S239" s="262">
        <f t="shared" si="41"/>
        <v>0</v>
      </c>
      <c r="T239" s="266" t="str">
        <f t="shared" si="42"/>
        <v>Economico</v>
      </c>
      <c r="U239">
        <f>VLOOKUP(T239,TABLAS!$J$4:$L$9,3,FALSE)</f>
        <v>1320</v>
      </c>
      <c r="V239">
        <f t="shared" si="51"/>
        <v>2026</v>
      </c>
      <c r="W239" t="str">
        <f>INICIO!$C$28</f>
        <v>2026</v>
      </c>
      <c r="X239" s="268">
        <f t="shared" si="43"/>
        <v>0</v>
      </c>
      <c r="Y239" s="269" t="str">
        <f>IF(X239&lt;TABLAS!$P$18,TABLAS!$Q$18,IF(X239&lt;TABLAS!$P$19,TABLAS!$Q$19,IF(X239&lt;TABLAS!$P$20,TABLAS!$Q$20,IF(X239&lt;TABLAS!$P$21,TABLAS!$Q$21,IF(X239&lt;TABLAS!$P$22,TABLAS!$Q$22,IF(X239&lt;TABLAS!$P$23,TABLAS!$Q$23,IF(X239&lt;TABLAS!$P$24,TABLAS!$Q$24,IF(X239&lt;TABLAS!$P$25,TABLAS!$Q$25,IF(X239&lt;TABLAS!$P$26,TABLAS!$Q$26,IF(X239&lt;TABLAS!$P$27,TABLAS!$Q$27,IF(X239&gt;=TABLAS!$O$28,TABLAS!$Q$28)))))))))))</f>
        <v>0 a 5</v>
      </c>
      <c r="Z239" s="262">
        <f>VLOOKUP(Y239,TABLAS!$J$18:$K$28,2,FALSE)</f>
        <v>1</v>
      </c>
      <c r="AA239" s="274" t="s">
        <v>262</v>
      </c>
      <c r="AB239" s="262">
        <f>VLOOKUP(AA239,TABLAS!$K$34:$L$39,2,FALSE)</f>
        <v>1</v>
      </c>
      <c r="AC239" s="262" t="str">
        <f>INICIO!$C$11</f>
        <v>ZONA 6</v>
      </c>
      <c r="AD239" s="263">
        <f>VLOOKUP(AC239,TABLAS!$V$18:$W$28,2,FALSE)</f>
        <v>1.1000000000000001</v>
      </c>
      <c r="AE239" s="44"/>
      <c r="AF239" s="44"/>
      <c r="AG239" s="279">
        <f t="shared" si="44"/>
        <v>0</v>
      </c>
      <c r="AH239" s="255">
        <f>IF($AG239&lt;TABLAS!$O$4,TABLAS!$P$4,IF($AG239&lt;TABLAS!$O$5,TABLAS!$P$5,IF($AG239&lt;TABLAS!$O$6,TABLAS!$P$6,IF($AG239&gt;TABLAS!$N$7,TABLAS!$P$7))))</f>
        <v>1</v>
      </c>
      <c r="AI239" s="255">
        <f>VLOOKUP($AH239,TABLAS!$P$4:$R$7,3,FALSE)</f>
        <v>3.4999999999999996E-3</v>
      </c>
      <c r="AJ239" s="255">
        <f>VLOOKUP($AH$3,TABLAS!$P$4:$R$7,2,FALSE)</f>
        <v>0</v>
      </c>
      <c r="AK239" s="280">
        <f t="shared" si="45"/>
        <v>-3.4999999999999996E-3</v>
      </c>
      <c r="AL239" s="44"/>
      <c r="AM239" s="44"/>
      <c r="AN239" s="281">
        <f t="shared" si="46"/>
        <v>0</v>
      </c>
      <c r="AO239" s="44"/>
      <c r="AP239" s="235">
        <f t="shared" si="47"/>
        <v>0</v>
      </c>
      <c r="AQ239" s="44"/>
      <c r="AR239" s="282">
        <f t="shared" si="48"/>
        <v>0</v>
      </c>
      <c r="AS239" s="283">
        <f t="shared" si="49"/>
        <v>0</v>
      </c>
      <c r="AT239" s="44"/>
      <c r="AU239" s="44"/>
      <c r="AV239" s="44"/>
      <c r="AW239" s="44"/>
      <c r="AX239" s="44"/>
      <c r="AY239" s="44"/>
      <c r="AZ239" s="44"/>
      <c r="BA239" s="44"/>
      <c r="BB239" s="44"/>
      <c r="BC239" s="44"/>
      <c r="BD239" s="44"/>
      <c r="BE239" s="44"/>
      <c r="BF239" s="44"/>
      <c r="BG239" s="44"/>
      <c r="BH239" s="44"/>
    </row>
    <row r="240" spans="1:60" ht="35.1" customHeight="1" thickBot="1" x14ac:dyDescent="0.45">
      <c r="A240" s="41">
        <f t="shared" si="50"/>
        <v>238</v>
      </c>
      <c r="B240" s="42">
        <f>Hoja2!B247</f>
        <v>0</v>
      </c>
      <c r="C240" s="14">
        <f>Hoja2!P247</f>
        <v>0</v>
      </c>
      <c r="D240" s="16">
        <f>Hoja2!C247</f>
        <v>0</v>
      </c>
      <c r="E240" s="15">
        <f>Hoja4!J247</f>
        <v>0</v>
      </c>
      <c r="F240" s="15">
        <f>Hoja4!N247</f>
        <v>0</v>
      </c>
      <c r="G240" s="15"/>
      <c r="H240" s="15">
        <f t="shared" si="39"/>
        <v>0</v>
      </c>
      <c r="I240" s="15">
        <f t="shared" si="40"/>
        <v>0</v>
      </c>
      <c r="J240" s="289" t="s">
        <v>209</v>
      </c>
      <c r="K240" s="44"/>
      <c r="L240" s="44"/>
      <c r="M240" s="44"/>
      <c r="N240" s="44"/>
      <c r="O240" s="44"/>
      <c r="P240" s="44"/>
      <c r="Q240" s="44"/>
      <c r="R240" s="44"/>
      <c r="S240" s="262">
        <f t="shared" si="41"/>
        <v>0</v>
      </c>
      <c r="T240" s="266" t="str">
        <f t="shared" si="42"/>
        <v>Economico</v>
      </c>
      <c r="U240">
        <f>VLOOKUP(T240,TABLAS!$J$4:$L$9,3,FALSE)</f>
        <v>1320</v>
      </c>
      <c r="V240">
        <f t="shared" si="51"/>
        <v>2026</v>
      </c>
      <c r="W240" t="str">
        <f>INICIO!$C$28</f>
        <v>2026</v>
      </c>
      <c r="X240" s="268">
        <f t="shared" si="43"/>
        <v>0</v>
      </c>
      <c r="Y240" s="269" t="str">
        <f>IF(X240&lt;TABLAS!$P$18,TABLAS!$Q$18,IF(X240&lt;TABLAS!$P$19,TABLAS!$Q$19,IF(X240&lt;TABLAS!$P$20,TABLAS!$Q$20,IF(X240&lt;TABLAS!$P$21,TABLAS!$Q$21,IF(X240&lt;TABLAS!$P$22,TABLAS!$Q$22,IF(X240&lt;TABLAS!$P$23,TABLAS!$Q$23,IF(X240&lt;TABLAS!$P$24,TABLAS!$Q$24,IF(X240&lt;TABLAS!$P$25,TABLAS!$Q$25,IF(X240&lt;TABLAS!$P$26,TABLAS!$Q$26,IF(X240&lt;TABLAS!$P$27,TABLAS!$Q$27,IF(X240&gt;=TABLAS!$O$28,TABLAS!$Q$28)))))))))))</f>
        <v>0 a 5</v>
      </c>
      <c r="Z240" s="262">
        <f>VLOOKUP(Y240,TABLAS!$J$18:$K$28,2,FALSE)</f>
        <v>1</v>
      </c>
      <c r="AA240" s="274" t="s">
        <v>262</v>
      </c>
      <c r="AB240" s="262">
        <f>VLOOKUP(AA240,TABLAS!$K$34:$L$39,2,FALSE)</f>
        <v>1</v>
      </c>
      <c r="AC240" s="262" t="str">
        <f>INICIO!$C$11</f>
        <v>ZONA 6</v>
      </c>
      <c r="AD240" s="263">
        <f>VLOOKUP(AC240,TABLAS!$V$18:$W$28,2,FALSE)</f>
        <v>1.1000000000000001</v>
      </c>
      <c r="AE240" s="44"/>
      <c r="AF240" s="44"/>
      <c r="AG240" s="279">
        <f t="shared" si="44"/>
        <v>0</v>
      </c>
      <c r="AH240" s="255">
        <f>IF($AG240&lt;TABLAS!$O$4,TABLAS!$P$4,IF($AG240&lt;TABLAS!$O$5,TABLAS!$P$5,IF($AG240&lt;TABLAS!$O$6,TABLAS!$P$6,IF($AG240&gt;TABLAS!$N$7,TABLAS!$P$7))))</f>
        <v>1</v>
      </c>
      <c r="AI240" s="255">
        <f>VLOOKUP($AH240,TABLAS!$P$4:$R$7,3,FALSE)</f>
        <v>3.4999999999999996E-3</v>
      </c>
      <c r="AJ240" s="255">
        <f>VLOOKUP($AH$3,TABLAS!$P$4:$R$7,2,FALSE)</f>
        <v>0</v>
      </c>
      <c r="AK240" s="280">
        <f t="shared" si="45"/>
        <v>-3.4999999999999996E-3</v>
      </c>
      <c r="AL240" s="44"/>
      <c r="AM240" s="44"/>
      <c r="AN240" s="281">
        <f t="shared" si="46"/>
        <v>0</v>
      </c>
      <c r="AO240" s="44"/>
      <c r="AP240" s="235">
        <f t="shared" si="47"/>
        <v>0</v>
      </c>
      <c r="AQ240" s="44"/>
      <c r="AR240" s="282">
        <f t="shared" si="48"/>
        <v>0</v>
      </c>
      <c r="AS240" s="283">
        <f t="shared" si="49"/>
        <v>0</v>
      </c>
      <c r="AT240" s="44"/>
      <c r="AU240" s="44"/>
      <c r="AV240" s="44"/>
      <c r="AW240" s="44"/>
      <c r="AX240" s="44"/>
      <c r="AY240" s="44"/>
      <c r="AZ240" s="44"/>
      <c r="BA240" s="44"/>
      <c r="BB240" s="44"/>
      <c r="BC240" s="44"/>
      <c r="BD240" s="44"/>
      <c r="BE240" s="44"/>
      <c r="BF240" s="44"/>
      <c r="BG240" s="44"/>
      <c r="BH240" s="44"/>
    </row>
    <row r="241" spans="1:60" ht="35.1" customHeight="1" thickBot="1" x14ac:dyDescent="0.45">
      <c r="A241" s="41">
        <f t="shared" si="50"/>
        <v>239</v>
      </c>
      <c r="B241" s="42">
        <f>Hoja2!B248</f>
        <v>0</v>
      </c>
      <c r="C241" s="14">
        <f>Hoja2!P248</f>
        <v>0</v>
      </c>
      <c r="D241" s="16">
        <f>Hoja2!C248</f>
        <v>0</v>
      </c>
      <c r="E241" s="15">
        <f>Hoja4!J248</f>
        <v>0</v>
      </c>
      <c r="F241" s="15">
        <f>Hoja4!N248</f>
        <v>0</v>
      </c>
      <c r="G241" s="15"/>
      <c r="H241" s="15">
        <f t="shared" si="39"/>
        <v>0</v>
      </c>
      <c r="I241" s="15">
        <f t="shared" si="40"/>
        <v>0</v>
      </c>
      <c r="J241" s="289" t="s">
        <v>209</v>
      </c>
      <c r="K241" s="44"/>
      <c r="L241" s="44"/>
      <c r="M241" s="44"/>
      <c r="N241" s="44"/>
      <c r="O241" s="44"/>
      <c r="P241" s="44"/>
      <c r="Q241" s="44"/>
      <c r="R241" s="44"/>
      <c r="S241" s="262">
        <f t="shared" si="41"/>
        <v>0</v>
      </c>
      <c r="T241" s="266" t="str">
        <f t="shared" si="42"/>
        <v>Economico</v>
      </c>
      <c r="U241">
        <f>VLOOKUP(T241,TABLAS!$J$4:$L$9,3,FALSE)</f>
        <v>1320</v>
      </c>
      <c r="V241">
        <f t="shared" si="51"/>
        <v>2026</v>
      </c>
      <c r="W241" t="str">
        <f>INICIO!$C$28</f>
        <v>2026</v>
      </c>
      <c r="X241" s="268">
        <f t="shared" si="43"/>
        <v>0</v>
      </c>
      <c r="Y241" s="269" t="str">
        <f>IF(X241&lt;TABLAS!$P$18,TABLAS!$Q$18,IF(X241&lt;TABLAS!$P$19,TABLAS!$Q$19,IF(X241&lt;TABLAS!$P$20,TABLAS!$Q$20,IF(X241&lt;TABLAS!$P$21,TABLAS!$Q$21,IF(X241&lt;TABLAS!$P$22,TABLAS!$Q$22,IF(X241&lt;TABLAS!$P$23,TABLAS!$Q$23,IF(X241&lt;TABLAS!$P$24,TABLAS!$Q$24,IF(X241&lt;TABLAS!$P$25,TABLAS!$Q$25,IF(X241&lt;TABLAS!$P$26,TABLAS!$Q$26,IF(X241&lt;TABLAS!$P$27,TABLAS!$Q$27,IF(X241&gt;=TABLAS!$O$28,TABLAS!$Q$28)))))))))))</f>
        <v>0 a 5</v>
      </c>
      <c r="Z241" s="262">
        <f>VLOOKUP(Y241,TABLAS!$J$18:$K$28,2,FALSE)</f>
        <v>1</v>
      </c>
      <c r="AA241" s="274" t="s">
        <v>262</v>
      </c>
      <c r="AB241" s="262">
        <f>VLOOKUP(AA241,TABLAS!$K$34:$L$39,2,FALSE)</f>
        <v>1</v>
      </c>
      <c r="AC241" s="262" t="str">
        <f>INICIO!$C$11</f>
        <v>ZONA 6</v>
      </c>
      <c r="AD241" s="263">
        <f>VLOOKUP(AC241,TABLAS!$V$18:$W$28,2,FALSE)</f>
        <v>1.1000000000000001</v>
      </c>
      <c r="AE241" s="44"/>
      <c r="AF241" s="44"/>
      <c r="AG241" s="279">
        <f t="shared" si="44"/>
        <v>0</v>
      </c>
      <c r="AH241" s="255">
        <f>IF($AG241&lt;TABLAS!$O$4,TABLAS!$P$4,IF($AG241&lt;TABLAS!$O$5,TABLAS!$P$5,IF($AG241&lt;TABLAS!$O$6,TABLAS!$P$6,IF($AG241&gt;TABLAS!$N$7,TABLAS!$P$7))))</f>
        <v>1</v>
      </c>
      <c r="AI241" s="255">
        <f>VLOOKUP($AH241,TABLAS!$P$4:$R$7,3,FALSE)</f>
        <v>3.4999999999999996E-3</v>
      </c>
      <c r="AJ241" s="255">
        <f>VLOOKUP($AH$3,TABLAS!$P$4:$R$7,2,FALSE)</f>
        <v>0</v>
      </c>
      <c r="AK241" s="280">
        <f t="shared" si="45"/>
        <v>-3.4999999999999996E-3</v>
      </c>
      <c r="AL241" s="44"/>
      <c r="AM241" s="44"/>
      <c r="AN241" s="281">
        <f t="shared" si="46"/>
        <v>0</v>
      </c>
      <c r="AO241" s="44"/>
      <c r="AP241" s="235">
        <f t="shared" si="47"/>
        <v>0</v>
      </c>
      <c r="AQ241" s="44"/>
      <c r="AR241" s="282">
        <f t="shared" si="48"/>
        <v>0</v>
      </c>
      <c r="AS241" s="283">
        <f t="shared" si="49"/>
        <v>0</v>
      </c>
      <c r="AT241" s="44"/>
      <c r="AU241" s="44"/>
      <c r="AV241" s="44"/>
      <c r="AW241" s="44"/>
      <c r="AX241" s="44"/>
      <c r="AY241" s="44"/>
      <c r="AZ241" s="44"/>
      <c r="BA241" s="44"/>
      <c r="BB241" s="44"/>
      <c r="BC241" s="44"/>
      <c r="BD241" s="44"/>
      <c r="BE241" s="44"/>
      <c r="BF241" s="44"/>
      <c r="BG241" s="44"/>
      <c r="BH241" s="44"/>
    </row>
    <row r="242" spans="1:60" ht="35.1" customHeight="1" thickBot="1" x14ac:dyDescent="0.45">
      <c r="A242" s="22">
        <f t="shared" si="50"/>
        <v>240</v>
      </c>
      <c r="B242" s="43">
        <f>Hoja2!B249</f>
        <v>0</v>
      </c>
      <c r="C242" s="38">
        <f>Hoja2!P249</f>
        <v>0</v>
      </c>
      <c r="D242" s="39">
        <f>Hoja2!C249</f>
        <v>0</v>
      </c>
      <c r="E242" s="40">
        <f>Hoja4!J249</f>
        <v>0</v>
      </c>
      <c r="F242" s="40">
        <f>Hoja4!N249</f>
        <v>0</v>
      </c>
      <c r="G242" s="40"/>
      <c r="H242" s="40">
        <f t="shared" si="39"/>
        <v>0</v>
      </c>
      <c r="I242" s="40">
        <f t="shared" si="40"/>
        <v>0</v>
      </c>
      <c r="J242" s="290" t="s">
        <v>209</v>
      </c>
      <c r="K242" s="44"/>
      <c r="L242" s="44"/>
      <c r="M242" s="44"/>
      <c r="N242" s="44"/>
      <c r="O242" s="44"/>
      <c r="P242" s="44"/>
      <c r="Q242" s="44"/>
      <c r="R242" s="44"/>
      <c r="S242" s="262">
        <f t="shared" si="41"/>
        <v>0</v>
      </c>
      <c r="T242" s="266" t="str">
        <f t="shared" si="42"/>
        <v>Economico</v>
      </c>
      <c r="U242">
        <f>VLOOKUP(T242,TABLAS!$J$4:$L$9,3,FALSE)</f>
        <v>1320</v>
      </c>
      <c r="V242">
        <f t="shared" si="51"/>
        <v>2026</v>
      </c>
      <c r="W242" t="str">
        <f>INICIO!$C$28</f>
        <v>2026</v>
      </c>
      <c r="X242" s="268">
        <f t="shared" si="43"/>
        <v>0</v>
      </c>
      <c r="Y242" s="269" t="str">
        <f>IF(X242&lt;TABLAS!$P$18,TABLAS!$Q$18,IF(X242&lt;TABLAS!$P$19,TABLAS!$Q$19,IF(X242&lt;TABLAS!$P$20,TABLAS!$Q$20,IF(X242&lt;TABLAS!$P$21,TABLAS!$Q$21,IF(X242&lt;TABLAS!$P$22,TABLAS!$Q$22,IF(X242&lt;TABLAS!$P$23,TABLAS!$Q$23,IF(X242&lt;TABLAS!$P$24,TABLAS!$Q$24,IF(X242&lt;TABLAS!$P$25,TABLAS!$Q$25,IF(X242&lt;TABLAS!$P$26,TABLAS!$Q$26,IF(X242&lt;TABLAS!$P$27,TABLAS!$Q$27,IF(X242&gt;=TABLAS!$O$28,TABLAS!$Q$28)))))))))))</f>
        <v>0 a 5</v>
      </c>
      <c r="Z242" s="262">
        <f>VLOOKUP(Y242,TABLAS!$J$18:$K$28,2,FALSE)</f>
        <v>1</v>
      </c>
      <c r="AA242" s="274" t="s">
        <v>262</v>
      </c>
      <c r="AB242" s="262">
        <f>VLOOKUP(AA242,TABLAS!$K$34:$L$39,2,FALSE)</f>
        <v>1</v>
      </c>
      <c r="AC242" s="262" t="str">
        <f>INICIO!$C$11</f>
        <v>ZONA 6</v>
      </c>
      <c r="AD242" s="263">
        <f>VLOOKUP(AC242,TABLAS!$V$18:$W$28,2,FALSE)</f>
        <v>1.1000000000000001</v>
      </c>
      <c r="AE242" s="44"/>
      <c r="AF242" s="44"/>
      <c r="AG242" s="279">
        <f t="shared" si="44"/>
        <v>0</v>
      </c>
      <c r="AH242" s="255">
        <f>IF($AG242&lt;TABLAS!$O$4,TABLAS!$P$4,IF($AG242&lt;TABLAS!$O$5,TABLAS!$P$5,IF($AG242&lt;TABLAS!$O$6,TABLAS!$P$6,IF($AG242&gt;TABLAS!$N$7,TABLAS!$P$7))))</f>
        <v>1</v>
      </c>
      <c r="AI242" s="255">
        <f>VLOOKUP($AH242,TABLAS!$P$4:$R$7,3,FALSE)</f>
        <v>3.4999999999999996E-3</v>
      </c>
      <c r="AJ242" s="255">
        <f>VLOOKUP($AH$3,TABLAS!$P$4:$R$7,2,FALSE)</f>
        <v>0</v>
      </c>
      <c r="AK242" s="280">
        <f t="shared" si="45"/>
        <v>-3.4999999999999996E-3</v>
      </c>
      <c r="AL242" s="44"/>
      <c r="AM242" s="44"/>
      <c r="AN242" s="281">
        <f t="shared" si="46"/>
        <v>0</v>
      </c>
      <c r="AO242" s="44"/>
      <c r="AP242" s="235">
        <f t="shared" si="47"/>
        <v>0</v>
      </c>
      <c r="AQ242" s="44"/>
      <c r="AR242" s="282">
        <f t="shared" si="48"/>
        <v>0</v>
      </c>
      <c r="AS242" s="283">
        <f t="shared" si="49"/>
        <v>0</v>
      </c>
      <c r="AT242" s="44"/>
      <c r="AU242" s="44"/>
      <c r="AV242" s="44"/>
      <c r="AW242" s="44"/>
      <c r="AX242" s="44"/>
      <c r="AY242" s="44"/>
      <c r="AZ242" s="44"/>
      <c r="BA242" s="44"/>
      <c r="BB242" s="44"/>
      <c r="BC242" s="44"/>
      <c r="BD242" s="44"/>
      <c r="BE242" s="44"/>
      <c r="BF242" s="44"/>
      <c r="BG242" s="44"/>
      <c r="BH242" s="44"/>
    </row>
    <row r="243" spans="1:60" ht="35.1" customHeight="1" thickBot="1" x14ac:dyDescent="0.45">
      <c r="A243" s="41">
        <f t="shared" si="50"/>
        <v>241</v>
      </c>
      <c r="B243" s="42">
        <f>Hoja2!B250</f>
        <v>0</v>
      </c>
      <c r="C243" s="14">
        <f>Hoja2!P250</f>
        <v>0</v>
      </c>
      <c r="D243" s="16">
        <f>Hoja2!C250</f>
        <v>0</v>
      </c>
      <c r="E243" s="15">
        <f>Hoja4!J250</f>
        <v>0</v>
      </c>
      <c r="F243" s="15">
        <f>Hoja4!N250</f>
        <v>0</v>
      </c>
      <c r="G243" s="15"/>
      <c r="H243" s="15">
        <f t="shared" si="39"/>
        <v>0</v>
      </c>
      <c r="I243" s="15">
        <f t="shared" si="40"/>
        <v>0</v>
      </c>
      <c r="J243" s="289" t="s">
        <v>209</v>
      </c>
      <c r="K243" s="44"/>
      <c r="L243" s="44"/>
      <c r="M243" s="44"/>
      <c r="N243" s="44"/>
      <c r="O243" s="44"/>
      <c r="P243" s="44"/>
      <c r="Q243" s="44"/>
      <c r="R243" s="44"/>
      <c r="S243" s="262">
        <f t="shared" si="41"/>
        <v>0</v>
      </c>
      <c r="T243" s="266" t="str">
        <f t="shared" si="42"/>
        <v>Economico</v>
      </c>
      <c r="U243">
        <f>VLOOKUP(T243,TABLAS!$J$4:$L$9,3,FALSE)</f>
        <v>1320</v>
      </c>
      <c r="V243">
        <f t="shared" si="51"/>
        <v>2026</v>
      </c>
      <c r="W243" t="str">
        <f>INICIO!$C$28</f>
        <v>2026</v>
      </c>
      <c r="X243" s="268">
        <f t="shared" si="43"/>
        <v>0</v>
      </c>
      <c r="Y243" s="269" t="str">
        <f>IF(X243&lt;TABLAS!$P$18,TABLAS!$Q$18,IF(X243&lt;TABLAS!$P$19,TABLAS!$Q$19,IF(X243&lt;TABLAS!$P$20,TABLAS!$Q$20,IF(X243&lt;TABLAS!$P$21,TABLAS!$Q$21,IF(X243&lt;TABLAS!$P$22,TABLAS!$Q$22,IF(X243&lt;TABLAS!$P$23,TABLAS!$Q$23,IF(X243&lt;TABLAS!$P$24,TABLAS!$Q$24,IF(X243&lt;TABLAS!$P$25,TABLAS!$Q$25,IF(X243&lt;TABLAS!$P$26,TABLAS!$Q$26,IF(X243&lt;TABLAS!$P$27,TABLAS!$Q$27,IF(X243&gt;=TABLAS!$O$28,TABLAS!$Q$28)))))))))))</f>
        <v>0 a 5</v>
      </c>
      <c r="Z243" s="262">
        <f>VLOOKUP(Y243,TABLAS!$J$18:$K$28,2,FALSE)</f>
        <v>1</v>
      </c>
      <c r="AA243" s="274" t="s">
        <v>262</v>
      </c>
      <c r="AB243" s="262">
        <f>VLOOKUP(AA243,TABLAS!$K$34:$L$39,2,FALSE)</f>
        <v>1</v>
      </c>
      <c r="AC243" s="262" t="str">
        <f>INICIO!$C$11</f>
        <v>ZONA 6</v>
      </c>
      <c r="AD243" s="263">
        <f>VLOOKUP(AC243,TABLAS!$V$18:$W$28,2,FALSE)</f>
        <v>1.1000000000000001</v>
      </c>
      <c r="AE243" s="44"/>
      <c r="AF243" s="44"/>
      <c r="AG243" s="279">
        <f t="shared" si="44"/>
        <v>0</v>
      </c>
      <c r="AH243" s="255">
        <f>IF($AG243&lt;TABLAS!$O$4,TABLAS!$P$4,IF($AG243&lt;TABLAS!$O$5,TABLAS!$P$5,IF($AG243&lt;TABLAS!$O$6,TABLAS!$P$6,IF($AG243&gt;TABLAS!$N$7,TABLAS!$P$7))))</f>
        <v>1</v>
      </c>
      <c r="AI243" s="255">
        <f>VLOOKUP($AH243,TABLAS!$P$4:$R$7,3,FALSE)</f>
        <v>3.4999999999999996E-3</v>
      </c>
      <c r="AJ243" s="255">
        <f>VLOOKUP($AH$3,TABLAS!$P$4:$R$7,2,FALSE)</f>
        <v>0</v>
      </c>
      <c r="AK243" s="280">
        <f t="shared" si="45"/>
        <v>-3.4999999999999996E-3</v>
      </c>
      <c r="AL243" s="44"/>
      <c r="AM243" s="44"/>
      <c r="AN243" s="281">
        <f t="shared" si="46"/>
        <v>0</v>
      </c>
      <c r="AO243" s="44"/>
      <c r="AP243" s="235">
        <f t="shared" si="47"/>
        <v>0</v>
      </c>
      <c r="AQ243" s="44"/>
      <c r="AR243" s="282">
        <f t="shared" si="48"/>
        <v>0</v>
      </c>
      <c r="AS243" s="283">
        <f t="shared" si="49"/>
        <v>0</v>
      </c>
      <c r="AT243" s="44"/>
      <c r="AU243" s="44"/>
      <c r="AV243" s="44"/>
      <c r="AW243" s="44"/>
      <c r="AX243" s="44"/>
      <c r="AY243" s="44"/>
      <c r="AZ243" s="44"/>
      <c r="BA243" s="44"/>
      <c r="BB243" s="44"/>
      <c r="BC243" s="44"/>
      <c r="BD243" s="44"/>
      <c r="BE243" s="44"/>
      <c r="BF243" s="44"/>
      <c r="BG243" s="44"/>
      <c r="BH243" s="44"/>
    </row>
    <row r="244" spans="1:60" ht="35.1" customHeight="1" thickBot="1" x14ac:dyDescent="0.45">
      <c r="A244" s="41">
        <f t="shared" si="50"/>
        <v>242</v>
      </c>
      <c r="B244" s="42">
        <f>Hoja2!B251</f>
        <v>0</v>
      </c>
      <c r="C244" s="14">
        <f>Hoja2!P251</f>
        <v>0</v>
      </c>
      <c r="D244" s="16">
        <f>Hoja2!C251</f>
        <v>0</v>
      </c>
      <c r="E244" s="15">
        <f>Hoja4!J251</f>
        <v>0</v>
      </c>
      <c r="F244" s="15">
        <f>Hoja4!N251</f>
        <v>0</v>
      </c>
      <c r="G244" s="15"/>
      <c r="H244" s="15">
        <f t="shared" si="39"/>
        <v>0</v>
      </c>
      <c r="I244" s="15">
        <f t="shared" si="40"/>
        <v>0</v>
      </c>
      <c r="J244" s="289" t="s">
        <v>209</v>
      </c>
      <c r="K244" s="44"/>
      <c r="L244" s="44"/>
      <c r="M244" s="44"/>
      <c r="N244" s="44"/>
      <c r="O244" s="44"/>
      <c r="P244" s="44"/>
      <c r="Q244" s="44"/>
      <c r="R244" s="44"/>
      <c r="S244" s="262">
        <f t="shared" si="41"/>
        <v>0</v>
      </c>
      <c r="T244" s="266" t="str">
        <f t="shared" si="42"/>
        <v>Economico</v>
      </c>
      <c r="U244">
        <f>VLOOKUP(T244,TABLAS!$J$4:$L$9,3,FALSE)</f>
        <v>1320</v>
      </c>
      <c r="V244">
        <f t="shared" si="51"/>
        <v>2026</v>
      </c>
      <c r="W244" t="str">
        <f>INICIO!$C$28</f>
        <v>2026</v>
      </c>
      <c r="X244" s="268">
        <f t="shared" si="43"/>
        <v>0</v>
      </c>
      <c r="Y244" s="269" t="str">
        <f>IF(X244&lt;TABLAS!$P$18,TABLAS!$Q$18,IF(X244&lt;TABLAS!$P$19,TABLAS!$Q$19,IF(X244&lt;TABLAS!$P$20,TABLAS!$Q$20,IF(X244&lt;TABLAS!$P$21,TABLAS!$Q$21,IF(X244&lt;TABLAS!$P$22,TABLAS!$Q$22,IF(X244&lt;TABLAS!$P$23,TABLAS!$Q$23,IF(X244&lt;TABLAS!$P$24,TABLAS!$Q$24,IF(X244&lt;TABLAS!$P$25,TABLAS!$Q$25,IF(X244&lt;TABLAS!$P$26,TABLAS!$Q$26,IF(X244&lt;TABLAS!$P$27,TABLAS!$Q$27,IF(X244&gt;=TABLAS!$O$28,TABLAS!$Q$28)))))))))))</f>
        <v>0 a 5</v>
      </c>
      <c r="Z244" s="262">
        <f>VLOOKUP(Y244,TABLAS!$J$18:$K$28,2,FALSE)</f>
        <v>1</v>
      </c>
      <c r="AA244" s="274" t="s">
        <v>262</v>
      </c>
      <c r="AB244" s="262">
        <f>VLOOKUP(AA244,TABLAS!$K$34:$L$39,2,FALSE)</f>
        <v>1</v>
      </c>
      <c r="AC244" s="262" t="str">
        <f>INICIO!$C$11</f>
        <v>ZONA 6</v>
      </c>
      <c r="AD244" s="263">
        <f>VLOOKUP(AC244,TABLAS!$V$18:$W$28,2,FALSE)</f>
        <v>1.1000000000000001</v>
      </c>
      <c r="AE244" s="44"/>
      <c r="AF244" s="44"/>
      <c r="AG244" s="279">
        <f t="shared" si="44"/>
        <v>0</v>
      </c>
      <c r="AH244" s="255">
        <f>IF($AG244&lt;TABLAS!$O$4,TABLAS!$P$4,IF($AG244&lt;TABLAS!$O$5,TABLAS!$P$5,IF($AG244&lt;TABLAS!$O$6,TABLAS!$P$6,IF($AG244&gt;TABLAS!$N$7,TABLAS!$P$7))))</f>
        <v>1</v>
      </c>
      <c r="AI244" s="255">
        <f>VLOOKUP($AH244,TABLAS!$P$4:$R$7,3,FALSE)</f>
        <v>3.4999999999999996E-3</v>
      </c>
      <c r="AJ244" s="255">
        <f>VLOOKUP($AH$3,TABLAS!$P$4:$R$7,2,FALSE)</f>
        <v>0</v>
      </c>
      <c r="AK244" s="280">
        <f t="shared" si="45"/>
        <v>-3.4999999999999996E-3</v>
      </c>
      <c r="AL244" s="44"/>
      <c r="AM244" s="44"/>
      <c r="AN244" s="281">
        <f t="shared" si="46"/>
        <v>0</v>
      </c>
      <c r="AO244" s="44"/>
      <c r="AP244" s="235">
        <f t="shared" si="47"/>
        <v>0</v>
      </c>
      <c r="AQ244" s="44"/>
      <c r="AR244" s="282">
        <f t="shared" si="48"/>
        <v>0</v>
      </c>
      <c r="AS244" s="283">
        <f t="shared" si="49"/>
        <v>0</v>
      </c>
      <c r="AT244" s="44"/>
      <c r="AU244" s="44"/>
      <c r="AV244" s="44"/>
      <c r="AW244" s="44"/>
      <c r="AX244" s="44"/>
      <c r="AY244" s="44"/>
      <c r="AZ244" s="44"/>
      <c r="BA244" s="44"/>
      <c r="BB244" s="44"/>
      <c r="BC244" s="44"/>
      <c r="BD244" s="44"/>
      <c r="BE244" s="44"/>
      <c r="BF244" s="44"/>
      <c r="BG244" s="44"/>
      <c r="BH244" s="44"/>
    </row>
    <row r="245" spans="1:60" ht="35.1" customHeight="1" thickBot="1" x14ac:dyDescent="0.45">
      <c r="A245" s="41">
        <f t="shared" si="50"/>
        <v>243</v>
      </c>
      <c r="B245" s="42">
        <f>Hoja2!B252</f>
        <v>0</v>
      </c>
      <c r="C245" s="14">
        <f>Hoja2!P252</f>
        <v>0</v>
      </c>
      <c r="D245" s="16">
        <f>Hoja2!C252</f>
        <v>0</v>
      </c>
      <c r="E245" s="15">
        <f>Hoja4!J252</f>
        <v>0</v>
      </c>
      <c r="F245" s="15">
        <f>Hoja4!N252</f>
        <v>0</v>
      </c>
      <c r="G245" s="15"/>
      <c r="H245" s="15">
        <f t="shared" si="39"/>
        <v>0</v>
      </c>
      <c r="I245" s="15">
        <f t="shared" si="40"/>
        <v>0</v>
      </c>
      <c r="J245" s="289" t="s">
        <v>209</v>
      </c>
      <c r="K245" s="44"/>
      <c r="L245" s="44"/>
      <c r="M245" s="44"/>
      <c r="N245" s="44"/>
      <c r="O245" s="44"/>
      <c r="P245" s="44"/>
      <c r="Q245" s="44"/>
      <c r="R245" s="44"/>
      <c r="S245" s="262">
        <f t="shared" si="41"/>
        <v>0</v>
      </c>
      <c r="T245" s="266" t="str">
        <f t="shared" si="42"/>
        <v>Economico</v>
      </c>
      <c r="U245">
        <f>VLOOKUP(T245,TABLAS!$J$4:$L$9,3,FALSE)</f>
        <v>1320</v>
      </c>
      <c r="V245">
        <f t="shared" si="51"/>
        <v>2026</v>
      </c>
      <c r="W245" t="str">
        <f>INICIO!$C$28</f>
        <v>2026</v>
      </c>
      <c r="X245" s="268">
        <f t="shared" si="43"/>
        <v>0</v>
      </c>
      <c r="Y245" s="269" t="str">
        <f>IF(X245&lt;TABLAS!$P$18,TABLAS!$Q$18,IF(X245&lt;TABLAS!$P$19,TABLAS!$Q$19,IF(X245&lt;TABLAS!$P$20,TABLAS!$Q$20,IF(X245&lt;TABLAS!$P$21,TABLAS!$Q$21,IF(X245&lt;TABLAS!$P$22,TABLAS!$Q$22,IF(X245&lt;TABLAS!$P$23,TABLAS!$Q$23,IF(X245&lt;TABLAS!$P$24,TABLAS!$Q$24,IF(X245&lt;TABLAS!$P$25,TABLAS!$Q$25,IF(X245&lt;TABLAS!$P$26,TABLAS!$Q$26,IF(X245&lt;TABLAS!$P$27,TABLAS!$Q$27,IF(X245&gt;=TABLAS!$O$28,TABLAS!$Q$28)))))))))))</f>
        <v>0 a 5</v>
      </c>
      <c r="Z245" s="262">
        <f>VLOOKUP(Y245,TABLAS!$J$18:$K$28,2,FALSE)</f>
        <v>1</v>
      </c>
      <c r="AA245" s="274" t="s">
        <v>262</v>
      </c>
      <c r="AB245" s="262">
        <f>VLOOKUP(AA245,TABLAS!$K$34:$L$39,2,FALSE)</f>
        <v>1</v>
      </c>
      <c r="AC245" s="262" t="str">
        <f>INICIO!$C$11</f>
        <v>ZONA 6</v>
      </c>
      <c r="AD245" s="263">
        <f>VLOOKUP(AC245,TABLAS!$V$18:$W$28,2,FALSE)</f>
        <v>1.1000000000000001</v>
      </c>
      <c r="AE245" s="44"/>
      <c r="AF245" s="44"/>
      <c r="AG245" s="279">
        <f t="shared" si="44"/>
        <v>0</v>
      </c>
      <c r="AH245" s="255">
        <f>IF($AG245&lt;TABLAS!$O$4,TABLAS!$P$4,IF($AG245&lt;TABLAS!$O$5,TABLAS!$P$5,IF($AG245&lt;TABLAS!$O$6,TABLAS!$P$6,IF($AG245&gt;TABLAS!$N$7,TABLAS!$P$7))))</f>
        <v>1</v>
      </c>
      <c r="AI245" s="255">
        <f>VLOOKUP($AH245,TABLAS!$P$4:$R$7,3,FALSE)</f>
        <v>3.4999999999999996E-3</v>
      </c>
      <c r="AJ245" s="255">
        <f>VLOOKUP($AH$3,TABLAS!$P$4:$R$7,2,FALSE)</f>
        <v>0</v>
      </c>
      <c r="AK245" s="280">
        <f t="shared" si="45"/>
        <v>-3.4999999999999996E-3</v>
      </c>
      <c r="AL245" s="44"/>
      <c r="AM245" s="44"/>
      <c r="AN245" s="281">
        <f t="shared" si="46"/>
        <v>0</v>
      </c>
      <c r="AO245" s="44"/>
      <c r="AP245" s="235">
        <f t="shared" si="47"/>
        <v>0</v>
      </c>
      <c r="AQ245" s="44"/>
      <c r="AR245" s="282">
        <f t="shared" si="48"/>
        <v>0</v>
      </c>
      <c r="AS245" s="283">
        <f t="shared" si="49"/>
        <v>0</v>
      </c>
      <c r="AT245" s="44"/>
      <c r="AU245" s="44"/>
      <c r="AV245" s="44"/>
      <c r="AW245" s="44"/>
      <c r="AX245" s="44"/>
      <c r="AY245" s="44"/>
      <c r="AZ245" s="44"/>
      <c r="BA245" s="44"/>
      <c r="BB245" s="44"/>
      <c r="BC245" s="44"/>
      <c r="BD245" s="44"/>
      <c r="BE245" s="44"/>
      <c r="BF245" s="44"/>
      <c r="BG245" s="44"/>
      <c r="BH245" s="44"/>
    </row>
    <row r="246" spans="1:60" ht="35.1" customHeight="1" thickBot="1" x14ac:dyDescent="0.45">
      <c r="A246" s="41">
        <f t="shared" si="50"/>
        <v>244</v>
      </c>
      <c r="B246" s="42">
        <f>Hoja2!B253</f>
        <v>0</v>
      </c>
      <c r="C246" s="14">
        <f>Hoja2!P253</f>
        <v>0</v>
      </c>
      <c r="D246" s="16">
        <f>Hoja2!C253</f>
        <v>0</v>
      </c>
      <c r="E246" s="15">
        <f>Hoja4!J253</f>
        <v>0</v>
      </c>
      <c r="F246" s="15">
        <f>Hoja4!N253</f>
        <v>0</v>
      </c>
      <c r="G246" s="15"/>
      <c r="H246" s="15">
        <f t="shared" si="39"/>
        <v>0</v>
      </c>
      <c r="I246" s="15">
        <f t="shared" si="40"/>
        <v>0</v>
      </c>
      <c r="J246" s="289" t="s">
        <v>209</v>
      </c>
      <c r="K246" s="44"/>
      <c r="L246" s="44"/>
      <c r="M246" s="44"/>
      <c r="N246" s="44"/>
      <c r="O246" s="44"/>
      <c r="P246" s="44"/>
      <c r="Q246" s="44"/>
      <c r="R246" s="44"/>
      <c r="S246" s="262">
        <f t="shared" si="41"/>
        <v>0</v>
      </c>
      <c r="T246" s="266" t="str">
        <f t="shared" si="42"/>
        <v>Economico</v>
      </c>
      <c r="U246">
        <f>VLOOKUP(T246,TABLAS!$J$4:$L$9,3,FALSE)</f>
        <v>1320</v>
      </c>
      <c r="V246">
        <f t="shared" si="51"/>
        <v>2026</v>
      </c>
      <c r="W246" t="str">
        <f>INICIO!$C$28</f>
        <v>2026</v>
      </c>
      <c r="X246" s="268">
        <f t="shared" si="43"/>
        <v>0</v>
      </c>
      <c r="Y246" s="269" t="str">
        <f>IF(X246&lt;TABLAS!$P$18,TABLAS!$Q$18,IF(X246&lt;TABLAS!$P$19,TABLAS!$Q$19,IF(X246&lt;TABLAS!$P$20,TABLAS!$Q$20,IF(X246&lt;TABLAS!$P$21,TABLAS!$Q$21,IF(X246&lt;TABLAS!$P$22,TABLAS!$Q$22,IF(X246&lt;TABLAS!$P$23,TABLAS!$Q$23,IF(X246&lt;TABLAS!$P$24,TABLAS!$Q$24,IF(X246&lt;TABLAS!$P$25,TABLAS!$Q$25,IF(X246&lt;TABLAS!$P$26,TABLAS!$Q$26,IF(X246&lt;TABLAS!$P$27,TABLAS!$Q$27,IF(X246&gt;=TABLAS!$O$28,TABLAS!$Q$28)))))))))))</f>
        <v>0 a 5</v>
      </c>
      <c r="Z246" s="262">
        <f>VLOOKUP(Y246,TABLAS!$J$18:$K$28,2,FALSE)</f>
        <v>1</v>
      </c>
      <c r="AA246" s="274" t="s">
        <v>262</v>
      </c>
      <c r="AB246" s="262">
        <f>VLOOKUP(AA246,TABLAS!$K$34:$L$39,2,FALSE)</f>
        <v>1</v>
      </c>
      <c r="AC246" s="262" t="str">
        <f>INICIO!$C$11</f>
        <v>ZONA 6</v>
      </c>
      <c r="AD246" s="263">
        <f>VLOOKUP(AC246,TABLAS!$V$18:$W$28,2,FALSE)</f>
        <v>1.1000000000000001</v>
      </c>
      <c r="AE246" s="44"/>
      <c r="AF246" s="44"/>
      <c r="AG246" s="279">
        <f t="shared" si="44"/>
        <v>0</v>
      </c>
      <c r="AH246" s="255">
        <f>IF($AG246&lt;TABLAS!$O$4,TABLAS!$P$4,IF($AG246&lt;TABLAS!$O$5,TABLAS!$P$5,IF($AG246&lt;TABLAS!$O$6,TABLAS!$P$6,IF($AG246&gt;TABLAS!$N$7,TABLAS!$P$7))))</f>
        <v>1</v>
      </c>
      <c r="AI246" s="255">
        <f>VLOOKUP($AH246,TABLAS!$P$4:$R$7,3,FALSE)</f>
        <v>3.4999999999999996E-3</v>
      </c>
      <c r="AJ246" s="255">
        <f>VLOOKUP($AH$3,TABLAS!$P$4:$R$7,2,FALSE)</f>
        <v>0</v>
      </c>
      <c r="AK246" s="280">
        <f t="shared" si="45"/>
        <v>-3.4999999999999996E-3</v>
      </c>
      <c r="AL246" s="44"/>
      <c r="AM246" s="44"/>
      <c r="AN246" s="281">
        <f t="shared" si="46"/>
        <v>0</v>
      </c>
      <c r="AO246" s="44"/>
      <c r="AP246" s="235">
        <f t="shared" si="47"/>
        <v>0</v>
      </c>
      <c r="AQ246" s="44"/>
      <c r="AR246" s="282">
        <f t="shared" si="48"/>
        <v>0</v>
      </c>
      <c r="AS246" s="283">
        <f t="shared" si="49"/>
        <v>0</v>
      </c>
      <c r="AT246" s="44"/>
      <c r="AU246" s="44"/>
      <c r="AV246" s="44"/>
      <c r="AW246" s="44"/>
      <c r="AX246" s="44"/>
      <c r="AY246" s="44"/>
      <c r="AZ246" s="44"/>
      <c r="BA246" s="44"/>
      <c r="BB246" s="44"/>
      <c r="BC246" s="44"/>
      <c r="BD246" s="44"/>
      <c r="BE246" s="44"/>
      <c r="BF246" s="44"/>
      <c r="BG246" s="44"/>
      <c r="BH246" s="44"/>
    </row>
    <row r="247" spans="1:60" ht="35.1" customHeight="1" thickBot="1" x14ac:dyDescent="0.45">
      <c r="A247" s="22">
        <f t="shared" si="50"/>
        <v>245</v>
      </c>
      <c r="B247" s="43">
        <f>Hoja2!B254</f>
        <v>0</v>
      </c>
      <c r="C247" s="38">
        <f>Hoja2!P254</f>
        <v>0</v>
      </c>
      <c r="D247" s="39">
        <f>Hoja2!C254</f>
        <v>0</v>
      </c>
      <c r="E247" s="40">
        <f>Hoja4!J254</f>
        <v>0</v>
      </c>
      <c r="F247" s="40">
        <f>Hoja4!N254</f>
        <v>0</v>
      </c>
      <c r="G247" s="40"/>
      <c r="H247" s="40">
        <f t="shared" si="39"/>
        <v>0</v>
      </c>
      <c r="I247" s="40">
        <f t="shared" si="40"/>
        <v>0</v>
      </c>
      <c r="J247" s="290" t="s">
        <v>209</v>
      </c>
      <c r="K247" s="44"/>
      <c r="L247" s="44"/>
      <c r="M247" s="44"/>
      <c r="N247" s="44"/>
      <c r="O247" s="44"/>
      <c r="P247" s="44"/>
      <c r="Q247" s="44"/>
      <c r="R247" s="44"/>
      <c r="S247" s="262">
        <f t="shared" si="41"/>
        <v>0</v>
      </c>
      <c r="T247" s="266" t="str">
        <f t="shared" si="42"/>
        <v>Economico</v>
      </c>
      <c r="U247">
        <f>VLOOKUP(T247,TABLAS!$J$4:$L$9,3,FALSE)</f>
        <v>1320</v>
      </c>
      <c r="V247">
        <f t="shared" si="51"/>
        <v>2026</v>
      </c>
      <c r="W247" t="str">
        <f>INICIO!$C$28</f>
        <v>2026</v>
      </c>
      <c r="X247" s="268">
        <f t="shared" si="43"/>
        <v>0</v>
      </c>
      <c r="Y247" s="269" t="str">
        <f>IF(X247&lt;TABLAS!$P$18,TABLAS!$Q$18,IF(X247&lt;TABLAS!$P$19,TABLAS!$Q$19,IF(X247&lt;TABLAS!$P$20,TABLAS!$Q$20,IF(X247&lt;TABLAS!$P$21,TABLAS!$Q$21,IF(X247&lt;TABLAS!$P$22,TABLAS!$Q$22,IF(X247&lt;TABLAS!$P$23,TABLAS!$Q$23,IF(X247&lt;TABLAS!$P$24,TABLAS!$Q$24,IF(X247&lt;TABLAS!$P$25,TABLAS!$Q$25,IF(X247&lt;TABLAS!$P$26,TABLAS!$Q$26,IF(X247&lt;TABLAS!$P$27,TABLAS!$Q$27,IF(X247&gt;=TABLAS!$O$28,TABLAS!$Q$28)))))))))))</f>
        <v>0 a 5</v>
      </c>
      <c r="Z247" s="262">
        <f>VLOOKUP(Y247,TABLAS!$J$18:$K$28,2,FALSE)</f>
        <v>1</v>
      </c>
      <c r="AA247" s="274" t="s">
        <v>262</v>
      </c>
      <c r="AB247" s="262">
        <f>VLOOKUP(AA247,TABLAS!$K$34:$L$39,2,FALSE)</f>
        <v>1</v>
      </c>
      <c r="AC247" s="262" t="str">
        <f>INICIO!$C$11</f>
        <v>ZONA 6</v>
      </c>
      <c r="AD247" s="263">
        <f>VLOOKUP(AC247,TABLAS!$V$18:$W$28,2,FALSE)</f>
        <v>1.1000000000000001</v>
      </c>
      <c r="AE247" s="44"/>
      <c r="AF247" s="44"/>
      <c r="AG247" s="279">
        <f t="shared" si="44"/>
        <v>0</v>
      </c>
      <c r="AH247" s="255">
        <f>IF($AG247&lt;TABLAS!$O$4,TABLAS!$P$4,IF($AG247&lt;TABLAS!$O$5,TABLAS!$P$5,IF($AG247&lt;TABLAS!$O$6,TABLAS!$P$6,IF($AG247&gt;TABLAS!$N$7,TABLAS!$P$7))))</f>
        <v>1</v>
      </c>
      <c r="AI247" s="255">
        <f>VLOOKUP($AH247,TABLAS!$P$4:$R$7,3,FALSE)</f>
        <v>3.4999999999999996E-3</v>
      </c>
      <c r="AJ247" s="255">
        <f>VLOOKUP($AH$3,TABLAS!$P$4:$R$7,2,FALSE)</f>
        <v>0</v>
      </c>
      <c r="AK247" s="280">
        <f t="shared" si="45"/>
        <v>-3.4999999999999996E-3</v>
      </c>
      <c r="AL247" s="44"/>
      <c r="AM247" s="44"/>
      <c r="AN247" s="281">
        <f t="shared" si="46"/>
        <v>0</v>
      </c>
      <c r="AO247" s="44"/>
      <c r="AP247" s="235">
        <f t="shared" si="47"/>
        <v>0</v>
      </c>
      <c r="AQ247" s="44"/>
      <c r="AR247" s="282">
        <f t="shared" si="48"/>
        <v>0</v>
      </c>
      <c r="AS247" s="283">
        <f t="shared" si="49"/>
        <v>0</v>
      </c>
      <c r="AT247" s="44"/>
      <c r="AU247" s="44"/>
      <c r="AV247" s="44"/>
      <c r="AW247" s="44"/>
      <c r="AX247" s="44"/>
      <c r="AY247" s="44"/>
      <c r="AZ247" s="44"/>
      <c r="BA247" s="44"/>
      <c r="BB247" s="44"/>
      <c r="BC247" s="44"/>
      <c r="BD247" s="44"/>
      <c r="BE247" s="44"/>
      <c r="BF247" s="44"/>
      <c r="BG247" s="44"/>
      <c r="BH247" s="44"/>
    </row>
    <row r="248" spans="1:60" ht="35.1" customHeight="1" thickBot="1" x14ac:dyDescent="0.45">
      <c r="A248" s="41">
        <f t="shared" si="50"/>
        <v>246</v>
      </c>
      <c r="B248" s="42">
        <f>Hoja2!B255</f>
        <v>0</v>
      </c>
      <c r="C248" s="14">
        <f>Hoja2!P255</f>
        <v>0</v>
      </c>
      <c r="D248" s="16">
        <f>Hoja2!C255</f>
        <v>0</v>
      </c>
      <c r="E248" s="15">
        <f>Hoja4!J255</f>
        <v>0</v>
      </c>
      <c r="F248" s="15">
        <f>Hoja4!N255</f>
        <v>0</v>
      </c>
      <c r="G248" s="15"/>
      <c r="H248" s="15">
        <f t="shared" si="39"/>
        <v>0</v>
      </c>
      <c r="I248" s="15">
        <f t="shared" si="40"/>
        <v>0</v>
      </c>
      <c r="J248" s="289" t="s">
        <v>209</v>
      </c>
      <c r="K248" s="44"/>
      <c r="L248" s="44"/>
      <c r="M248" s="44"/>
      <c r="N248" s="44"/>
      <c r="O248" s="44"/>
      <c r="P248" s="44"/>
      <c r="Q248" s="44"/>
      <c r="R248" s="44"/>
      <c r="S248" s="262">
        <f t="shared" si="41"/>
        <v>0</v>
      </c>
      <c r="T248" s="266" t="str">
        <f t="shared" si="42"/>
        <v>Economico</v>
      </c>
      <c r="U248">
        <f>VLOOKUP(T248,TABLAS!$J$4:$L$9,3,FALSE)</f>
        <v>1320</v>
      </c>
      <c r="V248">
        <f t="shared" si="51"/>
        <v>2026</v>
      </c>
      <c r="W248" t="str">
        <f>INICIO!$C$28</f>
        <v>2026</v>
      </c>
      <c r="X248" s="268">
        <f t="shared" si="43"/>
        <v>0</v>
      </c>
      <c r="Y248" s="269" t="str">
        <f>IF(X248&lt;TABLAS!$P$18,TABLAS!$Q$18,IF(X248&lt;TABLAS!$P$19,TABLAS!$Q$19,IF(X248&lt;TABLAS!$P$20,TABLAS!$Q$20,IF(X248&lt;TABLAS!$P$21,TABLAS!$Q$21,IF(X248&lt;TABLAS!$P$22,TABLAS!$Q$22,IF(X248&lt;TABLAS!$P$23,TABLAS!$Q$23,IF(X248&lt;TABLAS!$P$24,TABLAS!$Q$24,IF(X248&lt;TABLAS!$P$25,TABLAS!$Q$25,IF(X248&lt;TABLAS!$P$26,TABLAS!$Q$26,IF(X248&lt;TABLAS!$P$27,TABLAS!$Q$27,IF(X248&gt;=TABLAS!$O$28,TABLAS!$Q$28)))))))))))</f>
        <v>0 a 5</v>
      </c>
      <c r="Z248" s="262">
        <f>VLOOKUP(Y248,TABLAS!$J$18:$K$28,2,FALSE)</f>
        <v>1</v>
      </c>
      <c r="AA248" s="274" t="s">
        <v>262</v>
      </c>
      <c r="AB248" s="262">
        <f>VLOOKUP(AA248,TABLAS!$K$34:$L$39,2,FALSE)</f>
        <v>1</v>
      </c>
      <c r="AC248" s="262" t="str">
        <f>INICIO!$C$11</f>
        <v>ZONA 6</v>
      </c>
      <c r="AD248" s="263">
        <f>VLOOKUP(AC248,TABLAS!$V$18:$W$28,2,FALSE)</f>
        <v>1.1000000000000001</v>
      </c>
      <c r="AE248" s="44"/>
      <c r="AF248" s="44"/>
      <c r="AG248" s="279">
        <f t="shared" si="44"/>
        <v>0</v>
      </c>
      <c r="AH248" s="255">
        <f>IF($AG248&lt;TABLAS!$O$4,TABLAS!$P$4,IF($AG248&lt;TABLAS!$O$5,TABLAS!$P$5,IF($AG248&lt;TABLAS!$O$6,TABLAS!$P$6,IF($AG248&gt;TABLAS!$N$7,TABLAS!$P$7))))</f>
        <v>1</v>
      </c>
      <c r="AI248" s="255">
        <f>VLOOKUP($AH248,TABLAS!$P$4:$R$7,3,FALSE)</f>
        <v>3.4999999999999996E-3</v>
      </c>
      <c r="AJ248" s="255">
        <f>VLOOKUP($AH$3,TABLAS!$P$4:$R$7,2,FALSE)</f>
        <v>0</v>
      </c>
      <c r="AK248" s="280">
        <f t="shared" si="45"/>
        <v>-3.4999999999999996E-3</v>
      </c>
      <c r="AL248" s="44"/>
      <c r="AM248" s="44"/>
      <c r="AN248" s="281">
        <f t="shared" si="46"/>
        <v>0</v>
      </c>
      <c r="AO248" s="44"/>
      <c r="AP248" s="235">
        <f t="shared" si="47"/>
        <v>0</v>
      </c>
      <c r="AQ248" s="44"/>
      <c r="AR248" s="282">
        <f t="shared" si="48"/>
        <v>0</v>
      </c>
      <c r="AS248" s="283">
        <f t="shared" si="49"/>
        <v>0</v>
      </c>
      <c r="AT248" s="44"/>
      <c r="AU248" s="44"/>
      <c r="AV248" s="44"/>
      <c r="AW248" s="44"/>
      <c r="AX248" s="44"/>
      <c r="AY248" s="44"/>
      <c r="AZ248" s="44"/>
      <c r="BA248" s="44"/>
      <c r="BB248" s="44"/>
      <c r="BC248" s="44"/>
      <c r="BD248" s="44"/>
      <c r="BE248" s="44"/>
      <c r="BF248" s="44"/>
      <c r="BG248" s="44"/>
      <c r="BH248" s="44"/>
    </row>
    <row r="249" spans="1:60" ht="35.1" customHeight="1" thickBot="1" x14ac:dyDescent="0.45">
      <c r="A249" s="41">
        <f t="shared" si="50"/>
        <v>247</v>
      </c>
      <c r="B249" s="42">
        <f>Hoja2!B256</f>
        <v>0</v>
      </c>
      <c r="C249" s="14">
        <f>Hoja2!P256</f>
        <v>0</v>
      </c>
      <c r="D249" s="16">
        <f>Hoja2!C256</f>
        <v>0</v>
      </c>
      <c r="E249" s="15">
        <f>Hoja4!J256</f>
        <v>0</v>
      </c>
      <c r="F249" s="15">
        <f>Hoja4!N256</f>
        <v>0</v>
      </c>
      <c r="G249" s="15"/>
      <c r="H249" s="15">
        <f t="shared" si="39"/>
        <v>0</v>
      </c>
      <c r="I249" s="15">
        <f t="shared" si="40"/>
        <v>0</v>
      </c>
      <c r="J249" s="289" t="s">
        <v>209</v>
      </c>
      <c r="K249" s="44"/>
      <c r="L249" s="44"/>
      <c r="M249" s="44"/>
      <c r="N249" s="44"/>
      <c r="O249" s="44"/>
      <c r="P249" s="44"/>
      <c r="Q249" s="44"/>
      <c r="R249" s="44"/>
      <c r="S249" s="262">
        <f t="shared" si="41"/>
        <v>0</v>
      </c>
      <c r="T249" s="266" t="str">
        <f t="shared" si="42"/>
        <v>Economico</v>
      </c>
      <c r="U249">
        <f>VLOOKUP(T249,TABLAS!$J$4:$L$9,3,FALSE)</f>
        <v>1320</v>
      </c>
      <c r="V249">
        <f t="shared" si="51"/>
        <v>2026</v>
      </c>
      <c r="W249" t="str">
        <f>INICIO!$C$28</f>
        <v>2026</v>
      </c>
      <c r="X249" s="268">
        <f t="shared" si="43"/>
        <v>0</v>
      </c>
      <c r="Y249" s="269" t="str">
        <f>IF(X249&lt;TABLAS!$P$18,TABLAS!$Q$18,IF(X249&lt;TABLAS!$P$19,TABLAS!$Q$19,IF(X249&lt;TABLAS!$P$20,TABLAS!$Q$20,IF(X249&lt;TABLAS!$P$21,TABLAS!$Q$21,IF(X249&lt;TABLAS!$P$22,TABLAS!$Q$22,IF(X249&lt;TABLAS!$P$23,TABLAS!$Q$23,IF(X249&lt;TABLAS!$P$24,TABLAS!$Q$24,IF(X249&lt;TABLAS!$P$25,TABLAS!$Q$25,IF(X249&lt;TABLAS!$P$26,TABLAS!$Q$26,IF(X249&lt;TABLAS!$P$27,TABLAS!$Q$27,IF(X249&gt;=TABLAS!$O$28,TABLAS!$Q$28)))))))))))</f>
        <v>0 a 5</v>
      </c>
      <c r="Z249" s="262">
        <f>VLOOKUP(Y249,TABLAS!$J$18:$K$28,2,FALSE)</f>
        <v>1</v>
      </c>
      <c r="AA249" s="274" t="s">
        <v>262</v>
      </c>
      <c r="AB249" s="262">
        <f>VLOOKUP(AA249,TABLAS!$K$34:$L$39,2,FALSE)</f>
        <v>1</v>
      </c>
      <c r="AC249" s="262" t="str">
        <f>INICIO!$C$11</f>
        <v>ZONA 6</v>
      </c>
      <c r="AD249" s="263">
        <f>VLOOKUP(AC249,TABLAS!$V$18:$W$28,2,FALSE)</f>
        <v>1.1000000000000001</v>
      </c>
      <c r="AE249" s="44"/>
      <c r="AF249" s="44"/>
      <c r="AG249" s="279">
        <f t="shared" si="44"/>
        <v>0</v>
      </c>
      <c r="AH249" s="255">
        <f>IF($AG249&lt;TABLAS!$O$4,TABLAS!$P$4,IF($AG249&lt;TABLAS!$O$5,TABLAS!$P$5,IF($AG249&lt;TABLAS!$O$6,TABLAS!$P$6,IF($AG249&gt;TABLAS!$N$7,TABLAS!$P$7))))</f>
        <v>1</v>
      </c>
      <c r="AI249" s="255">
        <f>VLOOKUP($AH249,TABLAS!$P$4:$R$7,3,FALSE)</f>
        <v>3.4999999999999996E-3</v>
      </c>
      <c r="AJ249" s="255">
        <f>VLOOKUP($AH$3,TABLAS!$P$4:$R$7,2,FALSE)</f>
        <v>0</v>
      </c>
      <c r="AK249" s="280">
        <f t="shared" si="45"/>
        <v>-3.4999999999999996E-3</v>
      </c>
      <c r="AL249" s="44"/>
      <c r="AM249" s="44"/>
      <c r="AN249" s="281">
        <f t="shared" si="46"/>
        <v>0</v>
      </c>
      <c r="AO249" s="44"/>
      <c r="AP249" s="235">
        <f t="shared" si="47"/>
        <v>0</v>
      </c>
      <c r="AQ249" s="44"/>
      <c r="AR249" s="282">
        <f t="shared" si="48"/>
        <v>0</v>
      </c>
      <c r="AS249" s="283">
        <f t="shared" si="49"/>
        <v>0</v>
      </c>
      <c r="AT249" s="44"/>
      <c r="AU249" s="44"/>
      <c r="AV249" s="44"/>
      <c r="AW249" s="44"/>
      <c r="AX249" s="44"/>
      <c r="AY249" s="44"/>
      <c r="AZ249" s="44"/>
      <c r="BA249" s="44"/>
      <c r="BB249" s="44"/>
      <c r="BC249" s="44"/>
      <c r="BD249" s="44"/>
      <c r="BE249" s="44"/>
      <c r="BF249" s="44"/>
      <c r="BG249" s="44"/>
      <c r="BH249" s="44"/>
    </row>
    <row r="250" spans="1:60" ht="35.1" customHeight="1" thickBot="1" x14ac:dyDescent="0.45">
      <c r="A250" s="41">
        <f t="shared" si="50"/>
        <v>248</v>
      </c>
      <c r="B250" s="42">
        <f>Hoja2!B257</f>
        <v>0</v>
      </c>
      <c r="C250" s="14">
        <f>Hoja2!P257</f>
        <v>0</v>
      </c>
      <c r="D250" s="16">
        <f>Hoja2!C257</f>
        <v>0</v>
      </c>
      <c r="E250" s="15">
        <f>Hoja4!J257</f>
        <v>0</v>
      </c>
      <c r="F250" s="15">
        <f>Hoja4!N257</f>
        <v>0</v>
      </c>
      <c r="G250" s="15"/>
      <c r="H250" s="15">
        <f t="shared" si="39"/>
        <v>0</v>
      </c>
      <c r="I250" s="15">
        <f t="shared" si="40"/>
        <v>0</v>
      </c>
      <c r="J250" s="289" t="s">
        <v>209</v>
      </c>
      <c r="K250" s="44"/>
      <c r="L250" s="44"/>
      <c r="M250" s="44"/>
      <c r="N250" s="44"/>
      <c r="O250" s="44"/>
      <c r="P250" s="44"/>
      <c r="Q250" s="44"/>
      <c r="R250" s="44"/>
      <c r="S250" s="262">
        <f t="shared" si="41"/>
        <v>0</v>
      </c>
      <c r="T250" s="266" t="str">
        <f t="shared" si="42"/>
        <v>Economico</v>
      </c>
      <c r="U250">
        <f>VLOOKUP(T250,TABLAS!$J$4:$L$9,3,FALSE)</f>
        <v>1320</v>
      </c>
      <c r="V250">
        <f t="shared" si="51"/>
        <v>2026</v>
      </c>
      <c r="W250" t="str">
        <f>INICIO!$C$28</f>
        <v>2026</v>
      </c>
      <c r="X250" s="268">
        <f t="shared" si="43"/>
        <v>0</v>
      </c>
      <c r="Y250" s="269" t="str">
        <f>IF(X250&lt;TABLAS!$P$18,TABLAS!$Q$18,IF(X250&lt;TABLAS!$P$19,TABLAS!$Q$19,IF(X250&lt;TABLAS!$P$20,TABLAS!$Q$20,IF(X250&lt;TABLAS!$P$21,TABLAS!$Q$21,IF(X250&lt;TABLAS!$P$22,TABLAS!$Q$22,IF(X250&lt;TABLAS!$P$23,TABLAS!$Q$23,IF(X250&lt;TABLAS!$P$24,TABLAS!$Q$24,IF(X250&lt;TABLAS!$P$25,TABLAS!$Q$25,IF(X250&lt;TABLAS!$P$26,TABLAS!$Q$26,IF(X250&lt;TABLAS!$P$27,TABLAS!$Q$27,IF(X250&gt;=TABLAS!$O$28,TABLAS!$Q$28)))))))))))</f>
        <v>0 a 5</v>
      </c>
      <c r="Z250" s="262">
        <f>VLOOKUP(Y250,TABLAS!$J$18:$K$28,2,FALSE)</f>
        <v>1</v>
      </c>
      <c r="AA250" s="274" t="s">
        <v>262</v>
      </c>
      <c r="AB250" s="262">
        <f>VLOOKUP(AA250,TABLAS!$K$34:$L$39,2,FALSE)</f>
        <v>1</v>
      </c>
      <c r="AC250" s="262" t="str">
        <f>INICIO!$C$11</f>
        <v>ZONA 6</v>
      </c>
      <c r="AD250" s="263">
        <f>VLOOKUP(AC250,TABLAS!$V$18:$W$28,2,FALSE)</f>
        <v>1.1000000000000001</v>
      </c>
      <c r="AE250" s="44"/>
      <c r="AF250" s="44"/>
      <c r="AG250" s="279">
        <f t="shared" si="44"/>
        <v>0</v>
      </c>
      <c r="AH250" s="255">
        <f>IF($AG250&lt;TABLAS!$O$4,TABLAS!$P$4,IF($AG250&lt;TABLAS!$O$5,TABLAS!$P$5,IF($AG250&lt;TABLAS!$O$6,TABLAS!$P$6,IF($AG250&gt;TABLAS!$N$7,TABLAS!$P$7))))</f>
        <v>1</v>
      </c>
      <c r="AI250" s="255">
        <f>VLOOKUP($AH250,TABLAS!$P$4:$R$7,3,FALSE)</f>
        <v>3.4999999999999996E-3</v>
      </c>
      <c r="AJ250" s="255">
        <f>VLOOKUP($AH$3,TABLAS!$P$4:$R$7,2,FALSE)</f>
        <v>0</v>
      </c>
      <c r="AK250" s="280">
        <f t="shared" si="45"/>
        <v>-3.4999999999999996E-3</v>
      </c>
      <c r="AL250" s="44"/>
      <c r="AM250" s="44"/>
      <c r="AN250" s="281">
        <f t="shared" si="46"/>
        <v>0</v>
      </c>
      <c r="AO250" s="44"/>
      <c r="AP250" s="235">
        <f t="shared" si="47"/>
        <v>0</v>
      </c>
      <c r="AQ250" s="44"/>
      <c r="AR250" s="282">
        <f t="shared" si="48"/>
        <v>0</v>
      </c>
      <c r="AS250" s="283">
        <f t="shared" si="49"/>
        <v>0</v>
      </c>
      <c r="AT250" s="44"/>
      <c r="AU250" s="44"/>
      <c r="AV250" s="44"/>
      <c r="AW250" s="44"/>
      <c r="AX250" s="44"/>
      <c r="AY250" s="44"/>
      <c r="AZ250" s="44"/>
      <c r="BA250" s="44"/>
      <c r="BB250" s="44"/>
      <c r="BC250" s="44"/>
      <c r="BD250" s="44"/>
      <c r="BE250" s="44"/>
      <c r="BF250" s="44"/>
      <c r="BG250" s="44"/>
      <c r="BH250" s="44"/>
    </row>
    <row r="251" spans="1:60" ht="35.1" customHeight="1" thickBot="1" x14ac:dyDescent="0.45">
      <c r="A251" s="41">
        <f t="shared" si="50"/>
        <v>249</v>
      </c>
      <c r="B251" s="42">
        <f>Hoja2!B258</f>
        <v>0</v>
      </c>
      <c r="C251" s="14">
        <f>Hoja2!P258</f>
        <v>0</v>
      </c>
      <c r="D251" s="16">
        <f>Hoja2!C258</f>
        <v>0</v>
      </c>
      <c r="E251" s="15">
        <f>Hoja4!J258</f>
        <v>0</v>
      </c>
      <c r="F251" s="15">
        <f>Hoja4!N258</f>
        <v>0</v>
      </c>
      <c r="G251" s="15"/>
      <c r="H251" s="15">
        <f t="shared" si="39"/>
        <v>0</v>
      </c>
      <c r="I251" s="15">
        <f t="shared" si="40"/>
        <v>0</v>
      </c>
      <c r="J251" s="289" t="s">
        <v>209</v>
      </c>
      <c r="K251" s="44"/>
      <c r="L251" s="44"/>
      <c r="M251" s="44"/>
      <c r="N251" s="44"/>
      <c r="O251" s="44"/>
      <c r="P251" s="44"/>
      <c r="Q251" s="44"/>
      <c r="R251" s="44"/>
      <c r="S251" s="262">
        <f t="shared" si="41"/>
        <v>0</v>
      </c>
      <c r="T251" s="266" t="str">
        <f t="shared" si="42"/>
        <v>Economico</v>
      </c>
      <c r="U251">
        <f>VLOOKUP(T251,TABLAS!$J$4:$L$9,3,FALSE)</f>
        <v>1320</v>
      </c>
      <c r="V251">
        <f t="shared" si="51"/>
        <v>2026</v>
      </c>
      <c r="W251" t="str">
        <f>INICIO!$C$28</f>
        <v>2026</v>
      </c>
      <c r="X251" s="268">
        <f t="shared" si="43"/>
        <v>0</v>
      </c>
      <c r="Y251" s="269" t="str">
        <f>IF(X251&lt;TABLAS!$P$18,TABLAS!$Q$18,IF(X251&lt;TABLAS!$P$19,TABLAS!$Q$19,IF(X251&lt;TABLAS!$P$20,TABLAS!$Q$20,IF(X251&lt;TABLAS!$P$21,TABLAS!$Q$21,IF(X251&lt;TABLAS!$P$22,TABLAS!$Q$22,IF(X251&lt;TABLAS!$P$23,TABLAS!$Q$23,IF(X251&lt;TABLAS!$P$24,TABLAS!$Q$24,IF(X251&lt;TABLAS!$P$25,TABLAS!$Q$25,IF(X251&lt;TABLAS!$P$26,TABLAS!$Q$26,IF(X251&lt;TABLAS!$P$27,TABLAS!$Q$27,IF(X251&gt;=TABLAS!$O$28,TABLAS!$Q$28)))))))))))</f>
        <v>0 a 5</v>
      </c>
      <c r="Z251" s="262">
        <f>VLOOKUP(Y251,TABLAS!$J$18:$K$28,2,FALSE)</f>
        <v>1</v>
      </c>
      <c r="AA251" s="274" t="s">
        <v>262</v>
      </c>
      <c r="AB251" s="262">
        <f>VLOOKUP(AA251,TABLAS!$K$34:$L$39,2,FALSE)</f>
        <v>1</v>
      </c>
      <c r="AC251" s="262" t="str">
        <f>INICIO!$C$11</f>
        <v>ZONA 6</v>
      </c>
      <c r="AD251" s="263">
        <f>VLOOKUP(AC251,TABLAS!$V$18:$W$28,2,FALSE)</f>
        <v>1.1000000000000001</v>
      </c>
      <c r="AE251" s="44"/>
      <c r="AF251" s="44"/>
      <c r="AG251" s="279">
        <f t="shared" si="44"/>
        <v>0</v>
      </c>
      <c r="AH251" s="255">
        <f>IF($AG251&lt;TABLAS!$O$4,TABLAS!$P$4,IF($AG251&lt;TABLAS!$O$5,TABLAS!$P$5,IF($AG251&lt;TABLAS!$O$6,TABLAS!$P$6,IF($AG251&gt;TABLAS!$N$7,TABLAS!$P$7))))</f>
        <v>1</v>
      </c>
      <c r="AI251" s="255">
        <f>VLOOKUP($AH251,TABLAS!$P$4:$R$7,3,FALSE)</f>
        <v>3.4999999999999996E-3</v>
      </c>
      <c r="AJ251" s="255">
        <f>VLOOKUP($AH$3,TABLAS!$P$4:$R$7,2,FALSE)</f>
        <v>0</v>
      </c>
      <c r="AK251" s="280">
        <f t="shared" si="45"/>
        <v>-3.4999999999999996E-3</v>
      </c>
      <c r="AL251" s="44"/>
      <c r="AM251" s="44"/>
      <c r="AN251" s="281">
        <f t="shared" si="46"/>
        <v>0</v>
      </c>
      <c r="AO251" s="44"/>
      <c r="AP251" s="235">
        <f t="shared" si="47"/>
        <v>0</v>
      </c>
      <c r="AQ251" s="44"/>
      <c r="AR251" s="282">
        <f t="shared" si="48"/>
        <v>0</v>
      </c>
      <c r="AS251" s="283">
        <f t="shared" si="49"/>
        <v>0</v>
      </c>
      <c r="AT251" s="44"/>
      <c r="AU251" s="44"/>
      <c r="AV251" s="44"/>
      <c r="AW251" s="44"/>
      <c r="AX251" s="44"/>
      <c r="AY251" s="44"/>
      <c r="AZ251" s="44"/>
      <c r="BA251" s="44"/>
      <c r="BB251" s="44"/>
      <c r="BC251" s="44"/>
      <c r="BD251" s="44"/>
      <c r="BE251" s="44"/>
      <c r="BF251" s="44"/>
      <c r="BG251" s="44"/>
      <c r="BH251" s="44"/>
    </row>
    <row r="252" spans="1:60" ht="35.1" customHeight="1" thickBot="1" x14ac:dyDescent="0.45">
      <c r="A252" s="22">
        <f t="shared" si="50"/>
        <v>250</v>
      </c>
      <c r="B252" s="43">
        <f>Hoja2!B259</f>
        <v>0</v>
      </c>
      <c r="C252" s="38">
        <f>Hoja2!P259</f>
        <v>0</v>
      </c>
      <c r="D252" s="39">
        <f>Hoja2!C259</f>
        <v>0</v>
      </c>
      <c r="E252" s="40">
        <f>Hoja4!J259</f>
        <v>0</v>
      </c>
      <c r="F252" s="40">
        <f>Hoja4!N259</f>
        <v>0</v>
      </c>
      <c r="G252" s="40"/>
      <c r="H252" s="40">
        <f t="shared" si="39"/>
        <v>0</v>
      </c>
      <c r="I252" s="40">
        <f t="shared" si="40"/>
        <v>0</v>
      </c>
      <c r="J252" s="290" t="s">
        <v>209</v>
      </c>
      <c r="K252" s="44"/>
      <c r="L252" s="44"/>
      <c r="M252" s="44"/>
      <c r="N252" s="44"/>
      <c r="O252" s="44"/>
      <c r="P252" s="44"/>
      <c r="Q252" s="44"/>
      <c r="R252" s="44"/>
      <c r="S252" s="262">
        <f t="shared" si="41"/>
        <v>0</v>
      </c>
      <c r="T252" s="266" t="str">
        <f t="shared" si="42"/>
        <v>Economico</v>
      </c>
      <c r="U252">
        <f>VLOOKUP(T252,TABLAS!$J$4:$L$9,3,FALSE)</f>
        <v>1320</v>
      </c>
      <c r="V252">
        <f t="shared" si="51"/>
        <v>2026</v>
      </c>
      <c r="W252" t="str">
        <f>INICIO!$C$28</f>
        <v>2026</v>
      </c>
      <c r="X252" s="268">
        <f t="shared" si="43"/>
        <v>0</v>
      </c>
      <c r="Y252" s="269" t="str">
        <f>IF(X252&lt;TABLAS!$P$18,TABLAS!$Q$18,IF(X252&lt;TABLAS!$P$19,TABLAS!$Q$19,IF(X252&lt;TABLAS!$P$20,TABLAS!$Q$20,IF(X252&lt;TABLAS!$P$21,TABLAS!$Q$21,IF(X252&lt;TABLAS!$P$22,TABLAS!$Q$22,IF(X252&lt;TABLAS!$P$23,TABLAS!$Q$23,IF(X252&lt;TABLAS!$P$24,TABLAS!$Q$24,IF(X252&lt;TABLAS!$P$25,TABLAS!$Q$25,IF(X252&lt;TABLAS!$P$26,TABLAS!$Q$26,IF(X252&lt;TABLAS!$P$27,TABLAS!$Q$27,IF(X252&gt;=TABLAS!$O$28,TABLAS!$Q$28)))))))))))</f>
        <v>0 a 5</v>
      </c>
      <c r="Z252" s="262">
        <f>VLOOKUP(Y252,TABLAS!$J$18:$K$28,2,FALSE)</f>
        <v>1</v>
      </c>
      <c r="AA252" s="274" t="s">
        <v>262</v>
      </c>
      <c r="AB252" s="262">
        <f>VLOOKUP(AA252,TABLAS!$K$34:$L$39,2,FALSE)</f>
        <v>1</v>
      </c>
      <c r="AC252" s="262" t="str">
        <f>INICIO!$C$11</f>
        <v>ZONA 6</v>
      </c>
      <c r="AD252" s="263">
        <f>VLOOKUP(AC252,TABLAS!$V$18:$W$28,2,FALSE)</f>
        <v>1.1000000000000001</v>
      </c>
      <c r="AE252" s="44"/>
      <c r="AF252" s="44"/>
      <c r="AG252" s="279">
        <f t="shared" si="44"/>
        <v>0</v>
      </c>
      <c r="AH252" s="255">
        <f>IF($AG252&lt;TABLAS!$O$4,TABLAS!$P$4,IF($AG252&lt;TABLAS!$O$5,TABLAS!$P$5,IF($AG252&lt;TABLAS!$O$6,TABLAS!$P$6,IF($AG252&gt;TABLAS!$N$7,TABLAS!$P$7))))</f>
        <v>1</v>
      </c>
      <c r="AI252" s="255">
        <f>VLOOKUP($AH252,TABLAS!$P$4:$R$7,3,FALSE)</f>
        <v>3.4999999999999996E-3</v>
      </c>
      <c r="AJ252" s="255">
        <f>VLOOKUP($AH$3,TABLAS!$P$4:$R$7,2,FALSE)</f>
        <v>0</v>
      </c>
      <c r="AK252" s="280">
        <f t="shared" si="45"/>
        <v>-3.4999999999999996E-3</v>
      </c>
      <c r="AL252" s="44"/>
      <c r="AM252" s="44"/>
      <c r="AN252" s="281">
        <f t="shared" si="46"/>
        <v>0</v>
      </c>
      <c r="AO252" s="44"/>
      <c r="AP252" s="235">
        <f t="shared" si="47"/>
        <v>0</v>
      </c>
      <c r="AQ252" s="44"/>
      <c r="AR252" s="282">
        <f t="shared" si="48"/>
        <v>0</v>
      </c>
      <c r="AS252" s="283">
        <f t="shared" si="49"/>
        <v>0</v>
      </c>
      <c r="AT252" s="44"/>
      <c r="AU252" s="44"/>
      <c r="AV252" s="44"/>
      <c r="AW252" s="44"/>
      <c r="AX252" s="44"/>
      <c r="AY252" s="44"/>
      <c r="AZ252" s="44"/>
      <c r="BA252" s="44"/>
      <c r="BB252" s="44"/>
      <c r="BC252" s="44"/>
      <c r="BD252" s="44"/>
      <c r="BE252" s="44"/>
      <c r="BF252" s="44"/>
      <c r="BG252" s="44"/>
      <c r="BH252" s="44"/>
    </row>
    <row r="253" spans="1:60" ht="35.1" customHeight="1" thickBot="1" x14ac:dyDescent="0.45">
      <c r="A253" s="41">
        <f t="shared" si="50"/>
        <v>251</v>
      </c>
      <c r="B253" s="42">
        <f>Hoja2!B260</f>
        <v>0</v>
      </c>
      <c r="C253" s="14">
        <f>Hoja2!P260</f>
        <v>0</v>
      </c>
      <c r="D253" s="16">
        <f>Hoja2!C260</f>
        <v>0</v>
      </c>
      <c r="E253" s="15">
        <f>Hoja4!J260</f>
        <v>0</v>
      </c>
      <c r="F253" s="15">
        <f>Hoja4!N260</f>
        <v>0</v>
      </c>
      <c r="G253" s="15"/>
      <c r="H253" s="15">
        <f t="shared" si="39"/>
        <v>0</v>
      </c>
      <c r="I253" s="15">
        <f t="shared" si="40"/>
        <v>0</v>
      </c>
      <c r="J253" s="289" t="s">
        <v>209</v>
      </c>
      <c r="K253" s="44"/>
      <c r="L253" s="44"/>
      <c r="M253" s="44"/>
      <c r="N253" s="44"/>
      <c r="O253" s="44"/>
      <c r="P253" s="44"/>
      <c r="Q253" s="44"/>
      <c r="R253" s="44"/>
      <c r="S253" s="262">
        <f t="shared" si="41"/>
        <v>0</v>
      </c>
      <c r="T253" s="266" t="str">
        <f t="shared" si="42"/>
        <v>Economico</v>
      </c>
      <c r="U253">
        <f>VLOOKUP(T253,TABLAS!$J$4:$L$9,3,FALSE)</f>
        <v>1320</v>
      </c>
      <c r="V253">
        <f t="shared" si="51"/>
        <v>2026</v>
      </c>
      <c r="W253" t="str">
        <f>INICIO!$C$28</f>
        <v>2026</v>
      </c>
      <c r="X253" s="268">
        <f t="shared" si="43"/>
        <v>0</v>
      </c>
      <c r="Y253" s="269" t="str">
        <f>IF(X253&lt;TABLAS!$P$18,TABLAS!$Q$18,IF(X253&lt;TABLAS!$P$19,TABLAS!$Q$19,IF(X253&lt;TABLAS!$P$20,TABLAS!$Q$20,IF(X253&lt;TABLAS!$P$21,TABLAS!$Q$21,IF(X253&lt;TABLAS!$P$22,TABLAS!$Q$22,IF(X253&lt;TABLAS!$P$23,TABLAS!$Q$23,IF(X253&lt;TABLAS!$P$24,TABLAS!$Q$24,IF(X253&lt;TABLAS!$P$25,TABLAS!$Q$25,IF(X253&lt;TABLAS!$P$26,TABLAS!$Q$26,IF(X253&lt;TABLAS!$P$27,TABLAS!$Q$27,IF(X253&gt;=TABLAS!$O$28,TABLAS!$Q$28)))))))))))</f>
        <v>0 a 5</v>
      </c>
      <c r="Z253" s="262">
        <f>VLOOKUP(Y253,TABLAS!$J$18:$K$28,2,FALSE)</f>
        <v>1</v>
      </c>
      <c r="AA253" s="274" t="s">
        <v>262</v>
      </c>
      <c r="AB253" s="262">
        <f>VLOOKUP(AA253,TABLAS!$K$34:$L$39,2,FALSE)</f>
        <v>1</v>
      </c>
      <c r="AC253" s="262" t="str">
        <f>INICIO!$C$11</f>
        <v>ZONA 6</v>
      </c>
      <c r="AD253" s="263">
        <f>VLOOKUP(AC253,TABLAS!$V$18:$W$28,2,FALSE)</f>
        <v>1.1000000000000001</v>
      </c>
      <c r="AE253" s="44"/>
      <c r="AF253" s="44"/>
      <c r="AG253" s="279">
        <f t="shared" si="44"/>
        <v>0</v>
      </c>
      <c r="AH253" s="255">
        <f>IF($AG253&lt;TABLAS!$O$4,TABLAS!$P$4,IF($AG253&lt;TABLAS!$O$5,TABLAS!$P$5,IF($AG253&lt;TABLAS!$O$6,TABLAS!$P$6,IF($AG253&gt;TABLAS!$N$7,TABLAS!$P$7))))</f>
        <v>1</v>
      </c>
      <c r="AI253" s="255">
        <f>VLOOKUP($AH253,TABLAS!$P$4:$R$7,3,FALSE)</f>
        <v>3.4999999999999996E-3</v>
      </c>
      <c r="AJ253" s="255">
        <f>VLOOKUP($AH$3,TABLAS!$P$4:$R$7,2,FALSE)</f>
        <v>0</v>
      </c>
      <c r="AK253" s="280">
        <f t="shared" si="45"/>
        <v>-3.4999999999999996E-3</v>
      </c>
      <c r="AL253" s="44"/>
      <c r="AM253" s="44"/>
      <c r="AN253" s="281">
        <f t="shared" si="46"/>
        <v>0</v>
      </c>
      <c r="AO253" s="44"/>
      <c r="AP253" s="235">
        <f t="shared" si="47"/>
        <v>0</v>
      </c>
      <c r="AQ253" s="44"/>
      <c r="AR253" s="282">
        <f t="shared" si="48"/>
        <v>0</v>
      </c>
      <c r="AS253" s="283">
        <f t="shared" si="49"/>
        <v>0</v>
      </c>
      <c r="AT253" s="44"/>
      <c r="AU253" s="44"/>
      <c r="AV253" s="44"/>
      <c r="AW253" s="44"/>
      <c r="AX253" s="44"/>
      <c r="AY253" s="44"/>
      <c r="AZ253" s="44"/>
      <c r="BA253" s="44"/>
      <c r="BB253" s="44"/>
      <c r="BC253" s="44"/>
      <c r="BD253" s="44"/>
      <c r="BE253" s="44"/>
      <c r="BF253" s="44"/>
      <c r="BG253" s="44"/>
      <c r="BH253" s="44"/>
    </row>
    <row r="254" spans="1:60" ht="35.1" customHeight="1" thickBot="1" x14ac:dyDescent="0.45">
      <c r="A254" s="41">
        <f t="shared" si="50"/>
        <v>252</v>
      </c>
      <c r="B254" s="42">
        <f>Hoja2!B261</f>
        <v>0</v>
      </c>
      <c r="C254" s="14">
        <f>Hoja2!P261</f>
        <v>0</v>
      </c>
      <c r="D254" s="16">
        <f>Hoja2!C261</f>
        <v>0</v>
      </c>
      <c r="E254" s="15">
        <f>Hoja4!J261</f>
        <v>0</v>
      </c>
      <c r="F254" s="15">
        <f>Hoja4!N261</f>
        <v>0</v>
      </c>
      <c r="G254" s="15"/>
      <c r="H254" s="15">
        <f t="shared" si="39"/>
        <v>0</v>
      </c>
      <c r="I254" s="15">
        <f t="shared" si="40"/>
        <v>0</v>
      </c>
      <c r="J254" s="289" t="s">
        <v>209</v>
      </c>
      <c r="K254" s="44"/>
      <c r="L254" s="44"/>
      <c r="M254" s="44"/>
      <c r="N254" s="44"/>
      <c r="O254" s="44"/>
      <c r="P254" s="44"/>
      <c r="Q254" s="44"/>
      <c r="R254" s="44"/>
      <c r="S254" s="262">
        <f t="shared" si="41"/>
        <v>0</v>
      </c>
      <c r="T254" s="266" t="str">
        <f t="shared" si="42"/>
        <v>Economico</v>
      </c>
      <c r="U254">
        <f>VLOOKUP(T254,TABLAS!$J$4:$L$9,3,FALSE)</f>
        <v>1320</v>
      </c>
      <c r="V254">
        <f t="shared" si="51"/>
        <v>2026</v>
      </c>
      <c r="W254" t="str">
        <f>INICIO!$C$28</f>
        <v>2026</v>
      </c>
      <c r="X254" s="268">
        <f t="shared" si="43"/>
        <v>0</v>
      </c>
      <c r="Y254" s="269" t="str">
        <f>IF(X254&lt;TABLAS!$P$18,TABLAS!$Q$18,IF(X254&lt;TABLAS!$P$19,TABLAS!$Q$19,IF(X254&lt;TABLAS!$P$20,TABLAS!$Q$20,IF(X254&lt;TABLAS!$P$21,TABLAS!$Q$21,IF(X254&lt;TABLAS!$P$22,TABLAS!$Q$22,IF(X254&lt;TABLAS!$P$23,TABLAS!$Q$23,IF(X254&lt;TABLAS!$P$24,TABLAS!$Q$24,IF(X254&lt;TABLAS!$P$25,TABLAS!$Q$25,IF(X254&lt;TABLAS!$P$26,TABLAS!$Q$26,IF(X254&lt;TABLAS!$P$27,TABLAS!$Q$27,IF(X254&gt;=TABLAS!$O$28,TABLAS!$Q$28)))))))))))</f>
        <v>0 a 5</v>
      </c>
      <c r="Z254" s="262">
        <f>VLOOKUP(Y254,TABLAS!$J$18:$K$28,2,FALSE)</f>
        <v>1</v>
      </c>
      <c r="AA254" s="274" t="s">
        <v>262</v>
      </c>
      <c r="AB254" s="262">
        <f>VLOOKUP(AA254,TABLAS!$K$34:$L$39,2,FALSE)</f>
        <v>1</v>
      </c>
      <c r="AC254" s="262" t="str">
        <f>INICIO!$C$11</f>
        <v>ZONA 6</v>
      </c>
      <c r="AD254" s="263">
        <f>VLOOKUP(AC254,TABLAS!$V$18:$W$28,2,FALSE)</f>
        <v>1.1000000000000001</v>
      </c>
      <c r="AE254" s="44"/>
      <c r="AF254" s="44"/>
      <c r="AG254" s="279">
        <f t="shared" si="44"/>
        <v>0</v>
      </c>
      <c r="AH254" s="255">
        <f>IF($AG254&lt;TABLAS!$O$4,TABLAS!$P$4,IF($AG254&lt;TABLAS!$O$5,TABLAS!$P$5,IF($AG254&lt;TABLAS!$O$6,TABLAS!$P$6,IF($AG254&gt;TABLAS!$N$7,TABLAS!$P$7))))</f>
        <v>1</v>
      </c>
      <c r="AI254" s="255">
        <f>VLOOKUP($AH254,TABLAS!$P$4:$R$7,3,FALSE)</f>
        <v>3.4999999999999996E-3</v>
      </c>
      <c r="AJ254" s="255">
        <f>VLOOKUP($AH$3,TABLAS!$P$4:$R$7,2,FALSE)</f>
        <v>0</v>
      </c>
      <c r="AK254" s="280">
        <f t="shared" si="45"/>
        <v>-3.4999999999999996E-3</v>
      </c>
      <c r="AL254" s="44"/>
      <c r="AM254" s="44"/>
      <c r="AN254" s="281">
        <f t="shared" si="46"/>
        <v>0</v>
      </c>
      <c r="AO254" s="44"/>
      <c r="AP254" s="235">
        <f t="shared" si="47"/>
        <v>0</v>
      </c>
      <c r="AQ254" s="44"/>
      <c r="AR254" s="282">
        <f t="shared" si="48"/>
        <v>0</v>
      </c>
      <c r="AS254" s="283">
        <f t="shared" si="49"/>
        <v>0</v>
      </c>
      <c r="AT254" s="44"/>
      <c r="AU254" s="44"/>
      <c r="AV254" s="44"/>
      <c r="AW254" s="44"/>
      <c r="AX254" s="44"/>
      <c r="AY254" s="44"/>
      <c r="AZ254" s="44"/>
      <c r="BA254" s="44"/>
      <c r="BB254" s="44"/>
      <c r="BC254" s="44"/>
      <c r="BD254" s="44"/>
      <c r="BE254" s="44"/>
      <c r="BF254" s="44"/>
      <c r="BG254" s="44"/>
      <c r="BH254" s="44"/>
    </row>
    <row r="255" spans="1:60" ht="35.1" customHeight="1" thickBot="1" x14ac:dyDescent="0.45">
      <c r="A255" s="41">
        <f t="shared" si="50"/>
        <v>253</v>
      </c>
      <c r="B255" s="42">
        <f>Hoja2!B262</f>
        <v>0</v>
      </c>
      <c r="C255" s="14">
        <f>Hoja2!P262</f>
        <v>0</v>
      </c>
      <c r="D255" s="16">
        <f>Hoja2!C262</f>
        <v>0</v>
      </c>
      <c r="E255" s="15">
        <f>Hoja4!J262</f>
        <v>0</v>
      </c>
      <c r="F255" s="15">
        <f>Hoja4!N262</f>
        <v>0</v>
      </c>
      <c r="G255" s="15"/>
      <c r="H255" s="15">
        <f t="shared" si="39"/>
        <v>0</v>
      </c>
      <c r="I255" s="15">
        <f t="shared" si="40"/>
        <v>0</v>
      </c>
      <c r="J255" s="289" t="s">
        <v>209</v>
      </c>
      <c r="K255" s="44"/>
      <c r="L255" s="44"/>
      <c r="M255" s="44"/>
      <c r="N255" s="44"/>
      <c r="O255" s="44"/>
      <c r="P255" s="44"/>
      <c r="Q255" s="44"/>
      <c r="R255" s="44"/>
      <c r="S255" s="262">
        <f t="shared" si="41"/>
        <v>0</v>
      </c>
      <c r="T255" s="266" t="str">
        <f t="shared" si="42"/>
        <v>Economico</v>
      </c>
      <c r="U255">
        <f>VLOOKUP(T255,TABLAS!$J$4:$L$9,3,FALSE)</f>
        <v>1320</v>
      </c>
      <c r="V255">
        <f t="shared" si="51"/>
        <v>2026</v>
      </c>
      <c r="W255" t="str">
        <f>INICIO!$C$28</f>
        <v>2026</v>
      </c>
      <c r="X255" s="268">
        <f t="shared" si="43"/>
        <v>0</v>
      </c>
      <c r="Y255" s="269" t="str">
        <f>IF(X255&lt;TABLAS!$P$18,TABLAS!$Q$18,IF(X255&lt;TABLAS!$P$19,TABLAS!$Q$19,IF(X255&lt;TABLAS!$P$20,TABLAS!$Q$20,IF(X255&lt;TABLAS!$P$21,TABLAS!$Q$21,IF(X255&lt;TABLAS!$P$22,TABLAS!$Q$22,IF(X255&lt;TABLAS!$P$23,TABLAS!$Q$23,IF(X255&lt;TABLAS!$P$24,TABLAS!$Q$24,IF(X255&lt;TABLAS!$P$25,TABLAS!$Q$25,IF(X255&lt;TABLAS!$P$26,TABLAS!$Q$26,IF(X255&lt;TABLAS!$P$27,TABLAS!$Q$27,IF(X255&gt;=TABLAS!$O$28,TABLAS!$Q$28)))))))))))</f>
        <v>0 a 5</v>
      </c>
      <c r="Z255" s="262">
        <f>VLOOKUP(Y255,TABLAS!$J$18:$K$28,2,FALSE)</f>
        <v>1</v>
      </c>
      <c r="AA255" s="274" t="s">
        <v>262</v>
      </c>
      <c r="AB255" s="262">
        <f>VLOOKUP(AA255,TABLAS!$K$34:$L$39,2,FALSE)</f>
        <v>1</v>
      </c>
      <c r="AC255" s="262" t="str">
        <f>INICIO!$C$11</f>
        <v>ZONA 6</v>
      </c>
      <c r="AD255" s="263">
        <f>VLOOKUP(AC255,TABLAS!$V$18:$W$28,2,FALSE)</f>
        <v>1.1000000000000001</v>
      </c>
      <c r="AE255" s="44"/>
      <c r="AF255" s="44"/>
      <c r="AG255" s="279">
        <f t="shared" si="44"/>
        <v>0</v>
      </c>
      <c r="AH255" s="255">
        <f>IF($AG255&lt;TABLAS!$O$4,TABLAS!$P$4,IF($AG255&lt;TABLAS!$O$5,TABLAS!$P$5,IF($AG255&lt;TABLAS!$O$6,TABLAS!$P$6,IF($AG255&gt;TABLAS!$N$7,TABLAS!$P$7))))</f>
        <v>1</v>
      </c>
      <c r="AI255" s="255">
        <f>VLOOKUP($AH255,TABLAS!$P$4:$R$7,3,FALSE)</f>
        <v>3.4999999999999996E-3</v>
      </c>
      <c r="AJ255" s="255">
        <f>VLOOKUP($AH$3,TABLAS!$P$4:$R$7,2,FALSE)</f>
        <v>0</v>
      </c>
      <c r="AK255" s="280">
        <f t="shared" si="45"/>
        <v>-3.4999999999999996E-3</v>
      </c>
      <c r="AL255" s="44"/>
      <c r="AM255" s="44"/>
      <c r="AN255" s="281">
        <f t="shared" si="46"/>
        <v>0</v>
      </c>
      <c r="AO255" s="44"/>
      <c r="AP255" s="235">
        <f t="shared" si="47"/>
        <v>0</v>
      </c>
      <c r="AQ255" s="44"/>
      <c r="AR255" s="282">
        <f t="shared" si="48"/>
        <v>0</v>
      </c>
      <c r="AS255" s="283">
        <f t="shared" si="49"/>
        <v>0</v>
      </c>
      <c r="AT255" s="44"/>
      <c r="AU255" s="44"/>
      <c r="AV255" s="44"/>
      <c r="AW255" s="44"/>
      <c r="AX255" s="44"/>
      <c r="AY255" s="44"/>
      <c r="AZ255" s="44"/>
      <c r="BA255" s="44"/>
      <c r="BB255" s="44"/>
      <c r="BC255" s="44"/>
      <c r="BD255" s="44"/>
      <c r="BE255" s="44"/>
      <c r="BF255" s="44"/>
      <c r="BG255" s="44"/>
      <c r="BH255" s="44"/>
    </row>
    <row r="256" spans="1:60" ht="35.1" customHeight="1" thickBot="1" x14ac:dyDescent="0.45">
      <c r="A256" s="41">
        <f t="shared" si="50"/>
        <v>254</v>
      </c>
      <c r="B256" s="42">
        <f>Hoja2!B263</f>
        <v>0</v>
      </c>
      <c r="C256" s="14">
        <f>Hoja2!P263</f>
        <v>0</v>
      </c>
      <c r="D256" s="16">
        <f>Hoja2!C263</f>
        <v>0</v>
      </c>
      <c r="E256" s="15">
        <f>Hoja4!J263</f>
        <v>0</v>
      </c>
      <c r="F256" s="15">
        <f>Hoja4!N263</f>
        <v>0</v>
      </c>
      <c r="G256" s="15"/>
      <c r="H256" s="15">
        <f t="shared" si="39"/>
        <v>0</v>
      </c>
      <c r="I256" s="15">
        <f t="shared" si="40"/>
        <v>0</v>
      </c>
      <c r="J256" s="289" t="s">
        <v>209</v>
      </c>
      <c r="K256" s="44"/>
      <c r="L256" s="44"/>
      <c r="M256" s="44"/>
      <c r="N256" s="44"/>
      <c r="O256" s="44"/>
      <c r="P256" s="44"/>
      <c r="Q256" s="44"/>
      <c r="R256" s="44"/>
      <c r="S256" s="262">
        <f t="shared" si="41"/>
        <v>0</v>
      </c>
      <c r="T256" s="266" t="str">
        <f t="shared" si="42"/>
        <v>Economico</v>
      </c>
      <c r="U256">
        <f>VLOOKUP(T256,TABLAS!$J$4:$L$9,3,FALSE)</f>
        <v>1320</v>
      </c>
      <c r="V256">
        <f t="shared" si="51"/>
        <v>2026</v>
      </c>
      <c r="W256" t="str">
        <f>INICIO!$C$28</f>
        <v>2026</v>
      </c>
      <c r="X256" s="268">
        <f t="shared" si="43"/>
        <v>0</v>
      </c>
      <c r="Y256" s="269" t="str">
        <f>IF(X256&lt;TABLAS!$P$18,TABLAS!$Q$18,IF(X256&lt;TABLAS!$P$19,TABLAS!$Q$19,IF(X256&lt;TABLAS!$P$20,TABLAS!$Q$20,IF(X256&lt;TABLAS!$P$21,TABLAS!$Q$21,IF(X256&lt;TABLAS!$P$22,TABLAS!$Q$22,IF(X256&lt;TABLAS!$P$23,TABLAS!$Q$23,IF(X256&lt;TABLAS!$P$24,TABLAS!$Q$24,IF(X256&lt;TABLAS!$P$25,TABLAS!$Q$25,IF(X256&lt;TABLAS!$P$26,TABLAS!$Q$26,IF(X256&lt;TABLAS!$P$27,TABLAS!$Q$27,IF(X256&gt;=TABLAS!$O$28,TABLAS!$Q$28)))))))))))</f>
        <v>0 a 5</v>
      </c>
      <c r="Z256" s="262">
        <f>VLOOKUP(Y256,TABLAS!$J$18:$K$28,2,FALSE)</f>
        <v>1</v>
      </c>
      <c r="AA256" s="274" t="s">
        <v>262</v>
      </c>
      <c r="AB256" s="262">
        <f>VLOOKUP(AA256,TABLAS!$K$34:$L$39,2,FALSE)</f>
        <v>1</v>
      </c>
      <c r="AC256" s="262" t="str">
        <f>INICIO!$C$11</f>
        <v>ZONA 6</v>
      </c>
      <c r="AD256" s="263">
        <f>VLOOKUP(AC256,TABLAS!$V$18:$W$28,2,FALSE)</f>
        <v>1.1000000000000001</v>
      </c>
      <c r="AE256" s="44"/>
      <c r="AF256" s="44"/>
      <c r="AG256" s="279">
        <f t="shared" si="44"/>
        <v>0</v>
      </c>
      <c r="AH256" s="255">
        <f>IF($AG256&lt;TABLAS!$O$4,TABLAS!$P$4,IF($AG256&lt;TABLAS!$O$5,TABLAS!$P$5,IF($AG256&lt;TABLAS!$O$6,TABLAS!$P$6,IF($AG256&gt;TABLAS!$N$7,TABLAS!$P$7))))</f>
        <v>1</v>
      </c>
      <c r="AI256" s="255">
        <f>VLOOKUP($AH256,TABLAS!$P$4:$R$7,3,FALSE)</f>
        <v>3.4999999999999996E-3</v>
      </c>
      <c r="AJ256" s="255">
        <f>VLOOKUP($AH$3,TABLAS!$P$4:$R$7,2,FALSE)</f>
        <v>0</v>
      </c>
      <c r="AK256" s="280">
        <f t="shared" si="45"/>
        <v>-3.4999999999999996E-3</v>
      </c>
      <c r="AL256" s="44"/>
      <c r="AM256" s="44"/>
      <c r="AN256" s="281">
        <f t="shared" si="46"/>
        <v>0</v>
      </c>
      <c r="AO256" s="44"/>
      <c r="AP256" s="235">
        <f t="shared" si="47"/>
        <v>0</v>
      </c>
      <c r="AQ256" s="44"/>
      <c r="AR256" s="282">
        <f t="shared" si="48"/>
        <v>0</v>
      </c>
      <c r="AS256" s="283">
        <f t="shared" si="49"/>
        <v>0</v>
      </c>
      <c r="AT256" s="44"/>
      <c r="AU256" s="44"/>
      <c r="AV256" s="44"/>
      <c r="AW256" s="44"/>
      <c r="AX256" s="44"/>
      <c r="AY256" s="44"/>
      <c r="AZ256" s="44"/>
      <c r="BA256" s="44"/>
      <c r="BB256" s="44"/>
      <c r="BC256" s="44"/>
      <c r="BD256" s="44"/>
      <c r="BE256" s="44"/>
      <c r="BF256" s="44"/>
      <c r="BG256" s="44"/>
      <c r="BH256" s="44"/>
    </row>
    <row r="257" spans="1:60" ht="35.1" customHeight="1" thickBot="1" x14ac:dyDescent="0.45">
      <c r="A257" s="22">
        <f t="shared" si="50"/>
        <v>255</v>
      </c>
      <c r="B257" s="43">
        <f>Hoja2!B264</f>
        <v>0</v>
      </c>
      <c r="C257" s="38">
        <f>Hoja2!P264</f>
        <v>0</v>
      </c>
      <c r="D257" s="39">
        <f>Hoja2!C264</f>
        <v>0</v>
      </c>
      <c r="E257" s="40">
        <f>Hoja4!J264</f>
        <v>0</v>
      </c>
      <c r="F257" s="40">
        <f>Hoja4!N264</f>
        <v>0</v>
      </c>
      <c r="G257" s="40"/>
      <c r="H257" s="40">
        <f t="shared" si="39"/>
        <v>0</v>
      </c>
      <c r="I257" s="40">
        <f t="shared" si="40"/>
        <v>0</v>
      </c>
      <c r="J257" s="290" t="s">
        <v>209</v>
      </c>
      <c r="K257" s="44"/>
      <c r="L257" s="44"/>
      <c r="M257" s="44"/>
      <c r="N257" s="44"/>
      <c r="O257" s="44"/>
      <c r="P257" s="44"/>
      <c r="Q257" s="44"/>
      <c r="R257" s="44"/>
      <c r="S257" s="262">
        <f t="shared" si="41"/>
        <v>0</v>
      </c>
      <c r="T257" s="266" t="str">
        <f t="shared" si="42"/>
        <v>Economico</v>
      </c>
      <c r="U257">
        <f>VLOOKUP(T257,TABLAS!$J$4:$L$9,3,FALSE)</f>
        <v>1320</v>
      </c>
      <c r="V257">
        <f t="shared" si="51"/>
        <v>2026</v>
      </c>
      <c r="W257" t="str">
        <f>INICIO!$C$28</f>
        <v>2026</v>
      </c>
      <c r="X257" s="268">
        <f t="shared" si="43"/>
        <v>0</v>
      </c>
      <c r="Y257" s="269" t="str">
        <f>IF(X257&lt;TABLAS!$P$18,TABLAS!$Q$18,IF(X257&lt;TABLAS!$P$19,TABLAS!$Q$19,IF(X257&lt;TABLAS!$P$20,TABLAS!$Q$20,IF(X257&lt;TABLAS!$P$21,TABLAS!$Q$21,IF(X257&lt;TABLAS!$P$22,TABLAS!$Q$22,IF(X257&lt;TABLAS!$P$23,TABLAS!$Q$23,IF(X257&lt;TABLAS!$P$24,TABLAS!$Q$24,IF(X257&lt;TABLAS!$P$25,TABLAS!$Q$25,IF(X257&lt;TABLAS!$P$26,TABLAS!$Q$26,IF(X257&lt;TABLAS!$P$27,TABLAS!$Q$27,IF(X257&gt;=TABLAS!$O$28,TABLAS!$Q$28)))))))))))</f>
        <v>0 a 5</v>
      </c>
      <c r="Z257" s="262">
        <f>VLOOKUP(Y257,TABLAS!$J$18:$K$28,2,FALSE)</f>
        <v>1</v>
      </c>
      <c r="AA257" s="274" t="s">
        <v>262</v>
      </c>
      <c r="AB257" s="262">
        <f>VLOOKUP(AA257,TABLAS!$K$34:$L$39,2,FALSE)</f>
        <v>1</v>
      </c>
      <c r="AC257" s="262" t="str">
        <f>INICIO!$C$11</f>
        <v>ZONA 6</v>
      </c>
      <c r="AD257" s="263">
        <f>VLOOKUP(AC257,TABLAS!$V$18:$W$28,2,FALSE)</f>
        <v>1.1000000000000001</v>
      </c>
      <c r="AE257" s="44"/>
      <c r="AF257" s="44"/>
      <c r="AG257" s="279">
        <f t="shared" si="44"/>
        <v>0</v>
      </c>
      <c r="AH257" s="255">
        <f>IF($AG257&lt;TABLAS!$O$4,TABLAS!$P$4,IF($AG257&lt;TABLAS!$O$5,TABLAS!$P$5,IF($AG257&lt;TABLAS!$O$6,TABLAS!$P$6,IF($AG257&gt;TABLAS!$N$7,TABLAS!$P$7))))</f>
        <v>1</v>
      </c>
      <c r="AI257" s="255">
        <f>VLOOKUP($AH257,TABLAS!$P$4:$R$7,3,FALSE)</f>
        <v>3.4999999999999996E-3</v>
      </c>
      <c r="AJ257" s="255">
        <f>VLOOKUP($AH$3,TABLAS!$P$4:$R$7,2,FALSE)</f>
        <v>0</v>
      </c>
      <c r="AK257" s="280">
        <f t="shared" si="45"/>
        <v>-3.4999999999999996E-3</v>
      </c>
      <c r="AL257" s="44"/>
      <c r="AM257" s="44"/>
      <c r="AN257" s="281">
        <f t="shared" si="46"/>
        <v>0</v>
      </c>
      <c r="AO257" s="44"/>
      <c r="AP257" s="235">
        <f t="shared" si="47"/>
        <v>0</v>
      </c>
      <c r="AQ257" s="44"/>
      <c r="AR257" s="282">
        <f t="shared" si="48"/>
        <v>0</v>
      </c>
      <c r="AS257" s="283">
        <f t="shared" si="49"/>
        <v>0</v>
      </c>
      <c r="AT257" s="44"/>
      <c r="AU257" s="44"/>
      <c r="AV257" s="44"/>
      <c r="AW257" s="44"/>
      <c r="AX257" s="44"/>
      <c r="AY257" s="44"/>
      <c r="AZ257" s="44"/>
      <c r="BA257" s="44"/>
      <c r="BB257" s="44"/>
      <c r="BC257" s="44"/>
      <c r="BD257" s="44"/>
      <c r="BE257" s="44"/>
      <c r="BF257" s="44"/>
      <c r="BG257" s="44"/>
      <c r="BH257" s="44"/>
    </row>
    <row r="258" spans="1:60" ht="35.1" customHeight="1" thickBot="1" x14ac:dyDescent="0.45">
      <c r="A258" s="41">
        <f t="shared" si="50"/>
        <v>256</v>
      </c>
      <c r="B258" s="42">
        <f>Hoja2!B265</f>
        <v>0</v>
      </c>
      <c r="C258" s="14">
        <f>Hoja2!P265</f>
        <v>0</v>
      </c>
      <c r="D258" s="16">
        <f>Hoja2!C265</f>
        <v>0</v>
      </c>
      <c r="E258" s="15">
        <f>Hoja4!J265</f>
        <v>0</v>
      </c>
      <c r="F258" s="15">
        <f>Hoja4!N265</f>
        <v>0</v>
      </c>
      <c r="G258" s="15"/>
      <c r="H258" s="15">
        <f t="shared" si="39"/>
        <v>0</v>
      </c>
      <c r="I258" s="15">
        <f t="shared" si="40"/>
        <v>0</v>
      </c>
      <c r="J258" s="289" t="s">
        <v>209</v>
      </c>
      <c r="K258" s="44"/>
      <c r="L258" s="44"/>
      <c r="M258" s="44"/>
      <c r="N258" s="44"/>
      <c r="O258" s="44"/>
      <c r="P258" s="44"/>
      <c r="Q258" s="44"/>
      <c r="R258" s="44"/>
      <c r="S258" s="262">
        <f t="shared" si="41"/>
        <v>0</v>
      </c>
      <c r="T258" s="266" t="str">
        <f t="shared" si="42"/>
        <v>Economico</v>
      </c>
      <c r="U258">
        <f>VLOOKUP(T258,TABLAS!$J$4:$L$9,3,FALSE)</f>
        <v>1320</v>
      </c>
      <c r="V258">
        <f t="shared" si="51"/>
        <v>2026</v>
      </c>
      <c r="W258" t="str">
        <f>INICIO!$C$28</f>
        <v>2026</v>
      </c>
      <c r="X258" s="268">
        <f t="shared" si="43"/>
        <v>0</v>
      </c>
      <c r="Y258" s="269" t="str">
        <f>IF(X258&lt;TABLAS!$P$18,TABLAS!$Q$18,IF(X258&lt;TABLAS!$P$19,TABLAS!$Q$19,IF(X258&lt;TABLAS!$P$20,TABLAS!$Q$20,IF(X258&lt;TABLAS!$P$21,TABLAS!$Q$21,IF(X258&lt;TABLAS!$P$22,TABLAS!$Q$22,IF(X258&lt;TABLAS!$P$23,TABLAS!$Q$23,IF(X258&lt;TABLAS!$P$24,TABLAS!$Q$24,IF(X258&lt;TABLAS!$P$25,TABLAS!$Q$25,IF(X258&lt;TABLAS!$P$26,TABLAS!$Q$26,IF(X258&lt;TABLAS!$P$27,TABLAS!$Q$27,IF(X258&gt;=TABLAS!$O$28,TABLAS!$Q$28)))))))))))</f>
        <v>0 a 5</v>
      </c>
      <c r="Z258" s="262">
        <f>VLOOKUP(Y258,TABLAS!$J$18:$K$28,2,FALSE)</f>
        <v>1</v>
      </c>
      <c r="AA258" s="274" t="s">
        <v>262</v>
      </c>
      <c r="AB258" s="262">
        <f>VLOOKUP(AA258,TABLAS!$K$34:$L$39,2,FALSE)</f>
        <v>1</v>
      </c>
      <c r="AC258" s="262" t="str">
        <f>INICIO!$C$11</f>
        <v>ZONA 6</v>
      </c>
      <c r="AD258" s="263">
        <f>VLOOKUP(AC258,TABLAS!$V$18:$W$28,2,FALSE)</f>
        <v>1.1000000000000001</v>
      </c>
      <c r="AE258" s="44"/>
      <c r="AF258" s="44"/>
      <c r="AG258" s="279">
        <f t="shared" si="44"/>
        <v>0</v>
      </c>
      <c r="AH258" s="255">
        <f>IF($AG258&lt;TABLAS!$O$4,TABLAS!$P$4,IF($AG258&lt;TABLAS!$O$5,TABLAS!$P$5,IF($AG258&lt;TABLAS!$O$6,TABLAS!$P$6,IF($AG258&gt;TABLAS!$N$7,TABLAS!$P$7))))</f>
        <v>1</v>
      </c>
      <c r="AI258" s="255">
        <f>VLOOKUP($AH258,TABLAS!$P$4:$R$7,3,FALSE)</f>
        <v>3.4999999999999996E-3</v>
      </c>
      <c r="AJ258" s="255">
        <f>VLOOKUP($AH$3,TABLAS!$P$4:$R$7,2,FALSE)</f>
        <v>0</v>
      </c>
      <c r="AK258" s="280">
        <f t="shared" si="45"/>
        <v>-3.4999999999999996E-3</v>
      </c>
      <c r="AL258" s="44"/>
      <c r="AM258" s="44"/>
      <c r="AN258" s="281">
        <f t="shared" si="46"/>
        <v>0</v>
      </c>
      <c r="AO258" s="44"/>
      <c r="AP258" s="235">
        <f t="shared" si="47"/>
        <v>0</v>
      </c>
      <c r="AQ258" s="44"/>
      <c r="AR258" s="282">
        <f t="shared" si="48"/>
        <v>0</v>
      </c>
      <c r="AS258" s="283">
        <f t="shared" si="49"/>
        <v>0</v>
      </c>
      <c r="AT258" s="44"/>
      <c r="AU258" s="44"/>
      <c r="AV258" s="44"/>
      <c r="AW258" s="44"/>
      <c r="AX258" s="44"/>
      <c r="AY258" s="44"/>
      <c r="AZ258" s="44"/>
      <c r="BA258" s="44"/>
      <c r="BB258" s="44"/>
      <c r="BC258" s="44"/>
      <c r="BD258" s="44"/>
      <c r="BE258" s="44"/>
      <c r="BF258" s="44"/>
      <c r="BG258" s="44"/>
      <c r="BH258" s="44"/>
    </row>
    <row r="259" spans="1:60" ht="35.1" customHeight="1" thickBot="1" x14ac:dyDescent="0.45">
      <c r="A259" s="41">
        <f t="shared" si="50"/>
        <v>257</v>
      </c>
      <c r="B259" s="42">
        <f>Hoja2!B266</f>
        <v>0</v>
      </c>
      <c r="C259" s="14">
        <f>Hoja2!P266</f>
        <v>0</v>
      </c>
      <c r="D259" s="16">
        <f>Hoja2!C266</f>
        <v>0</v>
      </c>
      <c r="E259" s="15">
        <f>Hoja4!J266</f>
        <v>0</v>
      </c>
      <c r="F259" s="15">
        <f>Hoja4!N266</f>
        <v>0</v>
      </c>
      <c r="G259" s="15"/>
      <c r="H259" s="15">
        <f t="shared" si="39"/>
        <v>0</v>
      </c>
      <c r="I259" s="15">
        <f t="shared" si="40"/>
        <v>0</v>
      </c>
      <c r="J259" s="289" t="s">
        <v>209</v>
      </c>
      <c r="K259" s="44"/>
      <c r="L259" s="44"/>
      <c r="M259" s="44"/>
      <c r="N259" s="44"/>
      <c r="O259" s="44"/>
      <c r="P259" s="44"/>
      <c r="Q259" s="44"/>
      <c r="R259" s="44"/>
      <c r="S259" s="262">
        <f t="shared" si="41"/>
        <v>0</v>
      </c>
      <c r="T259" s="266" t="str">
        <f t="shared" si="42"/>
        <v>Economico</v>
      </c>
      <c r="U259">
        <f>VLOOKUP(T259,TABLAS!$J$4:$L$9,3,FALSE)</f>
        <v>1320</v>
      </c>
      <c r="V259">
        <f t="shared" si="51"/>
        <v>2026</v>
      </c>
      <c r="W259" t="str">
        <f>INICIO!$C$28</f>
        <v>2026</v>
      </c>
      <c r="X259" s="268">
        <f t="shared" si="43"/>
        <v>0</v>
      </c>
      <c r="Y259" s="269" t="str">
        <f>IF(X259&lt;TABLAS!$P$18,TABLAS!$Q$18,IF(X259&lt;TABLAS!$P$19,TABLAS!$Q$19,IF(X259&lt;TABLAS!$P$20,TABLAS!$Q$20,IF(X259&lt;TABLAS!$P$21,TABLAS!$Q$21,IF(X259&lt;TABLAS!$P$22,TABLAS!$Q$22,IF(X259&lt;TABLAS!$P$23,TABLAS!$Q$23,IF(X259&lt;TABLAS!$P$24,TABLAS!$Q$24,IF(X259&lt;TABLAS!$P$25,TABLAS!$Q$25,IF(X259&lt;TABLAS!$P$26,TABLAS!$Q$26,IF(X259&lt;TABLAS!$P$27,TABLAS!$Q$27,IF(X259&gt;=TABLAS!$O$28,TABLAS!$Q$28)))))))))))</f>
        <v>0 a 5</v>
      </c>
      <c r="Z259" s="262">
        <f>VLOOKUP(Y259,TABLAS!$J$18:$K$28,2,FALSE)</f>
        <v>1</v>
      </c>
      <c r="AA259" s="274" t="s">
        <v>262</v>
      </c>
      <c r="AB259" s="262">
        <f>VLOOKUP(AA259,TABLAS!$K$34:$L$39,2,FALSE)</f>
        <v>1</v>
      </c>
      <c r="AC259" s="262" t="str">
        <f>INICIO!$C$11</f>
        <v>ZONA 6</v>
      </c>
      <c r="AD259" s="263">
        <f>VLOOKUP(AC259,TABLAS!$V$18:$W$28,2,FALSE)</f>
        <v>1.1000000000000001</v>
      </c>
      <c r="AE259" s="44"/>
      <c r="AF259" s="44"/>
      <c r="AG259" s="279">
        <f t="shared" si="44"/>
        <v>0</v>
      </c>
      <c r="AH259" s="255">
        <f>IF($AG259&lt;TABLAS!$O$4,TABLAS!$P$4,IF($AG259&lt;TABLAS!$O$5,TABLAS!$P$5,IF($AG259&lt;TABLAS!$O$6,TABLAS!$P$6,IF($AG259&gt;TABLAS!$N$7,TABLAS!$P$7))))</f>
        <v>1</v>
      </c>
      <c r="AI259" s="255">
        <f>VLOOKUP($AH259,TABLAS!$P$4:$R$7,3,FALSE)</f>
        <v>3.4999999999999996E-3</v>
      </c>
      <c r="AJ259" s="255">
        <f>VLOOKUP($AH$3,TABLAS!$P$4:$R$7,2,FALSE)</f>
        <v>0</v>
      </c>
      <c r="AK259" s="280">
        <f t="shared" si="45"/>
        <v>-3.4999999999999996E-3</v>
      </c>
      <c r="AL259" s="44"/>
      <c r="AM259" s="44"/>
      <c r="AN259" s="281">
        <f t="shared" si="46"/>
        <v>0</v>
      </c>
      <c r="AO259" s="44"/>
      <c r="AP259" s="235">
        <f t="shared" si="47"/>
        <v>0</v>
      </c>
      <c r="AQ259" s="44"/>
      <c r="AR259" s="282">
        <f t="shared" si="48"/>
        <v>0</v>
      </c>
      <c r="AS259" s="283">
        <f t="shared" si="49"/>
        <v>0</v>
      </c>
      <c r="AT259" s="44"/>
      <c r="AU259" s="44"/>
      <c r="AV259" s="44"/>
      <c r="AW259" s="44"/>
      <c r="AX259" s="44"/>
      <c r="AY259" s="44"/>
      <c r="AZ259" s="44"/>
      <c r="BA259" s="44"/>
      <c r="BB259" s="44"/>
      <c r="BC259" s="44"/>
      <c r="BD259" s="44"/>
      <c r="BE259" s="44"/>
      <c r="BF259" s="44"/>
      <c r="BG259" s="44"/>
      <c r="BH259" s="44"/>
    </row>
    <row r="260" spans="1:60" ht="35.1" customHeight="1" thickBot="1" x14ac:dyDescent="0.45">
      <c r="A260" s="41">
        <f t="shared" si="50"/>
        <v>258</v>
      </c>
      <c r="B260" s="42">
        <f>Hoja2!B267</f>
        <v>0</v>
      </c>
      <c r="C260" s="14">
        <f>Hoja2!P267</f>
        <v>0</v>
      </c>
      <c r="D260" s="16">
        <f>Hoja2!C267</f>
        <v>0</v>
      </c>
      <c r="E260" s="15">
        <f>Hoja4!J267</f>
        <v>0</v>
      </c>
      <c r="F260" s="15">
        <f>Hoja4!N267</f>
        <v>0</v>
      </c>
      <c r="G260" s="15"/>
      <c r="H260" s="15">
        <f t="shared" ref="H260:H323" si="52">AG260</f>
        <v>0</v>
      </c>
      <c r="I260" s="15">
        <f t="shared" ref="I260:I323" si="53">AS260</f>
        <v>0</v>
      </c>
      <c r="J260" s="289" t="s">
        <v>209</v>
      </c>
      <c r="K260" s="44"/>
      <c r="L260" s="44"/>
      <c r="M260" s="44"/>
      <c r="N260" s="44"/>
      <c r="O260" s="44"/>
      <c r="P260" s="44"/>
      <c r="Q260" s="44"/>
      <c r="R260" s="44"/>
      <c r="S260" s="262">
        <f t="shared" ref="S260:S323" si="54">E260+F260</f>
        <v>0</v>
      </c>
      <c r="T260" s="266" t="str">
        <f t="shared" ref="T260:T323" si="55">J260</f>
        <v>Economico</v>
      </c>
      <c r="U260">
        <f>VLOOKUP(T260,TABLAS!$J$4:$L$9,3,FALSE)</f>
        <v>1320</v>
      </c>
      <c r="V260">
        <f t="shared" si="51"/>
        <v>2026</v>
      </c>
      <c r="W260" t="str">
        <f>INICIO!$C$28</f>
        <v>2026</v>
      </c>
      <c r="X260" s="268">
        <f t="shared" ref="X260:X323" si="56">V260-W260</f>
        <v>0</v>
      </c>
      <c r="Y260" s="269" t="str">
        <f>IF(X260&lt;TABLAS!$P$18,TABLAS!$Q$18,IF(X260&lt;TABLAS!$P$19,TABLAS!$Q$19,IF(X260&lt;TABLAS!$P$20,TABLAS!$Q$20,IF(X260&lt;TABLAS!$P$21,TABLAS!$Q$21,IF(X260&lt;TABLAS!$P$22,TABLAS!$Q$22,IF(X260&lt;TABLAS!$P$23,TABLAS!$Q$23,IF(X260&lt;TABLAS!$P$24,TABLAS!$Q$24,IF(X260&lt;TABLAS!$P$25,TABLAS!$Q$25,IF(X260&lt;TABLAS!$P$26,TABLAS!$Q$26,IF(X260&lt;TABLAS!$P$27,TABLAS!$Q$27,IF(X260&gt;=TABLAS!$O$28,TABLAS!$Q$28)))))))))))</f>
        <v>0 a 5</v>
      </c>
      <c r="Z260" s="262">
        <f>VLOOKUP(Y260,TABLAS!$J$18:$K$28,2,FALSE)</f>
        <v>1</v>
      </c>
      <c r="AA260" s="274" t="s">
        <v>262</v>
      </c>
      <c r="AB260" s="262">
        <f>VLOOKUP(AA260,TABLAS!$K$34:$L$39,2,FALSE)</f>
        <v>1</v>
      </c>
      <c r="AC260" s="262" t="str">
        <f>INICIO!$C$11</f>
        <v>ZONA 6</v>
      </c>
      <c r="AD260" s="263">
        <f>VLOOKUP(AC260,TABLAS!$V$18:$W$28,2,FALSE)</f>
        <v>1.1000000000000001</v>
      </c>
      <c r="AE260" s="44"/>
      <c r="AF260" s="44"/>
      <c r="AG260" s="279">
        <f t="shared" ref="AG260:AG323" si="57">S260*U260*Z260*AB260*AD260</f>
        <v>0</v>
      </c>
      <c r="AH260" s="255">
        <f>IF($AG260&lt;TABLAS!$O$4,TABLAS!$P$4,IF($AG260&lt;TABLAS!$O$5,TABLAS!$P$5,IF($AG260&lt;TABLAS!$O$6,TABLAS!$P$6,IF($AG260&gt;TABLAS!$N$7,TABLAS!$P$7))))</f>
        <v>1</v>
      </c>
      <c r="AI260" s="255">
        <f>VLOOKUP($AH260,TABLAS!$P$4:$R$7,3,FALSE)</f>
        <v>3.4999999999999996E-3</v>
      </c>
      <c r="AJ260" s="255">
        <f>VLOOKUP($AH$3,TABLAS!$P$4:$R$7,2,FALSE)</f>
        <v>0</v>
      </c>
      <c r="AK260" s="280">
        <f t="shared" ref="AK260:AK323" si="58">((AG260-AH260)*AI260)+AJ260</f>
        <v>-3.4999999999999996E-3</v>
      </c>
      <c r="AL260" s="44"/>
      <c r="AM260" s="44"/>
      <c r="AN260" s="281">
        <f t="shared" ref="AN260:AN323" si="59">ROUND(AK260,0)</f>
        <v>0</v>
      </c>
      <c r="AO260" s="44"/>
      <c r="AP260" s="235">
        <f t="shared" ref="AP260:AP323" si="60">ROUND(((AG260-AH260)*AI260)+AJ260,0)</f>
        <v>0</v>
      </c>
      <c r="AQ260" s="44"/>
      <c r="AR260" s="282">
        <f t="shared" ref="AR260:AR323" si="61">ROUND(AN260*$AR$2,0)</f>
        <v>0</v>
      </c>
      <c r="AS260" s="283">
        <f t="shared" ref="AS260:AS323" si="62">AP260-AR260</f>
        <v>0</v>
      </c>
      <c r="AT260" s="44"/>
      <c r="AU260" s="44"/>
      <c r="AV260" s="44"/>
      <c r="AW260" s="44"/>
      <c r="AX260" s="44"/>
      <c r="AY260" s="44"/>
      <c r="AZ260" s="44"/>
      <c r="BA260" s="44"/>
      <c r="BB260" s="44"/>
      <c r="BC260" s="44"/>
      <c r="BD260" s="44"/>
      <c r="BE260" s="44"/>
      <c r="BF260" s="44"/>
      <c r="BG260" s="44"/>
      <c r="BH260" s="44"/>
    </row>
    <row r="261" spans="1:60" ht="35.1" customHeight="1" thickBot="1" x14ac:dyDescent="0.45">
      <c r="A261" s="41">
        <f t="shared" ref="A261:A324" si="63">A260+1</f>
        <v>259</v>
      </c>
      <c r="B261" s="42">
        <f>Hoja2!B268</f>
        <v>0</v>
      </c>
      <c r="C261" s="14">
        <f>Hoja2!P268</f>
        <v>0</v>
      </c>
      <c r="D261" s="16">
        <f>Hoja2!C268</f>
        <v>0</v>
      </c>
      <c r="E261" s="15">
        <f>Hoja4!J268</f>
        <v>0</v>
      </c>
      <c r="F261" s="15">
        <f>Hoja4!N268</f>
        <v>0</v>
      </c>
      <c r="G261" s="15"/>
      <c r="H261" s="15">
        <f t="shared" si="52"/>
        <v>0</v>
      </c>
      <c r="I261" s="15">
        <f t="shared" si="53"/>
        <v>0</v>
      </c>
      <c r="J261" s="289" t="s">
        <v>209</v>
      </c>
      <c r="K261" s="44"/>
      <c r="L261" s="44"/>
      <c r="M261" s="44"/>
      <c r="N261" s="44"/>
      <c r="O261" s="44"/>
      <c r="P261" s="44"/>
      <c r="Q261" s="44"/>
      <c r="R261" s="44"/>
      <c r="S261" s="262">
        <f t="shared" si="54"/>
        <v>0</v>
      </c>
      <c r="T261" s="266" t="str">
        <f t="shared" si="55"/>
        <v>Economico</v>
      </c>
      <c r="U261">
        <f>VLOOKUP(T261,TABLAS!$J$4:$L$9,3,FALSE)</f>
        <v>1320</v>
      </c>
      <c r="V261">
        <f t="shared" ref="V261:V324" si="64">$V$3</f>
        <v>2026</v>
      </c>
      <c r="W261" t="str">
        <f>INICIO!$C$28</f>
        <v>2026</v>
      </c>
      <c r="X261" s="268">
        <f t="shared" si="56"/>
        <v>0</v>
      </c>
      <c r="Y261" s="269" t="str">
        <f>IF(X261&lt;TABLAS!$P$18,TABLAS!$Q$18,IF(X261&lt;TABLAS!$P$19,TABLAS!$Q$19,IF(X261&lt;TABLAS!$P$20,TABLAS!$Q$20,IF(X261&lt;TABLAS!$P$21,TABLAS!$Q$21,IF(X261&lt;TABLAS!$P$22,TABLAS!$Q$22,IF(X261&lt;TABLAS!$P$23,TABLAS!$Q$23,IF(X261&lt;TABLAS!$P$24,TABLAS!$Q$24,IF(X261&lt;TABLAS!$P$25,TABLAS!$Q$25,IF(X261&lt;TABLAS!$P$26,TABLAS!$Q$26,IF(X261&lt;TABLAS!$P$27,TABLAS!$Q$27,IF(X261&gt;=TABLAS!$O$28,TABLAS!$Q$28)))))))))))</f>
        <v>0 a 5</v>
      </c>
      <c r="Z261" s="262">
        <f>VLOOKUP(Y261,TABLAS!$J$18:$K$28,2,FALSE)</f>
        <v>1</v>
      </c>
      <c r="AA261" s="274" t="s">
        <v>262</v>
      </c>
      <c r="AB261" s="262">
        <f>VLOOKUP(AA261,TABLAS!$K$34:$L$39,2,FALSE)</f>
        <v>1</v>
      </c>
      <c r="AC261" s="262" t="str">
        <f>INICIO!$C$11</f>
        <v>ZONA 6</v>
      </c>
      <c r="AD261" s="263">
        <f>VLOOKUP(AC261,TABLAS!$V$18:$W$28,2,FALSE)</f>
        <v>1.1000000000000001</v>
      </c>
      <c r="AE261" s="44"/>
      <c r="AF261" s="44"/>
      <c r="AG261" s="279">
        <f t="shared" si="57"/>
        <v>0</v>
      </c>
      <c r="AH261" s="255">
        <f>IF($AG261&lt;TABLAS!$O$4,TABLAS!$P$4,IF($AG261&lt;TABLAS!$O$5,TABLAS!$P$5,IF($AG261&lt;TABLAS!$O$6,TABLAS!$P$6,IF($AG261&gt;TABLAS!$N$7,TABLAS!$P$7))))</f>
        <v>1</v>
      </c>
      <c r="AI261" s="255">
        <f>VLOOKUP($AH261,TABLAS!$P$4:$R$7,3,FALSE)</f>
        <v>3.4999999999999996E-3</v>
      </c>
      <c r="AJ261" s="255">
        <f>VLOOKUP($AH$3,TABLAS!$P$4:$R$7,2,FALSE)</f>
        <v>0</v>
      </c>
      <c r="AK261" s="280">
        <f t="shared" si="58"/>
        <v>-3.4999999999999996E-3</v>
      </c>
      <c r="AL261" s="44"/>
      <c r="AM261" s="44"/>
      <c r="AN261" s="281">
        <f t="shared" si="59"/>
        <v>0</v>
      </c>
      <c r="AO261" s="44"/>
      <c r="AP261" s="235">
        <f t="shared" si="60"/>
        <v>0</v>
      </c>
      <c r="AQ261" s="44"/>
      <c r="AR261" s="282">
        <f t="shared" si="61"/>
        <v>0</v>
      </c>
      <c r="AS261" s="283">
        <f t="shared" si="62"/>
        <v>0</v>
      </c>
      <c r="AT261" s="44"/>
      <c r="AU261" s="44"/>
      <c r="AV261" s="44"/>
      <c r="AW261" s="44"/>
      <c r="AX261" s="44"/>
      <c r="AY261" s="44"/>
      <c r="AZ261" s="44"/>
      <c r="BA261" s="44"/>
      <c r="BB261" s="44"/>
      <c r="BC261" s="44"/>
      <c r="BD261" s="44"/>
      <c r="BE261" s="44"/>
      <c r="BF261" s="44"/>
      <c r="BG261" s="44"/>
      <c r="BH261" s="44"/>
    </row>
    <row r="262" spans="1:60" ht="35.1" customHeight="1" thickBot="1" x14ac:dyDescent="0.45">
      <c r="A262" s="22">
        <f t="shared" si="63"/>
        <v>260</v>
      </c>
      <c r="B262" s="43">
        <f>Hoja2!B269</f>
        <v>0</v>
      </c>
      <c r="C262" s="38">
        <f>Hoja2!P269</f>
        <v>0</v>
      </c>
      <c r="D262" s="39">
        <f>Hoja2!C269</f>
        <v>0</v>
      </c>
      <c r="E262" s="40">
        <f>Hoja4!J269</f>
        <v>0</v>
      </c>
      <c r="F262" s="40">
        <f>Hoja4!N269</f>
        <v>0</v>
      </c>
      <c r="G262" s="40"/>
      <c r="H262" s="40">
        <f t="shared" si="52"/>
        <v>0</v>
      </c>
      <c r="I262" s="40">
        <f t="shared" si="53"/>
        <v>0</v>
      </c>
      <c r="J262" s="290" t="s">
        <v>209</v>
      </c>
      <c r="K262" s="44"/>
      <c r="L262" s="44"/>
      <c r="M262" s="44"/>
      <c r="N262" s="44"/>
      <c r="O262" s="44"/>
      <c r="P262" s="44"/>
      <c r="Q262" s="44"/>
      <c r="R262" s="44"/>
      <c r="S262" s="262">
        <f t="shared" si="54"/>
        <v>0</v>
      </c>
      <c r="T262" s="266" t="str">
        <f t="shared" si="55"/>
        <v>Economico</v>
      </c>
      <c r="U262">
        <f>VLOOKUP(T262,TABLAS!$J$4:$L$9,3,FALSE)</f>
        <v>1320</v>
      </c>
      <c r="V262">
        <f t="shared" si="64"/>
        <v>2026</v>
      </c>
      <c r="W262" t="str">
        <f>INICIO!$C$28</f>
        <v>2026</v>
      </c>
      <c r="X262" s="268">
        <f t="shared" si="56"/>
        <v>0</v>
      </c>
      <c r="Y262" s="269" t="str">
        <f>IF(X262&lt;TABLAS!$P$18,TABLAS!$Q$18,IF(X262&lt;TABLAS!$P$19,TABLAS!$Q$19,IF(X262&lt;TABLAS!$P$20,TABLAS!$Q$20,IF(X262&lt;TABLAS!$P$21,TABLAS!$Q$21,IF(X262&lt;TABLAS!$P$22,TABLAS!$Q$22,IF(X262&lt;TABLAS!$P$23,TABLAS!$Q$23,IF(X262&lt;TABLAS!$P$24,TABLAS!$Q$24,IF(X262&lt;TABLAS!$P$25,TABLAS!$Q$25,IF(X262&lt;TABLAS!$P$26,TABLAS!$Q$26,IF(X262&lt;TABLAS!$P$27,TABLAS!$Q$27,IF(X262&gt;=TABLAS!$O$28,TABLAS!$Q$28)))))))))))</f>
        <v>0 a 5</v>
      </c>
      <c r="Z262" s="262">
        <f>VLOOKUP(Y262,TABLAS!$J$18:$K$28,2,FALSE)</f>
        <v>1</v>
      </c>
      <c r="AA262" s="274" t="s">
        <v>262</v>
      </c>
      <c r="AB262" s="262">
        <f>VLOOKUP(AA262,TABLAS!$K$34:$L$39,2,FALSE)</f>
        <v>1</v>
      </c>
      <c r="AC262" s="262" t="str">
        <f>INICIO!$C$11</f>
        <v>ZONA 6</v>
      </c>
      <c r="AD262" s="263">
        <f>VLOOKUP(AC262,TABLAS!$V$18:$W$28,2,FALSE)</f>
        <v>1.1000000000000001</v>
      </c>
      <c r="AE262" s="44"/>
      <c r="AF262" s="44"/>
      <c r="AG262" s="279">
        <f t="shared" si="57"/>
        <v>0</v>
      </c>
      <c r="AH262" s="255">
        <f>IF($AG262&lt;TABLAS!$O$4,TABLAS!$P$4,IF($AG262&lt;TABLAS!$O$5,TABLAS!$P$5,IF($AG262&lt;TABLAS!$O$6,TABLAS!$P$6,IF($AG262&gt;TABLAS!$N$7,TABLAS!$P$7))))</f>
        <v>1</v>
      </c>
      <c r="AI262" s="255">
        <f>VLOOKUP($AH262,TABLAS!$P$4:$R$7,3,FALSE)</f>
        <v>3.4999999999999996E-3</v>
      </c>
      <c r="AJ262" s="255">
        <f>VLOOKUP($AH$3,TABLAS!$P$4:$R$7,2,FALSE)</f>
        <v>0</v>
      </c>
      <c r="AK262" s="280">
        <f t="shared" si="58"/>
        <v>-3.4999999999999996E-3</v>
      </c>
      <c r="AL262" s="44"/>
      <c r="AM262" s="44"/>
      <c r="AN262" s="281">
        <f t="shared" si="59"/>
        <v>0</v>
      </c>
      <c r="AO262" s="44"/>
      <c r="AP262" s="235">
        <f t="shared" si="60"/>
        <v>0</v>
      </c>
      <c r="AQ262" s="44"/>
      <c r="AR262" s="282">
        <f t="shared" si="61"/>
        <v>0</v>
      </c>
      <c r="AS262" s="283">
        <f t="shared" si="62"/>
        <v>0</v>
      </c>
      <c r="AT262" s="44"/>
      <c r="AU262" s="44"/>
      <c r="AV262" s="44"/>
      <c r="AW262" s="44"/>
      <c r="AX262" s="44"/>
      <c r="AY262" s="44"/>
      <c r="AZ262" s="44"/>
      <c r="BA262" s="44"/>
      <c r="BB262" s="44"/>
      <c r="BC262" s="44"/>
      <c r="BD262" s="44"/>
      <c r="BE262" s="44"/>
      <c r="BF262" s="44"/>
      <c r="BG262" s="44"/>
      <c r="BH262" s="44"/>
    </row>
    <row r="263" spans="1:60" ht="35.1" customHeight="1" thickBot="1" x14ac:dyDescent="0.45">
      <c r="A263" s="41">
        <f t="shared" si="63"/>
        <v>261</v>
      </c>
      <c r="B263" s="42">
        <f>Hoja2!B270</f>
        <v>0</v>
      </c>
      <c r="C263" s="14">
        <f>Hoja2!P270</f>
        <v>0</v>
      </c>
      <c r="D263" s="16">
        <f>Hoja2!C270</f>
        <v>0</v>
      </c>
      <c r="E263" s="15">
        <f>Hoja4!J270</f>
        <v>0</v>
      </c>
      <c r="F263" s="15">
        <f>Hoja4!N270</f>
        <v>0</v>
      </c>
      <c r="G263" s="15"/>
      <c r="H263" s="15">
        <f t="shared" si="52"/>
        <v>0</v>
      </c>
      <c r="I263" s="15">
        <f t="shared" si="53"/>
        <v>0</v>
      </c>
      <c r="J263" s="289" t="s">
        <v>209</v>
      </c>
      <c r="K263" s="44"/>
      <c r="L263" s="44"/>
      <c r="M263" s="44"/>
      <c r="N263" s="44"/>
      <c r="O263" s="44"/>
      <c r="P263" s="44"/>
      <c r="Q263" s="44"/>
      <c r="R263" s="44"/>
      <c r="S263" s="262">
        <f t="shared" si="54"/>
        <v>0</v>
      </c>
      <c r="T263" s="266" t="str">
        <f t="shared" si="55"/>
        <v>Economico</v>
      </c>
      <c r="U263">
        <f>VLOOKUP(T263,TABLAS!$J$4:$L$9,3,FALSE)</f>
        <v>1320</v>
      </c>
      <c r="V263">
        <f t="shared" si="64"/>
        <v>2026</v>
      </c>
      <c r="W263" t="str">
        <f>INICIO!$C$28</f>
        <v>2026</v>
      </c>
      <c r="X263" s="268">
        <f t="shared" si="56"/>
        <v>0</v>
      </c>
      <c r="Y263" s="269" t="str">
        <f>IF(X263&lt;TABLAS!$P$18,TABLAS!$Q$18,IF(X263&lt;TABLAS!$P$19,TABLAS!$Q$19,IF(X263&lt;TABLAS!$P$20,TABLAS!$Q$20,IF(X263&lt;TABLAS!$P$21,TABLAS!$Q$21,IF(X263&lt;TABLAS!$P$22,TABLAS!$Q$22,IF(X263&lt;TABLAS!$P$23,TABLAS!$Q$23,IF(X263&lt;TABLAS!$P$24,TABLAS!$Q$24,IF(X263&lt;TABLAS!$P$25,TABLAS!$Q$25,IF(X263&lt;TABLAS!$P$26,TABLAS!$Q$26,IF(X263&lt;TABLAS!$P$27,TABLAS!$Q$27,IF(X263&gt;=TABLAS!$O$28,TABLAS!$Q$28)))))))))))</f>
        <v>0 a 5</v>
      </c>
      <c r="Z263" s="262">
        <f>VLOOKUP(Y263,TABLAS!$J$18:$K$28,2,FALSE)</f>
        <v>1</v>
      </c>
      <c r="AA263" s="274" t="s">
        <v>262</v>
      </c>
      <c r="AB263" s="262">
        <f>VLOOKUP(AA263,TABLAS!$K$34:$L$39,2,FALSE)</f>
        <v>1</v>
      </c>
      <c r="AC263" s="262" t="str">
        <f>INICIO!$C$11</f>
        <v>ZONA 6</v>
      </c>
      <c r="AD263" s="263">
        <f>VLOOKUP(AC263,TABLAS!$V$18:$W$28,2,FALSE)</f>
        <v>1.1000000000000001</v>
      </c>
      <c r="AE263" s="44"/>
      <c r="AF263" s="44"/>
      <c r="AG263" s="279">
        <f t="shared" si="57"/>
        <v>0</v>
      </c>
      <c r="AH263" s="255">
        <f>IF($AG263&lt;TABLAS!$O$4,TABLAS!$P$4,IF($AG263&lt;TABLAS!$O$5,TABLAS!$P$5,IF($AG263&lt;TABLAS!$O$6,TABLAS!$P$6,IF($AG263&gt;TABLAS!$N$7,TABLAS!$P$7))))</f>
        <v>1</v>
      </c>
      <c r="AI263" s="255">
        <f>VLOOKUP($AH263,TABLAS!$P$4:$R$7,3,FALSE)</f>
        <v>3.4999999999999996E-3</v>
      </c>
      <c r="AJ263" s="255">
        <f>VLOOKUP($AH$3,TABLAS!$P$4:$R$7,2,FALSE)</f>
        <v>0</v>
      </c>
      <c r="AK263" s="280">
        <f t="shared" si="58"/>
        <v>-3.4999999999999996E-3</v>
      </c>
      <c r="AL263" s="44"/>
      <c r="AM263" s="44"/>
      <c r="AN263" s="281">
        <f t="shared" si="59"/>
        <v>0</v>
      </c>
      <c r="AO263" s="44"/>
      <c r="AP263" s="235">
        <f t="shared" si="60"/>
        <v>0</v>
      </c>
      <c r="AQ263" s="44"/>
      <c r="AR263" s="282">
        <f t="shared" si="61"/>
        <v>0</v>
      </c>
      <c r="AS263" s="283">
        <f t="shared" si="62"/>
        <v>0</v>
      </c>
      <c r="AT263" s="44"/>
      <c r="AU263" s="44"/>
      <c r="AV263" s="44"/>
      <c r="AW263" s="44"/>
      <c r="AX263" s="44"/>
      <c r="AY263" s="44"/>
      <c r="AZ263" s="44"/>
      <c r="BA263" s="44"/>
      <c r="BB263" s="44"/>
      <c r="BC263" s="44"/>
      <c r="BD263" s="44"/>
      <c r="BE263" s="44"/>
      <c r="BF263" s="44"/>
      <c r="BG263" s="44"/>
      <c r="BH263" s="44"/>
    </row>
    <row r="264" spans="1:60" ht="35.1" customHeight="1" thickBot="1" x14ac:dyDescent="0.45">
      <c r="A264" s="41">
        <f t="shared" si="63"/>
        <v>262</v>
      </c>
      <c r="B264" s="42">
        <f>Hoja2!B271</f>
        <v>0</v>
      </c>
      <c r="C264" s="14">
        <f>Hoja2!P271</f>
        <v>0</v>
      </c>
      <c r="D264" s="16">
        <f>Hoja2!C271</f>
        <v>0</v>
      </c>
      <c r="E264" s="15">
        <f>Hoja4!J271</f>
        <v>0</v>
      </c>
      <c r="F264" s="15">
        <f>Hoja4!N271</f>
        <v>0</v>
      </c>
      <c r="G264" s="15"/>
      <c r="H264" s="15">
        <f t="shared" si="52"/>
        <v>0</v>
      </c>
      <c r="I264" s="15">
        <f t="shared" si="53"/>
        <v>0</v>
      </c>
      <c r="J264" s="289" t="s">
        <v>209</v>
      </c>
      <c r="K264" s="44"/>
      <c r="L264" s="44"/>
      <c r="M264" s="44"/>
      <c r="N264" s="44"/>
      <c r="O264" s="44"/>
      <c r="P264" s="44"/>
      <c r="Q264" s="44"/>
      <c r="R264" s="44"/>
      <c r="S264" s="262">
        <f t="shared" si="54"/>
        <v>0</v>
      </c>
      <c r="T264" s="266" t="str">
        <f t="shared" si="55"/>
        <v>Economico</v>
      </c>
      <c r="U264">
        <f>VLOOKUP(T264,TABLAS!$J$4:$L$9,3,FALSE)</f>
        <v>1320</v>
      </c>
      <c r="V264">
        <f t="shared" si="64"/>
        <v>2026</v>
      </c>
      <c r="W264" t="str">
        <f>INICIO!$C$28</f>
        <v>2026</v>
      </c>
      <c r="X264" s="268">
        <f t="shared" si="56"/>
        <v>0</v>
      </c>
      <c r="Y264" s="269" t="str">
        <f>IF(X264&lt;TABLAS!$P$18,TABLAS!$Q$18,IF(X264&lt;TABLAS!$P$19,TABLAS!$Q$19,IF(X264&lt;TABLAS!$P$20,TABLAS!$Q$20,IF(X264&lt;TABLAS!$P$21,TABLAS!$Q$21,IF(X264&lt;TABLAS!$P$22,TABLAS!$Q$22,IF(X264&lt;TABLAS!$P$23,TABLAS!$Q$23,IF(X264&lt;TABLAS!$P$24,TABLAS!$Q$24,IF(X264&lt;TABLAS!$P$25,TABLAS!$Q$25,IF(X264&lt;TABLAS!$P$26,TABLAS!$Q$26,IF(X264&lt;TABLAS!$P$27,TABLAS!$Q$27,IF(X264&gt;=TABLAS!$O$28,TABLAS!$Q$28)))))))))))</f>
        <v>0 a 5</v>
      </c>
      <c r="Z264" s="262">
        <f>VLOOKUP(Y264,TABLAS!$J$18:$K$28,2,FALSE)</f>
        <v>1</v>
      </c>
      <c r="AA264" s="274" t="s">
        <v>262</v>
      </c>
      <c r="AB264" s="262">
        <f>VLOOKUP(AA264,TABLAS!$K$34:$L$39,2,FALSE)</f>
        <v>1</v>
      </c>
      <c r="AC264" s="262" t="str">
        <f>INICIO!$C$11</f>
        <v>ZONA 6</v>
      </c>
      <c r="AD264" s="263">
        <f>VLOOKUP(AC264,TABLAS!$V$18:$W$28,2,FALSE)</f>
        <v>1.1000000000000001</v>
      </c>
      <c r="AE264" s="44"/>
      <c r="AF264" s="44"/>
      <c r="AG264" s="279">
        <f t="shared" si="57"/>
        <v>0</v>
      </c>
      <c r="AH264" s="255">
        <f>IF($AG264&lt;TABLAS!$O$4,TABLAS!$P$4,IF($AG264&lt;TABLAS!$O$5,TABLAS!$P$5,IF($AG264&lt;TABLAS!$O$6,TABLAS!$P$6,IF($AG264&gt;TABLAS!$N$7,TABLAS!$P$7))))</f>
        <v>1</v>
      </c>
      <c r="AI264" s="255">
        <f>VLOOKUP($AH264,TABLAS!$P$4:$R$7,3,FALSE)</f>
        <v>3.4999999999999996E-3</v>
      </c>
      <c r="AJ264" s="255">
        <f>VLOOKUP($AH$3,TABLAS!$P$4:$R$7,2,FALSE)</f>
        <v>0</v>
      </c>
      <c r="AK264" s="280">
        <f t="shared" si="58"/>
        <v>-3.4999999999999996E-3</v>
      </c>
      <c r="AL264" s="44"/>
      <c r="AM264" s="44"/>
      <c r="AN264" s="281">
        <f t="shared" si="59"/>
        <v>0</v>
      </c>
      <c r="AO264" s="44"/>
      <c r="AP264" s="235">
        <f t="shared" si="60"/>
        <v>0</v>
      </c>
      <c r="AQ264" s="44"/>
      <c r="AR264" s="282">
        <f t="shared" si="61"/>
        <v>0</v>
      </c>
      <c r="AS264" s="283">
        <f t="shared" si="62"/>
        <v>0</v>
      </c>
      <c r="AT264" s="44"/>
      <c r="AU264" s="44"/>
      <c r="AV264" s="44"/>
      <c r="AW264" s="44"/>
      <c r="AX264" s="44"/>
      <c r="AY264" s="44"/>
      <c r="AZ264" s="44"/>
      <c r="BA264" s="44"/>
      <c r="BB264" s="44"/>
      <c r="BC264" s="44"/>
      <c r="BD264" s="44"/>
      <c r="BE264" s="44"/>
      <c r="BF264" s="44"/>
      <c r="BG264" s="44"/>
      <c r="BH264" s="44"/>
    </row>
    <row r="265" spans="1:60" ht="35.1" customHeight="1" thickBot="1" x14ac:dyDescent="0.45">
      <c r="A265" s="41">
        <f t="shared" si="63"/>
        <v>263</v>
      </c>
      <c r="B265" s="42">
        <f>Hoja2!B272</f>
        <v>0</v>
      </c>
      <c r="C265" s="14">
        <f>Hoja2!P272</f>
        <v>0</v>
      </c>
      <c r="D265" s="16">
        <f>Hoja2!C272</f>
        <v>0</v>
      </c>
      <c r="E265" s="15">
        <f>Hoja4!J272</f>
        <v>0</v>
      </c>
      <c r="F265" s="15">
        <f>Hoja4!N272</f>
        <v>0</v>
      </c>
      <c r="G265" s="15"/>
      <c r="H265" s="15">
        <f t="shared" si="52"/>
        <v>0</v>
      </c>
      <c r="I265" s="15">
        <f t="shared" si="53"/>
        <v>0</v>
      </c>
      <c r="J265" s="289" t="s">
        <v>209</v>
      </c>
      <c r="K265" s="44"/>
      <c r="L265" s="44"/>
      <c r="M265" s="44"/>
      <c r="N265" s="44"/>
      <c r="O265" s="44"/>
      <c r="P265" s="44"/>
      <c r="Q265" s="44"/>
      <c r="R265" s="44"/>
      <c r="S265" s="262">
        <f t="shared" si="54"/>
        <v>0</v>
      </c>
      <c r="T265" s="266" t="str">
        <f t="shared" si="55"/>
        <v>Economico</v>
      </c>
      <c r="U265">
        <f>VLOOKUP(T265,TABLAS!$J$4:$L$9,3,FALSE)</f>
        <v>1320</v>
      </c>
      <c r="V265">
        <f t="shared" si="64"/>
        <v>2026</v>
      </c>
      <c r="W265" t="str">
        <f>INICIO!$C$28</f>
        <v>2026</v>
      </c>
      <c r="X265" s="268">
        <f t="shared" si="56"/>
        <v>0</v>
      </c>
      <c r="Y265" s="269" t="str">
        <f>IF(X265&lt;TABLAS!$P$18,TABLAS!$Q$18,IF(X265&lt;TABLAS!$P$19,TABLAS!$Q$19,IF(X265&lt;TABLAS!$P$20,TABLAS!$Q$20,IF(X265&lt;TABLAS!$P$21,TABLAS!$Q$21,IF(X265&lt;TABLAS!$P$22,TABLAS!$Q$22,IF(X265&lt;TABLAS!$P$23,TABLAS!$Q$23,IF(X265&lt;TABLAS!$P$24,TABLAS!$Q$24,IF(X265&lt;TABLAS!$P$25,TABLAS!$Q$25,IF(X265&lt;TABLAS!$P$26,TABLAS!$Q$26,IF(X265&lt;TABLAS!$P$27,TABLAS!$Q$27,IF(X265&gt;=TABLAS!$O$28,TABLAS!$Q$28)))))))))))</f>
        <v>0 a 5</v>
      </c>
      <c r="Z265" s="262">
        <f>VLOOKUP(Y265,TABLAS!$J$18:$K$28,2,FALSE)</f>
        <v>1</v>
      </c>
      <c r="AA265" s="274" t="s">
        <v>262</v>
      </c>
      <c r="AB265" s="262">
        <f>VLOOKUP(AA265,TABLAS!$K$34:$L$39,2,FALSE)</f>
        <v>1</v>
      </c>
      <c r="AC265" s="262" t="str">
        <f>INICIO!$C$11</f>
        <v>ZONA 6</v>
      </c>
      <c r="AD265" s="263">
        <f>VLOOKUP(AC265,TABLAS!$V$18:$W$28,2,FALSE)</f>
        <v>1.1000000000000001</v>
      </c>
      <c r="AE265" s="44"/>
      <c r="AF265" s="44"/>
      <c r="AG265" s="279">
        <f t="shared" si="57"/>
        <v>0</v>
      </c>
      <c r="AH265" s="255">
        <f>IF($AG265&lt;TABLAS!$O$4,TABLAS!$P$4,IF($AG265&lt;TABLAS!$O$5,TABLAS!$P$5,IF($AG265&lt;TABLAS!$O$6,TABLAS!$P$6,IF($AG265&gt;TABLAS!$N$7,TABLAS!$P$7))))</f>
        <v>1</v>
      </c>
      <c r="AI265" s="255">
        <f>VLOOKUP($AH265,TABLAS!$P$4:$R$7,3,FALSE)</f>
        <v>3.4999999999999996E-3</v>
      </c>
      <c r="AJ265" s="255">
        <f>VLOOKUP($AH$3,TABLAS!$P$4:$R$7,2,FALSE)</f>
        <v>0</v>
      </c>
      <c r="AK265" s="280">
        <f t="shared" si="58"/>
        <v>-3.4999999999999996E-3</v>
      </c>
      <c r="AL265" s="44"/>
      <c r="AM265" s="44"/>
      <c r="AN265" s="281">
        <f t="shared" si="59"/>
        <v>0</v>
      </c>
      <c r="AO265" s="44"/>
      <c r="AP265" s="235">
        <f t="shared" si="60"/>
        <v>0</v>
      </c>
      <c r="AQ265" s="44"/>
      <c r="AR265" s="282">
        <f t="shared" si="61"/>
        <v>0</v>
      </c>
      <c r="AS265" s="283">
        <f t="shared" si="62"/>
        <v>0</v>
      </c>
      <c r="AT265" s="44"/>
      <c r="AU265" s="44"/>
      <c r="AV265" s="44"/>
      <c r="AW265" s="44"/>
      <c r="AX265" s="44"/>
      <c r="AY265" s="44"/>
      <c r="AZ265" s="44"/>
      <c r="BA265" s="44"/>
      <c r="BB265" s="44"/>
      <c r="BC265" s="44"/>
      <c r="BD265" s="44"/>
      <c r="BE265" s="44"/>
      <c r="BF265" s="44"/>
      <c r="BG265" s="44"/>
      <c r="BH265" s="44"/>
    </row>
    <row r="266" spans="1:60" ht="35.1" customHeight="1" thickBot="1" x14ac:dyDescent="0.45">
      <c r="A266" s="41">
        <f t="shared" si="63"/>
        <v>264</v>
      </c>
      <c r="B266" s="42">
        <f>Hoja2!B273</f>
        <v>0</v>
      </c>
      <c r="C266" s="14">
        <f>Hoja2!P273</f>
        <v>0</v>
      </c>
      <c r="D266" s="16">
        <f>Hoja2!C273</f>
        <v>0</v>
      </c>
      <c r="E266" s="15">
        <f>Hoja4!J273</f>
        <v>0</v>
      </c>
      <c r="F266" s="15">
        <f>Hoja4!N273</f>
        <v>0</v>
      </c>
      <c r="G266" s="15"/>
      <c r="H266" s="15">
        <f t="shared" si="52"/>
        <v>0</v>
      </c>
      <c r="I266" s="15">
        <f t="shared" si="53"/>
        <v>0</v>
      </c>
      <c r="J266" s="289" t="s">
        <v>209</v>
      </c>
      <c r="K266" s="44"/>
      <c r="L266" s="44"/>
      <c r="M266" s="44"/>
      <c r="N266" s="44"/>
      <c r="O266" s="44"/>
      <c r="P266" s="44"/>
      <c r="Q266" s="44"/>
      <c r="R266" s="44"/>
      <c r="S266" s="262">
        <f t="shared" si="54"/>
        <v>0</v>
      </c>
      <c r="T266" s="266" t="str">
        <f t="shared" si="55"/>
        <v>Economico</v>
      </c>
      <c r="U266">
        <f>VLOOKUP(T266,TABLAS!$J$4:$L$9,3,FALSE)</f>
        <v>1320</v>
      </c>
      <c r="V266">
        <f t="shared" si="64"/>
        <v>2026</v>
      </c>
      <c r="W266" t="str">
        <f>INICIO!$C$28</f>
        <v>2026</v>
      </c>
      <c r="X266" s="268">
        <f t="shared" si="56"/>
        <v>0</v>
      </c>
      <c r="Y266" s="269" t="str">
        <f>IF(X266&lt;TABLAS!$P$18,TABLAS!$Q$18,IF(X266&lt;TABLAS!$P$19,TABLAS!$Q$19,IF(X266&lt;TABLAS!$P$20,TABLAS!$Q$20,IF(X266&lt;TABLAS!$P$21,TABLAS!$Q$21,IF(X266&lt;TABLAS!$P$22,TABLAS!$Q$22,IF(X266&lt;TABLAS!$P$23,TABLAS!$Q$23,IF(X266&lt;TABLAS!$P$24,TABLAS!$Q$24,IF(X266&lt;TABLAS!$P$25,TABLAS!$Q$25,IF(X266&lt;TABLAS!$P$26,TABLAS!$Q$26,IF(X266&lt;TABLAS!$P$27,TABLAS!$Q$27,IF(X266&gt;=TABLAS!$O$28,TABLAS!$Q$28)))))))))))</f>
        <v>0 a 5</v>
      </c>
      <c r="Z266" s="262">
        <f>VLOOKUP(Y266,TABLAS!$J$18:$K$28,2,FALSE)</f>
        <v>1</v>
      </c>
      <c r="AA266" s="274" t="s">
        <v>262</v>
      </c>
      <c r="AB266" s="262">
        <f>VLOOKUP(AA266,TABLAS!$K$34:$L$39,2,FALSE)</f>
        <v>1</v>
      </c>
      <c r="AC266" s="262" t="str">
        <f>INICIO!$C$11</f>
        <v>ZONA 6</v>
      </c>
      <c r="AD266" s="263">
        <f>VLOOKUP(AC266,TABLAS!$V$18:$W$28,2,FALSE)</f>
        <v>1.1000000000000001</v>
      </c>
      <c r="AE266" s="44"/>
      <c r="AF266" s="44"/>
      <c r="AG266" s="279">
        <f t="shared" si="57"/>
        <v>0</v>
      </c>
      <c r="AH266" s="255">
        <f>IF($AG266&lt;TABLAS!$O$4,TABLAS!$P$4,IF($AG266&lt;TABLAS!$O$5,TABLAS!$P$5,IF($AG266&lt;TABLAS!$O$6,TABLAS!$P$6,IF($AG266&gt;TABLAS!$N$7,TABLAS!$P$7))))</f>
        <v>1</v>
      </c>
      <c r="AI266" s="255">
        <f>VLOOKUP($AH266,TABLAS!$P$4:$R$7,3,FALSE)</f>
        <v>3.4999999999999996E-3</v>
      </c>
      <c r="AJ266" s="255">
        <f>VLOOKUP($AH$3,TABLAS!$P$4:$R$7,2,FALSE)</f>
        <v>0</v>
      </c>
      <c r="AK266" s="280">
        <f t="shared" si="58"/>
        <v>-3.4999999999999996E-3</v>
      </c>
      <c r="AL266" s="44"/>
      <c r="AM266" s="44"/>
      <c r="AN266" s="281">
        <f t="shared" si="59"/>
        <v>0</v>
      </c>
      <c r="AO266" s="44"/>
      <c r="AP266" s="235">
        <f t="shared" si="60"/>
        <v>0</v>
      </c>
      <c r="AQ266" s="44"/>
      <c r="AR266" s="282">
        <f t="shared" si="61"/>
        <v>0</v>
      </c>
      <c r="AS266" s="283">
        <f t="shared" si="62"/>
        <v>0</v>
      </c>
      <c r="AT266" s="44"/>
      <c r="AU266" s="44"/>
      <c r="AV266" s="44"/>
      <c r="AW266" s="44"/>
      <c r="AX266" s="44"/>
      <c r="AY266" s="44"/>
      <c r="AZ266" s="44"/>
      <c r="BA266" s="44"/>
      <c r="BB266" s="44"/>
      <c r="BC266" s="44"/>
      <c r="BD266" s="44"/>
      <c r="BE266" s="44"/>
      <c r="BF266" s="44"/>
      <c r="BG266" s="44"/>
      <c r="BH266" s="44"/>
    </row>
    <row r="267" spans="1:60" ht="35.1" customHeight="1" thickBot="1" x14ac:dyDescent="0.45">
      <c r="A267" s="22">
        <f t="shared" si="63"/>
        <v>265</v>
      </c>
      <c r="B267" s="43">
        <f>Hoja2!B274</f>
        <v>0</v>
      </c>
      <c r="C267" s="38">
        <f>Hoja2!P274</f>
        <v>0</v>
      </c>
      <c r="D267" s="39">
        <f>Hoja2!C274</f>
        <v>0</v>
      </c>
      <c r="E267" s="40">
        <f>Hoja4!J274</f>
        <v>0</v>
      </c>
      <c r="F267" s="40">
        <f>Hoja4!N274</f>
        <v>0</v>
      </c>
      <c r="G267" s="40"/>
      <c r="H267" s="40">
        <f t="shared" si="52"/>
        <v>0</v>
      </c>
      <c r="I267" s="40">
        <f t="shared" si="53"/>
        <v>0</v>
      </c>
      <c r="J267" s="290" t="s">
        <v>209</v>
      </c>
      <c r="K267" s="44"/>
      <c r="L267" s="44"/>
      <c r="M267" s="44"/>
      <c r="N267" s="44"/>
      <c r="O267" s="44"/>
      <c r="P267" s="44"/>
      <c r="Q267" s="44"/>
      <c r="R267" s="44"/>
      <c r="S267" s="262">
        <f t="shared" si="54"/>
        <v>0</v>
      </c>
      <c r="T267" s="266" t="str">
        <f t="shared" si="55"/>
        <v>Economico</v>
      </c>
      <c r="U267">
        <f>VLOOKUP(T267,TABLAS!$J$4:$L$9,3,FALSE)</f>
        <v>1320</v>
      </c>
      <c r="V267">
        <f t="shared" si="64"/>
        <v>2026</v>
      </c>
      <c r="W267" t="str">
        <f>INICIO!$C$28</f>
        <v>2026</v>
      </c>
      <c r="X267" s="268">
        <f t="shared" si="56"/>
        <v>0</v>
      </c>
      <c r="Y267" s="269" t="str">
        <f>IF(X267&lt;TABLAS!$P$18,TABLAS!$Q$18,IF(X267&lt;TABLAS!$P$19,TABLAS!$Q$19,IF(X267&lt;TABLAS!$P$20,TABLAS!$Q$20,IF(X267&lt;TABLAS!$P$21,TABLAS!$Q$21,IF(X267&lt;TABLAS!$P$22,TABLAS!$Q$22,IF(X267&lt;TABLAS!$P$23,TABLAS!$Q$23,IF(X267&lt;TABLAS!$P$24,TABLAS!$Q$24,IF(X267&lt;TABLAS!$P$25,TABLAS!$Q$25,IF(X267&lt;TABLAS!$P$26,TABLAS!$Q$26,IF(X267&lt;TABLAS!$P$27,TABLAS!$Q$27,IF(X267&gt;=TABLAS!$O$28,TABLAS!$Q$28)))))))))))</f>
        <v>0 a 5</v>
      </c>
      <c r="Z267" s="262">
        <f>VLOOKUP(Y267,TABLAS!$J$18:$K$28,2,FALSE)</f>
        <v>1</v>
      </c>
      <c r="AA267" s="274" t="s">
        <v>262</v>
      </c>
      <c r="AB267" s="262">
        <f>VLOOKUP(AA267,TABLAS!$K$34:$L$39,2,FALSE)</f>
        <v>1</v>
      </c>
      <c r="AC267" s="262" t="str">
        <f>INICIO!$C$11</f>
        <v>ZONA 6</v>
      </c>
      <c r="AD267" s="263">
        <f>VLOOKUP(AC267,TABLAS!$V$18:$W$28,2,FALSE)</f>
        <v>1.1000000000000001</v>
      </c>
      <c r="AE267" s="44"/>
      <c r="AF267" s="44"/>
      <c r="AG267" s="279">
        <f t="shared" si="57"/>
        <v>0</v>
      </c>
      <c r="AH267" s="255">
        <f>IF($AG267&lt;TABLAS!$O$4,TABLAS!$P$4,IF($AG267&lt;TABLAS!$O$5,TABLAS!$P$5,IF($AG267&lt;TABLAS!$O$6,TABLAS!$P$6,IF($AG267&gt;TABLAS!$N$7,TABLAS!$P$7))))</f>
        <v>1</v>
      </c>
      <c r="AI267" s="255">
        <f>VLOOKUP($AH267,TABLAS!$P$4:$R$7,3,FALSE)</f>
        <v>3.4999999999999996E-3</v>
      </c>
      <c r="AJ267" s="255">
        <f>VLOOKUP($AH$3,TABLAS!$P$4:$R$7,2,FALSE)</f>
        <v>0</v>
      </c>
      <c r="AK267" s="280">
        <f t="shared" si="58"/>
        <v>-3.4999999999999996E-3</v>
      </c>
      <c r="AL267" s="44"/>
      <c r="AM267" s="44"/>
      <c r="AN267" s="281">
        <f t="shared" si="59"/>
        <v>0</v>
      </c>
      <c r="AO267" s="44"/>
      <c r="AP267" s="235">
        <f t="shared" si="60"/>
        <v>0</v>
      </c>
      <c r="AQ267" s="44"/>
      <c r="AR267" s="282">
        <f t="shared" si="61"/>
        <v>0</v>
      </c>
      <c r="AS267" s="283">
        <f t="shared" si="62"/>
        <v>0</v>
      </c>
      <c r="AT267" s="44"/>
      <c r="AU267" s="44"/>
      <c r="AV267" s="44"/>
      <c r="AW267" s="44"/>
      <c r="AX267" s="44"/>
      <c r="AY267" s="44"/>
      <c r="AZ267" s="44"/>
      <c r="BA267" s="44"/>
      <c r="BB267" s="44"/>
      <c r="BC267" s="44"/>
      <c r="BD267" s="44"/>
      <c r="BE267" s="44"/>
      <c r="BF267" s="44"/>
      <c r="BG267" s="44"/>
      <c r="BH267" s="44"/>
    </row>
    <row r="268" spans="1:60" ht="35.1" customHeight="1" thickBot="1" x14ac:dyDescent="0.45">
      <c r="A268" s="41">
        <f t="shared" si="63"/>
        <v>266</v>
      </c>
      <c r="B268" s="42">
        <f>Hoja2!B275</f>
        <v>0</v>
      </c>
      <c r="C268" s="14">
        <f>Hoja2!P275</f>
        <v>0</v>
      </c>
      <c r="D268" s="16">
        <f>Hoja2!C275</f>
        <v>0</v>
      </c>
      <c r="E268" s="15">
        <f>Hoja4!J275</f>
        <v>0</v>
      </c>
      <c r="F268" s="15">
        <f>Hoja4!N275</f>
        <v>0</v>
      </c>
      <c r="G268" s="15"/>
      <c r="H268" s="15">
        <f t="shared" si="52"/>
        <v>0</v>
      </c>
      <c r="I268" s="15">
        <f t="shared" si="53"/>
        <v>0</v>
      </c>
      <c r="J268" s="289" t="s">
        <v>209</v>
      </c>
      <c r="K268" s="44"/>
      <c r="L268" s="44"/>
      <c r="M268" s="44"/>
      <c r="N268" s="44"/>
      <c r="O268" s="44"/>
      <c r="P268" s="44"/>
      <c r="Q268" s="44"/>
      <c r="R268" s="44"/>
      <c r="S268" s="262">
        <f t="shared" si="54"/>
        <v>0</v>
      </c>
      <c r="T268" s="266" t="str">
        <f t="shared" si="55"/>
        <v>Economico</v>
      </c>
      <c r="U268">
        <f>VLOOKUP(T268,TABLAS!$J$4:$L$9,3,FALSE)</f>
        <v>1320</v>
      </c>
      <c r="V268">
        <f t="shared" si="64"/>
        <v>2026</v>
      </c>
      <c r="W268" t="str">
        <f>INICIO!$C$28</f>
        <v>2026</v>
      </c>
      <c r="X268" s="268">
        <f t="shared" si="56"/>
        <v>0</v>
      </c>
      <c r="Y268" s="269" t="str">
        <f>IF(X268&lt;TABLAS!$P$18,TABLAS!$Q$18,IF(X268&lt;TABLAS!$P$19,TABLAS!$Q$19,IF(X268&lt;TABLAS!$P$20,TABLAS!$Q$20,IF(X268&lt;TABLAS!$P$21,TABLAS!$Q$21,IF(X268&lt;TABLAS!$P$22,TABLAS!$Q$22,IF(X268&lt;TABLAS!$P$23,TABLAS!$Q$23,IF(X268&lt;TABLAS!$P$24,TABLAS!$Q$24,IF(X268&lt;TABLAS!$P$25,TABLAS!$Q$25,IF(X268&lt;TABLAS!$P$26,TABLAS!$Q$26,IF(X268&lt;TABLAS!$P$27,TABLAS!$Q$27,IF(X268&gt;=TABLAS!$O$28,TABLAS!$Q$28)))))))))))</f>
        <v>0 a 5</v>
      </c>
      <c r="Z268" s="262">
        <f>VLOOKUP(Y268,TABLAS!$J$18:$K$28,2,FALSE)</f>
        <v>1</v>
      </c>
      <c r="AA268" s="274" t="s">
        <v>262</v>
      </c>
      <c r="AB268" s="262">
        <f>VLOOKUP(AA268,TABLAS!$K$34:$L$39,2,FALSE)</f>
        <v>1</v>
      </c>
      <c r="AC268" s="262" t="str">
        <f>INICIO!$C$11</f>
        <v>ZONA 6</v>
      </c>
      <c r="AD268" s="263">
        <f>VLOOKUP(AC268,TABLAS!$V$18:$W$28,2,FALSE)</f>
        <v>1.1000000000000001</v>
      </c>
      <c r="AE268" s="44"/>
      <c r="AF268" s="44"/>
      <c r="AG268" s="279">
        <f t="shared" si="57"/>
        <v>0</v>
      </c>
      <c r="AH268" s="255">
        <f>IF($AG268&lt;TABLAS!$O$4,TABLAS!$P$4,IF($AG268&lt;TABLAS!$O$5,TABLAS!$P$5,IF($AG268&lt;TABLAS!$O$6,TABLAS!$P$6,IF($AG268&gt;TABLAS!$N$7,TABLAS!$P$7))))</f>
        <v>1</v>
      </c>
      <c r="AI268" s="255">
        <f>VLOOKUP($AH268,TABLAS!$P$4:$R$7,3,FALSE)</f>
        <v>3.4999999999999996E-3</v>
      </c>
      <c r="AJ268" s="255">
        <f>VLOOKUP($AH$3,TABLAS!$P$4:$R$7,2,FALSE)</f>
        <v>0</v>
      </c>
      <c r="AK268" s="280">
        <f t="shared" si="58"/>
        <v>-3.4999999999999996E-3</v>
      </c>
      <c r="AL268" s="44"/>
      <c r="AM268" s="44"/>
      <c r="AN268" s="281">
        <f t="shared" si="59"/>
        <v>0</v>
      </c>
      <c r="AO268" s="44"/>
      <c r="AP268" s="235">
        <f t="shared" si="60"/>
        <v>0</v>
      </c>
      <c r="AQ268" s="44"/>
      <c r="AR268" s="282">
        <f t="shared" si="61"/>
        <v>0</v>
      </c>
      <c r="AS268" s="283">
        <f t="shared" si="62"/>
        <v>0</v>
      </c>
      <c r="AT268" s="44"/>
      <c r="AU268" s="44"/>
      <c r="AV268" s="44"/>
      <c r="AW268" s="44"/>
      <c r="AX268" s="44"/>
      <c r="AY268" s="44"/>
      <c r="AZ268" s="44"/>
      <c r="BA268" s="44"/>
      <c r="BB268" s="44"/>
      <c r="BC268" s="44"/>
      <c r="BD268" s="44"/>
      <c r="BE268" s="44"/>
      <c r="BF268" s="44"/>
      <c r="BG268" s="44"/>
      <c r="BH268" s="44"/>
    </row>
    <row r="269" spans="1:60" ht="35.1" customHeight="1" thickBot="1" x14ac:dyDescent="0.45">
      <c r="A269" s="41">
        <f t="shared" si="63"/>
        <v>267</v>
      </c>
      <c r="B269" s="42">
        <f>Hoja2!B276</f>
        <v>0</v>
      </c>
      <c r="C269" s="14">
        <f>Hoja2!P276</f>
        <v>0</v>
      </c>
      <c r="D269" s="16">
        <f>Hoja2!C276</f>
        <v>0</v>
      </c>
      <c r="E269" s="15">
        <f>Hoja4!J276</f>
        <v>0</v>
      </c>
      <c r="F269" s="15">
        <f>Hoja4!N276</f>
        <v>0</v>
      </c>
      <c r="G269" s="15"/>
      <c r="H269" s="15">
        <f t="shared" si="52"/>
        <v>0</v>
      </c>
      <c r="I269" s="15">
        <f t="shared" si="53"/>
        <v>0</v>
      </c>
      <c r="J269" s="289" t="s">
        <v>209</v>
      </c>
      <c r="K269" s="44"/>
      <c r="L269" s="44"/>
      <c r="M269" s="44"/>
      <c r="N269" s="44"/>
      <c r="O269" s="44"/>
      <c r="P269" s="44"/>
      <c r="Q269" s="44"/>
      <c r="R269" s="44"/>
      <c r="S269" s="262">
        <f t="shared" si="54"/>
        <v>0</v>
      </c>
      <c r="T269" s="266" t="str">
        <f t="shared" si="55"/>
        <v>Economico</v>
      </c>
      <c r="U269">
        <f>VLOOKUP(T269,TABLAS!$J$4:$L$9,3,FALSE)</f>
        <v>1320</v>
      </c>
      <c r="V269">
        <f t="shared" si="64"/>
        <v>2026</v>
      </c>
      <c r="W269" t="str">
        <f>INICIO!$C$28</f>
        <v>2026</v>
      </c>
      <c r="X269" s="268">
        <f t="shared" si="56"/>
        <v>0</v>
      </c>
      <c r="Y269" s="269" t="str">
        <f>IF(X269&lt;TABLAS!$P$18,TABLAS!$Q$18,IF(X269&lt;TABLAS!$P$19,TABLAS!$Q$19,IF(X269&lt;TABLAS!$P$20,TABLAS!$Q$20,IF(X269&lt;TABLAS!$P$21,TABLAS!$Q$21,IF(X269&lt;TABLAS!$P$22,TABLAS!$Q$22,IF(X269&lt;TABLAS!$P$23,TABLAS!$Q$23,IF(X269&lt;TABLAS!$P$24,TABLAS!$Q$24,IF(X269&lt;TABLAS!$P$25,TABLAS!$Q$25,IF(X269&lt;TABLAS!$P$26,TABLAS!$Q$26,IF(X269&lt;TABLAS!$P$27,TABLAS!$Q$27,IF(X269&gt;=TABLAS!$O$28,TABLAS!$Q$28)))))))))))</f>
        <v>0 a 5</v>
      </c>
      <c r="Z269" s="262">
        <f>VLOOKUP(Y269,TABLAS!$J$18:$K$28,2,FALSE)</f>
        <v>1</v>
      </c>
      <c r="AA269" s="274" t="s">
        <v>262</v>
      </c>
      <c r="AB269" s="262">
        <f>VLOOKUP(AA269,TABLAS!$K$34:$L$39,2,FALSE)</f>
        <v>1</v>
      </c>
      <c r="AC269" s="262" t="str">
        <f>INICIO!$C$11</f>
        <v>ZONA 6</v>
      </c>
      <c r="AD269" s="263">
        <f>VLOOKUP(AC269,TABLAS!$V$18:$W$28,2,FALSE)</f>
        <v>1.1000000000000001</v>
      </c>
      <c r="AE269" s="44"/>
      <c r="AF269" s="44"/>
      <c r="AG269" s="279">
        <f t="shared" si="57"/>
        <v>0</v>
      </c>
      <c r="AH269" s="255">
        <f>IF($AG269&lt;TABLAS!$O$4,TABLAS!$P$4,IF($AG269&lt;TABLAS!$O$5,TABLAS!$P$5,IF($AG269&lt;TABLAS!$O$6,TABLAS!$P$6,IF($AG269&gt;TABLAS!$N$7,TABLAS!$P$7))))</f>
        <v>1</v>
      </c>
      <c r="AI269" s="255">
        <f>VLOOKUP($AH269,TABLAS!$P$4:$R$7,3,FALSE)</f>
        <v>3.4999999999999996E-3</v>
      </c>
      <c r="AJ269" s="255">
        <f>VLOOKUP($AH$3,TABLAS!$P$4:$R$7,2,FALSE)</f>
        <v>0</v>
      </c>
      <c r="AK269" s="280">
        <f t="shared" si="58"/>
        <v>-3.4999999999999996E-3</v>
      </c>
      <c r="AL269" s="44"/>
      <c r="AM269" s="44"/>
      <c r="AN269" s="281">
        <f t="shared" si="59"/>
        <v>0</v>
      </c>
      <c r="AO269" s="44"/>
      <c r="AP269" s="235">
        <f t="shared" si="60"/>
        <v>0</v>
      </c>
      <c r="AQ269" s="44"/>
      <c r="AR269" s="282">
        <f t="shared" si="61"/>
        <v>0</v>
      </c>
      <c r="AS269" s="283">
        <f t="shared" si="62"/>
        <v>0</v>
      </c>
      <c r="AT269" s="44"/>
      <c r="AU269" s="44"/>
      <c r="AV269" s="44"/>
      <c r="AW269" s="44"/>
      <c r="AX269" s="44"/>
      <c r="AY269" s="44"/>
      <c r="AZ269" s="44"/>
      <c r="BA269" s="44"/>
      <c r="BB269" s="44"/>
      <c r="BC269" s="44"/>
      <c r="BD269" s="44"/>
      <c r="BE269" s="44"/>
      <c r="BF269" s="44"/>
      <c r="BG269" s="44"/>
      <c r="BH269" s="44"/>
    </row>
    <row r="270" spans="1:60" ht="35.1" customHeight="1" thickBot="1" x14ac:dyDescent="0.45">
      <c r="A270" s="41">
        <f t="shared" si="63"/>
        <v>268</v>
      </c>
      <c r="B270" s="42">
        <f>Hoja2!B277</f>
        <v>0</v>
      </c>
      <c r="C270" s="14">
        <f>Hoja2!P277</f>
        <v>0</v>
      </c>
      <c r="D270" s="16">
        <f>Hoja2!C277</f>
        <v>0</v>
      </c>
      <c r="E270" s="15">
        <f>Hoja4!J277</f>
        <v>0</v>
      </c>
      <c r="F270" s="15">
        <f>Hoja4!N277</f>
        <v>0</v>
      </c>
      <c r="G270" s="15"/>
      <c r="H270" s="15">
        <f t="shared" si="52"/>
        <v>0</v>
      </c>
      <c r="I270" s="15">
        <f t="shared" si="53"/>
        <v>0</v>
      </c>
      <c r="J270" s="289" t="s">
        <v>209</v>
      </c>
      <c r="K270" s="44"/>
      <c r="L270" s="44"/>
      <c r="M270" s="44"/>
      <c r="N270" s="44"/>
      <c r="O270" s="44"/>
      <c r="P270" s="44"/>
      <c r="Q270" s="44"/>
      <c r="R270" s="44"/>
      <c r="S270" s="262">
        <f t="shared" si="54"/>
        <v>0</v>
      </c>
      <c r="T270" s="266" t="str">
        <f t="shared" si="55"/>
        <v>Economico</v>
      </c>
      <c r="U270">
        <f>VLOOKUP(T270,TABLAS!$J$4:$L$9,3,FALSE)</f>
        <v>1320</v>
      </c>
      <c r="V270">
        <f t="shared" si="64"/>
        <v>2026</v>
      </c>
      <c r="W270" t="str">
        <f>INICIO!$C$28</f>
        <v>2026</v>
      </c>
      <c r="X270" s="268">
        <f t="shared" si="56"/>
        <v>0</v>
      </c>
      <c r="Y270" s="269" t="str">
        <f>IF(X270&lt;TABLAS!$P$18,TABLAS!$Q$18,IF(X270&lt;TABLAS!$P$19,TABLAS!$Q$19,IF(X270&lt;TABLAS!$P$20,TABLAS!$Q$20,IF(X270&lt;TABLAS!$P$21,TABLAS!$Q$21,IF(X270&lt;TABLAS!$P$22,TABLAS!$Q$22,IF(X270&lt;TABLAS!$P$23,TABLAS!$Q$23,IF(X270&lt;TABLAS!$P$24,TABLAS!$Q$24,IF(X270&lt;TABLAS!$P$25,TABLAS!$Q$25,IF(X270&lt;TABLAS!$P$26,TABLAS!$Q$26,IF(X270&lt;TABLAS!$P$27,TABLAS!$Q$27,IF(X270&gt;=TABLAS!$O$28,TABLAS!$Q$28)))))))))))</f>
        <v>0 a 5</v>
      </c>
      <c r="Z270" s="262">
        <f>VLOOKUP(Y270,TABLAS!$J$18:$K$28,2,FALSE)</f>
        <v>1</v>
      </c>
      <c r="AA270" s="274" t="s">
        <v>262</v>
      </c>
      <c r="AB270" s="262">
        <f>VLOOKUP(AA270,TABLAS!$K$34:$L$39,2,FALSE)</f>
        <v>1</v>
      </c>
      <c r="AC270" s="262" t="str">
        <f>INICIO!$C$11</f>
        <v>ZONA 6</v>
      </c>
      <c r="AD270" s="263">
        <f>VLOOKUP(AC270,TABLAS!$V$18:$W$28,2,FALSE)</f>
        <v>1.1000000000000001</v>
      </c>
      <c r="AE270" s="44"/>
      <c r="AF270" s="44"/>
      <c r="AG270" s="279">
        <f t="shared" si="57"/>
        <v>0</v>
      </c>
      <c r="AH270" s="255">
        <f>IF($AG270&lt;TABLAS!$O$4,TABLAS!$P$4,IF($AG270&lt;TABLAS!$O$5,TABLAS!$P$5,IF($AG270&lt;TABLAS!$O$6,TABLAS!$P$6,IF($AG270&gt;TABLAS!$N$7,TABLAS!$P$7))))</f>
        <v>1</v>
      </c>
      <c r="AI270" s="255">
        <f>VLOOKUP($AH270,TABLAS!$P$4:$R$7,3,FALSE)</f>
        <v>3.4999999999999996E-3</v>
      </c>
      <c r="AJ270" s="255">
        <f>VLOOKUP($AH$3,TABLAS!$P$4:$R$7,2,FALSE)</f>
        <v>0</v>
      </c>
      <c r="AK270" s="280">
        <f t="shared" si="58"/>
        <v>-3.4999999999999996E-3</v>
      </c>
      <c r="AL270" s="44"/>
      <c r="AM270" s="44"/>
      <c r="AN270" s="281">
        <f t="shared" si="59"/>
        <v>0</v>
      </c>
      <c r="AO270" s="44"/>
      <c r="AP270" s="235">
        <f t="shared" si="60"/>
        <v>0</v>
      </c>
      <c r="AQ270" s="44"/>
      <c r="AR270" s="282">
        <f t="shared" si="61"/>
        <v>0</v>
      </c>
      <c r="AS270" s="283">
        <f t="shared" si="62"/>
        <v>0</v>
      </c>
      <c r="AT270" s="44"/>
      <c r="AU270" s="44"/>
      <c r="AV270" s="44"/>
      <c r="AW270" s="44"/>
      <c r="AX270" s="44"/>
      <c r="AY270" s="44"/>
      <c r="AZ270" s="44"/>
      <c r="BA270" s="44"/>
      <c r="BB270" s="44"/>
      <c r="BC270" s="44"/>
      <c r="BD270" s="44"/>
      <c r="BE270" s="44"/>
      <c r="BF270" s="44"/>
      <c r="BG270" s="44"/>
      <c r="BH270" s="44"/>
    </row>
    <row r="271" spans="1:60" ht="35.1" customHeight="1" thickBot="1" x14ac:dyDescent="0.45">
      <c r="A271" s="41">
        <f t="shared" si="63"/>
        <v>269</v>
      </c>
      <c r="B271" s="42">
        <f>Hoja2!B278</f>
        <v>0</v>
      </c>
      <c r="C271" s="14">
        <f>Hoja2!P278</f>
        <v>0</v>
      </c>
      <c r="D271" s="16">
        <f>Hoja2!C278</f>
        <v>0</v>
      </c>
      <c r="E271" s="15">
        <f>Hoja4!J278</f>
        <v>0</v>
      </c>
      <c r="F271" s="15">
        <f>Hoja4!N278</f>
        <v>0</v>
      </c>
      <c r="G271" s="15"/>
      <c r="H271" s="15">
        <f t="shared" si="52"/>
        <v>0</v>
      </c>
      <c r="I271" s="15">
        <f t="shared" si="53"/>
        <v>0</v>
      </c>
      <c r="J271" s="289" t="s">
        <v>209</v>
      </c>
      <c r="K271" s="44"/>
      <c r="L271" s="44"/>
      <c r="M271" s="44"/>
      <c r="N271" s="44"/>
      <c r="O271" s="44"/>
      <c r="P271" s="44"/>
      <c r="Q271" s="44"/>
      <c r="R271" s="44"/>
      <c r="S271" s="262">
        <f t="shared" si="54"/>
        <v>0</v>
      </c>
      <c r="T271" s="266" t="str">
        <f t="shared" si="55"/>
        <v>Economico</v>
      </c>
      <c r="U271">
        <f>VLOOKUP(T271,TABLAS!$J$4:$L$9,3,FALSE)</f>
        <v>1320</v>
      </c>
      <c r="V271">
        <f t="shared" si="64"/>
        <v>2026</v>
      </c>
      <c r="W271" t="str">
        <f>INICIO!$C$28</f>
        <v>2026</v>
      </c>
      <c r="X271" s="268">
        <f t="shared" si="56"/>
        <v>0</v>
      </c>
      <c r="Y271" s="269" t="str">
        <f>IF(X271&lt;TABLAS!$P$18,TABLAS!$Q$18,IF(X271&lt;TABLAS!$P$19,TABLAS!$Q$19,IF(X271&lt;TABLAS!$P$20,TABLAS!$Q$20,IF(X271&lt;TABLAS!$P$21,TABLAS!$Q$21,IF(X271&lt;TABLAS!$P$22,TABLAS!$Q$22,IF(X271&lt;TABLAS!$P$23,TABLAS!$Q$23,IF(X271&lt;TABLAS!$P$24,TABLAS!$Q$24,IF(X271&lt;TABLAS!$P$25,TABLAS!$Q$25,IF(X271&lt;TABLAS!$P$26,TABLAS!$Q$26,IF(X271&lt;TABLAS!$P$27,TABLAS!$Q$27,IF(X271&gt;=TABLAS!$O$28,TABLAS!$Q$28)))))))))))</f>
        <v>0 a 5</v>
      </c>
      <c r="Z271" s="262">
        <f>VLOOKUP(Y271,TABLAS!$J$18:$K$28,2,FALSE)</f>
        <v>1</v>
      </c>
      <c r="AA271" s="274" t="s">
        <v>262</v>
      </c>
      <c r="AB271" s="262">
        <f>VLOOKUP(AA271,TABLAS!$K$34:$L$39,2,FALSE)</f>
        <v>1</v>
      </c>
      <c r="AC271" s="262" t="str">
        <f>INICIO!$C$11</f>
        <v>ZONA 6</v>
      </c>
      <c r="AD271" s="263">
        <f>VLOOKUP(AC271,TABLAS!$V$18:$W$28,2,FALSE)</f>
        <v>1.1000000000000001</v>
      </c>
      <c r="AE271" s="44"/>
      <c r="AF271" s="44"/>
      <c r="AG271" s="279">
        <f t="shared" si="57"/>
        <v>0</v>
      </c>
      <c r="AH271" s="255">
        <f>IF($AG271&lt;TABLAS!$O$4,TABLAS!$P$4,IF($AG271&lt;TABLAS!$O$5,TABLAS!$P$5,IF($AG271&lt;TABLAS!$O$6,TABLAS!$P$6,IF($AG271&gt;TABLAS!$N$7,TABLAS!$P$7))))</f>
        <v>1</v>
      </c>
      <c r="AI271" s="255">
        <f>VLOOKUP($AH271,TABLAS!$P$4:$R$7,3,FALSE)</f>
        <v>3.4999999999999996E-3</v>
      </c>
      <c r="AJ271" s="255">
        <f>VLOOKUP($AH$3,TABLAS!$P$4:$R$7,2,FALSE)</f>
        <v>0</v>
      </c>
      <c r="AK271" s="280">
        <f t="shared" si="58"/>
        <v>-3.4999999999999996E-3</v>
      </c>
      <c r="AL271" s="44"/>
      <c r="AM271" s="44"/>
      <c r="AN271" s="281">
        <f t="shared" si="59"/>
        <v>0</v>
      </c>
      <c r="AO271" s="44"/>
      <c r="AP271" s="235">
        <f t="shared" si="60"/>
        <v>0</v>
      </c>
      <c r="AQ271" s="44"/>
      <c r="AR271" s="282">
        <f t="shared" si="61"/>
        <v>0</v>
      </c>
      <c r="AS271" s="283">
        <f t="shared" si="62"/>
        <v>0</v>
      </c>
      <c r="AT271" s="44"/>
      <c r="AU271" s="44"/>
      <c r="AV271" s="44"/>
      <c r="AW271" s="44"/>
      <c r="AX271" s="44"/>
      <c r="AY271" s="44"/>
      <c r="AZ271" s="44"/>
      <c r="BA271" s="44"/>
      <c r="BB271" s="44"/>
      <c r="BC271" s="44"/>
      <c r="BD271" s="44"/>
      <c r="BE271" s="44"/>
      <c r="BF271" s="44"/>
      <c r="BG271" s="44"/>
      <c r="BH271" s="44"/>
    </row>
    <row r="272" spans="1:60" ht="35.1" customHeight="1" thickBot="1" x14ac:dyDescent="0.45">
      <c r="A272" s="22">
        <f t="shared" si="63"/>
        <v>270</v>
      </c>
      <c r="B272" s="43">
        <f>Hoja2!B279</f>
        <v>0</v>
      </c>
      <c r="C272" s="38">
        <f>Hoja2!P279</f>
        <v>0</v>
      </c>
      <c r="D272" s="39">
        <f>Hoja2!C279</f>
        <v>0</v>
      </c>
      <c r="E272" s="40">
        <f>Hoja4!J279</f>
        <v>0</v>
      </c>
      <c r="F272" s="40">
        <f>Hoja4!N279</f>
        <v>0</v>
      </c>
      <c r="G272" s="40"/>
      <c r="H272" s="40">
        <f t="shared" si="52"/>
        <v>0</v>
      </c>
      <c r="I272" s="40">
        <f t="shared" si="53"/>
        <v>0</v>
      </c>
      <c r="J272" s="290" t="s">
        <v>209</v>
      </c>
      <c r="K272" s="44"/>
      <c r="L272" s="44"/>
      <c r="M272" s="44"/>
      <c r="N272" s="44"/>
      <c r="O272" s="44"/>
      <c r="P272" s="44"/>
      <c r="Q272" s="44"/>
      <c r="R272" s="44"/>
      <c r="S272" s="262">
        <f t="shared" si="54"/>
        <v>0</v>
      </c>
      <c r="T272" s="266" t="str">
        <f t="shared" si="55"/>
        <v>Economico</v>
      </c>
      <c r="U272">
        <f>VLOOKUP(T272,TABLAS!$J$4:$L$9,3,FALSE)</f>
        <v>1320</v>
      </c>
      <c r="V272">
        <f t="shared" si="64"/>
        <v>2026</v>
      </c>
      <c r="W272" t="str">
        <f>INICIO!$C$28</f>
        <v>2026</v>
      </c>
      <c r="X272" s="268">
        <f t="shared" si="56"/>
        <v>0</v>
      </c>
      <c r="Y272" s="269" t="str">
        <f>IF(X272&lt;TABLAS!$P$18,TABLAS!$Q$18,IF(X272&lt;TABLAS!$P$19,TABLAS!$Q$19,IF(X272&lt;TABLAS!$P$20,TABLAS!$Q$20,IF(X272&lt;TABLAS!$P$21,TABLAS!$Q$21,IF(X272&lt;TABLAS!$P$22,TABLAS!$Q$22,IF(X272&lt;TABLAS!$P$23,TABLAS!$Q$23,IF(X272&lt;TABLAS!$P$24,TABLAS!$Q$24,IF(X272&lt;TABLAS!$P$25,TABLAS!$Q$25,IF(X272&lt;TABLAS!$P$26,TABLAS!$Q$26,IF(X272&lt;TABLAS!$P$27,TABLAS!$Q$27,IF(X272&gt;=TABLAS!$O$28,TABLAS!$Q$28)))))))))))</f>
        <v>0 a 5</v>
      </c>
      <c r="Z272" s="262">
        <f>VLOOKUP(Y272,TABLAS!$J$18:$K$28,2,FALSE)</f>
        <v>1</v>
      </c>
      <c r="AA272" s="274" t="s">
        <v>262</v>
      </c>
      <c r="AB272" s="262">
        <f>VLOOKUP(AA272,TABLAS!$K$34:$L$39,2,FALSE)</f>
        <v>1</v>
      </c>
      <c r="AC272" s="262" t="str">
        <f>INICIO!$C$11</f>
        <v>ZONA 6</v>
      </c>
      <c r="AD272" s="263">
        <f>VLOOKUP(AC272,TABLAS!$V$18:$W$28,2,FALSE)</f>
        <v>1.1000000000000001</v>
      </c>
      <c r="AE272" s="44"/>
      <c r="AF272" s="44"/>
      <c r="AG272" s="279">
        <f t="shared" si="57"/>
        <v>0</v>
      </c>
      <c r="AH272" s="255">
        <f>IF($AG272&lt;TABLAS!$O$4,TABLAS!$P$4,IF($AG272&lt;TABLAS!$O$5,TABLAS!$P$5,IF($AG272&lt;TABLAS!$O$6,TABLAS!$P$6,IF($AG272&gt;TABLAS!$N$7,TABLAS!$P$7))))</f>
        <v>1</v>
      </c>
      <c r="AI272" s="255">
        <f>VLOOKUP($AH272,TABLAS!$P$4:$R$7,3,FALSE)</f>
        <v>3.4999999999999996E-3</v>
      </c>
      <c r="AJ272" s="255">
        <f>VLOOKUP($AH$3,TABLAS!$P$4:$R$7,2,FALSE)</f>
        <v>0</v>
      </c>
      <c r="AK272" s="280">
        <f t="shared" si="58"/>
        <v>-3.4999999999999996E-3</v>
      </c>
      <c r="AL272" s="44"/>
      <c r="AM272" s="44"/>
      <c r="AN272" s="281">
        <f t="shared" si="59"/>
        <v>0</v>
      </c>
      <c r="AO272" s="44"/>
      <c r="AP272" s="235">
        <f t="shared" si="60"/>
        <v>0</v>
      </c>
      <c r="AQ272" s="44"/>
      <c r="AR272" s="282">
        <f t="shared" si="61"/>
        <v>0</v>
      </c>
      <c r="AS272" s="283">
        <f t="shared" si="62"/>
        <v>0</v>
      </c>
      <c r="AT272" s="44"/>
      <c r="AU272" s="44"/>
      <c r="AV272" s="44"/>
      <c r="AW272" s="44"/>
      <c r="AX272" s="44"/>
      <c r="AY272" s="44"/>
      <c r="AZ272" s="44"/>
      <c r="BA272" s="44"/>
      <c r="BB272" s="44"/>
      <c r="BC272" s="44"/>
      <c r="BD272" s="44"/>
      <c r="BE272" s="44"/>
      <c r="BF272" s="44"/>
      <c r="BG272" s="44"/>
      <c r="BH272" s="44"/>
    </row>
    <row r="273" spans="1:60" ht="35.1" customHeight="1" thickBot="1" x14ac:dyDescent="0.45">
      <c r="A273" s="41">
        <f t="shared" si="63"/>
        <v>271</v>
      </c>
      <c r="B273" s="42">
        <f>Hoja2!B280</f>
        <v>0</v>
      </c>
      <c r="C273" s="14">
        <f>Hoja2!P280</f>
        <v>0</v>
      </c>
      <c r="D273" s="16">
        <f>Hoja2!C280</f>
        <v>0</v>
      </c>
      <c r="E273" s="15">
        <f>Hoja4!J280</f>
        <v>0</v>
      </c>
      <c r="F273" s="15">
        <f>Hoja4!N280</f>
        <v>0</v>
      </c>
      <c r="G273" s="15"/>
      <c r="H273" s="15">
        <f t="shared" si="52"/>
        <v>0</v>
      </c>
      <c r="I273" s="15">
        <f t="shared" si="53"/>
        <v>0</v>
      </c>
      <c r="J273" s="289" t="s">
        <v>209</v>
      </c>
      <c r="K273" s="44"/>
      <c r="L273" s="44"/>
      <c r="M273" s="44"/>
      <c r="N273" s="44"/>
      <c r="O273" s="44"/>
      <c r="P273" s="44"/>
      <c r="Q273" s="44"/>
      <c r="R273" s="44"/>
      <c r="S273" s="262">
        <f t="shared" si="54"/>
        <v>0</v>
      </c>
      <c r="T273" s="266" t="str">
        <f t="shared" si="55"/>
        <v>Economico</v>
      </c>
      <c r="U273">
        <f>VLOOKUP(T273,TABLAS!$J$4:$L$9,3,FALSE)</f>
        <v>1320</v>
      </c>
      <c r="V273">
        <f t="shared" si="64"/>
        <v>2026</v>
      </c>
      <c r="W273" t="str">
        <f>INICIO!$C$28</f>
        <v>2026</v>
      </c>
      <c r="X273" s="268">
        <f t="shared" si="56"/>
        <v>0</v>
      </c>
      <c r="Y273" s="269" t="str">
        <f>IF(X273&lt;TABLAS!$P$18,TABLAS!$Q$18,IF(X273&lt;TABLAS!$P$19,TABLAS!$Q$19,IF(X273&lt;TABLAS!$P$20,TABLAS!$Q$20,IF(X273&lt;TABLAS!$P$21,TABLAS!$Q$21,IF(X273&lt;TABLAS!$P$22,TABLAS!$Q$22,IF(X273&lt;TABLAS!$P$23,TABLAS!$Q$23,IF(X273&lt;TABLAS!$P$24,TABLAS!$Q$24,IF(X273&lt;TABLAS!$P$25,TABLAS!$Q$25,IF(X273&lt;TABLAS!$P$26,TABLAS!$Q$26,IF(X273&lt;TABLAS!$P$27,TABLAS!$Q$27,IF(X273&gt;=TABLAS!$O$28,TABLAS!$Q$28)))))))))))</f>
        <v>0 a 5</v>
      </c>
      <c r="Z273" s="262">
        <f>VLOOKUP(Y273,TABLAS!$J$18:$K$28,2,FALSE)</f>
        <v>1</v>
      </c>
      <c r="AA273" s="274" t="s">
        <v>262</v>
      </c>
      <c r="AB273" s="262">
        <f>VLOOKUP(AA273,TABLAS!$K$34:$L$39,2,FALSE)</f>
        <v>1</v>
      </c>
      <c r="AC273" s="262" t="str">
        <f>INICIO!$C$11</f>
        <v>ZONA 6</v>
      </c>
      <c r="AD273" s="263">
        <f>VLOOKUP(AC273,TABLAS!$V$18:$W$28,2,FALSE)</f>
        <v>1.1000000000000001</v>
      </c>
      <c r="AE273" s="44"/>
      <c r="AF273" s="44"/>
      <c r="AG273" s="279">
        <f t="shared" si="57"/>
        <v>0</v>
      </c>
      <c r="AH273" s="255">
        <f>IF($AG273&lt;TABLAS!$O$4,TABLAS!$P$4,IF($AG273&lt;TABLAS!$O$5,TABLAS!$P$5,IF($AG273&lt;TABLAS!$O$6,TABLAS!$P$6,IF($AG273&gt;TABLAS!$N$7,TABLAS!$P$7))))</f>
        <v>1</v>
      </c>
      <c r="AI273" s="255">
        <f>VLOOKUP($AH273,TABLAS!$P$4:$R$7,3,FALSE)</f>
        <v>3.4999999999999996E-3</v>
      </c>
      <c r="AJ273" s="255">
        <f>VLOOKUP($AH$3,TABLAS!$P$4:$R$7,2,FALSE)</f>
        <v>0</v>
      </c>
      <c r="AK273" s="280">
        <f t="shared" si="58"/>
        <v>-3.4999999999999996E-3</v>
      </c>
      <c r="AL273" s="44"/>
      <c r="AM273" s="44"/>
      <c r="AN273" s="281">
        <f t="shared" si="59"/>
        <v>0</v>
      </c>
      <c r="AO273" s="44"/>
      <c r="AP273" s="235">
        <f t="shared" si="60"/>
        <v>0</v>
      </c>
      <c r="AQ273" s="44"/>
      <c r="AR273" s="282">
        <f t="shared" si="61"/>
        <v>0</v>
      </c>
      <c r="AS273" s="283">
        <f t="shared" si="62"/>
        <v>0</v>
      </c>
      <c r="AT273" s="44"/>
      <c r="AU273" s="44"/>
      <c r="AV273" s="44"/>
      <c r="AW273" s="44"/>
      <c r="AX273" s="44"/>
      <c r="AY273" s="44"/>
      <c r="AZ273" s="44"/>
      <c r="BA273" s="44"/>
      <c r="BB273" s="44"/>
      <c r="BC273" s="44"/>
      <c r="BD273" s="44"/>
      <c r="BE273" s="44"/>
      <c r="BF273" s="44"/>
      <c r="BG273" s="44"/>
      <c r="BH273" s="44"/>
    </row>
    <row r="274" spans="1:60" ht="35.1" customHeight="1" thickBot="1" x14ac:dyDescent="0.45">
      <c r="A274" s="41">
        <f t="shared" si="63"/>
        <v>272</v>
      </c>
      <c r="B274" s="42">
        <f>Hoja2!B281</f>
        <v>0</v>
      </c>
      <c r="C274" s="14">
        <f>Hoja2!P281</f>
        <v>0</v>
      </c>
      <c r="D274" s="16">
        <f>Hoja2!C281</f>
        <v>0</v>
      </c>
      <c r="E274" s="15">
        <f>Hoja4!J281</f>
        <v>0</v>
      </c>
      <c r="F274" s="15">
        <f>Hoja4!N281</f>
        <v>0</v>
      </c>
      <c r="G274" s="15"/>
      <c r="H274" s="15">
        <f t="shared" si="52"/>
        <v>0</v>
      </c>
      <c r="I274" s="15">
        <f t="shared" si="53"/>
        <v>0</v>
      </c>
      <c r="J274" s="289" t="s">
        <v>209</v>
      </c>
      <c r="K274" s="44"/>
      <c r="L274" s="44"/>
      <c r="M274" s="44"/>
      <c r="N274" s="44"/>
      <c r="O274" s="44"/>
      <c r="P274" s="44"/>
      <c r="Q274" s="44"/>
      <c r="R274" s="44"/>
      <c r="S274" s="262">
        <f t="shared" si="54"/>
        <v>0</v>
      </c>
      <c r="T274" s="266" t="str">
        <f t="shared" si="55"/>
        <v>Economico</v>
      </c>
      <c r="U274">
        <f>VLOOKUP(T274,TABLAS!$J$4:$L$9,3,FALSE)</f>
        <v>1320</v>
      </c>
      <c r="V274">
        <f t="shared" si="64"/>
        <v>2026</v>
      </c>
      <c r="W274" t="str">
        <f>INICIO!$C$28</f>
        <v>2026</v>
      </c>
      <c r="X274" s="268">
        <f t="shared" si="56"/>
        <v>0</v>
      </c>
      <c r="Y274" s="269" t="str">
        <f>IF(X274&lt;TABLAS!$P$18,TABLAS!$Q$18,IF(X274&lt;TABLAS!$P$19,TABLAS!$Q$19,IF(X274&lt;TABLAS!$P$20,TABLAS!$Q$20,IF(X274&lt;TABLAS!$P$21,TABLAS!$Q$21,IF(X274&lt;TABLAS!$P$22,TABLAS!$Q$22,IF(X274&lt;TABLAS!$P$23,TABLAS!$Q$23,IF(X274&lt;TABLAS!$P$24,TABLAS!$Q$24,IF(X274&lt;TABLAS!$P$25,TABLAS!$Q$25,IF(X274&lt;TABLAS!$P$26,TABLAS!$Q$26,IF(X274&lt;TABLAS!$P$27,TABLAS!$Q$27,IF(X274&gt;=TABLAS!$O$28,TABLAS!$Q$28)))))))))))</f>
        <v>0 a 5</v>
      </c>
      <c r="Z274" s="262">
        <f>VLOOKUP(Y274,TABLAS!$J$18:$K$28,2,FALSE)</f>
        <v>1</v>
      </c>
      <c r="AA274" s="274" t="s">
        <v>262</v>
      </c>
      <c r="AB274" s="262">
        <f>VLOOKUP(AA274,TABLAS!$K$34:$L$39,2,FALSE)</f>
        <v>1</v>
      </c>
      <c r="AC274" s="262" t="str">
        <f>INICIO!$C$11</f>
        <v>ZONA 6</v>
      </c>
      <c r="AD274" s="263">
        <f>VLOOKUP(AC274,TABLAS!$V$18:$W$28,2,FALSE)</f>
        <v>1.1000000000000001</v>
      </c>
      <c r="AE274" s="44"/>
      <c r="AF274" s="44"/>
      <c r="AG274" s="279">
        <f t="shared" si="57"/>
        <v>0</v>
      </c>
      <c r="AH274" s="255">
        <f>IF($AG274&lt;TABLAS!$O$4,TABLAS!$P$4,IF($AG274&lt;TABLAS!$O$5,TABLAS!$P$5,IF($AG274&lt;TABLAS!$O$6,TABLAS!$P$6,IF($AG274&gt;TABLAS!$N$7,TABLAS!$P$7))))</f>
        <v>1</v>
      </c>
      <c r="AI274" s="255">
        <f>VLOOKUP($AH274,TABLAS!$P$4:$R$7,3,FALSE)</f>
        <v>3.4999999999999996E-3</v>
      </c>
      <c r="AJ274" s="255">
        <f>VLOOKUP($AH$3,TABLAS!$P$4:$R$7,2,FALSE)</f>
        <v>0</v>
      </c>
      <c r="AK274" s="280">
        <f t="shared" si="58"/>
        <v>-3.4999999999999996E-3</v>
      </c>
      <c r="AL274" s="44"/>
      <c r="AM274" s="44"/>
      <c r="AN274" s="281">
        <f t="shared" si="59"/>
        <v>0</v>
      </c>
      <c r="AO274" s="44"/>
      <c r="AP274" s="235">
        <f t="shared" si="60"/>
        <v>0</v>
      </c>
      <c r="AQ274" s="44"/>
      <c r="AR274" s="282">
        <f t="shared" si="61"/>
        <v>0</v>
      </c>
      <c r="AS274" s="283">
        <f t="shared" si="62"/>
        <v>0</v>
      </c>
      <c r="AT274" s="44"/>
      <c r="AU274" s="44"/>
      <c r="AV274" s="44"/>
      <c r="AW274" s="44"/>
      <c r="AX274" s="44"/>
      <c r="AY274" s="44"/>
      <c r="AZ274" s="44"/>
      <c r="BA274" s="44"/>
      <c r="BB274" s="44"/>
      <c r="BC274" s="44"/>
      <c r="BD274" s="44"/>
      <c r="BE274" s="44"/>
      <c r="BF274" s="44"/>
      <c r="BG274" s="44"/>
      <c r="BH274" s="44"/>
    </row>
    <row r="275" spans="1:60" ht="35.1" customHeight="1" thickBot="1" x14ac:dyDescent="0.45">
      <c r="A275" s="41">
        <f t="shared" si="63"/>
        <v>273</v>
      </c>
      <c r="B275" s="42">
        <f>Hoja2!B282</f>
        <v>0</v>
      </c>
      <c r="C275" s="14">
        <f>Hoja2!P282</f>
        <v>0</v>
      </c>
      <c r="D275" s="16">
        <f>Hoja2!C282</f>
        <v>0</v>
      </c>
      <c r="E275" s="15">
        <f>Hoja4!J282</f>
        <v>0</v>
      </c>
      <c r="F275" s="15">
        <f>Hoja4!N282</f>
        <v>0</v>
      </c>
      <c r="G275" s="15"/>
      <c r="H275" s="15">
        <f t="shared" si="52"/>
        <v>0</v>
      </c>
      <c r="I275" s="15">
        <f t="shared" si="53"/>
        <v>0</v>
      </c>
      <c r="J275" s="289" t="s">
        <v>209</v>
      </c>
      <c r="K275" s="44"/>
      <c r="L275" s="44"/>
      <c r="M275" s="44"/>
      <c r="N275" s="44"/>
      <c r="O275" s="44"/>
      <c r="P275" s="44"/>
      <c r="Q275" s="44"/>
      <c r="R275" s="44"/>
      <c r="S275" s="262">
        <f t="shared" si="54"/>
        <v>0</v>
      </c>
      <c r="T275" s="266" t="str">
        <f t="shared" si="55"/>
        <v>Economico</v>
      </c>
      <c r="U275">
        <f>VLOOKUP(T275,TABLAS!$J$4:$L$9,3,FALSE)</f>
        <v>1320</v>
      </c>
      <c r="V275">
        <f t="shared" si="64"/>
        <v>2026</v>
      </c>
      <c r="W275" t="str">
        <f>INICIO!$C$28</f>
        <v>2026</v>
      </c>
      <c r="X275" s="268">
        <f t="shared" si="56"/>
        <v>0</v>
      </c>
      <c r="Y275" s="269" t="str">
        <f>IF(X275&lt;TABLAS!$P$18,TABLAS!$Q$18,IF(X275&lt;TABLAS!$P$19,TABLAS!$Q$19,IF(X275&lt;TABLAS!$P$20,TABLAS!$Q$20,IF(X275&lt;TABLAS!$P$21,TABLAS!$Q$21,IF(X275&lt;TABLAS!$P$22,TABLAS!$Q$22,IF(X275&lt;TABLAS!$P$23,TABLAS!$Q$23,IF(X275&lt;TABLAS!$P$24,TABLAS!$Q$24,IF(X275&lt;TABLAS!$P$25,TABLAS!$Q$25,IF(X275&lt;TABLAS!$P$26,TABLAS!$Q$26,IF(X275&lt;TABLAS!$P$27,TABLAS!$Q$27,IF(X275&gt;=TABLAS!$O$28,TABLAS!$Q$28)))))))))))</f>
        <v>0 a 5</v>
      </c>
      <c r="Z275" s="262">
        <f>VLOOKUP(Y275,TABLAS!$J$18:$K$28,2,FALSE)</f>
        <v>1</v>
      </c>
      <c r="AA275" s="274" t="s">
        <v>262</v>
      </c>
      <c r="AB275" s="262">
        <f>VLOOKUP(AA275,TABLAS!$K$34:$L$39,2,FALSE)</f>
        <v>1</v>
      </c>
      <c r="AC275" s="262" t="str">
        <f>INICIO!$C$11</f>
        <v>ZONA 6</v>
      </c>
      <c r="AD275" s="263">
        <f>VLOOKUP(AC275,TABLAS!$V$18:$W$28,2,FALSE)</f>
        <v>1.1000000000000001</v>
      </c>
      <c r="AE275" s="44"/>
      <c r="AF275" s="44"/>
      <c r="AG275" s="279">
        <f t="shared" si="57"/>
        <v>0</v>
      </c>
      <c r="AH275" s="255">
        <f>IF($AG275&lt;TABLAS!$O$4,TABLAS!$P$4,IF($AG275&lt;TABLAS!$O$5,TABLAS!$P$5,IF($AG275&lt;TABLAS!$O$6,TABLAS!$P$6,IF($AG275&gt;TABLAS!$N$7,TABLAS!$P$7))))</f>
        <v>1</v>
      </c>
      <c r="AI275" s="255">
        <f>VLOOKUP($AH275,TABLAS!$P$4:$R$7,3,FALSE)</f>
        <v>3.4999999999999996E-3</v>
      </c>
      <c r="AJ275" s="255">
        <f>VLOOKUP($AH$3,TABLAS!$P$4:$R$7,2,FALSE)</f>
        <v>0</v>
      </c>
      <c r="AK275" s="280">
        <f t="shared" si="58"/>
        <v>-3.4999999999999996E-3</v>
      </c>
      <c r="AL275" s="44"/>
      <c r="AM275" s="44"/>
      <c r="AN275" s="281">
        <f t="shared" si="59"/>
        <v>0</v>
      </c>
      <c r="AO275" s="44"/>
      <c r="AP275" s="235">
        <f t="shared" si="60"/>
        <v>0</v>
      </c>
      <c r="AQ275" s="44"/>
      <c r="AR275" s="282">
        <f t="shared" si="61"/>
        <v>0</v>
      </c>
      <c r="AS275" s="283">
        <f t="shared" si="62"/>
        <v>0</v>
      </c>
      <c r="AT275" s="44"/>
      <c r="AU275" s="44"/>
      <c r="AV275" s="44"/>
      <c r="AW275" s="44"/>
      <c r="AX275" s="44"/>
      <c r="AY275" s="44"/>
      <c r="AZ275" s="44"/>
      <c r="BA275" s="44"/>
      <c r="BB275" s="44"/>
      <c r="BC275" s="44"/>
      <c r="BD275" s="44"/>
      <c r="BE275" s="44"/>
      <c r="BF275" s="44"/>
      <c r="BG275" s="44"/>
      <c r="BH275" s="44"/>
    </row>
    <row r="276" spans="1:60" ht="35.1" customHeight="1" thickBot="1" x14ac:dyDescent="0.45">
      <c r="A276" s="41">
        <f t="shared" si="63"/>
        <v>274</v>
      </c>
      <c r="B276" s="42">
        <f>Hoja2!B283</f>
        <v>0</v>
      </c>
      <c r="C276" s="14">
        <f>Hoja2!P283</f>
        <v>0</v>
      </c>
      <c r="D276" s="16">
        <f>Hoja2!C283</f>
        <v>0</v>
      </c>
      <c r="E276" s="15">
        <f>Hoja4!J283</f>
        <v>0</v>
      </c>
      <c r="F276" s="15">
        <f>Hoja4!N283</f>
        <v>0</v>
      </c>
      <c r="G276" s="15"/>
      <c r="H276" s="15">
        <f t="shared" si="52"/>
        <v>0</v>
      </c>
      <c r="I276" s="15">
        <f t="shared" si="53"/>
        <v>0</v>
      </c>
      <c r="J276" s="289" t="s">
        <v>209</v>
      </c>
      <c r="K276" s="44"/>
      <c r="L276" s="44"/>
      <c r="M276" s="44"/>
      <c r="N276" s="44"/>
      <c r="O276" s="44"/>
      <c r="P276" s="44"/>
      <c r="Q276" s="44"/>
      <c r="R276" s="44"/>
      <c r="S276" s="262">
        <f t="shared" si="54"/>
        <v>0</v>
      </c>
      <c r="T276" s="266" t="str">
        <f t="shared" si="55"/>
        <v>Economico</v>
      </c>
      <c r="U276">
        <f>VLOOKUP(T276,TABLAS!$J$4:$L$9,3,FALSE)</f>
        <v>1320</v>
      </c>
      <c r="V276">
        <f t="shared" si="64"/>
        <v>2026</v>
      </c>
      <c r="W276" t="str">
        <f>INICIO!$C$28</f>
        <v>2026</v>
      </c>
      <c r="X276" s="268">
        <f t="shared" si="56"/>
        <v>0</v>
      </c>
      <c r="Y276" s="269" t="str">
        <f>IF(X276&lt;TABLAS!$P$18,TABLAS!$Q$18,IF(X276&lt;TABLAS!$P$19,TABLAS!$Q$19,IF(X276&lt;TABLAS!$P$20,TABLAS!$Q$20,IF(X276&lt;TABLAS!$P$21,TABLAS!$Q$21,IF(X276&lt;TABLAS!$P$22,TABLAS!$Q$22,IF(X276&lt;TABLAS!$P$23,TABLAS!$Q$23,IF(X276&lt;TABLAS!$P$24,TABLAS!$Q$24,IF(X276&lt;TABLAS!$P$25,TABLAS!$Q$25,IF(X276&lt;TABLAS!$P$26,TABLAS!$Q$26,IF(X276&lt;TABLAS!$P$27,TABLAS!$Q$27,IF(X276&gt;=TABLAS!$O$28,TABLAS!$Q$28)))))))))))</f>
        <v>0 a 5</v>
      </c>
      <c r="Z276" s="262">
        <f>VLOOKUP(Y276,TABLAS!$J$18:$K$28,2,FALSE)</f>
        <v>1</v>
      </c>
      <c r="AA276" s="274" t="s">
        <v>262</v>
      </c>
      <c r="AB276" s="262">
        <f>VLOOKUP(AA276,TABLAS!$K$34:$L$39,2,FALSE)</f>
        <v>1</v>
      </c>
      <c r="AC276" s="262" t="str">
        <f>INICIO!$C$11</f>
        <v>ZONA 6</v>
      </c>
      <c r="AD276" s="263">
        <f>VLOOKUP(AC276,TABLAS!$V$18:$W$28,2,FALSE)</f>
        <v>1.1000000000000001</v>
      </c>
      <c r="AE276" s="44"/>
      <c r="AF276" s="44"/>
      <c r="AG276" s="279">
        <f t="shared" si="57"/>
        <v>0</v>
      </c>
      <c r="AH276" s="255">
        <f>IF($AG276&lt;TABLAS!$O$4,TABLAS!$P$4,IF($AG276&lt;TABLAS!$O$5,TABLAS!$P$5,IF($AG276&lt;TABLAS!$O$6,TABLAS!$P$6,IF($AG276&gt;TABLAS!$N$7,TABLAS!$P$7))))</f>
        <v>1</v>
      </c>
      <c r="AI276" s="255">
        <f>VLOOKUP($AH276,TABLAS!$P$4:$R$7,3,FALSE)</f>
        <v>3.4999999999999996E-3</v>
      </c>
      <c r="AJ276" s="255">
        <f>VLOOKUP($AH$3,TABLAS!$P$4:$R$7,2,FALSE)</f>
        <v>0</v>
      </c>
      <c r="AK276" s="280">
        <f t="shared" si="58"/>
        <v>-3.4999999999999996E-3</v>
      </c>
      <c r="AL276" s="44"/>
      <c r="AM276" s="44"/>
      <c r="AN276" s="281">
        <f t="shared" si="59"/>
        <v>0</v>
      </c>
      <c r="AO276" s="44"/>
      <c r="AP276" s="235">
        <f t="shared" si="60"/>
        <v>0</v>
      </c>
      <c r="AQ276" s="44"/>
      <c r="AR276" s="282">
        <f t="shared" si="61"/>
        <v>0</v>
      </c>
      <c r="AS276" s="283">
        <f t="shared" si="62"/>
        <v>0</v>
      </c>
      <c r="AT276" s="44"/>
      <c r="AU276" s="44"/>
      <c r="AV276" s="44"/>
      <c r="AW276" s="44"/>
      <c r="AX276" s="44"/>
      <c r="AY276" s="44"/>
      <c r="AZ276" s="44"/>
      <c r="BA276" s="44"/>
      <c r="BB276" s="44"/>
      <c r="BC276" s="44"/>
      <c r="BD276" s="44"/>
      <c r="BE276" s="44"/>
      <c r="BF276" s="44"/>
      <c r="BG276" s="44"/>
      <c r="BH276" s="44"/>
    </row>
    <row r="277" spans="1:60" ht="35.1" customHeight="1" thickBot="1" x14ac:dyDescent="0.45">
      <c r="A277" s="22">
        <f t="shared" si="63"/>
        <v>275</v>
      </c>
      <c r="B277" s="43">
        <f>Hoja2!B284</f>
        <v>0</v>
      </c>
      <c r="C277" s="38">
        <f>Hoja2!P284</f>
        <v>0</v>
      </c>
      <c r="D277" s="39">
        <f>Hoja2!C284</f>
        <v>0</v>
      </c>
      <c r="E277" s="40">
        <f>Hoja4!J284</f>
        <v>0</v>
      </c>
      <c r="F277" s="40">
        <f>Hoja4!N284</f>
        <v>0</v>
      </c>
      <c r="G277" s="40"/>
      <c r="H277" s="40">
        <f t="shared" si="52"/>
        <v>0</v>
      </c>
      <c r="I277" s="40">
        <f t="shared" si="53"/>
        <v>0</v>
      </c>
      <c r="J277" s="290" t="s">
        <v>209</v>
      </c>
      <c r="K277" s="44"/>
      <c r="L277" s="44"/>
      <c r="M277" s="44"/>
      <c r="N277" s="44"/>
      <c r="O277" s="44"/>
      <c r="P277" s="44"/>
      <c r="Q277" s="44"/>
      <c r="R277" s="44"/>
      <c r="S277" s="262">
        <f t="shared" si="54"/>
        <v>0</v>
      </c>
      <c r="T277" s="266" t="str">
        <f t="shared" si="55"/>
        <v>Economico</v>
      </c>
      <c r="U277">
        <f>VLOOKUP(T277,TABLAS!$J$4:$L$9,3,FALSE)</f>
        <v>1320</v>
      </c>
      <c r="V277">
        <f t="shared" si="64"/>
        <v>2026</v>
      </c>
      <c r="W277" t="str">
        <f>INICIO!$C$28</f>
        <v>2026</v>
      </c>
      <c r="X277" s="268">
        <f t="shared" si="56"/>
        <v>0</v>
      </c>
      <c r="Y277" s="269" t="str">
        <f>IF(X277&lt;TABLAS!$P$18,TABLAS!$Q$18,IF(X277&lt;TABLAS!$P$19,TABLAS!$Q$19,IF(X277&lt;TABLAS!$P$20,TABLAS!$Q$20,IF(X277&lt;TABLAS!$P$21,TABLAS!$Q$21,IF(X277&lt;TABLAS!$P$22,TABLAS!$Q$22,IF(X277&lt;TABLAS!$P$23,TABLAS!$Q$23,IF(X277&lt;TABLAS!$P$24,TABLAS!$Q$24,IF(X277&lt;TABLAS!$P$25,TABLAS!$Q$25,IF(X277&lt;TABLAS!$P$26,TABLAS!$Q$26,IF(X277&lt;TABLAS!$P$27,TABLAS!$Q$27,IF(X277&gt;=TABLAS!$O$28,TABLAS!$Q$28)))))))))))</f>
        <v>0 a 5</v>
      </c>
      <c r="Z277" s="262">
        <f>VLOOKUP(Y277,TABLAS!$J$18:$K$28,2,FALSE)</f>
        <v>1</v>
      </c>
      <c r="AA277" s="274" t="s">
        <v>262</v>
      </c>
      <c r="AB277" s="262">
        <f>VLOOKUP(AA277,TABLAS!$K$34:$L$39,2,FALSE)</f>
        <v>1</v>
      </c>
      <c r="AC277" s="262" t="str">
        <f>INICIO!$C$11</f>
        <v>ZONA 6</v>
      </c>
      <c r="AD277" s="263">
        <f>VLOOKUP(AC277,TABLAS!$V$18:$W$28,2,FALSE)</f>
        <v>1.1000000000000001</v>
      </c>
      <c r="AE277" s="44"/>
      <c r="AF277" s="44"/>
      <c r="AG277" s="279">
        <f t="shared" si="57"/>
        <v>0</v>
      </c>
      <c r="AH277" s="255">
        <f>IF($AG277&lt;TABLAS!$O$4,TABLAS!$P$4,IF($AG277&lt;TABLAS!$O$5,TABLAS!$P$5,IF($AG277&lt;TABLAS!$O$6,TABLAS!$P$6,IF($AG277&gt;TABLAS!$N$7,TABLAS!$P$7))))</f>
        <v>1</v>
      </c>
      <c r="AI277" s="255">
        <f>VLOOKUP($AH277,TABLAS!$P$4:$R$7,3,FALSE)</f>
        <v>3.4999999999999996E-3</v>
      </c>
      <c r="AJ277" s="255">
        <f>VLOOKUP($AH$3,TABLAS!$P$4:$R$7,2,FALSE)</f>
        <v>0</v>
      </c>
      <c r="AK277" s="280">
        <f t="shared" si="58"/>
        <v>-3.4999999999999996E-3</v>
      </c>
      <c r="AL277" s="44"/>
      <c r="AM277" s="44"/>
      <c r="AN277" s="281">
        <f t="shared" si="59"/>
        <v>0</v>
      </c>
      <c r="AO277" s="44"/>
      <c r="AP277" s="235">
        <f t="shared" si="60"/>
        <v>0</v>
      </c>
      <c r="AQ277" s="44"/>
      <c r="AR277" s="282">
        <f t="shared" si="61"/>
        <v>0</v>
      </c>
      <c r="AS277" s="283">
        <f t="shared" si="62"/>
        <v>0</v>
      </c>
      <c r="AT277" s="44"/>
      <c r="AU277" s="44"/>
      <c r="AV277" s="44"/>
      <c r="AW277" s="44"/>
      <c r="AX277" s="44"/>
      <c r="AY277" s="44"/>
      <c r="AZ277" s="44"/>
      <c r="BA277" s="44"/>
      <c r="BB277" s="44"/>
      <c r="BC277" s="44"/>
      <c r="BD277" s="44"/>
      <c r="BE277" s="44"/>
      <c r="BF277" s="44"/>
      <c r="BG277" s="44"/>
      <c r="BH277" s="44"/>
    </row>
    <row r="278" spans="1:60" ht="35.1" customHeight="1" thickBot="1" x14ac:dyDescent="0.45">
      <c r="A278" s="41">
        <f t="shared" si="63"/>
        <v>276</v>
      </c>
      <c r="B278" s="42">
        <f>Hoja2!B285</f>
        <v>0</v>
      </c>
      <c r="C278" s="14">
        <f>Hoja2!P285</f>
        <v>0</v>
      </c>
      <c r="D278" s="16">
        <f>Hoja2!C285</f>
        <v>0</v>
      </c>
      <c r="E278" s="15">
        <f>Hoja4!J285</f>
        <v>0</v>
      </c>
      <c r="F278" s="15">
        <f>Hoja4!N285</f>
        <v>0</v>
      </c>
      <c r="G278" s="15"/>
      <c r="H278" s="15">
        <f t="shared" si="52"/>
        <v>0</v>
      </c>
      <c r="I278" s="15">
        <f t="shared" si="53"/>
        <v>0</v>
      </c>
      <c r="J278" s="289" t="s">
        <v>209</v>
      </c>
      <c r="K278" s="44"/>
      <c r="L278" s="44"/>
      <c r="M278" s="44"/>
      <c r="N278" s="44"/>
      <c r="O278" s="44"/>
      <c r="P278" s="44"/>
      <c r="Q278" s="44"/>
      <c r="R278" s="44"/>
      <c r="S278" s="262">
        <f t="shared" si="54"/>
        <v>0</v>
      </c>
      <c r="T278" s="266" t="str">
        <f t="shared" si="55"/>
        <v>Economico</v>
      </c>
      <c r="U278">
        <f>VLOOKUP(T278,TABLAS!$J$4:$L$9,3,FALSE)</f>
        <v>1320</v>
      </c>
      <c r="V278">
        <f t="shared" si="64"/>
        <v>2026</v>
      </c>
      <c r="W278" t="str">
        <f>INICIO!$C$28</f>
        <v>2026</v>
      </c>
      <c r="X278" s="268">
        <f t="shared" si="56"/>
        <v>0</v>
      </c>
      <c r="Y278" s="269" t="str">
        <f>IF(X278&lt;TABLAS!$P$18,TABLAS!$Q$18,IF(X278&lt;TABLAS!$P$19,TABLAS!$Q$19,IF(X278&lt;TABLAS!$P$20,TABLAS!$Q$20,IF(X278&lt;TABLAS!$P$21,TABLAS!$Q$21,IF(X278&lt;TABLAS!$P$22,TABLAS!$Q$22,IF(X278&lt;TABLAS!$P$23,TABLAS!$Q$23,IF(X278&lt;TABLAS!$P$24,TABLAS!$Q$24,IF(X278&lt;TABLAS!$P$25,TABLAS!$Q$25,IF(X278&lt;TABLAS!$P$26,TABLAS!$Q$26,IF(X278&lt;TABLAS!$P$27,TABLAS!$Q$27,IF(X278&gt;=TABLAS!$O$28,TABLAS!$Q$28)))))))))))</f>
        <v>0 a 5</v>
      </c>
      <c r="Z278" s="262">
        <f>VLOOKUP(Y278,TABLAS!$J$18:$K$28,2,FALSE)</f>
        <v>1</v>
      </c>
      <c r="AA278" s="274" t="s">
        <v>262</v>
      </c>
      <c r="AB278" s="262">
        <f>VLOOKUP(AA278,TABLAS!$K$34:$L$39,2,FALSE)</f>
        <v>1</v>
      </c>
      <c r="AC278" s="262" t="str">
        <f>INICIO!$C$11</f>
        <v>ZONA 6</v>
      </c>
      <c r="AD278" s="263">
        <f>VLOOKUP(AC278,TABLAS!$V$18:$W$28,2,FALSE)</f>
        <v>1.1000000000000001</v>
      </c>
      <c r="AE278" s="44"/>
      <c r="AF278" s="44"/>
      <c r="AG278" s="279">
        <f t="shared" si="57"/>
        <v>0</v>
      </c>
      <c r="AH278" s="255">
        <f>IF($AG278&lt;TABLAS!$O$4,TABLAS!$P$4,IF($AG278&lt;TABLAS!$O$5,TABLAS!$P$5,IF($AG278&lt;TABLAS!$O$6,TABLAS!$P$6,IF($AG278&gt;TABLAS!$N$7,TABLAS!$P$7))))</f>
        <v>1</v>
      </c>
      <c r="AI278" s="255">
        <f>VLOOKUP($AH278,TABLAS!$P$4:$R$7,3,FALSE)</f>
        <v>3.4999999999999996E-3</v>
      </c>
      <c r="AJ278" s="255">
        <f>VLOOKUP($AH$3,TABLAS!$P$4:$R$7,2,FALSE)</f>
        <v>0</v>
      </c>
      <c r="AK278" s="280">
        <f t="shared" si="58"/>
        <v>-3.4999999999999996E-3</v>
      </c>
      <c r="AL278" s="44"/>
      <c r="AM278" s="44"/>
      <c r="AN278" s="281">
        <f t="shared" si="59"/>
        <v>0</v>
      </c>
      <c r="AO278" s="44"/>
      <c r="AP278" s="235">
        <f t="shared" si="60"/>
        <v>0</v>
      </c>
      <c r="AQ278" s="44"/>
      <c r="AR278" s="282">
        <f t="shared" si="61"/>
        <v>0</v>
      </c>
      <c r="AS278" s="283">
        <f t="shared" si="62"/>
        <v>0</v>
      </c>
      <c r="AT278" s="44"/>
      <c r="AU278" s="44"/>
      <c r="AV278" s="44"/>
      <c r="AW278" s="44"/>
      <c r="AX278" s="44"/>
      <c r="AY278" s="44"/>
      <c r="AZ278" s="44"/>
      <c r="BA278" s="44"/>
      <c r="BB278" s="44"/>
      <c r="BC278" s="44"/>
      <c r="BD278" s="44"/>
      <c r="BE278" s="44"/>
      <c r="BF278" s="44"/>
      <c r="BG278" s="44"/>
      <c r="BH278" s="44"/>
    </row>
    <row r="279" spans="1:60" ht="35.1" customHeight="1" thickBot="1" x14ac:dyDescent="0.45">
      <c r="A279" s="41">
        <f t="shared" si="63"/>
        <v>277</v>
      </c>
      <c r="B279" s="42">
        <f>Hoja2!B286</f>
        <v>0</v>
      </c>
      <c r="C279" s="14">
        <f>Hoja2!P286</f>
        <v>0</v>
      </c>
      <c r="D279" s="16">
        <f>Hoja2!C286</f>
        <v>0</v>
      </c>
      <c r="E279" s="15">
        <f>Hoja4!J286</f>
        <v>0</v>
      </c>
      <c r="F279" s="15">
        <f>Hoja4!N286</f>
        <v>0</v>
      </c>
      <c r="G279" s="15"/>
      <c r="H279" s="15">
        <f t="shared" si="52"/>
        <v>0</v>
      </c>
      <c r="I279" s="15">
        <f t="shared" si="53"/>
        <v>0</v>
      </c>
      <c r="J279" s="289" t="s">
        <v>209</v>
      </c>
      <c r="K279" s="44"/>
      <c r="L279" s="44"/>
      <c r="M279" s="44"/>
      <c r="N279" s="44"/>
      <c r="O279" s="44"/>
      <c r="P279" s="44"/>
      <c r="Q279" s="44"/>
      <c r="R279" s="44"/>
      <c r="S279" s="262">
        <f t="shared" si="54"/>
        <v>0</v>
      </c>
      <c r="T279" s="266" t="str">
        <f t="shared" si="55"/>
        <v>Economico</v>
      </c>
      <c r="U279">
        <f>VLOOKUP(T279,TABLAS!$J$4:$L$9,3,FALSE)</f>
        <v>1320</v>
      </c>
      <c r="V279">
        <f t="shared" si="64"/>
        <v>2026</v>
      </c>
      <c r="W279" t="str">
        <f>INICIO!$C$28</f>
        <v>2026</v>
      </c>
      <c r="X279" s="268">
        <f t="shared" si="56"/>
        <v>0</v>
      </c>
      <c r="Y279" s="269" t="str">
        <f>IF(X279&lt;TABLAS!$P$18,TABLAS!$Q$18,IF(X279&lt;TABLAS!$P$19,TABLAS!$Q$19,IF(X279&lt;TABLAS!$P$20,TABLAS!$Q$20,IF(X279&lt;TABLAS!$P$21,TABLAS!$Q$21,IF(X279&lt;TABLAS!$P$22,TABLAS!$Q$22,IF(X279&lt;TABLAS!$P$23,TABLAS!$Q$23,IF(X279&lt;TABLAS!$P$24,TABLAS!$Q$24,IF(X279&lt;TABLAS!$P$25,TABLAS!$Q$25,IF(X279&lt;TABLAS!$P$26,TABLAS!$Q$26,IF(X279&lt;TABLAS!$P$27,TABLAS!$Q$27,IF(X279&gt;=TABLAS!$O$28,TABLAS!$Q$28)))))))))))</f>
        <v>0 a 5</v>
      </c>
      <c r="Z279" s="262">
        <f>VLOOKUP(Y279,TABLAS!$J$18:$K$28,2,FALSE)</f>
        <v>1</v>
      </c>
      <c r="AA279" s="274" t="s">
        <v>262</v>
      </c>
      <c r="AB279" s="262">
        <f>VLOOKUP(AA279,TABLAS!$K$34:$L$39,2,FALSE)</f>
        <v>1</v>
      </c>
      <c r="AC279" s="262" t="str">
        <f>INICIO!$C$11</f>
        <v>ZONA 6</v>
      </c>
      <c r="AD279" s="263">
        <f>VLOOKUP(AC279,TABLAS!$V$18:$W$28,2,FALSE)</f>
        <v>1.1000000000000001</v>
      </c>
      <c r="AE279" s="44"/>
      <c r="AF279" s="44"/>
      <c r="AG279" s="279">
        <f t="shared" si="57"/>
        <v>0</v>
      </c>
      <c r="AH279" s="255">
        <f>IF($AG279&lt;TABLAS!$O$4,TABLAS!$P$4,IF($AG279&lt;TABLAS!$O$5,TABLAS!$P$5,IF($AG279&lt;TABLAS!$O$6,TABLAS!$P$6,IF($AG279&gt;TABLAS!$N$7,TABLAS!$P$7))))</f>
        <v>1</v>
      </c>
      <c r="AI279" s="255">
        <f>VLOOKUP($AH279,TABLAS!$P$4:$R$7,3,FALSE)</f>
        <v>3.4999999999999996E-3</v>
      </c>
      <c r="AJ279" s="255">
        <f>VLOOKUP($AH$3,TABLAS!$P$4:$R$7,2,FALSE)</f>
        <v>0</v>
      </c>
      <c r="AK279" s="280">
        <f t="shared" si="58"/>
        <v>-3.4999999999999996E-3</v>
      </c>
      <c r="AL279" s="44"/>
      <c r="AM279" s="44"/>
      <c r="AN279" s="281">
        <f t="shared" si="59"/>
        <v>0</v>
      </c>
      <c r="AO279" s="44"/>
      <c r="AP279" s="235">
        <f t="shared" si="60"/>
        <v>0</v>
      </c>
      <c r="AQ279" s="44"/>
      <c r="AR279" s="282">
        <f t="shared" si="61"/>
        <v>0</v>
      </c>
      <c r="AS279" s="283">
        <f t="shared" si="62"/>
        <v>0</v>
      </c>
      <c r="AT279" s="44"/>
      <c r="AU279" s="44"/>
      <c r="AV279" s="44"/>
      <c r="AW279" s="44"/>
      <c r="AX279" s="44"/>
      <c r="AY279" s="44"/>
      <c r="AZ279" s="44"/>
      <c r="BA279" s="44"/>
      <c r="BB279" s="44"/>
      <c r="BC279" s="44"/>
      <c r="BD279" s="44"/>
      <c r="BE279" s="44"/>
      <c r="BF279" s="44"/>
      <c r="BG279" s="44"/>
      <c r="BH279" s="44"/>
    </row>
    <row r="280" spans="1:60" ht="35.1" customHeight="1" thickBot="1" x14ac:dyDescent="0.45">
      <c r="A280" s="41">
        <f t="shared" si="63"/>
        <v>278</v>
      </c>
      <c r="B280" s="42">
        <f>Hoja2!B287</f>
        <v>0</v>
      </c>
      <c r="C280" s="14">
        <f>Hoja2!P287</f>
        <v>0</v>
      </c>
      <c r="D280" s="16">
        <f>Hoja2!C287</f>
        <v>0</v>
      </c>
      <c r="E280" s="15">
        <f>Hoja4!J287</f>
        <v>0</v>
      </c>
      <c r="F280" s="15">
        <f>Hoja4!N287</f>
        <v>0</v>
      </c>
      <c r="G280" s="15"/>
      <c r="H280" s="15">
        <f t="shared" si="52"/>
        <v>0</v>
      </c>
      <c r="I280" s="15">
        <f t="shared" si="53"/>
        <v>0</v>
      </c>
      <c r="J280" s="289" t="s">
        <v>209</v>
      </c>
      <c r="K280" s="44"/>
      <c r="L280" s="44"/>
      <c r="M280" s="44"/>
      <c r="N280" s="44"/>
      <c r="O280" s="44"/>
      <c r="P280" s="44"/>
      <c r="Q280" s="44"/>
      <c r="R280" s="44"/>
      <c r="S280" s="262">
        <f t="shared" si="54"/>
        <v>0</v>
      </c>
      <c r="T280" s="266" t="str">
        <f t="shared" si="55"/>
        <v>Economico</v>
      </c>
      <c r="U280">
        <f>VLOOKUP(T280,TABLAS!$J$4:$L$9,3,FALSE)</f>
        <v>1320</v>
      </c>
      <c r="V280">
        <f t="shared" si="64"/>
        <v>2026</v>
      </c>
      <c r="W280" t="str">
        <f>INICIO!$C$28</f>
        <v>2026</v>
      </c>
      <c r="X280" s="268">
        <f t="shared" si="56"/>
        <v>0</v>
      </c>
      <c r="Y280" s="269" t="str">
        <f>IF(X280&lt;TABLAS!$P$18,TABLAS!$Q$18,IF(X280&lt;TABLAS!$P$19,TABLAS!$Q$19,IF(X280&lt;TABLAS!$P$20,TABLAS!$Q$20,IF(X280&lt;TABLAS!$P$21,TABLAS!$Q$21,IF(X280&lt;TABLAS!$P$22,TABLAS!$Q$22,IF(X280&lt;TABLAS!$P$23,TABLAS!$Q$23,IF(X280&lt;TABLAS!$P$24,TABLAS!$Q$24,IF(X280&lt;TABLAS!$P$25,TABLAS!$Q$25,IF(X280&lt;TABLAS!$P$26,TABLAS!$Q$26,IF(X280&lt;TABLAS!$P$27,TABLAS!$Q$27,IF(X280&gt;=TABLAS!$O$28,TABLAS!$Q$28)))))))))))</f>
        <v>0 a 5</v>
      </c>
      <c r="Z280" s="262">
        <f>VLOOKUP(Y280,TABLAS!$J$18:$K$28,2,FALSE)</f>
        <v>1</v>
      </c>
      <c r="AA280" s="274" t="s">
        <v>262</v>
      </c>
      <c r="AB280" s="262">
        <f>VLOOKUP(AA280,TABLAS!$K$34:$L$39,2,FALSE)</f>
        <v>1</v>
      </c>
      <c r="AC280" s="262" t="str">
        <f>INICIO!$C$11</f>
        <v>ZONA 6</v>
      </c>
      <c r="AD280" s="263">
        <f>VLOOKUP(AC280,TABLAS!$V$18:$W$28,2,FALSE)</f>
        <v>1.1000000000000001</v>
      </c>
      <c r="AE280" s="44"/>
      <c r="AF280" s="44"/>
      <c r="AG280" s="279">
        <f t="shared" si="57"/>
        <v>0</v>
      </c>
      <c r="AH280" s="255">
        <f>IF($AG280&lt;TABLAS!$O$4,TABLAS!$P$4,IF($AG280&lt;TABLAS!$O$5,TABLAS!$P$5,IF($AG280&lt;TABLAS!$O$6,TABLAS!$P$6,IF($AG280&gt;TABLAS!$N$7,TABLAS!$P$7))))</f>
        <v>1</v>
      </c>
      <c r="AI280" s="255">
        <f>VLOOKUP($AH280,TABLAS!$P$4:$R$7,3,FALSE)</f>
        <v>3.4999999999999996E-3</v>
      </c>
      <c r="AJ280" s="255">
        <f>VLOOKUP($AH$3,TABLAS!$P$4:$R$7,2,FALSE)</f>
        <v>0</v>
      </c>
      <c r="AK280" s="280">
        <f t="shared" si="58"/>
        <v>-3.4999999999999996E-3</v>
      </c>
      <c r="AL280" s="44"/>
      <c r="AM280" s="44"/>
      <c r="AN280" s="281">
        <f t="shared" si="59"/>
        <v>0</v>
      </c>
      <c r="AO280" s="44"/>
      <c r="AP280" s="235">
        <f t="shared" si="60"/>
        <v>0</v>
      </c>
      <c r="AQ280" s="44"/>
      <c r="AR280" s="282">
        <f t="shared" si="61"/>
        <v>0</v>
      </c>
      <c r="AS280" s="283">
        <f t="shared" si="62"/>
        <v>0</v>
      </c>
      <c r="AT280" s="44"/>
      <c r="AU280" s="44"/>
      <c r="AV280" s="44"/>
      <c r="AW280" s="44"/>
      <c r="AX280" s="44"/>
      <c r="AY280" s="44"/>
      <c r="AZ280" s="44"/>
      <c r="BA280" s="44"/>
      <c r="BB280" s="44"/>
      <c r="BC280" s="44"/>
      <c r="BD280" s="44"/>
      <c r="BE280" s="44"/>
      <c r="BF280" s="44"/>
      <c r="BG280" s="44"/>
      <c r="BH280" s="44"/>
    </row>
    <row r="281" spans="1:60" ht="35.1" customHeight="1" thickBot="1" x14ac:dyDescent="0.45">
      <c r="A281" s="41">
        <f t="shared" si="63"/>
        <v>279</v>
      </c>
      <c r="B281" s="42">
        <f>Hoja2!B288</f>
        <v>0</v>
      </c>
      <c r="C281" s="14">
        <f>Hoja2!P288</f>
        <v>0</v>
      </c>
      <c r="D281" s="16">
        <f>Hoja2!C288</f>
        <v>0</v>
      </c>
      <c r="E281" s="15">
        <f>Hoja4!J288</f>
        <v>0</v>
      </c>
      <c r="F281" s="15">
        <f>Hoja4!N288</f>
        <v>0</v>
      </c>
      <c r="G281" s="15"/>
      <c r="H281" s="15">
        <f t="shared" si="52"/>
        <v>0</v>
      </c>
      <c r="I281" s="15">
        <f t="shared" si="53"/>
        <v>0</v>
      </c>
      <c r="J281" s="289" t="s">
        <v>209</v>
      </c>
      <c r="K281" s="44"/>
      <c r="L281" s="44"/>
      <c r="M281" s="44"/>
      <c r="N281" s="44"/>
      <c r="O281" s="44"/>
      <c r="P281" s="44"/>
      <c r="Q281" s="44"/>
      <c r="R281" s="44"/>
      <c r="S281" s="262">
        <f t="shared" si="54"/>
        <v>0</v>
      </c>
      <c r="T281" s="266" t="str">
        <f t="shared" si="55"/>
        <v>Economico</v>
      </c>
      <c r="U281">
        <f>VLOOKUP(T281,TABLAS!$J$4:$L$9,3,FALSE)</f>
        <v>1320</v>
      </c>
      <c r="V281">
        <f t="shared" si="64"/>
        <v>2026</v>
      </c>
      <c r="W281" t="str">
        <f>INICIO!$C$28</f>
        <v>2026</v>
      </c>
      <c r="X281" s="268">
        <f t="shared" si="56"/>
        <v>0</v>
      </c>
      <c r="Y281" s="269" t="str">
        <f>IF(X281&lt;TABLAS!$P$18,TABLAS!$Q$18,IF(X281&lt;TABLAS!$P$19,TABLAS!$Q$19,IF(X281&lt;TABLAS!$P$20,TABLAS!$Q$20,IF(X281&lt;TABLAS!$P$21,TABLAS!$Q$21,IF(X281&lt;TABLAS!$P$22,TABLAS!$Q$22,IF(X281&lt;TABLAS!$P$23,TABLAS!$Q$23,IF(X281&lt;TABLAS!$P$24,TABLAS!$Q$24,IF(X281&lt;TABLAS!$P$25,TABLAS!$Q$25,IF(X281&lt;TABLAS!$P$26,TABLAS!$Q$26,IF(X281&lt;TABLAS!$P$27,TABLAS!$Q$27,IF(X281&gt;=TABLAS!$O$28,TABLAS!$Q$28)))))))))))</f>
        <v>0 a 5</v>
      </c>
      <c r="Z281" s="262">
        <f>VLOOKUP(Y281,TABLAS!$J$18:$K$28,2,FALSE)</f>
        <v>1</v>
      </c>
      <c r="AA281" s="274" t="s">
        <v>262</v>
      </c>
      <c r="AB281" s="262">
        <f>VLOOKUP(AA281,TABLAS!$K$34:$L$39,2,FALSE)</f>
        <v>1</v>
      </c>
      <c r="AC281" s="262" t="str">
        <f>INICIO!$C$11</f>
        <v>ZONA 6</v>
      </c>
      <c r="AD281" s="263">
        <f>VLOOKUP(AC281,TABLAS!$V$18:$W$28,2,FALSE)</f>
        <v>1.1000000000000001</v>
      </c>
      <c r="AE281" s="44"/>
      <c r="AF281" s="44"/>
      <c r="AG281" s="279">
        <f t="shared" si="57"/>
        <v>0</v>
      </c>
      <c r="AH281" s="255">
        <f>IF($AG281&lt;TABLAS!$O$4,TABLAS!$P$4,IF($AG281&lt;TABLAS!$O$5,TABLAS!$P$5,IF($AG281&lt;TABLAS!$O$6,TABLAS!$P$6,IF($AG281&gt;TABLAS!$N$7,TABLAS!$P$7))))</f>
        <v>1</v>
      </c>
      <c r="AI281" s="255">
        <f>VLOOKUP($AH281,TABLAS!$P$4:$R$7,3,FALSE)</f>
        <v>3.4999999999999996E-3</v>
      </c>
      <c r="AJ281" s="255">
        <f>VLOOKUP($AH$3,TABLAS!$P$4:$R$7,2,FALSE)</f>
        <v>0</v>
      </c>
      <c r="AK281" s="280">
        <f t="shared" si="58"/>
        <v>-3.4999999999999996E-3</v>
      </c>
      <c r="AL281" s="44"/>
      <c r="AM281" s="44"/>
      <c r="AN281" s="281">
        <f t="shared" si="59"/>
        <v>0</v>
      </c>
      <c r="AO281" s="44"/>
      <c r="AP281" s="235">
        <f t="shared" si="60"/>
        <v>0</v>
      </c>
      <c r="AQ281" s="44"/>
      <c r="AR281" s="282">
        <f t="shared" si="61"/>
        <v>0</v>
      </c>
      <c r="AS281" s="283">
        <f t="shared" si="62"/>
        <v>0</v>
      </c>
      <c r="AT281" s="44"/>
      <c r="AU281" s="44"/>
      <c r="AV281" s="44"/>
      <c r="AW281" s="44"/>
      <c r="AX281" s="44"/>
      <c r="AY281" s="44"/>
      <c r="AZ281" s="44"/>
      <c r="BA281" s="44"/>
      <c r="BB281" s="44"/>
      <c r="BC281" s="44"/>
      <c r="BD281" s="44"/>
      <c r="BE281" s="44"/>
      <c r="BF281" s="44"/>
      <c r="BG281" s="44"/>
      <c r="BH281" s="44"/>
    </row>
    <row r="282" spans="1:60" ht="35.1" customHeight="1" thickBot="1" x14ac:dyDescent="0.45">
      <c r="A282" s="22">
        <f t="shared" si="63"/>
        <v>280</v>
      </c>
      <c r="B282" s="43">
        <f>Hoja2!B289</f>
        <v>0</v>
      </c>
      <c r="C282" s="38">
        <f>Hoja2!P289</f>
        <v>0</v>
      </c>
      <c r="D282" s="39">
        <f>Hoja2!C289</f>
        <v>0</v>
      </c>
      <c r="E282" s="40">
        <f>Hoja4!J289</f>
        <v>0</v>
      </c>
      <c r="F282" s="40">
        <f>Hoja4!N289</f>
        <v>0</v>
      </c>
      <c r="G282" s="40"/>
      <c r="H282" s="40">
        <f t="shared" si="52"/>
        <v>0</v>
      </c>
      <c r="I282" s="40">
        <f t="shared" si="53"/>
        <v>0</v>
      </c>
      <c r="J282" s="290" t="s">
        <v>209</v>
      </c>
      <c r="K282" s="44"/>
      <c r="L282" s="44"/>
      <c r="M282" s="44"/>
      <c r="N282" s="44"/>
      <c r="O282" s="44"/>
      <c r="P282" s="44"/>
      <c r="Q282" s="44"/>
      <c r="R282" s="44"/>
      <c r="S282" s="262">
        <f t="shared" si="54"/>
        <v>0</v>
      </c>
      <c r="T282" s="266" t="str">
        <f t="shared" si="55"/>
        <v>Economico</v>
      </c>
      <c r="U282">
        <f>VLOOKUP(T282,TABLAS!$J$4:$L$9,3,FALSE)</f>
        <v>1320</v>
      </c>
      <c r="V282">
        <f t="shared" si="64"/>
        <v>2026</v>
      </c>
      <c r="W282" t="str">
        <f>INICIO!$C$28</f>
        <v>2026</v>
      </c>
      <c r="X282" s="268">
        <f t="shared" si="56"/>
        <v>0</v>
      </c>
      <c r="Y282" s="269" t="str">
        <f>IF(X282&lt;TABLAS!$P$18,TABLAS!$Q$18,IF(X282&lt;TABLAS!$P$19,TABLAS!$Q$19,IF(X282&lt;TABLAS!$P$20,TABLAS!$Q$20,IF(X282&lt;TABLAS!$P$21,TABLAS!$Q$21,IF(X282&lt;TABLAS!$P$22,TABLAS!$Q$22,IF(X282&lt;TABLAS!$P$23,TABLAS!$Q$23,IF(X282&lt;TABLAS!$P$24,TABLAS!$Q$24,IF(X282&lt;TABLAS!$P$25,TABLAS!$Q$25,IF(X282&lt;TABLAS!$P$26,TABLAS!$Q$26,IF(X282&lt;TABLAS!$P$27,TABLAS!$Q$27,IF(X282&gt;=TABLAS!$O$28,TABLAS!$Q$28)))))))))))</f>
        <v>0 a 5</v>
      </c>
      <c r="Z282" s="262">
        <f>VLOOKUP(Y282,TABLAS!$J$18:$K$28,2,FALSE)</f>
        <v>1</v>
      </c>
      <c r="AA282" s="274" t="s">
        <v>262</v>
      </c>
      <c r="AB282" s="262">
        <f>VLOOKUP(AA282,TABLAS!$K$34:$L$39,2,FALSE)</f>
        <v>1</v>
      </c>
      <c r="AC282" s="262" t="str">
        <f>INICIO!$C$11</f>
        <v>ZONA 6</v>
      </c>
      <c r="AD282" s="263">
        <f>VLOOKUP(AC282,TABLAS!$V$18:$W$28,2,FALSE)</f>
        <v>1.1000000000000001</v>
      </c>
      <c r="AE282" s="44"/>
      <c r="AF282" s="44"/>
      <c r="AG282" s="279">
        <f t="shared" si="57"/>
        <v>0</v>
      </c>
      <c r="AH282" s="255">
        <f>IF($AG282&lt;TABLAS!$O$4,TABLAS!$P$4,IF($AG282&lt;TABLAS!$O$5,TABLAS!$P$5,IF($AG282&lt;TABLAS!$O$6,TABLAS!$P$6,IF($AG282&gt;TABLAS!$N$7,TABLAS!$P$7))))</f>
        <v>1</v>
      </c>
      <c r="AI282" s="255">
        <f>VLOOKUP($AH282,TABLAS!$P$4:$R$7,3,FALSE)</f>
        <v>3.4999999999999996E-3</v>
      </c>
      <c r="AJ282" s="255">
        <f>VLOOKUP($AH$3,TABLAS!$P$4:$R$7,2,FALSE)</f>
        <v>0</v>
      </c>
      <c r="AK282" s="280">
        <f t="shared" si="58"/>
        <v>-3.4999999999999996E-3</v>
      </c>
      <c r="AL282" s="44"/>
      <c r="AM282" s="44"/>
      <c r="AN282" s="281">
        <f t="shared" si="59"/>
        <v>0</v>
      </c>
      <c r="AO282" s="44"/>
      <c r="AP282" s="235">
        <f t="shared" si="60"/>
        <v>0</v>
      </c>
      <c r="AQ282" s="44"/>
      <c r="AR282" s="282">
        <f t="shared" si="61"/>
        <v>0</v>
      </c>
      <c r="AS282" s="283">
        <f t="shared" si="62"/>
        <v>0</v>
      </c>
      <c r="AT282" s="44"/>
      <c r="AU282" s="44"/>
      <c r="AV282" s="44"/>
      <c r="AW282" s="44"/>
      <c r="AX282" s="44"/>
      <c r="AY282" s="44"/>
      <c r="AZ282" s="44"/>
      <c r="BA282" s="44"/>
      <c r="BB282" s="44"/>
      <c r="BC282" s="44"/>
      <c r="BD282" s="44"/>
      <c r="BE282" s="44"/>
      <c r="BF282" s="44"/>
      <c r="BG282" s="44"/>
      <c r="BH282" s="44"/>
    </row>
    <row r="283" spans="1:60" ht="35.1" customHeight="1" thickBot="1" x14ac:dyDescent="0.45">
      <c r="A283" s="41">
        <f t="shared" si="63"/>
        <v>281</v>
      </c>
      <c r="B283" s="42">
        <f>Hoja2!B290</f>
        <v>0</v>
      </c>
      <c r="C283" s="14">
        <f>Hoja2!P290</f>
        <v>0</v>
      </c>
      <c r="D283" s="16">
        <f>Hoja2!C290</f>
        <v>0</v>
      </c>
      <c r="E283" s="15">
        <f>Hoja4!J290</f>
        <v>0</v>
      </c>
      <c r="F283" s="15">
        <f>Hoja4!N290</f>
        <v>0</v>
      </c>
      <c r="G283" s="15"/>
      <c r="H283" s="15">
        <f t="shared" si="52"/>
        <v>0</v>
      </c>
      <c r="I283" s="15">
        <f t="shared" si="53"/>
        <v>0</v>
      </c>
      <c r="J283" s="289" t="s">
        <v>209</v>
      </c>
      <c r="K283" s="44"/>
      <c r="L283" s="44"/>
      <c r="M283" s="44"/>
      <c r="N283" s="44"/>
      <c r="O283" s="44"/>
      <c r="P283" s="44"/>
      <c r="Q283" s="44"/>
      <c r="R283" s="44"/>
      <c r="S283" s="262">
        <f t="shared" si="54"/>
        <v>0</v>
      </c>
      <c r="T283" s="266" t="str">
        <f t="shared" si="55"/>
        <v>Economico</v>
      </c>
      <c r="U283">
        <f>VLOOKUP(T283,TABLAS!$J$4:$L$9,3,FALSE)</f>
        <v>1320</v>
      </c>
      <c r="V283">
        <f t="shared" si="64"/>
        <v>2026</v>
      </c>
      <c r="W283" t="str">
        <f>INICIO!$C$28</f>
        <v>2026</v>
      </c>
      <c r="X283" s="268">
        <f t="shared" si="56"/>
        <v>0</v>
      </c>
      <c r="Y283" s="269" t="str">
        <f>IF(X283&lt;TABLAS!$P$18,TABLAS!$Q$18,IF(X283&lt;TABLAS!$P$19,TABLAS!$Q$19,IF(X283&lt;TABLAS!$P$20,TABLAS!$Q$20,IF(X283&lt;TABLAS!$P$21,TABLAS!$Q$21,IF(X283&lt;TABLAS!$P$22,TABLAS!$Q$22,IF(X283&lt;TABLAS!$P$23,TABLAS!$Q$23,IF(X283&lt;TABLAS!$P$24,TABLAS!$Q$24,IF(X283&lt;TABLAS!$P$25,TABLAS!$Q$25,IF(X283&lt;TABLAS!$P$26,TABLAS!$Q$26,IF(X283&lt;TABLAS!$P$27,TABLAS!$Q$27,IF(X283&gt;=TABLAS!$O$28,TABLAS!$Q$28)))))))))))</f>
        <v>0 a 5</v>
      </c>
      <c r="Z283" s="262">
        <f>VLOOKUP(Y283,TABLAS!$J$18:$K$28,2,FALSE)</f>
        <v>1</v>
      </c>
      <c r="AA283" s="274" t="s">
        <v>262</v>
      </c>
      <c r="AB283" s="262">
        <f>VLOOKUP(AA283,TABLAS!$K$34:$L$39,2,FALSE)</f>
        <v>1</v>
      </c>
      <c r="AC283" s="262" t="str">
        <f>INICIO!$C$11</f>
        <v>ZONA 6</v>
      </c>
      <c r="AD283" s="263">
        <f>VLOOKUP(AC283,TABLAS!$V$18:$W$28,2,FALSE)</f>
        <v>1.1000000000000001</v>
      </c>
      <c r="AE283" s="44"/>
      <c r="AF283" s="44"/>
      <c r="AG283" s="279">
        <f t="shared" si="57"/>
        <v>0</v>
      </c>
      <c r="AH283" s="255">
        <f>IF($AG283&lt;TABLAS!$O$4,TABLAS!$P$4,IF($AG283&lt;TABLAS!$O$5,TABLAS!$P$5,IF($AG283&lt;TABLAS!$O$6,TABLAS!$P$6,IF($AG283&gt;TABLAS!$N$7,TABLAS!$P$7))))</f>
        <v>1</v>
      </c>
      <c r="AI283" s="255">
        <f>VLOOKUP($AH283,TABLAS!$P$4:$R$7,3,FALSE)</f>
        <v>3.4999999999999996E-3</v>
      </c>
      <c r="AJ283" s="255">
        <f>VLOOKUP($AH$3,TABLAS!$P$4:$R$7,2,FALSE)</f>
        <v>0</v>
      </c>
      <c r="AK283" s="280">
        <f t="shared" si="58"/>
        <v>-3.4999999999999996E-3</v>
      </c>
      <c r="AL283" s="44"/>
      <c r="AM283" s="44"/>
      <c r="AN283" s="281">
        <f t="shared" si="59"/>
        <v>0</v>
      </c>
      <c r="AO283" s="44"/>
      <c r="AP283" s="235">
        <f t="shared" si="60"/>
        <v>0</v>
      </c>
      <c r="AQ283" s="44"/>
      <c r="AR283" s="282">
        <f t="shared" si="61"/>
        <v>0</v>
      </c>
      <c r="AS283" s="283">
        <f t="shared" si="62"/>
        <v>0</v>
      </c>
      <c r="AT283" s="44"/>
      <c r="AU283" s="44"/>
      <c r="AV283" s="44"/>
      <c r="AW283" s="44"/>
      <c r="AX283" s="44"/>
      <c r="AY283" s="44"/>
      <c r="AZ283" s="44"/>
      <c r="BA283" s="44"/>
      <c r="BB283" s="44"/>
      <c r="BC283" s="44"/>
      <c r="BD283" s="44"/>
      <c r="BE283" s="44"/>
      <c r="BF283" s="44"/>
      <c r="BG283" s="44"/>
      <c r="BH283" s="44"/>
    </row>
    <row r="284" spans="1:60" ht="35.1" customHeight="1" thickBot="1" x14ac:dyDescent="0.45">
      <c r="A284" s="41">
        <f t="shared" si="63"/>
        <v>282</v>
      </c>
      <c r="B284" s="42">
        <f>Hoja2!B291</f>
        <v>0</v>
      </c>
      <c r="C284" s="14">
        <f>Hoja2!P291</f>
        <v>0</v>
      </c>
      <c r="D284" s="16">
        <f>Hoja2!C291</f>
        <v>0</v>
      </c>
      <c r="E284" s="15">
        <f>Hoja4!J291</f>
        <v>0</v>
      </c>
      <c r="F284" s="15">
        <f>Hoja4!N291</f>
        <v>0</v>
      </c>
      <c r="G284" s="15"/>
      <c r="H284" s="15">
        <f t="shared" si="52"/>
        <v>0</v>
      </c>
      <c r="I284" s="15">
        <f t="shared" si="53"/>
        <v>0</v>
      </c>
      <c r="J284" s="289" t="s">
        <v>209</v>
      </c>
      <c r="K284" s="44"/>
      <c r="L284" s="44"/>
      <c r="M284" s="44"/>
      <c r="N284" s="44"/>
      <c r="O284" s="44"/>
      <c r="P284" s="44"/>
      <c r="Q284" s="44"/>
      <c r="R284" s="44"/>
      <c r="S284" s="262">
        <f t="shared" si="54"/>
        <v>0</v>
      </c>
      <c r="T284" s="266" t="str">
        <f t="shared" si="55"/>
        <v>Economico</v>
      </c>
      <c r="U284">
        <f>VLOOKUP(T284,TABLAS!$J$4:$L$9,3,FALSE)</f>
        <v>1320</v>
      </c>
      <c r="V284">
        <f t="shared" si="64"/>
        <v>2026</v>
      </c>
      <c r="W284" t="str">
        <f>INICIO!$C$28</f>
        <v>2026</v>
      </c>
      <c r="X284" s="268">
        <f t="shared" si="56"/>
        <v>0</v>
      </c>
      <c r="Y284" s="269" t="str">
        <f>IF(X284&lt;TABLAS!$P$18,TABLAS!$Q$18,IF(X284&lt;TABLAS!$P$19,TABLAS!$Q$19,IF(X284&lt;TABLAS!$P$20,TABLAS!$Q$20,IF(X284&lt;TABLAS!$P$21,TABLAS!$Q$21,IF(X284&lt;TABLAS!$P$22,TABLAS!$Q$22,IF(X284&lt;TABLAS!$P$23,TABLAS!$Q$23,IF(X284&lt;TABLAS!$P$24,TABLAS!$Q$24,IF(X284&lt;TABLAS!$P$25,TABLAS!$Q$25,IF(X284&lt;TABLAS!$P$26,TABLAS!$Q$26,IF(X284&lt;TABLAS!$P$27,TABLAS!$Q$27,IF(X284&gt;=TABLAS!$O$28,TABLAS!$Q$28)))))))))))</f>
        <v>0 a 5</v>
      </c>
      <c r="Z284" s="262">
        <f>VLOOKUP(Y284,TABLAS!$J$18:$K$28,2,FALSE)</f>
        <v>1</v>
      </c>
      <c r="AA284" s="274" t="s">
        <v>262</v>
      </c>
      <c r="AB284" s="262">
        <f>VLOOKUP(AA284,TABLAS!$K$34:$L$39,2,FALSE)</f>
        <v>1</v>
      </c>
      <c r="AC284" s="262" t="str">
        <f>INICIO!$C$11</f>
        <v>ZONA 6</v>
      </c>
      <c r="AD284" s="263">
        <f>VLOOKUP(AC284,TABLAS!$V$18:$W$28,2,FALSE)</f>
        <v>1.1000000000000001</v>
      </c>
      <c r="AE284" s="44"/>
      <c r="AF284" s="44"/>
      <c r="AG284" s="279">
        <f t="shared" si="57"/>
        <v>0</v>
      </c>
      <c r="AH284" s="255">
        <f>IF($AG284&lt;TABLAS!$O$4,TABLAS!$P$4,IF($AG284&lt;TABLAS!$O$5,TABLAS!$P$5,IF($AG284&lt;TABLAS!$O$6,TABLAS!$P$6,IF($AG284&gt;TABLAS!$N$7,TABLAS!$P$7))))</f>
        <v>1</v>
      </c>
      <c r="AI284" s="255">
        <f>VLOOKUP($AH284,TABLAS!$P$4:$R$7,3,FALSE)</f>
        <v>3.4999999999999996E-3</v>
      </c>
      <c r="AJ284" s="255">
        <f>VLOOKUP($AH$3,TABLAS!$P$4:$R$7,2,FALSE)</f>
        <v>0</v>
      </c>
      <c r="AK284" s="280">
        <f t="shared" si="58"/>
        <v>-3.4999999999999996E-3</v>
      </c>
      <c r="AL284" s="44"/>
      <c r="AM284" s="44"/>
      <c r="AN284" s="281">
        <f t="shared" si="59"/>
        <v>0</v>
      </c>
      <c r="AO284" s="44"/>
      <c r="AP284" s="235">
        <f t="shared" si="60"/>
        <v>0</v>
      </c>
      <c r="AQ284" s="44"/>
      <c r="AR284" s="282">
        <f t="shared" si="61"/>
        <v>0</v>
      </c>
      <c r="AS284" s="283">
        <f t="shared" si="62"/>
        <v>0</v>
      </c>
      <c r="AT284" s="44"/>
      <c r="AU284" s="44"/>
      <c r="AV284" s="44"/>
      <c r="AW284" s="44"/>
      <c r="AX284" s="44"/>
      <c r="AY284" s="44"/>
      <c r="AZ284" s="44"/>
      <c r="BA284" s="44"/>
      <c r="BB284" s="44"/>
      <c r="BC284" s="44"/>
      <c r="BD284" s="44"/>
      <c r="BE284" s="44"/>
      <c r="BF284" s="44"/>
      <c r="BG284" s="44"/>
      <c r="BH284" s="44"/>
    </row>
    <row r="285" spans="1:60" ht="35.1" customHeight="1" thickBot="1" x14ac:dyDescent="0.45">
      <c r="A285" s="41">
        <f t="shared" si="63"/>
        <v>283</v>
      </c>
      <c r="B285" s="42">
        <f>Hoja2!B292</f>
        <v>0</v>
      </c>
      <c r="C285" s="14">
        <f>Hoja2!P292</f>
        <v>0</v>
      </c>
      <c r="D285" s="16">
        <f>Hoja2!C292</f>
        <v>0</v>
      </c>
      <c r="E285" s="15">
        <f>Hoja4!J292</f>
        <v>0</v>
      </c>
      <c r="F285" s="15">
        <f>Hoja4!N292</f>
        <v>0</v>
      </c>
      <c r="G285" s="15"/>
      <c r="H285" s="15">
        <f t="shared" si="52"/>
        <v>0</v>
      </c>
      <c r="I285" s="15">
        <f t="shared" si="53"/>
        <v>0</v>
      </c>
      <c r="J285" s="289" t="s">
        <v>209</v>
      </c>
      <c r="K285" s="44"/>
      <c r="L285" s="44"/>
      <c r="M285" s="44"/>
      <c r="N285" s="44"/>
      <c r="O285" s="44"/>
      <c r="P285" s="44"/>
      <c r="Q285" s="44"/>
      <c r="R285" s="44"/>
      <c r="S285" s="262">
        <f t="shared" si="54"/>
        <v>0</v>
      </c>
      <c r="T285" s="266" t="str">
        <f t="shared" si="55"/>
        <v>Economico</v>
      </c>
      <c r="U285">
        <f>VLOOKUP(T285,TABLAS!$J$4:$L$9,3,FALSE)</f>
        <v>1320</v>
      </c>
      <c r="V285">
        <f t="shared" si="64"/>
        <v>2026</v>
      </c>
      <c r="W285" t="str">
        <f>INICIO!$C$28</f>
        <v>2026</v>
      </c>
      <c r="X285" s="268">
        <f t="shared" si="56"/>
        <v>0</v>
      </c>
      <c r="Y285" s="269" t="str">
        <f>IF(X285&lt;TABLAS!$P$18,TABLAS!$Q$18,IF(X285&lt;TABLAS!$P$19,TABLAS!$Q$19,IF(X285&lt;TABLAS!$P$20,TABLAS!$Q$20,IF(X285&lt;TABLAS!$P$21,TABLAS!$Q$21,IF(X285&lt;TABLAS!$P$22,TABLAS!$Q$22,IF(X285&lt;TABLAS!$P$23,TABLAS!$Q$23,IF(X285&lt;TABLAS!$P$24,TABLAS!$Q$24,IF(X285&lt;TABLAS!$P$25,TABLAS!$Q$25,IF(X285&lt;TABLAS!$P$26,TABLAS!$Q$26,IF(X285&lt;TABLAS!$P$27,TABLAS!$Q$27,IF(X285&gt;=TABLAS!$O$28,TABLAS!$Q$28)))))))))))</f>
        <v>0 a 5</v>
      </c>
      <c r="Z285" s="262">
        <f>VLOOKUP(Y285,TABLAS!$J$18:$K$28,2,FALSE)</f>
        <v>1</v>
      </c>
      <c r="AA285" s="274" t="s">
        <v>262</v>
      </c>
      <c r="AB285" s="262">
        <f>VLOOKUP(AA285,TABLAS!$K$34:$L$39,2,FALSE)</f>
        <v>1</v>
      </c>
      <c r="AC285" s="262" t="str">
        <f>INICIO!$C$11</f>
        <v>ZONA 6</v>
      </c>
      <c r="AD285" s="263">
        <f>VLOOKUP(AC285,TABLAS!$V$18:$W$28,2,FALSE)</f>
        <v>1.1000000000000001</v>
      </c>
      <c r="AE285" s="44"/>
      <c r="AF285" s="44"/>
      <c r="AG285" s="279">
        <f t="shared" si="57"/>
        <v>0</v>
      </c>
      <c r="AH285" s="255">
        <f>IF($AG285&lt;TABLAS!$O$4,TABLAS!$P$4,IF($AG285&lt;TABLAS!$O$5,TABLAS!$P$5,IF($AG285&lt;TABLAS!$O$6,TABLAS!$P$6,IF($AG285&gt;TABLAS!$N$7,TABLAS!$P$7))))</f>
        <v>1</v>
      </c>
      <c r="AI285" s="255">
        <f>VLOOKUP($AH285,TABLAS!$P$4:$R$7,3,FALSE)</f>
        <v>3.4999999999999996E-3</v>
      </c>
      <c r="AJ285" s="255">
        <f>VLOOKUP($AH$3,TABLAS!$P$4:$R$7,2,FALSE)</f>
        <v>0</v>
      </c>
      <c r="AK285" s="280">
        <f t="shared" si="58"/>
        <v>-3.4999999999999996E-3</v>
      </c>
      <c r="AL285" s="44"/>
      <c r="AM285" s="44"/>
      <c r="AN285" s="281">
        <f t="shared" si="59"/>
        <v>0</v>
      </c>
      <c r="AO285" s="44"/>
      <c r="AP285" s="235">
        <f t="shared" si="60"/>
        <v>0</v>
      </c>
      <c r="AQ285" s="44"/>
      <c r="AR285" s="282">
        <f t="shared" si="61"/>
        <v>0</v>
      </c>
      <c r="AS285" s="283">
        <f t="shared" si="62"/>
        <v>0</v>
      </c>
      <c r="AT285" s="44"/>
      <c r="AU285" s="44"/>
      <c r="AV285" s="44"/>
      <c r="AW285" s="44"/>
      <c r="AX285" s="44"/>
      <c r="AY285" s="44"/>
      <c r="AZ285" s="44"/>
      <c r="BA285" s="44"/>
      <c r="BB285" s="44"/>
      <c r="BC285" s="44"/>
      <c r="BD285" s="44"/>
      <c r="BE285" s="44"/>
      <c r="BF285" s="44"/>
      <c r="BG285" s="44"/>
      <c r="BH285" s="44"/>
    </row>
    <row r="286" spans="1:60" ht="35.1" customHeight="1" thickBot="1" x14ac:dyDescent="0.45">
      <c r="A286" s="41">
        <f t="shared" si="63"/>
        <v>284</v>
      </c>
      <c r="B286" s="42">
        <f>Hoja2!B293</f>
        <v>0</v>
      </c>
      <c r="C286" s="14">
        <f>Hoja2!P293</f>
        <v>0</v>
      </c>
      <c r="D286" s="16">
        <f>Hoja2!C293</f>
        <v>0</v>
      </c>
      <c r="E286" s="15">
        <f>Hoja4!J293</f>
        <v>0</v>
      </c>
      <c r="F286" s="15">
        <f>Hoja4!N293</f>
        <v>0</v>
      </c>
      <c r="G286" s="15"/>
      <c r="H286" s="15">
        <f t="shared" si="52"/>
        <v>0</v>
      </c>
      <c r="I286" s="15">
        <f t="shared" si="53"/>
        <v>0</v>
      </c>
      <c r="J286" s="289" t="s">
        <v>209</v>
      </c>
      <c r="K286" s="44"/>
      <c r="L286" s="44"/>
      <c r="M286" s="44"/>
      <c r="N286" s="44"/>
      <c r="O286" s="44"/>
      <c r="P286" s="44"/>
      <c r="Q286" s="44"/>
      <c r="R286" s="44"/>
      <c r="S286" s="262">
        <f t="shared" si="54"/>
        <v>0</v>
      </c>
      <c r="T286" s="266" t="str">
        <f t="shared" si="55"/>
        <v>Economico</v>
      </c>
      <c r="U286">
        <f>VLOOKUP(T286,TABLAS!$J$4:$L$9,3,FALSE)</f>
        <v>1320</v>
      </c>
      <c r="V286">
        <f t="shared" si="64"/>
        <v>2026</v>
      </c>
      <c r="W286" t="str">
        <f>INICIO!$C$28</f>
        <v>2026</v>
      </c>
      <c r="X286" s="268">
        <f t="shared" si="56"/>
        <v>0</v>
      </c>
      <c r="Y286" s="269" t="str">
        <f>IF(X286&lt;TABLAS!$P$18,TABLAS!$Q$18,IF(X286&lt;TABLAS!$P$19,TABLAS!$Q$19,IF(X286&lt;TABLAS!$P$20,TABLAS!$Q$20,IF(X286&lt;TABLAS!$P$21,TABLAS!$Q$21,IF(X286&lt;TABLAS!$P$22,TABLAS!$Q$22,IF(X286&lt;TABLAS!$P$23,TABLAS!$Q$23,IF(X286&lt;TABLAS!$P$24,TABLAS!$Q$24,IF(X286&lt;TABLAS!$P$25,TABLAS!$Q$25,IF(X286&lt;TABLAS!$P$26,TABLAS!$Q$26,IF(X286&lt;TABLAS!$P$27,TABLAS!$Q$27,IF(X286&gt;=TABLAS!$O$28,TABLAS!$Q$28)))))))))))</f>
        <v>0 a 5</v>
      </c>
      <c r="Z286" s="262">
        <f>VLOOKUP(Y286,TABLAS!$J$18:$K$28,2,FALSE)</f>
        <v>1</v>
      </c>
      <c r="AA286" s="274" t="s">
        <v>262</v>
      </c>
      <c r="AB286" s="262">
        <f>VLOOKUP(AA286,TABLAS!$K$34:$L$39,2,FALSE)</f>
        <v>1</v>
      </c>
      <c r="AC286" s="262" t="str">
        <f>INICIO!$C$11</f>
        <v>ZONA 6</v>
      </c>
      <c r="AD286" s="263">
        <f>VLOOKUP(AC286,TABLAS!$V$18:$W$28,2,FALSE)</f>
        <v>1.1000000000000001</v>
      </c>
      <c r="AE286" s="44"/>
      <c r="AF286" s="44"/>
      <c r="AG286" s="279">
        <f t="shared" si="57"/>
        <v>0</v>
      </c>
      <c r="AH286" s="255">
        <f>IF($AG286&lt;TABLAS!$O$4,TABLAS!$P$4,IF($AG286&lt;TABLAS!$O$5,TABLAS!$P$5,IF($AG286&lt;TABLAS!$O$6,TABLAS!$P$6,IF($AG286&gt;TABLAS!$N$7,TABLAS!$P$7))))</f>
        <v>1</v>
      </c>
      <c r="AI286" s="255">
        <f>VLOOKUP($AH286,TABLAS!$P$4:$R$7,3,FALSE)</f>
        <v>3.4999999999999996E-3</v>
      </c>
      <c r="AJ286" s="255">
        <f>VLOOKUP($AH$3,TABLAS!$P$4:$R$7,2,FALSE)</f>
        <v>0</v>
      </c>
      <c r="AK286" s="280">
        <f t="shared" si="58"/>
        <v>-3.4999999999999996E-3</v>
      </c>
      <c r="AL286" s="44"/>
      <c r="AM286" s="44"/>
      <c r="AN286" s="281">
        <f t="shared" si="59"/>
        <v>0</v>
      </c>
      <c r="AO286" s="44"/>
      <c r="AP286" s="235">
        <f t="shared" si="60"/>
        <v>0</v>
      </c>
      <c r="AQ286" s="44"/>
      <c r="AR286" s="282">
        <f t="shared" si="61"/>
        <v>0</v>
      </c>
      <c r="AS286" s="283">
        <f t="shared" si="62"/>
        <v>0</v>
      </c>
      <c r="AT286" s="44"/>
      <c r="AU286" s="44"/>
      <c r="AV286" s="44"/>
      <c r="AW286" s="44"/>
      <c r="AX286" s="44"/>
      <c r="AY286" s="44"/>
      <c r="AZ286" s="44"/>
      <c r="BA286" s="44"/>
      <c r="BB286" s="44"/>
      <c r="BC286" s="44"/>
      <c r="BD286" s="44"/>
      <c r="BE286" s="44"/>
      <c r="BF286" s="44"/>
      <c r="BG286" s="44"/>
      <c r="BH286" s="44"/>
    </row>
    <row r="287" spans="1:60" ht="35.1" customHeight="1" thickBot="1" x14ac:dyDescent="0.45">
      <c r="A287" s="22">
        <f t="shared" si="63"/>
        <v>285</v>
      </c>
      <c r="B287" s="43">
        <f>Hoja2!B294</f>
        <v>0</v>
      </c>
      <c r="C287" s="38">
        <f>Hoja2!P294</f>
        <v>0</v>
      </c>
      <c r="D287" s="39">
        <f>Hoja2!C294</f>
        <v>0</v>
      </c>
      <c r="E287" s="40">
        <f>Hoja4!J294</f>
        <v>0</v>
      </c>
      <c r="F287" s="40">
        <f>Hoja4!N294</f>
        <v>0</v>
      </c>
      <c r="G287" s="40"/>
      <c r="H287" s="40">
        <f t="shared" si="52"/>
        <v>0</v>
      </c>
      <c r="I287" s="40">
        <f t="shared" si="53"/>
        <v>0</v>
      </c>
      <c r="J287" s="290" t="s">
        <v>209</v>
      </c>
      <c r="K287" s="44"/>
      <c r="L287" s="44"/>
      <c r="M287" s="44"/>
      <c r="N287" s="44"/>
      <c r="O287" s="44"/>
      <c r="P287" s="44"/>
      <c r="Q287" s="44"/>
      <c r="R287" s="44"/>
      <c r="S287" s="262">
        <f t="shared" si="54"/>
        <v>0</v>
      </c>
      <c r="T287" s="266" t="str">
        <f t="shared" si="55"/>
        <v>Economico</v>
      </c>
      <c r="U287">
        <f>VLOOKUP(T287,TABLAS!$J$4:$L$9,3,FALSE)</f>
        <v>1320</v>
      </c>
      <c r="V287">
        <f t="shared" si="64"/>
        <v>2026</v>
      </c>
      <c r="W287" t="str">
        <f>INICIO!$C$28</f>
        <v>2026</v>
      </c>
      <c r="X287" s="268">
        <f t="shared" si="56"/>
        <v>0</v>
      </c>
      <c r="Y287" s="269" t="str">
        <f>IF(X287&lt;TABLAS!$P$18,TABLAS!$Q$18,IF(X287&lt;TABLAS!$P$19,TABLAS!$Q$19,IF(X287&lt;TABLAS!$P$20,TABLAS!$Q$20,IF(X287&lt;TABLAS!$P$21,TABLAS!$Q$21,IF(X287&lt;TABLAS!$P$22,TABLAS!$Q$22,IF(X287&lt;TABLAS!$P$23,TABLAS!$Q$23,IF(X287&lt;TABLAS!$P$24,TABLAS!$Q$24,IF(X287&lt;TABLAS!$P$25,TABLAS!$Q$25,IF(X287&lt;TABLAS!$P$26,TABLAS!$Q$26,IF(X287&lt;TABLAS!$P$27,TABLAS!$Q$27,IF(X287&gt;=TABLAS!$O$28,TABLAS!$Q$28)))))))))))</f>
        <v>0 a 5</v>
      </c>
      <c r="Z287" s="262">
        <f>VLOOKUP(Y287,TABLAS!$J$18:$K$28,2,FALSE)</f>
        <v>1</v>
      </c>
      <c r="AA287" s="274" t="s">
        <v>262</v>
      </c>
      <c r="AB287" s="262">
        <f>VLOOKUP(AA287,TABLAS!$K$34:$L$39,2,FALSE)</f>
        <v>1</v>
      </c>
      <c r="AC287" s="262" t="str">
        <f>INICIO!$C$11</f>
        <v>ZONA 6</v>
      </c>
      <c r="AD287" s="263">
        <f>VLOOKUP(AC287,TABLAS!$V$18:$W$28,2,FALSE)</f>
        <v>1.1000000000000001</v>
      </c>
      <c r="AE287" s="44"/>
      <c r="AF287" s="44"/>
      <c r="AG287" s="279">
        <f t="shared" si="57"/>
        <v>0</v>
      </c>
      <c r="AH287" s="255">
        <f>IF($AG287&lt;TABLAS!$O$4,TABLAS!$P$4,IF($AG287&lt;TABLAS!$O$5,TABLAS!$P$5,IF($AG287&lt;TABLAS!$O$6,TABLAS!$P$6,IF($AG287&gt;TABLAS!$N$7,TABLAS!$P$7))))</f>
        <v>1</v>
      </c>
      <c r="AI287" s="255">
        <f>VLOOKUP($AH287,TABLAS!$P$4:$R$7,3,FALSE)</f>
        <v>3.4999999999999996E-3</v>
      </c>
      <c r="AJ287" s="255">
        <f>VLOOKUP($AH$3,TABLAS!$P$4:$R$7,2,FALSE)</f>
        <v>0</v>
      </c>
      <c r="AK287" s="280">
        <f t="shared" si="58"/>
        <v>-3.4999999999999996E-3</v>
      </c>
      <c r="AL287" s="44"/>
      <c r="AM287" s="44"/>
      <c r="AN287" s="281">
        <f t="shared" si="59"/>
        <v>0</v>
      </c>
      <c r="AO287" s="44"/>
      <c r="AP287" s="235">
        <f t="shared" si="60"/>
        <v>0</v>
      </c>
      <c r="AQ287" s="44"/>
      <c r="AR287" s="282">
        <f t="shared" si="61"/>
        <v>0</v>
      </c>
      <c r="AS287" s="283">
        <f t="shared" si="62"/>
        <v>0</v>
      </c>
      <c r="AT287" s="44"/>
      <c r="AU287" s="44"/>
      <c r="AV287" s="44"/>
      <c r="AW287" s="44"/>
      <c r="AX287" s="44"/>
      <c r="AY287" s="44"/>
      <c r="AZ287" s="44"/>
      <c r="BA287" s="44"/>
      <c r="BB287" s="44"/>
      <c r="BC287" s="44"/>
      <c r="BD287" s="44"/>
      <c r="BE287" s="44"/>
      <c r="BF287" s="44"/>
      <c r="BG287" s="44"/>
      <c r="BH287" s="44"/>
    </row>
    <row r="288" spans="1:60" ht="35.1" customHeight="1" thickBot="1" x14ac:dyDescent="0.45">
      <c r="A288" s="41">
        <f t="shared" si="63"/>
        <v>286</v>
      </c>
      <c r="B288" s="42">
        <f>Hoja2!B295</f>
        <v>0</v>
      </c>
      <c r="C288" s="14">
        <f>Hoja2!P295</f>
        <v>0</v>
      </c>
      <c r="D288" s="16">
        <f>Hoja2!C295</f>
        <v>0</v>
      </c>
      <c r="E288" s="15">
        <f>Hoja4!J295</f>
        <v>0</v>
      </c>
      <c r="F288" s="15">
        <f>Hoja4!N295</f>
        <v>0</v>
      </c>
      <c r="G288" s="15"/>
      <c r="H288" s="15">
        <f t="shared" si="52"/>
        <v>0</v>
      </c>
      <c r="I288" s="15">
        <f t="shared" si="53"/>
        <v>0</v>
      </c>
      <c r="J288" s="289" t="s">
        <v>209</v>
      </c>
      <c r="K288" s="44"/>
      <c r="L288" s="44"/>
      <c r="M288" s="44"/>
      <c r="N288" s="44"/>
      <c r="O288" s="44"/>
      <c r="P288" s="44"/>
      <c r="Q288" s="44"/>
      <c r="R288" s="44"/>
      <c r="S288" s="262">
        <f t="shared" si="54"/>
        <v>0</v>
      </c>
      <c r="T288" s="266" t="str">
        <f t="shared" si="55"/>
        <v>Economico</v>
      </c>
      <c r="U288">
        <f>VLOOKUP(T288,TABLAS!$J$4:$L$9,3,FALSE)</f>
        <v>1320</v>
      </c>
      <c r="V288">
        <f t="shared" si="64"/>
        <v>2026</v>
      </c>
      <c r="W288" t="str">
        <f>INICIO!$C$28</f>
        <v>2026</v>
      </c>
      <c r="X288" s="268">
        <f t="shared" si="56"/>
        <v>0</v>
      </c>
      <c r="Y288" s="269" t="str">
        <f>IF(X288&lt;TABLAS!$P$18,TABLAS!$Q$18,IF(X288&lt;TABLAS!$P$19,TABLAS!$Q$19,IF(X288&lt;TABLAS!$P$20,TABLAS!$Q$20,IF(X288&lt;TABLAS!$P$21,TABLAS!$Q$21,IF(X288&lt;TABLAS!$P$22,TABLAS!$Q$22,IF(X288&lt;TABLAS!$P$23,TABLAS!$Q$23,IF(X288&lt;TABLAS!$P$24,TABLAS!$Q$24,IF(X288&lt;TABLAS!$P$25,TABLAS!$Q$25,IF(X288&lt;TABLAS!$P$26,TABLAS!$Q$26,IF(X288&lt;TABLAS!$P$27,TABLAS!$Q$27,IF(X288&gt;=TABLAS!$O$28,TABLAS!$Q$28)))))))))))</f>
        <v>0 a 5</v>
      </c>
      <c r="Z288" s="262">
        <f>VLOOKUP(Y288,TABLAS!$J$18:$K$28,2,FALSE)</f>
        <v>1</v>
      </c>
      <c r="AA288" s="274" t="s">
        <v>262</v>
      </c>
      <c r="AB288" s="262">
        <f>VLOOKUP(AA288,TABLAS!$K$34:$L$39,2,FALSE)</f>
        <v>1</v>
      </c>
      <c r="AC288" s="262" t="str">
        <f>INICIO!$C$11</f>
        <v>ZONA 6</v>
      </c>
      <c r="AD288" s="263">
        <f>VLOOKUP(AC288,TABLAS!$V$18:$W$28,2,FALSE)</f>
        <v>1.1000000000000001</v>
      </c>
      <c r="AE288" s="44"/>
      <c r="AF288" s="44"/>
      <c r="AG288" s="279">
        <f t="shared" si="57"/>
        <v>0</v>
      </c>
      <c r="AH288" s="255">
        <f>IF($AG288&lt;TABLAS!$O$4,TABLAS!$P$4,IF($AG288&lt;TABLAS!$O$5,TABLAS!$P$5,IF($AG288&lt;TABLAS!$O$6,TABLAS!$P$6,IF($AG288&gt;TABLAS!$N$7,TABLAS!$P$7))))</f>
        <v>1</v>
      </c>
      <c r="AI288" s="255">
        <f>VLOOKUP($AH288,TABLAS!$P$4:$R$7,3,FALSE)</f>
        <v>3.4999999999999996E-3</v>
      </c>
      <c r="AJ288" s="255">
        <f>VLOOKUP($AH$3,TABLAS!$P$4:$R$7,2,FALSE)</f>
        <v>0</v>
      </c>
      <c r="AK288" s="280">
        <f t="shared" si="58"/>
        <v>-3.4999999999999996E-3</v>
      </c>
      <c r="AL288" s="44"/>
      <c r="AM288" s="44"/>
      <c r="AN288" s="281">
        <f t="shared" si="59"/>
        <v>0</v>
      </c>
      <c r="AO288" s="44"/>
      <c r="AP288" s="235">
        <f t="shared" si="60"/>
        <v>0</v>
      </c>
      <c r="AQ288" s="44"/>
      <c r="AR288" s="282">
        <f t="shared" si="61"/>
        <v>0</v>
      </c>
      <c r="AS288" s="283">
        <f t="shared" si="62"/>
        <v>0</v>
      </c>
      <c r="AT288" s="44"/>
      <c r="AU288" s="44"/>
      <c r="AV288" s="44"/>
      <c r="AW288" s="44"/>
      <c r="AX288" s="44"/>
      <c r="AY288" s="44"/>
      <c r="AZ288" s="44"/>
      <c r="BA288" s="44"/>
      <c r="BB288" s="44"/>
      <c r="BC288" s="44"/>
      <c r="BD288" s="44"/>
      <c r="BE288" s="44"/>
      <c r="BF288" s="44"/>
      <c r="BG288" s="44"/>
      <c r="BH288" s="44"/>
    </row>
    <row r="289" spans="1:60" ht="35.1" customHeight="1" thickBot="1" x14ac:dyDescent="0.45">
      <c r="A289" s="41">
        <f t="shared" si="63"/>
        <v>287</v>
      </c>
      <c r="B289" s="42">
        <f>Hoja2!B296</f>
        <v>0</v>
      </c>
      <c r="C289" s="14">
        <f>Hoja2!P296</f>
        <v>0</v>
      </c>
      <c r="D289" s="16">
        <f>Hoja2!C296</f>
        <v>0</v>
      </c>
      <c r="E289" s="15">
        <f>Hoja4!J296</f>
        <v>0</v>
      </c>
      <c r="F289" s="15">
        <f>Hoja4!N296</f>
        <v>0</v>
      </c>
      <c r="G289" s="15"/>
      <c r="H289" s="15">
        <f t="shared" si="52"/>
        <v>0</v>
      </c>
      <c r="I289" s="15">
        <f t="shared" si="53"/>
        <v>0</v>
      </c>
      <c r="J289" s="289" t="s">
        <v>209</v>
      </c>
      <c r="K289" s="44"/>
      <c r="L289" s="44"/>
      <c r="M289" s="44"/>
      <c r="N289" s="44"/>
      <c r="O289" s="44"/>
      <c r="P289" s="44"/>
      <c r="Q289" s="44"/>
      <c r="R289" s="44"/>
      <c r="S289" s="262">
        <f t="shared" si="54"/>
        <v>0</v>
      </c>
      <c r="T289" s="266" t="str">
        <f t="shared" si="55"/>
        <v>Economico</v>
      </c>
      <c r="U289">
        <f>VLOOKUP(T289,TABLAS!$J$4:$L$9,3,FALSE)</f>
        <v>1320</v>
      </c>
      <c r="V289">
        <f t="shared" si="64"/>
        <v>2026</v>
      </c>
      <c r="W289" t="str">
        <f>INICIO!$C$28</f>
        <v>2026</v>
      </c>
      <c r="X289" s="268">
        <f t="shared" si="56"/>
        <v>0</v>
      </c>
      <c r="Y289" s="269" t="str">
        <f>IF(X289&lt;TABLAS!$P$18,TABLAS!$Q$18,IF(X289&lt;TABLAS!$P$19,TABLAS!$Q$19,IF(X289&lt;TABLAS!$P$20,TABLAS!$Q$20,IF(X289&lt;TABLAS!$P$21,TABLAS!$Q$21,IF(X289&lt;TABLAS!$P$22,TABLAS!$Q$22,IF(X289&lt;TABLAS!$P$23,TABLAS!$Q$23,IF(X289&lt;TABLAS!$P$24,TABLAS!$Q$24,IF(X289&lt;TABLAS!$P$25,TABLAS!$Q$25,IF(X289&lt;TABLAS!$P$26,TABLAS!$Q$26,IF(X289&lt;TABLAS!$P$27,TABLAS!$Q$27,IF(X289&gt;=TABLAS!$O$28,TABLAS!$Q$28)))))))))))</f>
        <v>0 a 5</v>
      </c>
      <c r="Z289" s="262">
        <f>VLOOKUP(Y289,TABLAS!$J$18:$K$28,2,FALSE)</f>
        <v>1</v>
      </c>
      <c r="AA289" s="274" t="s">
        <v>262</v>
      </c>
      <c r="AB289" s="262">
        <f>VLOOKUP(AA289,TABLAS!$K$34:$L$39,2,FALSE)</f>
        <v>1</v>
      </c>
      <c r="AC289" s="262" t="str">
        <f>INICIO!$C$11</f>
        <v>ZONA 6</v>
      </c>
      <c r="AD289" s="263">
        <f>VLOOKUP(AC289,TABLAS!$V$18:$W$28,2,FALSE)</f>
        <v>1.1000000000000001</v>
      </c>
      <c r="AE289" s="44"/>
      <c r="AF289" s="44"/>
      <c r="AG289" s="279">
        <f t="shared" si="57"/>
        <v>0</v>
      </c>
      <c r="AH289" s="255">
        <f>IF($AG289&lt;TABLAS!$O$4,TABLAS!$P$4,IF($AG289&lt;TABLAS!$O$5,TABLAS!$P$5,IF($AG289&lt;TABLAS!$O$6,TABLAS!$P$6,IF($AG289&gt;TABLAS!$N$7,TABLAS!$P$7))))</f>
        <v>1</v>
      </c>
      <c r="AI289" s="255">
        <f>VLOOKUP($AH289,TABLAS!$P$4:$R$7,3,FALSE)</f>
        <v>3.4999999999999996E-3</v>
      </c>
      <c r="AJ289" s="255">
        <f>VLOOKUP($AH$3,TABLAS!$P$4:$R$7,2,FALSE)</f>
        <v>0</v>
      </c>
      <c r="AK289" s="280">
        <f t="shared" si="58"/>
        <v>-3.4999999999999996E-3</v>
      </c>
      <c r="AL289" s="44"/>
      <c r="AM289" s="44"/>
      <c r="AN289" s="281">
        <f t="shared" si="59"/>
        <v>0</v>
      </c>
      <c r="AO289" s="44"/>
      <c r="AP289" s="235">
        <f t="shared" si="60"/>
        <v>0</v>
      </c>
      <c r="AQ289" s="44"/>
      <c r="AR289" s="282">
        <f t="shared" si="61"/>
        <v>0</v>
      </c>
      <c r="AS289" s="283">
        <f t="shared" si="62"/>
        <v>0</v>
      </c>
      <c r="AT289" s="44"/>
      <c r="AU289" s="44"/>
      <c r="AV289" s="44"/>
      <c r="AW289" s="44"/>
      <c r="AX289" s="44"/>
      <c r="AY289" s="44"/>
      <c r="AZ289" s="44"/>
      <c r="BA289" s="44"/>
      <c r="BB289" s="44"/>
      <c r="BC289" s="44"/>
      <c r="BD289" s="44"/>
      <c r="BE289" s="44"/>
      <c r="BF289" s="44"/>
      <c r="BG289" s="44"/>
      <c r="BH289" s="44"/>
    </row>
    <row r="290" spans="1:60" ht="35.1" customHeight="1" thickBot="1" x14ac:dyDescent="0.45">
      <c r="A290" s="41">
        <f t="shared" si="63"/>
        <v>288</v>
      </c>
      <c r="B290" s="42">
        <f>Hoja2!B297</f>
        <v>0</v>
      </c>
      <c r="C290" s="14">
        <f>Hoja2!P297</f>
        <v>0</v>
      </c>
      <c r="D290" s="16">
        <f>Hoja2!C297</f>
        <v>0</v>
      </c>
      <c r="E290" s="15">
        <f>Hoja4!J297</f>
        <v>0</v>
      </c>
      <c r="F290" s="15">
        <f>Hoja4!N297</f>
        <v>0</v>
      </c>
      <c r="G290" s="15"/>
      <c r="H290" s="15">
        <f t="shared" si="52"/>
        <v>0</v>
      </c>
      <c r="I290" s="15">
        <f t="shared" si="53"/>
        <v>0</v>
      </c>
      <c r="J290" s="289" t="s">
        <v>209</v>
      </c>
      <c r="K290" s="44"/>
      <c r="L290" s="44"/>
      <c r="M290" s="44"/>
      <c r="N290" s="44"/>
      <c r="O290" s="44"/>
      <c r="P290" s="44"/>
      <c r="Q290" s="44"/>
      <c r="R290" s="44"/>
      <c r="S290" s="262">
        <f t="shared" si="54"/>
        <v>0</v>
      </c>
      <c r="T290" s="266" t="str">
        <f t="shared" si="55"/>
        <v>Economico</v>
      </c>
      <c r="U290">
        <f>VLOOKUP(T290,TABLAS!$J$4:$L$9,3,FALSE)</f>
        <v>1320</v>
      </c>
      <c r="V290">
        <f t="shared" si="64"/>
        <v>2026</v>
      </c>
      <c r="W290" t="str">
        <f>INICIO!$C$28</f>
        <v>2026</v>
      </c>
      <c r="X290" s="268">
        <f t="shared" si="56"/>
        <v>0</v>
      </c>
      <c r="Y290" s="269" t="str">
        <f>IF(X290&lt;TABLAS!$P$18,TABLAS!$Q$18,IF(X290&lt;TABLAS!$P$19,TABLAS!$Q$19,IF(X290&lt;TABLAS!$P$20,TABLAS!$Q$20,IF(X290&lt;TABLAS!$P$21,TABLAS!$Q$21,IF(X290&lt;TABLAS!$P$22,TABLAS!$Q$22,IF(X290&lt;TABLAS!$P$23,TABLAS!$Q$23,IF(X290&lt;TABLAS!$P$24,TABLAS!$Q$24,IF(X290&lt;TABLAS!$P$25,TABLAS!$Q$25,IF(X290&lt;TABLAS!$P$26,TABLAS!$Q$26,IF(X290&lt;TABLAS!$P$27,TABLAS!$Q$27,IF(X290&gt;=TABLAS!$O$28,TABLAS!$Q$28)))))))))))</f>
        <v>0 a 5</v>
      </c>
      <c r="Z290" s="262">
        <f>VLOOKUP(Y290,TABLAS!$J$18:$K$28,2,FALSE)</f>
        <v>1</v>
      </c>
      <c r="AA290" s="274" t="s">
        <v>262</v>
      </c>
      <c r="AB290" s="262">
        <f>VLOOKUP(AA290,TABLAS!$K$34:$L$39,2,FALSE)</f>
        <v>1</v>
      </c>
      <c r="AC290" s="262" t="str">
        <f>INICIO!$C$11</f>
        <v>ZONA 6</v>
      </c>
      <c r="AD290" s="263">
        <f>VLOOKUP(AC290,TABLAS!$V$18:$W$28,2,FALSE)</f>
        <v>1.1000000000000001</v>
      </c>
      <c r="AE290" s="44"/>
      <c r="AF290" s="44"/>
      <c r="AG290" s="279">
        <f t="shared" si="57"/>
        <v>0</v>
      </c>
      <c r="AH290" s="255">
        <f>IF($AG290&lt;TABLAS!$O$4,TABLAS!$P$4,IF($AG290&lt;TABLAS!$O$5,TABLAS!$P$5,IF($AG290&lt;TABLAS!$O$6,TABLAS!$P$6,IF($AG290&gt;TABLAS!$N$7,TABLAS!$P$7))))</f>
        <v>1</v>
      </c>
      <c r="AI290" s="255">
        <f>VLOOKUP($AH290,TABLAS!$P$4:$R$7,3,FALSE)</f>
        <v>3.4999999999999996E-3</v>
      </c>
      <c r="AJ290" s="255">
        <f>VLOOKUP($AH$3,TABLAS!$P$4:$R$7,2,FALSE)</f>
        <v>0</v>
      </c>
      <c r="AK290" s="280">
        <f t="shared" si="58"/>
        <v>-3.4999999999999996E-3</v>
      </c>
      <c r="AL290" s="44"/>
      <c r="AM290" s="44"/>
      <c r="AN290" s="281">
        <f t="shared" si="59"/>
        <v>0</v>
      </c>
      <c r="AO290" s="44"/>
      <c r="AP290" s="235">
        <f t="shared" si="60"/>
        <v>0</v>
      </c>
      <c r="AQ290" s="44"/>
      <c r="AR290" s="282">
        <f t="shared" si="61"/>
        <v>0</v>
      </c>
      <c r="AS290" s="283">
        <f t="shared" si="62"/>
        <v>0</v>
      </c>
      <c r="AT290" s="44"/>
      <c r="AU290" s="44"/>
      <c r="AV290" s="44"/>
      <c r="AW290" s="44"/>
      <c r="AX290" s="44"/>
      <c r="AY290" s="44"/>
      <c r="AZ290" s="44"/>
      <c r="BA290" s="44"/>
      <c r="BB290" s="44"/>
      <c r="BC290" s="44"/>
      <c r="BD290" s="44"/>
      <c r="BE290" s="44"/>
      <c r="BF290" s="44"/>
      <c r="BG290" s="44"/>
      <c r="BH290" s="44"/>
    </row>
    <row r="291" spans="1:60" ht="35.1" customHeight="1" thickBot="1" x14ac:dyDescent="0.45">
      <c r="A291" s="41">
        <f t="shared" si="63"/>
        <v>289</v>
      </c>
      <c r="B291" s="42">
        <f>Hoja2!B298</f>
        <v>0</v>
      </c>
      <c r="C291" s="14">
        <f>Hoja2!P298</f>
        <v>0</v>
      </c>
      <c r="D291" s="16">
        <f>Hoja2!C298</f>
        <v>0</v>
      </c>
      <c r="E291" s="15">
        <f>Hoja4!J298</f>
        <v>0</v>
      </c>
      <c r="F291" s="15">
        <f>Hoja4!N298</f>
        <v>0</v>
      </c>
      <c r="G291" s="15"/>
      <c r="H291" s="15">
        <f t="shared" si="52"/>
        <v>0</v>
      </c>
      <c r="I291" s="15">
        <f t="shared" si="53"/>
        <v>0</v>
      </c>
      <c r="J291" s="289" t="s">
        <v>209</v>
      </c>
      <c r="K291" s="44"/>
      <c r="L291" s="44"/>
      <c r="M291" s="44"/>
      <c r="N291" s="44"/>
      <c r="O291" s="44"/>
      <c r="P291" s="44"/>
      <c r="Q291" s="44"/>
      <c r="R291" s="44"/>
      <c r="S291" s="262">
        <f t="shared" si="54"/>
        <v>0</v>
      </c>
      <c r="T291" s="266" t="str">
        <f t="shared" si="55"/>
        <v>Economico</v>
      </c>
      <c r="U291">
        <f>VLOOKUP(T291,TABLAS!$J$4:$L$9,3,FALSE)</f>
        <v>1320</v>
      </c>
      <c r="V291">
        <f t="shared" si="64"/>
        <v>2026</v>
      </c>
      <c r="W291" t="str">
        <f>INICIO!$C$28</f>
        <v>2026</v>
      </c>
      <c r="X291" s="268">
        <f t="shared" si="56"/>
        <v>0</v>
      </c>
      <c r="Y291" s="269" t="str">
        <f>IF(X291&lt;TABLAS!$P$18,TABLAS!$Q$18,IF(X291&lt;TABLAS!$P$19,TABLAS!$Q$19,IF(X291&lt;TABLAS!$P$20,TABLAS!$Q$20,IF(X291&lt;TABLAS!$P$21,TABLAS!$Q$21,IF(X291&lt;TABLAS!$P$22,TABLAS!$Q$22,IF(X291&lt;TABLAS!$P$23,TABLAS!$Q$23,IF(X291&lt;TABLAS!$P$24,TABLAS!$Q$24,IF(X291&lt;TABLAS!$P$25,TABLAS!$Q$25,IF(X291&lt;TABLAS!$P$26,TABLAS!$Q$26,IF(X291&lt;TABLAS!$P$27,TABLAS!$Q$27,IF(X291&gt;=TABLAS!$O$28,TABLAS!$Q$28)))))))))))</f>
        <v>0 a 5</v>
      </c>
      <c r="Z291" s="262">
        <f>VLOOKUP(Y291,TABLAS!$J$18:$K$28,2,FALSE)</f>
        <v>1</v>
      </c>
      <c r="AA291" s="274" t="s">
        <v>262</v>
      </c>
      <c r="AB291" s="262">
        <f>VLOOKUP(AA291,TABLAS!$K$34:$L$39,2,FALSE)</f>
        <v>1</v>
      </c>
      <c r="AC291" s="262" t="str">
        <f>INICIO!$C$11</f>
        <v>ZONA 6</v>
      </c>
      <c r="AD291" s="263">
        <f>VLOOKUP(AC291,TABLAS!$V$18:$W$28,2,FALSE)</f>
        <v>1.1000000000000001</v>
      </c>
      <c r="AE291" s="44"/>
      <c r="AF291" s="44"/>
      <c r="AG291" s="279">
        <f t="shared" si="57"/>
        <v>0</v>
      </c>
      <c r="AH291" s="255">
        <f>IF($AG291&lt;TABLAS!$O$4,TABLAS!$P$4,IF($AG291&lt;TABLAS!$O$5,TABLAS!$P$5,IF($AG291&lt;TABLAS!$O$6,TABLAS!$P$6,IF($AG291&gt;TABLAS!$N$7,TABLAS!$P$7))))</f>
        <v>1</v>
      </c>
      <c r="AI291" s="255">
        <f>VLOOKUP($AH291,TABLAS!$P$4:$R$7,3,FALSE)</f>
        <v>3.4999999999999996E-3</v>
      </c>
      <c r="AJ291" s="255">
        <f>VLOOKUP($AH$3,TABLAS!$P$4:$R$7,2,FALSE)</f>
        <v>0</v>
      </c>
      <c r="AK291" s="280">
        <f t="shared" si="58"/>
        <v>-3.4999999999999996E-3</v>
      </c>
      <c r="AL291" s="44"/>
      <c r="AM291" s="44"/>
      <c r="AN291" s="281">
        <f t="shared" si="59"/>
        <v>0</v>
      </c>
      <c r="AO291" s="44"/>
      <c r="AP291" s="235">
        <f t="shared" si="60"/>
        <v>0</v>
      </c>
      <c r="AQ291" s="44"/>
      <c r="AR291" s="282">
        <f t="shared" si="61"/>
        <v>0</v>
      </c>
      <c r="AS291" s="283">
        <f t="shared" si="62"/>
        <v>0</v>
      </c>
      <c r="AT291" s="44"/>
      <c r="AU291" s="44"/>
      <c r="AV291" s="44"/>
      <c r="AW291" s="44"/>
      <c r="AX291" s="44"/>
      <c r="AY291" s="44"/>
      <c r="AZ291" s="44"/>
      <c r="BA291" s="44"/>
      <c r="BB291" s="44"/>
      <c r="BC291" s="44"/>
      <c r="BD291" s="44"/>
      <c r="BE291" s="44"/>
      <c r="BF291" s="44"/>
      <c r="BG291" s="44"/>
      <c r="BH291" s="44"/>
    </row>
    <row r="292" spans="1:60" ht="35.1" customHeight="1" thickBot="1" x14ac:dyDescent="0.45">
      <c r="A292" s="22">
        <f t="shared" si="63"/>
        <v>290</v>
      </c>
      <c r="B292" s="43">
        <f>Hoja2!B299</f>
        <v>0</v>
      </c>
      <c r="C292" s="38">
        <f>Hoja2!P299</f>
        <v>0</v>
      </c>
      <c r="D292" s="39">
        <f>Hoja2!C299</f>
        <v>0</v>
      </c>
      <c r="E292" s="40">
        <f>Hoja4!J299</f>
        <v>0</v>
      </c>
      <c r="F292" s="40">
        <f>Hoja4!N299</f>
        <v>0</v>
      </c>
      <c r="G292" s="40"/>
      <c r="H292" s="40">
        <f t="shared" si="52"/>
        <v>0</v>
      </c>
      <c r="I292" s="40">
        <f t="shared" si="53"/>
        <v>0</v>
      </c>
      <c r="J292" s="290" t="s">
        <v>209</v>
      </c>
      <c r="K292" s="44"/>
      <c r="L292" s="44"/>
      <c r="M292" s="44"/>
      <c r="N292" s="44"/>
      <c r="O292" s="44"/>
      <c r="P292" s="44"/>
      <c r="Q292" s="44"/>
      <c r="R292" s="44"/>
      <c r="S292" s="262">
        <f t="shared" si="54"/>
        <v>0</v>
      </c>
      <c r="T292" s="266" t="str">
        <f t="shared" si="55"/>
        <v>Economico</v>
      </c>
      <c r="U292">
        <f>VLOOKUP(T292,TABLAS!$J$4:$L$9,3,FALSE)</f>
        <v>1320</v>
      </c>
      <c r="V292">
        <f t="shared" si="64"/>
        <v>2026</v>
      </c>
      <c r="W292" t="str">
        <f>INICIO!$C$28</f>
        <v>2026</v>
      </c>
      <c r="X292" s="268">
        <f t="shared" si="56"/>
        <v>0</v>
      </c>
      <c r="Y292" s="269" t="str">
        <f>IF(X292&lt;TABLAS!$P$18,TABLAS!$Q$18,IF(X292&lt;TABLAS!$P$19,TABLAS!$Q$19,IF(X292&lt;TABLAS!$P$20,TABLAS!$Q$20,IF(X292&lt;TABLAS!$P$21,TABLAS!$Q$21,IF(X292&lt;TABLAS!$P$22,TABLAS!$Q$22,IF(X292&lt;TABLAS!$P$23,TABLAS!$Q$23,IF(X292&lt;TABLAS!$P$24,TABLAS!$Q$24,IF(X292&lt;TABLAS!$P$25,TABLAS!$Q$25,IF(X292&lt;TABLAS!$P$26,TABLAS!$Q$26,IF(X292&lt;TABLAS!$P$27,TABLAS!$Q$27,IF(X292&gt;=TABLAS!$O$28,TABLAS!$Q$28)))))))))))</f>
        <v>0 a 5</v>
      </c>
      <c r="Z292" s="262">
        <f>VLOOKUP(Y292,TABLAS!$J$18:$K$28,2,FALSE)</f>
        <v>1</v>
      </c>
      <c r="AA292" s="274" t="s">
        <v>262</v>
      </c>
      <c r="AB292" s="262">
        <f>VLOOKUP(AA292,TABLAS!$K$34:$L$39,2,FALSE)</f>
        <v>1</v>
      </c>
      <c r="AC292" s="262" t="str">
        <f>INICIO!$C$11</f>
        <v>ZONA 6</v>
      </c>
      <c r="AD292" s="263">
        <f>VLOOKUP(AC292,TABLAS!$V$18:$W$28,2,FALSE)</f>
        <v>1.1000000000000001</v>
      </c>
      <c r="AE292" s="44"/>
      <c r="AF292" s="44"/>
      <c r="AG292" s="279">
        <f t="shared" si="57"/>
        <v>0</v>
      </c>
      <c r="AH292" s="255">
        <f>IF($AG292&lt;TABLAS!$O$4,TABLAS!$P$4,IF($AG292&lt;TABLAS!$O$5,TABLAS!$P$5,IF($AG292&lt;TABLAS!$O$6,TABLAS!$P$6,IF($AG292&gt;TABLAS!$N$7,TABLAS!$P$7))))</f>
        <v>1</v>
      </c>
      <c r="AI292" s="255">
        <f>VLOOKUP($AH292,TABLAS!$P$4:$R$7,3,FALSE)</f>
        <v>3.4999999999999996E-3</v>
      </c>
      <c r="AJ292" s="255">
        <f>VLOOKUP($AH$3,TABLAS!$P$4:$R$7,2,FALSE)</f>
        <v>0</v>
      </c>
      <c r="AK292" s="280">
        <f t="shared" si="58"/>
        <v>-3.4999999999999996E-3</v>
      </c>
      <c r="AL292" s="44"/>
      <c r="AM292" s="44"/>
      <c r="AN292" s="281">
        <f t="shared" si="59"/>
        <v>0</v>
      </c>
      <c r="AO292" s="44"/>
      <c r="AP292" s="235">
        <f t="shared" si="60"/>
        <v>0</v>
      </c>
      <c r="AQ292" s="44"/>
      <c r="AR292" s="282">
        <f t="shared" si="61"/>
        <v>0</v>
      </c>
      <c r="AS292" s="283">
        <f t="shared" si="62"/>
        <v>0</v>
      </c>
      <c r="AT292" s="44"/>
      <c r="AU292" s="44"/>
      <c r="AV292" s="44"/>
      <c r="AW292" s="44"/>
      <c r="AX292" s="44"/>
      <c r="AY292" s="44"/>
      <c r="AZ292" s="44"/>
      <c r="BA292" s="44"/>
      <c r="BB292" s="44"/>
      <c r="BC292" s="44"/>
      <c r="BD292" s="44"/>
      <c r="BE292" s="44"/>
      <c r="BF292" s="44"/>
      <c r="BG292" s="44"/>
      <c r="BH292" s="44"/>
    </row>
    <row r="293" spans="1:60" ht="35.1" customHeight="1" thickBot="1" x14ac:dyDescent="0.45">
      <c r="A293" s="41">
        <f t="shared" si="63"/>
        <v>291</v>
      </c>
      <c r="B293" s="42">
        <f>Hoja2!B300</f>
        <v>0</v>
      </c>
      <c r="C293" s="14">
        <f>Hoja2!P300</f>
        <v>0</v>
      </c>
      <c r="D293" s="16">
        <f>Hoja2!C300</f>
        <v>0</v>
      </c>
      <c r="E293" s="15">
        <f>Hoja4!J300</f>
        <v>0</v>
      </c>
      <c r="F293" s="15">
        <f>Hoja4!N300</f>
        <v>0</v>
      </c>
      <c r="G293" s="15"/>
      <c r="H293" s="15">
        <f t="shared" si="52"/>
        <v>0</v>
      </c>
      <c r="I293" s="15">
        <f t="shared" si="53"/>
        <v>0</v>
      </c>
      <c r="J293" s="289" t="s">
        <v>209</v>
      </c>
      <c r="K293" s="44"/>
      <c r="L293" s="44"/>
      <c r="M293" s="44"/>
      <c r="N293" s="44"/>
      <c r="O293" s="44"/>
      <c r="P293" s="44"/>
      <c r="Q293" s="44"/>
      <c r="R293" s="44"/>
      <c r="S293" s="262">
        <f t="shared" si="54"/>
        <v>0</v>
      </c>
      <c r="T293" s="266" t="str">
        <f t="shared" si="55"/>
        <v>Economico</v>
      </c>
      <c r="U293">
        <f>VLOOKUP(T293,TABLAS!$J$4:$L$9,3,FALSE)</f>
        <v>1320</v>
      </c>
      <c r="V293">
        <f t="shared" si="64"/>
        <v>2026</v>
      </c>
      <c r="W293" t="str">
        <f>INICIO!$C$28</f>
        <v>2026</v>
      </c>
      <c r="X293" s="268">
        <f t="shared" si="56"/>
        <v>0</v>
      </c>
      <c r="Y293" s="269" t="str">
        <f>IF(X293&lt;TABLAS!$P$18,TABLAS!$Q$18,IF(X293&lt;TABLAS!$P$19,TABLAS!$Q$19,IF(X293&lt;TABLAS!$P$20,TABLAS!$Q$20,IF(X293&lt;TABLAS!$P$21,TABLAS!$Q$21,IF(X293&lt;TABLAS!$P$22,TABLAS!$Q$22,IF(X293&lt;TABLAS!$P$23,TABLAS!$Q$23,IF(X293&lt;TABLAS!$P$24,TABLAS!$Q$24,IF(X293&lt;TABLAS!$P$25,TABLAS!$Q$25,IF(X293&lt;TABLAS!$P$26,TABLAS!$Q$26,IF(X293&lt;TABLAS!$P$27,TABLAS!$Q$27,IF(X293&gt;=TABLAS!$O$28,TABLAS!$Q$28)))))))))))</f>
        <v>0 a 5</v>
      </c>
      <c r="Z293" s="262">
        <f>VLOOKUP(Y293,TABLAS!$J$18:$K$28,2,FALSE)</f>
        <v>1</v>
      </c>
      <c r="AA293" s="274" t="s">
        <v>262</v>
      </c>
      <c r="AB293" s="262">
        <f>VLOOKUP(AA293,TABLAS!$K$34:$L$39,2,FALSE)</f>
        <v>1</v>
      </c>
      <c r="AC293" s="262" t="str">
        <f>INICIO!$C$11</f>
        <v>ZONA 6</v>
      </c>
      <c r="AD293" s="263">
        <f>VLOOKUP(AC293,TABLAS!$V$18:$W$28,2,FALSE)</f>
        <v>1.1000000000000001</v>
      </c>
      <c r="AE293" s="44"/>
      <c r="AF293" s="44"/>
      <c r="AG293" s="279">
        <f t="shared" si="57"/>
        <v>0</v>
      </c>
      <c r="AH293" s="255">
        <f>IF($AG293&lt;TABLAS!$O$4,TABLAS!$P$4,IF($AG293&lt;TABLAS!$O$5,TABLAS!$P$5,IF($AG293&lt;TABLAS!$O$6,TABLAS!$P$6,IF($AG293&gt;TABLAS!$N$7,TABLAS!$P$7))))</f>
        <v>1</v>
      </c>
      <c r="AI293" s="255">
        <f>VLOOKUP($AH293,TABLAS!$P$4:$R$7,3,FALSE)</f>
        <v>3.4999999999999996E-3</v>
      </c>
      <c r="AJ293" s="255">
        <f>VLOOKUP($AH$3,TABLAS!$P$4:$R$7,2,FALSE)</f>
        <v>0</v>
      </c>
      <c r="AK293" s="280">
        <f t="shared" si="58"/>
        <v>-3.4999999999999996E-3</v>
      </c>
      <c r="AL293" s="44"/>
      <c r="AM293" s="44"/>
      <c r="AN293" s="281">
        <f t="shared" si="59"/>
        <v>0</v>
      </c>
      <c r="AO293" s="44"/>
      <c r="AP293" s="235">
        <f t="shared" si="60"/>
        <v>0</v>
      </c>
      <c r="AQ293" s="44"/>
      <c r="AR293" s="282">
        <f t="shared" si="61"/>
        <v>0</v>
      </c>
      <c r="AS293" s="283">
        <f t="shared" si="62"/>
        <v>0</v>
      </c>
      <c r="AT293" s="44"/>
      <c r="AU293" s="44"/>
      <c r="AV293" s="44"/>
      <c r="AW293" s="44"/>
      <c r="AX293" s="44"/>
      <c r="AY293" s="44"/>
      <c r="AZ293" s="44"/>
      <c r="BA293" s="44"/>
      <c r="BB293" s="44"/>
      <c r="BC293" s="44"/>
      <c r="BD293" s="44"/>
      <c r="BE293" s="44"/>
      <c r="BF293" s="44"/>
      <c r="BG293" s="44"/>
      <c r="BH293" s="44"/>
    </row>
    <row r="294" spans="1:60" ht="35.1" customHeight="1" thickBot="1" x14ac:dyDescent="0.45">
      <c r="A294" s="41">
        <f t="shared" si="63"/>
        <v>292</v>
      </c>
      <c r="B294" s="42">
        <f>Hoja2!B301</f>
        <v>0</v>
      </c>
      <c r="C294" s="14">
        <f>Hoja2!P301</f>
        <v>0</v>
      </c>
      <c r="D294" s="16">
        <f>Hoja2!C301</f>
        <v>0</v>
      </c>
      <c r="E294" s="15">
        <f>Hoja4!J301</f>
        <v>0</v>
      </c>
      <c r="F294" s="15">
        <f>Hoja4!N301</f>
        <v>0</v>
      </c>
      <c r="G294" s="15"/>
      <c r="H294" s="15">
        <f t="shared" si="52"/>
        <v>0</v>
      </c>
      <c r="I294" s="15">
        <f t="shared" si="53"/>
        <v>0</v>
      </c>
      <c r="J294" s="289" t="s">
        <v>209</v>
      </c>
      <c r="K294" s="44"/>
      <c r="L294" s="44"/>
      <c r="M294" s="44"/>
      <c r="N294" s="44"/>
      <c r="O294" s="44"/>
      <c r="P294" s="44"/>
      <c r="Q294" s="44"/>
      <c r="R294" s="44"/>
      <c r="S294" s="262">
        <f t="shared" si="54"/>
        <v>0</v>
      </c>
      <c r="T294" s="266" t="str">
        <f t="shared" si="55"/>
        <v>Economico</v>
      </c>
      <c r="U294">
        <f>VLOOKUP(T294,TABLAS!$J$4:$L$9,3,FALSE)</f>
        <v>1320</v>
      </c>
      <c r="V294">
        <f t="shared" si="64"/>
        <v>2026</v>
      </c>
      <c r="W294" t="str">
        <f>INICIO!$C$28</f>
        <v>2026</v>
      </c>
      <c r="X294" s="268">
        <f t="shared" si="56"/>
        <v>0</v>
      </c>
      <c r="Y294" s="269" t="str">
        <f>IF(X294&lt;TABLAS!$P$18,TABLAS!$Q$18,IF(X294&lt;TABLAS!$P$19,TABLAS!$Q$19,IF(X294&lt;TABLAS!$P$20,TABLAS!$Q$20,IF(X294&lt;TABLAS!$P$21,TABLAS!$Q$21,IF(X294&lt;TABLAS!$P$22,TABLAS!$Q$22,IF(X294&lt;TABLAS!$P$23,TABLAS!$Q$23,IF(X294&lt;TABLAS!$P$24,TABLAS!$Q$24,IF(X294&lt;TABLAS!$P$25,TABLAS!$Q$25,IF(X294&lt;TABLAS!$P$26,TABLAS!$Q$26,IF(X294&lt;TABLAS!$P$27,TABLAS!$Q$27,IF(X294&gt;=TABLAS!$O$28,TABLAS!$Q$28)))))))))))</f>
        <v>0 a 5</v>
      </c>
      <c r="Z294" s="262">
        <f>VLOOKUP(Y294,TABLAS!$J$18:$K$28,2,FALSE)</f>
        <v>1</v>
      </c>
      <c r="AA294" s="274" t="s">
        <v>262</v>
      </c>
      <c r="AB294" s="262">
        <f>VLOOKUP(AA294,TABLAS!$K$34:$L$39,2,FALSE)</f>
        <v>1</v>
      </c>
      <c r="AC294" s="262" t="str">
        <f>INICIO!$C$11</f>
        <v>ZONA 6</v>
      </c>
      <c r="AD294" s="263">
        <f>VLOOKUP(AC294,TABLAS!$V$18:$W$28,2,FALSE)</f>
        <v>1.1000000000000001</v>
      </c>
      <c r="AE294" s="44"/>
      <c r="AF294" s="44"/>
      <c r="AG294" s="279">
        <f t="shared" si="57"/>
        <v>0</v>
      </c>
      <c r="AH294" s="255">
        <f>IF($AG294&lt;TABLAS!$O$4,TABLAS!$P$4,IF($AG294&lt;TABLAS!$O$5,TABLAS!$P$5,IF($AG294&lt;TABLAS!$O$6,TABLAS!$P$6,IF($AG294&gt;TABLAS!$N$7,TABLAS!$P$7))))</f>
        <v>1</v>
      </c>
      <c r="AI294" s="255">
        <f>VLOOKUP($AH294,TABLAS!$P$4:$R$7,3,FALSE)</f>
        <v>3.4999999999999996E-3</v>
      </c>
      <c r="AJ294" s="255">
        <f>VLOOKUP($AH$3,TABLAS!$P$4:$R$7,2,FALSE)</f>
        <v>0</v>
      </c>
      <c r="AK294" s="280">
        <f t="shared" si="58"/>
        <v>-3.4999999999999996E-3</v>
      </c>
      <c r="AL294" s="44"/>
      <c r="AM294" s="44"/>
      <c r="AN294" s="281">
        <f t="shared" si="59"/>
        <v>0</v>
      </c>
      <c r="AO294" s="44"/>
      <c r="AP294" s="235">
        <f t="shared" si="60"/>
        <v>0</v>
      </c>
      <c r="AQ294" s="44"/>
      <c r="AR294" s="282">
        <f t="shared" si="61"/>
        <v>0</v>
      </c>
      <c r="AS294" s="283">
        <f t="shared" si="62"/>
        <v>0</v>
      </c>
      <c r="AT294" s="44"/>
      <c r="AU294" s="44"/>
      <c r="AV294" s="44"/>
      <c r="AW294" s="44"/>
      <c r="AX294" s="44"/>
      <c r="AY294" s="44"/>
      <c r="AZ294" s="44"/>
      <c r="BA294" s="44"/>
      <c r="BB294" s="44"/>
      <c r="BC294" s="44"/>
      <c r="BD294" s="44"/>
      <c r="BE294" s="44"/>
      <c r="BF294" s="44"/>
      <c r="BG294" s="44"/>
      <c r="BH294" s="44"/>
    </row>
    <row r="295" spans="1:60" ht="35.1" customHeight="1" thickBot="1" x14ac:dyDescent="0.45">
      <c r="A295" s="41">
        <f t="shared" si="63"/>
        <v>293</v>
      </c>
      <c r="B295" s="42">
        <f>Hoja2!B302</f>
        <v>0</v>
      </c>
      <c r="C295" s="14">
        <f>Hoja2!P302</f>
        <v>0</v>
      </c>
      <c r="D295" s="16">
        <f>Hoja2!C302</f>
        <v>0</v>
      </c>
      <c r="E295" s="15">
        <f>Hoja4!J302</f>
        <v>0</v>
      </c>
      <c r="F295" s="15">
        <f>Hoja4!N302</f>
        <v>0</v>
      </c>
      <c r="G295" s="15"/>
      <c r="H295" s="15">
        <f t="shared" si="52"/>
        <v>0</v>
      </c>
      <c r="I295" s="15">
        <f t="shared" si="53"/>
        <v>0</v>
      </c>
      <c r="J295" s="289" t="s">
        <v>209</v>
      </c>
      <c r="K295" s="44"/>
      <c r="L295" s="44"/>
      <c r="M295" s="44"/>
      <c r="N295" s="44"/>
      <c r="O295" s="44"/>
      <c r="P295" s="44"/>
      <c r="Q295" s="44"/>
      <c r="R295" s="44"/>
      <c r="S295" s="262">
        <f t="shared" si="54"/>
        <v>0</v>
      </c>
      <c r="T295" s="266" t="str">
        <f t="shared" si="55"/>
        <v>Economico</v>
      </c>
      <c r="U295">
        <f>VLOOKUP(T295,TABLAS!$J$4:$L$9,3,FALSE)</f>
        <v>1320</v>
      </c>
      <c r="V295">
        <f t="shared" si="64"/>
        <v>2026</v>
      </c>
      <c r="W295" t="str">
        <f>INICIO!$C$28</f>
        <v>2026</v>
      </c>
      <c r="X295" s="268">
        <f t="shared" si="56"/>
        <v>0</v>
      </c>
      <c r="Y295" s="269" t="str">
        <f>IF(X295&lt;TABLAS!$P$18,TABLAS!$Q$18,IF(X295&lt;TABLAS!$P$19,TABLAS!$Q$19,IF(X295&lt;TABLAS!$P$20,TABLAS!$Q$20,IF(X295&lt;TABLAS!$P$21,TABLAS!$Q$21,IF(X295&lt;TABLAS!$P$22,TABLAS!$Q$22,IF(X295&lt;TABLAS!$P$23,TABLAS!$Q$23,IF(X295&lt;TABLAS!$P$24,TABLAS!$Q$24,IF(X295&lt;TABLAS!$P$25,TABLAS!$Q$25,IF(X295&lt;TABLAS!$P$26,TABLAS!$Q$26,IF(X295&lt;TABLAS!$P$27,TABLAS!$Q$27,IF(X295&gt;=TABLAS!$O$28,TABLAS!$Q$28)))))))))))</f>
        <v>0 a 5</v>
      </c>
      <c r="Z295" s="262">
        <f>VLOOKUP(Y295,TABLAS!$J$18:$K$28,2,FALSE)</f>
        <v>1</v>
      </c>
      <c r="AA295" s="274" t="s">
        <v>262</v>
      </c>
      <c r="AB295" s="262">
        <f>VLOOKUP(AA295,TABLAS!$K$34:$L$39,2,FALSE)</f>
        <v>1</v>
      </c>
      <c r="AC295" s="262" t="str">
        <f>INICIO!$C$11</f>
        <v>ZONA 6</v>
      </c>
      <c r="AD295" s="263">
        <f>VLOOKUP(AC295,TABLAS!$V$18:$W$28,2,FALSE)</f>
        <v>1.1000000000000001</v>
      </c>
      <c r="AE295" s="44"/>
      <c r="AF295" s="44"/>
      <c r="AG295" s="279">
        <f t="shared" si="57"/>
        <v>0</v>
      </c>
      <c r="AH295" s="255">
        <f>IF($AG295&lt;TABLAS!$O$4,TABLAS!$P$4,IF($AG295&lt;TABLAS!$O$5,TABLAS!$P$5,IF($AG295&lt;TABLAS!$O$6,TABLAS!$P$6,IF($AG295&gt;TABLAS!$N$7,TABLAS!$P$7))))</f>
        <v>1</v>
      </c>
      <c r="AI295" s="255">
        <f>VLOOKUP($AH295,TABLAS!$P$4:$R$7,3,FALSE)</f>
        <v>3.4999999999999996E-3</v>
      </c>
      <c r="AJ295" s="255">
        <f>VLOOKUP($AH$3,TABLAS!$P$4:$R$7,2,FALSE)</f>
        <v>0</v>
      </c>
      <c r="AK295" s="280">
        <f t="shared" si="58"/>
        <v>-3.4999999999999996E-3</v>
      </c>
      <c r="AL295" s="44"/>
      <c r="AM295" s="44"/>
      <c r="AN295" s="281">
        <f t="shared" si="59"/>
        <v>0</v>
      </c>
      <c r="AO295" s="44"/>
      <c r="AP295" s="235">
        <f t="shared" si="60"/>
        <v>0</v>
      </c>
      <c r="AQ295" s="44"/>
      <c r="AR295" s="282">
        <f t="shared" si="61"/>
        <v>0</v>
      </c>
      <c r="AS295" s="283">
        <f t="shared" si="62"/>
        <v>0</v>
      </c>
      <c r="AT295" s="44"/>
      <c r="AU295" s="44"/>
      <c r="AV295" s="44"/>
      <c r="AW295" s="44"/>
      <c r="AX295" s="44"/>
      <c r="AY295" s="44"/>
      <c r="AZ295" s="44"/>
      <c r="BA295" s="44"/>
      <c r="BB295" s="44"/>
      <c r="BC295" s="44"/>
      <c r="BD295" s="44"/>
      <c r="BE295" s="44"/>
      <c r="BF295" s="44"/>
      <c r="BG295" s="44"/>
      <c r="BH295" s="44"/>
    </row>
    <row r="296" spans="1:60" ht="35.1" customHeight="1" thickBot="1" x14ac:dyDescent="0.45">
      <c r="A296" s="41">
        <f t="shared" si="63"/>
        <v>294</v>
      </c>
      <c r="B296" s="42">
        <f>Hoja2!B303</f>
        <v>0</v>
      </c>
      <c r="C296" s="14">
        <f>Hoja2!P303</f>
        <v>0</v>
      </c>
      <c r="D296" s="16">
        <f>Hoja2!C303</f>
        <v>0</v>
      </c>
      <c r="E296" s="15">
        <f>Hoja4!J303</f>
        <v>0</v>
      </c>
      <c r="F296" s="15">
        <f>Hoja4!N303</f>
        <v>0</v>
      </c>
      <c r="G296" s="15"/>
      <c r="H296" s="15">
        <f t="shared" si="52"/>
        <v>0</v>
      </c>
      <c r="I296" s="15">
        <f t="shared" si="53"/>
        <v>0</v>
      </c>
      <c r="J296" s="289" t="s">
        <v>209</v>
      </c>
      <c r="K296" s="44"/>
      <c r="L296" s="44"/>
      <c r="M296" s="44"/>
      <c r="N296" s="44"/>
      <c r="O296" s="44"/>
      <c r="P296" s="44"/>
      <c r="Q296" s="44"/>
      <c r="R296" s="44"/>
      <c r="S296" s="262">
        <f t="shared" si="54"/>
        <v>0</v>
      </c>
      <c r="T296" s="266" t="str">
        <f t="shared" si="55"/>
        <v>Economico</v>
      </c>
      <c r="U296">
        <f>VLOOKUP(T296,TABLAS!$J$4:$L$9,3,FALSE)</f>
        <v>1320</v>
      </c>
      <c r="V296">
        <f t="shared" si="64"/>
        <v>2026</v>
      </c>
      <c r="W296" t="str">
        <f>INICIO!$C$28</f>
        <v>2026</v>
      </c>
      <c r="X296" s="268">
        <f t="shared" si="56"/>
        <v>0</v>
      </c>
      <c r="Y296" s="269" t="str">
        <f>IF(X296&lt;TABLAS!$P$18,TABLAS!$Q$18,IF(X296&lt;TABLAS!$P$19,TABLAS!$Q$19,IF(X296&lt;TABLAS!$P$20,TABLAS!$Q$20,IF(X296&lt;TABLAS!$P$21,TABLAS!$Q$21,IF(X296&lt;TABLAS!$P$22,TABLAS!$Q$22,IF(X296&lt;TABLAS!$P$23,TABLAS!$Q$23,IF(X296&lt;TABLAS!$P$24,TABLAS!$Q$24,IF(X296&lt;TABLAS!$P$25,TABLAS!$Q$25,IF(X296&lt;TABLAS!$P$26,TABLAS!$Q$26,IF(X296&lt;TABLAS!$P$27,TABLAS!$Q$27,IF(X296&gt;=TABLAS!$O$28,TABLAS!$Q$28)))))))))))</f>
        <v>0 a 5</v>
      </c>
      <c r="Z296" s="262">
        <f>VLOOKUP(Y296,TABLAS!$J$18:$K$28,2,FALSE)</f>
        <v>1</v>
      </c>
      <c r="AA296" s="274" t="s">
        <v>262</v>
      </c>
      <c r="AB296" s="262">
        <f>VLOOKUP(AA296,TABLAS!$K$34:$L$39,2,FALSE)</f>
        <v>1</v>
      </c>
      <c r="AC296" s="262" t="str">
        <f>INICIO!$C$11</f>
        <v>ZONA 6</v>
      </c>
      <c r="AD296" s="263">
        <f>VLOOKUP(AC296,TABLAS!$V$18:$W$28,2,FALSE)</f>
        <v>1.1000000000000001</v>
      </c>
      <c r="AE296" s="44"/>
      <c r="AF296" s="44"/>
      <c r="AG296" s="279">
        <f t="shared" si="57"/>
        <v>0</v>
      </c>
      <c r="AH296" s="255">
        <f>IF($AG296&lt;TABLAS!$O$4,TABLAS!$P$4,IF($AG296&lt;TABLAS!$O$5,TABLAS!$P$5,IF($AG296&lt;TABLAS!$O$6,TABLAS!$P$6,IF($AG296&gt;TABLAS!$N$7,TABLAS!$P$7))))</f>
        <v>1</v>
      </c>
      <c r="AI296" s="255">
        <f>VLOOKUP($AH296,TABLAS!$P$4:$R$7,3,FALSE)</f>
        <v>3.4999999999999996E-3</v>
      </c>
      <c r="AJ296" s="255">
        <f>VLOOKUP($AH$3,TABLAS!$P$4:$R$7,2,FALSE)</f>
        <v>0</v>
      </c>
      <c r="AK296" s="280">
        <f t="shared" si="58"/>
        <v>-3.4999999999999996E-3</v>
      </c>
      <c r="AL296" s="44"/>
      <c r="AM296" s="44"/>
      <c r="AN296" s="281">
        <f t="shared" si="59"/>
        <v>0</v>
      </c>
      <c r="AO296" s="44"/>
      <c r="AP296" s="235">
        <f t="shared" si="60"/>
        <v>0</v>
      </c>
      <c r="AQ296" s="44"/>
      <c r="AR296" s="282">
        <f t="shared" si="61"/>
        <v>0</v>
      </c>
      <c r="AS296" s="283">
        <f t="shared" si="62"/>
        <v>0</v>
      </c>
      <c r="AT296" s="44"/>
      <c r="AU296" s="44"/>
      <c r="AV296" s="44"/>
      <c r="AW296" s="44"/>
      <c r="AX296" s="44"/>
      <c r="AY296" s="44"/>
      <c r="AZ296" s="44"/>
      <c r="BA296" s="44"/>
      <c r="BB296" s="44"/>
      <c r="BC296" s="44"/>
      <c r="BD296" s="44"/>
      <c r="BE296" s="44"/>
      <c r="BF296" s="44"/>
      <c r="BG296" s="44"/>
      <c r="BH296" s="44"/>
    </row>
    <row r="297" spans="1:60" ht="35.1" customHeight="1" thickBot="1" x14ac:dyDescent="0.45">
      <c r="A297" s="22">
        <f t="shared" si="63"/>
        <v>295</v>
      </c>
      <c r="B297" s="43">
        <f>Hoja2!B304</f>
        <v>0</v>
      </c>
      <c r="C297" s="38">
        <f>Hoja2!P304</f>
        <v>0</v>
      </c>
      <c r="D297" s="39">
        <f>Hoja2!C304</f>
        <v>0</v>
      </c>
      <c r="E297" s="40">
        <f>Hoja4!J304</f>
        <v>0</v>
      </c>
      <c r="F297" s="40">
        <f>Hoja4!N304</f>
        <v>0</v>
      </c>
      <c r="G297" s="40"/>
      <c r="H297" s="40">
        <f t="shared" si="52"/>
        <v>0</v>
      </c>
      <c r="I297" s="40">
        <f t="shared" si="53"/>
        <v>0</v>
      </c>
      <c r="J297" s="290" t="s">
        <v>209</v>
      </c>
      <c r="K297" s="44"/>
      <c r="L297" s="44"/>
      <c r="M297" s="44"/>
      <c r="N297" s="44"/>
      <c r="O297" s="44"/>
      <c r="P297" s="44"/>
      <c r="Q297" s="44"/>
      <c r="R297" s="44"/>
      <c r="S297" s="262">
        <f t="shared" si="54"/>
        <v>0</v>
      </c>
      <c r="T297" s="266" t="str">
        <f t="shared" si="55"/>
        <v>Economico</v>
      </c>
      <c r="U297">
        <f>VLOOKUP(T297,TABLAS!$J$4:$L$9,3,FALSE)</f>
        <v>1320</v>
      </c>
      <c r="V297">
        <f t="shared" si="64"/>
        <v>2026</v>
      </c>
      <c r="W297" t="str">
        <f>INICIO!$C$28</f>
        <v>2026</v>
      </c>
      <c r="X297" s="268">
        <f t="shared" si="56"/>
        <v>0</v>
      </c>
      <c r="Y297" s="269" t="str">
        <f>IF(X297&lt;TABLAS!$P$18,TABLAS!$Q$18,IF(X297&lt;TABLAS!$P$19,TABLAS!$Q$19,IF(X297&lt;TABLAS!$P$20,TABLAS!$Q$20,IF(X297&lt;TABLAS!$P$21,TABLAS!$Q$21,IF(X297&lt;TABLAS!$P$22,TABLAS!$Q$22,IF(X297&lt;TABLAS!$P$23,TABLAS!$Q$23,IF(X297&lt;TABLAS!$P$24,TABLAS!$Q$24,IF(X297&lt;TABLAS!$P$25,TABLAS!$Q$25,IF(X297&lt;TABLAS!$P$26,TABLAS!$Q$26,IF(X297&lt;TABLAS!$P$27,TABLAS!$Q$27,IF(X297&gt;=TABLAS!$O$28,TABLAS!$Q$28)))))))))))</f>
        <v>0 a 5</v>
      </c>
      <c r="Z297" s="262">
        <f>VLOOKUP(Y297,TABLAS!$J$18:$K$28,2,FALSE)</f>
        <v>1</v>
      </c>
      <c r="AA297" s="274" t="s">
        <v>262</v>
      </c>
      <c r="AB297" s="262">
        <f>VLOOKUP(AA297,TABLAS!$K$34:$L$39,2,FALSE)</f>
        <v>1</v>
      </c>
      <c r="AC297" s="262" t="str">
        <f>INICIO!$C$11</f>
        <v>ZONA 6</v>
      </c>
      <c r="AD297" s="263">
        <f>VLOOKUP(AC297,TABLAS!$V$18:$W$28,2,FALSE)</f>
        <v>1.1000000000000001</v>
      </c>
      <c r="AE297" s="44"/>
      <c r="AF297" s="44"/>
      <c r="AG297" s="279">
        <f t="shared" si="57"/>
        <v>0</v>
      </c>
      <c r="AH297" s="255">
        <f>IF($AG297&lt;TABLAS!$O$4,TABLAS!$P$4,IF($AG297&lt;TABLAS!$O$5,TABLAS!$P$5,IF($AG297&lt;TABLAS!$O$6,TABLAS!$P$6,IF($AG297&gt;TABLAS!$N$7,TABLAS!$P$7))))</f>
        <v>1</v>
      </c>
      <c r="AI297" s="255">
        <f>VLOOKUP($AH297,TABLAS!$P$4:$R$7,3,FALSE)</f>
        <v>3.4999999999999996E-3</v>
      </c>
      <c r="AJ297" s="255">
        <f>VLOOKUP($AH$3,TABLAS!$P$4:$R$7,2,FALSE)</f>
        <v>0</v>
      </c>
      <c r="AK297" s="280">
        <f t="shared" si="58"/>
        <v>-3.4999999999999996E-3</v>
      </c>
      <c r="AL297" s="44"/>
      <c r="AM297" s="44"/>
      <c r="AN297" s="281">
        <f t="shared" si="59"/>
        <v>0</v>
      </c>
      <c r="AO297" s="44"/>
      <c r="AP297" s="235">
        <f t="shared" si="60"/>
        <v>0</v>
      </c>
      <c r="AQ297" s="44"/>
      <c r="AR297" s="282">
        <f t="shared" si="61"/>
        <v>0</v>
      </c>
      <c r="AS297" s="283">
        <f t="shared" si="62"/>
        <v>0</v>
      </c>
      <c r="AT297" s="44"/>
      <c r="AU297" s="44"/>
      <c r="AV297" s="44"/>
      <c r="AW297" s="44"/>
      <c r="AX297" s="44"/>
      <c r="AY297" s="44"/>
      <c r="AZ297" s="44"/>
      <c r="BA297" s="44"/>
      <c r="BB297" s="44"/>
      <c r="BC297" s="44"/>
      <c r="BD297" s="44"/>
      <c r="BE297" s="44"/>
      <c r="BF297" s="44"/>
      <c r="BG297" s="44"/>
      <c r="BH297" s="44"/>
    </row>
    <row r="298" spans="1:60" ht="35.1" customHeight="1" thickBot="1" x14ac:dyDescent="0.45">
      <c r="A298" s="41">
        <f t="shared" si="63"/>
        <v>296</v>
      </c>
      <c r="B298" s="42">
        <f>Hoja2!B305</f>
        <v>0</v>
      </c>
      <c r="C298" s="14">
        <f>Hoja2!P305</f>
        <v>0</v>
      </c>
      <c r="D298" s="16">
        <f>Hoja2!C305</f>
        <v>0</v>
      </c>
      <c r="E298" s="15">
        <f>Hoja4!J305</f>
        <v>0</v>
      </c>
      <c r="F298" s="15">
        <f>Hoja4!N305</f>
        <v>0</v>
      </c>
      <c r="G298" s="15"/>
      <c r="H298" s="15">
        <f t="shared" si="52"/>
        <v>0</v>
      </c>
      <c r="I298" s="15">
        <f t="shared" si="53"/>
        <v>0</v>
      </c>
      <c r="J298" s="289" t="s">
        <v>209</v>
      </c>
      <c r="K298" s="44"/>
      <c r="L298" s="44"/>
      <c r="M298" s="44"/>
      <c r="N298" s="44"/>
      <c r="O298" s="44"/>
      <c r="P298" s="44"/>
      <c r="Q298" s="44"/>
      <c r="R298" s="44"/>
      <c r="S298" s="262">
        <f t="shared" si="54"/>
        <v>0</v>
      </c>
      <c r="T298" s="266" t="str">
        <f t="shared" si="55"/>
        <v>Economico</v>
      </c>
      <c r="U298">
        <f>VLOOKUP(T298,TABLAS!$J$4:$L$9,3,FALSE)</f>
        <v>1320</v>
      </c>
      <c r="V298">
        <f t="shared" si="64"/>
        <v>2026</v>
      </c>
      <c r="W298" t="str">
        <f>INICIO!$C$28</f>
        <v>2026</v>
      </c>
      <c r="X298" s="268">
        <f t="shared" si="56"/>
        <v>0</v>
      </c>
      <c r="Y298" s="269" t="str">
        <f>IF(X298&lt;TABLAS!$P$18,TABLAS!$Q$18,IF(X298&lt;TABLAS!$P$19,TABLAS!$Q$19,IF(X298&lt;TABLAS!$P$20,TABLAS!$Q$20,IF(X298&lt;TABLAS!$P$21,TABLAS!$Q$21,IF(X298&lt;TABLAS!$P$22,TABLAS!$Q$22,IF(X298&lt;TABLAS!$P$23,TABLAS!$Q$23,IF(X298&lt;TABLAS!$P$24,TABLAS!$Q$24,IF(X298&lt;TABLAS!$P$25,TABLAS!$Q$25,IF(X298&lt;TABLAS!$P$26,TABLAS!$Q$26,IF(X298&lt;TABLAS!$P$27,TABLAS!$Q$27,IF(X298&gt;=TABLAS!$O$28,TABLAS!$Q$28)))))))))))</f>
        <v>0 a 5</v>
      </c>
      <c r="Z298" s="262">
        <f>VLOOKUP(Y298,TABLAS!$J$18:$K$28,2,FALSE)</f>
        <v>1</v>
      </c>
      <c r="AA298" s="274" t="s">
        <v>262</v>
      </c>
      <c r="AB298" s="262">
        <f>VLOOKUP(AA298,TABLAS!$K$34:$L$39,2,FALSE)</f>
        <v>1</v>
      </c>
      <c r="AC298" s="262" t="str">
        <f>INICIO!$C$11</f>
        <v>ZONA 6</v>
      </c>
      <c r="AD298" s="263">
        <f>VLOOKUP(AC298,TABLAS!$V$18:$W$28,2,FALSE)</f>
        <v>1.1000000000000001</v>
      </c>
      <c r="AE298" s="44"/>
      <c r="AF298" s="44"/>
      <c r="AG298" s="279">
        <f t="shared" si="57"/>
        <v>0</v>
      </c>
      <c r="AH298" s="255">
        <f>IF($AG298&lt;TABLAS!$O$4,TABLAS!$P$4,IF($AG298&lt;TABLAS!$O$5,TABLAS!$P$5,IF($AG298&lt;TABLAS!$O$6,TABLAS!$P$6,IF($AG298&gt;TABLAS!$N$7,TABLAS!$P$7))))</f>
        <v>1</v>
      </c>
      <c r="AI298" s="255">
        <f>VLOOKUP($AH298,TABLAS!$P$4:$R$7,3,FALSE)</f>
        <v>3.4999999999999996E-3</v>
      </c>
      <c r="AJ298" s="255">
        <f>VLOOKUP($AH$3,TABLAS!$P$4:$R$7,2,FALSE)</f>
        <v>0</v>
      </c>
      <c r="AK298" s="280">
        <f t="shared" si="58"/>
        <v>-3.4999999999999996E-3</v>
      </c>
      <c r="AL298" s="44"/>
      <c r="AM298" s="44"/>
      <c r="AN298" s="281">
        <f t="shared" si="59"/>
        <v>0</v>
      </c>
      <c r="AO298" s="44"/>
      <c r="AP298" s="235">
        <f t="shared" si="60"/>
        <v>0</v>
      </c>
      <c r="AQ298" s="44"/>
      <c r="AR298" s="282">
        <f t="shared" si="61"/>
        <v>0</v>
      </c>
      <c r="AS298" s="283">
        <f t="shared" si="62"/>
        <v>0</v>
      </c>
      <c r="AT298" s="44"/>
      <c r="AU298" s="44"/>
      <c r="AV298" s="44"/>
      <c r="AW298" s="44"/>
      <c r="AX298" s="44"/>
      <c r="AY298" s="44"/>
      <c r="AZ298" s="44"/>
      <c r="BA298" s="44"/>
      <c r="BB298" s="44"/>
      <c r="BC298" s="44"/>
      <c r="BD298" s="44"/>
      <c r="BE298" s="44"/>
      <c r="BF298" s="44"/>
      <c r="BG298" s="44"/>
      <c r="BH298" s="44"/>
    </row>
    <row r="299" spans="1:60" ht="35.1" customHeight="1" thickBot="1" x14ac:dyDescent="0.45">
      <c r="A299" s="41">
        <f t="shared" si="63"/>
        <v>297</v>
      </c>
      <c r="B299" s="42">
        <f>Hoja2!B306</f>
        <v>0</v>
      </c>
      <c r="C299" s="14">
        <f>Hoja2!P306</f>
        <v>0</v>
      </c>
      <c r="D299" s="16">
        <f>Hoja2!C306</f>
        <v>0</v>
      </c>
      <c r="E299" s="15">
        <f>Hoja4!J306</f>
        <v>0</v>
      </c>
      <c r="F299" s="15">
        <f>Hoja4!N306</f>
        <v>0</v>
      </c>
      <c r="G299" s="15"/>
      <c r="H299" s="15">
        <f t="shared" si="52"/>
        <v>0</v>
      </c>
      <c r="I299" s="15">
        <f t="shared" si="53"/>
        <v>0</v>
      </c>
      <c r="J299" s="289" t="s">
        <v>209</v>
      </c>
      <c r="K299" s="44"/>
      <c r="L299" s="44"/>
      <c r="M299" s="44"/>
      <c r="N299" s="44"/>
      <c r="O299" s="44"/>
      <c r="P299" s="44"/>
      <c r="Q299" s="44"/>
      <c r="R299" s="44"/>
      <c r="S299" s="262">
        <f t="shared" si="54"/>
        <v>0</v>
      </c>
      <c r="T299" s="266" t="str">
        <f t="shared" si="55"/>
        <v>Economico</v>
      </c>
      <c r="U299">
        <f>VLOOKUP(T299,TABLAS!$J$4:$L$9,3,FALSE)</f>
        <v>1320</v>
      </c>
      <c r="V299">
        <f t="shared" si="64"/>
        <v>2026</v>
      </c>
      <c r="W299" t="str">
        <f>INICIO!$C$28</f>
        <v>2026</v>
      </c>
      <c r="X299" s="268">
        <f t="shared" si="56"/>
        <v>0</v>
      </c>
      <c r="Y299" s="269" t="str">
        <f>IF(X299&lt;TABLAS!$P$18,TABLAS!$Q$18,IF(X299&lt;TABLAS!$P$19,TABLAS!$Q$19,IF(X299&lt;TABLAS!$P$20,TABLAS!$Q$20,IF(X299&lt;TABLAS!$P$21,TABLAS!$Q$21,IF(X299&lt;TABLAS!$P$22,TABLAS!$Q$22,IF(X299&lt;TABLAS!$P$23,TABLAS!$Q$23,IF(X299&lt;TABLAS!$P$24,TABLAS!$Q$24,IF(X299&lt;TABLAS!$P$25,TABLAS!$Q$25,IF(X299&lt;TABLAS!$P$26,TABLAS!$Q$26,IF(X299&lt;TABLAS!$P$27,TABLAS!$Q$27,IF(X299&gt;=TABLAS!$O$28,TABLAS!$Q$28)))))))))))</f>
        <v>0 a 5</v>
      </c>
      <c r="Z299" s="262">
        <f>VLOOKUP(Y299,TABLAS!$J$18:$K$28,2,FALSE)</f>
        <v>1</v>
      </c>
      <c r="AA299" s="274" t="s">
        <v>262</v>
      </c>
      <c r="AB299" s="262">
        <f>VLOOKUP(AA299,TABLAS!$K$34:$L$39,2,FALSE)</f>
        <v>1</v>
      </c>
      <c r="AC299" s="262" t="str">
        <f>INICIO!$C$11</f>
        <v>ZONA 6</v>
      </c>
      <c r="AD299" s="263">
        <f>VLOOKUP(AC299,TABLAS!$V$18:$W$28,2,FALSE)</f>
        <v>1.1000000000000001</v>
      </c>
      <c r="AE299" s="44"/>
      <c r="AF299" s="44"/>
      <c r="AG299" s="279">
        <f t="shared" si="57"/>
        <v>0</v>
      </c>
      <c r="AH299" s="255">
        <f>IF($AG299&lt;TABLAS!$O$4,TABLAS!$P$4,IF($AG299&lt;TABLAS!$O$5,TABLAS!$P$5,IF($AG299&lt;TABLAS!$O$6,TABLAS!$P$6,IF($AG299&gt;TABLAS!$N$7,TABLAS!$P$7))))</f>
        <v>1</v>
      </c>
      <c r="AI299" s="255">
        <f>VLOOKUP($AH299,TABLAS!$P$4:$R$7,3,FALSE)</f>
        <v>3.4999999999999996E-3</v>
      </c>
      <c r="AJ299" s="255">
        <f>VLOOKUP($AH$3,TABLAS!$P$4:$R$7,2,FALSE)</f>
        <v>0</v>
      </c>
      <c r="AK299" s="280">
        <f t="shared" si="58"/>
        <v>-3.4999999999999996E-3</v>
      </c>
      <c r="AL299" s="44"/>
      <c r="AM299" s="44"/>
      <c r="AN299" s="281">
        <f t="shared" si="59"/>
        <v>0</v>
      </c>
      <c r="AO299" s="44"/>
      <c r="AP299" s="235">
        <f t="shared" si="60"/>
        <v>0</v>
      </c>
      <c r="AQ299" s="44"/>
      <c r="AR299" s="282">
        <f t="shared" si="61"/>
        <v>0</v>
      </c>
      <c r="AS299" s="283">
        <f t="shared" si="62"/>
        <v>0</v>
      </c>
      <c r="AT299" s="44"/>
      <c r="AU299" s="44"/>
      <c r="AV299" s="44"/>
      <c r="AW299" s="44"/>
      <c r="AX299" s="44"/>
      <c r="AY299" s="44"/>
      <c r="AZ299" s="44"/>
      <c r="BA299" s="44"/>
      <c r="BB299" s="44"/>
      <c r="BC299" s="44"/>
      <c r="BD299" s="44"/>
      <c r="BE299" s="44"/>
      <c r="BF299" s="44"/>
      <c r="BG299" s="44"/>
      <c r="BH299" s="44"/>
    </row>
    <row r="300" spans="1:60" ht="35.1" customHeight="1" thickBot="1" x14ac:dyDescent="0.45">
      <c r="A300" s="41">
        <f t="shared" si="63"/>
        <v>298</v>
      </c>
      <c r="B300" s="42">
        <f>Hoja2!B307</f>
        <v>0</v>
      </c>
      <c r="C300" s="14">
        <f>Hoja2!P307</f>
        <v>0</v>
      </c>
      <c r="D300" s="16">
        <f>Hoja2!C307</f>
        <v>0</v>
      </c>
      <c r="E300" s="15">
        <f>Hoja4!J307</f>
        <v>0</v>
      </c>
      <c r="F300" s="15">
        <f>Hoja4!N307</f>
        <v>0</v>
      </c>
      <c r="G300" s="15"/>
      <c r="H300" s="15">
        <f t="shared" si="52"/>
        <v>0</v>
      </c>
      <c r="I300" s="15">
        <f t="shared" si="53"/>
        <v>0</v>
      </c>
      <c r="J300" s="289" t="s">
        <v>209</v>
      </c>
      <c r="K300" s="44"/>
      <c r="L300" s="44"/>
      <c r="M300" s="44"/>
      <c r="N300" s="44"/>
      <c r="O300" s="44"/>
      <c r="P300" s="44"/>
      <c r="Q300" s="44"/>
      <c r="R300" s="44"/>
      <c r="S300" s="262">
        <f t="shared" si="54"/>
        <v>0</v>
      </c>
      <c r="T300" s="266" t="str">
        <f t="shared" si="55"/>
        <v>Economico</v>
      </c>
      <c r="U300">
        <f>VLOOKUP(T300,TABLAS!$J$4:$L$9,3,FALSE)</f>
        <v>1320</v>
      </c>
      <c r="V300">
        <f t="shared" si="64"/>
        <v>2026</v>
      </c>
      <c r="W300" t="str">
        <f>INICIO!$C$28</f>
        <v>2026</v>
      </c>
      <c r="X300" s="268">
        <f t="shared" si="56"/>
        <v>0</v>
      </c>
      <c r="Y300" s="269" t="str">
        <f>IF(X300&lt;TABLAS!$P$18,TABLAS!$Q$18,IF(X300&lt;TABLAS!$P$19,TABLAS!$Q$19,IF(X300&lt;TABLAS!$P$20,TABLAS!$Q$20,IF(X300&lt;TABLAS!$P$21,TABLAS!$Q$21,IF(X300&lt;TABLAS!$P$22,TABLAS!$Q$22,IF(X300&lt;TABLAS!$P$23,TABLAS!$Q$23,IF(X300&lt;TABLAS!$P$24,TABLAS!$Q$24,IF(X300&lt;TABLAS!$P$25,TABLAS!$Q$25,IF(X300&lt;TABLAS!$P$26,TABLAS!$Q$26,IF(X300&lt;TABLAS!$P$27,TABLAS!$Q$27,IF(X300&gt;=TABLAS!$O$28,TABLAS!$Q$28)))))))))))</f>
        <v>0 a 5</v>
      </c>
      <c r="Z300" s="262">
        <f>VLOOKUP(Y300,TABLAS!$J$18:$K$28,2,FALSE)</f>
        <v>1</v>
      </c>
      <c r="AA300" s="274" t="s">
        <v>262</v>
      </c>
      <c r="AB300" s="262">
        <f>VLOOKUP(AA300,TABLAS!$K$34:$L$39,2,FALSE)</f>
        <v>1</v>
      </c>
      <c r="AC300" s="262" t="str">
        <f>INICIO!$C$11</f>
        <v>ZONA 6</v>
      </c>
      <c r="AD300" s="263">
        <f>VLOOKUP(AC300,TABLAS!$V$18:$W$28,2,FALSE)</f>
        <v>1.1000000000000001</v>
      </c>
      <c r="AE300" s="44"/>
      <c r="AF300" s="44"/>
      <c r="AG300" s="279">
        <f t="shared" si="57"/>
        <v>0</v>
      </c>
      <c r="AH300" s="255">
        <f>IF($AG300&lt;TABLAS!$O$4,TABLAS!$P$4,IF($AG300&lt;TABLAS!$O$5,TABLAS!$P$5,IF($AG300&lt;TABLAS!$O$6,TABLAS!$P$6,IF($AG300&gt;TABLAS!$N$7,TABLAS!$P$7))))</f>
        <v>1</v>
      </c>
      <c r="AI300" s="255">
        <f>VLOOKUP($AH300,TABLAS!$P$4:$R$7,3,FALSE)</f>
        <v>3.4999999999999996E-3</v>
      </c>
      <c r="AJ300" s="255">
        <f>VLOOKUP($AH$3,TABLAS!$P$4:$R$7,2,FALSE)</f>
        <v>0</v>
      </c>
      <c r="AK300" s="280">
        <f t="shared" si="58"/>
        <v>-3.4999999999999996E-3</v>
      </c>
      <c r="AL300" s="44"/>
      <c r="AM300" s="44"/>
      <c r="AN300" s="281">
        <f t="shared" si="59"/>
        <v>0</v>
      </c>
      <c r="AO300" s="44"/>
      <c r="AP300" s="235">
        <f t="shared" si="60"/>
        <v>0</v>
      </c>
      <c r="AQ300" s="44"/>
      <c r="AR300" s="282">
        <f t="shared" si="61"/>
        <v>0</v>
      </c>
      <c r="AS300" s="283">
        <f t="shared" si="62"/>
        <v>0</v>
      </c>
      <c r="AT300" s="44"/>
      <c r="AU300" s="44"/>
      <c r="AV300" s="44"/>
      <c r="AW300" s="44"/>
      <c r="AX300" s="44"/>
      <c r="AY300" s="44"/>
      <c r="AZ300" s="44"/>
      <c r="BA300" s="44"/>
      <c r="BB300" s="44"/>
      <c r="BC300" s="44"/>
      <c r="BD300" s="44"/>
      <c r="BE300" s="44"/>
      <c r="BF300" s="44"/>
      <c r="BG300" s="44"/>
      <c r="BH300" s="44"/>
    </row>
    <row r="301" spans="1:60" ht="35.1" customHeight="1" thickBot="1" x14ac:dyDescent="0.45">
      <c r="A301" s="41">
        <f t="shared" si="63"/>
        <v>299</v>
      </c>
      <c r="B301" s="42">
        <f>Hoja2!B308</f>
        <v>0</v>
      </c>
      <c r="C301" s="14">
        <f>Hoja2!P308</f>
        <v>0</v>
      </c>
      <c r="D301" s="16">
        <f>Hoja2!C308</f>
        <v>0</v>
      </c>
      <c r="E301" s="15">
        <f>Hoja4!J308</f>
        <v>0</v>
      </c>
      <c r="F301" s="15">
        <f>Hoja4!N308</f>
        <v>0</v>
      </c>
      <c r="G301" s="15"/>
      <c r="H301" s="15">
        <f t="shared" si="52"/>
        <v>0</v>
      </c>
      <c r="I301" s="15">
        <f t="shared" si="53"/>
        <v>0</v>
      </c>
      <c r="J301" s="289" t="s">
        <v>209</v>
      </c>
      <c r="K301" s="44"/>
      <c r="L301" s="44"/>
      <c r="M301" s="44"/>
      <c r="N301" s="44"/>
      <c r="O301" s="44"/>
      <c r="P301" s="44"/>
      <c r="Q301" s="44"/>
      <c r="R301" s="44"/>
      <c r="S301" s="262">
        <f t="shared" si="54"/>
        <v>0</v>
      </c>
      <c r="T301" s="266" t="str">
        <f t="shared" si="55"/>
        <v>Economico</v>
      </c>
      <c r="U301">
        <f>VLOOKUP(T301,TABLAS!$J$4:$L$9,3,FALSE)</f>
        <v>1320</v>
      </c>
      <c r="V301">
        <f t="shared" si="64"/>
        <v>2026</v>
      </c>
      <c r="W301" t="str">
        <f>INICIO!$C$28</f>
        <v>2026</v>
      </c>
      <c r="X301" s="268">
        <f t="shared" si="56"/>
        <v>0</v>
      </c>
      <c r="Y301" s="269" t="str">
        <f>IF(X301&lt;TABLAS!$P$18,TABLAS!$Q$18,IF(X301&lt;TABLAS!$P$19,TABLAS!$Q$19,IF(X301&lt;TABLAS!$P$20,TABLAS!$Q$20,IF(X301&lt;TABLAS!$P$21,TABLAS!$Q$21,IF(X301&lt;TABLAS!$P$22,TABLAS!$Q$22,IF(X301&lt;TABLAS!$P$23,TABLAS!$Q$23,IF(X301&lt;TABLAS!$P$24,TABLAS!$Q$24,IF(X301&lt;TABLAS!$P$25,TABLAS!$Q$25,IF(X301&lt;TABLAS!$P$26,TABLAS!$Q$26,IF(X301&lt;TABLAS!$P$27,TABLAS!$Q$27,IF(X301&gt;=TABLAS!$O$28,TABLAS!$Q$28)))))))))))</f>
        <v>0 a 5</v>
      </c>
      <c r="Z301" s="262">
        <f>VLOOKUP(Y301,TABLAS!$J$18:$K$28,2,FALSE)</f>
        <v>1</v>
      </c>
      <c r="AA301" s="274" t="s">
        <v>262</v>
      </c>
      <c r="AB301" s="262">
        <f>VLOOKUP(AA301,TABLAS!$K$34:$L$39,2,FALSE)</f>
        <v>1</v>
      </c>
      <c r="AC301" s="262" t="str">
        <f>INICIO!$C$11</f>
        <v>ZONA 6</v>
      </c>
      <c r="AD301" s="263">
        <f>VLOOKUP(AC301,TABLAS!$V$18:$W$28,2,FALSE)</f>
        <v>1.1000000000000001</v>
      </c>
      <c r="AE301" s="44"/>
      <c r="AF301" s="44"/>
      <c r="AG301" s="279">
        <f t="shared" si="57"/>
        <v>0</v>
      </c>
      <c r="AH301" s="255">
        <f>IF($AG301&lt;TABLAS!$O$4,TABLAS!$P$4,IF($AG301&lt;TABLAS!$O$5,TABLAS!$P$5,IF($AG301&lt;TABLAS!$O$6,TABLAS!$P$6,IF($AG301&gt;TABLAS!$N$7,TABLAS!$P$7))))</f>
        <v>1</v>
      </c>
      <c r="AI301" s="255">
        <f>VLOOKUP($AH301,TABLAS!$P$4:$R$7,3,FALSE)</f>
        <v>3.4999999999999996E-3</v>
      </c>
      <c r="AJ301" s="255">
        <f>VLOOKUP($AH$3,TABLAS!$P$4:$R$7,2,FALSE)</f>
        <v>0</v>
      </c>
      <c r="AK301" s="280">
        <f t="shared" si="58"/>
        <v>-3.4999999999999996E-3</v>
      </c>
      <c r="AL301" s="44"/>
      <c r="AM301" s="44"/>
      <c r="AN301" s="281">
        <f t="shared" si="59"/>
        <v>0</v>
      </c>
      <c r="AO301" s="44"/>
      <c r="AP301" s="235">
        <f t="shared" si="60"/>
        <v>0</v>
      </c>
      <c r="AQ301" s="44"/>
      <c r="AR301" s="282">
        <f t="shared" si="61"/>
        <v>0</v>
      </c>
      <c r="AS301" s="283">
        <f t="shared" si="62"/>
        <v>0</v>
      </c>
      <c r="AT301" s="44"/>
      <c r="AU301" s="44"/>
      <c r="AV301" s="44"/>
      <c r="AW301" s="44"/>
      <c r="AX301" s="44"/>
      <c r="AY301" s="44"/>
      <c r="AZ301" s="44"/>
      <c r="BA301" s="44"/>
      <c r="BB301" s="44"/>
      <c r="BC301" s="44"/>
      <c r="BD301" s="44"/>
      <c r="BE301" s="44"/>
      <c r="BF301" s="44"/>
      <c r="BG301" s="44"/>
      <c r="BH301" s="44"/>
    </row>
    <row r="302" spans="1:60" ht="35.1" customHeight="1" thickBot="1" x14ac:dyDescent="0.45">
      <c r="A302" s="22">
        <f t="shared" si="63"/>
        <v>300</v>
      </c>
      <c r="B302" s="43">
        <f>Hoja2!B309</f>
        <v>0</v>
      </c>
      <c r="C302" s="38">
        <f>Hoja2!P309</f>
        <v>0</v>
      </c>
      <c r="D302" s="39">
        <f>Hoja2!C309</f>
        <v>0</v>
      </c>
      <c r="E302" s="40">
        <f>Hoja4!J309</f>
        <v>0</v>
      </c>
      <c r="F302" s="40">
        <f>Hoja4!N309</f>
        <v>0</v>
      </c>
      <c r="G302" s="40"/>
      <c r="H302" s="40">
        <f t="shared" si="52"/>
        <v>0</v>
      </c>
      <c r="I302" s="40">
        <f t="shared" si="53"/>
        <v>0</v>
      </c>
      <c r="J302" s="290" t="s">
        <v>209</v>
      </c>
      <c r="K302" s="44"/>
      <c r="L302" s="44"/>
      <c r="M302" s="44"/>
      <c r="N302" s="44"/>
      <c r="O302" s="44"/>
      <c r="P302" s="44"/>
      <c r="Q302" s="44"/>
      <c r="R302" s="44"/>
      <c r="S302" s="262">
        <f t="shared" si="54"/>
        <v>0</v>
      </c>
      <c r="T302" s="266" t="str">
        <f t="shared" si="55"/>
        <v>Economico</v>
      </c>
      <c r="U302">
        <f>VLOOKUP(T302,TABLAS!$J$4:$L$9,3,FALSE)</f>
        <v>1320</v>
      </c>
      <c r="V302">
        <f t="shared" si="64"/>
        <v>2026</v>
      </c>
      <c r="W302" t="str">
        <f>INICIO!$C$28</f>
        <v>2026</v>
      </c>
      <c r="X302" s="268">
        <f t="shared" si="56"/>
        <v>0</v>
      </c>
      <c r="Y302" s="269" t="str">
        <f>IF(X302&lt;TABLAS!$P$18,TABLAS!$Q$18,IF(X302&lt;TABLAS!$P$19,TABLAS!$Q$19,IF(X302&lt;TABLAS!$P$20,TABLAS!$Q$20,IF(X302&lt;TABLAS!$P$21,TABLAS!$Q$21,IF(X302&lt;TABLAS!$P$22,TABLAS!$Q$22,IF(X302&lt;TABLAS!$P$23,TABLAS!$Q$23,IF(X302&lt;TABLAS!$P$24,TABLAS!$Q$24,IF(X302&lt;TABLAS!$P$25,TABLAS!$Q$25,IF(X302&lt;TABLAS!$P$26,TABLAS!$Q$26,IF(X302&lt;TABLAS!$P$27,TABLAS!$Q$27,IF(X302&gt;=TABLAS!$O$28,TABLAS!$Q$28)))))))))))</f>
        <v>0 a 5</v>
      </c>
      <c r="Z302" s="262">
        <f>VLOOKUP(Y302,TABLAS!$J$18:$K$28,2,FALSE)</f>
        <v>1</v>
      </c>
      <c r="AA302" s="274" t="s">
        <v>262</v>
      </c>
      <c r="AB302" s="262">
        <f>VLOOKUP(AA302,TABLAS!$K$34:$L$39,2,FALSE)</f>
        <v>1</v>
      </c>
      <c r="AC302" s="262" t="str">
        <f>INICIO!$C$11</f>
        <v>ZONA 6</v>
      </c>
      <c r="AD302" s="263">
        <f>VLOOKUP(AC302,TABLAS!$V$18:$W$28,2,FALSE)</f>
        <v>1.1000000000000001</v>
      </c>
      <c r="AE302" s="44"/>
      <c r="AF302" s="44"/>
      <c r="AG302" s="279">
        <f t="shared" si="57"/>
        <v>0</v>
      </c>
      <c r="AH302" s="255">
        <f>IF($AG302&lt;TABLAS!$O$4,TABLAS!$P$4,IF($AG302&lt;TABLAS!$O$5,TABLAS!$P$5,IF($AG302&lt;TABLAS!$O$6,TABLAS!$P$6,IF($AG302&gt;TABLAS!$N$7,TABLAS!$P$7))))</f>
        <v>1</v>
      </c>
      <c r="AI302" s="255">
        <f>VLOOKUP($AH302,TABLAS!$P$4:$R$7,3,FALSE)</f>
        <v>3.4999999999999996E-3</v>
      </c>
      <c r="AJ302" s="255">
        <f>VLOOKUP($AH$3,TABLAS!$P$4:$R$7,2,FALSE)</f>
        <v>0</v>
      </c>
      <c r="AK302" s="280">
        <f t="shared" si="58"/>
        <v>-3.4999999999999996E-3</v>
      </c>
      <c r="AL302" s="44"/>
      <c r="AM302" s="44"/>
      <c r="AN302" s="281">
        <f t="shared" si="59"/>
        <v>0</v>
      </c>
      <c r="AO302" s="44"/>
      <c r="AP302" s="235">
        <f t="shared" si="60"/>
        <v>0</v>
      </c>
      <c r="AQ302" s="44"/>
      <c r="AR302" s="282">
        <f t="shared" si="61"/>
        <v>0</v>
      </c>
      <c r="AS302" s="283">
        <f t="shared" si="62"/>
        <v>0</v>
      </c>
      <c r="AT302" s="44"/>
      <c r="AU302" s="44"/>
      <c r="AV302" s="44"/>
      <c r="AW302" s="44"/>
      <c r="AX302" s="44"/>
      <c r="AY302" s="44"/>
      <c r="AZ302" s="44"/>
      <c r="BA302" s="44"/>
      <c r="BB302" s="44"/>
      <c r="BC302" s="44"/>
      <c r="BD302" s="44"/>
      <c r="BE302" s="44"/>
      <c r="BF302" s="44"/>
      <c r="BG302" s="44"/>
      <c r="BH302" s="44"/>
    </row>
    <row r="303" spans="1:60" ht="35.1" customHeight="1" thickBot="1" x14ac:dyDescent="0.45">
      <c r="A303" s="41">
        <f t="shared" si="63"/>
        <v>301</v>
      </c>
      <c r="B303" s="42">
        <f>Hoja2!B310</f>
        <v>0</v>
      </c>
      <c r="C303" s="14">
        <f>Hoja2!P310</f>
        <v>0</v>
      </c>
      <c r="D303" s="16">
        <f>Hoja2!C310</f>
        <v>0</v>
      </c>
      <c r="E303" s="15">
        <f>Hoja4!J310</f>
        <v>0</v>
      </c>
      <c r="F303" s="15">
        <f>Hoja4!N310</f>
        <v>0</v>
      </c>
      <c r="G303" s="15"/>
      <c r="H303" s="15">
        <f t="shared" si="52"/>
        <v>0</v>
      </c>
      <c r="I303" s="15">
        <f t="shared" si="53"/>
        <v>0</v>
      </c>
      <c r="J303" s="289" t="s">
        <v>209</v>
      </c>
      <c r="K303" s="44"/>
      <c r="L303" s="44"/>
      <c r="M303" s="44"/>
      <c r="N303" s="44"/>
      <c r="O303" s="44"/>
      <c r="P303" s="44"/>
      <c r="Q303" s="44"/>
      <c r="R303" s="44"/>
      <c r="S303" s="262">
        <f t="shared" si="54"/>
        <v>0</v>
      </c>
      <c r="T303" s="266" t="str">
        <f t="shared" si="55"/>
        <v>Economico</v>
      </c>
      <c r="U303">
        <f>VLOOKUP(T303,TABLAS!$J$4:$L$9,3,FALSE)</f>
        <v>1320</v>
      </c>
      <c r="V303">
        <f t="shared" si="64"/>
        <v>2026</v>
      </c>
      <c r="W303" t="str">
        <f>INICIO!$C$28</f>
        <v>2026</v>
      </c>
      <c r="X303" s="268">
        <f t="shared" si="56"/>
        <v>0</v>
      </c>
      <c r="Y303" s="269" t="str">
        <f>IF(X303&lt;TABLAS!$P$18,TABLAS!$Q$18,IF(X303&lt;TABLAS!$P$19,TABLAS!$Q$19,IF(X303&lt;TABLAS!$P$20,TABLAS!$Q$20,IF(X303&lt;TABLAS!$P$21,TABLAS!$Q$21,IF(X303&lt;TABLAS!$P$22,TABLAS!$Q$22,IF(X303&lt;TABLAS!$P$23,TABLAS!$Q$23,IF(X303&lt;TABLAS!$P$24,TABLAS!$Q$24,IF(X303&lt;TABLAS!$P$25,TABLAS!$Q$25,IF(X303&lt;TABLAS!$P$26,TABLAS!$Q$26,IF(X303&lt;TABLAS!$P$27,TABLAS!$Q$27,IF(X303&gt;=TABLAS!$O$28,TABLAS!$Q$28)))))))))))</f>
        <v>0 a 5</v>
      </c>
      <c r="Z303" s="262">
        <f>VLOOKUP(Y303,TABLAS!$J$18:$K$28,2,FALSE)</f>
        <v>1</v>
      </c>
      <c r="AA303" s="274" t="s">
        <v>262</v>
      </c>
      <c r="AB303" s="262">
        <f>VLOOKUP(AA303,TABLAS!$K$34:$L$39,2,FALSE)</f>
        <v>1</v>
      </c>
      <c r="AC303" s="262" t="str">
        <f>INICIO!$C$11</f>
        <v>ZONA 6</v>
      </c>
      <c r="AD303" s="263">
        <f>VLOOKUP(AC303,TABLAS!$V$18:$W$28,2,FALSE)</f>
        <v>1.1000000000000001</v>
      </c>
      <c r="AE303" s="44"/>
      <c r="AF303" s="44"/>
      <c r="AG303" s="279">
        <f t="shared" si="57"/>
        <v>0</v>
      </c>
      <c r="AH303" s="255">
        <f>IF($AG303&lt;TABLAS!$O$4,TABLAS!$P$4,IF($AG303&lt;TABLAS!$O$5,TABLAS!$P$5,IF($AG303&lt;TABLAS!$O$6,TABLAS!$P$6,IF($AG303&gt;TABLAS!$N$7,TABLAS!$P$7))))</f>
        <v>1</v>
      </c>
      <c r="AI303" s="255">
        <f>VLOOKUP($AH303,TABLAS!$P$4:$R$7,3,FALSE)</f>
        <v>3.4999999999999996E-3</v>
      </c>
      <c r="AJ303" s="255">
        <f>VLOOKUP($AH$3,TABLAS!$P$4:$R$7,2,FALSE)</f>
        <v>0</v>
      </c>
      <c r="AK303" s="280">
        <f t="shared" si="58"/>
        <v>-3.4999999999999996E-3</v>
      </c>
      <c r="AL303" s="44"/>
      <c r="AM303" s="44"/>
      <c r="AN303" s="281">
        <f t="shared" si="59"/>
        <v>0</v>
      </c>
      <c r="AO303" s="44"/>
      <c r="AP303" s="235">
        <f t="shared" si="60"/>
        <v>0</v>
      </c>
      <c r="AQ303" s="44"/>
      <c r="AR303" s="282">
        <f t="shared" si="61"/>
        <v>0</v>
      </c>
      <c r="AS303" s="283">
        <f t="shared" si="62"/>
        <v>0</v>
      </c>
      <c r="AT303" s="44"/>
      <c r="AU303" s="44"/>
      <c r="AV303" s="44"/>
      <c r="AW303" s="44"/>
      <c r="AX303" s="44"/>
      <c r="AY303" s="44"/>
      <c r="AZ303" s="44"/>
      <c r="BA303" s="44"/>
      <c r="BB303" s="44"/>
      <c r="BC303" s="44"/>
      <c r="BD303" s="44"/>
      <c r="BE303" s="44"/>
      <c r="BF303" s="44"/>
      <c r="BG303" s="44"/>
      <c r="BH303" s="44"/>
    </row>
    <row r="304" spans="1:60" ht="35.1" customHeight="1" thickBot="1" x14ac:dyDescent="0.45">
      <c r="A304" s="41">
        <f t="shared" si="63"/>
        <v>302</v>
      </c>
      <c r="B304" s="42">
        <f>Hoja2!B311</f>
        <v>0</v>
      </c>
      <c r="C304" s="14">
        <f>Hoja2!P311</f>
        <v>0</v>
      </c>
      <c r="D304" s="16">
        <f>Hoja2!C311</f>
        <v>0</v>
      </c>
      <c r="E304" s="15">
        <f>Hoja4!J311</f>
        <v>0</v>
      </c>
      <c r="F304" s="15">
        <f>Hoja4!N311</f>
        <v>0</v>
      </c>
      <c r="G304" s="15"/>
      <c r="H304" s="15">
        <f t="shared" si="52"/>
        <v>0</v>
      </c>
      <c r="I304" s="15">
        <f t="shared" si="53"/>
        <v>0</v>
      </c>
      <c r="J304" s="289" t="s">
        <v>209</v>
      </c>
      <c r="K304" s="44"/>
      <c r="L304" s="44"/>
      <c r="M304" s="44"/>
      <c r="N304" s="44"/>
      <c r="O304" s="44"/>
      <c r="P304" s="44"/>
      <c r="Q304" s="44"/>
      <c r="R304" s="44"/>
      <c r="S304" s="262">
        <f t="shared" si="54"/>
        <v>0</v>
      </c>
      <c r="T304" s="266" t="str">
        <f t="shared" si="55"/>
        <v>Economico</v>
      </c>
      <c r="U304">
        <f>VLOOKUP(T304,TABLAS!$J$4:$L$9,3,FALSE)</f>
        <v>1320</v>
      </c>
      <c r="V304">
        <f t="shared" si="64"/>
        <v>2026</v>
      </c>
      <c r="W304" t="str">
        <f>INICIO!$C$28</f>
        <v>2026</v>
      </c>
      <c r="X304" s="268">
        <f t="shared" si="56"/>
        <v>0</v>
      </c>
      <c r="Y304" s="269" t="str">
        <f>IF(X304&lt;TABLAS!$P$18,TABLAS!$Q$18,IF(X304&lt;TABLAS!$P$19,TABLAS!$Q$19,IF(X304&lt;TABLAS!$P$20,TABLAS!$Q$20,IF(X304&lt;TABLAS!$P$21,TABLAS!$Q$21,IF(X304&lt;TABLAS!$P$22,TABLAS!$Q$22,IF(X304&lt;TABLAS!$P$23,TABLAS!$Q$23,IF(X304&lt;TABLAS!$P$24,TABLAS!$Q$24,IF(X304&lt;TABLAS!$P$25,TABLAS!$Q$25,IF(X304&lt;TABLAS!$P$26,TABLAS!$Q$26,IF(X304&lt;TABLAS!$P$27,TABLAS!$Q$27,IF(X304&gt;=TABLAS!$O$28,TABLAS!$Q$28)))))))))))</f>
        <v>0 a 5</v>
      </c>
      <c r="Z304" s="262">
        <f>VLOOKUP(Y304,TABLAS!$J$18:$K$28,2,FALSE)</f>
        <v>1</v>
      </c>
      <c r="AA304" s="274" t="s">
        <v>262</v>
      </c>
      <c r="AB304" s="262">
        <f>VLOOKUP(AA304,TABLAS!$K$34:$L$39,2,FALSE)</f>
        <v>1</v>
      </c>
      <c r="AC304" s="262" t="str">
        <f>INICIO!$C$11</f>
        <v>ZONA 6</v>
      </c>
      <c r="AD304" s="263">
        <f>VLOOKUP(AC304,TABLAS!$V$18:$W$28,2,FALSE)</f>
        <v>1.1000000000000001</v>
      </c>
      <c r="AE304" s="44"/>
      <c r="AF304" s="44"/>
      <c r="AG304" s="279">
        <f t="shared" si="57"/>
        <v>0</v>
      </c>
      <c r="AH304" s="255">
        <f>IF($AG304&lt;TABLAS!$O$4,TABLAS!$P$4,IF($AG304&lt;TABLAS!$O$5,TABLAS!$P$5,IF($AG304&lt;TABLAS!$O$6,TABLAS!$P$6,IF($AG304&gt;TABLAS!$N$7,TABLAS!$P$7))))</f>
        <v>1</v>
      </c>
      <c r="AI304" s="255">
        <f>VLOOKUP($AH304,TABLAS!$P$4:$R$7,3,FALSE)</f>
        <v>3.4999999999999996E-3</v>
      </c>
      <c r="AJ304" s="255">
        <f>VLOOKUP($AH$3,TABLAS!$P$4:$R$7,2,FALSE)</f>
        <v>0</v>
      </c>
      <c r="AK304" s="280">
        <f t="shared" si="58"/>
        <v>-3.4999999999999996E-3</v>
      </c>
      <c r="AL304" s="44"/>
      <c r="AM304" s="44"/>
      <c r="AN304" s="281">
        <f t="shared" si="59"/>
        <v>0</v>
      </c>
      <c r="AO304" s="44"/>
      <c r="AP304" s="235">
        <f t="shared" si="60"/>
        <v>0</v>
      </c>
      <c r="AQ304" s="44"/>
      <c r="AR304" s="282">
        <f t="shared" si="61"/>
        <v>0</v>
      </c>
      <c r="AS304" s="283">
        <f t="shared" si="62"/>
        <v>0</v>
      </c>
      <c r="AT304" s="44"/>
      <c r="AU304" s="44"/>
      <c r="AV304" s="44"/>
      <c r="AW304" s="44"/>
      <c r="AX304" s="44"/>
      <c r="AY304" s="44"/>
      <c r="AZ304" s="44"/>
      <c r="BA304" s="44"/>
      <c r="BB304" s="44"/>
      <c r="BC304" s="44"/>
      <c r="BD304" s="44"/>
      <c r="BE304" s="44"/>
      <c r="BF304" s="44"/>
      <c r="BG304" s="44"/>
      <c r="BH304" s="44"/>
    </row>
    <row r="305" spans="1:60" ht="35.1" customHeight="1" thickBot="1" x14ac:dyDescent="0.45">
      <c r="A305" s="41">
        <f t="shared" si="63"/>
        <v>303</v>
      </c>
      <c r="B305" s="42">
        <f>Hoja2!B312</f>
        <v>0</v>
      </c>
      <c r="C305" s="14">
        <f>Hoja2!P312</f>
        <v>0</v>
      </c>
      <c r="D305" s="16">
        <f>Hoja2!C312</f>
        <v>0</v>
      </c>
      <c r="E305" s="15">
        <f>Hoja4!J312</f>
        <v>0</v>
      </c>
      <c r="F305" s="15">
        <f>Hoja4!N312</f>
        <v>0</v>
      </c>
      <c r="G305" s="15"/>
      <c r="H305" s="15">
        <f t="shared" si="52"/>
        <v>0</v>
      </c>
      <c r="I305" s="15">
        <f t="shared" si="53"/>
        <v>0</v>
      </c>
      <c r="J305" s="289" t="s">
        <v>209</v>
      </c>
      <c r="K305" s="44"/>
      <c r="L305" s="44"/>
      <c r="M305" s="44"/>
      <c r="N305" s="44"/>
      <c r="O305" s="44"/>
      <c r="P305" s="44"/>
      <c r="Q305" s="44"/>
      <c r="R305" s="44"/>
      <c r="S305" s="262">
        <f t="shared" si="54"/>
        <v>0</v>
      </c>
      <c r="T305" s="266" t="str">
        <f t="shared" si="55"/>
        <v>Economico</v>
      </c>
      <c r="U305">
        <f>VLOOKUP(T305,TABLAS!$J$4:$L$9,3,FALSE)</f>
        <v>1320</v>
      </c>
      <c r="V305">
        <f t="shared" si="64"/>
        <v>2026</v>
      </c>
      <c r="W305" t="str">
        <f>INICIO!$C$28</f>
        <v>2026</v>
      </c>
      <c r="X305" s="268">
        <f t="shared" si="56"/>
        <v>0</v>
      </c>
      <c r="Y305" s="269" t="str">
        <f>IF(X305&lt;TABLAS!$P$18,TABLAS!$Q$18,IF(X305&lt;TABLAS!$P$19,TABLAS!$Q$19,IF(X305&lt;TABLAS!$P$20,TABLAS!$Q$20,IF(X305&lt;TABLAS!$P$21,TABLAS!$Q$21,IF(X305&lt;TABLAS!$P$22,TABLAS!$Q$22,IF(X305&lt;TABLAS!$P$23,TABLAS!$Q$23,IF(X305&lt;TABLAS!$P$24,TABLAS!$Q$24,IF(X305&lt;TABLAS!$P$25,TABLAS!$Q$25,IF(X305&lt;TABLAS!$P$26,TABLAS!$Q$26,IF(X305&lt;TABLAS!$P$27,TABLAS!$Q$27,IF(X305&gt;=TABLAS!$O$28,TABLAS!$Q$28)))))))))))</f>
        <v>0 a 5</v>
      </c>
      <c r="Z305" s="262">
        <f>VLOOKUP(Y305,TABLAS!$J$18:$K$28,2,FALSE)</f>
        <v>1</v>
      </c>
      <c r="AA305" s="274" t="s">
        <v>262</v>
      </c>
      <c r="AB305" s="262">
        <f>VLOOKUP(AA305,TABLAS!$K$34:$L$39,2,FALSE)</f>
        <v>1</v>
      </c>
      <c r="AC305" s="262" t="str">
        <f>INICIO!$C$11</f>
        <v>ZONA 6</v>
      </c>
      <c r="AD305" s="263">
        <f>VLOOKUP(AC305,TABLAS!$V$18:$W$28,2,FALSE)</f>
        <v>1.1000000000000001</v>
      </c>
      <c r="AE305" s="44"/>
      <c r="AF305" s="44"/>
      <c r="AG305" s="279">
        <f t="shared" si="57"/>
        <v>0</v>
      </c>
      <c r="AH305" s="255">
        <f>IF($AG305&lt;TABLAS!$O$4,TABLAS!$P$4,IF($AG305&lt;TABLAS!$O$5,TABLAS!$P$5,IF($AG305&lt;TABLAS!$O$6,TABLAS!$P$6,IF($AG305&gt;TABLAS!$N$7,TABLAS!$P$7))))</f>
        <v>1</v>
      </c>
      <c r="AI305" s="255">
        <f>VLOOKUP($AH305,TABLAS!$P$4:$R$7,3,FALSE)</f>
        <v>3.4999999999999996E-3</v>
      </c>
      <c r="AJ305" s="255">
        <f>VLOOKUP($AH$3,TABLAS!$P$4:$R$7,2,FALSE)</f>
        <v>0</v>
      </c>
      <c r="AK305" s="280">
        <f t="shared" si="58"/>
        <v>-3.4999999999999996E-3</v>
      </c>
      <c r="AL305" s="44"/>
      <c r="AM305" s="44"/>
      <c r="AN305" s="281">
        <f t="shared" si="59"/>
        <v>0</v>
      </c>
      <c r="AO305" s="44"/>
      <c r="AP305" s="235">
        <f t="shared" si="60"/>
        <v>0</v>
      </c>
      <c r="AQ305" s="44"/>
      <c r="AR305" s="282">
        <f t="shared" si="61"/>
        <v>0</v>
      </c>
      <c r="AS305" s="283">
        <f t="shared" si="62"/>
        <v>0</v>
      </c>
      <c r="AT305" s="44"/>
      <c r="AU305" s="44"/>
      <c r="AV305" s="44"/>
      <c r="AW305" s="44"/>
      <c r="AX305" s="44"/>
      <c r="AY305" s="44"/>
      <c r="AZ305" s="44"/>
      <c r="BA305" s="44"/>
      <c r="BB305" s="44"/>
      <c r="BC305" s="44"/>
      <c r="BD305" s="44"/>
      <c r="BE305" s="44"/>
      <c r="BF305" s="44"/>
      <c r="BG305" s="44"/>
      <c r="BH305" s="44"/>
    </row>
    <row r="306" spans="1:60" ht="35.1" customHeight="1" thickBot="1" x14ac:dyDescent="0.45">
      <c r="A306" s="41">
        <f t="shared" si="63"/>
        <v>304</v>
      </c>
      <c r="B306" s="42">
        <f>Hoja2!B313</f>
        <v>0</v>
      </c>
      <c r="C306" s="14">
        <f>Hoja2!P313</f>
        <v>0</v>
      </c>
      <c r="D306" s="16">
        <f>Hoja2!C313</f>
        <v>0</v>
      </c>
      <c r="E306" s="15">
        <f>Hoja4!J313</f>
        <v>0</v>
      </c>
      <c r="F306" s="15">
        <f>Hoja4!N313</f>
        <v>0</v>
      </c>
      <c r="G306" s="15"/>
      <c r="H306" s="15">
        <f t="shared" si="52"/>
        <v>0</v>
      </c>
      <c r="I306" s="15">
        <f t="shared" si="53"/>
        <v>0</v>
      </c>
      <c r="J306" s="289" t="s">
        <v>209</v>
      </c>
      <c r="K306" s="44"/>
      <c r="L306" s="44"/>
      <c r="M306" s="44"/>
      <c r="N306" s="44"/>
      <c r="O306" s="44"/>
      <c r="P306" s="44"/>
      <c r="Q306" s="44"/>
      <c r="R306" s="44"/>
      <c r="S306" s="262">
        <f t="shared" si="54"/>
        <v>0</v>
      </c>
      <c r="T306" s="266" t="str">
        <f t="shared" si="55"/>
        <v>Economico</v>
      </c>
      <c r="U306">
        <f>VLOOKUP(T306,TABLAS!$J$4:$L$9,3,FALSE)</f>
        <v>1320</v>
      </c>
      <c r="V306">
        <f t="shared" si="64"/>
        <v>2026</v>
      </c>
      <c r="W306" t="str">
        <f>INICIO!$C$28</f>
        <v>2026</v>
      </c>
      <c r="X306" s="268">
        <f t="shared" si="56"/>
        <v>0</v>
      </c>
      <c r="Y306" s="269" t="str">
        <f>IF(X306&lt;TABLAS!$P$18,TABLAS!$Q$18,IF(X306&lt;TABLAS!$P$19,TABLAS!$Q$19,IF(X306&lt;TABLAS!$P$20,TABLAS!$Q$20,IF(X306&lt;TABLAS!$P$21,TABLAS!$Q$21,IF(X306&lt;TABLAS!$P$22,TABLAS!$Q$22,IF(X306&lt;TABLAS!$P$23,TABLAS!$Q$23,IF(X306&lt;TABLAS!$P$24,TABLAS!$Q$24,IF(X306&lt;TABLAS!$P$25,TABLAS!$Q$25,IF(X306&lt;TABLAS!$P$26,TABLAS!$Q$26,IF(X306&lt;TABLAS!$P$27,TABLAS!$Q$27,IF(X306&gt;=TABLAS!$O$28,TABLAS!$Q$28)))))))))))</f>
        <v>0 a 5</v>
      </c>
      <c r="Z306" s="262">
        <f>VLOOKUP(Y306,TABLAS!$J$18:$K$28,2,FALSE)</f>
        <v>1</v>
      </c>
      <c r="AA306" s="274" t="s">
        <v>262</v>
      </c>
      <c r="AB306" s="262">
        <f>VLOOKUP(AA306,TABLAS!$K$34:$L$39,2,FALSE)</f>
        <v>1</v>
      </c>
      <c r="AC306" s="262" t="str">
        <f>INICIO!$C$11</f>
        <v>ZONA 6</v>
      </c>
      <c r="AD306" s="263">
        <f>VLOOKUP(AC306,TABLAS!$V$18:$W$28,2,FALSE)</f>
        <v>1.1000000000000001</v>
      </c>
      <c r="AE306" s="44"/>
      <c r="AF306" s="44"/>
      <c r="AG306" s="279">
        <f t="shared" si="57"/>
        <v>0</v>
      </c>
      <c r="AH306" s="255">
        <f>IF($AG306&lt;TABLAS!$O$4,TABLAS!$P$4,IF($AG306&lt;TABLAS!$O$5,TABLAS!$P$5,IF($AG306&lt;TABLAS!$O$6,TABLAS!$P$6,IF($AG306&gt;TABLAS!$N$7,TABLAS!$P$7))))</f>
        <v>1</v>
      </c>
      <c r="AI306" s="255">
        <f>VLOOKUP($AH306,TABLAS!$P$4:$R$7,3,FALSE)</f>
        <v>3.4999999999999996E-3</v>
      </c>
      <c r="AJ306" s="255">
        <f>VLOOKUP($AH$3,TABLAS!$P$4:$R$7,2,FALSE)</f>
        <v>0</v>
      </c>
      <c r="AK306" s="280">
        <f t="shared" si="58"/>
        <v>-3.4999999999999996E-3</v>
      </c>
      <c r="AL306" s="44"/>
      <c r="AM306" s="44"/>
      <c r="AN306" s="281">
        <f t="shared" si="59"/>
        <v>0</v>
      </c>
      <c r="AO306" s="44"/>
      <c r="AP306" s="235">
        <f t="shared" si="60"/>
        <v>0</v>
      </c>
      <c r="AQ306" s="44"/>
      <c r="AR306" s="282">
        <f t="shared" si="61"/>
        <v>0</v>
      </c>
      <c r="AS306" s="283">
        <f t="shared" si="62"/>
        <v>0</v>
      </c>
      <c r="AT306" s="44"/>
      <c r="AU306" s="44"/>
      <c r="AV306" s="44"/>
      <c r="AW306" s="44"/>
      <c r="AX306" s="44"/>
      <c r="AY306" s="44"/>
      <c r="AZ306" s="44"/>
      <c r="BA306" s="44"/>
      <c r="BB306" s="44"/>
      <c r="BC306" s="44"/>
      <c r="BD306" s="44"/>
      <c r="BE306" s="44"/>
      <c r="BF306" s="44"/>
      <c r="BG306" s="44"/>
      <c r="BH306" s="44"/>
    </row>
    <row r="307" spans="1:60" ht="35.1" customHeight="1" thickBot="1" x14ac:dyDescent="0.45">
      <c r="A307" s="22">
        <f t="shared" si="63"/>
        <v>305</v>
      </c>
      <c r="B307" s="43">
        <f>Hoja2!B314</f>
        <v>0</v>
      </c>
      <c r="C307" s="38">
        <f>Hoja2!P314</f>
        <v>0</v>
      </c>
      <c r="D307" s="39">
        <f>Hoja2!C314</f>
        <v>0</v>
      </c>
      <c r="E307" s="40">
        <f>Hoja4!J314</f>
        <v>0</v>
      </c>
      <c r="F307" s="40">
        <f>Hoja4!N314</f>
        <v>0</v>
      </c>
      <c r="G307" s="40"/>
      <c r="H307" s="40">
        <f t="shared" si="52"/>
        <v>0</v>
      </c>
      <c r="I307" s="40">
        <f t="shared" si="53"/>
        <v>0</v>
      </c>
      <c r="J307" s="290" t="s">
        <v>209</v>
      </c>
      <c r="K307" s="44"/>
      <c r="L307" s="44"/>
      <c r="M307" s="44"/>
      <c r="N307" s="44"/>
      <c r="O307" s="44"/>
      <c r="P307" s="44"/>
      <c r="Q307" s="44"/>
      <c r="R307" s="44"/>
      <c r="S307" s="262">
        <f t="shared" si="54"/>
        <v>0</v>
      </c>
      <c r="T307" s="266" t="str">
        <f t="shared" si="55"/>
        <v>Economico</v>
      </c>
      <c r="U307">
        <f>VLOOKUP(T307,TABLAS!$J$4:$L$9,3,FALSE)</f>
        <v>1320</v>
      </c>
      <c r="V307">
        <f t="shared" si="64"/>
        <v>2026</v>
      </c>
      <c r="W307" t="str">
        <f>INICIO!$C$28</f>
        <v>2026</v>
      </c>
      <c r="X307" s="268">
        <f t="shared" si="56"/>
        <v>0</v>
      </c>
      <c r="Y307" s="269" t="str">
        <f>IF(X307&lt;TABLAS!$P$18,TABLAS!$Q$18,IF(X307&lt;TABLAS!$P$19,TABLAS!$Q$19,IF(X307&lt;TABLAS!$P$20,TABLAS!$Q$20,IF(X307&lt;TABLAS!$P$21,TABLAS!$Q$21,IF(X307&lt;TABLAS!$P$22,TABLAS!$Q$22,IF(X307&lt;TABLAS!$P$23,TABLAS!$Q$23,IF(X307&lt;TABLAS!$P$24,TABLAS!$Q$24,IF(X307&lt;TABLAS!$P$25,TABLAS!$Q$25,IF(X307&lt;TABLAS!$P$26,TABLAS!$Q$26,IF(X307&lt;TABLAS!$P$27,TABLAS!$Q$27,IF(X307&gt;=TABLAS!$O$28,TABLAS!$Q$28)))))))))))</f>
        <v>0 a 5</v>
      </c>
      <c r="Z307" s="262">
        <f>VLOOKUP(Y307,TABLAS!$J$18:$K$28,2,FALSE)</f>
        <v>1</v>
      </c>
      <c r="AA307" s="274" t="s">
        <v>262</v>
      </c>
      <c r="AB307" s="262">
        <f>VLOOKUP(AA307,TABLAS!$K$34:$L$39,2,FALSE)</f>
        <v>1</v>
      </c>
      <c r="AC307" s="262" t="str">
        <f>INICIO!$C$11</f>
        <v>ZONA 6</v>
      </c>
      <c r="AD307" s="263">
        <f>VLOOKUP(AC307,TABLAS!$V$18:$W$28,2,FALSE)</f>
        <v>1.1000000000000001</v>
      </c>
      <c r="AE307" s="44"/>
      <c r="AF307" s="44"/>
      <c r="AG307" s="279">
        <f t="shared" si="57"/>
        <v>0</v>
      </c>
      <c r="AH307" s="255">
        <f>IF($AG307&lt;TABLAS!$O$4,TABLAS!$P$4,IF($AG307&lt;TABLAS!$O$5,TABLAS!$P$5,IF($AG307&lt;TABLAS!$O$6,TABLAS!$P$6,IF($AG307&gt;TABLAS!$N$7,TABLAS!$P$7))))</f>
        <v>1</v>
      </c>
      <c r="AI307" s="255">
        <f>VLOOKUP($AH307,TABLAS!$P$4:$R$7,3,FALSE)</f>
        <v>3.4999999999999996E-3</v>
      </c>
      <c r="AJ307" s="255">
        <f>VLOOKUP($AH$3,TABLAS!$P$4:$R$7,2,FALSE)</f>
        <v>0</v>
      </c>
      <c r="AK307" s="280">
        <f t="shared" si="58"/>
        <v>-3.4999999999999996E-3</v>
      </c>
      <c r="AL307" s="44"/>
      <c r="AM307" s="44"/>
      <c r="AN307" s="281">
        <f t="shared" si="59"/>
        <v>0</v>
      </c>
      <c r="AO307" s="44"/>
      <c r="AP307" s="235">
        <f t="shared" si="60"/>
        <v>0</v>
      </c>
      <c r="AQ307" s="44"/>
      <c r="AR307" s="282">
        <f t="shared" si="61"/>
        <v>0</v>
      </c>
      <c r="AS307" s="283">
        <f t="shared" si="62"/>
        <v>0</v>
      </c>
      <c r="AT307" s="44"/>
      <c r="AU307" s="44"/>
      <c r="AV307" s="44"/>
      <c r="AW307" s="44"/>
      <c r="AX307" s="44"/>
      <c r="AY307" s="44"/>
      <c r="AZ307" s="44"/>
      <c r="BA307" s="44"/>
      <c r="BB307" s="44"/>
      <c r="BC307" s="44"/>
      <c r="BD307" s="44"/>
      <c r="BE307" s="44"/>
      <c r="BF307" s="44"/>
      <c r="BG307" s="44"/>
      <c r="BH307" s="44"/>
    </row>
    <row r="308" spans="1:60" ht="35.1" customHeight="1" thickBot="1" x14ac:dyDescent="0.45">
      <c r="A308" s="41">
        <f t="shared" si="63"/>
        <v>306</v>
      </c>
      <c r="B308" s="42">
        <f>Hoja2!B315</f>
        <v>0</v>
      </c>
      <c r="C308" s="14">
        <f>Hoja2!P315</f>
        <v>0</v>
      </c>
      <c r="D308" s="16">
        <f>Hoja2!C315</f>
        <v>0</v>
      </c>
      <c r="E308" s="15">
        <f>Hoja4!J315</f>
        <v>0</v>
      </c>
      <c r="F308" s="15">
        <f>Hoja4!N315</f>
        <v>0</v>
      </c>
      <c r="G308" s="15"/>
      <c r="H308" s="15">
        <f t="shared" si="52"/>
        <v>0</v>
      </c>
      <c r="I308" s="15">
        <f t="shared" si="53"/>
        <v>0</v>
      </c>
      <c r="J308" s="289" t="s">
        <v>209</v>
      </c>
      <c r="K308" s="44"/>
      <c r="L308" s="44"/>
      <c r="M308" s="44"/>
      <c r="N308" s="44"/>
      <c r="O308" s="44"/>
      <c r="P308" s="44"/>
      <c r="Q308" s="44"/>
      <c r="R308" s="44"/>
      <c r="S308" s="262">
        <f t="shared" si="54"/>
        <v>0</v>
      </c>
      <c r="T308" s="266" t="str">
        <f t="shared" si="55"/>
        <v>Economico</v>
      </c>
      <c r="U308">
        <f>VLOOKUP(T308,TABLAS!$J$4:$L$9,3,FALSE)</f>
        <v>1320</v>
      </c>
      <c r="V308">
        <f t="shared" si="64"/>
        <v>2026</v>
      </c>
      <c r="W308" t="str">
        <f>INICIO!$C$28</f>
        <v>2026</v>
      </c>
      <c r="X308" s="268">
        <f t="shared" si="56"/>
        <v>0</v>
      </c>
      <c r="Y308" s="269" t="str">
        <f>IF(X308&lt;TABLAS!$P$18,TABLAS!$Q$18,IF(X308&lt;TABLAS!$P$19,TABLAS!$Q$19,IF(X308&lt;TABLAS!$P$20,TABLAS!$Q$20,IF(X308&lt;TABLAS!$P$21,TABLAS!$Q$21,IF(X308&lt;TABLAS!$P$22,TABLAS!$Q$22,IF(X308&lt;TABLAS!$P$23,TABLAS!$Q$23,IF(X308&lt;TABLAS!$P$24,TABLAS!$Q$24,IF(X308&lt;TABLAS!$P$25,TABLAS!$Q$25,IF(X308&lt;TABLAS!$P$26,TABLAS!$Q$26,IF(X308&lt;TABLAS!$P$27,TABLAS!$Q$27,IF(X308&gt;=TABLAS!$O$28,TABLAS!$Q$28)))))))))))</f>
        <v>0 a 5</v>
      </c>
      <c r="Z308" s="262">
        <f>VLOOKUP(Y308,TABLAS!$J$18:$K$28,2,FALSE)</f>
        <v>1</v>
      </c>
      <c r="AA308" s="274" t="s">
        <v>262</v>
      </c>
      <c r="AB308" s="262">
        <f>VLOOKUP(AA308,TABLAS!$K$34:$L$39,2,FALSE)</f>
        <v>1</v>
      </c>
      <c r="AC308" s="262" t="str">
        <f>INICIO!$C$11</f>
        <v>ZONA 6</v>
      </c>
      <c r="AD308" s="263">
        <f>VLOOKUP(AC308,TABLAS!$V$18:$W$28,2,FALSE)</f>
        <v>1.1000000000000001</v>
      </c>
      <c r="AE308" s="44"/>
      <c r="AF308" s="44"/>
      <c r="AG308" s="279">
        <f t="shared" si="57"/>
        <v>0</v>
      </c>
      <c r="AH308" s="255">
        <f>IF($AG308&lt;TABLAS!$O$4,TABLAS!$P$4,IF($AG308&lt;TABLAS!$O$5,TABLAS!$P$5,IF($AG308&lt;TABLAS!$O$6,TABLAS!$P$6,IF($AG308&gt;TABLAS!$N$7,TABLAS!$P$7))))</f>
        <v>1</v>
      </c>
      <c r="AI308" s="255">
        <f>VLOOKUP($AH308,TABLAS!$P$4:$R$7,3,FALSE)</f>
        <v>3.4999999999999996E-3</v>
      </c>
      <c r="AJ308" s="255">
        <f>VLOOKUP($AH$3,TABLAS!$P$4:$R$7,2,FALSE)</f>
        <v>0</v>
      </c>
      <c r="AK308" s="280">
        <f t="shared" si="58"/>
        <v>-3.4999999999999996E-3</v>
      </c>
      <c r="AL308" s="44"/>
      <c r="AM308" s="44"/>
      <c r="AN308" s="281">
        <f t="shared" si="59"/>
        <v>0</v>
      </c>
      <c r="AO308" s="44"/>
      <c r="AP308" s="235">
        <f t="shared" si="60"/>
        <v>0</v>
      </c>
      <c r="AQ308" s="44"/>
      <c r="AR308" s="282">
        <f t="shared" si="61"/>
        <v>0</v>
      </c>
      <c r="AS308" s="283">
        <f t="shared" si="62"/>
        <v>0</v>
      </c>
      <c r="AT308" s="44"/>
      <c r="AU308" s="44"/>
      <c r="AV308" s="44"/>
      <c r="AW308" s="44"/>
      <c r="AX308" s="44"/>
      <c r="AY308" s="44"/>
      <c r="AZ308" s="44"/>
      <c r="BA308" s="44"/>
      <c r="BB308" s="44"/>
      <c r="BC308" s="44"/>
      <c r="BD308" s="44"/>
      <c r="BE308" s="44"/>
      <c r="BF308" s="44"/>
      <c r="BG308" s="44"/>
      <c r="BH308" s="44"/>
    </row>
    <row r="309" spans="1:60" ht="35.1" customHeight="1" thickBot="1" x14ac:dyDescent="0.45">
      <c r="A309" s="41">
        <f t="shared" si="63"/>
        <v>307</v>
      </c>
      <c r="B309" s="42">
        <f>Hoja2!B316</f>
        <v>0</v>
      </c>
      <c r="C309" s="14">
        <f>Hoja2!P316</f>
        <v>0</v>
      </c>
      <c r="D309" s="16">
        <f>Hoja2!C316</f>
        <v>0</v>
      </c>
      <c r="E309" s="15">
        <f>Hoja4!J316</f>
        <v>0</v>
      </c>
      <c r="F309" s="15">
        <f>Hoja4!N316</f>
        <v>0</v>
      </c>
      <c r="G309" s="15"/>
      <c r="H309" s="15">
        <f t="shared" si="52"/>
        <v>0</v>
      </c>
      <c r="I309" s="15">
        <f t="shared" si="53"/>
        <v>0</v>
      </c>
      <c r="J309" s="289" t="s">
        <v>209</v>
      </c>
      <c r="K309" s="44"/>
      <c r="L309" s="44"/>
      <c r="M309" s="44"/>
      <c r="N309" s="44"/>
      <c r="O309" s="44"/>
      <c r="P309" s="44"/>
      <c r="Q309" s="44"/>
      <c r="R309" s="44"/>
      <c r="S309" s="262">
        <f t="shared" si="54"/>
        <v>0</v>
      </c>
      <c r="T309" s="266" t="str">
        <f t="shared" si="55"/>
        <v>Economico</v>
      </c>
      <c r="U309">
        <f>VLOOKUP(T309,TABLAS!$J$4:$L$9,3,FALSE)</f>
        <v>1320</v>
      </c>
      <c r="V309">
        <f t="shared" si="64"/>
        <v>2026</v>
      </c>
      <c r="W309" t="str">
        <f>INICIO!$C$28</f>
        <v>2026</v>
      </c>
      <c r="X309" s="268">
        <f t="shared" si="56"/>
        <v>0</v>
      </c>
      <c r="Y309" s="269" t="str">
        <f>IF(X309&lt;TABLAS!$P$18,TABLAS!$Q$18,IF(X309&lt;TABLAS!$P$19,TABLAS!$Q$19,IF(X309&lt;TABLAS!$P$20,TABLAS!$Q$20,IF(X309&lt;TABLAS!$P$21,TABLAS!$Q$21,IF(X309&lt;TABLAS!$P$22,TABLAS!$Q$22,IF(X309&lt;TABLAS!$P$23,TABLAS!$Q$23,IF(X309&lt;TABLAS!$P$24,TABLAS!$Q$24,IF(X309&lt;TABLAS!$P$25,TABLAS!$Q$25,IF(X309&lt;TABLAS!$P$26,TABLAS!$Q$26,IF(X309&lt;TABLAS!$P$27,TABLAS!$Q$27,IF(X309&gt;=TABLAS!$O$28,TABLAS!$Q$28)))))))))))</f>
        <v>0 a 5</v>
      </c>
      <c r="Z309" s="262">
        <f>VLOOKUP(Y309,TABLAS!$J$18:$K$28,2,FALSE)</f>
        <v>1</v>
      </c>
      <c r="AA309" s="274" t="s">
        <v>262</v>
      </c>
      <c r="AB309" s="262">
        <f>VLOOKUP(AA309,TABLAS!$K$34:$L$39,2,FALSE)</f>
        <v>1</v>
      </c>
      <c r="AC309" s="262" t="str">
        <f>INICIO!$C$11</f>
        <v>ZONA 6</v>
      </c>
      <c r="AD309" s="263">
        <f>VLOOKUP(AC309,TABLAS!$V$18:$W$28,2,FALSE)</f>
        <v>1.1000000000000001</v>
      </c>
      <c r="AE309" s="44"/>
      <c r="AF309" s="44"/>
      <c r="AG309" s="279">
        <f t="shared" si="57"/>
        <v>0</v>
      </c>
      <c r="AH309" s="255">
        <f>IF($AG309&lt;TABLAS!$O$4,TABLAS!$P$4,IF($AG309&lt;TABLAS!$O$5,TABLAS!$P$5,IF($AG309&lt;TABLAS!$O$6,TABLAS!$P$6,IF($AG309&gt;TABLAS!$N$7,TABLAS!$P$7))))</f>
        <v>1</v>
      </c>
      <c r="AI309" s="255">
        <f>VLOOKUP($AH309,TABLAS!$P$4:$R$7,3,FALSE)</f>
        <v>3.4999999999999996E-3</v>
      </c>
      <c r="AJ309" s="255">
        <f>VLOOKUP($AH$3,TABLAS!$P$4:$R$7,2,FALSE)</f>
        <v>0</v>
      </c>
      <c r="AK309" s="280">
        <f t="shared" si="58"/>
        <v>-3.4999999999999996E-3</v>
      </c>
      <c r="AL309" s="44"/>
      <c r="AM309" s="44"/>
      <c r="AN309" s="281">
        <f t="shared" si="59"/>
        <v>0</v>
      </c>
      <c r="AO309" s="44"/>
      <c r="AP309" s="235">
        <f t="shared" si="60"/>
        <v>0</v>
      </c>
      <c r="AQ309" s="44"/>
      <c r="AR309" s="282">
        <f t="shared" si="61"/>
        <v>0</v>
      </c>
      <c r="AS309" s="283">
        <f t="shared" si="62"/>
        <v>0</v>
      </c>
      <c r="AT309" s="44"/>
      <c r="AU309" s="44"/>
      <c r="AV309" s="44"/>
      <c r="AW309" s="44"/>
      <c r="AX309" s="44"/>
      <c r="AY309" s="44"/>
      <c r="AZ309" s="44"/>
      <c r="BA309" s="44"/>
      <c r="BB309" s="44"/>
      <c r="BC309" s="44"/>
      <c r="BD309" s="44"/>
      <c r="BE309" s="44"/>
      <c r="BF309" s="44"/>
      <c r="BG309" s="44"/>
      <c r="BH309" s="44"/>
    </row>
    <row r="310" spans="1:60" ht="35.1" customHeight="1" thickBot="1" x14ac:dyDescent="0.45">
      <c r="A310" s="41">
        <f t="shared" si="63"/>
        <v>308</v>
      </c>
      <c r="B310" s="42">
        <f>Hoja2!B317</f>
        <v>0</v>
      </c>
      <c r="C310" s="14">
        <f>Hoja2!P317</f>
        <v>0</v>
      </c>
      <c r="D310" s="16">
        <f>Hoja2!C317</f>
        <v>0</v>
      </c>
      <c r="E310" s="15">
        <f>Hoja4!J317</f>
        <v>0</v>
      </c>
      <c r="F310" s="15">
        <f>Hoja4!N317</f>
        <v>0</v>
      </c>
      <c r="G310" s="15"/>
      <c r="H310" s="15">
        <f t="shared" si="52"/>
        <v>0</v>
      </c>
      <c r="I310" s="15">
        <f t="shared" si="53"/>
        <v>0</v>
      </c>
      <c r="J310" s="289" t="s">
        <v>209</v>
      </c>
      <c r="K310" s="44"/>
      <c r="L310" s="44"/>
      <c r="M310" s="44"/>
      <c r="N310" s="44"/>
      <c r="O310" s="44"/>
      <c r="P310" s="44"/>
      <c r="Q310" s="44"/>
      <c r="R310" s="44"/>
      <c r="S310" s="262">
        <f t="shared" si="54"/>
        <v>0</v>
      </c>
      <c r="T310" s="266" t="str">
        <f t="shared" si="55"/>
        <v>Economico</v>
      </c>
      <c r="U310">
        <f>VLOOKUP(T310,TABLAS!$J$4:$L$9,3,FALSE)</f>
        <v>1320</v>
      </c>
      <c r="V310">
        <f t="shared" si="64"/>
        <v>2026</v>
      </c>
      <c r="W310" t="str">
        <f>INICIO!$C$28</f>
        <v>2026</v>
      </c>
      <c r="X310" s="268">
        <f t="shared" si="56"/>
        <v>0</v>
      </c>
      <c r="Y310" s="269" t="str">
        <f>IF(X310&lt;TABLAS!$P$18,TABLAS!$Q$18,IF(X310&lt;TABLAS!$P$19,TABLAS!$Q$19,IF(X310&lt;TABLAS!$P$20,TABLAS!$Q$20,IF(X310&lt;TABLAS!$P$21,TABLAS!$Q$21,IF(X310&lt;TABLAS!$P$22,TABLAS!$Q$22,IF(X310&lt;TABLAS!$P$23,TABLAS!$Q$23,IF(X310&lt;TABLAS!$P$24,TABLAS!$Q$24,IF(X310&lt;TABLAS!$P$25,TABLAS!$Q$25,IF(X310&lt;TABLAS!$P$26,TABLAS!$Q$26,IF(X310&lt;TABLAS!$P$27,TABLAS!$Q$27,IF(X310&gt;=TABLAS!$O$28,TABLAS!$Q$28)))))))))))</f>
        <v>0 a 5</v>
      </c>
      <c r="Z310" s="262">
        <f>VLOOKUP(Y310,TABLAS!$J$18:$K$28,2,FALSE)</f>
        <v>1</v>
      </c>
      <c r="AA310" s="274" t="s">
        <v>262</v>
      </c>
      <c r="AB310" s="262">
        <f>VLOOKUP(AA310,TABLAS!$K$34:$L$39,2,FALSE)</f>
        <v>1</v>
      </c>
      <c r="AC310" s="262" t="str">
        <f>INICIO!$C$11</f>
        <v>ZONA 6</v>
      </c>
      <c r="AD310" s="263">
        <f>VLOOKUP(AC310,TABLAS!$V$18:$W$28,2,FALSE)</f>
        <v>1.1000000000000001</v>
      </c>
      <c r="AE310" s="44"/>
      <c r="AF310" s="44"/>
      <c r="AG310" s="279">
        <f t="shared" si="57"/>
        <v>0</v>
      </c>
      <c r="AH310" s="255">
        <f>IF($AG310&lt;TABLAS!$O$4,TABLAS!$P$4,IF($AG310&lt;TABLAS!$O$5,TABLAS!$P$5,IF($AG310&lt;TABLAS!$O$6,TABLAS!$P$6,IF($AG310&gt;TABLAS!$N$7,TABLAS!$P$7))))</f>
        <v>1</v>
      </c>
      <c r="AI310" s="255">
        <f>VLOOKUP($AH310,TABLAS!$P$4:$R$7,3,FALSE)</f>
        <v>3.4999999999999996E-3</v>
      </c>
      <c r="AJ310" s="255">
        <f>VLOOKUP($AH$3,TABLAS!$P$4:$R$7,2,FALSE)</f>
        <v>0</v>
      </c>
      <c r="AK310" s="280">
        <f t="shared" si="58"/>
        <v>-3.4999999999999996E-3</v>
      </c>
      <c r="AL310" s="44"/>
      <c r="AM310" s="44"/>
      <c r="AN310" s="281">
        <f t="shared" si="59"/>
        <v>0</v>
      </c>
      <c r="AO310" s="44"/>
      <c r="AP310" s="235">
        <f t="shared" si="60"/>
        <v>0</v>
      </c>
      <c r="AQ310" s="44"/>
      <c r="AR310" s="282">
        <f t="shared" si="61"/>
        <v>0</v>
      </c>
      <c r="AS310" s="283">
        <f t="shared" si="62"/>
        <v>0</v>
      </c>
      <c r="AT310" s="44"/>
      <c r="AU310" s="44"/>
      <c r="AV310" s="44"/>
      <c r="AW310" s="44"/>
      <c r="AX310" s="44"/>
      <c r="AY310" s="44"/>
      <c r="AZ310" s="44"/>
      <c r="BA310" s="44"/>
      <c r="BB310" s="44"/>
      <c r="BC310" s="44"/>
      <c r="BD310" s="44"/>
      <c r="BE310" s="44"/>
      <c r="BF310" s="44"/>
      <c r="BG310" s="44"/>
      <c r="BH310" s="44"/>
    </row>
    <row r="311" spans="1:60" ht="35.1" customHeight="1" thickBot="1" x14ac:dyDescent="0.45">
      <c r="A311" s="41">
        <f t="shared" si="63"/>
        <v>309</v>
      </c>
      <c r="B311" s="42">
        <f>Hoja2!B318</f>
        <v>0</v>
      </c>
      <c r="C311" s="14">
        <f>Hoja2!P318</f>
        <v>0</v>
      </c>
      <c r="D311" s="16">
        <f>Hoja2!C318</f>
        <v>0</v>
      </c>
      <c r="E311" s="15">
        <f>Hoja4!J318</f>
        <v>0</v>
      </c>
      <c r="F311" s="15">
        <f>Hoja4!N318</f>
        <v>0</v>
      </c>
      <c r="G311" s="15"/>
      <c r="H311" s="15">
        <f t="shared" si="52"/>
        <v>0</v>
      </c>
      <c r="I311" s="15">
        <f t="shared" si="53"/>
        <v>0</v>
      </c>
      <c r="J311" s="289" t="s">
        <v>209</v>
      </c>
      <c r="K311" s="44"/>
      <c r="L311" s="44"/>
      <c r="M311" s="44"/>
      <c r="N311" s="44"/>
      <c r="O311" s="44"/>
      <c r="P311" s="44"/>
      <c r="Q311" s="44"/>
      <c r="R311" s="44"/>
      <c r="S311" s="262">
        <f t="shared" si="54"/>
        <v>0</v>
      </c>
      <c r="T311" s="266" t="str">
        <f t="shared" si="55"/>
        <v>Economico</v>
      </c>
      <c r="U311">
        <f>VLOOKUP(T311,TABLAS!$J$4:$L$9,3,FALSE)</f>
        <v>1320</v>
      </c>
      <c r="V311">
        <f t="shared" si="64"/>
        <v>2026</v>
      </c>
      <c r="W311" t="str">
        <f>INICIO!$C$28</f>
        <v>2026</v>
      </c>
      <c r="X311" s="268">
        <f t="shared" si="56"/>
        <v>0</v>
      </c>
      <c r="Y311" s="269" t="str">
        <f>IF(X311&lt;TABLAS!$P$18,TABLAS!$Q$18,IF(X311&lt;TABLAS!$P$19,TABLAS!$Q$19,IF(X311&lt;TABLAS!$P$20,TABLAS!$Q$20,IF(X311&lt;TABLAS!$P$21,TABLAS!$Q$21,IF(X311&lt;TABLAS!$P$22,TABLAS!$Q$22,IF(X311&lt;TABLAS!$P$23,TABLAS!$Q$23,IF(X311&lt;TABLAS!$P$24,TABLAS!$Q$24,IF(X311&lt;TABLAS!$P$25,TABLAS!$Q$25,IF(X311&lt;TABLAS!$P$26,TABLAS!$Q$26,IF(X311&lt;TABLAS!$P$27,TABLAS!$Q$27,IF(X311&gt;=TABLAS!$O$28,TABLAS!$Q$28)))))))))))</f>
        <v>0 a 5</v>
      </c>
      <c r="Z311" s="262">
        <f>VLOOKUP(Y311,TABLAS!$J$18:$K$28,2,FALSE)</f>
        <v>1</v>
      </c>
      <c r="AA311" s="274" t="s">
        <v>262</v>
      </c>
      <c r="AB311" s="262">
        <f>VLOOKUP(AA311,TABLAS!$K$34:$L$39,2,FALSE)</f>
        <v>1</v>
      </c>
      <c r="AC311" s="262" t="str">
        <f>INICIO!$C$11</f>
        <v>ZONA 6</v>
      </c>
      <c r="AD311" s="263">
        <f>VLOOKUP(AC311,TABLAS!$V$18:$W$28,2,FALSE)</f>
        <v>1.1000000000000001</v>
      </c>
      <c r="AE311" s="44"/>
      <c r="AF311" s="44"/>
      <c r="AG311" s="279">
        <f t="shared" si="57"/>
        <v>0</v>
      </c>
      <c r="AH311" s="255">
        <f>IF($AG311&lt;TABLAS!$O$4,TABLAS!$P$4,IF($AG311&lt;TABLAS!$O$5,TABLAS!$P$5,IF($AG311&lt;TABLAS!$O$6,TABLAS!$P$6,IF($AG311&gt;TABLAS!$N$7,TABLAS!$P$7))))</f>
        <v>1</v>
      </c>
      <c r="AI311" s="255">
        <f>VLOOKUP($AH311,TABLAS!$P$4:$R$7,3,FALSE)</f>
        <v>3.4999999999999996E-3</v>
      </c>
      <c r="AJ311" s="255">
        <f>VLOOKUP($AH$3,TABLAS!$P$4:$R$7,2,FALSE)</f>
        <v>0</v>
      </c>
      <c r="AK311" s="280">
        <f t="shared" si="58"/>
        <v>-3.4999999999999996E-3</v>
      </c>
      <c r="AL311" s="44"/>
      <c r="AM311" s="44"/>
      <c r="AN311" s="281">
        <f t="shared" si="59"/>
        <v>0</v>
      </c>
      <c r="AO311" s="44"/>
      <c r="AP311" s="235">
        <f t="shared" si="60"/>
        <v>0</v>
      </c>
      <c r="AQ311" s="44"/>
      <c r="AR311" s="282">
        <f t="shared" si="61"/>
        <v>0</v>
      </c>
      <c r="AS311" s="283">
        <f t="shared" si="62"/>
        <v>0</v>
      </c>
      <c r="AT311" s="44"/>
      <c r="AU311" s="44"/>
      <c r="AV311" s="44"/>
      <c r="AW311" s="44"/>
      <c r="AX311" s="44"/>
      <c r="AY311" s="44"/>
      <c r="AZ311" s="44"/>
      <c r="BA311" s="44"/>
      <c r="BB311" s="44"/>
      <c r="BC311" s="44"/>
      <c r="BD311" s="44"/>
      <c r="BE311" s="44"/>
      <c r="BF311" s="44"/>
      <c r="BG311" s="44"/>
      <c r="BH311" s="44"/>
    </row>
    <row r="312" spans="1:60" ht="35.1" customHeight="1" thickBot="1" x14ac:dyDescent="0.45">
      <c r="A312" s="22">
        <f t="shared" si="63"/>
        <v>310</v>
      </c>
      <c r="B312" s="43">
        <f>Hoja2!B319</f>
        <v>0</v>
      </c>
      <c r="C312" s="38">
        <f>Hoja2!P319</f>
        <v>0</v>
      </c>
      <c r="D312" s="39">
        <f>Hoja2!C319</f>
        <v>0</v>
      </c>
      <c r="E312" s="40">
        <f>Hoja4!J319</f>
        <v>0</v>
      </c>
      <c r="F312" s="40">
        <f>Hoja4!N319</f>
        <v>0</v>
      </c>
      <c r="G312" s="40"/>
      <c r="H312" s="40">
        <f t="shared" si="52"/>
        <v>0</v>
      </c>
      <c r="I312" s="40">
        <f t="shared" si="53"/>
        <v>0</v>
      </c>
      <c r="J312" s="290" t="s">
        <v>209</v>
      </c>
      <c r="K312" s="44"/>
      <c r="L312" s="44"/>
      <c r="M312" s="44"/>
      <c r="N312" s="44"/>
      <c r="O312" s="44"/>
      <c r="P312" s="44"/>
      <c r="Q312" s="44"/>
      <c r="R312" s="44"/>
      <c r="S312" s="262">
        <f t="shared" si="54"/>
        <v>0</v>
      </c>
      <c r="T312" s="266" t="str">
        <f t="shared" si="55"/>
        <v>Economico</v>
      </c>
      <c r="U312">
        <f>VLOOKUP(T312,TABLAS!$J$4:$L$9,3,FALSE)</f>
        <v>1320</v>
      </c>
      <c r="V312">
        <f t="shared" si="64"/>
        <v>2026</v>
      </c>
      <c r="W312" t="str">
        <f>INICIO!$C$28</f>
        <v>2026</v>
      </c>
      <c r="X312" s="268">
        <f t="shared" si="56"/>
        <v>0</v>
      </c>
      <c r="Y312" s="269" t="str">
        <f>IF(X312&lt;TABLAS!$P$18,TABLAS!$Q$18,IF(X312&lt;TABLAS!$P$19,TABLAS!$Q$19,IF(X312&lt;TABLAS!$P$20,TABLAS!$Q$20,IF(X312&lt;TABLAS!$P$21,TABLAS!$Q$21,IF(X312&lt;TABLAS!$P$22,TABLAS!$Q$22,IF(X312&lt;TABLAS!$P$23,TABLAS!$Q$23,IF(X312&lt;TABLAS!$P$24,TABLAS!$Q$24,IF(X312&lt;TABLAS!$P$25,TABLAS!$Q$25,IF(X312&lt;TABLAS!$P$26,TABLAS!$Q$26,IF(X312&lt;TABLAS!$P$27,TABLAS!$Q$27,IF(X312&gt;=TABLAS!$O$28,TABLAS!$Q$28)))))))))))</f>
        <v>0 a 5</v>
      </c>
      <c r="Z312" s="262">
        <f>VLOOKUP(Y312,TABLAS!$J$18:$K$28,2,FALSE)</f>
        <v>1</v>
      </c>
      <c r="AA312" s="274" t="s">
        <v>262</v>
      </c>
      <c r="AB312" s="262">
        <f>VLOOKUP(AA312,TABLAS!$K$34:$L$39,2,FALSE)</f>
        <v>1</v>
      </c>
      <c r="AC312" s="262" t="str">
        <f>INICIO!$C$11</f>
        <v>ZONA 6</v>
      </c>
      <c r="AD312" s="263">
        <f>VLOOKUP(AC312,TABLAS!$V$18:$W$28,2,FALSE)</f>
        <v>1.1000000000000001</v>
      </c>
      <c r="AE312" s="44"/>
      <c r="AF312" s="44"/>
      <c r="AG312" s="279">
        <f t="shared" si="57"/>
        <v>0</v>
      </c>
      <c r="AH312" s="255">
        <f>IF($AG312&lt;TABLAS!$O$4,TABLAS!$P$4,IF($AG312&lt;TABLAS!$O$5,TABLAS!$P$5,IF($AG312&lt;TABLAS!$O$6,TABLAS!$P$6,IF($AG312&gt;TABLAS!$N$7,TABLAS!$P$7))))</f>
        <v>1</v>
      </c>
      <c r="AI312" s="255">
        <f>VLOOKUP($AH312,TABLAS!$P$4:$R$7,3,FALSE)</f>
        <v>3.4999999999999996E-3</v>
      </c>
      <c r="AJ312" s="255">
        <f>VLOOKUP($AH$3,TABLAS!$P$4:$R$7,2,FALSE)</f>
        <v>0</v>
      </c>
      <c r="AK312" s="280">
        <f t="shared" si="58"/>
        <v>-3.4999999999999996E-3</v>
      </c>
      <c r="AL312" s="44"/>
      <c r="AM312" s="44"/>
      <c r="AN312" s="281">
        <f t="shared" si="59"/>
        <v>0</v>
      </c>
      <c r="AO312" s="44"/>
      <c r="AP312" s="235">
        <f t="shared" si="60"/>
        <v>0</v>
      </c>
      <c r="AQ312" s="44"/>
      <c r="AR312" s="282">
        <f t="shared" si="61"/>
        <v>0</v>
      </c>
      <c r="AS312" s="283">
        <f t="shared" si="62"/>
        <v>0</v>
      </c>
      <c r="AT312" s="44"/>
      <c r="AU312" s="44"/>
      <c r="AV312" s="44"/>
      <c r="AW312" s="44"/>
      <c r="AX312" s="44"/>
      <c r="AY312" s="44"/>
      <c r="AZ312" s="44"/>
      <c r="BA312" s="44"/>
      <c r="BB312" s="44"/>
      <c r="BC312" s="44"/>
      <c r="BD312" s="44"/>
      <c r="BE312" s="44"/>
      <c r="BF312" s="44"/>
      <c r="BG312" s="44"/>
      <c r="BH312" s="44"/>
    </row>
    <row r="313" spans="1:60" ht="35.1" customHeight="1" thickBot="1" x14ac:dyDescent="0.45">
      <c r="A313" s="41">
        <f t="shared" si="63"/>
        <v>311</v>
      </c>
      <c r="B313" s="42">
        <f>Hoja2!B320</f>
        <v>0</v>
      </c>
      <c r="C313" s="14">
        <f>Hoja2!P320</f>
        <v>0</v>
      </c>
      <c r="D313" s="16">
        <f>Hoja2!C320</f>
        <v>0</v>
      </c>
      <c r="E313" s="15">
        <f>Hoja4!J320</f>
        <v>0</v>
      </c>
      <c r="F313" s="15">
        <f>Hoja4!N320</f>
        <v>0</v>
      </c>
      <c r="G313" s="15"/>
      <c r="H313" s="15">
        <f t="shared" si="52"/>
        <v>0</v>
      </c>
      <c r="I313" s="15">
        <f t="shared" si="53"/>
        <v>0</v>
      </c>
      <c r="J313" s="289" t="s">
        <v>209</v>
      </c>
      <c r="K313" s="44"/>
      <c r="L313" s="44"/>
      <c r="M313" s="44"/>
      <c r="N313" s="44"/>
      <c r="O313" s="44"/>
      <c r="P313" s="44"/>
      <c r="Q313" s="44"/>
      <c r="R313" s="44"/>
      <c r="S313" s="262">
        <f t="shared" si="54"/>
        <v>0</v>
      </c>
      <c r="T313" s="266" t="str">
        <f t="shared" si="55"/>
        <v>Economico</v>
      </c>
      <c r="U313">
        <f>VLOOKUP(T313,TABLAS!$J$4:$L$9,3,FALSE)</f>
        <v>1320</v>
      </c>
      <c r="V313">
        <f t="shared" si="64"/>
        <v>2026</v>
      </c>
      <c r="W313" t="str">
        <f>INICIO!$C$28</f>
        <v>2026</v>
      </c>
      <c r="X313" s="268">
        <f t="shared" si="56"/>
        <v>0</v>
      </c>
      <c r="Y313" s="269" t="str">
        <f>IF(X313&lt;TABLAS!$P$18,TABLAS!$Q$18,IF(X313&lt;TABLAS!$P$19,TABLAS!$Q$19,IF(X313&lt;TABLAS!$P$20,TABLAS!$Q$20,IF(X313&lt;TABLAS!$P$21,TABLAS!$Q$21,IF(X313&lt;TABLAS!$P$22,TABLAS!$Q$22,IF(X313&lt;TABLAS!$P$23,TABLAS!$Q$23,IF(X313&lt;TABLAS!$P$24,TABLAS!$Q$24,IF(X313&lt;TABLAS!$P$25,TABLAS!$Q$25,IF(X313&lt;TABLAS!$P$26,TABLAS!$Q$26,IF(X313&lt;TABLAS!$P$27,TABLAS!$Q$27,IF(X313&gt;=TABLAS!$O$28,TABLAS!$Q$28)))))))))))</f>
        <v>0 a 5</v>
      </c>
      <c r="Z313" s="262">
        <f>VLOOKUP(Y313,TABLAS!$J$18:$K$28,2,FALSE)</f>
        <v>1</v>
      </c>
      <c r="AA313" s="274" t="s">
        <v>262</v>
      </c>
      <c r="AB313" s="262">
        <f>VLOOKUP(AA313,TABLAS!$K$34:$L$39,2,FALSE)</f>
        <v>1</v>
      </c>
      <c r="AC313" s="262" t="str">
        <f>INICIO!$C$11</f>
        <v>ZONA 6</v>
      </c>
      <c r="AD313" s="263">
        <f>VLOOKUP(AC313,TABLAS!$V$18:$W$28,2,FALSE)</f>
        <v>1.1000000000000001</v>
      </c>
      <c r="AE313" s="44"/>
      <c r="AF313" s="44"/>
      <c r="AG313" s="279">
        <f t="shared" si="57"/>
        <v>0</v>
      </c>
      <c r="AH313" s="255">
        <f>IF($AG313&lt;TABLAS!$O$4,TABLAS!$P$4,IF($AG313&lt;TABLAS!$O$5,TABLAS!$P$5,IF($AG313&lt;TABLAS!$O$6,TABLAS!$P$6,IF($AG313&gt;TABLAS!$N$7,TABLAS!$P$7))))</f>
        <v>1</v>
      </c>
      <c r="AI313" s="255">
        <f>VLOOKUP($AH313,TABLAS!$P$4:$R$7,3,FALSE)</f>
        <v>3.4999999999999996E-3</v>
      </c>
      <c r="AJ313" s="255">
        <f>VLOOKUP($AH$3,TABLAS!$P$4:$R$7,2,FALSE)</f>
        <v>0</v>
      </c>
      <c r="AK313" s="280">
        <f t="shared" si="58"/>
        <v>-3.4999999999999996E-3</v>
      </c>
      <c r="AL313" s="44"/>
      <c r="AM313" s="44"/>
      <c r="AN313" s="281">
        <f t="shared" si="59"/>
        <v>0</v>
      </c>
      <c r="AO313" s="44"/>
      <c r="AP313" s="235">
        <f t="shared" si="60"/>
        <v>0</v>
      </c>
      <c r="AQ313" s="44"/>
      <c r="AR313" s="282">
        <f t="shared" si="61"/>
        <v>0</v>
      </c>
      <c r="AS313" s="283">
        <f t="shared" si="62"/>
        <v>0</v>
      </c>
      <c r="AT313" s="44"/>
      <c r="AU313" s="44"/>
      <c r="AV313" s="44"/>
      <c r="AW313" s="44"/>
      <c r="AX313" s="44"/>
      <c r="AY313" s="44"/>
      <c r="AZ313" s="44"/>
      <c r="BA313" s="44"/>
      <c r="BB313" s="44"/>
      <c r="BC313" s="44"/>
      <c r="BD313" s="44"/>
      <c r="BE313" s="44"/>
      <c r="BF313" s="44"/>
      <c r="BG313" s="44"/>
      <c r="BH313" s="44"/>
    </row>
    <row r="314" spans="1:60" ht="35.1" customHeight="1" thickBot="1" x14ac:dyDescent="0.45">
      <c r="A314" s="41">
        <f t="shared" si="63"/>
        <v>312</v>
      </c>
      <c r="B314" s="42">
        <f>Hoja2!B321</f>
        <v>0</v>
      </c>
      <c r="C314" s="14">
        <f>Hoja2!P321</f>
        <v>0</v>
      </c>
      <c r="D314" s="16">
        <f>Hoja2!C321</f>
        <v>0</v>
      </c>
      <c r="E314" s="15">
        <f>Hoja4!J321</f>
        <v>0</v>
      </c>
      <c r="F314" s="15">
        <f>Hoja4!N321</f>
        <v>0</v>
      </c>
      <c r="G314" s="15"/>
      <c r="H314" s="15">
        <f t="shared" si="52"/>
        <v>0</v>
      </c>
      <c r="I314" s="15">
        <f t="shared" si="53"/>
        <v>0</v>
      </c>
      <c r="J314" s="289" t="s">
        <v>209</v>
      </c>
      <c r="K314" s="44"/>
      <c r="L314" s="44"/>
      <c r="M314" s="44"/>
      <c r="N314" s="44"/>
      <c r="O314" s="44"/>
      <c r="P314" s="44"/>
      <c r="Q314" s="44"/>
      <c r="R314" s="44"/>
      <c r="S314" s="262">
        <f t="shared" si="54"/>
        <v>0</v>
      </c>
      <c r="T314" s="266" t="str">
        <f t="shared" si="55"/>
        <v>Economico</v>
      </c>
      <c r="U314">
        <f>VLOOKUP(T314,TABLAS!$J$4:$L$9,3,FALSE)</f>
        <v>1320</v>
      </c>
      <c r="V314">
        <f t="shared" si="64"/>
        <v>2026</v>
      </c>
      <c r="W314" t="str">
        <f>INICIO!$C$28</f>
        <v>2026</v>
      </c>
      <c r="X314" s="268">
        <f t="shared" si="56"/>
        <v>0</v>
      </c>
      <c r="Y314" s="269" t="str">
        <f>IF(X314&lt;TABLAS!$P$18,TABLAS!$Q$18,IF(X314&lt;TABLAS!$P$19,TABLAS!$Q$19,IF(X314&lt;TABLAS!$P$20,TABLAS!$Q$20,IF(X314&lt;TABLAS!$P$21,TABLAS!$Q$21,IF(X314&lt;TABLAS!$P$22,TABLAS!$Q$22,IF(X314&lt;TABLAS!$P$23,TABLAS!$Q$23,IF(X314&lt;TABLAS!$P$24,TABLAS!$Q$24,IF(X314&lt;TABLAS!$P$25,TABLAS!$Q$25,IF(X314&lt;TABLAS!$P$26,TABLAS!$Q$26,IF(X314&lt;TABLAS!$P$27,TABLAS!$Q$27,IF(X314&gt;=TABLAS!$O$28,TABLAS!$Q$28)))))))))))</f>
        <v>0 a 5</v>
      </c>
      <c r="Z314" s="262">
        <f>VLOOKUP(Y314,TABLAS!$J$18:$K$28,2,FALSE)</f>
        <v>1</v>
      </c>
      <c r="AA314" s="274" t="s">
        <v>262</v>
      </c>
      <c r="AB314" s="262">
        <f>VLOOKUP(AA314,TABLAS!$K$34:$L$39,2,FALSE)</f>
        <v>1</v>
      </c>
      <c r="AC314" s="262" t="str">
        <f>INICIO!$C$11</f>
        <v>ZONA 6</v>
      </c>
      <c r="AD314" s="263">
        <f>VLOOKUP(AC314,TABLAS!$V$18:$W$28,2,FALSE)</f>
        <v>1.1000000000000001</v>
      </c>
      <c r="AE314" s="44"/>
      <c r="AF314" s="44"/>
      <c r="AG314" s="279">
        <f t="shared" si="57"/>
        <v>0</v>
      </c>
      <c r="AH314" s="255">
        <f>IF($AG314&lt;TABLAS!$O$4,TABLAS!$P$4,IF($AG314&lt;TABLAS!$O$5,TABLAS!$P$5,IF($AG314&lt;TABLAS!$O$6,TABLAS!$P$6,IF($AG314&gt;TABLAS!$N$7,TABLAS!$P$7))))</f>
        <v>1</v>
      </c>
      <c r="AI314" s="255">
        <f>VLOOKUP($AH314,TABLAS!$P$4:$R$7,3,FALSE)</f>
        <v>3.4999999999999996E-3</v>
      </c>
      <c r="AJ314" s="255">
        <f>VLOOKUP($AH$3,TABLAS!$P$4:$R$7,2,FALSE)</f>
        <v>0</v>
      </c>
      <c r="AK314" s="280">
        <f t="shared" si="58"/>
        <v>-3.4999999999999996E-3</v>
      </c>
      <c r="AL314" s="44"/>
      <c r="AM314" s="44"/>
      <c r="AN314" s="281">
        <f t="shared" si="59"/>
        <v>0</v>
      </c>
      <c r="AO314" s="44"/>
      <c r="AP314" s="235">
        <f t="shared" si="60"/>
        <v>0</v>
      </c>
      <c r="AQ314" s="44"/>
      <c r="AR314" s="282">
        <f t="shared" si="61"/>
        <v>0</v>
      </c>
      <c r="AS314" s="283">
        <f t="shared" si="62"/>
        <v>0</v>
      </c>
      <c r="AT314" s="44"/>
      <c r="AU314" s="44"/>
      <c r="AV314" s="44"/>
      <c r="AW314" s="44"/>
      <c r="AX314" s="44"/>
      <c r="AY314" s="44"/>
      <c r="AZ314" s="44"/>
      <c r="BA314" s="44"/>
      <c r="BB314" s="44"/>
      <c r="BC314" s="44"/>
      <c r="BD314" s="44"/>
      <c r="BE314" s="44"/>
      <c r="BF314" s="44"/>
      <c r="BG314" s="44"/>
      <c r="BH314" s="44"/>
    </row>
    <row r="315" spans="1:60" ht="35.1" customHeight="1" thickBot="1" x14ac:dyDescent="0.45">
      <c r="A315" s="41">
        <f t="shared" si="63"/>
        <v>313</v>
      </c>
      <c r="B315" s="42">
        <f>Hoja2!B322</f>
        <v>0</v>
      </c>
      <c r="C315" s="14">
        <f>Hoja2!P322</f>
        <v>0</v>
      </c>
      <c r="D315" s="16">
        <f>Hoja2!C322</f>
        <v>0</v>
      </c>
      <c r="E315" s="15">
        <f>Hoja4!J322</f>
        <v>0</v>
      </c>
      <c r="F315" s="15">
        <f>Hoja4!N322</f>
        <v>0</v>
      </c>
      <c r="G315" s="15"/>
      <c r="H315" s="15">
        <f t="shared" si="52"/>
        <v>0</v>
      </c>
      <c r="I315" s="15">
        <f t="shared" si="53"/>
        <v>0</v>
      </c>
      <c r="J315" s="289" t="s">
        <v>209</v>
      </c>
      <c r="K315" s="44"/>
      <c r="L315" s="44"/>
      <c r="M315" s="44"/>
      <c r="N315" s="44"/>
      <c r="O315" s="44"/>
      <c r="P315" s="44"/>
      <c r="Q315" s="44"/>
      <c r="R315" s="44"/>
      <c r="S315" s="262">
        <f t="shared" si="54"/>
        <v>0</v>
      </c>
      <c r="T315" s="266" t="str">
        <f t="shared" si="55"/>
        <v>Economico</v>
      </c>
      <c r="U315">
        <f>VLOOKUP(T315,TABLAS!$J$4:$L$9,3,FALSE)</f>
        <v>1320</v>
      </c>
      <c r="V315">
        <f t="shared" si="64"/>
        <v>2026</v>
      </c>
      <c r="W315" t="str">
        <f>INICIO!$C$28</f>
        <v>2026</v>
      </c>
      <c r="X315" s="268">
        <f t="shared" si="56"/>
        <v>0</v>
      </c>
      <c r="Y315" s="269" t="str">
        <f>IF(X315&lt;TABLAS!$P$18,TABLAS!$Q$18,IF(X315&lt;TABLAS!$P$19,TABLAS!$Q$19,IF(X315&lt;TABLAS!$P$20,TABLAS!$Q$20,IF(X315&lt;TABLAS!$P$21,TABLAS!$Q$21,IF(X315&lt;TABLAS!$P$22,TABLAS!$Q$22,IF(X315&lt;TABLAS!$P$23,TABLAS!$Q$23,IF(X315&lt;TABLAS!$P$24,TABLAS!$Q$24,IF(X315&lt;TABLAS!$P$25,TABLAS!$Q$25,IF(X315&lt;TABLAS!$P$26,TABLAS!$Q$26,IF(X315&lt;TABLAS!$P$27,TABLAS!$Q$27,IF(X315&gt;=TABLAS!$O$28,TABLAS!$Q$28)))))))))))</f>
        <v>0 a 5</v>
      </c>
      <c r="Z315" s="262">
        <f>VLOOKUP(Y315,TABLAS!$J$18:$K$28,2,FALSE)</f>
        <v>1</v>
      </c>
      <c r="AA315" s="274" t="s">
        <v>262</v>
      </c>
      <c r="AB315" s="262">
        <f>VLOOKUP(AA315,TABLAS!$K$34:$L$39,2,FALSE)</f>
        <v>1</v>
      </c>
      <c r="AC315" s="262" t="str">
        <f>INICIO!$C$11</f>
        <v>ZONA 6</v>
      </c>
      <c r="AD315" s="263">
        <f>VLOOKUP(AC315,TABLAS!$V$18:$W$28,2,FALSE)</f>
        <v>1.1000000000000001</v>
      </c>
      <c r="AE315" s="44"/>
      <c r="AF315" s="44"/>
      <c r="AG315" s="279">
        <f t="shared" si="57"/>
        <v>0</v>
      </c>
      <c r="AH315" s="255">
        <f>IF($AG315&lt;TABLAS!$O$4,TABLAS!$P$4,IF($AG315&lt;TABLAS!$O$5,TABLAS!$P$5,IF($AG315&lt;TABLAS!$O$6,TABLAS!$P$6,IF($AG315&gt;TABLAS!$N$7,TABLAS!$P$7))))</f>
        <v>1</v>
      </c>
      <c r="AI315" s="255">
        <f>VLOOKUP($AH315,TABLAS!$P$4:$R$7,3,FALSE)</f>
        <v>3.4999999999999996E-3</v>
      </c>
      <c r="AJ315" s="255">
        <f>VLOOKUP($AH$3,TABLAS!$P$4:$R$7,2,FALSE)</f>
        <v>0</v>
      </c>
      <c r="AK315" s="280">
        <f t="shared" si="58"/>
        <v>-3.4999999999999996E-3</v>
      </c>
      <c r="AL315" s="44"/>
      <c r="AM315" s="44"/>
      <c r="AN315" s="281">
        <f t="shared" si="59"/>
        <v>0</v>
      </c>
      <c r="AO315" s="44"/>
      <c r="AP315" s="235">
        <f t="shared" si="60"/>
        <v>0</v>
      </c>
      <c r="AQ315" s="44"/>
      <c r="AR315" s="282">
        <f t="shared" si="61"/>
        <v>0</v>
      </c>
      <c r="AS315" s="283">
        <f t="shared" si="62"/>
        <v>0</v>
      </c>
      <c r="AT315" s="44"/>
      <c r="AU315" s="44"/>
      <c r="AV315" s="44"/>
      <c r="AW315" s="44"/>
      <c r="AX315" s="44"/>
      <c r="AY315" s="44"/>
      <c r="AZ315" s="44"/>
      <c r="BA315" s="44"/>
      <c r="BB315" s="44"/>
      <c r="BC315" s="44"/>
      <c r="BD315" s="44"/>
      <c r="BE315" s="44"/>
      <c r="BF315" s="44"/>
      <c r="BG315" s="44"/>
      <c r="BH315" s="44"/>
    </row>
    <row r="316" spans="1:60" ht="35.1" customHeight="1" thickBot="1" x14ac:dyDescent="0.45">
      <c r="A316" s="41">
        <f t="shared" si="63"/>
        <v>314</v>
      </c>
      <c r="B316" s="42">
        <f>Hoja2!B323</f>
        <v>0</v>
      </c>
      <c r="C316" s="14">
        <f>Hoja2!P323</f>
        <v>0</v>
      </c>
      <c r="D316" s="16">
        <f>Hoja2!C323</f>
        <v>0</v>
      </c>
      <c r="E316" s="15">
        <f>Hoja4!J323</f>
        <v>0</v>
      </c>
      <c r="F316" s="15">
        <f>Hoja4!N323</f>
        <v>0</v>
      </c>
      <c r="G316" s="15"/>
      <c r="H316" s="15">
        <f t="shared" si="52"/>
        <v>0</v>
      </c>
      <c r="I316" s="15">
        <f t="shared" si="53"/>
        <v>0</v>
      </c>
      <c r="J316" s="289" t="s">
        <v>209</v>
      </c>
      <c r="K316" s="44"/>
      <c r="L316" s="44"/>
      <c r="M316" s="44"/>
      <c r="N316" s="44"/>
      <c r="O316" s="44"/>
      <c r="P316" s="44"/>
      <c r="Q316" s="44"/>
      <c r="R316" s="44"/>
      <c r="S316" s="262">
        <f t="shared" si="54"/>
        <v>0</v>
      </c>
      <c r="T316" s="266" t="str">
        <f t="shared" si="55"/>
        <v>Economico</v>
      </c>
      <c r="U316">
        <f>VLOOKUP(T316,TABLAS!$J$4:$L$9,3,FALSE)</f>
        <v>1320</v>
      </c>
      <c r="V316">
        <f t="shared" si="64"/>
        <v>2026</v>
      </c>
      <c r="W316" t="str">
        <f>INICIO!$C$28</f>
        <v>2026</v>
      </c>
      <c r="X316" s="268">
        <f t="shared" si="56"/>
        <v>0</v>
      </c>
      <c r="Y316" s="269" t="str">
        <f>IF(X316&lt;TABLAS!$P$18,TABLAS!$Q$18,IF(X316&lt;TABLAS!$P$19,TABLAS!$Q$19,IF(X316&lt;TABLAS!$P$20,TABLAS!$Q$20,IF(X316&lt;TABLAS!$P$21,TABLAS!$Q$21,IF(X316&lt;TABLAS!$P$22,TABLAS!$Q$22,IF(X316&lt;TABLAS!$P$23,TABLAS!$Q$23,IF(X316&lt;TABLAS!$P$24,TABLAS!$Q$24,IF(X316&lt;TABLAS!$P$25,TABLAS!$Q$25,IF(X316&lt;TABLAS!$P$26,TABLAS!$Q$26,IF(X316&lt;TABLAS!$P$27,TABLAS!$Q$27,IF(X316&gt;=TABLAS!$O$28,TABLAS!$Q$28)))))))))))</f>
        <v>0 a 5</v>
      </c>
      <c r="Z316" s="262">
        <f>VLOOKUP(Y316,TABLAS!$J$18:$K$28,2,FALSE)</f>
        <v>1</v>
      </c>
      <c r="AA316" s="274" t="s">
        <v>262</v>
      </c>
      <c r="AB316" s="262">
        <f>VLOOKUP(AA316,TABLAS!$K$34:$L$39,2,FALSE)</f>
        <v>1</v>
      </c>
      <c r="AC316" s="262" t="str">
        <f>INICIO!$C$11</f>
        <v>ZONA 6</v>
      </c>
      <c r="AD316" s="263">
        <f>VLOOKUP(AC316,TABLAS!$V$18:$W$28,2,FALSE)</f>
        <v>1.1000000000000001</v>
      </c>
      <c r="AE316" s="44"/>
      <c r="AF316" s="44"/>
      <c r="AG316" s="279">
        <f t="shared" si="57"/>
        <v>0</v>
      </c>
      <c r="AH316" s="255">
        <f>IF($AG316&lt;TABLAS!$O$4,TABLAS!$P$4,IF($AG316&lt;TABLAS!$O$5,TABLAS!$P$5,IF($AG316&lt;TABLAS!$O$6,TABLAS!$P$6,IF($AG316&gt;TABLAS!$N$7,TABLAS!$P$7))))</f>
        <v>1</v>
      </c>
      <c r="AI316" s="255">
        <f>VLOOKUP($AH316,TABLAS!$P$4:$R$7,3,FALSE)</f>
        <v>3.4999999999999996E-3</v>
      </c>
      <c r="AJ316" s="255">
        <f>VLOOKUP($AH$3,TABLAS!$P$4:$R$7,2,FALSE)</f>
        <v>0</v>
      </c>
      <c r="AK316" s="280">
        <f t="shared" si="58"/>
        <v>-3.4999999999999996E-3</v>
      </c>
      <c r="AL316" s="44"/>
      <c r="AM316" s="44"/>
      <c r="AN316" s="281">
        <f t="shared" si="59"/>
        <v>0</v>
      </c>
      <c r="AO316" s="44"/>
      <c r="AP316" s="235">
        <f t="shared" si="60"/>
        <v>0</v>
      </c>
      <c r="AQ316" s="44"/>
      <c r="AR316" s="282">
        <f t="shared" si="61"/>
        <v>0</v>
      </c>
      <c r="AS316" s="283">
        <f t="shared" si="62"/>
        <v>0</v>
      </c>
      <c r="AT316" s="44"/>
      <c r="AU316" s="44"/>
      <c r="AV316" s="44"/>
      <c r="AW316" s="44"/>
      <c r="AX316" s="44"/>
      <c r="AY316" s="44"/>
      <c r="AZ316" s="44"/>
      <c r="BA316" s="44"/>
      <c r="BB316" s="44"/>
      <c r="BC316" s="44"/>
      <c r="BD316" s="44"/>
      <c r="BE316" s="44"/>
      <c r="BF316" s="44"/>
      <c r="BG316" s="44"/>
      <c r="BH316" s="44"/>
    </row>
    <row r="317" spans="1:60" ht="35.1" customHeight="1" thickBot="1" x14ac:dyDescent="0.45">
      <c r="A317" s="22">
        <f t="shared" si="63"/>
        <v>315</v>
      </c>
      <c r="B317" s="43">
        <f>Hoja2!B324</f>
        <v>0</v>
      </c>
      <c r="C317" s="38">
        <f>Hoja2!P324</f>
        <v>0</v>
      </c>
      <c r="D317" s="39">
        <f>Hoja2!C324</f>
        <v>0</v>
      </c>
      <c r="E317" s="40">
        <f>Hoja4!J324</f>
        <v>0</v>
      </c>
      <c r="F317" s="40">
        <f>Hoja4!N324</f>
        <v>0</v>
      </c>
      <c r="G317" s="40"/>
      <c r="H317" s="40">
        <f t="shared" si="52"/>
        <v>0</v>
      </c>
      <c r="I317" s="40">
        <f t="shared" si="53"/>
        <v>0</v>
      </c>
      <c r="J317" s="290" t="s">
        <v>209</v>
      </c>
      <c r="K317" s="44"/>
      <c r="L317" s="44"/>
      <c r="M317" s="44"/>
      <c r="N317" s="44"/>
      <c r="O317" s="44"/>
      <c r="P317" s="44"/>
      <c r="Q317" s="44"/>
      <c r="R317" s="44"/>
      <c r="S317" s="262">
        <f t="shared" si="54"/>
        <v>0</v>
      </c>
      <c r="T317" s="266" t="str">
        <f t="shared" si="55"/>
        <v>Economico</v>
      </c>
      <c r="U317">
        <f>VLOOKUP(T317,TABLAS!$J$4:$L$9,3,FALSE)</f>
        <v>1320</v>
      </c>
      <c r="V317">
        <f t="shared" si="64"/>
        <v>2026</v>
      </c>
      <c r="W317" t="str">
        <f>INICIO!$C$28</f>
        <v>2026</v>
      </c>
      <c r="X317" s="268">
        <f t="shared" si="56"/>
        <v>0</v>
      </c>
      <c r="Y317" s="269" t="str">
        <f>IF(X317&lt;TABLAS!$P$18,TABLAS!$Q$18,IF(X317&lt;TABLAS!$P$19,TABLAS!$Q$19,IF(X317&lt;TABLAS!$P$20,TABLAS!$Q$20,IF(X317&lt;TABLAS!$P$21,TABLAS!$Q$21,IF(X317&lt;TABLAS!$P$22,TABLAS!$Q$22,IF(X317&lt;TABLAS!$P$23,TABLAS!$Q$23,IF(X317&lt;TABLAS!$P$24,TABLAS!$Q$24,IF(X317&lt;TABLAS!$P$25,TABLAS!$Q$25,IF(X317&lt;TABLAS!$P$26,TABLAS!$Q$26,IF(X317&lt;TABLAS!$P$27,TABLAS!$Q$27,IF(X317&gt;=TABLAS!$O$28,TABLAS!$Q$28)))))))))))</f>
        <v>0 a 5</v>
      </c>
      <c r="Z317" s="262">
        <f>VLOOKUP(Y317,TABLAS!$J$18:$K$28,2,FALSE)</f>
        <v>1</v>
      </c>
      <c r="AA317" s="274" t="s">
        <v>262</v>
      </c>
      <c r="AB317" s="262">
        <f>VLOOKUP(AA317,TABLAS!$K$34:$L$39,2,FALSE)</f>
        <v>1</v>
      </c>
      <c r="AC317" s="262" t="str">
        <f>INICIO!$C$11</f>
        <v>ZONA 6</v>
      </c>
      <c r="AD317" s="263">
        <f>VLOOKUP(AC317,TABLAS!$V$18:$W$28,2,FALSE)</f>
        <v>1.1000000000000001</v>
      </c>
      <c r="AE317" s="44"/>
      <c r="AF317" s="44"/>
      <c r="AG317" s="279">
        <f t="shared" si="57"/>
        <v>0</v>
      </c>
      <c r="AH317" s="255">
        <f>IF($AG317&lt;TABLAS!$O$4,TABLAS!$P$4,IF($AG317&lt;TABLAS!$O$5,TABLAS!$P$5,IF($AG317&lt;TABLAS!$O$6,TABLAS!$P$6,IF($AG317&gt;TABLAS!$N$7,TABLAS!$P$7))))</f>
        <v>1</v>
      </c>
      <c r="AI317" s="255">
        <f>VLOOKUP($AH317,TABLAS!$P$4:$R$7,3,FALSE)</f>
        <v>3.4999999999999996E-3</v>
      </c>
      <c r="AJ317" s="255">
        <f>VLOOKUP($AH$3,TABLAS!$P$4:$R$7,2,FALSE)</f>
        <v>0</v>
      </c>
      <c r="AK317" s="280">
        <f t="shared" si="58"/>
        <v>-3.4999999999999996E-3</v>
      </c>
      <c r="AL317" s="44"/>
      <c r="AM317" s="44"/>
      <c r="AN317" s="281">
        <f t="shared" si="59"/>
        <v>0</v>
      </c>
      <c r="AO317" s="44"/>
      <c r="AP317" s="235">
        <f t="shared" si="60"/>
        <v>0</v>
      </c>
      <c r="AQ317" s="44"/>
      <c r="AR317" s="282">
        <f t="shared" si="61"/>
        <v>0</v>
      </c>
      <c r="AS317" s="283">
        <f t="shared" si="62"/>
        <v>0</v>
      </c>
      <c r="AT317" s="44"/>
      <c r="AU317" s="44"/>
      <c r="AV317" s="44"/>
      <c r="AW317" s="44"/>
      <c r="AX317" s="44"/>
      <c r="AY317" s="44"/>
      <c r="AZ317" s="44"/>
      <c r="BA317" s="44"/>
      <c r="BB317" s="44"/>
      <c r="BC317" s="44"/>
      <c r="BD317" s="44"/>
      <c r="BE317" s="44"/>
      <c r="BF317" s="44"/>
      <c r="BG317" s="44"/>
      <c r="BH317" s="44"/>
    </row>
    <row r="318" spans="1:60" ht="35.1" customHeight="1" thickBot="1" x14ac:dyDescent="0.45">
      <c r="A318" s="41">
        <f t="shared" si="63"/>
        <v>316</v>
      </c>
      <c r="B318" s="42">
        <f>Hoja2!B325</f>
        <v>0</v>
      </c>
      <c r="C318" s="14">
        <f>Hoja2!P325</f>
        <v>0</v>
      </c>
      <c r="D318" s="16">
        <f>Hoja2!C325</f>
        <v>0</v>
      </c>
      <c r="E318" s="15">
        <f>Hoja4!J325</f>
        <v>0</v>
      </c>
      <c r="F318" s="15">
        <f>Hoja4!N325</f>
        <v>0</v>
      </c>
      <c r="G318" s="15"/>
      <c r="H318" s="15">
        <f t="shared" si="52"/>
        <v>0</v>
      </c>
      <c r="I318" s="15">
        <f t="shared" si="53"/>
        <v>0</v>
      </c>
      <c r="J318" s="289" t="s">
        <v>209</v>
      </c>
      <c r="K318" s="44"/>
      <c r="L318" s="44"/>
      <c r="M318" s="44"/>
      <c r="N318" s="44"/>
      <c r="O318" s="44"/>
      <c r="P318" s="44"/>
      <c r="Q318" s="44"/>
      <c r="R318" s="44"/>
      <c r="S318" s="262">
        <f t="shared" si="54"/>
        <v>0</v>
      </c>
      <c r="T318" s="266" t="str">
        <f t="shared" si="55"/>
        <v>Economico</v>
      </c>
      <c r="U318">
        <f>VLOOKUP(T318,TABLAS!$J$4:$L$9,3,FALSE)</f>
        <v>1320</v>
      </c>
      <c r="V318">
        <f t="shared" si="64"/>
        <v>2026</v>
      </c>
      <c r="W318" t="str">
        <f>INICIO!$C$28</f>
        <v>2026</v>
      </c>
      <c r="X318" s="268">
        <f t="shared" si="56"/>
        <v>0</v>
      </c>
      <c r="Y318" s="269" t="str">
        <f>IF(X318&lt;TABLAS!$P$18,TABLAS!$Q$18,IF(X318&lt;TABLAS!$P$19,TABLAS!$Q$19,IF(X318&lt;TABLAS!$P$20,TABLAS!$Q$20,IF(X318&lt;TABLAS!$P$21,TABLAS!$Q$21,IF(X318&lt;TABLAS!$P$22,TABLAS!$Q$22,IF(X318&lt;TABLAS!$P$23,TABLAS!$Q$23,IF(X318&lt;TABLAS!$P$24,TABLAS!$Q$24,IF(X318&lt;TABLAS!$P$25,TABLAS!$Q$25,IF(X318&lt;TABLAS!$P$26,TABLAS!$Q$26,IF(X318&lt;TABLAS!$P$27,TABLAS!$Q$27,IF(X318&gt;=TABLAS!$O$28,TABLAS!$Q$28)))))))))))</f>
        <v>0 a 5</v>
      </c>
      <c r="Z318" s="262">
        <f>VLOOKUP(Y318,TABLAS!$J$18:$K$28,2,FALSE)</f>
        <v>1</v>
      </c>
      <c r="AA318" s="274" t="s">
        <v>262</v>
      </c>
      <c r="AB318" s="262">
        <f>VLOOKUP(AA318,TABLAS!$K$34:$L$39,2,FALSE)</f>
        <v>1</v>
      </c>
      <c r="AC318" s="262" t="str">
        <f>INICIO!$C$11</f>
        <v>ZONA 6</v>
      </c>
      <c r="AD318" s="263">
        <f>VLOOKUP(AC318,TABLAS!$V$18:$W$28,2,FALSE)</f>
        <v>1.1000000000000001</v>
      </c>
      <c r="AE318" s="44"/>
      <c r="AF318" s="44"/>
      <c r="AG318" s="279">
        <f t="shared" si="57"/>
        <v>0</v>
      </c>
      <c r="AH318" s="255">
        <f>IF($AG318&lt;TABLAS!$O$4,TABLAS!$P$4,IF($AG318&lt;TABLAS!$O$5,TABLAS!$P$5,IF($AG318&lt;TABLAS!$O$6,TABLAS!$P$6,IF($AG318&gt;TABLAS!$N$7,TABLAS!$P$7))))</f>
        <v>1</v>
      </c>
      <c r="AI318" s="255">
        <f>VLOOKUP($AH318,TABLAS!$P$4:$R$7,3,FALSE)</f>
        <v>3.4999999999999996E-3</v>
      </c>
      <c r="AJ318" s="255">
        <f>VLOOKUP($AH$3,TABLAS!$P$4:$R$7,2,FALSE)</f>
        <v>0</v>
      </c>
      <c r="AK318" s="280">
        <f t="shared" si="58"/>
        <v>-3.4999999999999996E-3</v>
      </c>
      <c r="AL318" s="44"/>
      <c r="AM318" s="44"/>
      <c r="AN318" s="281">
        <f t="shared" si="59"/>
        <v>0</v>
      </c>
      <c r="AO318" s="44"/>
      <c r="AP318" s="235">
        <f t="shared" si="60"/>
        <v>0</v>
      </c>
      <c r="AQ318" s="44"/>
      <c r="AR318" s="282">
        <f t="shared" si="61"/>
        <v>0</v>
      </c>
      <c r="AS318" s="283">
        <f t="shared" si="62"/>
        <v>0</v>
      </c>
      <c r="AT318" s="44"/>
      <c r="AU318" s="44"/>
      <c r="AV318" s="44"/>
      <c r="AW318" s="44"/>
      <c r="AX318" s="44"/>
      <c r="AY318" s="44"/>
      <c r="AZ318" s="44"/>
      <c r="BA318" s="44"/>
      <c r="BB318" s="44"/>
      <c r="BC318" s="44"/>
      <c r="BD318" s="44"/>
      <c r="BE318" s="44"/>
      <c r="BF318" s="44"/>
      <c r="BG318" s="44"/>
      <c r="BH318" s="44"/>
    </row>
    <row r="319" spans="1:60" ht="35.1" customHeight="1" thickBot="1" x14ac:dyDescent="0.45">
      <c r="A319" s="41">
        <f t="shared" si="63"/>
        <v>317</v>
      </c>
      <c r="B319" s="42">
        <f>Hoja2!B326</f>
        <v>0</v>
      </c>
      <c r="C319" s="14">
        <f>Hoja2!P326</f>
        <v>0</v>
      </c>
      <c r="D319" s="16">
        <f>Hoja2!C326</f>
        <v>0</v>
      </c>
      <c r="E319" s="15">
        <f>Hoja4!J326</f>
        <v>0</v>
      </c>
      <c r="F319" s="15">
        <f>Hoja4!N326</f>
        <v>0</v>
      </c>
      <c r="G319" s="15"/>
      <c r="H319" s="15">
        <f t="shared" si="52"/>
        <v>0</v>
      </c>
      <c r="I319" s="15">
        <f t="shared" si="53"/>
        <v>0</v>
      </c>
      <c r="J319" s="289" t="s">
        <v>209</v>
      </c>
      <c r="K319" s="44"/>
      <c r="L319" s="44"/>
      <c r="M319" s="44"/>
      <c r="N319" s="44"/>
      <c r="O319" s="44"/>
      <c r="P319" s="44"/>
      <c r="Q319" s="44"/>
      <c r="R319" s="44"/>
      <c r="S319" s="262">
        <f t="shared" si="54"/>
        <v>0</v>
      </c>
      <c r="T319" s="266" t="str">
        <f t="shared" si="55"/>
        <v>Economico</v>
      </c>
      <c r="U319">
        <f>VLOOKUP(T319,TABLAS!$J$4:$L$9,3,FALSE)</f>
        <v>1320</v>
      </c>
      <c r="V319">
        <f t="shared" si="64"/>
        <v>2026</v>
      </c>
      <c r="W319" t="str">
        <f>INICIO!$C$28</f>
        <v>2026</v>
      </c>
      <c r="X319" s="268">
        <f t="shared" si="56"/>
        <v>0</v>
      </c>
      <c r="Y319" s="269" t="str">
        <f>IF(X319&lt;TABLAS!$P$18,TABLAS!$Q$18,IF(X319&lt;TABLAS!$P$19,TABLAS!$Q$19,IF(X319&lt;TABLAS!$P$20,TABLAS!$Q$20,IF(X319&lt;TABLAS!$P$21,TABLAS!$Q$21,IF(X319&lt;TABLAS!$P$22,TABLAS!$Q$22,IF(X319&lt;TABLAS!$P$23,TABLAS!$Q$23,IF(X319&lt;TABLAS!$P$24,TABLAS!$Q$24,IF(X319&lt;TABLAS!$P$25,TABLAS!$Q$25,IF(X319&lt;TABLAS!$P$26,TABLAS!$Q$26,IF(X319&lt;TABLAS!$P$27,TABLAS!$Q$27,IF(X319&gt;=TABLAS!$O$28,TABLAS!$Q$28)))))))))))</f>
        <v>0 a 5</v>
      </c>
      <c r="Z319" s="262">
        <f>VLOOKUP(Y319,TABLAS!$J$18:$K$28,2,FALSE)</f>
        <v>1</v>
      </c>
      <c r="AA319" s="274" t="s">
        <v>262</v>
      </c>
      <c r="AB319" s="262">
        <f>VLOOKUP(AA319,TABLAS!$K$34:$L$39,2,FALSE)</f>
        <v>1</v>
      </c>
      <c r="AC319" s="262" t="str">
        <f>INICIO!$C$11</f>
        <v>ZONA 6</v>
      </c>
      <c r="AD319" s="263">
        <f>VLOOKUP(AC319,TABLAS!$V$18:$W$28,2,FALSE)</f>
        <v>1.1000000000000001</v>
      </c>
      <c r="AE319" s="44"/>
      <c r="AF319" s="44"/>
      <c r="AG319" s="279">
        <f t="shared" si="57"/>
        <v>0</v>
      </c>
      <c r="AH319" s="255">
        <f>IF($AG319&lt;TABLAS!$O$4,TABLAS!$P$4,IF($AG319&lt;TABLAS!$O$5,TABLAS!$P$5,IF($AG319&lt;TABLAS!$O$6,TABLAS!$P$6,IF($AG319&gt;TABLAS!$N$7,TABLAS!$P$7))))</f>
        <v>1</v>
      </c>
      <c r="AI319" s="255">
        <f>VLOOKUP($AH319,TABLAS!$P$4:$R$7,3,FALSE)</f>
        <v>3.4999999999999996E-3</v>
      </c>
      <c r="AJ319" s="255">
        <f>VLOOKUP($AH$3,TABLAS!$P$4:$R$7,2,FALSE)</f>
        <v>0</v>
      </c>
      <c r="AK319" s="280">
        <f t="shared" si="58"/>
        <v>-3.4999999999999996E-3</v>
      </c>
      <c r="AL319" s="44"/>
      <c r="AM319" s="44"/>
      <c r="AN319" s="281">
        <f t="shared" si="59"/>
        <v>0</v>
      </c>
      <c r="AO319" s="44"/>
      <c r="AP319" s="235">
        <f t="shared" si="60"/>
        <v>0</v>
      </c>
      <c r="AQ319" s="44"/>
      <c r="AR319" s="282">
        <f t="shared" si="61"/>
        <v>0</v>
      </c>
      <c r="AS319" s="283">
        <f t="shared" si="62"/>
        <v>0</v>
      </c>
      <c r="AT319" s="44"/>
      <c r="AU319" s="44"/>
      <c r="AV319" s="44"/>
      <c r="AW319" s="44"/>
      <c r="AX319" s="44"/>
      <c r="AY319" s="44"/>
      <c r="AZ319" s="44"/>
      <c r="BA319" s="44"/>
      <c r="BB319" s="44"/>
      <c r="BC319" s="44"/>
      <c r="BD319" s="44"/>
      <c r="BE319" s="44"/>
      <c r="BF319" s="44"/>
      <c r="BG319" s="44"/>
      <c r="BH319" s="44"/>
    </row>
    <row r="320" spans="1:60" ht="35.1" customHeight="1" thickBot="1" x14ac:dyDescent="0.45">
      <c r="A320" s="41">
        <f t="shared" si="63"/>
        <v>318</v>
      </c>
      <c r="B320" s="42">
        <f>Hoja2!B327</f>
        <v>0</v>
      </c>
      <c r="C320" s="14">
        <f>Hoja2!P327</f>
        <v>0</v>
      </c>
      <c r="D320" s="16">
        <f>Hoja2!C327</f>
        <v>0</v>
      </c>
      <c r="E320" s="15">
        <f>Hoja4!J327</f>
        <v>0</v>
      </c>
      <c r="F320" s="15">
        <f>Hoja4!N327</f>
        <v>0</v>
      </c>
      <c r="G320" s="15"/>
      <c r="H320" s="15">
        <f t="shared" si="52"/>
        <v>0</v>
      </c>
      <c r="I320" s="15">
        <f t="shared" si="53"/>
        <v>0</v>
      </c>
      <c r="J320" s="289" t="s">
        <v>209</v>
      </c>
      <c r="K320" s="44"/>
      <c r="L320" s="44"/>
      <c r="M320" s="44"/>
      <c r="N320" s="44"/>
      <c r="O320" s="44"/>
      <c r="P320" s="44"/>
      <c r="Q320" s="44"/>
      <c r="R320" s="44"/>
      <c r="S320" s="262">
        <f t="shared" si="54"/>
        <v>0</v>
      </c>
      <c r="T320" s="266" t="str">
        <f t="shared" si="55"/>
        <v>Economico</v>
      </c>
      <c r="U320">
        <f>VLOOKUP(T320,TABLAS!$J$4:$L$9,3,FALSE)</f>
        <v>1320</v>
      </c>
      <c r="V320">
        <f t="shared" si="64"/>
        <v>2026</v>
      </c>
      <c r="W320" t="str">
        <f>INICIO!$C$28</f>
        <v>2026</v>
      </c>
      <c r="X320" s="268">
        <f t="shared" si="56"/>
        <v>0</v>
      </c>
      <c r="Y320" s="269" t="str">
        <f>IF(X320&lt;TABLAS!$P$18,TABLAS!$Q$18,IF(X320&lt;TABLAS!$P$19,TABLAS!$Q$19,IF(X320&lt;TABLAS!$P$20,TABLAS!$Q$20,IF(X320&lt;TABLAS!$P$21,TABLAS!$Q$21,IF(X320&lt;TABLAS!$P$22,TABLAS!$Q$22,IF(X320&lt;TABLAS!$P$23,TABLAS!$Q$23,IF(X320&lt;TABLAS!$P$24,TABLAS!$Q$24,IF(X320&lt;TABLAS!$P$25,TABLAS!$Q$25,IF(X320&lt;TABLAS!$P$26,TABLAS!$Q$26,IF(X320&lt;TABLAS!$P$27,TABLAS!$Q$27,IF(X320&gt;=TABLAS!$O$28,TABLAS!$Q$28)))))))))))</f>
        <v>0 a 5</v>
      </c>
      <c r="Z320" s="262">
        <f>VLOOKUP(Y320,TABLAS!$J$18:$K$28,2,FALSE)</f>
        <v>1</v>
      </c>
      <c r="AA320" s="274" t="s">
        <v>262</v>
      </c>
      <c r="AB320" s="262">
        <f>VLOOKUP(AA320,TABLAS!$K$34:$L$39,2,FALSE)</f>
        <v>1</v>
      </c>
      <c r="AC320" s="262" t="str">
        <f>INICIO!$C$11</f>
        <v>ZONA 6</v>
      </c>
      <c r="AD320" s="263">
        <f>VLOOKUP(AC320,TABLAS!$V$18:$W$28,2,FALSE)</f>
        <v>1.1000000000000001</v>
      </c>
      <c r="AE320" s="44"/>
      <c r="AF320" s="44"/>
      <c r="AG320" s="279">
        <f t="shared" si="57"/>
        <v>0</v>
      </c>
      <c r="AH320" s="255">
        <f>IF($AG320&lt;TABLAS!$O$4,TABLAS!$P$4,IF($AG320&lt;TABLAS!$O$5,TABLAS!$P$5,IF($AG320&lt;TABLAS!$O$6,TABLAS!$P$6,IF($AG320&gt;TABLAS!$N$7,TABLAS!$P$7))))</f>
        <v>1</v>
      </c>
      <c r="AI320" s="255">
        <f>VLOOKUP($AH320,TABLAS!$P$4:$R$7,3,FALSE)</f>
        <v>3.4999999999999996E-3</v>
      </c>
      <c r="AJ320" s="255">
        <f>VLOOKUP($AH$3,TABLAS!$P$4:$R$7,2,FALSE)</f>
        <v>0</v>
      </c>
      <c r="AK320" s="280">
        <f t="shared" si="58"/>
        <v>-3.4999999999999996E-3</v>
      </c>
      <c r="AL320" s="44"/>
      <c r="AM320" s="44"/>
      <c r="AN320" s="281">
        <f t="shared" si="59"/>
        <v>0</v>
      </c>
      <c r="AO320" s="44"/>
      <c r="AP320" s="235">
        <f t="shared" si="60"/>
        <v>0</v>
      </c>
      <c r="AQ320" s="44"/>
      <c r="AR320" s="282">
        <f t="shared" si="61"/>
        <v>0</v>
      </c>
      <c r="AS320" s="283">
        <f t="shared" si="62"/>
        <v>0</v>
      </c>
      <c r="AT320" s="44"/>
      <c r="AU320" s="44"/>
      <c r="AV320" s="44"/>
      <c r="AW320" s="44"/>
      <c r="AX320" s="44"/>
      <c r="AY320" s="44"/>
      <c r="AZ320" s="44"/>
      <c r="BA320" s="44"/>
      <c r="BB320" s="44"/>
      <c r="BC320" s="44"/>
      <c r="BD320" s="44"/>
      <c r="BE320" s="44"/>
      <c r="BF320" s="44"/>
      <c r="BG320" s="44"/>
      <c r="BH320" s="44"/>
    </row>
    <row r="321" spans="1:60" ht="35.1" customHeight="1" thickBot="1" x14ac:dyDescent="0.45">
      <c r="A321" s="41">
        <f t="shared" si="63"/>
        <v>319</v>
      </c>
      <c r="B321" s="42">
        <f>Hoja2!B328</f>
        <v>0</v>
      </c>
      <c r="C321" s="14">
        <f>Hoja2!P328</f>
        <v>0</v>
      </c>
      <c r="D321" s="16">
        <f>Hoja2!C328</f>
        <v>0</v>
      </c>
      <c r="E321" s="15">
        <f>Hoja4!J328</f>
        <v>0</v>
      </c>
      <c r="F321" s="15">
        <f>Hoja4!N328</f>
        <v>0</v>
      </c>
      <c r="G321" s="15"/>
      <c r="H321" s="15">
        <f t="shared" si="52"/>
        <v>0</v>
      </c>
      <c r="I321" s="15">
        <f t="shared" si="53"/>
        <v>0</v>
      </c>
      <c r="J321" s="289" t="s">
        <v>209</v>
      </c>
      <c r="K321" s="44"/>
      <c r="L321" s="44"/>
      <c r="M321" s="44"/>
      <c r="N321" s="44"/>
      <c r="O321" s="44"/>
      <c r="P321" s="44"/>
      <c r="Q321" s="44"/>
      <c r="R321" s="44"/>
      <c r="S321" s="262">
        <f t="shared" si="54"/>
        <v>0</v>
      </c>
      <c r="T321" s="266" t="str">
        <f t="shared" si="55"/>
        <v>Economico</v>
      </c>
      <c r="U321">
        <f>VLOOKUP(T321,TABLAS!$J$4:$L$9,3,FALSE)</f>
        <v>1320</v>
      </c>
      <c r="V321">
        <f t="shared" si="64"/>
        <v>2026</v>
      </c>
      <c r="W321" t="str">
        <f>INICIO!$C$28</f>
        <v>2026</v>
      </c>
      <c r="X321" s="268">
        <f t="shared" si="56"/>
        <v>0</v>
      </c>
      <c r="Y321" s="269" t="str">
        <f>IF(X321&lt;TABLAS!$P$18,TABLAS!$Q$18,IF(X321&lt;TABLAS!$P$19,TABLAS!$Q$19,IF(X321&lt;TABLAS!$P$20,TABLAS!$Q$20,IF(X321&lt;TABLAS!$P$21,TABLAS!$Q$21,IF(X321&lt;TABLAS!$P$22,TABLAS!$Q$22,IF(X321&lt;TABLAS!$P$23,TABLAS!$Q$23,IF(X321&lt;TABLAS!$P$24,TABLAS!$Q$24,IF(X321&lt;TABLAS!$P$25,TABLAS!$Q$25,IF(X321&lt;TABLAS!$P$26,TABLAS!$Q$26,IF(X321&lt;TABLAS!$P$27,TABLAS!$Q$27,IF(X321&gt;=TABLAS!$O$28,TABLAS!$Q$28)))))))))))</f>
        <v>0 a 5</v>
      </c>
      <c r="Z321" s="262">
        <f>VLOOKUP(Y321,TABLAS!$J$18:$K$28,2,FALSE)</f>
        <v>1</v>
      </c>
      <c r="AA321" s="274" t="s">
        <v>262</v>
      </c>
      <c r="AB321" s="262">
        <f>VLOOKUP(AA321,TABLAS!$K$34:$L$39,2,FALSE)</f>
        <v>1</v>
      </c>
      <c r="AC321" s="262" t="str">
        <f>INICIO!$C$11</f>
        <v>ZONA 6</v>
      </c>
      <c r="AD321" s="263">
        <f>VLOOKUP(AC321,TABLAS!$V$18:$W$28,2,FALSE)</f>
        <v>1.1000000000000001</v>
      </c>
      <c r="AE321" s="44"/>
      <c r="AF321" s="44"/>
      <c r="AG321" s="279">
        <f t="shared" si="57"/>
        <v>0</v>
      </c>
      <c r="AH321" s="255">
        <f>IF($AG321&lt;TABLAS!$O$4,TABLAS!$P$4,IF($AG321&lt;TABLAS!$O$5,TABLAS!$P$5,IF($AG321&lt;TABLAS!$O$6,TABLAS!$P$6,IF($AG321&gt;TABLAS!$N$7,TABLAS!$P$7))))</f>
        <v>1</v>
      </c>
      <c r="AI321" s="255">
        <f>VLOOKUP($AH321,TABLAS!$P$4:$R$7,3,FALSE)</f>
        <v>3.4999999999999996E-3</v>
      </c>
      <c r="AJ321" s="255">
        <f>VLOOKUP($AH$3,TABLAS!$P$4:$R$7,2,FALSE)</f>
        <v>0</v>
      </c>
      <c r="AK321" s="280">
        <f t="shared" si="58"/>
        <v>-3.4999999999999996E-3</v>
      </c>
      <c r="AL321" s="44"/>
      <c r="AM321" s="44"/>
      <c r="AN321" s="281">
        <f t="shared" si="59"/>
        <v>0</v>
      </c>
      <c r="AO321" s="44"/>
      <c r="AP321" s="235">
        <f t="shared" si="60"/>
        <v>0</v>
      </c>
      <c r="AQ321" s="44"/>
      <c r="AR321" s="282">
        <f t="shared" si="61"/>
        <v>0</v>
      </c>
      <c r="AS321" s="283">
        <f t="shared" si="62"/>
        <v>0</v>
      </c>
      <c r="AT321" s="44"/>
      <c r="AU321" s="44"/>
      <c r="AV321" s="44"/>
      <c r="AW321" s="44"/>
      <c r="AX321" s="44"/>
      <c r="AY321" s="44"/>
      <c r="AZ321" s="44"/>
      <c r="BA321" s="44"/>
      <c r="BB321" s="44"/>
      <c r="BC321" s="44"/>
      <c r="BD321" s="44"/>
      <c r="BE321" s="44"/>
      <c r="BF321" s="44"/>
      <c r="BG321" s="44"/>
      <c r="BH321" s="44"/>
    </row>
    <row r="322" spans="1:60" ht="35.1" customHeight="1" thickBot="1" x14ac:dyDescent="0.45">
      <c r="A322" s="22">
        <f t="shared" si="63"/>
        <v>320</v>
      </c>
      <c r="B322" s="43">
        <f>Hoja2!B329</f>
        <v>0</v>
      </c>
      <c r="C322" s="38">
        <f>Hoja2!P329</f>
        <v>0</v>
      </c>
      <c r="D322" s="39">
        <f>Hoja2!C329</f>
        <v>0</v>
      </c>
      <c r="E322" s="40">
        <f>Hoja4!J329</f>
        <v>0</v>
      </c>
      <c r="F322" s="40">
        <f>Hoja4!N329</f>
        <v>0</v>
      </c>
      <c r="G322" s="40"/>
      <c r="H322" s="40">
        <f t="shared" si="52"/>
        <v>0</v>
      </c>
      <c r="I322" s="40">
        <f t="shared" si="53"/>
        <v>0</v>
      </c>
      <c r="J322" s="290" t="s">
        <v>209</v>
      </c>
      <c r="K322" s="44"/>
      <c r="L322" s="44"/>
      <c r="M322" s="44"/>
      <c r="N322" s="44"/>
      <c r="O322" s="44"/>
      <c r="P322" s="44"/>
      <c r="Q322" s="44"/>
      <c r="R322" s="44"/>
      <c r="S322" s="262">
        <f t="shared" si="54"/>
        <v>0</v>
      </c>
      <c r="T322" s="266" t="str">
        <f t="shared" si="55"/>
        <v>Economico</v>
      </c>
      <c r="U322">
        <f>VLOOKUP(T322,TABLAS!$J$4:$L$9,3,FALSE)</f>
        <v>1320</v>
      </c>
      <c r="V322">
        <f t="shared" si="64"/>
        <v>2026</v>
      </c>
      <c r="W322" t="str">
        <f>INICIO!$C$28</f>
        <v>2026</v>
      </c>
      <c r="X322" s="268">
        <f t="shared" si="56"/>
        <v>0</v>
      </c>
      <c r="Y322" s="269" t="str">
        <f>IF(X322&lt;TABLAS!$P$18,TABLAS!$Q$18,IF(X322&lt;TABLAS!$P$19,TABLAS!$Q$19,IF(X322&lt;TABLAS!$P$20,TABLAS!$Q$20,IF(X322&lt;TABLAS!$P$21,TABLAS!$Q$21,IF(X322&lt;TABLAS!$P$22,TABLAS!$Q$22,IF(X322&lt;TABLAS!$P$23,TABLAS!$Q$23,IF(X322&lt;TABLAS!$P$24,TABLAS!$Q$24,IF(X322&lt;TABLAS!$P$25,TABLAS!$Q$25,IF(X322&lt;TABLAS!$P$26,TABLAS!$Q$26,IF(X322&lt;TABLAS!$P$27,TABLAS!$Q$27,IF(X322&gt;=TABLAS!$O$28,TABLAS!$Q$28)))))))))))</f>
        <v>0 a 5</v>
      </c>
      <c r="Z322" s="262">
        <f>VLOOKUP(Y322,TABLAS!$J$18:$K$28,2,FALSE)</f>
        <v>1</v>
      </c>
      <c r="AA322" s="274" t="s">
        <v>262</v>
      </c>
      <c r="AB322" s="262">
        <f>VLOOKUP(AA322,TABLAS!$K$34:$L$39,2,FALSE)</f>
        <v>1</v>
      </c>
      <c r="AC322" s="262" t="str">
        <f>INICIO!$C$11</f>
        <v>ZONA 6</v>
      </c>
      <c r="AD322" s="263">
        <f>VLOOKUP(AC322,TABLAS!$V$18:$W$28,2,FALSE)</f>
        <v>1.1000000000000001</v>
      </c>
      <c r="AE322" s="44"/>
      <c r="AF322" s="44"/>
      <c r="AG322" s="279">
        <f t="shared" si="57"/>
        <v>0</v>
      </c>
      <c r="AH322" s="255">
        <f>IF($AG322&lt;TABLAS!$O$4,TABLAS!$P$4,IF($AG322&lt;TABLAS!$O$5,TABLAS!$P$5,IF($AG322&lt;TABLAS!$O$6,TABLAS!$P$6,IF($AG322&gt;TABLAS!$N$7,TABLAS!$P$7))))</f>
        <v>1</v>
      </c>
      <c r="AI322" s="255">
        <f>VLOOKUP($AH322,TABLAS!$P$4:$R$7,3,FALSE)</f>
        <v>3.4999999999999996E-3</v>
      </c>
      <c r="AJ322" s="255">
        <f>VLOOKUP($AH$3,TABLAS!$P$4:$R$7,2,FALSE)</f>
        <v>0</v>
      </c>
      <c r="AK322" s="280">
        <f t="shared" si="58"/>
        <v>-3.4999999999999996E-3</v>
      </c>
      <c r="AL322" s="44"/>
      <c r="AM322" s="44"/>
      <c r="AN322" s="281">
        <f t="shared" si="59"/>
        <v>0</v>
      </c>
      <c r="AO322" s="44"/>
      <c r="AP322" s="235">
        <f t="shared" si="60"/>
        <v>0</v>
      </c>
      <c r="AQ322" s="44"/>
      <c r="AR322" s="282">
        <f t="shared" si="61"/>
        <v>0</v>
      </c>
      <c r="AS322" s="283">
        <f t="shared" si="62"/>
        <v>0</v>
      </c>
      <c r="AT322" s="44"/>
      <c r="AU322" s="44"/>
      <c r="AV322" s="44"/>
      <c r="AW322" s="44"/>
      <c r="AX322" s="44"/>
      <c r="AY322" s="44"/>
      <c r="AZ322" s="44"/>
      <c r="BA322" s="44"/>
      <c r="BB322" s="44"/>
      <c r="BC322" s="44"/>
      <c r="BD322" s="44"/>
      <c r="BE322" s="44"/>
      <c r="BF322" s="44"/>
      <c r="BG322" s="44"/>
      <c r="BH322" s="44"/>
    </row>
    <row r="323" spans="1:60" ht="35.1" customHeight="1" thickBot="1" x14ac:dyDescent="0.45">
      <c r="A323" s="41">
        <f t="shared" si="63"/>
        <v>321</v>
      </c>
      <c r="B323" s="42">
        <f>Hoja2!B330</f>
        <v>0</v>
      </c>
      <c r="C323" s="14">
        <f>Hoja2!P330</f>
        <v>0</v>
      </c>
      <c r="D323" s="16">
        <f>Hoja2!C330</f>
        <v>0</v>
      </c>
      <c r="E323" s="15">
        <f>Hoja4!J330</f>
        <v>0</v>
      </c>
      <c r="F323" s="15">
        <f>Hoja4!N330</f>
        <v>0</v>
      </c>
      <c r="G323" s="15"/>
      <c r="H323" s="15">
        <f t="shared" si="52"/>
        <v>0</v>
      </c>
      <c r="I323" s="15">
        <f t="shared" si="53"/>
        <v>0</v>
      </c>
      <c r="J323" s="289" t="s">
        <v>209</v>
      </c>
      <c r="K323" s="44"/>
      <c r="L323" s="44"/>
      <c r="M323" s="44"/>
      <c r="N323" s="44"/>
      <c r="O323" s="44"/>
      <c r="P323" s="44"/>
      <c r="Q323" s="44"/>
      <c r="R323" s="44"/>
      <c r="S323" s="262">
        <f t="shared" si="54"/>
        <v>0</v>
      </c>
      <c r="T323" s="266" t="str">
        <f t="shared" si="55"/>
        <v>Economico</v>
      </c>
      <c r="U323">
        <f>VLOOKUP(T323,TABLAS!$J$4:$L$9,3,FALSE)</f>
        <v>1320</v>
      </c>
      <c r="V323">
        <f t="shared" si="64"/>
        <v>2026</v>
      </c>
      <c r="W323" t="str">
        <f>INICIO!$C$28</f>
        <v>2026</v>
      </c>
      <c r="X323" s="268">
        <f t="shared" si="56"/>
        <v>0</v>
      </c>
      <c r="Y323" s="269" t="str">
        <f>IF(X323&lt;TABLAS!$P$18,TABLAS!$Q$18,IF(X323&lt;TABLAS!$P$19,TABLAS!$Q$19,IF(X323&lt;TABLAS!$P$20,TABLAS!$Q$20,IF(X323&lt;TABLAS!$P$21,TABLAS!$Q$21,IF(X323&lt;TABLAS!$P$22,TABLAS!$Q$22,IF(X323&lt;TABLAS!$P$23,TABLAS!$Q$23,IF(X323&lt;TABLAS!$P$24,TABLAS!$Q$24,IF(X323&lt;TABLAS!$P$25,TABLAS!$Q$25,IF(X323&lt;TABLAS!$P$26,TABLAS!$Q$26,IF(X323&lt;TABLAS!$P$27,TABLAS!$Q$27,IF(X323&gt;=TABLAS!$O$28,TABLAS!$Q$28)))))))))))</f>
        <v>0 a 5</v>
      </c>
      <c r="Z323" s="262">
        <f>VLOOKUP(Y323,TABLAS!$J$18:$K$28,2,FALSE)</f>
        <v>1</v>
      </c>
      <c r="AA323" s="274" t="s">
        <v>262</v>
      </c>
      <c r="AB323" s="262">
        <f>VLOOKUP(AA323,TABLAS!$K$34:$L$39,2,FALSE)</f>
        <v>1</v>
      </c>
      <c r="AC323" s="262" t="str">
        <f>INICIO!$C$11</f>
        <v>ZONA 6</v>
      </c>
      <c r="AD323" s="263">
        <f>VLOOKUP(AC323,TABLAS!$V$18:$W$28,2,FALSE)</f>
        <v>1.1000000000000001</v>
      </c>
      <c r="AE323" s="44"/>
      <c r="AF323" s="44"/>
      <c r="AG323" s="279">
        <f t="shared" si="57"/>
        <v>0</v>
      </c>
      <c r="AH323" s="255">
        <f>IF($AG323&lt;TABLAS!$O$4,TABLAS!$P$4,IF($AG323&lt;TABLAS!$O$5,TABLAS!$P$5,IF($AG323&lt;TABLAS!$O$6,TABLAS!$P$6,IF($AG323&gt;TABLAS!$N$7,TABLAS!$P$7))))</f>
        <v>1</v>
      </c>
      <c r="AI323" s="255">
        <f>VLOOKUP($AH323,TABLAS!$P$4:$R$7,3,FALSE)</f>
        <v>3.4999999999999996E-3</v>
      </c>
      <c r="AJ323" s="255">
        <f>VLOOKUP($AH$3,TABLAS!$P$4:$R$7,2,FALSE)</f>
        <v>0</v>
      </c>
      <c r="AK323" s="280">
        <f t="shared" si="58"/>
        <v>-3.4999999999999996E-3</v>
      </c>
      <c r="AL323" s="44"/>
      <c r="AM323" s="44"/>
      <c r="AN323" s="281">
        <f t="shared" si="59"/>
        <v>0</v>
      </c>
      <c r="AO323" s="44"/>
      <c r="AP323" s="235">
        <f t="shared" si="60"/>
        <v>0</v>
      </c>
      <c r="AQ323" s="44"/>
      <c r="AR323" s="282">
        <f t="shared" si="61"/>
        <v>0</v>
      </c>
      <c r="AS323" s="283">
        <f t="shared" si="62"/>
        <v>0</v>
      </c>
      <c r="AT323" s="44"/>
      <c r="AU323" s="44"/>
      <c r="AV323" s="44"/>
      <c r="AW323" s="44"/>
      <c r="AX323" s="44"/>
      <c r="AY323" s="44"/>
      <c r="AZ323" s="44"/>
      <c r="BA323" s="44"/>
      <c r="BB323" s="44"/>
      <c r="BC323" s="44"/>
      <c r="BD323" s="44"/>
      <c r="BE323" s="44"/>
      <c r="BF323" s="44"/>
      <c r="BG323" s="44"/>
      <c r="BH323" s="44"/>
    </row>
    <row r="324" spans="1:60" ht="35.1" customHeight="1" thickBot="1" x14ac:dyDescent="0.45">
      <c r="A324" s="41">
        <f t="shared" si="63"/>
        <v>322</v>
      </c>
      <c r="B324" s="42">
        <f>Hoja2!B331</f>
        <v>0</v>
      </c>
      <c r="C324" s="14">
        <f>Hoja2!P331</f>
        <v>0</v>
      </c>
      <c r="D324" s="16">
        <f>Hoja2!C331</f>
        <v>0</v>
      </c>
      <c r="E324" s="15">
        <f>Hoja4!J331</f>
        <v>0</v>
      </c>
      <c r="F324" s="15">
        <f>Hoja4!N331</f>
        <v>0</v>
      </c>
      <c r="G324" s="15"/>
      <c r="H324" s="15">
        <f t="shared" ref="H324:H387" si="65">AG324</f>
        <v>0</v>
      </c>
      <c r="I324" s="15">
        <f t="shared" ref="I324:I387" si="66">AS324</f>
        <v>0</v>
      </c>
      <c r="J324" s="289" t="s">
        <v>209</v>
      </c>
      <c r="K324" s="44"/>
      <c r="L324" s="44"/>
      <c r="M324" s="44"/>
      <c r="N324" s="44"/>
      <c r="O324" s="44"/>
      <c r="P324" s="44"/>
      <c r="Q324" s="44"/>
      <c r="R324" s="44"/>
      <c r="S324" s="262">
        <f t="shared" ref="S324:S387" si="67">E324+F324</f>
        <v>0</v>
      </c>
      <c r="T324" s="266" t="str">
        <f t="shared" ref="T324:T387" si="68">J324</f>
        <v>Economico</v>
      </c>
      <c r="U324">
        <f>VLOOKUP(T324,TABLAS!$J$4:$L$9,3,FALSE)</f>
        <v>1320</v>
      </c>
      <c r="V324">
        <f t="shared" si="64"/>
        <v>2026</v>
      </c>
      <c r="W324" t="str">
        <f>INICIO!$C$28</f>
        <v>2026</v>
      </c>
      <c r="X324" s="268">
        <f t="shared" ref="X324:X387" si="69">V324-W324</f>
        <v>0</v>
      </c>
      <c r="Y324" s="269" t="str">
        <f>IF(X324&lt;TABLAS!$P$18,TABLAS!$Q$18,IF(X324&lt;TABLAS!$P$19,TABLAS!$Q$19,IF(X324&lt;TABLAS!$P$20,TABLAS!$Q$20,IF(X324&lt;TABLAS!$P$21,TABLAS!$Q$21,IF(X324&lt;TABLAS!$P$22,TABLAS!$Q$22,IF(X324&lt;TABLAS!$P$23,TABLAS!$Q$23,IF(X324&lt;TABLAS!$P$24,TABLAS!$Q$24,IF(X324&lt;TABLAS!$P$25,TABLAS!$Q$25,IF(X324&lt;TABLAS!$P$26,TABLAS!$Q$26,IF(X324&lt;TABLAS!$P$27,TABLAS!$Q$27,IF(X324&gt;=TABLAS!$O$28,TABLAS!$Q$28)))))))))))</f>
        <v>0 a 5</v>
      </c>
      <c r="Z324" s="262">
        <f>VLOOKUP(Y324,TABLAS!$J$18:$K$28,2,FALSE)</f>
        <v>1</v>
      </c>
      <c r="AA324" s="274" t="s">
        <v>262</v>
      </c>
      <c r="AB324" s="262">
        <f>VLOOKUP(AA324,TABLAS!$K$34:$L$39,2,FALSE)</f>
        <v>1</v>
      </c>
      <c r="AC324" s="262" t="str">
        <f>INICIO!$C$11</f>
        <v>ZONA 6</v>
      </c>
      <c r="AD324" s="263">
        <f>VLOOKUP(AC324,TABLAS!$V$18:$W$28,2,FALSE)</f>
        <v>1.1000000000000001</v>
      </c>
      <c r="AE324" s="44"/>
      <c r="AF324" s="44"/>
      <c r="AG324" s="279">
        <f t="shared" ref="AG324:AG387" si="70">S324*U324*Z324*AB324*AD324</f>
        <v>0</v>
      </c>
      <c r="AH324" s="255">
        <f>IF($AG324&lt;TABLAS!$O$4,TABLAS!$P$4,IF($AG324&lt;TABLAS!$O$5,TABLAS!$P$5,IF($AG324&lt;TABLAS!$O$6,TABLAS!$P$6,IF($AG324&gt;TABLAS!$N$7,TABLAS!$P$7))))</f>
        <v>1</v>
      </c>
      <c r="AI324" s="255">
        <f>VLOOKUP($AH324,TABLAS!$P$4:$R$7,3,FALSE)</f>
        <v>3.4999999999999996E-3</v>
      </c>
      <c r="AJ324" s="255">
        <f>VLOOKUP($AH$3,TABLAS!$P$4:$R$7,2,FALSE)</f>
        <v>0</v>
      </c>
      <c r="AK324" s="280">
        <f t="shared" ref="AK324:AK387" si="71">((AG324-AH324)*AI324)+AJ324</f>
        <v>-3.4999999999999996E-3</v>
      </c>
      <c r="AL324" s="44"/>
      <c r="AM324" s="44"/>
      <c r="AN324" s="281">
        <f t="shared" ref="AN324:AN387" si="72">ROUND(AK324,0)</f>
        <v>0</v>
      </c>
      <c r="AO324" s="44"/>
      <c r="AP324" s="235">
        <f t="shared" ref="AP324:AP387" si="73">ROUND(((AG324-AH324)*AI324)+AJ324,0)</f>
        <v>0</v>
      </c>
      <c r="AQ324" s="44"/>
      <c r="AR324" s="282">
        <f t="shared" ref="AR324:AR387" si="74">ROUND(AN324*$AR$2,0)</f>
        <v>0</v>
      </c>
      <c r="AS324" s="283">
        <f t="shared" ref="AS324:AS387" si="75">AP324-AR324</f>
        <v>0</v>
      </c>
      <c r="AT324" s="44"/>
      <c r="AU324" s="44"/>
      <c r="AV324" s="44"/>
      <c r="AW324" s="44"/>
      <c r="AX324" s="44"/>
      <c r="AY324" s="44"/>
      <c r="AZ324" s="44"/>
      <c r="BA324" s="44"/>
      <c r="BB324" s="44"/>
      <c r="BC324" s="44"/>
      <c r="BD324" s="44"/>
      <c r="BE324" s="44"/>
      <c r="BF324" s="44"/>
      <c r="BG324" s="44"/>
      <c r="BH324" s="44"/>
    </row>
    <row r="325" spans="1:60" ht="35.1" customHeight="1" thickBot="1" x14ac:dyDescent="0.45">
      <c r="A325" s="41">
        <f t="shared" ref="A325:A388" si="76">A324+1</f>
        <v>323</v>
      </c>
      <c r="B325" s="42">
        <f>Hoja2!B332</f>
        <v>0</v>
      </c>
      <c r="C325" s="14">
        <f>Hoja2!P332</f>
        <v>0</v>
      </c>
      <c r="D325" s="16">
        <f>Hoja2!C332</f>
        <v>0</v>
      </c>
      <c r="E325" s="15">
        <f>Hoja4!J332</f>
        <v>0</v>
      </c>
      <c r="F325" s="15">
        <f>Hoja4!N332</f>
        <v>0</v>
      </c>
      <c r="G325" s="15"/>
      <c r="H325" s="15">
        <f t="shared" si="65"/>
        <v>0</v>
      </c>
      <c r="I325" s="15">
        <f t="shared" si="66"/>
        <v>0</v>
      </c>
      <c r="J325" s="289" t="s">
        <v>209</v>
      </c>
      <c r="K325" s="44"/>
      <c r="L325" s="44"/>
      <c r="M325" s="44"/>
      <c r="N325" s="44"/>
      <c r="O325" s="44"/>
      <c r="P325" s="44"/>
      <c r="Q325" s="44"/>
      <c r="R325" s="44"/>
      <c r="S325" s="262">
        <f t="shared" si="67"/>
        <v>0</v>
      </c>
      <c r="T325" s="266" t="str">
        <f t="shared" si="68"/>
        <v>Economico</v>
      </c>
      <c r="U325">
        <f>VLOOKUP(T325,TABLAS!$J$4:$L$9,3,FALSE)</f>
        <v>1320</v>
      </c>
      <c r="V325">
        <f t="shared" ref="V325:V388" si="77">$V$3</f>
        <v>2026</v>
      </c>
      <c r="W325" t="str">
        <f>INICIO!$C$28</f>
        <v>2026</v>
      </c>
      <c r="X325" s="268">
        <f t="shared" si="69"/>
        <v>0</v>
      </c>
      <c r="Y325" s="269" t="str">
        <f>IF(X325&lt;TABLAS!$P$18,TABLAS!$Q$18,IF(X325&lt;TABLAS!$P$19,TABLAS!$Q$19,IF(X325&lt;TABLAS!$P$20,TABLAS!$Q$20,IF(X325&lt;TABLAS!$P$21,TABLAS!$Q$21,IF(X325&lt;TABLAS!$P$22,TABLAS!$Q$22,IF(X325&lt;TABLAS!$P$23,TABLAS!$Q$23,IF(X325&lt;TABLAS!$P$24,TABLAS!$Q$24,IF(X325&lt;TABLAS!$P$25,TABLAS!$Q$25,IF(X325&lt;TABLAS!$P$26,TABLAS!$Q$26,IF(X325&lt;TABLAS!$P$27,TABLAS!$Q$27,IF(X325&gt;=TABLAS!$O$28,TABLAS!$Q$28)))))))))))</f>
        <v>0 a 5</v>
      </c>
      <c r="Z325" s="262">
        <f>VLOOKUP(Y325,TABLAS!$J$18:$K$28,2,FALSE)</f>
        <v>1</v>
      </c>
      <c r="AA325" s="274" t="s">
        <v>262</v>
      </c>
      <c r="AB325" s="262">
        <f>VLOOKUP(AA325,TABLAS!$K$34:$L$39,2,FALSE)</f>
        <v>1</v>
      </c>
      <c r="AC325" s="262" t="str">
        <f>INICIO!$C$11</f>
        <v>ZONA 6</v>
      </c>
      <c r="AD325" s="263">
        <f>VLOOKUP(AC325,TABLAS!$V$18:$W$28,2,FALSE)</f>
        <v>1.1000000000000001</v>
      </c>
      <c r="AE325" s="44"/>
      <c r="AF325" s="44"/>
      <c r="AG325" s="279">
        <f t="shared" si="70"/>
        <v>0</v>
      </c>
      <c r="AH325" s="255">
        <f>IF($AG325&lt;TABLAS!$O$4,TABLAS!$P$4,IF($AG325&lt;TABLAS!$O$5,TABLAS!$P$5,IF($AG325&lt;TABLAS!$O$6,TABLAS!$P$6,IF($AG325&gt;TABLAS!$N$7,TABLAS!$P$7))))</f>
        <v>1</v>
      </c>
      <c r="AI325" s="255">
        <f>VLOOKUP($AH325,TABLAS!$P$4:$R$7,3,FALSE)</f>
        <v>3.4999999999999996E-3</v>
      </c>
      <c r="AJ325" s="255">
        <f>VLOOKUP($AH$3,TABLAS!$P$4:$R$7,2,FALSE)</f>
        <v>0</v>
      </c>
      <c r="AK325" s="280">
        <f t="shared" si="71"/>
        <v>-3.4999999999999996E-3</v>
      </c>
      <c r="AL325" s="44"/>
      <c r="AM325" s="44"/>
      <c r="AN325" s="281">
        <f t="shared" si="72"/>
        <v>0</v>
      </c>
      <c r="AO325" s="44"/>
      <c r="AP325" s="235">
        <f t="shared" si="73"/>
        <v>0</v>
      </c>
      <c r="AQ325" s="44"/>
      <c r="AR325" s="282">
        <f t="shared" si="74"/>
        <v>0</v>
      </c>
      <c r="AS325" s="283">
        <f t="shared" si="75"/>
        <v>0</v>
      </c>
      <c r="AT325" s="44"/>
      <c r="AU325" s="44"/>
      <c r="AV325" s="44"/>
      <c r="AW325" s="44"/>
      <c r="AX325" s="44"/>
      <c r="AY325" s="44"/>
      <c r="AZ325" s="44"/>
      <c r="BA325" s="44"/>
      <c r="BB325" s="44"/>
      <c r="BC325" s="44"/>
      <c r="BD325" s="44"/>
      <c r="BE325" s="44"/>
      <c r="BF325" s="44"/>
      <c r="BG325" s="44"/>
      <c r="BH325" s="44"/>
    </row>
    <row r="326" spans="1:60" ht="35.1" customHeight="1" thickBot="1" x14ac:dyDescent="0.45">
      <c r="A326" s="41">
        <f t="shared" si="76"/>
        <v>324</v>
      </c>
      <c r="B326" s="42">
        <f>Hoja2!B333</f>
        <v>0</v>
      </c>
      <c r="C326" s="14">
        <f>Hoja2!P333</f>
        <v>0</v>
      </c>
      <c r="D326" s="16">
        <f>Hoja2!C333</f>
        <v>0</v>
      </c>
      <c r="E326" s="15">
        <f>Hoja4!J333</f>
        <v>0</v>
      </c>
      <c r="F326" s="15">
        <f>Hoja4!N333</f>
        <v>0</v>
      </c>
      <c r="G326" s="15"/>
      <c r="H326" s="15">
        <f t="shared" si="65"/>
        <v>0</v>
      </c>
      <c r="I326" s="15">
        <f t="shared" si="66"/>
        <v>0</v>
      </c>
      <c r="J326" s="289" t="s">
        <v>209</v>
      </c>
      <c r="K326" s="44"/>
      <c r="L326" s="44"/>
      <c r="M326" s="44"/>
      <c r="N326" s="44"/>
      <c r="O326" s="44"/>
      <c r="P326" s="44"/>
      <c r="Q326" s="44"/>
      <c r="R326" s="44"/>
      <c r="S326" s="262">
        <f t="shared" si="67"/>
        <v>0</v>
      </c>
      <c r="T326" s="266" t="str">
        <f t="shared" si="68"/>
        <v>Economico</v>
      </c>
      <c r="U326">
        <f>VLOOKUP(T326,TABLAS!$J$4:$L$9,3,FALSE)</f>
        <v>1320</v>
      </c>
      <c r="V326">
        <f t="shared" si="77"/>
        <v>2026</v>
      </c>
      <c r="W326" t="str">
        <f>INICIO!$C$28</f>
        <v>2026</v>
      </c>
      <c r="X326" s="268">
        <f t="shared" si="69"/>
        <v>0</v>
      </c>
      <c r="Y326" s="269" t="str">
        <f>IF(X326&lt;TABLAS!$P$18,TABLAS!$Q$18,IF(X326&lt;TABLAS!$P$19,TABLAS!$Q$19,IF(X326&lt;TABLAS!$P$20,TABLAS!$Q$20,IF(X326&lt;TABLAS!$P$21,TABLAS!$Q$21,IF(X326&lt;TABLAS!$P$22,TABLAS!$Q$22,IF(X326&lt;TABLAS!$P$23,TABLAS!$Q$23,IF(X326&lt;TABLAS!$P$24,TABLAS!$Q$24,IF(X326&lt;TABLAS!$P$25,TABLAS!$Q$25,IF(X326&lt;TABLAS!$P$26,TABLAS!$Q$26,IF(X326&lt;TABLAS!$P$27,TABLAS!$Q$27,IF(X326&gt;=TABLAS!$O$28,TABLAS!$Q$28)))))))))))</f>
        <v>0 a 5</v>
      </c>
      <c r="Z326" s="262">
        <f>VLOOKUP(Y326,TABLAS!$J$18:$K$28,2,FALSE)</f>
        <v>1</v>
      </c>
      <c r="AA326" s="274" t="s">
        <v>262</v>
      </c>
      <c r="AB326" s="262">
        <f>VLOOKUP(AA326,TABLAS!$K$34:$L$39,2,FALSE)</f>
        <v>1</v>
      </c>
      <c r="AC326" s="262" t="str">
        <f>INICIO!$C$11</f>
        <v>ZONA 6</v>
      </c>
      <c r="AD326" s="263">
        <f>VLOOKUP(AC326,TABLAS!$V$18:$W$28,2,FALSE)</f>
        <v>1.1000000000000001</v>
      </c>
      <c r="AE326" s="44"/>
      <c r="AF326" s="44"/>
      <c r="AG326" s="279">
        <f t="shared" si="70"/>
        <v>0</v>
      </c>
      <c r="AH326" s="255">
        <f>IF($AG326&lt;TABLAS!$O$4,TABLAS!$P$4,IF($AG326&lt;TABLAS!$O$5,TABLAS!$P$5,IF($AG326&lt;TABLAS!$O$6,TABLAS!$P$6,IF($AG326&gt;TABLAS!$N$7,TABLAS!$P$7))))</f>
        <v>1</v>
      </c>
      <c r="AI326" s="255">
        <f>VLOOKUP($AH326,TABLAS!$P$4:$R$7,3,FALSE)</f>
        <v>3.4999999999999996E-3</v>
      </c>
      <c r="AJ326" s="255">
        <f>VLOOKUP($AH$3,TABLAS!$P$4:$R$7,2,FALSE)</f>
        <v>0</v>
      </c>
      <c r="AK326" s="280">
        <f t="shared" si="71"/>
        <v>-3.4999999999999996E-3</v>
      </c>
      <c r="AL326" s="44"/>
      <c r="AM326" s="44"/>
      <c r="AN326" s="281">
        <f t="shared" si="72"/>
        <v>0</v>
      </c>
      <c r="AO326" s="44"/>
      <c r="AP326" s="235">
        <f t="shared" si="73"/>
        <v>0</v>
      </c>
      <c r="AQ326" s="44"/>
      <c r="AR326" s="282">
        <f t="shared" si="74"/>
        <v>0</v>
      </c>
      <c r="AS326" s="283">
        <f t="shared" si="75"/>
        <v>0</v>
      </c>
      <c r="AT326" s="44"/>
      <c r="AU326" s="44"/>
      <c r="AV326" s="44"/>
      <c r="AW326" s="44"/>
      <c r="AX326" s="44"/>
      <c r="AY326" s="44"/>
      <c r="AZ326" s="44"/>
      <c r="BA326" s="44"/>
      <c r="BB326" s="44"/>
      <c r="BC326" s="44"/>
      <c r="BD326" s="44"/>
      <c r="BE326" s="44"/>
      <c r="BF326" s="44"/>
      <c r="BG326" s="44"/>
      <c r="BH326" s="44"/>
    </row>
    <row r="327" spans="1:60" ht="35.1" customHeight="1" thickBot="1" x14ac:dyDescent="0.45">
      <c r="A327" s="22">
        <f t="shared" si="76"/>
        <v>325</v>
      </c>
      <c r="B327" s="43">
        <f>Hoja2!B334</f>
        <v>0</v>
      </c>
      <c r="C327" s="38">
        <f>Hoja2!P334</f>
        <v>0</v>
      </c>
      <c r="D327" s="39">
        <f>Hoja2!C334</f>
        <v>0</v>
      </c>
      <c r="E327" s="40">
        <f>Hoja4!J334</f>
        <v>0</v>
      </c>
      <c r="F327" s="40">
        <f>Hoja4!N334</f>
        <v>0</v>
      </c>
      <c r="G327" s="40"/>
      <c r="H327" s="40">
        <f t="shared" si="65"/>
        <v>0</v>
      </c>
      <c r="I327" s="40">
        <f t="shared" si="66"/>
        <v>0</v>
      </c>
      <c r="J327" s="290" t="s">
        <v>209</v>
      </c>
      <c r="K327" s="44"/>
      <c r="L327" s="44"/>
      <c r="M327" s="44"/>
      <c r="N327" s="44"/>
      <c r="O327" s="44"/>
      <c r="P327" s="44"/>
      <c r="Q327" s="44"/>
      <c r="R327" s="44"/>
      <c r="S327" s="262">
        <f t="shared" si="67"/>
        <v>0</v>
      </c>
      <c r="T327" s="266" t="str">
        <f t="shared" si="68"/>
        <v>Economico</v>
      </c>
      <c r="U327">
        <f>VLOOKUP(T327,TABLAS!$J$4:$L$9,3,FALSE)</f>
        <v>1320</v>
      </c>
      <c r="V327">
        <f t="shared" si="77"/>
        <v>2026</v>
      </c>
      <c r="W327" t="str">
        <f>INICIO!$C$28</f>
        <v>2026</v>
      </c>
      <c r="X327" s="268">
        <f t="shared" si="69"/>
        <v>0</v>
      </c>
      <c r="Y327" s="269" t="str">
        <f>IF(X327&lt;TABLAS!$P$18,TABLAS!$Q$18,IF(X327&lt;TABLAS!$P$19,TABLAS!$Q$19,IF(X327&lt;TABLAS!$P$20,TABLAS!$Q$20,IF(X327&lt;TABLAS!$P$21,TABLAS!$Q$21,IF(X327&lt;TABLAS!$P$22,TABLAS!$Q$22,IF(X327&lt;TABLAS!$P$23,TABLAS!$Q$23,IF(X327&lt;TABLAS!$P$24,TABLAS!$Q$24,IF(X327&lt;TABLAS!$P$25,TABLAS!$Q$25,IF(X327&lt;TABLAS!$P$26,TABLAS!$Q$26,IF(X327&lt;TABLAS!$P$27,TABLAS!$Q$27,IF(X327&gt;=TABLAS!$O$28,TABLAS!$Q$28)))))))))))</f>
        <v>0 a 5</v>
      </c>
      <c r="Z327" s="262">
        <f>VLOOKUP(Y327,TABLAS!$J$18:$K$28,2,FALSE)</f>
        <v>1</v>
      </c>
      <c r="AA327" s="274" t="s">
        <v>262</v>
      </c>
      <c r="AB327" s="262">
        <f>VLOOKUP(AA327,TABLAS!$K$34:$L$39,2,FALSE)</f>
        <v>1</v>
      </c>
      <c r="AC327" s="262" t="str">
        <f>INICIO!$C$11</f>
        <v>ZONA 6</v>
      </c>
      <c r="AD327" s="263">
        <f>VLOOKUP(AC327,TABLAS!$V$18:$W$28,2,FALSE)</f>
        <v>1.1000000000000001</v>
      </c>
      <c r="AE327" s="44"/>
      <c r="AF327" s="44"/>
      <c r="AG327" s="279">
        <f t="shared" si="70"/>
        <v>0</v>
      </c>
      <c r="AH327" s="255">
        <f>IF($AG327&lt;TABLAS!$O$4,TABLAS!$P$4,IF($AG327&lt;TABLAS!$O$5,TABLAS!$P$5,IF($AG327&lt;TABLAS!$O$6,TABLAS!$P$6,IF($AG327&gt;TABLAS!$N$7,TABLAS!$P$7))))</f>
        <v>1</v>
      </c>
      <c r="AI327" s="255">
        <f>VLOOKUP($AH327,TABLAS!$P$4:$R$7,3,FALSE)</f>
        <v>3.4999999999999996E-3</v>
      </c>
      <c r="AJ327" s="255">
        <f>VLOOKUP($AH$3,TABLAS!$P$4:$R$7,2,FALSE)</f>
        <v>0</v>
      </c>
      <c r="AK327" s="280">
        <f t="shared" si="71"/>
        <v>-3.4999999999999996E-3</v>
      </c>
      <c r="AL327" s="44"/>
      <c r="AM327" s="44"/>
      <c r="AN327" s="281">
        <f t="shared" si="72"/>
        <v>0</v>
      </c>
      <c r="AO327" s="44"/>
      <c r="AP327" s="235">
        <f t="shared" si="73"/>
        <v>0</v>
      </c>
      <c r="AQ327" s="44"/>
      <c r="AR327" s="282">
        <f t="shared" si="74"/>
        <v>0</v>
      </c>
      <c r="AS327" s="283">
        <f t="shared" si="75"/>
        <v>0</v>
      </c>
      <c r="AT327" s="44"/>
      <c r="AU327" s="44"/>
      <c r="AV327" s="44"/>
      <c r="AW327" s="44"/>
      <c r="AX327" s="44"/>
      <c r="AY327" s="44"/>
      <c r="AZ327" s="44"/>
      <c r="BA327" s="44"/>
      <c r="BB327" s="44"/>
      <c r="BC327" s="44"/>
      <c r="BD327" s="44"/>
      <c r="BE327" s="44"/>
      <c r="BF327" s="44"/>
      <c r="BG327" s="44"/>
      <c r="BH327" s="44"/>
    </row>
    <row r="328" spans="1:60" ht="35.1" customHeight="1" thickBot="1" x14ac:dyDescent="0.45">
      <c r="A328" s="41">
        <f t="shared" si="76"/>
        <v>326</v>
      </c>
      <c r="B328" s="42">
        <f>Hoja2!B335</f>
        <v>0</v>
      </c>
      <c r="C328" s="14">
        <f>Hoja2!P335</f>
        <v>0</v>
      </c>
      <c r="D328" s="16">
        <f>Hoja2!C335</f>
        <v>0</v>
      </c>
      <c r="E328" s="15">
        <f>Hoja4!J335</f>
        <v>0</v>
      </c>
      <c r="F328" s="15">
        <f>Hoja4!N335</f>
        <v>0</v>
      </c>
      <c r="G328" s="15"/>
      <c r="H328" s="15">
        <f t="shared" si="65"/>
        <v>0</v>
      </c>
      <c r="I328" s="15">
        <f t="shared" si="66"/>
        <v>0</v>
      </c>
      <c r="J328" s="289" t="s">
        <v>209</v>
      </c>
      <c r="K328" s="44"/>
      <c r="L328" s="44"/>
      <c r="M328" s="44"/>
      <c r="N328" s="44"/>
      <c r="O328" s="44"/>
      <c r="P328" s="44"/>
      <c r="Q328" s="44"/>
      <c r="R328" s="44"/>
      <c r="S328" s="262">
        <f t="shared" si="67"/>
        <v>0</v>
      </c>
      <c r="T328" s="266" t="str">
        <f t="shared" si="68"/>
        <v>Economico</v>
      </c>
      <c r="U328">
        <f>VLOOKUP(T328,TABLAS!$J$4:$L$9,3,FALSE)</f>
        <v>1320</v>
      </c>
      <c r="V328">
        <f t="shared" si="77"/>
        <v>2026</v>
      </c>
      <c r="W328" t="str">
        <f>INICIO!$C$28</f>
        <v>2026</v>
      </c>
      <c r="X328" s="268">
        <f t="shared" si="69"/>
        <v>0</v>
      </c>
      <c r="Y328" s="269" t="str">
        <f>IF(X328&lt;TABLAS!$P$18,TABLAS!$Q$18,IF(X328&lt;TABLAS!$P$19,TABLAS!$Q$19,IF(X328&lt;TABLAS!$P$20,TABLAS!$Q$20,IF(X328&lt;TABLAS!$P$21,TABLAS!$Q$21,IF(X328&lt;TABLAS!$P$22,TABLAS!$Q$22,IF(X328&lt;TABLAS!$P$23,TABLAS!$Q$23,IF(X328&lt;TABLAS!$P$24,TABLAS!$Q$24,IF(X328&lt;TABLAS!$P$25,TABLAS!$Q$25,IF(X328&lt;TABLAS!$P$26,TABLAS!$Q$26,IF(X328&lt;TABLAS!$P$27,TABLAS!$Q$27,IF(X328&gt;=TABLAS!$O$28,TABLAS!$Q$28)))))))))))</f>
        <v>0 a 5</v>
      </c>
      <c r="Z328" s="262">
        <f>VLOOKUP(Y328,TABLAS!$J$18:$K$28,2,FALSE)</f>
        <v>1</v>
      </c>
      <c r="AA328" s="274" t="s">
        <v>262</v>
      </c>
      <c r="AB328" s="262">
        <f>VLOOKUP(AA328,TABLAS!$K$34:$L$39,2,FALSE)</f>
        <v>1</v>
      </c>
      <c r="AC328" s="262" t="str">
        <f>INICIO!$C$11</f>
        <v>ZONA 6</v>
      </c>
      <c r="AD328" s="263">
        <f>VLOOKUP(AC328,TABLAS!$V$18:$W$28,2,FALSE)</f>
        <v>1.1000000000000001</v>
      </c>
      <c r="AE328" s="44"/>
      <c r="AF328" s="44"/>
      <c r="AG328" s="279">
        <f t="shared" si="70"/>
        <v>0</v>
      </c>
      <c r="AH328" s="255">
        <f>IF($AG328&lt;TABLAS!$O$4,TABLAS!$P$4,IF($AG328&lt;TABLAS!$O$5,TABLAS!$P$5,IF($AG328&lt;TABLAS!$O$6,TABLAS!$P$6,IF($AG328&gt;TABLAS!$N$7,TABLAS!$P$7))))</f>
        <v>1</v>
      </c>
      <c r="AI328" s="255">
        <f>VLOOKUP($AH328,TABLAS!$P$4:$R$7,3,FALSE)</f>
        <v>3.4999999999999996E-3</v>
      </c>
      <c r="AJ328" s="255">
        <f>VLOOKUP($AH$3,TABLAS!$P$4:$R$7,2,FALSE)</f>
        <v>0</v>
      </c>
      <c r="AK328" s="280">
        <f t="shared" si="71"/>
        <v>-3.4999999999999996E-3</v>
      </c>
      <c r="AL328" s="44"/>
      <c r="AM328" s="44"/>
      <c r="AN328" s="281">
        <f t="shared" si="72"/>
        <v>0</v>
      </c>
      <c r="AO328" s="44"/>
      <c r="AP328" s="235">
        <f t="shared" si="73"/>
        <v>0</v>
      </c>
      <c r="AQ328" s="44"/>
      <c r="AR328" s="282">
        <f t="shared" si="74"/>
        <v>0</v>
      </c>
      <c r="AS328" s="283">
        <f t="shared" si="75"/>
        <v>0</v>
      </c>
      <c r="AT328" s="44"/>
      <c r="AU328" s="44"/>
      <c r="AV328" s="44"/>
      <c r="AW328" s="44"/>
      <c r="AX328" s="44"/>
      <c r="AY328" s="44"/>
      <c r="AZ328" s="44"/>
      <c r="BA328" s="44"/>
      <c r="BB328" s="44"/>
      <c r="BC328" s="44"/>
      <c r="BD328" s="44"/>
      <c r="BE328" s="44"/>
      <c r="BF328" s="44"/>
      <c r="BG328" s="44"/>
      <c r="BH328" s="44"/>
    </row>
    <row r="329" spans="1:60" ht="35.1" customHeight="1" thickBot="1" x14ac:dyDescent="0.45">
      <c r="A329" s="41">
        <f t="shared" si="76"/>
        <v>327</v>
      </c>
      <c r="B329" s="42">
        <f>Hoja2!B336</f>
        <v>0</v>
      </c>
      <c r="C329" s="14">
        <f>Hoja2!P336</f>
        <v>0</v>
      </c>
      <c r="D329" s="16">
        <f>Hoja2!C336</f>
        <v>0</v>
      </c>
      <c r="E329" s="15">
        <f>Hoja4!J336</f>
        <v>0</v>
      </c>
      <c r="F329" s="15">
        <f>Hoja4!N336</f>
        <v>0</v>
      </c>
      <c r="G329" s="15"/>
      <c r="H329" s="15">
        <f t="shared" si="65"/>
        <v>0</v>
      </c>
      <c r="I329" s="15">
        <f t="shared" si="66"/>
        <v>0</v>
      </c>
      <c r="J329" s="289" t="s">
        <v>209</v>
      </c>
      <c r="K329" s="44"/>
      <c r="L329" s="44"/>
      <c r="M329" s="44"/>
      <c r="N329" s="44"/>
      <c r="O329" s="44"/>
      <c r="P329" s="44"/>
      <c r="Q329" s="44"/>
      <c r="R329" s="44"/>
      <c r="S329" s="262">
        <f t="shared" si="67"/>
        <v>0</v>
      </c>
      <c r="T329" s="266" t="str">
        <f t="shared" si="68"/>
        <v>Economico</v>
      </c>
      <c r="U329">
        <f>VLOOKUP(T329,TABLAS!$J$4:$L$9,3,FALSE)</f>
        <v>1320</v>
      </c>
      <c r="V329">
        <f t="shared" si="77"/>
        <v>2026</v>
      </c>
      <c r="W329" t="str">
        <f>INICIO!$C$28</f>
        <v>2026</v>
      </c>
      <c r="X329" s="268">
        <f t="shared" si="69"/>
        <v>0</v>
      </c>
      <c r="Y329" s="269" t="str">
        <f>IF(X329&lt;TABLAS!$P$18,TABLAS!$Q$18,IF(X329&lt;TABLAS!$P$19,TABLAS!$Q$19,IF(X329&lt;TABLAS!$P$20,TABLAS!$Q$20,IF(X329&lt;TABLAS!$P$21,TABLAS!$Q$21,IF(X329&lt;TABLAS!$P$22,TABLAS!$Q$22,IF(X329&lt;TABLAS!$P$23,TABLAS!$Q$23,IF(X329&lt;TABLAS!$P$24,TABLAS!$Q$24,IF(X329&lt;TABLAS!$P$25,TABLAS!$Q$25,IF(X329&lt;TABLAS!$P$26,TABLAS!$Q$26,IF(X329&lt;TABLAS!$P$27,TABLAS!$Q$27,IF(X329&gt;=TABLAS!$O$28,TABLAS!$Q$28)))))))))))</f>
        <v>0 a 5</v>
      </c>
      <c r="Z329" s="262">
        <f>VLOOKUP(Y329,TABLAS!$J$18:$K$28,2,FALSE)</f>
        <v>1</v>
      </c>
      <c r="AA329" s="274" t="s">
        <v>262</v>
      </c>
      <c r="AB329" s="262">
        <f>VLOOKUP(AA329,TABLAS!$K$34:$L$39,2,FALSE)</f>
        <v>1</v>
      </c>
      <c r="AC329" s="262" t="str">
        <f>INICIO!$C$11</f>
        <v>ZONA 6</v>
      </c>
      <c r="AD329" s="263">
        <f>VLOOKUP(AC329,TABLAS!$V$18:$W$28,2,FALSE)</f>
        <v>1.1000000000000001</v>
      </c>
      <c r="AE329" s="44"/>
      <c r="AF329" s="44"/>
      <c r="AG329" s="279">
        <f t="shared" si="70"/>
        <v>0</v>
      </c>
      <c r="AH329" s="255">
        <f>IF($AG329&lt;TABLAS!$O$4,TABLAS!$P$4,IF($AG329&lt;TABLAS!$O$5,TABLAS!$P$5,IF($AG329&lt;TABLAS!$O$6,TABLAS!$P$6,IF($AG329&gt;TABLAS!$N$7,TABLAS!$P$7))))</f>
        <v>1</v>
      </c>
      <c r="AI329" s="255">
        <f>VLOOKUP($AH329,TABLAS!$P$4:$R$7,3,FALSE)</f>
        <v>3.4999999999999996E-3</v>
      </c>
      <c r="AJ329" s="255">
        <f>VLOOKUP($AH$3,TABLAS!$P$4:$R$7,2,FALSE)</f>
        <v>0</v>
      </c>
      <c r="AK329" s="280">
        <f t="shared" si="71"/>
        <v>-3.4999999999999996E-3</v>
      </c>
      <c r="AL329" s="44"/>
      <c r="AM329" s="44"/>
      <c r="AN329" s="281">
        <f t="shared" si="72"/>
        <v>0</v>
      </c>
      <c r="AO329" s="44"/>
      <c r="AP329" s="235">
        <f t="shared" si="73"/>
        <v>0</v>
      </c>
      <c r="AQ329" s="44"/>
      <c r="AR329" s="282">
        <f t="shared" si="74"/>
        <v>0</v>
      </c>
      <c r="AS329" s="283">
        <f t="shared" si="75"/>
        <v>0</v>
      </c>
      <c r="AT329" s="44"/>
      <c r="AU329" s="44"/>
      <c r="AV329" s="44"/>
      <c r="AW329" s="44"/>
      <c r="AX329" s="44"/>
      <c r="AY329" s="44"/>
      <c r="AZ329" s="44"/>
      <c r="BA329" s="44"/>
      <c r="BB329" s="44"/>
      <c r="BC329" s="44"/>
      <c r="BD329" s="44"/>
      <c r="BE329" s="44"/>
      <c r="BF329" s="44"/>
      <c r="BG329" s="44"/>
      <c r="BH329" s="44"/>
    </row>
    <row r="330" spans="1:60" ht="35.1" customHeight="1" thickBot="1" x14ac:dyDescent="0.45">
      <c r="A330" s="41">
        <f t="shared" si="76"/>
        <v>328</v>
      </c>
      <c r="B330" s="42">
        <f>Hoja2!B337</f>
        <v>0</v>
      </c>
      <c r="C330" s="14">
        <f>Hoja2!P337</f>
        <v>0</v>
      </c>
      <c r="D330" s="16">
        <f>Hoja2!C337</f>
        <v>0</v>
      </c>
      <c r="E330" s="15">
        <f>Hoja4!J337</f>
        <v>0</v>
      </c>
      <c r="F330" s="15">
        <f>Hoja4!N337</f>
        <v>0</v>
      </c>
      <c r="G330" s="15"/>
      <c r="H330" s="15">
        <f t="shared" si="65"/>
        <v>0</v>
      </c>
      <c r="I330" s="15">
        <f t="shared" si="66"/>
        <v>0</v>
      </c>
      <c r="J330" s="289" t="s">
        <v>209</v>
      </c>
      <c r="K330" s="44"/>
      <c r="L330" s="44"/>
      <c r="M330" s="44"/>
      <c r="N330" s="44"/>
      <c r="O330" s="44"/>
      <c r="P330" s="44"/>
      <c r="Q330" s="44"/>
      <c r="R330" s="44"/>
      <c r="S330" s="262">
        <f t="shared" si="67"/>
        <v>0</v>
      </c>
      <c r="T330" s="266" t="str">
        <f t="shared" si="68"/>
        <v>Economico</v>
      </c>
      <c r="U330">
        <f>VLOOKUP(T330,TABLAS!$J$4:$L$9,3,FALSE)</f>
        <v>1320</v>
      </c>
      <c r="V330">
        <f t="shared" si="77"/>
        <v>2026</v>
      </c>
      <c r="W330" t="str">
        <f>INICIO!$C$28</f>
        <v>2026</v>
      </c>
      <c r="X330" s="268">
        <f t="shared" si="69"/>
        <v>0</v>
      </c>
      <c r="Y330" s="269" t="str">
        <f>IF(X330&lt;TABLAS!$P$18,TABLAS!$Q$18,IF(X330&lt;TABLAS!$P$19,TABLAS!$Q$19,IF(X330&lt;TABLAS!$P$20,TABLAS!$Q$20,IF(X330&lt;TABLAS!$P$21,TABLAS!$Q$21,IF(X330&lt;TABLAS!$P$22,TABLAS!$Q$22,IF(X330&lt;TABLAS!$P$23,TABLAS!$Q$23,IF(X330&lt;TABLAS!$P$24,TABLAS!$Q$24,IF(X330&lt;TABLAS!$P$25,TABLAS!$Q$25,IF(X330&lt;TABLAS!$P$26,TABLAS!$Q$26,IF(X330&lt;TABLAS!$P$27,TABLAS!$Q$27,IF(X330&gt;=TABLAS!$O$28,TABLAS!$Q$28)))))))))))</f>
        <v>0 a 5</v>
      </c>
      <c r="Z330" s="262">
        <f>VLOOKUP(Y330,TABLAS!$J$18:$K$28,2,FALSE)</f>
        <v>1</v>
      </c>
      <c r="AA330" s="274" t="s">
        <v>262</v>
      </c>
      <c r="AB330" s="262">
        <f>VLOOKUP(AA330,TABLAS!$K$34:$L$39,2,FALSE)</f>
        <v>1</v>
      </c>
      <c r="AC330" s="262" t="str">
        <f>INICIO!$C$11</f>
        <v>ZONA 6</v>
      </c>
      <c r="AD330" s="263">
        <f>VLOOKUP(AC330,TABLAS!$V$18:$W$28,2,FALSE)</f>
        <v>1.1000000000000001</v>
      </c>
      <c r="AE330" s="44"/>
      <c r="AF330" s="44"/>
      <c r="AG330" s="279">
        <f t="shared" si="70"/>
        <v>0</v>
      </c>
      <c r="AH330" s="255">
        <f>IF($AG330&lt;TABLAS!$O$4,TABLAS!$P$4,IF($AG330&lt;TABLAS!$O$5,TABLAS!$P$5,IF($AG330&lt;TABLAS!$O$6,TABLAS!$P$6,IF($AG330&gt;TABLAS!$N$7,TABLAS!$P$7))))</f>
        <v>1</v>
      </c>
      <c r="AI330" s="255">
        <f>VLOOKUP($AH330,TABLAS!$P$4:$R$7,3,FALSE)</f>
        <v>3.4999999999999996E-3</v>
      </c>
      <c r="AJ330" s="255">
        <f>VLOOKUP($AH$3,TABLAS!$P$4:$R$7,2,FALSE)</f>
        <v>0</v>
      </c>
      <c r="AK330" s="280">
        <f t="shared" si="71"/>
        <v>-3.4999999999999996E-3</v>
      </c>
      <c r="AL330" s="44"/>
      <c r="AM330" s="44"/>
      <c r="AN330" s="281">
        <f t="shared" si="72"/>
        <v>0</v>
      </c>
      <c r="AO330" s="44"/>
      <c r="AP330" s="235">
        <f t="shared" si="73"/>
        <v>0</v>
      </c>
      <c r="AQ330" s="44"/>
      <c r="AR330" s="282">
        <f t="shared" si="74"/>
        <v>0</v>
      </c>
      <c r="AS330" s="283">
        <f t="shared" si="75"/>
        <v>0</v>
      </c>
      <c r="AT330" s="44"/>
      <c r="AU330" s="44"/>
      <c r="AV330" s="44"/>
      <c r="AW330" s="44"/>
      <c r="AX330" s="44"/>
      <c r="AY330" s="44"/>
      <c r="AZ330" s="44"/>
      <c r="BA330" s="44"/>
      <c r="BB330" s="44"/>
      <c r="BC330" s="44"/>
      <c r="BD330" s="44"/>
      <c r="BE330" s="44"/>
      <c r="BF330" s="44"/>
      <c r="BG330" s="44"/>
      <c r="BH330" s="44"/>
    </row>
    <row r="331" spans="1:60" ht="35.1" customHeight="1" thickBot="1" x14ac:dyDescent="0.45">
      <c r="A331" s="41">
        <f t="shared" si="76"/>
        <v>329</v>
      </c>
      <c r="B331" s="42">
        <f>Hoja2!B338</f>
        <v>0</v>
      </c>
      <c r="C331" s="14">
        <f>Hoja2!P338</f>
        <v>0</v>
      </c>
      <c r="D331" s="16">
        <f>Hoja2!C338</f>
        <v>0</v>
      </c>
      <c r="E331" s="15">
        <f>Hoja4!J338</f>
        <v>0</v>
      </c>
      <c r="F331" s="15">
        <f>Hoja4!N338</f>
        <v>0</v>
      </c>
      <c r="G331" s="15"/>
      <c r="H331" s="15">
        <f t="shared" si="65"/>
        <v>0</v>
      </c>
      <c r="I331" s="15">
        <f t="shared" si="66"/>
        <v>0</v>
      </c>
      <c r="J331" s="289" t="s">
        <v>209</v>
      </c>
      <c r="K331" s="44"/>
      <c r="L331" s="44"/>
      <c r="M331" s="44"/>
      <c r="N331" s="44"/>
      <c r="O331" s="44"/>
      <c r="P331" s="44"/>
      <c r="Q331" s="44"/>
      <c r="R331" s="44"/>
      <c r="S331" s="262">
        <f t="shared" si="67"/>
        <v>0</v>
      </c>
      <c r="T331" s="266" t="str">
        <f t="shared" si="68"/>
        <v>Economico</v>
      </c>
      <c r="U331">
        <f>VLOOKUP(T331,TABLAS!$J$4:$L$9,3,FALSE)</f>
        <v>1320</v>
      </c>
      <c r="V331">
        <f t="shared" si="77"/>
        <v>2026</v>
      </c>
      <c r="W331" t="str">
        <f>INICIO!$C$28</f>
        <v>2026</v>
      </c>
      <c r="X331" s="268">
        <f t="shared" si="69"/>
        <v>0</v>
      </c>
      <c r="Y331" s="269" t="str">
        <f>IF(X331&lt;TABLAS!$P$18,TABLAS!$Q$18,IF(X331&lt;TABLAS!$P$19,TABLAS!$Q$19,IF(X331&lt;TABLAS!$P$20,TABLAS!$Q$20,IF(X331&lt;TABLAS!$P$21,TABLAS!$Q$21,IF(X331&lt;TABLAS!$P$22,TABLAS!$Q$22,IF(X331&lt;TABLAS!$P$23,TABLAS!$Q$23,IF(X331&lt;TABLAS!$P$24,TABLAS!$Q$24,IF(X331&lt;TABLAS!$P$25,TABLAS!$Q$25,IF(X331&lt;TABLAS!$P$26,TABLAS!$Q$26,IF(X331&lt;TABLAS!$P$27,TABLAS!$Q$27,IF(X331&gt;=TABLAS!$O$28,TABLAS!$Q$28)))))))))))</f>
        <v>0 a 5</v>
      </c>
      <c r="Z331" s="262">
        <f>VLOOKUP(Y331,TABLAS!$J$18:$K$28,2,FALSE)</f>
        <v>1</v>
      </c>
      <c r="AA331" s="274" t="s">
        <v>262</v>
      </c>
      <c r="AB331" s="262">
        <f>VLOOKUP(AA331,TABLAS!$K$34:$L$39,2,FALSE)</f>
        <v>1</v>
      </c>
      <c r="AC331" s="262" t="str">
        <f>INICIO!$C$11</f>
        <v>ZONA 6</v>
      </c>
      <c r="AD331" s="263">
        <f>VLOOKUP(AC331,TABLAS!$V$18:$W$28,2,FALSE)</f>
        <v>1.1000000000000001</v>
      </c>
      <c r="AE331" s="44"/>
      <c r="AF331" s="44"/>
      <c r="AG331" s="279">
        <f t="shared" si="70"/>
        <v>0</v>
      </c>
      <c r="AH331" s="255">
        <f>IF($AG331&lt;TABLAS!$O$4,TABLAS!$P$4,IF($AG331&lt;TABLAS!$O$5,TABLAS!$P$5,IF($AG331&lt;TABLAS!$O$6,TABLAS!$P$6,IF($AG331&gt;TABLAS!$N$7,TABLAS!$P$7))))</f>
        <v>1</v>
      </c>
      <c r="AI331" s="255">
        <f>VLOOKUP($AH331,TABLAS!$P$4:$R$7,3,FALSE)</f>
        <v>3.4999999999999996E-3</v>
      </c>
      <c r="AJ331" s="255">
        <f>VLOOKUP($AH$3,TABLAS!$P$4:$R$7,2,FALSE)</f>
        <v>0</v>
      </c>
      <c r="AK331" s="280">
        <f t="shared" si="71"/>
        <v>-3.4999999999999996E-3</v>
      </c>
      <c r="AL331" s="44"/>
      <c r="AM331" s="44"/>
      <c r="AN331" s="281">
        <f t="shared" si="72"/>
        <v>0</v>
      </c>
      <c r="AO331" s="44"/>
      <c r="AP331" s="235">
        <f t="shared" si="73"/>
        <v>0</v>
      </c>
      <c r="AQ331" s="44"/>
      <c r="AR331" s="282">
        <f t="shared" si="74"/>
        <v>0</v>
      </c>
      <c r="AS331" s="283">
        <f t="shared" si="75"/>
        <v>0</v>
      </c>
      <c r="AT331" s="44"/>
      <c r="AU331" s="44"/>
      <c r="AV331" s="44"/>
      <c r="AW331" s="44"/>
      <c r="AX331" s="44"/>
      <c r="AY331" s="44"/>
      <c r="AZ331" s="44"/>
      <c r="BA331" s="44"/>
      <c r="BB331" s="44"/>
      <c r="BC331" s="44"/>
      <c r="BD331" s="44"/>
      <c r="BE331" s="44"/>
      <c r="BF331" s="44"/>
      <c r="BG331" s="44"/>
      <c r="BH331" s="44"/>
    </row>
    <row r="332" spans="1:60" ht="35.1" customHeight="1" thickBot="1" x14ac:dyDescent="0.45">
      <c r="A332" s="22">
        <f t="shared" si="76"/>
        <v>330</v>
      </c>
      <c r="B332" s="43">
        <f>Hoja2!B339</f>
        <v>0</v>
      </c>
      <c r="C332" s="38">
        <f>Hoja2!P339</f>
        <v>0</v>
      </c>
      <c r="D332" s="39">
        <f>Hoja2!C339</f>
        <v>0</v>
      </c>
      <c r="E332" s="40">
        <f>Hoja4!J339</f>
        <v>0</v>
      </c>
      <c r="F332" s="40">
        <f>Hoja4!N339</f>
        <v>0</v>
      </c>
      <c r="G332" s="40"/>
      <c r="H332" s="40">
        <f t="shared" si="65"/>
        <v>0</v>
      </c>
      <c r="I332" s="40">
        <f t="shared" si="66"/>
        <v>0</v>
      </c>
      <c r="J332" s="290" t="s">
        <v>209</v>
      </c>
      <c r="K332" s="44"/>
      <c r="L332" s="44"/>
      <c r="M332" s="44"/>
      <c r="N332" s="44"/>
      <c r="O332" s="44"/>
      <c r="P332" s="44"/>
      <c r="Q332" s="44"/>
      <c r="R332" s="44"/>
      <c r="S332" s="262">
        <f t="shared" si="67"/>
        <v>0</v>
      </c>
      <c r="T332" s="266" t="str">
        <f t="shared" si="68"/>
        <v>Economico</v>
      </c>
      <c r="U332">
        <f>VLOOKUP(T332,TABLAS!$J$4:$L$9,3,FALSE)</f>
        <v>1320</v>
      </c>
      <c r="V332">
        <f t="shared" si="77"/>
        <v>2026</v>
      </c>
      <c r="W332" t="str">
        <f>INICIO!$C$28</f>
        <v>2026</v>
      </c>
      <c r="X332" s="268">
        <f t="shared" si="69"/>
        <v>0</v>
      </c>
      <c r="Y332" s="269" t="str">
        <f>IF(X332&lt;TABLAS!$P$18,TABLAS!$Q$18,IF(X332&lt;TABLAS!$P$19,TABLAS!$Q$19,IF(X332&lt;TABLAS!$P$20,TABLAS!$Q$20,IF(X332&lt;TABLAS!$P$21,TABLAS!$Q$21,IF(X332&lt;TABLAS!$P$22,TABLAS!$Q$22,IF(X332&lt;TABLAS!$P$23,TABLAS!$Q$23,IF(X332&lt;TABLAS!$P$24,TABLAS!$Q$24,IF(X332&lt;TABLAS!$P$25,TABLAS!$Q$25,IF(X332&lt;TABLAS!$P$26,TABLAS!$Q$26,IF(X332&lt;TABLAS!$P$27,TABLAS!$Q$27,IF(X332&gt;=TABLAS!$O$28,TABLAS!$Q$28)))))))))))</f>
        <v>0 a 5</v>
      </c>
      <c r="Z332" s="262">
        <f>VLOOKUP(Y332,TABLAS!$J$18:$K$28,2,FALSE)</f>
        <v>1</v>
      </c>
      <c r="AA332" s="274" t="s">
        <v>262</v>
      </c>
      <c r="AB332" s="262">
        <f>VLOOKUP(AA332,TABLAS!$K$34:$L$39,2,FALSE)</f>
        <v>1</v>
      </c>
      <c r="AC332" s="262" t="str">
        <f>INICIO!$C$11</f>
        <v>ZONA 6</v>
      </c>
      <c r="AD332" s="263">
        <f>VLOOKUP(AC332,TABLAS!$V$18:$W$28,2,FALSE)</f>
        <v>1.1000000000000001</v>
      </c>
      <c r="AE332" s="44"/>
      <c r="AF332" s="44"/>
      <c r="AG332" s="279">
        <f t="shared" si="70"/>
        <v>0</v>
      </c>
      <c r="AH332" s="255">
        <f>IF($AG332&lt;TABLAS!$O$4,TABLAS!$P$4,IF($AG332&lt;TABLAS!$O$5,TABLAS!$P$5,IF($AG332&lt;TABLAS!$O$6,TABLAS!$P$6,IF($AG332&gt;TABLAS!$N$7,TABLAS!$P$7))))</f>
        <v>1</v>
      </c>
      <c r="AI332" s="255">
        <f>VLOOKUP($AH332,TABLAS!$P$4:$R$7,3,FALSE)</f>
        <v>3.4999999999999996E-3</v>
      </c>
      <c r="AJ332" s="255">
        <f>VLOOKUP($AH$3,TABLAS!$P$4:$R$7,2,FALSE)</f>
        <v>0</v>
      </c>
      <c r="AK332" s="280">
        <f t="shared" si="71"/>
        <v>-3.4999999999999996E-3</v>
      </c>
      <c r="AL332" s="44"/>
      <c r="AM332" s="44"/>
      <c r="AN332" s="281">
        <f t="shared" si="72"/>
        <v>0</v>
      </c>
      <c r="AO332" s="44"/>
      <c r="AP332" s="235">
        <f t="shared" si="73"/>
        <v>0</v>
      </c>
      <c r="AQ332" s="44"/>
      <c r="AR332" s="282">
        <f t="shared" si="74"/>
        <v>0</v>
      </c>
      <c r="AS332" s="283">
        <f t="shared" si="75"/>
        <v>0</v>
      </c>
      <c r="AT332" s="44"/>
      <c r="AU332" s="44"/>
      <c r="AV332" s="44"/>
      <c r="AW332" s="44"/>
      <c r="AX332" s="44"/>
      <c r="AY332" s="44"/>
      <c r="AZ332" s="44"/>
      <c r="BA332" s="44"/>
      <c r="BB332" s="44"/>
      <c r="BC332" s="44"/>
      <c r="BD332" s="44"/>
      <c r="BE332" s="44"/>
      <c r="BF332" s="44"/>
      <c r="BG332" s="44"/>
      <c r="BH332" s="44"/>
    </row>
    <row r="333" spans="1:60" ht="35.1" customHeight="1" thickBot="1" x14ac:dyDescent="0.45">
      <c r="A333" s="41">
        <f t="shared" si="76"/>
        <v>331</v>
      </c>
      <c r="B333" s="42">
        <f>Hoja2!B340</f>
        <v>0</v>
      </c>
      <c r="C333" s="14">
        <f>Hoja2!P340</f>
        <v>0</v>
      </c>
      <c r="D333" s="16">
        <f>Hoja2!C340</f>
        <v>0</v>
      </c>
      <c r="E333" s="15">
        <f>Hoja4!J340</f>
        <v>0</v>
      </c>
      <c r="F333" s="15">
        <f>Hoja4!N340</f>
        <v>0</v>
      </c>
      <c r="G333" s="15"/>
      <c r="H333" s="15">
        <f t="shared" si="65"/>
        <v>0</v>
      </c>
      <c r="I333" s="15">
        <f t="shared" si="66"/>
        <v>0</v>
      </c>
      <c r="J333" s="289" t="s">
        <v>209</v>
      </c>
      <c r="K333" s="44"/>
      <c r="L333" s="44"/>
      <c r="M333" s="44"/>
      <c r="N333" s="44"/>
      <c r="O333" s="44"/>
      <c r="P333" s="44"/>
      <c r="Q333" s="44"/>
      <c r="R333" s="44"/>
      <c r="S333" s="262">
        <f t="shared" si="67"/>
        <v>0</v>
      </c>
      <c r="T333" s="266" t="str">
        <f t="shared" si="68"/>
        <v>Economico</v>
      </c>
      <c r="U333">
        <f>VLOOKUP(T333,TABLAS!$J$4:$L$9,3,FALSE)</f>
        <v>1320</v>
      </c>
      <c r="V333">
        <f t="shared" si="77"/>
        <v>2026</v>
      </c>
      <c r="W333" t="str">
        <f>INICIO!$C$28</f>
        <v>2026</v>
      </c>
      <c r="X333" s="268">
        <f t="shared" si="69"/>
        <v>0</v>
      </c>
      <c r="Y333" s="269" t="str">
        <f>IF(X333&lt;TABLAS!$P$18,TABLAS!$Q$18,IF(X333&lt;TABLAS!$P$19,TABLAS!$Q$19,IF(X333&lt;TABLAS!$P$20,TABLAS!$Q$20,IF(X333&lt;TABLAS!$P$21,TABLAS!$Q$21,IF(X333&lt;TABLAS!$P$22,TABLAS!$Q$22,IF(X333&lt;TABLAS!$P$23,TABLAS!$Q$23,IF(X333&lt;TABLAS!$P$24,TABLAS!$Q$24,IF(X333&lt;TABLAS!$P$25,TABLAS!$Q$25,IF(X333&lt;TABLAS!$P$26,TABLAS!$Q$26,IF(X333&lt;TABLAS!$P$27,TABLAS!$Q$27,IF(X333&gt;=TABLAS!$O$28,TABLAS!$Q$28)))))))))))</f>
        <v>0 a 5</v>
      </c>
      <c r="Z333" s="262">
        <f>VLOOKUP(Y333,TABLAS!$J$18:$K$28,2,FALSE)</f>
        <v>1</v>
      </c>
      <c r="AA333" s="274" t="s">
        <v>262</v>
      </c>
      <c r="AB333" s="262">
        <f>VLOOKUP(AA333,TABLAS!$K$34:$L$39,2,FALSE)</f>
        <v>1</v>
      </c>
      <c r="AC333" s="262" t="str">
        <f>INICIO!$C$11</f>
        <v>ZONA 6</v>
      </c>
      <c r="AD333" s="263">
        <f>VLOOKUP(AC333,TABLAS!$V$18:$W$28,2,FALSE)</f>
        <v>1.1000000000000001</v>
      </c>
      <c r="AE333" s="44"/>
      <c r="AF333" s="44"/>
      <c r="AG333" s="279">
        <f t="shared" si="70"/>
        <v>0</v>
      </c>
      <c r="AH333" s="255">
        <f>IF($AG333&lt;TABLAS!$O$4,TABLAS!$P$4,IF($AG333&lt;TABLAS!$O$5,TABLAS!$P$5,IF($AG333&lt;TABLAS!$O$6,TABLAS!$P$6,IF($AG333&gt;TABLAS!$N$7,TABLAS!$P$7))))</f>
        <v>1</v>
      </c>
      <c r="AI333" s="255">
        <f>VLOOKUP($AH333,TABLAS!$P$4:$R$7,3,FALSE)</f>
        <v>3.4999999999999996E-3</v>
      </c>
      <c r="AJ333" s="255">
        <f>VLOOKUP($AH$3,TABLAS!$P$4:$R$7,2,FALSE)</f>
        <v>0</v>
      </c>
      <c r="AK333" s="280">
        <f t="shared" si="71"/>
        <v>-3.4999999999999996E-3</v>
      </c>
      <c r="AL333" s="44"/>
      <c r="AM333" s="44"/>
      <c r="AN333" s="281">
        <f t="shared" si="72"/>
        <v>0</v>
      </c>
      <c r="AO333" s="44"/>
      <c r="AP333" s="235">
        <f t="shared" si="73"/>
        <v>0</v>
      </c>
      <c r="AQ333" s="44"/>
      <c r="AR333" s="282">
        <f t="shared" si="74"/>
        <v>0</v>
      </c>
      <c r="AS333" s="283">
        <f t="shared" si="75"/>
        <v>0</v>
      </c>
      <c r="AT333" s="44"/>
      <c r="AU333" s="44"/>
      <c r="AV333" s="44"/>
      <c r="AW333" s="44"/>
      <c r="AX333" s="44"/>
      <c r="AY333" s="44"/>
      <c r="AZ333" s="44"/>
      <c r="BA333" s="44"/>
      <c r="BB333" s="44"/>
      <c r="BC333" s="44"/>
      <c r="BD333" s="44"/>
      <c r="BE333" s="44"/>
      <c r="BF333" s="44"/>
      <c r="BG333" s="44"/>
      <c r="BH333" s="44"/>
    </row>
    <row r="334" spans="1:60" ht="35.1" customHeight="1" thickBot="1" x14ac:dyDescent="0.45">
      <c r="A334" s="41">
        <f t="shared" si="76"/>
        <v>332</v>
      </c>
      <c r="B334" s="42">
        <f>Hoja2!B341</f>
        <v>0</v>
      </c>
      <c r="C334" s="14">
        <f>Hoja2!P341</f>
        <v>0</v>
      </c>
      <c r="D334" s="16">
        <f>Hoja2!C341</f>
        <v>0</v>
      </c>
      <c r="E334" s="15">
        <f>Hoja4!J341</f>
        <v>0</v>
      </c>
      <c r="F334" s="15">
        <f>Hoja4!N341</f>
        <v>0</v>
      </c>
      <c r="G334" s="15"/>
      <c r="H334" s="15">
        <f t="shared" si="65"/>
        <v>0</v>
      </c>
      <c r="I334" s="15">
        <f t="shared" si="66"/>
        <v>0</v>
      </c>
      <c r="J334" s="289" t="s">
        <v>209</v>
      </c>
      <c r="K334" s="44"/>
      <c r="L334" s="44"/>
      <c r="M334" s="44"/>
      <c r="N334" s="44"/>
      <c r="O334" s="44"/>
      <c r="P334" s="44"/>
      <c r="Q334" s="44"/>
      <c r="R334" s="44"/>
      <c r="S334" s="262">
        <f t="shared" si="67"/>
        <v>0</v>
      </c>
      <c r="T334" s="266" t="str">
        <f t="shared" si="68"/>
        <v>Economico</v>
      </c>
      <c r="U334">
        <f>VLOOKUP(T334,TABLAS!$J$4:$L$9,3,FALSE)</f>
        <v>1320</v>
      </c>
      <c r="V334">
        <f t="shared" si="77"/>
        <v>2026</v>
      </c>
      <c r="W334" t="str">
        <f>INICIO!$C$28</f>
        <v>2026</v>
      </c>
      <c r="X334" s="268">
        <f t="shared" si="69"/>
        <v>0</v>
      </c>
      <c r="Y334" s="269" t="str">
        <f>IF(X334&lt;TABLAS!$P$18,TABLAS!$Q$18,IF(X334&lt;TABLAS!$P$19,TABLAS!$Q$19,IF(X334&lt;TABLAS!$P$20,TABLAS!$Q$20,IF(X334&lt;TABLAS!$P$21,TABLAS!$Q$21,IF(X334&lt;TABLAS!$P$22,TABLAS!$Q$22,IF(X334&lt;TABLAS!$P$23,TABLAS!$Q$23,IF(X334&lt;TABLAS!$P$24,TABLAS!$Q$24,IF(X334&lt;TABLAS!$P$25,TABLAS!$Q$25,IF(X334&lt;TABLAS!$P$26,TABLAS!$Q$26,IF(X334&lt;TABLAS!$P$27,TABLAS!$Q$27,IF(X334&gt;=TABLAS!$O$28,TABLAS!$Q$28)))))))))))</f>
        <v>0 a 5</v>
      </c>
      <c r="Z334" s="262">
        <f>VLOOKUP(Y334,TABLAS!$J$18:$K$28,2,FALSE)</f>
        <v>1</v>
      </c>
      <c r="AA334" s="274" t="s">
        <v>262</v>
      </c>
      <c r="AB334" s="262">
        <f>VLOOKUP(AA334,TABLAS!$K$34:$L$39,2,FALSE)</f>
        <v>1</v>
      </c>
      <c r="AC334" s="262" t="str">
        <f>INICIO!$C$11</f>
        <v>ZONA 6</v>
      </c>
      <c r="AD334" s="263">
        <f>VLOOKUP(AC334,TABLAS!$V$18:$W$28,2,FALSE)</f>
        <v>1.1000000000000001</v>
      </c>
      <c r="AE334" s="44"/>
      <c r="AF334" s="44"/>
      <c r="AG334" s="279">
        <f t="shared" si="70"/>
        <v>0</v>
      </c>
      <c r="AH334" s="255">
        <f>IF($AG334&lt;TABLAS!$O$4,TABLAS!$P$4,IF($AG334&lt;TABLAS!$O$5,TABLAS!$P$5,IF($AG334&lt;TABLAS!$O$6,TABLAS!$P$6,IF($AG334&gt;TABLAS!$N$7,TABLAS!$P$7))))</f>
        <v>1</v>
      </c>
      <c r="AI334" s="255">
        <f>VLOOKUP($AH334,TABLAS!$P$4:$R$7,3,FALSE)</f>
        <v>3.4999999999999996E-3</v>
      </c>
      <c r="AJ334" s="255">
        <f>VLOOKUP($AH$3,TABLAS!$P$4:$R$7,2,FALSE)</f>
        <v>0</v>
      </c>
      <c r="AK334" s="280">
        <f t="shared" si="71"/>
        <v>-3.4999999999999996E-3</v>
      </c>
      <c r="AL334" s="44"/>
      <c r="AM334" s="44"/>
      <c r="AN334" s="281">
        <f t="shared" si="72"/>
        <v>0</v>
      </c>
      <c r="AO334" s="44"/>
      <c r="AP334" s="235">
        <f t="shared" si="73"/>
        <v>0</v>
      </c>
      <c r="AQ334" s="44"/>
      <c r="AR334" s="282">
        <f t="shared" si="74"/>
        <v>0</v>
      </c>
      <c r="AS334" s="283">
        <f t="shared" si="75"/>
        <v>0</v>
      </c>
      <c r="AT334" s="44"/>
      <c r="AU334" s="44"/>
      <c r="AV334" s="44"/>
      <c r="AW334" s="44"/>
      <c r="AX334" s="44"/>
      <c r="AY334" s="44"/>
      <c r="AZ334" s="44"/>
      <c r="BA334" s="44"/>
      <c r="BB334" s="44"/>
      <c r="BC334" s="44"/>
      <c r="BD334" s="44"/>
      <c r="BE334" s="44"/>
      <c r="BF334" s="44"/>
      <c r="BG334" s="44"/>
      <c r="BH334" s="44"/>
    </row>
    <row r="335" spans="1:60" ht="35.1" customHeight="1" thickBot="1" x14ac:dyDescent="0.45">
      <c r="A335" s="41">
        <f t="shared" si="76"/>
        <v>333</v>
      </c>
      <c r="B335" s="42">
        <f>Hoja2!B342</f>
        <v>0</v>
      </c>
      <c r="C335" s="14">
        <f>Hoja2!P342</f>
        <v>0</v>
      </c>
      <c r="D335" s="16">
        <f>Hoja2!C342</f>
        <v>0</v>
      </c>
      <c r="E335" s="15">
        <f>Hoja4!J342</f>
        <v>0</v>
      </c>
      <c r="F335" s="15">
        <f>Hoja4!N342</f>
        <v>0</v>
      </c>
      <c r="G335" s="15"/>
      <c r="H335" s="15">
        <f t="shared" si="65"/>
        <v>0</v>
      </c>
      <c r="I335" s="15">
        <f t="shared" si="66"/>
        <v>0</v>
      </c>
      <c r="J335" s="289" t="s">
        <v>209</v>
      </c>
      <c r="K335" s="44"/>
      <c r="L335" s="44"/>
      <c r="M335" s="44"/>
      <c r="N335" s="44"/>
      <c r="O335" s="44"/>
      <c r="P335" s="44"/>
      <c r="Q335" s="44"/>
      <c r="R335" s="44"/>
      <c r="S335" s="262">
        <f t="shared" si="67"/>
        <v>0</v>
      </c>
      <c r="T335" s="266" t="str">
        <f t="shared" si="68"/>
        <v>Economico</v>
      </c>
      <c r="U335">
        <f>VLOOKUP(T335,TABLAS!$J$4:$L$9,3,FALSE)</f>
        <v>1320</v>
      </c>
      <c r="V335">
        <f t="shared" si="77"/>
        <v>2026</v>
      </c>
      <c r="W335" t="str">
        <f>INICIO!$C$28</f>
        <v>2026</v>
      </c>
      <c r="X335" s="268">
        <f t="shared" si="69"/>
        <v>0</v>
      </c>
      <c r="Y335" s="269" t="str">
        <f>IF(X335&lt;TABLAS!$P$18,TABLAS!$Q$18,IF(X335&lt;TABLAS!$P$19,TABLAS!$Q$19,IF(X335&lt;TABLAS!$P$20,TABLAS!$Q$20,IF(X335&lt;TABLAS!$P$21,TABLAS!$Q$21,IF(X335&lt;TABLAS!$P$22,TABLAS!$Q$22,IF(X335&lt;TABLAS!$P$23,TABLAS!$Q$23,IF(X335&lt;TABLAS!$P$24,TABLAS!$Q$24,IF(X335&lt;TABLAS!$P$25,TABLAS!$Q$25,IF(X335&lt;TABLAS!$P$26,TABLAS!$Q$26,IF(X335&lt;TABLAS!$P$27,TABLAS!$Q$27,IF(X335&gt;=TABLAS!$O$28,TABLAS!$Q$28)))))))))))</f>
        <v>0 a 5</v>
      </c>
      <c r="Z335" s="262">
        <f>VLOOKUP(Y335,TABLAS!$J$18:$K$28,2,FALSE)</f>
        <v>1</v>
      </c>
      <c r="AA335" s="274" t="s">
        <v>262</v>
      </c>
      <c r="AB335" s="262">
        <f>VLOOKUP(AA335,TABLAS!$K$34:$L$39,2,FALSE)</f>
        <v>1</v>
      </c>
      <c r="AC335" s="262" t="str">
        <f>INICIO!$C$11</f>
        <v>ZONA 6</v>
      </c>
      <c r="AD335" s="263">
        <f>VLOOKUP(AC335,TABLAS!$V$18:$W$28,2,FALSE)</f>
        <v>1.1000000000000001</v>
      </c>
      <c r="AE335" s="44"/>
      <c r="AF335" s="44"/>
      <c r="AG335" s="279">
        <f t="shared" si="70"/>
        <v>0</v>
      </c>
      <c r="AH335" s="255">
        <f>IF($AG335&lt;TABLAS!$O$4,TABLAS!$P$4,IF($AG335&lt;TABLAS!$O$5,TABLAS!$P$5,IF($AG335&lt;TABLAS!$O$6,TABLAS!$P$6,IF($AG335&gt;TABLAS!$N$7,TABLAS!$P$7))))</f>
        <v>1</v>
      </c>
      <c r="AI335" s="255">
        <f>VLOOKUP($AH335,TABLAS!$P$4:$R$7,3,FALSE)</f>
        <v>3.4999999999999996E-3</v>
      </c>
      <c r="AJ335" s="255">
        <f>VLOOKUP($AH$3,TABLAS!$P$4:$R$7,2,FALSE)</f>
        <v>0</v>
      </c>
      <c r="AK335" s="280">
        <f t="shared" si="71"/>
        <v>-3.4999999999999996E-3</v>
      </c>
      <c r="AL335" s="44"/>
      <c r="AM335" s="44"/>
      <c r="AN335" s="281">
        <f t="shared" si="72"/>
        <v>0</v>
      </c>
      <c r="AO335" s="44"/>
      <c r="AP335" s="235">
        <f t="shared" si="73"/>
        <v>0</v>
      </c>
      <c r="AQ335" s="44"/>
      <c r="AR335" s="282">
        <f t="shared" si="74"/>
        <v>0</v>
      </c>
      <c r="AS335" s="283">
        <f t="shared" si="75"/>
        <v>0</v>
      </c>
      <c r="AT335" s="44"/>
      <c r="AU335" s="44"/>
      <c r="AV335" s="44"/>
      <c r="AW335" s="44"/>
      <c r="AX335" s="44"/>
      <c r="AY335" s="44"/>
      <c r="AZ335" s="44"/>
      <c r="BA335" s="44"/>
      <c r="BB335" s="44"/>
      <c r="BC335" s="44"/>
      <c r="BD335" s="44"/>
      <c r="BE335" s="44"/>
      <c r="BF335" s="44"/>
      <c r="BG335" s="44"/>
      <c r="BH335" s="44"/>
    </row>
    <row r="336" spans="1:60" ht="35.1" customHeight="1" thickBot="1" x14ac:dyDescent="0.45">
      <c r="A336" s="41">
        <f t="shared" si="76"/>
        <v>334</v>
      </c>
      <c r="B336" s="42">
        <f>Hoja2!B343</f>
        <v>0</v>
      </c>
      <c r="C336" s="14">
        <f>Hoja2!P343</f>
        <v>0</v>
      </c>
      <c r="D336" s="16">
        <f>Hoja2!C343</f>
        <v>0</v>
      </c>
      <c r="E336" s="15">
        <f>Hoja4!J343</f>
        <v>0</v>
      </c>
      <c r="F336" s="15">
        <f>Hoja4!N343</f>
        <v>0</v>
      </c>
      <c r="G336" s="15"/>
      <c r="H336" s="15">
        <f t="shared" si="65"/>
        <v>0</v>
      </c>
      <c r="I336" s="15">
        <f t="shared" si="66"/>
        <v>0</v>
      </c>
      <c r="J336" s="289" t="s">
        <v>209</v>
      </c>
      <c r="K336" s="44"/>
      <c r="L336" s="44"/>
      <c r="M336" s="44"/>
      <c r="N336" s="44"/>
      <c r="O336" s="44"/>
      <c r="P336" s="44"/>
      <c r="Q336" s="44"/>
      <c r="R336" s="44"/>
      <c r="S336" s="262">
        <f t="shared" si="67"/>
        <v>0</v>
      </c>
      <c r="T336" s="266" t="str">
        <f t="shared" si="68"/>
        <v>Economico</v>
      </c>
      <c r="U336">
        <f>VLOOKUP(T336,TABLAS!$J$4:$L$9,3,FALSE)</f>
        <v>1320</v>
      </c>
      <c r="V336">
        <f t="shared" si="77"/>
        <v>2026</v>
      </c>
      <c r="W336" t="str">
        <f>INICIO!$C$28</f>
        <v>2026</v>
      </c>
      <c r="X336" s="268">
        <f t="shared" si="69"/>
        <v>0</v>
      </c>
      <c r="Y336" s="269" t="str">
        <f>IF(X336&lt;TABLAS!$P$18,TABLAS!$Q$18,IF(X336&lt;TABLAS!$P$19,TABLAS!$Q$19,IF(X336&lt;TABLAS!$P$20,TABLAS!$Q$20,IF(X336&lt;TABLAS!$P$21,TABLAS!$Q$21,IF(X336&lt;TABLAS!$P$22,TABLAS!$Q$22,IF(X336&lt;TABLAS!$P$23,TABLAS!$Q$23,IF(X336&lt;TABLAS!$P$24,TABLAS!$Q$24,IF(X336&lt;TABLAS!$P$25,TABLAS!$Q$25,IF(X336&lt;TABLAS!$P$26,TABLAS!$Q$26,IF(X336&lt;TABLAS!$P$27,TABLAS!$Q$27,IF(X336&gt;=TABLAS!$O$28,TABLAS!$Q$28)))))))))))</f>
        <v>0 a 5</v>
      </c>
      <c r="Z336" s="262">
        <f>VLOOKUP(Y336,TABLAS!$J$18:$K$28,2,FALSE)</f>
        <v>1</v>
      </c>
      <c r="AA336" s="274" t="s">
        <v>262</v>
      </c>
      <c r="AB336" s="262">
        <f>VLOOKUP(AA336,TABLAS!$K$34:$L$39,2,FALSE)</f>
        <v>1</v>
      </c>
      <c r="AC336" s="262" t="str">
        <f>INICIO!$C$11</f>
        <v>ZONA 6</v>
      </c>
      <c r="AD336" s="263">
        <f>VLOOKUP(AC336,TABLAS!$V$18:$W$28,2,FALSE)</f>
        <v>1.1000000000000001</v>
      </c>
      <c r="AE336" s="44"/>
      <c r="AF336" s="44"/>
      <c r="AG336" s="279">
        <f t="shared" si="70"/>
        <v>0</v>
      </c>
      <c r="AH336" s="255">
        <f>IF($AG336&lt;TABLAS!$O$4,TABLAS!$P$4,IF($AG336&lt;TABLAS!$O$5,TABLAS!$P$5,IF($AG336&lt;TABLAS!$O$6,TABLAS!$P$6,IF($AG336&gt;TABLAS!$N$7,TABLAS!$P$7))))</f>
        <v>1</v>
      </c>
      <c r="AI336" s="255">
        <f>VLOOKUP($AH336,TABLAS!$P$4:$R$7,3,FALSE)</f>
        <v>3.4999999999999996E-3</v>
      </c>
      <c r="AJ336" s="255">
        <f>VLOOKUP($AH$3,TABLAS!$P$4:$R$7,2,FALSE)</f>
        <v>0</v>
      </c>
      <c r="AK336" s="280">
        <f t="shared" si="71"/>
        <v>-3.4999999999999996E-3</v>
      </c>
      <c r="AL336" s="44"/>
      <c r="AM336" s="44"/>
      <c r="AN336" s="281">
        <f t="shared" si="72"/>
        <v>0</v>
      </c>
      <c r="AO336" s="44"/>
      <c r="AP336" s="235">
        <f t="shared" si="73"/>
        <v>0</v>
      </c>
      <c r="AQ336" s="44"/>
      <c r="AR336" s="282">
        <f t="shared" si="74"/>
        <v>0</v>
      </c>
      <c r="AS336" s="283">
        <f t="shared" si="75"/>
        <v>0</v>
      </c>
      <c r="AT336" s="44"/>
      <c r="AU336" s="44"/>
      <c r="AV336" s="44"/>
      <c r="AW336" s="44"/>
      <c r="AX336" s="44"/>
      <c r="AY336" s="44"/>
      <c r="AZ336" s="44"/>
      <c r="BA336" s="44"/>
      <c r="BB336" s="44"/>
      <c r="BC336" s="44"/>
      <c r="BD336" s="44"/>
      <c r="BE336" s="44"/>
      <c r="BF336" s="44"/>
      <c r="BG336" s="44"/>
      <c r="BH336" s="44"/>
    </row>
    <row r="337" spans="1:60" ht="35.1" customHeight="1" thickBot="1" x14ac:dyDescent="0.45">
      <c r="A337" s="22">
        <f t="shared" si="76"/>
        <v>335</v>
      </c>
      <c r="B337" s="43">
        <f>Hoja2!B344</f>
        <v>0</v>
      </c>
      <c r="C337" s="38">
        <f>Hoja2!P344</f>
        <v>0</v>
      </c>
      <c r="D337" s="39">
        <f>Hoja2!C344</f>
        <v>0</v>
      </c>
      <c r="E337" s="40">
        <f>Hoja4!J344</f>
        <v>0</v>
      </c>
      <c r="F337" s="40">
        <f>Hoja4!N344</f>
        <v>0</v>
      </c>
      <c r="G337" s="40"/>
      <c r="H337" s="40">
        <f t="shared" si="65"/>
        <v>0</v>
      </c>
      <c r="I337" s="40">
        <f t="shared" si="66"/>
        <v>0</v>
      </c>
      <c r="J337" s="290" t="s">
        <v>209</v>
      </c>
      <c r="K337" s="44"/>
      <c r="L337" s="44"/>
      <c r="M337" s="44"/>
      <c r="N337" s="44"/>
      <c r="O337" s="44"/>
      <c r="P337" s="44"/>
      <c r="Q337" s="44"/>
      <c r="R337" s="44"/>
      <c r="S337" s="262">
        <f t="shared" si="67"/>
        <v>0</v>
      </c>
      <c r="T337" s="266" t="str">
        <f t="shared" si="68"/>
        <v>Economico</v>
      </c>
      <c r="U337">
        <f>VLOOKUP(T337,TABLAS!$J$4:$L$9,3,FALSE)</f>
        <v>1320</v>
      </c>
      <c r="V337">
        <f t="shared" si="77"/>
        <v>2026</v>
      </c>
      <c r="W337" t="str">
        <f>INICIO!$C$28</f>
        <v>2026</v>
      </c>
      <c r="X337" s="268">
        <f t="shared" si="69"/>
        <v>0</v>
      </c>
      <c r="Y337" s="269" t="str">
        <f>IF(X337&lt;TABLAS!$P$18,TABLAS!$Q$18,IF(X337&lt;TABLAS!$P$19,TABLAS!$Q$19,IF(X337&lt;TABLAS!$P$20,TABLAS!$Q$20,IF(X337&lt;TABLAS!$P$21,TABLAS!$Q$21,IF(X337&lt;TABLAS!$P$22,TABLAS!$Q$22,IF(X337&lt;TABLAS!$P$23,TABLAS!$Q$23,IF(X337&lt;TABLAS!$P$24,TABLAS!$Q$24,IF(X337&lt;TABLAS!$P$25,TABLAS!$Q$25,IF(X337&lt;TABLAS!$P$26,TABLAS!$Q$26,IF(X337&lt;TABLAS!$P$27,TABLAS!$Q$27,IF(X337&gt;=TABLAS!$O$28,TABLAS!$Q$28)))))))))))</f>
        <v>0 a 5</v>
      </c>
      <c r="Z337" s="262">
        <f>VLOOKUP(Y337,TABLAS!$J$18:$K$28,2,FALSE)</f>
        <v>1</v>
      </c>
      <c r="AA337" s="274" t="s">
        <v>262</v>
      </c>
      <c r="AB337" s="262">
        <f>VLOOKUP(AA337,TABLAS!$K$34:$L$39,2,FALSE)</f>
        <v>1</v>
      </c>
      <c r="AC337" s="262" t="str">
        <f>INICIO!$C$11</f>
        <v>ZONA 6</v>
      </c>
      <c r="AD337" s="263">
        <f>VLOOKUP(AC337,TABLAS!$V$18:$W$28,2,FALSE)</f>
        <v>1.1000000000000001</v>
      </c>
      <c r="AE337" s="44"/>
      <c r="AF337" s="44"/>
      <c r="AG337" s="279">
        <f t="shared" si="70"/>
        <v>0</v>
      </c>
      <c r="AH337" s="255">
        <f>IF($AG337&lt;TABLAS!$O$4,TABLAS!$P$4,IF($AG337&lt;TABLAS!$O$5,TABLAS!$P$5,IF($AG337&lt;TABLAS!$O$6,TABLAS!$P$6,IF($AG337&gt;TABLAS!$N$7,TABLAS!$P$7))))</f>
        <v>1</v>
      </c>
      <c r="AI337" s="255">
        <f>VLOOKUP($AH337,TABLAS!$P$4:$R$7,3,FALSE)</f>
        <v>3.4999999999999996E-3</v>
      </c>
      <c r="AJ337" s="255">
        <f>VLOOKUP($AH$3,TABLAS!$P$4:$R$7,2,FALSE)</f>
        <v>0</v>
      </c>
      <c r="AK337" s="280">
        <f t="shared" si="71"/>
        <v>-3.4999999999999996E-3</v>
      </c>
      <c r="AL337" s="44"/>
      <c r="AM337" s="44"/>
      <c r="AN337" s="281">
        <f t="shared" si="72"/>
        <v>0</v>
      </c>
      <c r="AO337" s="44"/>
      <c r="AP337" s="235">
        <f t="shared" si="73"/>
        <v>0</v>
      </c>
      <c r="AQ337" s="44"/>
      <c r="AR337" s="282">
        <f t="shared" si="74"/>
        <v>0</v>
      </c>
      <c r="AS337" s="283">
        <f t="shared" si="75"/>
        <v>0</v>
      </c>
      <c r="AT337" s="44"/>
      <c r="AU337" s="44"/>
      <c r="AV337" s="44"/>
      <c r="AW337" s="44"/>
      <c r="AX337" s="44"/>
      <c r="AY337" s="44"/>
      <c r="AZ337" s="44"/>
      <c r="BA337" s="44"/>
      <c r="BB337" s="44"/>
      <c r="BC337" s="44"/>
      <c r="BD337" s="44"/>
      <c r="BE337" s="44"/>
      <c r="BF337" s="44"/>
      <c r="BG337" s="44"/>
      <c r="BH337" s="44"/>
    </row>
    <row r="338" spans="1:60" ht="35.1" customHeight="1" thickBot="1" x14ac:dyDescent="0.45">
      <c r="A338" s="41">
        <f t="shared" si="76"/>
        <v>336</v>
      </c>
      <c r="B338" s="42">
        <f>Hoja2!B345</f>
        <v>0</v>
      </c>
      <c r="C338" s="14">
        <f>Hoja2!P345</f>
        <v>0</v>
      </c>
      <c r="D338" s="16">
        <f>Hoja2!C345</f>
        <v>0</v>
      </c>
      <c r="E338" s="15">
        <f>Hoja4!J345</f>
        <v>0</v>
      </c>
      <c r="F338" s="15">
        <f>Hoja4!N345</f>
        <v>0</v>
      </c>
      <c r="G338" s="15"/>
      <c r="H338" s="15">
        <f t="shared" si="65"/>
        <v>0</v>
      </c>
      <c r="I338" s="15">
        <f t="shared" si="66"/>
        <v>0</v>
      </c>
      <c r="J338" s="289" t="s">
        <v>209</v>
      </c>
      <c r="K338" s="44"/>
      <c r="L338" s="44"/>
      <c r="M338" s="44"/>
      <c r="N338" s="44"/>
      <c r="O338" s="44"/>
      <c r="P338" s="44"/>
      <c r="Q338" s="44"/>
      <c r="R338" s="44"/>
      <c r="S338" s="262">
        <f t="shared" si="67"/>
        <v>0</v>
      </c>
      <c r="T338" s="266" t="str">
        <f t="shared" si="68"/>
        <v>Economico</v>
      </c>
      <c r="U338">
        <f>VLOOKUP(T338,TABLAS!$J$4:$L$9,3,FALSE)</f>
        <v>1320</v>
      </c>
      <c r="V338">
        <f t="shared" si="77"/>
        <v>2026</v>
      </c>
      <c r="W338" t="str">
        <f>INICIO!$C$28</f>
        <v>2026</v>
      </c>
      <c r="X338" s="268">
        <f t="shared" si="69"/>
        <v>0</v>
      </c>
      <c r="Y338" s="269" t="str">
        <f>IF(X338&lt;TABLAS!$P$18,TABLAS!$Q$18,IF(X338&lt;TABLAS!$P$19,TABLAS!$Q$19,IF(X338&lt;TABLAS!$P$20,TABLAS!$Q$20,IF(X338&lt;TABLAS!$P$21,TABLAS!$Q$21,IF(X338&lt;TABLAS!$P$22,TABLAS!$Q$22,IF(X338&lt;TABLAS!$P$23,TABLAS!$Q$23,IF(X338&lt;TABLAS!$P$24,TABLAS!$Q$24,IF(X338&lt;TABLAS!$P$25,TABLAS!$Q$25,IF(X338&lt;TABLAS!$P$26,TABLAS!$Q$26,IF(X338&lt;TABLAS!$P$27,TABLAS!$Q$27,IF(X338&gt;=TABLAS!$O$28,TABLAS!$Q$28)))))))))))</f>
        <v>0 a 5</v>
      </c>
      <c r="Z338" s="262">
        <f>VLOOKUP(Y338,TABLAS!$J$18:$K$28,2,FALSE)</f>
        <v>1</v>
      </c>
      <c r="AA338" s="274" t="s">
        <v>262</v>
      </c>
      <c r="AB338" s="262">
        <f>VLOOKUP(AA338,TABLAS!$K$34:$L$39,2,FALSE)</f>
        <v>1</v>
      </c>
      <c r="AC338" s="262" t="str">
        <f>INICIO!$C$11</f>
        <v>ZONA 6</v>
      </c>
      <c r="AD338" s="263">
        <f>VLOOKUP(AC338,TABLAS!$V$18:$W$28,2,FALSE)</f>
        <v>1.1000000000000001</v>
      </c>
      <c r="AE338" s="44"/>
      <c r="AF338" s="44"/>
      <c r="AG338" s="279">
        <f t="shared" si="70"/>
        <v>0</v>
      </c>
      <c r="AH338" s="255">
        <f>IF($AG338&lt;TABLAS!$O$4,TABLAS!$P$4,IF($AG338&lt;TABLAS!$O$5,TABLAS!$P$5,IF($AG338&lt;TABLAS!$O$6,TABLAS!$P$6,IF($AG338&gt;TABLAS!$N$7,TABLAS!$P$7))))</f>
        <v>1</v>
      </c>
      <c r="AI338" s="255">
        <f>VLOOKUP($AH338,TABLAS!$P$4:$R$7,3,FALSE)</f>
        <v>3.4999999999999996E-3</v>
      </c>
      <c r="AJ338" s="255">
        <f>VLOOKUP($AH$3,TABLAS!$P$4:$R$7,2,FALSE)</f>
        <v>0</v>
      </c>
      <c r="AK338" s="280">
        <f t="shared" si="71"/>
        <v>-3.4999999999999996E-3</v>
      </c>
      <c r="AL338" s="44"/>
      <c r="AM338" s="44"/>
      <c r="AN338" s="281">
        <f t="shared" si="72"/>
        <v>0</v>
      </c>
      <c r="AO338" s="44"/>
      <c r="AP338" s="235">
        <f t="shared" si="73"/>
        <v>0</v>
      </c>
      <c r="AQ338" s="44"/>
      <c r="AR338" s="282">
        <f t="shared" si="74"/>
        <v>0</v>
      </c>
      <c r="AS338" s="283">
        <f t="shared" si="75"/>
        <v>0</v>
      </c>
      <c r="AT338" s="44"/>
      <c r="AU338" s="44"/>
      <c r="AV338" s="44"/>
      <c r="AW338" s="44"/>
      <c r="AX338" s="44"/>
      <c r="AY338" s="44"/>
      <c r="AZ338" s="44"/>
      <c r="BA338" s="44"/>
      <c r="BB338" s="44"/>
      <c r="BC338" s="44"/>
      <c r="BD338" s="44"/>
      <c r="BE338" s="44"/>
      <c r="BF338" s="44"/>
      <c r="BG338" s="44"/>
      <c r="BH338" s="44"/>
    </row>
    <row r="339" spans="1:60" ht="35.1" customHeight="1" thickBot="1" x14ac:dyDescent="0.45">
      <c r="A339" s="41">
        <f t="shared" si="76"/>
        <v>337</v>
      </c>
      <c r="B339" s="42">
        <f>Hoja2!B346</f>
        <v>0</v>
      </c>
      <c r="C339" s="14">
        <f>Hoja2!P346</f>
        <v>0</v>
      </c>
      <c r="D339" s="16">
        <f>Hoja2!C346</f>
        <v>0</v>
      </c>
      <c r="E339" s="15">
        <f>Hoja4!J346</f>
        <v>0</v>
      </c>
      <c r="F339" s="15">
        <f>Hoja4!N346</f>
        <v>0</v>
      </c>
      <c r="G339" s="15"/>
      <c r="H339" s="15">
        <f t="shared" si="65"/>
        <v>0</v>
      </c>
      <c r="I339" s="15">
        <f t="shared" si="66"/>
        <v>0</v>
      </c>
      <c r="J339" s="289" t="s">
        <v>209</v>
      </c>
      <c r="K339" s="44"/>
      <c r="L339" s="44"/>
      <c r="M339" s="44"/>
      <c r="N339" s="44"/>
      <c r="O339" s="44"/>
      <c r="P339" s="44"/>
      <c r="Q339" s="44"/>
      <c r="R339" s="44"/>
      <c r="S339" s="262">
        <f t="shared" si="67"/>
        <v>0</v>
      </c>
      <c r="T339" s="266" t="str">
        <f t="shared" si="68"/>
        <v>Economico</v>
      </c>
      <c r="U339">
        <f>VLOOKUP(T339,TABLAS!$J$4:$L$9,3,FALSE)</f>
        <v>1320</v>
      </c>
      <c r="V339">
        <f t="shared" si="77"/>
        <v>2026</v>
      </c>
      <c r="W339" t="str">
        <f>INICIO!$C$28</f>
        <v>2026</v>
      </c>
      <c r="X339" s="268">
        <f t="shared" si="69"/>
        <v>0</v>
      </c>
      <c r="Y339" s="269" t="str">
        <f>IF(X339&lt;TABLAS!$P$18,TABLAS!$Q$18,IF(X339&lt;TABLAS!$P$19,TABLAS!$Q$19,IF(X339&lt;TABLAS!$P$20,TABLAS!$Q$20,IF(X339&lt;TABLAS!$P$21,TABLAS!$Q$21,IF(X339&lt;TABLAS!$P$22,TABLAS!$Q$22,IF(X339&lt;TABLAS!$P$23,TABLAS!$Q$23,IF(X339&lt;TABLAS!$P$24,TABLAS!$Q$24,IF(X339&lt;TABLAS!$P$25,TABLAS!$Q$25,IF(X339&lt;TABLAS!$P$26,TABLAS!$Q$26,IF(X339&lt;TABLAS!$P$27,TABLAS!$Q$27,IF(X339&gt;=TABLAS!$O$28,TABLAS!$Q$28)))))))))))</f>
        <v>0 a 5</v>
      </c>
      <c r="Z339" s="262">
        <f>VLOOKUP(Y339,TABLAS!$J$18:$K$28,2,FALSE)</f>
        <v>1</v>
      </c>
      <c r="AA339" s="274" t="s">
        <v>262</v>
      </c>
      <c r="AB339" s="262">
        <f>VLOOKUP(AA339,TABLAS!$K$34:$L$39,2,FALSE)</f>
        <v>1</v>
      </c>
      <c r="AC339" s="262" t="str">
        <f>INICIO!$C$11</f>
        <v>ZONA 6</v>
      </c>
      <c r="AD339" s="263">
        <f>VLOOKUP(AC339,TABLAS!$V$18:$W$28,2,FALSE)</f>
        <v>1.1000000000000001</v>
      </c>
      <c r="AE339" s="44"/>
      <c r="AF339" s="44"/>
      <c r="AG339" s="279">
        <f t="shared" si="70"/>
        <v>0</v>
      </c>
      <c r="AH339" s="255">
        <f>IF($AG339&lt;TABLAS!$O$4,TABLAS!$P$4,IF($AG339&lt;TABLAS!$O$5,TABLAS!$P$5,IF($AG339&lt;TABLAS!$O$6,TABLAS!$P$6,IF($AG339&gt;TABLAS!$N$7,TABLAS!$P$7))))</f>
        <v>1</v>
      </c>
      <c r="AI339" s="255">
        <f>VLOOKUP($AH339,TABLAS!$P$4:$R$7,3,FALSE)</f>
        <v>3.4999999999999996E-3</v>
      </c>
      <c r="AJ339" s="255">
        <f>VLOOKUP($AH$3,TABLAS!$P$4:$R$7,2,FALSE)</f>
        <v>0</v>
      </c>
      <c r="AK339" s="280">
        <f t="shared" si="71"/>
        <v>-3.4999999999999996E-3</v>
      </c>
      <c r="AL339" s="44"/>
      <c r="AM339" s="44"/>
      <c r="AN339" s="281">
        <f t="shared" si="72"/>
        <v>0</v>
      </c>
      <c r="AO339" s="44"/>
      <c r="AP339" s="235">
        <f t="shared" si="73"/>
        <v>0</v>
      </c>
      <c r="AQ339" s="44"/>
      <c r="AR339" s="282">
        <f t="shared" si="74"/>
        <v>0</v>
      </c>
      <c r="AS339" s="283">
        <f t="shared" si="75"/>
        <v>0</v>
      </c>
      <c r="AT339" s="44"/>
      <c r="AU339" s="44"/>
      <c r="AV339" s="44"/>
      <c r="AW339" s="44"/>
      <c r="AX339" s="44"/>
      <c r="AY339" s="44"/>
      <c r="AZ339" s="44"/>
      <c r="BA339" s="44"/>
      <c r="BB339" s="44"/>
      <c r="BC339" s="44"/>
      <c r="BD339" s="44"/>
      <c r="BE339" s="44"/>
      <c r="BF339" s="44"/>
      <c r="BG339" s="44"/>
      <c r="BH339" s="44"/>
    </row>
    <row r="340" spans="1:60" ht="35.1" customHeight="1" thickBot="1" x14ac:dyDescent="0.45">
      <c r="A340" s="41">
        <f t="shared" si="76"/>
        <v>338</v>
      </c>
      <c r="B340" s="42">
        <f>Hoja2!B347</f>
        <v>0</v>
      </c>
      <c r="C340" s="14">
        <f>Hoja2!P347</f>
        <v>0</v>
      </c>
      <c r="D340" s="16">
        <f>Hoja2!C347</f>
        <v>0</v>
      </c>
      <c r="E340" s="15">
        <f>Hoja4!J347</f>
        <v>0</v>
      </c>
      <c r="F340" s="15">
        <f>Hoja4!N347</f>
        <v>0</v>
      </c>
      <c r="G340" s="15"/>
      <c r="H340" s="15">
        <f t="shared" si="65"/>
        <v>0</v>
      </c>
      <c r="I340" s="15">
        <f t="shared" si="66"/>
        <v>0</v>
      </c>
      <c r="J340" s="289" t="s">
        <v>209</v>
      </c>
      <c r="K340" s="44"/>
      <c r="L340" s="44"/>
      <c r="M340" s="44"/>
      <c r="N340" s="44"/>
      <c r="O340" s="44"/>
      <c r="P340" s="44"/>
      <c r="Q340" s="44"/>
      <c r="R340" s="44"/>
      <c r="S340" s="262">
        <f t="shared" si="67"/>
        <v>0</v>
      </c>
      <c r="T340" s="266" t="str">
        <f t="shared" si="68"/>
        <v>Economico</v>
      </c>
      <c r="U340">
        <f>VLOOKUP(T340,TABLAS!$J$4:$L$9,3,FALSE)</f>
        <v>1320</v>
      </c>
      <c r="V340">
        <f t="shared" si="77"/>
        <v>2026</v>
      </c>
      <c r="W340" t="str">
        <f>INICIO!$C$28</f>
        <v>2026</v>
      </c>
      <c r="X340" s="268">
        <f t="shared" si="69"/>
        <v>0</v>
      </c>
      <c r="Y340" s="269" t="str">
        <f>IF(X340&lt;TABLAS!$P$18,TABLAS!$Q$18,IF(X340&lt;TABLAS!$P$19,TABLAS!$Q$19,IF(X340&lt;TABLAS!$P$20,TABLAS!$Q$20,IF(X340&lt;TABLAS!$P$21,TABLAS!$Q$21,IF(X340&lt;TABLAS!$P$22,TABLAS!$Q$22,IF(X340&lt;TABLAS!$P$23,TABLAS!$Q$23,IF(X340&lt;TABLAS!$P$24,TABLAS!$Q$24,IF(X340&lt;TABLAS!$P$25,TABLAS!$Q$25,IF(X340&lt;TABLAS!$P$26,TABLAS!$Q$26,IF(X340&lt;TABLAS!$P$27,TABLAS!$Q$27,IF(X340&gt;=TABLAS!$O$28,TABLAS!$Q$28)))))))))))</f>
        <v>0 a 5</v>
      </c>
      <c r="Z340" s="262">
        <f>VLOOKUP(Y340,TABLAS!$J$18:$K$28,2,FALSE)</f>
        <v>1</v>
      </c>
      <c r="AA340" s="274" t="s">
        <v>262</v>
      </c>
      <c r="AB340" s="262">
        <f>VLOOKUP(AA340,TABLAS!$K$34:$L$39,2,FALSE)</f>
        <v>1</v>
      </c>
      <c r="AC340" s="262" t="str">
        <f>INICIO!$C$11</f>
        <v>ZONA 6</v>
      </c>
      <c r="AD340" s="263">
        <f>VLOOKUP(AC340,TABLAS!$V$18:$W$28,2,FALSE)</f>
        <v>1.1000000000000001</v>
      </c>
      <c r="AE340" s="44"/>
      <c r="AF340" s="44"/>
      <c r="AG340" s="279">
        <f t="shared" si="70"/>
        <v>0</v>
      </c>
      <c r="AH340" s="255">
        <f>IF($AG340&lt;TABLAS!$O$4,TABLAS!$P$4,IF($AG340&lt;TABLAS!$O$5,TABLAS!$P$5,IF($AG340&lt;TABLAS!$O$6,TABLAS!$P$6,IF($AG340&gt;TABLAS!$N$7,TABLAS!$P$7))))</f>
        <v>1</v>
      </c>
      <c r="AI340" s="255">
        <f>VLOOKUP($AH340,TABLAS!$P$4:$R$7,3,FALSE)</f>
        <v>3.4999999999999996E-3</v>
      </c>
      <c r="AJ340" s="255">
        <f>VLOOKUP($AH$3,TABLAS!$P$4:$R$7,2,FALSE)</f>
        <v>0</v>
      </c>
      <c r="AK340" s="280">
        <f t="shared" si="71"/>
        <v>-3.4999999999999996E-3</v>
      </c>
      <c r="AL340" s="44"/>
      <c r="AM340" s="44"/>
      <c r="AN340" s="281">
        <f t="shared" si="72"/>
        <v>0</v>
      </c>
      <c r="AO340" s="44"/>
      <c r="AP340" s="235">
        <f t="shared" si="73"/>
        <v>0</v>
      </c>
      <c r="AQ340" s="44"/>
      <c r="AR340" s="282">
        <f t="shared" si="74"/>
        <v>0</v>
      </c>
      <c r="AS340" s="283">
        <f t="shared" si="75"/>
        <v>0</v>
      </c>
      <c r="AT340" s="44"/>
      <c r="AU340" s="44"/>
      <c r="AV340" s="44"/>
      <c r="AW340" s="44"/>
      <c r="AX340" s="44"/>
      <c r="AY340" s="44"/>
      <c r="AZ340" s="44"/>
      <c r="BA340" s="44"/>
      <c r="BB340" s="44"/>
      <c r="BC340" s="44"/>
      <c r="BD340" s="44"/>
      <c r="BE340" s="44"/>
      <c r="BF340" s="44"/>
      <c r="BG340" s="44"/>
      <c r="BH340" s="44"/>
    </row>
    <row r="341" spans="1:60" ht="35.1" customHeight="1" thickBot="1" x14ac:dyDescent="0.45">
      <c r="A341" s="41">
        <f t="shared" si="76"/>
        <v>339</v>
      </c>
      <c r="B341" s="42">
        <f>Hoja2!B348</f>
        <v>0</v>
      </c>
      <c r="C341" s="14">
        <f>Hoja2!P348</f>
        <v>0</v>
      </c>
      <c r="D341" s="16">
        <f>Hoja2!C348</f>
        <v>0</v>
      </c>
      <c r="E341" s="15">
        <f>Hoja4!J348</f>
        <v>0</v>
      </c>
      <c r="F341" s="15">
        <f>Hoja4!N348</f>
        <v>0</v>
      </c>
      <c r="G341" s="15"/>
      <c r="H341" s="15">
        <f t="shared" si="65"/>
        <v>0</v>
      </c>
      <c r="I341" s="15">
        <f t="shared" si="66"/>
        <v>0</v>
      </c>
      <c r="J341" s="289" t="s">
        <v>209</v>
      </c>
      <c r="K341" s="44"/>
      <c r="L341" s="44"/>
      <c r="M341" s="44"/>
      <c r="N341" s="44"/>
      <c r="O341" s="44"/>
      <c r="P341" s="44"/>
      <c r="Q341" s="44"/>
      <c r="R341" s="44"/>
      <c r="S341" s="262">
        <f t="shared" si="67"/>
        <v>0</v>
      </c>
      <c r="T341" s="266" t="str">
        <f t="shared" si="68"/>
        <v>Economico</v>
      </c>
      <c r="U341">
        <f>VLOOKUP(T341,TABLAS!$J$4:$L$9,3,FALSE)</f>
        <v>1320</v>
      </c>
      <c r="V341">
        <f t="shared" si="77"/>
        <v>2026</v>
      </c>
      <c r="W341" t="str">
        <f>INICIO!$C$28</f>
        <v>2026</v>
      </c>
      <c r="X341" s="268">
        <f t="shared" si="69"/>
        <v>0</v>
      </c>
      <c r="Y341" s="269" t="str">
        <f>IF(X341&lt;TABLAS!$P$18,TABLAS!$Q$18,IF(X341&lt;TABLAS!$P$19,TABLAS!$Q$19,IF(X341&lt;TABLAS!$P$20,TABLAS!$Q$20,IF(X341&lt;TABLAS!$P$21,TABLAS!$Q$21,IF(X341&lt;TABLAS!$P$22,TABLAS!$Q$22,IF(X341&lt;TABLAS!$P$23,TABLAS!$Q$23,IF(X341&lt;TABLAS!$P$24,TABLAS!$Q$24,IF(X341&lt;TABLAS!$P$25,TABLAS!$Q$25,IF(X341&lt;TABLAS!$P$26,TABLAS!$Q$26,IF(X341&lt;TABLAS!$P$27,TABLAS!$Q$27,IF(X341&gt;=TABLAS!$O$28,TABLAS!$Q$28)))))))))))</f>
        <v>0 a 5</v>
      </c>
      <c r="Z341" s="262">
        <f>VLOOKUP(Y341,TABLAS!$J$18:$K$28,2,FALSE)</f>
        <v>1</v>
      </c>
      <c r="AA341" s="274" t="s">
        <v>262</v>
      </c>
      <c r="AB341" s="262">
        <f>VLOOKUP(AA341,TABLAS!$K$34:$L$39,2,FALSE)</f>
        <v>1</v>
      </c>
      <c r="AC341" s="262" t="str">
        <f>INICIO!$C$11</f>
        <v>ZONA 6</v>
      </c>
      <c r="AD341" s="263">
        <f>VLOOKUP(AC341,TABLAS!$V$18:$W$28,2,FALSE)</f>
        <v>1.1000000000000001</v>
      </c>
      <c r="AE341" s="44"/>
      <c r="AF341" s="44"/>
      <c r="AG341" s="279">
        <f t="shared" si="70"/>
        <v>0</v>
      </c>
      <c r="AH341" s="255">
        <f>IF($AG341&lt;TABLAS!$O$4,TABLAS!$P$4,IF($AG341&lt;TABLAS!$O$5,TABLAS!$P$5,IF($AG341&lt;TABLAS!$O$6,TABLAS!$P$6,IF($AG341&gt;TABLAS!$N$7,TABLAS!$P$7))))</f>
        <v>1</v>
      </c>
      <c r="AI341" s="255">
        <f>VLOOKUP($AH341,TABLAS!$P$4:$R$7,3,FALSE)</f>
        <v>3.4999999999999996E-3</v>
      </c>
      <c r="AJ341" s="255">
        <f>VLOOKUP($AH$3,TABLAS!$P$4:$R$7,2,FALSE)</f>
        <v>0</v>
      </c>
      <c r="AK341" s="280">
        <f t="shared" si="71"/>
        <v>-3.4999999999999996E-3</v>
      </c>
      <c r="AL341" s="44"/>
      <c r="AM341" s="44"/>
      <c r="AN341" s="281">
        <f t="shared" si="72"/>
        <v>0</v>
      </c>
      <c r="AO341" s="44"/>
      <c r="AP341" s="235">
        <f t="shared" si="73"/>
        <v>0</v>
      </c>
      <c r="AQ341" s="44"/>
      <c r="AR341" s="282">
        <f t="shared" si="74"/>
        <v>0</v>
      </c>
      <c r="AS341" s="283">
        <f t="shared" si="75"/>
        <v>0</v>
      </c>
      <c r="AT341" s="44"/>
      <c r="AU341" s="44"/>
      <c r="AV341" s="44"/>
      <c r="AW341" s="44"/>
      <c r="AX341" s="44"/>
      <c r="AY341" s="44"/>
      <c r="AZ341" s="44"/>
      <c r="BA341" s="44"/>
      <c r="BB341" s="44"/>
      <c r="BC341" s="44"/>
      <c r="BD341" s="44"/>
      <c r="BE341" s="44"/>
      <c r="BF341" s="44"/>
      <c r="BG341" s="44"/>
      <c r="BH341" s="44"/>
    </row>
    <row r="342" spans="1:60" ht="35.1" customHeight="1" thickBot="1" x14ac:dyDescent="0.45">
      <c r="A342" s="22">
        <f t="shared" si="76"/>
        <v>340</v>
      </c>
      <c r="B342" s="43">
        <f>Hoja2!B349</f>
        <v>0</v>
      </c>
      <c r="C342" s="38">
        <f>Hoja2!P349</f>
        <v>0</v>
      </c>
      <c r="D342" s="39">
        <f>Hoja2!C349</f>
        <v>0</v>
      </c>
      <c r="E342" s="40">
        <f>Hoja4!J349</f>
        <v>0</v>
      </c>
      <c r="F342" s="40">
        <f>Hoja4!N349</f>
        <v>0</v>
      </c>
      <c r="G342" s="40"/>
      <c r="H342" s="40">
        <f t="shared" si="65"/>
        <v>0</v>
      </c>
      <c r="I342" s="40">
        <f t="shared" si="66"/>
        <v>0</v>
      </c>
      <c r="J342" s="290" t="s">
        <v>209</v>
      </c>
      <c r="K342" s="44"/>
      <c r="L342" s="44"/>
      <c r="M342" s="44"/>
      <c r="N342" s="44"/>
      <c r="O342" s="44"/>
      <c r="P342" s="44"/>
      <c r="Q342" s="44"/>
      <c r="R342" s="44"/>
      <c r="S342" s="262">
        <f t="shared" si="67"/>
        <v>0</v>
      </c>
      <c r="T342" s="266" t="str">
        <f t="shared" si="68"/>
        <v>Economico</v>
      </c>
      <c r="U342">
        <f>VLOOKUP(T342,TABLAS!$J$4:$L$9,3,FALSE)</f>
        <v>1320</v>
      </c>
      <c r="V342">
        <f t="shared" si="77"/>
        <v>2026</v>
      </c>
      <c r="W342" t="str">
        <f>INICIO!$C$28</f>
        <v>2026</v>
      </c>
      <c r="X342" s="268">
        <f t="shared" si="69"/>
        <v>0</v>
      </c>
      <c r="Y342" s="269" t="str">
        <f>IF(X342&lt;TABLAS!$P$18,TABLAS!$Q$18,IF(X342&lt;TABLAS!$P$19,TABLAS!$Q$19,IF(X342&lt;TABLAS!$P$20,TABLAS!$Q$20,IF(X342&lt;TABLAS!$P$21,TABLAS!$Q$21,IF(X342&lt;TABLAS!$P$22,TABLAS!$Q$22,IF(X342&lt;TABLAS!$P$23,TABLAS!$Q$23,IF(X342&lt;TABLAS!$P$24,TABLAS!$Q$24,IF(X342&lt;TABLAS!$P$25,TABLAS!$Q$25,IF(X342&lt;TABLAS!$P$26,TABLAS!$Q$26,IF(X342&lt;TABLAS!$P$27,TABLAS!$Q$27,IF(X342&gt;=TABLAS!$O$28,TABLAS!$Q$28)))))))))))</f>
        <v>0 a 5</v>
      </c>
      <c r="Z342" s="262">
        <f>VLOOKUP(Y342,TABLAS!$J$18:$K$28,2,FALSE)</f>
        <v>1</v>
      </c>
      <c r="AA342" s="274" t="s">
        <v>262</v>
      </c>
      <c r="AB342" s="262">
        <f>VLOOKUP(AA342,TABLAS!$K$34:$L$39,2,FALSE)</f>
        <v>1</v>
      </c>
      <c r="AC342" s="262" t="str">
        <f>INICIO!$C$11</f>
        <v>ZONA 6</v>
      </c>
      <c r="AD342" s="263">
        <f>VLOOKUP(AC342,TABLAS!$V$18:$W$28,2,FALSE)</f>
        <v>1.1000000000000001</v>
      </c>
      <c r="AE342" s="44"/>
      <c r="AF342" s="44"/>
      <c r="AG342" s="279">
        <f t="shared" si="70"/>
        <v>0</v>
      </c>
      <c r="AH342" s="255">
        <f>IF($AG342&lt;TABLAS!$O$4,TABLAS!$P$4,IF($AG342&lt;TABLAS!$O$5,TABLAS!$P$5,IF($AG342&lt;TABLAS!$O$6,TABLAS!$P$6,IF($AG342&gt;TABLAS!$N$7,TABLAS!$P$7))))</f>
        <v>1</v>
      </c>
      <c r="AI342" s="255">
        <f>VLOOKUP($AH342,TABLAS!$P$4:$R$7,3,FALSE)</f>
        <v>3.4999999999999996E-3</v>
      </c>
      <c r="AJ342" s="255">
        <f>VLOOKUP($AH$3,TABLAS!$P$4:$R$7,2,FALSE)</f>
        <v>0</v>
      </c>
      <c r="AK342" s="280">
        <f t="shared" si="71"/>
        <v>-3.4999999999999996E-3</v>
      </c>
      <c r="AL342" s="44"/>
      <c r="AM342" s="44"/>
      <c r="AN342" s="281">
        <f t="shared" si="72"/>
        <v>0</v>
      </c>
      <c r="AO342" s="44"/>
      <c r="AP342" s="235">
        <f t="shared" si="73"/>
        <v>0</v>
      </c>
      <c r="AQ342" s="44"/>
      <c r="AR342" s="282">
        <f t="shared" si="74"/>
        <v>0</v>
      </c>
      <c r="AS342" s="283">
        <f t="shared" si="75"/>
        <v>0</v>
      </c>
      <c r="AT342" s="44"/>
      <c r="AU342" s="44"/>
      <c r="AV342" s="44"/>
      <c r="AW342" s="44"/>
      <c r="AX342" s="44"/>
      <c r="AY342" s="44"/>
      <c r="AZ342" s="44"/>
      <c r="BA342" s="44"/>
      <c r="BB342" s="44"/>
      <c r="BC342" s="44"/>
      <c r="BD342" s="44"/>
      <c r="BE342" s="44"/>
      <c r="BF342" s="44"/>
      <c r="BG342" s="44"/>
      <c r="BH342" s="44"/>
    </row>
    <row r="343" spans="1:60" ht="35.1" customHeight="1" thickBot="1" x14ac:dyDescent="0.45">
      <c r="A343" s="41">
        <f t="shared" si="76"/>
        <v>341</v>
      </c>
      <c r="B343" s="42">
        <f>Hoja2!B350</f>
        <v>0</v>
      </c>
      <c r="C343" s="14">
        <f>Hoja2!P350</f>
        <v>0</v>
      </c>
      <c r="D343" s="16">
        <f>Hoja2!C350</f>
        <v>0</v>
      </c>
      <c r="E343" s="15">
        <f>Hoja4!J350</f>
        <v>0</v>
      </c>
      <c r="F343" s="15">
        <f>Hoja4!N350</f>
        <v>0</v>
      </c>
      <c r="G343" s="15"/>
      <c r="H343" s="15">
        <f t="shared" si="65"/>
        <v>0</v>
      </c>
      <c r="I343" s="15">
        <f t="shared" si="66"/>
        <v>0</v>
      </c>
      <c r="J343" s="289" t="s">
        <v>209</v>
      </c>
      <c r="K343" s="44"/>
      <c r="L343" s="44"/>
      <c r="M343" s="44"/>
      <c r="N343" s="44"/>
      <c r="O343" s="44"/>
      <c r="P343" s="44"/>
      <c r="Q343" s="44"/>
      <c r="R343" s="44"/>
      <c r="S343" s="262">
        <f t="shared" si="67"/>
        <v>0</v>
      </c>
      <c r="T343" s="266" t="str">
        <f t="shared" si="68"/>
        <v>Economico</v>
      </c>
      <c r="U343">
        <f>VLOOKUP(T343,TABLAS!$J$4:$L$9,3,FALSE)</f>
        <v>1320</v>
      </c>
      <c r="V343">
        <f t="shared" si="77"/>
        <v>2026</v>
      </c>
      <c r="W343" t="str">
        <f>INICIO!$C$28</f>
        <v>2026</v>
      </c>
      <c r="X343" s="268">
        <f t="shared" si="69"/>
        <v>0</v>
      </c>
      <c r="Y343" s="269" t="str">
        <f>IF(X343&lt;TABLAS!$P$18,TABLAS!$Q$18,IF(X343&lt;TABLAS!$P$19,TABLAS!$Q$19,IF(X343&lt;TABLAS!$P$20,TABLAS!$Q$20,IF(X343&lt;TABLAS!$P$21,TABLAS!$Q$21,IF(X343&lt;TABLAS!$P$22,TABLAS!$Q$22,IF(X343&lt;TABLAS!$P$23,TABLAS!$Q$23,IF(X343&lt;TABLAS!$P$24,TABLAS!$Q$24,IF(X343&lt;TABLAS!$P$25,TABLAS!$Q$25,IF(X343&lt;TABLAS!$P$26,TABLAS!$Q$26,IF(X343&lt;TABLAS!$P$27,TABLAS!$Q$27,IF(X343&gt;=TABLAS!$O$28,TABLAS!$Q$28)))))))))))</f>
        <v>0 a 5</v>
      </c>
      <c r="Z343" s="262">
        <f>VLOOKUP(Y343,TABLAS!$J$18:$K$28,2,FALSE)</f>
        <v>1</v>
      </c>
      <c r="AA343" s="274" t="s">
        <v>262</v>
      </c>
      <c r="AB343" s="262">
        <f>VLOOKUP(AA343,TABLAS!$K$34:$L$39,2,FALSE)</f>
        <v>1</v>
      </c>
      <c r="AC343" s="262" t="str">
        <f>INICIO!$C$11</f>
        <v>ZONA 6</v>
      </c>
      <c r="AD343" s="263">
        <f>VLOOKUP(AC343,TABLAS!$V$18:$W$28,2,FALSE)</f>
        <v>1.1000000000000001</v>
      </c>
      <c r="AE343" s="44"/>
      <c r="AF343" s="44"/>
      <c r="AG343" s="279">
        <f t="shared" si="70"/>
        <v>0</v>
      </c>
      <c r="AH343" s="255">
        <f>IF($AG343&lt;TABLAS!$O$4,TABLAS!$P$4,IF($AG343&lt;TABLAS!$O$5,TABLAS!$P$5,IF($AG343&lt;TABLAS!$O$6,TABLAS!$P$6,IF($AG343&gt;TABLAS!$N$7,TABLAS!$P$7))))</f>
        <v>1</v>
      </c>
      <c r="AI343" s="255">
        <f>VLOOKUP($AH343,TABLAS!$P$4:$R$7,3,FALSE)</f>
        <v>3.4999999999999996E-3</v>
      </c>
      <c r="AJ343" s="255">
        <f>VLOOKUP($AH$3,TABLAS!$P$4:$R$7,2,FALSE)</f>
        <v>0</v>
      </c>
      <c r="AK343" s="280">
        <f t="shared" si="71"/>
        <v>-3.4999999999999996E-3</v>
      </c>
      <c r="AL343" s="44"/>
      <c r="AM343" s="44"/>
      <c r="AN343" s="281">
        <f t="shared" si="72"/>
        <v>0</v>
      </c>
      <c r="AO343" s="44"/>
      <c r="AP343" s="235">
        <f t="shared" si="73"/>
        <v>0</v>
      </c>
      <c r="AQ343" s="44"/>
      <c r="AR343" s="282">
        <f t="shared" si="74"/>
        <v>0</v>
      </c>
      <c r="AS343" s="283">
        <f t="shared" si="75"/>
        <v>0</v>
      </c>
      <c r="AT343" s="44"/>
      <c r="AU343" s="44"/>
      <c r="AV343" s="44"/>
      <c r="AW343" s="44"/>
      <c r="AX343" s="44"/>
      <c r="AY343" s="44"/>
      <c r="AZ343" s="44"/>
      <c r="BA343" s="44"/>
      <c r="BB343" s="44"/>
      <c r="BC343" s="44"/>
      <c r="BD343" s="44"/>
      <c r="BE343" s="44"/>
      <c r="BF343" s="44"/>
      <c r="BG343" s="44"/>
      <c r="BH343" s="44"/>
    </row>
    <row r="344" spans="1:60" ht="35.1" customHeight="1" thickBot="1" x14ac:dyDescent="0.45">
      <c r="A344" s="41">
        <f t="shared" si="76"/>
        <v>342</v>
      </c>
      <c r="B344" s="42">
        <f>Hoja2!B351</f>
        <v>0</v>
      </c>
      <c r="C344" s="14">
        <f>Hoja2!P351</f>
        <v>0</v>
      </c>
      <c r="D344" s="16">
        <f>Hoja2!C351</f>
        <v>0</v>
      </c>
      <c r="E344" s="15">
        <f>Hoja4!J351</f>
        <v>0</v>
      </c>
      <c r="F344" s="15">
        <f>Hoja4!N351</f>
        <v>0</v>
      </c>
      <c r="G344" s="15"/>
      <c r="H344" s="15">
        <f t="shared" si="65"/>
        <v>0</v>
      </c>
      <c r="I344" s="15">
        <f t="shared" si="66"/>
        <v>0</v>
      </c>
      <c r="J344" s="289" t="s">
        <v>209</v>
      </c>
      <c r="K344" s="44"/>
      <c r="L344" s="44"/>
      <c r="M344" s="44"/>
      <c r="N344" s="44"/>
      <c r="O344" s="44"/>
      <c r="P344" s="44"/>
      <c r="Q344" s="44"/>
      <c r="R344" s="44"/>
      <c r="S344" s="262">
        <f t="shared" si="67"/>
        <v>0</v>
      </c>
      <c r="T344" s="266" t="str">
        <f t="shared" si="68"/>
        <v>Economico</v>
      </c>
      <c r="U344">
        <f>VLOOKUP(T344,TABLAS!$J$4:$L$9,3,FALSE)</f>
        <v>1320</v>
      </c>
      <c r="V344">
        <f t="shared" si="77"/>
        <v>2026</v>
      </c>
      <c r="W344" t="str">
        <f>INICIO!$C$28</f>
        <v>2026</v>
      </c>
      <c r="X344" s="268">
        <f t="shared" si="69"/>
        <v>0</v>
      </c>
      <c r="Y344" s="269" t="str">
        <f>IF(X344&lt;TABLAS!$P$18,TABLAS!$Q$18,IF(X344&lt;TABLAS!$P$19,TABLAS!$Q$19,IF(X344&lt;TABLAS!$P$20,TABLAS!$Q$20,IF(X344&lt;TABLAS!$P$21,TABLAS!$Q$21,IF(X344&lt;TABLAS!$P$22,TABLAS!$Q$22,IF(X344&lt;TABLAS!$P$23,TABLAS!$Q$23,IF(X344&lt;TABLAS!$P$24,TABLAS!$Q$24,IF(X344&lt;TABLAS!$P$25,TABLAS!$Q$25,IF(X344&lt;TABLAS!$P$26,TABLAS!$Q$26,IF(X344&lt;TABLAS!$P$27,TABLAS!$Q$27,IF(X344&gt;=TABLAS!$O$28,TABLAS!$Q$28)))))))))))</f>
        <v>0 a 5</v>
      </c>
      <c r="Z344" s="262">
        <f>VLOOKUP(Y344,TABLAS!$J$18:$K$28,2,FALSE)</f>
        <v>1</v>
      </c>
      <c r="AA344" s="274" t="s">
        <v>262</v>
      </c>
      <c r="AB344" s="262">
        <f>VLOOKUP(AA344,TABLAS!$K$34:$L$39,2,FALSE)</f>
        <v>1</v>
      </c>
      <c r="AC344" s="262" t="str">
        <f>INICIO!$C$11</f>
        <v>ZONA 6</v>
      </c>
      <c r="AD344" s="263">
        <f>VLOOKUP(AC344,TABLAS!$V$18:$W$28,2,FALSE)</f>
        <v>1.1000000000000001</v>
      </c>
      <c r="AE344" s="44"/>
      <c r="AF344" s="44"/>
      <c r="AG344" s="279">
        <f t="shared" si="70"/>
        <v>0</v>
      </c>
      <c r="AH344" s="255">
        <f>IF($AG344&lt;TABLAS!$O$4,TABLAS!$P$4,IF($AG344&lt;TABLAS!$O$5,TABLAS!$P$5,IF($AG344&lt;TABLAS!$O$6,TABLAS!$P$6,IF($AG344&gt;TABLAS!$N$7,TABLAS!$P$7))))</f>
        <v>1</v>
      </c>
      <c r="AI344" s="255">
        <f>VLOOKUP($AH344,TABLAS!$P$4:$R$7,3,FALSE)</f>
        <v>3.4999999999999996E-3</v>
      </c>
      <c r="AJ344" s="255">
        <f>VLOOKUP($AH$3,TABLAS!$P$4:$R$7,2,FALSE)</f>
        <v>0</v>
      </c>
      <c r="AK344" s="280">
        <f t="shared" si="71"/>
        <v>-3.4999999999999996E-3</v>
      </c>
      <c r="AL344" s="44"/>
      <c r="AM344" s="44"/>
      <c r="AN344" s="281">
        <f t="shared" si="72"/>
        <v>0</v>
      </c>
      <c r="AO344" s="44"/>
      <c r="AP344" s="235">
        <f t="shared" si="73"/>
        <v>0</v>
      </c>
      <c r="AQ344" s="44"/>
      <c r="AR344" s="282">
        <f t="shared" si="74"/>
        <v>0</v>
      </c>
      <c r="AS344" s="283">
        <f t="shared" si="75"/>
        <v>0</v>
      </c>
      <c r="AT344" s="44"/>
      <c r="AU344" s="44"/>
      <c r="AV344" s="44"/>
      <c r="AW344" s="44"/>
      <c r="AX344" s="44"/>
      <c r="AY344" s="44"/>
      <c r="AZ344" s="44"/>
      <c r="BA344" s="44"/>
      <c r="BB344" s="44"/>
      <c r="BC344" s="44"/>
      <c r="BD344" s="44"/>
      <c r="BE344" s="44"/>
      <c r="BF344" s="44"/>
      <c r="BG344" s="44"/>
      <c r="BH344" s="44"/>
    </row>
    <row r="345" spans="1:60" ht="35.1" customHeight="1" thickBot="1" x14ac:dyDescent="0.45">
      <c r="A345" s="41">
        <f t="shared" si="76"/>
        <v>343</v>
      </c>
      <c r="B345" s="42">
        <f>Hoja2!B352</f>
        <v>0</v>
      </c>
      <c r="C345" s="14">
        <f>Hoja2!P352</f>
        <v>0</v>
      </c>
      <c r="D345" s="16">
        <f>Hoja2!C352</f>
        <v>0</v>
      </c>
      <c r="E345" s="15">
        <f>Hoja4!J352</f>
        <v>0</v>
      </c>
      <c r="F345" s="15">
        <f>Hoja4!N352</f>
        <v>0</v>
      </c>
      <c r="G345" s="15"/>
      <c r="H345" s="15">
        <f t="shared" si="65"/>
        <v>0</v>
      </c>
      <c r="I345" s="15">
        <f t="shared" si="66"/>
        <v>0</v>
      </c>
      <c r="J345" s="289" t="s">
        <v>209</v>
      </c>
      <c r="K345" s="44"/>
      <c r="L345" s="44"/>
      <c r="M345" s="44"/>
      <c r="N345" s="44"/>
      <c r="O345" s="44"/>
      <c r="P345" s="44"/>
      <c r="Q345" s="44"/>
      <c r="R345" s="44"/>
      <c r="S345" s="262">
        <f t="shared" si="67"/>
        <v>0</v>
      </c>
      <c r="T345" s="266" t="str">
        <f t="shared" si="68"/>
        <v>Economico</v>
      </c>
      <c r="U345">
        <f>VLOOKUP(T345,TABLAS!$J$4:$L$9,3,FALSE)</f>
        <v>1320</v>
      </c>
      <c r="V345">
        <f t="shared" si="77"/>
        <v>2026</v>
      </c>
      <c r="W345" t="str">
        <f>INICIO!$C$28</f>
        <v>2026</v>
      </c>
      <c r="X345" s="268">
        <f t="shared" si="69"/>
        <v>0</v>
      </c>
      <c r="Y345" s="269" t="str">
        <f>IF(X345&lt;TABLAS!$P$18,TABLAS!$Q$18,IF(X345&lt;TABLAS!$P$19,TABLAS!$Q$19,IF(X345&lt;TABLAS!$P$20,TABLAS!$Q$20,IF(X345&lt;TABLAS!$P$21,TABLAS!$Q$21,IF(X345&lt;TABLAS!$P$22,TABLAS!$Q$22,IF(X345&lt;TABLAS!$P$23,TABLAS!$Q$23,IF(X345&lt;TABLAS!$P$24,TABLAS!$Q$24,IF(X345&lt;TABLAS!$P$25,TABLAS!$Q$25,IF(X345&lt;TABLAS!$P$26,TABLAS!$Q$26,IF(X345&lt;TABLAS!$P$27,TABLAS!$Q$27,IF(X345&gt;=TABLAS!$O$28,TABLAS!$Q$28)))))))))))</f>
        <v>0 a 5</v>
      </c>
      <c r="Z345" s="262">
        <f>VLOOKUP(Y345,TABLAS!$J$18:$K$28,2,FALSE)</f>
        <v>1</v>
      </c>
      <c r="AA345" s="274" t="s">
        <v>262</v>
      </c>
      <c r="AB345" s="262">
        <f>VLOOKUP(AA345,TABLAS!$K$34:$L$39,2,FALSE)</f>
        <v>1</v>
      </c>
      <c r="AC345" s="262" t="str">
        <f>INICIO!$C$11</f>
        <v>ZONA 6</v>
      </c>
      <c r="AD345" s="263">
        <f>VLOOKUP(AC345,TABLAS!$V$18:$W$28,2,FALSE)</f>
        <v>1.1000000000000001</v>
      </c>
      <c r="AE345" s="44"/>
      <c r="AF345" s="44"/>
      <c r="AG345" s="279">
        <f t="shared" si="70"/>
        <v>0</v>
      </c>
      <c r="AH345" s="255">
        <f>IF($AG345&lt;TABLAS!$O$4,TABLAS!$P$4,IF($AG345&lt;TABLAS!$O$5,TABLAS!$P$5,IF($AG345&lt;TABLAS!$O$6,TABLAS!$P$6,IF($AG345&gt;TABLAS!$N$7,TABLAS!$P$7))))</f>
        <v>1</v>
      </c>
      <c r="AI345" s="255">
        <f>VLOOKUP($AH345,TABLAS!$P$4:$R$7,3,FALSE)</f>
        <v>3.4999999999999996E-3</v>
      </c>
      <c r="AJ345" s="255">
        <f>VLOOKUP($AH$3,TABLAS!$P$4:$R$7,2,FALSE)</f>
        <v>0</v>
      </c>
      <c r="AK345" s="280">
        <f t="shared" si="71"/>
        <v>-3.4999999999999996E-3</v>
      </c>
      <c r="AL345" s="44"/>
      <c r="AM345" s="44"/>
      <c r="AN345" s="281">
        <f t="shared" si="72"/>
        <v>0</v>
      </c>
      <c r="AO345" s="44"/>
      <c r="AP345" s="235">
        <f t="shared" si="73"/>
        <v>0</v>
      </c>
      <c r="AQ345" s="44"/>
      <c r="AR345" s="282">
        <f t="shared" si="74"/>
        <v>0</v>
      </c>
      <c r="AS345" s="283">
        <f t="shared" si="75"/>
        <v>0</v>
      </c>
      <c r="AT345" s="44"/>
      <c r="AU345" s="44"/>
      <c r="AV345" s="44"/>
      <c r="AW345" s="44"/>
      <c r="AX345" s="44"/>
      <c r="AY345" s="44"/>
      <c r="AZ345" s="44"/>
      <c r="BA345" s="44"/>
      <c r="BB345" s="44"/>
      <c r="BC345" s="44"/>
      <c r="BD345" s="44"/>
      <c r="BE345" s="44"/>
      <c r="BF345" s="44"/>
      <c r="BG345" s="44"/>
      <c r="BH345" s="44"/>
    </row>
    <row r="346" spans="1:60" ht="35.1" customHeight="1" thickBot="1" x14ac:dyDescent="0.45">
      <c r="A346" s="41">
        <f t="shared" si="76"/>
        <v>344</v>
      </c>
      <c r="B346" s="42">
        <f>Hoja2!B353</f>
        <v>0</v>
      </c>
      <c r="C346" s="14">
        <f>Hoja2!P353</f>
        <v>0</v>
      </c>
      <c r="D346" s="16">
        <f>Hoja2!C353</f>
        <v>0</v>
      </c>
      <c r="E346" s="15">
        <f>Hoja4!J353</f>
        <v>0</v>
      </c>
      <c r="F346" s="15">
        <f>Hoja4!N353</f>
        <v>0</v>
      </c>
      <c r="G346" s="15"/>
      <c r="H346" s="15">
        <f t="shared" si="65"/>
        <v>0</v>
      </c>
      <c r="I346" s="15">
        <f t="shared" si="66"/>
        <v>0</v>
      </c>
      <c r="J346" s="289" t="s">
        <v>209</v>
      </c>
      <c r="K346" s="44"/>
      <c r="L346" s="44"/>
      <c r="M346" s="44"/>
      <c r="N346" s="44"/>
      <c r="O346" s="44"/>
      <c r="P346" s="44"/>
      <c r="Q346" s="44"/>
      <c r="R346" s="44"/>
      <c r="S346" s="262">
        <f t="shared" si="67"/>
        <v>0</v>
      </c>
      <c r="T346" s="266" t="str">
        <f t="shared" si="68"/>
        <v>Economico</v>
      </c>
      <c r="U346">
        <f>VLOOKUP(T346,TABLAS!$J$4:$L$9,3,FALSE)</f>
        <v>1320</v>
      </c>
      <c r="V346">
        <f t="shared" si="77"/>
        <v>2026</v>
      </c>
      <c r="W346" t="str">
        <f>INICIO!$C$28</f>
        <v>2026</v>
      </c>
      <c r="X346" s="268">
        <f t="shared" si="69"/>
        <v>0</v>
      </c>
      <c r="Y346" s="269" t="str">
        <f>IF(X346&lt;TABLAS!$P$18,TABLAS!$Q$18,IF(X346&lt;TABLAS!$P$19,TABLAS!$Q$19,IF(X346&lt;TABLAS!$P$20,TABLAS!$Q$20,IF(X346&lt;TABLAS!$P$21,TABLAS!$Q$21,IF(X346&lt;TABLAS!$P$22,TABLAS!$Q$22,IF(X346&lt;TABLAS!$P$23,TABLAS!$Q$23,IF(X346&lt;TABLAS!$P$24,TABLAS!$Q$24,IF(X346&lt;TABLAS!$P$25,TABLAS!$Q$25,IF(X346&lt;TABLAS!$P$26,TABLAS!$Q$26,IF(X346&lt;TABLAS!$P$27,TABLAS!$Q$27,IF(X346&gt;=TABLAS!$O$28,TABLAS!$Q$28)))))))))))</f>
        <v>0 a 5</v>
      </c>
      <c r="Z346" s="262">
        <f>VLOOKUP(Y346,TABLAS!$J$18:$K$28,2,FALSE)</f>
        <v>1</v>
      </c>
      <c r="AA346" s="274" t="s">
        <v>262</v>
      </c>
      <c r="AB346" s="262">
        <f>VLOOKUP(AA346,TABLAS!$K$34:$L$39,2,FALSE)</f>
        <v>1</v>
      </c>
      <c r="AC346" s="262" t="str">
        <f>INICIO!$C$11</f>
        <v>ZONA 6</v>
      </c>
      <c r="AD346" s="263">
        <f>VLOOKUP(AC346,TABLAS!$V$18:$W$28,2,FALSE)</f>
        <v>1.1000000000000001</v>
      </c>
      <c r="AE346" s="44"/>
      <c r="AF346" s="44"/>
      <c r="AG346" s="279">
        <f t="shared" si="70"/>
        <v>0</v>
      </c>
      <c r="AH346" s="255">
        <f>IF($AG346&lt;TABLAS!$O$4,TABLAS!$P$4,IF($AG346&lt;TABLAS!$O$5,TABLAS!$P$5,IF($AG346&lt;TABLAS!$O$6,TABLAS!$P$6,IF($AG346&gt;TABLAS!$N$7,TABLAS!$P$7))))</f>
        <v>1</v>
      </c>
      <c r="AI346" s="255">
        <f>VLOOKUP($AH346,TABLAS!$P$4:$R$7,3,FALSE)</f>
        <v>3.4999999999999996E-3</v>
      </c>
      <c r="AJ346" s="255">
        <f>VLOOKUP($AH$3,TABLAS!$P$4:$R$7,2,FALSE)</f>
        <v>0</v>
      </c>
      <c r="AK346" s="280">
        <f t="shared" si="71"/>
        <v>-3.4999999999999996E-3</v>
      </c>
      <c r="AL346" s="44"/>
      <c r="AM346" s="44"/>
      <c r="AN346" s="281">
        <f t="shared" si="72"/>
        <v>0</v>
      </c>
      <c r="AO346" s="44"/>
      <c r="AP346" s="235">
        <f t="shared" si="73"/>
        <v>0</v>
      </c>
      <c r="AQ346" s="44"/>
      <c r="AR346" s="282">
        <f t="shared" si="74"/>
        <v>0</v>
      </c>
      <c r="AS346" s="283">
        <f t="shared" si="75"/>
        <v>0</v>
      </c>
      <c r="AT346" s="44"/>
      <c r="AU346" s="44"/>
      <c r="AV346" s="44"/>
      <c r="AW346" s="44"/>
      <c r="AX346" s="44"/>
      <c r="AY346" s="44"/>
      <c r="AZ346" s="44"/>
      <c r="BA346" s="44"/>
      <c r="BB346" s="44"/>
      <c r="BC346" s="44"/>
      <c r="BD346" s="44"/>
      <c r="BE346" s="44"/>
      <c r="BF346" s="44"/>
      <c r="BG346" s="44"/>
      <c r="BH346" s="44"/>
    </row>
    <row r="347" spans="1:60" ht="35.1" customHeight="1" thickBot="1" x14ac:dyDescent="0.45">
      <c r="A347" s="22">
        <f t="shared" si="76"/>
        <v>345</v>
      </c>
      <c r="B347" s="43">
        <f>Hoja2!B354</f>
        <v>0</v>
      </c>
      <c r="C347" s="38">
        <f>Hoja2!P354</f>
        <v>0</v>
      </c>
      <c r="D347" s="39">
        <f>Hoja2!C354</f>
        <v>0</v>
      </c>
      <c r="E347" s="40">
        <f>Hoja4!J354</f>
        <v>0</v>
      </c>
      <c r="F347" s="40">
        <f>Hoja4!N354</f>
        <v>0</v>
      </c>
      <c r="G347" s="40"/>
      <c r="H347" s="40">
        <f t="shared" si="65"/>
        <v>0</v>
      </c>
      <c r="I347" s="40">
        <f t="shared" si="66"/>
        <v>0</v>
      </c>
      <c r="J347" s="290" t="s">
        <v>209</v>
      </c>
      <c r="K347" s="44"/>
      <c r="L347" s="44"/>
      <c r="M347" s="44"/>
      <c r="N347" s="44"/>
      <c r="O347" s="44"/>
      <c r="P347" s="44"/>
      <c r="Q347" s="44"/>
      <c r="R347" s="44"/>
      <c r="S347" s="262">
        <f t="shared" si="67"/>
        <v>0</v>
      </c>
      <c r="T347" s="266" t="str">
        <f t="shared" si="68"/>
        <v>Economico</v>
      </c>
      <c r="U347">
        <f>VLOOKUP(T347,TABLAS!$J$4:$L$9,3,FALSE)</f>
        <v>1320</v>
      </c>
      <c r="V347">
        <f t="shared" si="77"/>
        <v>2026</v>
      </c>
      <c r="W347" t="str">
        <f>INICIO!$C$28</f>
        <v>2026</v>
      </c>
      <c r="X347" s="268">
        <f t="shared" si="69"/>
        <v>0</v>
      </c>
      <c r="Y347" s="269" t="str">
        <f>IF(X347&lt;TABLAS!$P$18,TABLAS!$Q$18,IF(X347&lt;TABLAS!$P$19,TABLAS!$Q$19,IF(X347&lt;TABLAS!$P$20,TABLAS!$Q$20,IF(X347&lt;TABLAS!$P$21,TABLAS!$Q$21,IF(X347&lt;TABLAS!$P$22,TABLAS!$Q$22,IF(X347&lt;TABLAS!$P$23,TABLAS!$Q$23,IF(X347&lt;TABLAS!$P$24,TABLAS!$Q$24,IF(X347&lt;TABLAS!$P$25,TABLAS!$Q$25,IF(X347&lt;TABLAS!$P$26,TABLAS!$Q$26,IF(X347&lt;TABLAS!$P$27,TABLAS!$Q$27,IF(X347&gt;=TABLAS!$O$28,TABLAS!$Q$28)))))))))))</f>
        <v>0 a 5</v>
      </c>
      <c r="Z347" s="262">
        <f>VLOOKUP(Y347,TABLAS!$J$18:$K$28,2,FALSE)</f>
        <v>1</v>
      </c>
      <c r="AA347" s="274" t="s">
        <v>262</v>
      </c>
      <c r="AB347" s="262">
        <f>VLOOKUP(AA347,TABLAS!$K$34:$L$39,2,FALSE)</f>
        <v>1</v>
      </c>
      <c r="AC347" s="262" t="str">
        <f>INICIO!$C$11</f>
        <v>ZONA 6</v>
      </c>
      <c r="AD347" s="263">
        <f>VLOOKUP(AC347,TABLAS!$V$18:$W$28,2,FALSE)</f>
        <v>1.1000000000000001</v>
      </c>
      <c r="AE347" s="44"/>
      <c r="AF347" s="44"/>
      <c r="AG347" s="279">
        <f t="shared" si="70"/>
        <v>0</v>
      </c>
      <c r="AH347" s="255">
        <f>IF($AG347&lt;TABLAS!$O$4,TABLAS!$P$4,IF($AG347&lt;TABLAS!$O$5,TABLAS!$P$5,IF($AG347&lt;TABLAS!$O$6,TABLAS!$P$6,IF($AG347&gt;TABLAS!$N$7,TABLAS!$P$7))))</f>
        <v>1</v>
      </c>
      <c r="AI347" s="255">
        <f>VLOOKUP($AH347,TABLAS!$P$4:$R$7,3,FALSE)</f>
        <v>3.4999999999999996E-3</v>
      </c>
      <c r="AJ347" s="255">
        <f>VLOOKUP($AH$3,TABLAS!$P$4:$R$7,2,FALSE)</f>
        <v>0</v>
      </c>
      <c r="AK347" s="280">
        <f t="shared" si="71"/>
        <v>-3.4999999999999996E-3</v>
      </c>
      <c r="AL347" s="44"/>
      <c r="AM347" s="44"/>
      <c r="AN347" s="281">
        <f t="shared" si="72"/>
        <v>0</v>
      </c>
      <c r="AO347" s="44"/>
      <c r="AP347" s="235">
        <f t="shared" si="73"/>
        <v>0</v>
      </c>
      <c r="AQ347" s="44"/>
      <c r="AR347" s="282">
        <f t="shared" si="74"/>
        <v>0</v>
      </c>
      <c r="AS347" s="283">
        <f t="shared" si="75"/>
        <v>0</v>
      </c>
      <c r="AT347" s="44"/>
      <c r="AU347" s="44"/>
      <c r="AV347" s="44"/>
      <c r="AW347" s="44"/>
      <c r="AX347" s="44"/>
      <c r="AY347" s="44"/>
      <c r="AZ347" s="44"/>
      <c r="BA347" s="44"/>
      <c r="BB347" s="44"/>
      <c r="BC347" s="44"/>
      <c r="BD347" s="44"/>
      <c r="BE347" s="44"/>
      <c r="BF347" s="44"/>
      <c r="BG347" s="44"/>
      <c r="BH347" s="44"/>
    </row>
    <row r="348" spans="1:60" ht="35.1" customHeight="1" thickBot="1" x14ac:dyDescent="0.45">
      <c r="A348" s="41">
        <f t="shared" si="76"/>
        <v>346</v>
      </c>
      <c r="B348" s="42">
        <f>Hoja2!B355</f>
        <v>0</v>
      </c>
      <c r="C348" s="14">
        <f>Hoja2!P355</f>
        <v>0</v>
      </c>
      <c r="D348" s="16">
        <f>Hoja2!C355</f>
        <v>0</v>
      </c>
      <c r="E348" s="15">
        <f>Hoja4!J355</f>
        <v>0</v>
      </c>
      <c r="F348" s="15">
        <f>Hoja4!N355</f>
        <v>0</v>
      </c>
      <c r="G348" s="15"/>
      <c r="H348" s="15">
        <f t="shared" si="65"/>
        <v>0</v>
      </c>
      <c r="I348" s="15">
        <f t="shared" si="66"/>
        <v>0</v>
      </c>
      <c r="J348" s="289" t="s">
        <v>209</v>
      </c>
      <c r="K348" s="44"/>
      <c r="L348" s="44"/>
      <c r="M348" s="44"/>
      <c r="N348" s="44"/>
      <c r="O348" s="44"/>
      <c r="P348" s="44"/>
      <c r="Q348" s="44"/>
      <c r="R348" s="44"/>
      <c r="S348" s="262">
        <f t="shared" si="67"/>
        <v>0</v>
      </c>
      <c r="T348" s="266" t="str">
        <f t="shared" si="68"/>
        <v>Economico</v>
      </c>
      <c r="U348">
        <f>VLOOKUP(T348,TABLAS!$J$4:$L$9,3,FALSE)</f>
        <v>1320</v>
      </c>
      <c r="V348">
        <f t="shared" si="77"/>
        <v>2026</v>
      </c>
      <c r="W348" t="str">
        <f>INICIO!$C$28</f>
        <v>2026</v>
      </c>
      <c r="X348" s="268">
        <f t="shared" si="69"/>
        <v>0</v>
      </c>
      <c r="Y348" s="269" t="str">
        <f>IF(X348&lt;TABLAS!$P$18,TABLAS!$Q$18,IF(X348&lt;TABLAS!$P$19,TABLAS!$Q$19,IF(X348&lt;TABLAS!$P$20,TABLAS!$Q$20,IF(X348&lt;TABLAS!$P$21,TABLAS!$Q$21,IF(X348&lt;TABLAS!$P$22,TABLAS!$Q$22,IF(X348&lt;TABLAS!$P$23,TABLAS!$Q$23,IF(X348&lt;TABLAS!$P$24,TABLAS!$Q$24,IF(X348&lt;TABLAS!$P$25,TABLAS!$Q$25,IF(X348&lt;TABLAS!$P$26,TABLAS!$Q$26,IF(X348&lt;TABLAS!$P$27,TABLAS!$Q$27,IF(X348&gt;=TABLAS!$O$28,TABLAS!$Q$28)))))))))))</f>
        <v>0 a 5</v>
      </c>
      <c r="Z348" s="262">
        <f>VLOOKUP(Y348,TABLAS!$J$18:$K$28,2,FALSE)</f>
        <v>1</v>
      </c>
      <c r="AA348" s="274" t="s">
        <v>262</v>
      </c>
      <c r="AB348" s="262">
        <f>VLOOKUP(AA348,TABLAS!$K$34:$L$39,2,FALSE)</f>
        <v>1</v>
      </c>
      <c r="AC348" s="262" t="str">
        <f>INICIO!$C$11</f>
        <v>ZONA 6</v>
      </c>
      <c r="AD348" s="263">
        <f>VLOOKUP(AC348,TABLAS!$V$18:$W$28,2,FALSE)</f>
        <v>1.1000000000000001</v>
      </c>
      <c r="AE348" s="44"/>
      <c r="AF348" s="44"/>
      <c r="AG348" s="279">
        <f t="shared" si="70"/>
        <v>0</v>
      </c>
      <c r="AH348" s="255">
        <f>IF($AG348&lt;TABLAS!$O$4,TABLAS!$P$4,IF($AG348&lt;TABLAS!$O$5,TABLAS!$P$5,IF($AG348&lt;TABLAS!$O$6,TABLAS!$P$6,IF($AG348&gt;TABLAS!$N$7,TABLAS!$P$7))))</f>
        <v>1</v>
      </c>
      <c r="AI348" s="255">
        <f>VLOOKUP($AH348,TABLAS!$P$4:$R$7,3,FALSE)</f>
        <v>3.4999999999999996E-3</v>
      </c>
      <c r="AJ348" s="255">
        <f>VLOOKUP($AH$3,TABLAS!$P$4:$R$7,2,FALSE)</f>
        <v>0</v>
      </c>
      <c r="AK348" s="280">
        <f t="shared" si="71"/>
        <v>-3.4999999999999996E-3</v>
      </c>
      <c r="AL348" s="44"/>
      <c r="AM348" s="44"/>
      <c r="AN348" s="281">
        <f t="shared" si="72"/>
        <v>0</v>
      </c>
      <c r="AO348" s="44"/>
      <c r="AP348" s="235">
        <f t="shared" si="73"/>
        <v>0</v>
      </c>
      <c r="AQ348" s="44"/>
      <c r="AR348" s="282">
        <f t="shared" si="74"/>
        <v>0</v>
      </c>
      <c r="AS348" s="283">
        <f t="shared" si="75"/>
        <v>0</v>
      </c>
      <c r="AT348" s="44"/>
      <c r="AU348" s="44"/>
      <c r="AV348" s="44"/>
      <c r="AW348" s="44"/>
      <c r="AX348" s="44"/>
      <c r="AY348" s="44"/>
      <c r="AZ348" s="44"/>
      <c r="BA348" s="44"/>
      <c r="BB348" s="44"/>
      <c r="BC348" s="44"/>
      <c r="BD348" s="44"/>
      <c r="BE348" s="44"/>
      <c r="BF348" s="44"/>
      <c r="BG348" s="44"/>
      <c r="BH348" s="44"/>
    </row>
    <row r="349" spans="1:60" ht="35.1" customHeight="1" thickBot="1" x14ac:dyDescent="0.45">
      <c r="A349" s="41">
        <f t="shared" si="76"/>
        <v>347</v>
      </c>
      <c r="B349" s="42">
        <f>Hoja2!B356</f>
        <v>0</v>
      </c>
      <c r="C349" s="14">
        <f>Hoja2!P356</f>
        <v>0</v>
      </c>
      <c r="D349" s="16">
        <f>Hoja2!C356</f>
        <v>0</v>
      </c>
      <c r="E349" s="15">
        <f>Hoja4!J356</f>
        <v>0</v>
      </c>
      <c r="F349" s="15">
        <f>Hoja4!N356</f>
        <v>0</v>
      </c>
      <c r="G349" s="15"/>
      <c r="H349" s="15">
        <f t="shared" si="65"/>
        <v>0</v>
      </c>
      <c r="I349" s="15">
        <f t="shared" si="66"/>
        <v>0</v>
      </c>
      <c r="J349" s="289" t="s">
        <v>209</v>
      </c>
      <c r="K349" s="44"/>
      <c r="L349" s="44"/>
      <c r="M349" s="44"/>
      <c r="N349" s="44"/>
      <c r="O349" s="44"/>
      <c r="P349" s="44"/>
      <c r="Q349" s="44"/>
      <c r="R349" s="44"/>
      <c r="S349" s="262">
        <f t="shared" si="67"/>
        <v>0</v>
      </c>
      <c r="T349" s="266" t="str">
        <f t="shared" si="68"/>
        <v>Economico</v>
      </c>
      <c r="U349">
        <f>VLOOKUP(T349,TABLAS!$J$4:$L$9,3,FALSE)</f>
        <v>1320</v>
      </c>
      <c r="V349">
        <f t="shared" si="77"/>
        <v>2026</v>
      </c>
      <c r="W349" t="str">
        <f>INICIO!$C$28</f>
        <v>2026</v>
      </c>
      <c r="X349" s="268">
        <f t="shared" si="69"/>
        <v>0</v>
      </c>
      <c r="Y349" s="269" t="str">
        <f>IF(X349&lt;TABLAS!$P$18,TABLAS!$Q$18,IF(X349&lt;TABLAS!$P$19,TABLAS!$Q$19,IF(X349&lt;TABLAS!$P$20,TABLAS!$Q$20,IF(X349&lt;TABLAS!$P$21,TABLAS!$Q$21,IF(X349&lt;TABLAS!$P$22,TABLAS!$Q$22,IF(X349&lt;TABLAS!$P$23,TABLAS!$Q$23,IF(X349&lt;TABLAS!$P$24,TABLAS!$Q$24,IF(X349&lt;TABLAS!$P$25,TABLAS!$Q$25,IF(X349&lt;TABLAS!$P$26,TABLAS!$Q$26,IF(X349&lt;TABLAS!$P$27,TABLAS!$Q$27,IF(X349&gt;=TABLAS!$O$28,TABLAS!$Q$28)))))))))))</f>
        <v>0 a 5</v>
      </c>
      <c r="Z349" s="262">
        <f>VLOOKUP(Y349,TABLAS!$J$18:$K$28,2,FALSE)</f>
        <v>1</v>
      </c>
      <c r="AA349" s="274" t="s">
        <v>262</v>
      </c>
      <c r="AB349" s="262">
        <f>VLOOKUP(AA349,TABLAS!$K$34:$L$39,2,FALSE)</f>
        <v>1</v>
      </c>
      <c r="AC349" s="262" t="str">
        <f>INICIO!$C$11</f>
        <v>ZONA 6</v>
      </c>
      <c r="AD349" s="263">
        <f>VLOOKUP(AC349,TABLAS!$V$18:$W$28,2,FALSE)</f>
        <v>1.1000000000000001</v>
      </c>
      <c r="AE349" s="44"/>
      <c r="AF349" s="44"/>
      <c r="AG349" s="279">
        <f t="shared" si="70"/>
        <v>0</v>
      </c>
      <c r="AH349" s="255">
        <f>IF($AG349&lt;TABLAS!$O$4,TABLAS!$P$4,IF($AG349&lt;TABLAS!$O$5,TABLAS!$P$5,IF($AG349&lt;TABLAS!$O$6,TABLAS!$P$6,IF($AG349&gt;TABLAS!$N$7,TABLAS!$P$7))))</f>
        <v>1</v>
      </c>
      <c r="AI349" s="255">
        <f>VLOOKUP($AH349,TABLAS!$P$4:$R$7,3,FALSE)</f>
        <v>3.4999999999999996E-3</v>
      </c>
      <c r="AJ349" s="255">
        <f>VLOOKUP($AH$3,TABLAS!$P$4:$R$7,2,FALSE)</f>
        <v>0</v>
      </c>
      <c r="AK349" s="280">
        <f t="shared" si="71"/>
        <v>-3.4999999999999996E-3</v>
      </c>
      <c r="AL349" s="44"/>
      <c r="AM349" s="44"/>
      <c r="AN349" s="281">
        <f t="shared" si="72"/>
        <v>0</v>
      </c>
      <c r="AO349" s="44"/>
      <c r="AP349" s="235">
        <f t="shared" si="73"/>
        <v>0</v>
      </c>
      <c r="AQ349" s="44"/>
      <c r="AR349" s="282">
        <f t="shared" si="74"/>
        <v>0</v>
      </c>
      <c r="AS349" s="283">
        <f t="shared" si="75"/>
        <v>0</v>
      </c>
      <c r="AT349" s="44"/>
      <c r="AU349" s="44"/>
      <c r="AV349" s="44"/>
      <c r="AW349" s="44"/>
      <c r="AX349" s="44"/>
      <c r="AY349" s="44"/>
      <c r="AZ349" s="44"/>
      <c r="BA349" s="44"/>
      <c r="BB349" s="44"/>
      <c r="BC349" s="44"/>
      <c r="BD349" s="44"/>
      <c r="BE349" s="44"/>
      <c r="BF349" s="44"/>
      <c r="BG349" s="44"/>
      <c r="BH349" s="44"/>
    </row>
    <row r="350" spans="1:60" ht="35.1" customHeight="1" thickBot="1" x14ac:dyDescent="0.45">
      <c r="A350" s="41">
        <f t="shared" si="76"/>
        <v>348</v>
      </c>
      <c r="B350" s="42">
        <f>Hoja2!B357</f>
        <v>0</v>
      </c>
      <c r="C350" s="14">
        <f>Hoja2!P357</f>
        <v>0</v>
      </c>
      <c r="D350" s="16">
        <f>Hoja2!C357</f>
        <v>0</v>
      </c>
      <c r="E350" s="15">
        <f>Hoja4!J357</f>
        <v>0</v>
      </c>
      <c r="F350" s="15">
        <f>Hoja4!N357</f>
        <v>0</v>
      </c>
      <c r="G350" s="15"/>
      <c r="H350" s="15">
        <f t="shared" si="65"/>
        <v>0</v>
      </c>
      <c r="I350" s="15">
        <f t="shared" si="66"/>
        <v>0</v>
      </c>
      <c r="J350" s="289" t="s">
        <v>209</v>
      </c>
      <c r="K350" s="44"/>
      <c r="L350" s="44"/>
      <c r="M350" s="44"/>
      <c r="N350" s="44"/>
      <c r="O350" s="44"/>
      <c r="P350" s="44"/>
      <c r="Q350" s="44"/>
      <c r="R350" s="44"/>
      <c r="S350" s="262">
        <f t="shared" si="67"/>
        <v>0</v>
      </c>
      <c r="T350" s="266" t="str">
        <f t="shared" si="68"/>
        <v>Economico</v>
      </c>
      <c r="U350">
        <f>VLOOKUP(T350,TABLAS!$J$4:$L$9,3,FALSE)</f>
        <v>1320</v>
      </c>
      <c r="V350">
        <f t="shared" si="77"/>
        <v>2026</v>
      </c>
      <c r="W350" t="str">
        <f>INICIO!$C$28</f>
        <v>2026</v>
      </c>
      <c r="X350" s="268">
        <f t="shared" si="69"/>
        <v>0</v>
      </c>
      <c r="Y350" s="269" t="str">
        <f>IF(X350&lt;TABLAS!$P$18,TABLAS!$Q$18,IF(X350&lt;TABLAS!$P$19,TABLAS!$Q$19,IF(X350&lt;TABLAS!$P$20,TABLAS!$Q$20,IF(X350&lt;TABLAS!$P$21,TABLAS!$Q$21,IF(X350&lt;TABLAS!$P$22,TABLAS!$Q$22,IF(X350&lt;TABLAS!$P$23,TABLAS!$Q$23,IF(X350&lt;TABLAS!$P$24,TABLAS!$Q$24,IF(X350&lt;TABLAS!$P$25,TABLAS!$Q$25,IF(X350&lt;TABLAS!$P$26,TABLAS!$Q$26,IF(X350&lt;TABLAS!$P$27,TABLAS!$Q$27,IF(X350&gt;=TABLAS!$O$28,TABLAS!$Q$28)))))))))))</f>
        <v>0 a 5</v>
      </c>
      <c r="Z350" s="262">
        <f>VLOOKUP(Y350,TABLAS!$J$18:$K$28,2,FALSE)</f>
        <v>1</v>
      </c>
      <c r="AA350" s="274" t="s">
        <v>262</v>
      </c>
      <c r="AB350" s="262">
        <f>VLOOKUP(AA350,TABLAS!$K$34:$L$39,2,FALSE)</f>
        <v>1</v>
      </c>
      <c r="AC350" s="262" t="str">
        <f>INICIO!$C$11</f>
        <v>ZONA 6</v>
      </c>
      <c r="AD350" s="263">
        <f>VLOOKUP(AC350,TABLAS!$V$18:$W$28,2,FALSE)</f>
        <v>1.1000000000000001</v>
      </c>
      <c r="AE350" s="44"/>
      <c r="AF350" s="44"/>
      <c r="AG350" s="279">
        <f t="shared" si="70"/>
        <v>0</v>
      </c>
      <c r="AH350" s="255">
        <f>IF($AG350&lt;TABLAS!$O$4,TABLAS!$P$4,IF($AG350&lt;TABLAS!$O$5,TABLAS!$P$5,IF($AG350&lt;TABLAS!$O$6,TABLAS!$P$6,IF($AG350&gt;TABLAS!$N$7,TABLAS!$P$7))))</f>
        <v>1</v>
      </c>
      <c r="AI350" s="255">
        <f>VLOOKUP($AH350,TABLAS!$P$4:$R$7,3,FALSE)</f>
        <v>3.4999999999999996E-3</v>
      </c>
      <c r="AJ350" s="255">
        <f>VLOOKUP($AH$3,TABLAS!$P$4:$R$7,2,FALSE)</f>
        <v>0</v>
      </c>
      <c r="AK350" s="280">
        <f t="shared" si="71"/>
        <v>-3.4999999999999996E-3</v>
      </c>
      <c r="AL350" s="44"/>
      <c r="AM350" s="44"/>
      <c r="AN350" s="281">
        <f t="shared" si="72"/>
        <v>0</v>
      </c>
      <c r="AO350" s="44"/>
      <c r="AP350" s="235">
        <f t="shared" si="73"/>
        <v>0</v>
      </c>
      <c r="AQ350" s="44"/>
      <c r="AR350" s="282">
        <f t="shared" si="74"/>
        <v>0</v>
      </c>
      <c r="AS350" s="283">
        <f t="shared" si="75"/>
        <v>0</v>
      </c>
      <c r="AT350" s="44"/>
      <c r="AU350" s="44"/>
      <c r="AV350" s="44"/>
      <c r="AW350" s="44"/>
      <c r="AX350" s="44"/>
      <c r="AY350" s="44"/>
      <c r="AZ350" s="44"/>
      <c r="BA350" s="44"/>
      <c r="BB350" s="44"/>
      <c r="BC350" s="44"/>
      <c r="BD350" s="44"/>
      <c r="BE350" s="44"/>
      <c r="BF350" s="44"/>
      <c r="BG350" s="44"/>
      <c r="BH350" s="44"/>
    </row>
    <row r="351" spans="1:60" ht="35.1" customHeight="1" thickBot="1" x14ac:dyDescent="0.45">
      <c r="A351" s="41">
        <f t="shared" si="76"/>
        <v>349</v>
      </c>
      <c r="B351" s="42">
        <f>Hoja2!B358</f>
        <v>0</v>
      </c>
      <c r="C351" s="14">
        <f>Hoja2!P358</f>
        <v>0</v>
      </c>
      <c r="D351" s="16">
        <f>Hoja2!C358</f>
        <v>0</v>
      </c>
      <c r="E351" s="15">
        <f>Hoja4!J358</f>
        <v>0</v>
      </c>
      <c r="F351" s="15">
        <f>Hoja4!N358</f>
        <v>0</v>
      </c>
      <c r="G351" s="15"/>
      <c r="H351" s="15">
        <f t="shared" si="65"/>
        <v>0</v>
      </c>
      <c r="I351" s="15">
        <f t="shared" si="66"/>
        <v>0</v>
      </c>
      <c r="J351" s="289" t="s">
        <v>209</v>
      </c>
      <c r="K351" s="44"/>
      <c r="L351" s="44"/>
      <c r="M351" s="44"/>
      <c r="N351" s="44"/>
      <c r="O351" s="44"/>
      <c r="P351" s="44"/>
      <c r="Q351" s="44"/>
      <c r="R351" s="44"/>
      <c r="S351" s="262">
        <f t="shared" si="67"/>
        <v>0</v>
      </c>
      <c r="T351" s="266" t="str">
        <f t="shared" si="68"/>
        <v>Economico</v>
      </c>
      <c r="U351">
        <f>VLOOKUP(T351,TABLAS!$J$4:$L$9,3,FALSE)</f>
        <v>1320</v>
      </c>
      <c r="V351">
        <f t="shared" si="77"/>
        <v>2026</v>
      </c>
      <c r="W351" t="str">
        <f>INICIO!$C$28</f>
        <v>2026</v>
      </c>
      <c r="X351" s="268">
        <f t="shared" si="69"/>
        <v>0</v>
      </c>
      <c r="Y351" s="269" t="str">
        <f>IF(X351&lt;TABLAS!$P$18,TABLAS!$Q$18,IF(X351&lt;TABLAS!$P$19,TABLAS!$Q$19,IF(X351&lt;TABLAS!$P$20,TABLAS!$Q$20,IF(X351&lt;TABLAS!$P$21,TABLAS!$Q$21,IF(X351&lt;TABLAS!$P$22,TABLAS!$Q$22,IF(X351&lt;TABLAS!$P$23,TABLAS!$Q$23,IF(X351&lt;TABLAS!$P$24,TABLAS!$Q$24,IF(X351&lt;TABLAS!$P$25,TABLAS!$Q$25,IF(X351&lt;TABLAS!$P$26,TABLAS!$Q$26,IF(X351&lt;TABLAS!$P$27,TABLAS!$Q$27,IF(X351&gt;=TABLAS!$O$28,TABLAS!$Q$28)))))))))))</f>
        <v>0 a 5</v>
      </c>
      <c r="Z351" s="262">
        <f>VLOOKUP(Y351,TABLAS!$J$18:$K$28,2,FALSE)</f>
        <v>1</v>
      </c>
      <c r="AA351" s="274" t="s">
        <v>262</v>
      </c>
      <c r="AB351" s="262">
        <f>VLOOKUP(AA351,TABLAS!$K$34:$L$39,2,FALSE)</f>
        <v>1</v>
      </c>
      <c r="AC351" s="262" t="str">
        <f>INICIO!$C$11</f>
        <v>ZONA 6</v>
      </c>
      <c r="AD351" s="263">
        <f>VLOOKUP(AC351,TABLAS!$V$18:$W$28,2,FALSE)</f>
        <v>1.1000000000000001</v>
      </c>
      <c r="AE351" s="44"/>
      <c r="AF351" s="44"/>
      <c r="AG351" s="279">
        <f t="shared" si="70"/>
        <v>0</v>
      </c>
      <c r="AH351" s="255">
        <f>IF($AG351&lt;TABLAS!$O$4,TABLAS!$P$4,IF($AG351&lt;TABLAS!$O$5,TABLAS!$P$5,IF($AG351&lt;TABLAS!$O$6,TABLAS!$P$6,IF($AG351&gt;TABLAS!$N$7,TABLAS!$P$7))))</f>
        <v>1</v>
      </c>
      <c r="AI351" s="255">
        <f>VLOOKUP($AH351,TABLAS!$P$4:$R$7,3,FALSE)</f>
        <v>3.4999999999999996E-3</v>
      </c>
      <c r="AJ351" s="255">
        <f>VLOOKUP($AH$3,TABLAS!$P$4:$R$7,2,FALSE)</f>
        <v>0</v>
      </c>
      <c r="AK351" s="280">
        <f t="shared" si="71"/>
        <v>-3.4999999999999996E-3</v>
      </c>
      <c r="AL351" s="44"/>
      <c r="AM351" s="44"/>
      <c r="AN351" s="281">
        <f t="shared" si="72"/>
        <v>0</v>
      </c>
      <c r="AO351" s="44"/>
      <c r="AP351" s="235">
        <f t="shared" si="73"/>
        <v>0</v>
      </c>
      <c r="AQ351" s="44"/>
      <c r="AR351" s="282">
        <f t="shared" si="74"/>
        <v>0</v>
      </c>
      <c r="AS351" s="283">
        <f t="shared" si="75"/>
        <v>0</v>
      </c>
      <c r="AT351" s="44"/>
      <c r="AU351" s="44"/>
      <c r="AV351" s="44"/>
      <c r="AW351" s="44"/>
      <c r="AX351" s="44"/>
      <c r="AY351" s="44"/>
      <c r="AZ351" s="44"/>
      <c r="BA351" s="44"/>
      <c r="BB351" s="44"/>
      <c r="BC351" s="44"/>
      <c r="BD351" s="44"/>
      <c r="BE351" s="44"/>
      <c r="BF351" s="44"/>
      <c r="BG351" s="44"/>
      <c r="BH351" s="44"/>
    </row>
    <row r="352" spans="1:60" ht="35.1" customHeight="1" thickBot="1" x14ac:dyDescent="0.45">
      <c r="A352" s="22">
        <f t="shared" si="76"/>
        <v>350</v>
      </c>
      <c r="B352" s="43">
        <f>Hoja2!B359</f>
        <v>0</v>
      </c>
      <c r="C352" s="38">
        <f>Hoja2!P359</f>
        <v>0</v>
      </c>
      <c r="D352" s="39">
        <f>Hoja2!C359</f>
        <v>0</v>
      </c>
      <c r="E352" s="40">
        <f>Hoja4!J359</f>
        <v>0</v>
      </c>
      <c r="F352" s="40">
        <f>Hoja4!N359</f>
        <v>0</v>
      </c>
      <c r="G352" s="40"/>
      <c r="H352" s="40">
        <f t="shared" si="65"/>
        <v>0</v>
      </c>
      <c r="I352" s="40">
        <f t="shared" si="66"/>
        <v>0</v>
      </c>
      <c r="J352" s="290" t="s">
        <v>209</v>
      </c>
      <c r="K352" s="44"/>
      <c r="L352" s="44"/>
      <c r="M352" s="44"/>
      <c r="N352" s="44"/>
      <c r="O352" s="44"/>
      <c r="P352" s="44"/>
      <c r="Q352" s="44"/>
      <c r="R352" s="44"/>
      <c r="S352" s="262">
        <f t="shared" si="67"/>
        <v>0</v>
      </c>
      <c r="T352" s="266" t="str">
        <f t="shared" si="68"/>
        <v>Economico</v>
      </c>
      <c r="U352">
        <f>VLOOKUP(T352,TABLAS!$J$4:$L$9,3,FALSE)</f>
        <v>1320</v>
      </c>
      <c r="V352">
        <f t="shared" si="77"/>
        <v>2026</v>
      </c>
      <c r="W352" t="str">
        <f>INICIO!$C$28</f>
        <v>2026</v>
      </c>
      <c r="X352" s="268">
        <f t="shared" si="69"/>
        <v>0</v>
      </c>
      <c r="Y352" s="269" t="str">
        <f>IF(X352&lt;TABLAS!$P$18,TABLAS!$Q$18,IF(X352&lt;TABLAS!$P$19,TABLAS!$Q$19,IF(X352&lt;TABLAS!$P$20,TABLAS!$Q$20,IF(X352&lt;TABLAS!$P$21,TABLAS!$Q$21,IF(X352&lt;TABLAS!$P$22,TABLAS!$Q$22,IF(X352&lt;TABLAS!$P$23,TABLAS!$Q$23,IF(X352&lt;TABLAS!$P$24,TABLAS!$Q$24,IF(X352&lt;TABLAS!$P$25,TABLAS!$Q$25,IF(X352&lt;TABLAS!$P$26,TABLAS!$Q$26,IF(X352&lt;TABLAS!$P$27,TABLAS!$Q$27,IF(X352&gt;=TABLAS!$O$28,TABLAS!$Q$28)))))))))))</f>
        <v>0 a 5</v>
      </c>
      <c r="Z352" s="262">
        <f>VLOOKUP(Y352,TABLAS!$J$18:$K$28,2,FALSE)</f>
        <v>1</v>
      </c>
      <c r="AA352" s="274" t="s">
        <v>262</v>
      </c>
      <c r="AB352" s="262">
        <f>VLOOKUP(AA352,TABLAS!$K$34:$L$39,2,FALSE)</f>
        <v>1</v>
      </c>
      <c r="AC352" s="262" t="str">
        <f>INICIO!$C$11</f>
        <v>ZONA 6</v>
      </c>
      <c r="AD352" s="263">
        <f>VLOOKUP(AC352,TABLAS!$V$18:$W$28,2,FALSE)</f>
        <v>1.1000000000000001</v>
      </c>
      <c r="AE352" s="44"/>
      <c r="AF352" s="44"/>
      <c r="AG352" s="279">
        <f t="shared" si="70"/>
        <v>0</v>
      </c>
      <c r="AH352" s="255">
        <f>IF($AG352&lt;TABLAS!$O$4,TABLAS!$P$4,IF($AG352&lt;TABLAS!$O$5,TABLAS!$P$5,IF($AG352&lt;TABLAS!$O$6,TABLAS!$P$6,IF($AG352&gt;TABLAS!$N$7,TABLAS!$P$7))))</f>
        <v>1</v>
      </c>
      <c r="AI352" s="255">
        <f>VLOOKUP($AH352,TABLAS!$P$4:$R$7,3,FALSE)</f>
        <v>3.4999999999999996E-3</v>
      </c>
      <c r="AJ352" s="255">
        <f>VLOOKUP($AH$3,TABLAS!$P$4:$R$7,2,FALSE)</f>
        <v>0</v>
      </c>
      <c r="AK352" s="280">
        <f t="shared" si="71"/>
        <v>-3.4999999999999996E-3</v>
      </c>
      <c r="AL352" s="44"/>
      <c r="AM352" s="44"/>
      <c r="AN352" s="281">
        <f t="shared" si="72"/>
        <v>0</v>
      </c>
      <c r="AO352" s="44"/>
      <c r="AP352" s="235">
        <f t="shared" si="73"/>
        <v>0</v>
      </c>
      <c r="AQ352" s="44"/>
      <c r="AR352" s="282">
        <f t="shared" si="74"/>
        <v>0</v>
      </c>
      <c r="AS352" s="283">
        <f t="shared" si="75"/>
        <v>0</v>
      </c>
      <c r="AT352" s="44"/>
      <c r="AU352" s="44"/>
      <c r="AV352" s="44"/>
      <c r="AW352" s="44"/>
      <c r="AX352" s="44"/>
      <c r="AY352" s="44"/>
      <c r="AZ352" s="44"/>
      <c r="BA352" s="44"/>
      <c r="BB352" s="44"/>
      <c r="BC352" s="44"/>
      <c r="BD352" s="44"/>
      <c r="BE352" s="44"/>
      <c r="BF352" s="44"/>
      <c r="BG352" s="44"/>
      <c r="BH352" s="44"/>
    </row>
    <row r="353" spans="1:60" ht="35.1" customHeight="1" thickBot="1" x14ac:dyDescent="0.45">
      <c r="A353" s="41">
        <f t="shared" si="76"/>
        <v>351</v>
      </c>
      <c r="B353" s="42">
        <f>Hoja2!B360</f>
        <v>0</v>
      </c>
      <c r="C353" s="14">
        <f>Hoja2!P360</f>
        <v>0</v>
      </c>
      <c r="D353" s="16">
        <f>Hoja2!C360</f>
        <v>0</v>
      </c>
      <c r="E353" s="15">
        <f>Hoja4!J360</f>
        <v>0</v>
      </c>
      <c r="F353" s="15">
        <f>Hoja4!N360</f>
        <v>0</v>
      </c>
      <c r="G353" s="15"/>
      <c r="H353" s="15">
        <f t="shared" si="65"/>
        <v>0</v>
      </c>
      <c r="I353" s="15">
        <f t="shared" si="66"/>
        <v>0</v>
      </c>
      <c r="J353" s="289" t="s">
        <v>209</v>
      </c>
      <c r="K353" s="44"/>
      <c r="L353" s="44"/>
      <c r="M353" s="44"/>
      <c r="N353" s="44"/>
      <c r="O353" s="44"/>
      <c r="P353" s="44"/>
      <c r="Q353" s="44"/>
      <c r="R353" s="44"/>
      <c r="S353" s="262">
        <f t="shared" si="67"/>
        <v>0</v>
      </c>
      <c r="T353" s="266" t="str">
        <f t="shared" si="68"/>
        <v>Economico</v>
      </c>
      <c r="U353">
        <f>VLOOKUP(T353,TABLAS!$J$4:$L$9,3,FALSE)</f>
        <v>1320</v>
      </c>
      <c r="V353">
        <f t="shared" si="77"/>
        <v>2026</v>
      </c>
      <c r="W353" t="str">
        <f>INICIO!$C$28</f>
        <v>2026</v>
      </c>
      <c r="X353" s="268">
        <f t="shared" si="69"/>
        <v>0</v>
      </c>
      <c r="Y353" s="269" t="str">
        <f>IF(X353&lt;TABLAS!$P$18,TABLAS!$Q$18,IF(X353&lt;TABLAS!$P$19,TABLAS!$Q$19,IF(X353&lt;TABLAS!$P$20,TABLAS!$Q$20,IF(X353&lt;TABLAS!$P$21,TABLAS!$Q$21,IF(X353&lt;TABLAS!$P$22,TABLAS!$Q$22,IF(X353&lt;TABLAS!$P$23,TABLAS!$Q$23,IF(X353&lt;TABLAS!$P$24,TABLAS!$Q$24,IF(X353&lt;TABLAS!$P$25,TABLAS!$Q$25,IF(X353&lt;TABLAS!$P$26,TABLAS!$Q$26,IF(X353&lt;TABLAS!$P$27,TABLAS!$Q$27,IF(X353&gt;=TABLAS!$O$28,TABLAS!$Q$28)))))))))))</f>
        <v>0 a 5</v>
      </c>
      <c r="Z353" s="262">
        <f>VLOOKUP(Y353,TABLAS!$J$18:$K$28,2,FALSE)</f>
        <v>1</v>
      </c>
      <c r="AA353" s="274" t="s">
        <v>262</v>
      </c>
      <c r="AB353" s="262">
        <f>VLOOKUP(AA353,TABLAS!$K$34:$L$39,2,FALSE)</f>
        <v>1</v>
      </c>
      <c r="AC353" s="262" t="str">
        <f>INICIO!$C$11</f>
        <v>ZONA 6</v>
      </c>
      <c r="AD353" s="263">
        <f>VLOOKUP(AC353,TABLAS!$V$18:$W$28,2,FALSE)</f>
        <v>1.1000000000000001</v>
      </c>
      <c r="AE353" s="44"/>
      <c r="AF353" s="44"/>
      <c r="AG353" s="279">
        <f t="shared" si="70"/>
        <v>0</v>
      </c>
      <c r="AH353" s="255">
        <f>IF($AG353&lt;TABLAS!$O$4,TABLAS!$P$4,IF($AG353&lt;TABLAS!$O$5,TABLAS!$P$5,IF($AG353&lt;TABLAS!$O$6,TABLAS!$P$6,IF($AG353&gt;TABLAS!$N$7,TABLAS!$P$7))))</f>
        <v>1</v>
      </c>
      <c r="AI353" s="255">
        <f>VLOOKUP($AH353,TABLAS!$P$4:$R$7,3,FALSE)</f>
        <v>3.4999999999999996E-3</v>
      </c>
      <c r="AJ353" s="255">
        <f>VLOOKUP($AH$3,TABLAS!$P$4:$R$7,2,FALSE)</f>
        <v>0</v>
      </c>
      <c r="AK353" s="280">
        <f t="shared" si="71"/>
        <v>-3.4999999999999996E-3</v>
      </c>
      <c r="AL353" s="44"/>
      <c r="AM353" s="44"/>
      <c r="AN353" s="281">
        <f t="shared" si="72"/>
        <v>0</v>
      </c>
      <c r="AO353" s="44"/>
      <c r="AP353" s="235">
        <f t="shared" si="73"/>
        <v>0</v>
      </c>
      <c r="AQ353" s="44"/>
      <c r="AR353" s="282">
        <f t="shared" si="74"/>
        <v>0</v>
      </c>
      <c r="AS353" s="283">
        <f t="shared" si="75"/>
        <v>0</v>
      </c>
      <c r="AT353" s="44"/>
      <c r="AU353" s="44"/>
      <c r="AV353" s="44"/>
      <c r="AW353" s="44"/>
      <c r="AX353" s="44"/>
      <c r="AY353" s="44"/>
      <c r="AZ353" s="44"/>
      <c r="BA353" s="44"/>
      <c r="BB353" s="44"/>
      <c r="BC353" s="44"/>
      <c r="BD353" s="44"/>
      <c r="BE353" s="44"/>
      <c r="BF353" s="44"/>
      <c r="BG353" s="44"/>
      <c r="BH353" s="44"/>
    </row>
    <row r="354" spans="1:60" ht="35.1" customHeight="1" thickBot="1" x14ac:dyDescent="0.45">
      <c r="A354" s="41">
        <f t="shared" si="76"/>
        <v>352</v>
      </c>
      <c r="B354" s="42">
        <f>Hoja2!B361</f>
        <v>0</v>
      </c>
      <c r="C354" s="14">
        <f>Hoja2!P361</f>
        <v>0</v>
      </c>
      <c r="D354" s="16">
        <f>Hoja2!C361</f>
        <v>0</v>
      </c>
      <c r="E354" s="15">
        <f>Hoja4!J361</f>
        <v>0</v>
      </c>
      <c r="F354" s="15">
        <f>Hoja4!N361</f>
        <v>0</v>
      </c>
      <c r="G354" s="15"/>
      <c r="H354" s="15">
        <f t="shared" si="65"/>
        <v>0</v>
      </c>
      <c r="I354" s="15">
        <f t="shared" si="66"/>
        <v>0</v>
      </c>
      <c r="J354" s="289" t="s">
        <v>209</v>
      </c>
      <c r="K354" s="44"/>
      <c r="L354" s="44"/>
      <c r="M354" s="44"/>
      <c r="N354" s="44"/>
      <c r="O354" s="44"/>
      <c r="P354" s="44"/>
      <c r="Q354" s="44"/>
      <c r="R354" s="44"/>
      <c r="S354" s="262">
        <f t="shared" si="67"/>
        <v>0</v>
      </c>
      <c r="T354" s="266" t="str">
        <f t="shared" si="68"/>
        <v>Economico</v>
      </c>
      <c r="U354">
        <f>VLOOKUP(T354,TABLAS!$J$4:$L$9,3,FALSE)</f>
        <v>1320</v>
      </c>
      <c r="V354">
        <f t="shared" si="77"/>
        <v>2026</v>
      </c>
      <c r="W354" t="str">
        <f>INICIO!$C$28</f>
        <v>2026</v>
      </c>
      <c r="X354" s="268">
        <f t="shared" si="69"/>
        <v>0</v>
      </c>
      <c r="Y354" s="269" t="str">
        <f>IF(X354&lt;TABLAS!$P$18,TABLAS!$Q$18,IF(X354&lt;TABLAS!$P$19,TABLAS!$Q$19,IF(X354&lt;TABLAS!$P$20,TABLAS!$Q$20,IF(X354&lt;TABLAS!$P$21,TABLAS!$Q$21,IF(X354&lt;TABLAS!$P$22,TABLAS!$Q$22,IF(X354&lt;TABLAS!$P$23,TABLAS!$Q$23,IF(X354&lt;TABLAS!$P$24,TABLAS!$Q$24,IF(X354&lt;TABLAS!$P$25,TABLAS!$Q$25,IF(X354&lt;TABLAS!$P$26,TABLAS!$Q$26,IF(X354&lt;TABLAS!$P$27,TABLAS!$Q$27,IF(X354&gt;=TABLAS!$O$28,TABLAS!$Q$28)))))))))))</f>
        <v>0 a 5</v>
      </c>
      <c r="Z354" s="262">
        <f>VLOOKUP(Y354,TABLAS!$J$18:$K$28,2,FALSE)</f>
        <v>1</v>
      </c>
      <c r="AA354" s="274" t="s">
        <v>262</v>
      </c>
      <c r="AB354" s="262">
        <f>VLOOKUP(AA354,TABLAS!$K$34:$L$39,2,FALSE)</f>
        <v>1</v>
      </c>
      <c r="AC354" s="262" t="str">
        <f>INICIO!$C$11</f>
        <v>ZONA 6</v>
      </c>
      <c r="AD354" s="263">
        <f>VLOOKUP(AC354,TABLAS!$V$18:$W$28,2,FALSE)</f>
        <v>1.1000000000000001</v>
      </c>
      <c r="AE354" s="44"/>
      <c r="AF354" s="44"/>
      <c r="AG354" s="279">
        <f t="shared" si="70"/>
        <v>0</v>
      </c>
      <c r="AH354" s="255">
        <f>IF($AG354&lt;TABLAS!$O$4,TABLAS!$P$4,IF($AG354&lt;TABLAS!$O$5,TABLAS!$P$5,IF($AG354&lt;TABLAS!$O$6,TABLAS!$P$6,IF($AG354&gt;TABLAS!$N$7,TABLAS!$P$7))))</f>
        <v>1</v>
      </c>
      <c r="AI354" s="255">
        <f>VLOOKUP($AH354,TABLAS!$P$4:$R$7,3,FALSE)</f>
        <v>3.4999999999999996E-3</v>
      </c>
      <c r="AJ354" s="255">
        <f>VLOOKUP($AH$3,TABLAS!$P$4:$R$7,2,FALSE)</f>
        <v>0</v>
      </c>
      <c r="AK354" s="280">
        <f t="shared" si="71"/>
        <v>-3.4999999999999996E-3</v>
      </c>
      <c r="AL354" s="44"/>
      <c r="AM354" s="44"/>
      <c r="AN354" s="281">
        <f t="shared" si="72"/>
        <v>0</v>
      </c>
      <c r="AO354" s="44"/>
      <c r="AP354" s="235">
        <f t="shared" si="73"/>
        <v>0</v>
      </c>
      <c r="AQ354" s="44"/>
      <c r="AR354" s="282">
        <f t="shared" si="74"/>
        <v>0</v>
      </c>
      <c r="AS354" s="283">
        <f t="shared" si="75"/>
        <v>0</v>
      </c>
      <c r="AT354" s="44"/>
      <c r="AU354" s="44"/>
      <c r="AV354" s="44"/>
      <c r="AW354" s="44"/>
      <c r="AX354" s="44"/>
      <c r="AY354" s="44"/>
      <c r="AZ354" s="44"/>
      <c r="BA354" s="44"/>
      <c r="BB354" s="44"/>
      <c r="BC354" s="44"/>
      <c r="BD354" s="44"/>
      <c r="BE354" s="44"/>
      <c r="BF354" s="44"/>
      <c r="BG354" s="44"/>
      <c r="BH354" s="44"/>
    </row>
    <row r="355" spans="1:60" ht="35.1" customHeight="1" thickBot="1" x14ac:dyDescent="0.45">
      <c r="A355" s="41">
        <f t="shared" si="76"/>
        <v>353</v>
      </c>
      <c r="B355" s="42">
        <f>Hoja2!B362</f>
        <v>0</v>
      </c>
      <c r="C355" s="14">
        <f>Hoja2!P362</f>
        <v>0</v>
      </c>
      <c r="D355" s="16">
        <f>Hoja2!C362</f>
        <v>0</v>
      </c>
      <c r="E355" s="15">
        <f>Hoja4!J362</f>
        <v>0</v>
      </c>
      <c r="F355" s="15">
        <f>Hoja4!N362</f>
        <v>0</v>
      </c>
      <c r="G355" s="15"/>
      <c r="H355" s="15">
        <f t="shared" si="65"/>
        <v>0</v>
      </c>
      <c r="I355" s="15">
        <f t="shared" si="66"/>
        <v>0</v>
      </c>
      <c r="J355" s="289" t="s">
        <v>209</v>
      </c>
      <c r="K355" s="44"/>
      <c r="L355" s="44"/>
      <c r="M355" s="44"/>
      <c r="N355" s="44"/>
      <c r="O355" s="44"/>
      <c r="P355" s="44"/>
      <c r="Q355" s="44"/>
      <c r="R355" s="44"/>
      <c r="S355" s="262">
        <f t="shared" si="67"/>
        <v>0</v>
      </c>
      <c r="T355" s="266" t="str">
        <f t="shared" si="68"/>
        <v>Economico</v>
      </c>
      <c r="U355">
        <f>VLOOKUP(T355,TABLAS!$J$4:$L$9,3,FALSE)</f>
        <v>1320</v>
      </c>
      <c r="V355">
        <f t="shared" si="77"/>
        <v>2026</v>
      </c>
      <c r="W355" t="str">
        <f>INICIO!$C$28</f>
        <v>2026</v>
      </c>
      <c r="X355" s="268">
        <f t="shared" si="69"/>
        <v>0</v>
      </c>
      <c r="Y355" s="269" t="str">
        <f>IF(X355&lt;TABLAS!$P$18,TABLAS!$Q$18,IF(X355&lt;TABLAS!$P$19,TABLAS!$Q$19,IF(X355&lt;TABLAS!$P$20,TABLAS!$Q$20,IF(X355&lt;TABLAS!$P$21,TABLAS!$Q$21,IF(X355&lt;TABLAS!$P$22,TABLAS!$Q$22,IF(X355&lt;TABLAS!$P$23,TABLAS!$Q$23,IF(X355&lt;TABLAS!$P$24,TABLAS!$Q$24,IF(X355&lt;TABLAS!$P$25,TABLAS!$Q$25,IF(X355&lt;TABLAS!$P$26,TABLAS!$Q$26,IF(X355&lt;TABLAS!$P$27,TABLAS!$Q$27,IF(X355&gt;=TABLAS!$O$28,TABLAS!$Q$28)))))))))))</f>
        <v>0 a 5</v>
      </c>
      <c r="Z355" s="262">
        <f>VLOOKUP(Y355,TABLAS!$J$18:$K$28,2,FALSE)</f>
        <v>1</v>
      </c>
      <c r="AA355" s="274" t="s">
        <v>262</v>
      </c>
      <c r="AB355" s="262">
        <f>VLOOKUP(AA355,TABLAS!$K$34:$L$39,2,FALSE)</f>
        <v>1</v>
      </c>
      <c r="AC355" s="262" t="str">
        <f>INICIO!$C$11</f>
        <v>ZONA 6</v>
      </c>
      <c r="AD355" s="263">
        <f>VLOOKUP(AC355,TABLAS!$V$18:$W$28,2,FALSE)</f>
        <v>1.1000000000000001</v>
      </c>
      <c r="AE355" s="44"/>
      <c r="AF355" s="44"/>
      <c r="AG355" s="279">
        <f t="shared" si="70"/>
        <v>0</v>
      </c>
      <c r="AH355" s="255">
        <f>IF($AG355&lt;TABLAS!$O$4,TABLAS!$P$4,IF($AG355&lt;TABLAS!$O$5,TABLAS!$P$5,IF($AG355&lt;TABLAS!$O$6,TABLAS!$P$6,IF($AG355&gt;TABLAS!$N$7,TABLAS!$P$7))))</f>
        <v>1</v>
      </c>
      <c r="AI355" s="255">
        <f>VLOOKUP($AH355,TABLAS!$P$4:$R$7,3,FALSE)</f>
        <v>3.4999999999999996E-3</v>
      </c>
      <c r="AJ355" s="255">
        <f>VLOOKUP($AH$3,TABLAS!$P$4:$R$7,2,FALSE)</f>
        <v>0</v>
      </c>
      <c r="AK355" s="280">
        <f t="shared" si="71"/>
        <v>-3.4999999999999996E-3</v>
      </c>
      <c r="AL355" s="44"/>
      <c r="AM355" s="44"/>
      <c r="AN355" s="281">
        <f t="shared" si="72"/>
        <v>0</v>
      </c>
      <c r="AO355" s="44"/>
      <c r="AP355" s="235">
        <f t="shared" si="73"/>
        <v>0</v>
      </c>
      <c r="AQ355" s="44"/>
      <c r="AR355" s="282">
        <f t="shared" si="74"/>
        <v>0</v>
      </c>
      <c r="AS355" s="283">
        <f t="shared" si="75"/>
        <v>0</v>
      </c>
      <c r="AT355" s="44"/>
      <c r="AU355" s="44"/>
      <c r="AV355" s="44"/>
      <c r="AW355" s="44"/>
      <c r="AX355" s="44"/>
      <c r="AY355" s="44"/>
      <c r="AZ355" s="44"/>
      <c r="BA355" s="44"/>
      <c r="BB355" s="44"/>
      <c r="BC355" s="44"/>
      <c r="BD355" s="44"/>
      <c r="BE355" s="44"/>
      <c r="BF355" s="44"/>
      <c r="BG355" s="44"/>
      <c r="BH355" s="44"/>
    </row>
    <row r="356" spans="1:60" ht="35.1" customHeight="1" thickBot="1" x14ac:dyDescent="0.45">
      <c r="A356" s="41">
        <f t="shared" si="76"/>
        <v>354</v>
      </c>
      <c r="B356" s="42">
        <f>Hoja2!B363</f>
        <v>0</v>
      </c>
      <c r="C356" s="14">
        <f>Hoja2!P363</f>
        <v>0</v>
      </c>
      <c r="D356" s="16">
        <f>Hoja2!C363</f>
        <v>0</v>
      </c>
      <c r="E356" s="15">
        <f>Hoja4!J363</f>
        <v>0</v>
      </c>
      <c r="F356" s="15">
        <f>Hoja4!N363</f>
        <v>0</v>
      </c>
      <c r="G356" s="15"/>
      <c r="H356" s="15">
        <f t="shared" si="65"/>
        <v>0</v>
      </c>
      <c r="I356" s="15">
        <f t="shared" si="66"/>
        <v>0</v>
      </c>
      <c r="J356" s="289" t="s">
        <v>209</v>
      </c>
      <c r="K356" s="44"/>
      <c r="L356" s="44"/>
      <c r="M356" s="44"/>
      <c r="N356" s="44"/>
      <c r="O356" s="44"/>
      <c r="P356" s="44"/>
      <c r="Q356" s="44"/>
      <c r="R356" s="44"/>
      <c r="S356" s="262">
        <f t="shared" si="67"/>
        <v>0</v>
      </c>
      <c r="T356" s="266" t="str">
        <f t="shared" si="68"/>
        <v>Economico</v>
      </c>
      <c r="U356">
        <f>VLOOKUP(T356,TABLAS!$J$4:$L$9,3,FALSE)</f>
        <v>1320</v>
      </c>
      <c r="V356">
        <f t="shared" si="77"/>
        <v>2026</v>
      </c>
      <c r="W356" t="str">
        <f>INICIO!$C$28</f>
        <v>2026</v>
      </c>
      <c r="X356" s="268">
        <f t="shared" si="69"/>
        <v>0</v>
      </c>
      <c r="Y356" s="269" t="str">
        <f>IF(X356&lt;TABLAS!$P$18,TABLAS!$Q$18,IF(X356&lt;TABLAS!$P$19,TABLAS!$Q$19,IF(X356&lt;TABLAS!$P$20,TABLAS!$Q$20,IF(X356&lt;TABLAS!$P$21,TABLAS!$Q$21,IF(X356&lt;TABLAS!$P$22,TABLAS!$Q$22,IF(X356&lt;TABLAS!$P$23,TABLAS!$Q$23,IF(X356&lt;TABLAS!$P$24,TABLAS!$Q$24,IF(X356&lt;TABLAS!$P$25,TABLAS!$Q$25,IF(X356&lt;TABLAS!$P$26,TABLAS!$Q$26,IF(X356&lt;TABLAS!$P$27,TABLAS!$Q$27,IF(X356&gt;=TABLAS!$O$28,TABLAS!$Q$28)))))))))))</f>
        <v>0 a 5</v>
      </c>
      <c r="Z356" s="262">
        <f>VLOOKUP(Y356,TABLAS!$J$18:$K$28,2,FALSE)</f>
        <v>1</v>
      </c>
      <c r="AA356" s="274" t="s">
        <v>262</v>
      </c>
      <c r="AB356" s="262">
        <f>VLOOKUP(AA356,TABLAS!$K$34:$L$39,2,FALSE)</f>
        <v>1</v>
      </c>
      <c r="AC356" s="262" t="str">
        <f>INICIO!$C$11</f>
        <v>ZONA 6</v>
      </c>
      <c r="AD356" s="263">
        <f>VLOOKUP(AC356,TABLAS!$V$18:$W$28,2,FALSE)</f>
        <v>1.1000000000000001</v>
      </c>
      <c r="AE356" s="44"/>
      <c r="AF356" s="44"/>
      <c r="AG356" s="279">
        <f t="shared" si="70"/>
        <v>0</v>
      </c>
      <c r="AH356" s="255">
        <f>IF($AG356&lt;TABLAS!$O$4,TABLAS!$P$4,IF($AG356&lt;TABLAS!$O$5,TABLAS!$P$5,IF($AG356&lt;TABLAS!$O$6,TABLAS!$P$6,IF($AG356&gt;TABLAS!$N$7,TABLAS!$P$7))))</f>
        <v>1</v>
      </c>
      <c r="AI356" s="255">
        <f>VLOOKUP($AH356,TABLAS!$P$4:$R$7,3,FALSE)</f>
        <v>3.4999999999999996E-3</v>
      </c>
      <c r="AJ356" s="255">
        <f>VLOOKUP($AH$3,TABLAS!$P$4:$R$7,2,FALSE)</f>
        <v>0</v>
      </c>
      <c r="AK356" s="280">
        <f t="shared" si="71"/>
        <v>-3.4999999999999996E-3</v>
      </c>
      <c r="AL356" s="44"/>
      <c r="AM356" s="44"/>
      <c r="AN356" s="281">
        <f t="shared" si="72"/>
        <v>0</v>
      </c>
      <c r="AO356" s="44"/>
      <c r="AP356" s="235">
        <f t="shared" si="73"/>
        <v>0</v>
      </c>
      <c r="AQ356" s="44"/>
      <c r="AR356" s="282">
        <f t="shared" si="74"/>
        <v>0</v>
      </c>
      <c r="AS356" s="283">
        <f t="shared" si="75"/>
        <v>0</v>
      </c>
      <c r="AT356" s="44"/>
      <c r="AU356" s="44"/>
      <c r="AV356" s="44"/>
      <c r="AW356" s="44"/>
      <c r="AX356" s="44"/>
      <c r="AY356" s="44"/>
      <c r="AZ356" s="44"/>
      <c r="BA356" s="44"/>
      <c r="BB356" s="44"/>
      <c r="BC356" s="44"/>
      <c r="BD356" s="44"/>
      <c r="BE356" s="44"/>
      <c r="BF356" s="44"/>
      <c r="BG356" s="44"/>
      <c r="BH356" s="44"/>
    </row>
    <row r="357" spans="1:60" ht="35.1" customHeight="1" thickBot="1" x14ac:dyDescent="0.45">
      <c r="A357" s="22">
        <f t="shared" si="76"/>
        <v>355</v>
      </c>
      <c r="B357" s="43">
        <f>Hoja2!B364</f>
        <v>0</v>
      </c>
      <c r="C357" s="38">
        <f>Hoja2!P364</f>
        <v>0</v>
      </c>
      <c r="D357" s="39">
        <f>Hoja2!C364</f>
        <v>0</v>
      </c>
      <c r="E357" s="40">
        <f>Hoja4!J364</f>
        <v>0</v>
      </c>
      <c r="F357" s="40">
        <f>Hoja4!N364</f>
        <v>0</v>
      </c>
      <c r="G357" s="40"/>
      <c r="H357" s="40">
        <f t="shared" si="65"/>
        <v>0</v>
      </c>
      <c r="I357" s="40">
        <f t="shared" si="66"/>
        <v>0</v>
      </c>
      <c r="J357" s="290" t="s">
        <v>209</v>
      </c>
      <c r="K357" s="44"/>
      <c r="L357" s="44"/>
      <c r="M357" s="44"/>
      <c r="N357" s="44"/>
      <c r="O357" s="44"/>
      <c r="P357" s="44"/>
      <c r="Q357" s="44"/>
      <c r="R357" s="44"/>
      <c r="S357" s="262">
        <f t="shared" si="67"/>
        <v>0</v>
      </c>
      <c r="T357" s="266" t="str">
        <f t="shared" si="68"/>
        <v>Economico</v>
      </c>
      <c r="U357">
        <f>VLOOKUP(T357,TABLAS!$J$4:$L$9,3,FALSE)</f>
        <v>1320</v>
      </c>
      <c r="V357">
        <f t="shared" si="77"/>
        <v>2026</v>
      </c>
      <c r="W357" t="str">
        <f>INICIO!$C$28</f>
        <v>2026</v>
      </c>
      <c r="X357" s="268">
        <f t="shared" si="69"/>
        <v>0</v>
      </c>
      <c r="Y357" s="269" t="str">
        <f>IF(X357&lt;TABLAS!$P$18,TABLAS!$Q$18,IF(X357&lt;TABLAS!$P$19,TABLAS!$Q$19,IF(X357&lt;TABLAS!$P$20,TABLAS!$Q$20,IF(X357&lt;TABLAS!$P$21,TABLAS!$Q$21,IF(X357&lt;TABLAS!$P$22,TABLAS!$Q$22,IF(X357&lt;TABLAS!$P$23,TABLAS!$Q$23,IF(X357&lt;TABLAS!$P$24,TABLAS!$Q$24,IF(X357&lt;TABLAS!$P$25,TABLAS!$Q$25,IF(X357&lt;TABLAS!$P$26,TABLAS!$Q$26,IF(X357&lt;TABLAS!$P$27,TABLAS!$Q$27,IF(X357&gt;=TABLAS!$O$28,TABLAS!$Q$28)))))))))))</f>
        <v>0 a 5</v>
      </c>
      <c r="Z357" s="262">
        <f>VLOOKUP(Y357,TABLAS!$J$18:$K$28,2,FALSE)</f>
        <v>1</v>
      </c>
      <c r="AA357" s="274" t="s">
        <v>262</v>
      </c>
      <c r="AB357" s="262">
        <f>VLOOKUP(AA357,TABLAS!$K$34:$L$39,2,FALSE)</f>
        <v>1</v>
      </c>
      <c r="AC357" s="262" t="str">
        <f>INICIO!$C$11</f>
        <v>ZONA 6</v>
      </c>
      <c r="AD357" s="263">
        <f>VLOOKUP(AC357,TABLAS!$V$18:$W$28,2,FALSE)</f>
        <v>1.1000000000000001</v>
      </c>
      <c r="AE357" s="44"/>
      <c r="AF357" s="44"/>
      <c r="AG357" s="279">
        <f t="shared" si="70"/>
        <v>0</v>
      </c>
      <c r="AH357" s="255">
        <f>IF($AG357&lt;TABLAS!$O$4,TABLAS!$P$4,IF($AG357&lt;TABLAS!$O$5,TABLAS!$P$5,IF($AG357&lt;TABLAS!$O$6,TABLAS!$P$6,IF($AG357&gt;TABLAS!$N$7,TABLAS!$P$7))))</f>
        <v>1</v>
      </c>
      <c r="AI357" s="255">
        <f>VLOOKUP($AH357,TABLAS!$P$4:$R$7,3,FALSE)</f>
        <v>3.4999999999999996E-3</v>
      </c>
      <c r="AJ357" s="255">
        <f>VLOOKUP($AH$3,TABLAS!$P$4:$R$7,2,FALSE)</f>
        <v>0</v>
      </c>
      <c r="AK357" s="280">
        <f t="shared" si="71"/>
        <v>-3.4999999999999996E-3</v>
      </c>
      <c r="AL357" s="44"/>
      <c r="AM357" s="44"/>
      <c r="AN357" s="281">
        <f t="shared" si="72"/>
        <v>0</v>
      </c>
      <c r="AO357" s="44"/>
      <c r="AP357" s="235">
        <f t="shared" si="73"/>
        <v>0</v>
      </c>
      <c r="AQ357" s="44"/>
      <c r="AR357" s="282">
        <f t="shared" si="74"/>
        <v>0</v>
      </c>
      <c r="AS357" s="283">
        <f t="shared" si="75"/>
        <v>0</v>
      </c>
      <c r="AT357" s="44"/>
      <c r="AU357" s="44"/>
      <c r="AV357" s="44"/>
      <c r="AW357" s="44"/>
      <c r="AX357" s="44"/>
      <c r="AY357" s="44"/>
      <c r="AZ357" s="44"/>
      <c r="BA357" s="44"/>
      <c r="BB357" s="44"/>
      <c r="BC357" s="44"/>
      <c r="BD357" s="44"/>
      <c r="BE357" s="44"/>
      <c r="BF357" s="44"/>
      <c r="BG357" s="44"/>
      <c r="BH357" s="44"/>
    </row>
    <row r="358" spans="1:60" ht="35.1" customHeight="1" thickBot="1" x14ac:dyDescent="0.45">
      <c r="A358" s="41">
        <f t="shared" si="76"/>
        <v>356</v>
      </c>
      <c r="B358" s="42">
        <f>Hoja2!B365</f>
        <v>0</v>
      </c>
      <c r="C358" s="14">
        <f>Hoja2!P365</f>
        <v>0</v>
      </c>
      <c r="D358" s="16">
        <f>Hoja2!C365</f>
        <v>0</v>
      </c>
      <c r="E358" s="15">
        <f>Hoja4!J365</f>
        <v>0</v>
      </c>
      <c r="F358" s="15">
        <f>Hoja4!N365</f>
        <v>0</v>
      </c>
      <c r="G358" s="15"/>
      <c r="H358" s="15">
        <f t="shared" si="65"/>
        <v>0</v>
      </c>
      <c r="I358" s="15">
        <f t="shared" si="66"/>
        <v>0</v>
      </c>
      <c r="J358" s="289" t="s">
        <v>209</v>
      </c>
      <c r="K358" s="44"/>
      <c r="L358" s="44"/>
      <c r="M358" s="44"/>
      <c r="N358" s="44"/>
      <c r="O358" s="44"/>
      <c r="P358" s="44"/>
      <c r="Q358" s="44"/>
      <c r="R358" s="44"/>
      <c r="S358" s="262">
        <f t="shared" si="67"/>
        <v>0</v>
      </c>
      <c r="T358" s="266" t="str">
        <f t="shared" si="68"/>
        <v>Economico</v>
      </c>
      <c r="U358">
        <f>VLOOKUP(T358,TABLAS!$J$4:$L$9,3,FALSE)</f>
        <v>1320</v>
      </c>
      <c r="V358">
        <f t="shared" si="77"/>
        <v>2026</v>
      </c>
      <c r="W358" t="str">
        <f>INICIO!$C$28</f>
        <v>2026</v>
      </c>
      <c r="X358" s="268">
        <f t="shared" si="69"/>
        <v>0</v>
      </c>
      <c r="Y358" s="269" t="str">
        <f>IF(X358&lt;TABLAS!$P$18,TABLAS!$Q$18,IF(X358&lt;TABLAS!$P$19,TABLAS!$Q$19,IF(X358&lt;TABLAS!$P$20,TABLAS!$Q$20,IF(X358&lt;TABLAS!$P$21,TABLAS!$Q$21,IF(X358&lt;TABLAS!$P$22,TABLAS!$Q$22,IF(X358&lt;TABLAS!$P$23,TABLAS!$Q$23,IF(X358&lt;TABLAS!$P$24,TABLAS!$Q$24,IF(X358&lt;TABLAS!$P$25,TABLAS!$Q$25,IF(X358&lt;TABLAS!$P$26,TABLAS!$Q$26,IF(X358&lt;TABLAS!$P$27,TABLAS!$Q$27,IF(X358&gt;=TABLAS!$O$28,TABLAS!$Q$28)))))))))))</f>
        <v>0 a 5</v>
      </c>
      <c r="Z358" s="262">
        <f>VLOOKUP(Y358,TABLAS!$J$18:$K$28,2,FALSE)</f>
        <v>1</v>
      </c>
      <c r="AA358" s="274" t="s">
        <v>262</v>
      </c>
      <c r="AB358" s="262">
        <f>VLOOKUP(AA358,TABLAS!$K$34:$L$39,2,FALSE)</f>
        <v>1</v>
      </c>
      <c r="AC358" s="262" t="str">
        <f>INICIO!$C$11</f>
        <v>ZONA 6</v>
      </c>
      <c r="AD358" s="263">
        <f>VLOOKUP(AC358,TABLAS!$V$18:$W$28,2,FALSE)</f>
        <v>1.1000000000000001</v>
      </c>
      <c r="AE358" s="44"/>
      <c r="AF358" s="44"/>
      <c r="AG358" s="279">
        <f t="shared" si="70"/>
        <v>0</v>
      </c>
      <c r="AH358" s="255">
        <f>IF($AG358&lt;TABLAS!$O$4,TABLAS!$P$4,IF($AG358&lt;TABLAS!$O$5,TABLAS!$P$5,IF($AG358&lt;TABLAS!$O$6,TABLAS!$P$6,IF($AG358&gt;TABLAS!$N$7,TABLAS!$P$7))))</f>
        <v>1</v>
      </c>
      <c r="AI358" s="255">
        <f>VLOOKUP($AH358,TABLAS!$P$4:$R$7,3,FALSE)</f>
        <v>3.4999999999999996E-3</v>
      </c>
      <c r="AJ358" s="255">
        <f>VLOOKUP($AH$3,TABLAS!$P$4:$R$7,2,FALSE)</f>
        <v>0</v>
      </c>
      <c r="AK358" s="280">
        <f t="shared" si="71"/>
        <v>-3.4999999999999996E-3</v>
      </c>
      <c r="AL358" s="44"/>
      <c r="AM358" s="44"/>
      <c r="AN358" s="281">
        <f t="shared" si="72"/>
        <v>0</v>
      </c>
      <c r="AO358" s="44"/>
      <c r="AP358" s="235">
        <f t="shared" si="73"/>
        <v>0</v>
      </c>
      <c r="AQ358" s="44"/>
      <c r="AR358" s="282">
        <f t="shared" si="74"/>
        <v>0</v>
      </c>
      <c r="AS358" s="283">
        <f t="shared" si="75"/>
        <v>0</v>
      </c>
      <c r="AT358" s="44"/>
      <c r="AU358" s="44"/>
      <c r="AV358" s="44"/>
      <c r="AW358" s="44"/>
      <c r="AX358" s="44"/>
      <c r="AY358" s="44"/>
      <c r="AZ358" s="44"/>
      <c r="BA358" s="44"/>
      <c r="BB358" s="44"/>
      <c r="BC358" s="44"/>
      <c r="BD358" s="44"/>
      <c r="BE358" s="44"/>
      <c r="BF358" s="44"/>
      <c r="BG358" s="44"/>
      <c r="BH358" s="44"/>
    </row>
    <row r="359" spans="1:60" ht="35.1" customHeight="1" thickBot="1" x14ac:dyDescent="0.45">
      <c r="A359" s="41">
        <f t="shared" si="76"/>
        <v>357</v>
      </c>
      <c r="B359" s="42">
        <f>Hoja2!B366</f>
        <v>0</v>
      </c>
      <c r="C359" s="14">
        <f>Hoja2!P366</f>
        <v>0</v>
      </c>
      <c r="D359" s="16">
        <f>Hoja2!C366</f>
        <v>0</v>
      </c>
      <c r="E359" s="15">
        <f>Hoja4!J366</f>
        <v>0</v>
      </c>
      <c r="F359" s="15">
        <f>Hoja4!N366</f>
        <v>0</v>
      </c>
      <c r="G359" s="15"/>
      <c r="H359" s="15">
        <f t="shared" si="65"/>
        <v>0</v>
      </c>
      <c r="I359" s="15">
        <f t="shared" si="66"/>
        <v>0</v>
      </c>
      <c r="J359" s="289" t="s">
        <v>209</v>
      </c>
      <c r="K359" s="44"/>
      <c r="L359" s="44"/>
      <c r="M359" s="44"/>
      <c r="N359" s="44"/>
      <c r="O359" s="44"/>
      <c r="P359" s="44"/>
      <c r="Q359" s="44"/>
      <c r="R359" s="44"/>
      <c r="S359" s="262">
        <f t="shared" si="67"/>
        <v>0</v>
      </c>
      <c r="T359" s="266" t="str">
        <f t="shared" si="68"/>
        <v>Economico</v>
      </c>
      <c r="U359">
        <f>VLOOKUP(T359,TABLAS!$J$4:$L$9,3,FALSE)</f>
        <v>1320</v>
      </c>
      <c r="V359">
        <f t="shared" si="77"/>
        <v>2026</v>
      </c>
      <c r="W359" t="str">
        <f>INICIO!$C$28</f>
        <v>2026</v>
      </c>
      <c r="X359" s="268">
        <f t="shared" si="69"/>
        <v>0</v>
      </c>
      <c r="Y359" s="269" t="str">
        <f>IF(X359&lt;TABLAS!$P$18,TABLAS!$Q$18,IF(X359&lt;TABLAS!$P$19,TABLAS!$Q$19,IF(X359&lt;TABLAS!$P$20,TABLAS!$Q$20,IF(X359&lt;TABLAS!$P$21,TABLAS!$Q$21,IF(X359&lt;TABLAS!$P$22,TABLAS!$Q$22,IF(X359&lt;TABLAS!$P$23,TABLAS!$Q$23,IF(X359&lt;TABLAS!$P$24,TABLAS!$Q$24,IF(X359&lt;TABLAS!$P$25,TABLAS!$Q$25,IF(X359&lt;TABLAS!$P$26,TABLAS!$Q$26,IF(X359&lt;TABLAS!$P$27,TABLAS!$Q$27,IF(X359&gt;=TABLAS!$O$28,TABLAS!$Q$28)))))))))))</f>
        <v>0 a 5</v>
      </c>
      <c r="Z359" s="262">
        <f>VLOOKUP(Y359,TABLAS!$J$18:$K$28,2,FALSE)</f>
        <v>1</v>
      </c>
      <c r="AA359" s="274" t="s">
        <v>262</v>
      </c>
      <c r="AB359" s="262">
        <f>VLOOKUP(AA359,TABLAS!$K$34:$L$39,2,FALSE)</f>
        <v>1</v>
      </c>
      <c r="AC359" s="262" t="str">
        <f>INICIO!$C$11</f>
        <v>ZONA 6</v>
      </c>
      <c r="AD359" s="263">
        <f>VLOOKUP(AC359,TABLAS!$V$18:$W$28,2,FALSE)</f>
        <v>1.1000000000000001</v>
      </c>
      <c r="AE359" s="44"/>
      <c r="AF359" s="44"/>
      <c r="AG359" s="279">
        <f t="shared" si="70"/>
        <v>0</v>
      </c>
      <c r="AH359" s="255">
        <f>IF($AG359&lt;TABLAS!$O$4,TABLAS!$P$4,IF($AG359&lt;TABLAS!$O$5,TABLAS!$P$5,IF($AG359&lt;TABLAS!$O$6,TABLAS!$P$6,IF($AG359&gt;TABLAS!$N$7,TABLAS!$P$7))))</f>
        <v>1</v>
      </c>
      <c r="AI359" s="255">
        <f>VLOOKUP($AH359,TABLAS!$P$4:$R$7,3,FALSE)</f>
        <v>3.4999999999999996E-3</v>
      </c>
      <c r="AJ359" s="255">
        <f>VLOOKUP($AH$3,TABLAS!$P$4:$R$7,2,FALSE)</f>
        <v>0</v>
      </c>
      <c r="AK359" s="280">
        <f t="shared" si="71"/>
        <v>-3.4999999999999996E-3</v>
      </c>
      <c r="AL359" s="44"/>
      <c r="AM359" s="44"/>
      <c r="AN359" s="281">
        <f t="shared" si="72"/>
        <v>0</v>
      </c>
      <c r="AO359" s="44"/>
      <c r="AP359" s="235">
        <f t="shared" si="73"/>
        <v>0</v>
      </c>
      <c r="AQ359" s="44"/>
      <c r="AR359" s="282">
        <f t="shared" si="74"/>
        <v>0</v>
      </c>
      <c r="AS359" s="283">
        <f t="shared" si="75"/>
        <v>0</v>
      </c>
      <c r="AT359" s="44"/>
      <c r="AU359" s="44"/>
      <c r="AV359" s="44"/>
      <c r="AW359" s="44"/>
      <c r="AX359" s="44"/>
      <c r="AY359" s="44"/>
      <c r="AZ359" s="44"/>
      <c r="BA359" s="44"/>
      <c r="BB359" s="44"/>
      <c r="BC359" s="44"/>
      <c r="BD359" s="44"/>
      <c r="BE359" s="44"/>
      <c r="BF359" s="44"/>
      <c r="BG359" s="44"/>
      <c r="BH359" s="44"/>
    </row>
    <row r="360" spans="1:60" ht="35.1" customHeight="1" thickBot="1" x14ac:dyDescent="0.45">
      <c r="A360" s="41">
        <f t="shared" si="76"/>
        <v>358</v>
      </c>
      <c r="B360" s="42">
        <f>Hoja2!B367</f>
        <v>0</v>
      </c>
      <c r="C360" s="14">
        <f>Hoja2!P367</f>
        <v>0</v>
      </c>
      <c r="D360" s="16">
        <f>Hoja2!C367</f>
        <v>0</v>
      </c>
      <c r="E360" s="15">
        <f>Hoja4!J367</f>
        <v>0</v>
      </c>
      <c r="F360" s="15">
        <f>Hoja4!N367</f>
        <v>0</v>
      </c>
      <c r="G360" s="15"/>
      <c r="H360" s="15">
        <f t="shared" si="65"/>
        <v>0</v>
      </c>
      <c r="I360" s="15">
        <f t="shared" si="66"/>
        <v>0</v>
      </c>
      <c r="J360" s="289" t="s">
        <v>209</v>
      </c>
      <c r="K360" s="44"/>
      <c r="L360" s="44"/>
      <c r="M360" s="44"/>
      <c r="N360" s="44"/>
      <c r="O360" s="44"/>
      <c r="P360" s="44"/>
      <c r="Q360" s="44"/>
      <c r="R360" s="44"/>
      <c r="S360" s="262">
        <f t="shared" si="67"/>
        <v>0</v>
      </c>
      <c r="T360" s="266" t="str">
        <f t="shared" si="68"/>
        <v>Economico</v>
      </c>
      <c r="U360">
        <f>VLOOKUP(T360,TABLAS!$J$4:$L$9,3,FALSE)</f>
        <v>1320</v>
      </c>
      <c r="V360">
        <f t="shared" si="77"/>
        <v>2026</v>
      </c>
      <c r="W360" t="str">
        <f>INICIO!$C$28</f>
        <v>2026</v>
      </c>
      <c r="X360" s="268">
        <f t="shared" si="69"/>
        <v>0</v>
      </c>
      <c r="Y360" s="269" t="str">
        <f>IF(X360&lt;TABLAS!$P$18,TABLAS!$Q$18,IF(X360&lt;TABLAS!$P$19,TABLAS!$Q$19,IF(X360&lt;TABLAS!$P$20,TABLAS!$Q$20,IF(X360&lt;TABLAS!$P$21,TABLAS!$Q$21,IF(X360&lt;TABLAS!$P$22,TABLAS!$Q$22,IF(X360&lt;TABLAS!$P$23,TABLAS!$Q$23,IF(X360&lt;TABLAS!$P$24,TABLAS!$Q$24,IF(X360&lt;TABLAS!$P$25,TABLAS!$Q$25,IF(X360&lt;TABLAS!$P$26,TABLAS!$Q$26,IF(X360&lt;TABLAS!$P$27,TABLAS!$Q$27,IF(X360&gt;=TABLAS!$O$28,TABLAS!$Q$28)))))))))))</f>
        <v>0 a 5</v>
      </c>
      <c r="Z360" s="262">
        <f>VLOOKUP(Y360,TABLAS!$J$18:$K$28,2,FALSE)</f>
        <v>1</v>
      </c>
      <c r="AA360" s="274" t="s">
        <v>262</v>
      </c>
      <c r="AB360" s="262">
        <f>VLOOKUP(AA360,TABLAS!$K$34:$L$39,2,FALSE)</f>
        <v>1</v>
      </c>
      <c r="AC360" s="262" t="str">
        <f>INICIO!$C$11</f>
        <v>ZONA 6</v>
      </c>
      <c r="AD360" s="263">
        <f>VLOOKUP(AC360,TABLAS!$V$18:$W$28,2,FALSE)</f>
        <v>1.1000000000000001</v>
      </c>
      <c r="AE360" s="44"/>
      <c r="AF360" s="44"/>
      <c r="AG360" s="279">
        <f t="shared" si="70"/>
        <v>0</v>
      </c>
      <c r="AH360" s="255">
        <f>IF($AG360&lt;TABLAS!$O$4,TABLAS!$P$4,IF($AG360&lt;TABLAS!$O$5,TABLAS!$P$5,IF($AG360&lt;TABLAS!$O$6,TABLAS!$P$6,IF($AG360&gt;TABLAS!$N$7,TABLAS!$P$7))))</f>
        <v>1</v>
      </c>
      <c r="AI360" s="255">
        <f>VLOOKUP($AH360,TABLAS!$P$4:$R$7,3,FALSE)</f>
        <v>3.4999999999999996E-3</v>
      </c>
      <c r="AJ360" s="255">
        <f>VLOOKUP($AH$3,TABLAS!$P$4:$R$7,2,FALSE)</f>
        <v>0</v>
      </c>
      <c r="AK360" s="280">
        <f t="shared" si="71"/>
        <v>-3.4999999999999996E-3</v>
      </c>
      <c r="AL360" s="44"/>
      <c r="AM360" s="44"/>
      <c r="AN360" s="281">
        <f t="shared" si="72"/>
        <v>0</v>
      </c>
      <c r="AO360" s="44"/>
      <c r="AP360" s="235">
        <f t="shared" si="73"/>
        <v>0</v>
      </c>
      <c r="AQ360" s="44"/>
      <c r="AR360" s="282">
        <f t="shared" si="74"/>
        <v>0</v>
      </c>
      <c r="AS360" s="283">
        <f t="shared" si="75"/>
        <v>0</v>
      </c>
      <c r="AT360" s="44"/>
      <c r="AU360" s="44"/>
      <c r="AV360" s="44"/>
      <c r="AW360" s="44"/>
      <c r="AX360" s="44"/>
      <c r="AY360" s="44"/>
      <c r="AZ360" s="44"/>
      <c r="BA360" s="44"/>
      <c r="BB360" s="44"/>
      <c r="BC360" s="44"/>
      <c r="BD360" s="44"/>
      <c r="BE360" s="44"/>
      <c r="BF360" s="44"/>
      <c r="BG360" s="44"/>
      <c r="BH360" s="44"/>
    </row>
    <row r="361" spans="1:60" ht="35.1" customHeight="1" thickBot="1" x14ac:dyDescent="0.45">
      <c r="A361" s="41">
        <f t="shared" si="76"/>
        <v>359</v>
      </c>
      <c r="B361" s="42">
        <f>Hoja2!B368</f>
        <v>0</v>
      </c>
      <c r="C361" s="14">
        <f>Hoja2!P368</f>
        <v>0</v>
      </c>
      <c r="D361" s="16">
        <f>Hoja2!C368</f>
        <v>0</v>
      </c>
      <c r="E361" s="15">
        <f>Hoja4!J368</f>
        <v>0</v>
      </c>
      <c r="F361" s="15">
        <f>Hoja4!N368</f>
        <v>0</v>
      </c>
      <c r="G361" s="15"/>
      <c r="H361" s="15">
        <f t="shared" si="65"/>
        <v>0</v>
      </c>
      <c r="I361" s="15">
        <f t="shared" si="66"/>
        <v>0</v>
      </c>
      <c r="J361" s="289" t="s">
        <v>209</v>
      </c>
      <c r="K361" s="44"/>
      <c r="L361" s="44"/>
      <c r="M361" s="44"/>
      <c r="N361" s="44"/>
      <c r="O361" s="44"/>
      <c r="P361" s="44"/>
      <c r="Q361" s="44"/>
      <c r="R361" s="44"/>
      <c r="S361" s="262">
        <f t="shared" si="67"/>
        <v>0</v>
      </c>
      <c r="T361" s="266" t="str">
        <f t="shared" si="68"/>
        <v>Economico</v>
      </c>
      <c r="U361">
        <f>VLOOKUP(T361,TABLAS!$J$4:$L$9,3,FALSE)</f>
        <v>1320</v>
      </c>
      <c r="V361">
        <f t="shared" si="77"/>
        <v>2026</v>
      </c>
      <c r="W361" t="str">
        <f>INICIO!$C$28</f>
        <v>2026</v>
      </c>
      <c r="X361" s="268">
        <f t="shared" si="69"/>
        <v>0</v>
      </c>
      <c r="Y361" s="269" t="str">
        <f>IF(X361&lt;TABLAS!$P$18,TABLAS!$Q$18,IF(X361&lt;TABLAS!$P$19,TABLAS!$Q$19,IF(X361&lt;TABLAS!$P$20,TABLAS!$Q$20,IF(X361&lt;TABLAS!$P$21,TABLAS!$Q$21,IF(X361&lt;TABLAS!$P$22,TABLAS!$Q$22,IF(X361&lt;TABLAS!$P$23,TABLAS!$Q$23,IF(X361&lt;TABLAS!$P$24,TABLAS!$Q$24,IF(X361&lt;TABLAS!$P$25,TABLAS!$Q$25,IF(X361&lt;TABLAS!$P$26,TABLAS!$Q$26,IF(X361&lt;TABLAS!$P$27,TABLAS!$Q$27,IF(X361&gt;=TABLAS!$O$28,TABLAS!$Q$28)))))))))))</f>
        <v>0 a 5</v>
      </c>
      <c r="Z361" s="262">
        <f>VLOOKUP(Y361,TABLAS!$J$18:$K$28,2,FALSE)</f>
        <v>1</v>
      </c>
      <c r="AA361" s="274" t="s">
        <v>262</v>
      </c>
      <c r="AB361" s="262">
        <f>VLOOKUP(AA361,TABLAS!$K$34:$L$39,2,FALSE)</f>
        <v>1</v>
      </c>
      <c r="AC361" s="262" t="str">
        <f>INICIO!$C$11</f>
        <v>ZONA 6</v>
      </c>
      <c r="AD361" s="263">
        <f>VLOOKUP(AC361,TABLAS!$V$18:$W$28,2,FALSE)</f>
        <v>1.1000000000000001</v>
      </c>
      <c r="AE361" s="44"/>
      <c r="AF361" s="44"/>
      <c r="AG361" s="279">
        <f t="shared" si="70"/>
        <v>0</v>
      </c>
      <c r="AH361" s="255">
        <f>IF($AG361&lt;TABLAS!$O$4,TABLAS!$P$4,IF($AG361&lt;TABLAS!$O$5,TABLAS!$P$5,IF($AG361&lt;TABLAS!$O$6,TABLAS!$P$6,IF($AG361&gt;TABLAS!$N$7,TABLAS!$P$7))))</f>
        <v>1</v>
      </c>
      <c r="AI361" s="255">
        <f>VLOOKUP($AH361,TABLAS!$P$4:$R$7,3,FALSE)</f>
        <v>3.4999999999999996E-3</v>
      </c>
      <c r="AJ361" s="255">
        <f>VLOOKUP($AH$3,TABLAS!$P$4:$R$7,2,FALSE)</f>
        <v>0</v>
      </c>
      <c r="AK361" s="280">
        <f t="shared" si="71"/>
        <v>-3.4999999999999996E-3</v>
      </c>
      <c r="AL361" s="44"/>
      <c r="AM361" s="44"/>
      <c r="AN361" s="281">
        <f t="shared" si="72"/>
        <v>0</v>
      </c>
      <c r="AO361" s="44"/>
      <c r="AP361" s="235">
        <f t="shared" si="73"/>
        <v>0</v>
      </c>
      <c r="AQ361" s="44"/>
      <c r="AR361" s="282">
        <f t="shared" si="74"/>
        <v>0</v>
      </c>
      <c r="AS361" s="283">
        <f t="shared" si="75"/>
        <v>0</v>
      </c>
      <c r="AT361" s="44"/>
      <c r="AU361" s="44"/>
      <c r="AV361" s="44"/>
      <c r="AW361" s="44"/>
      <c r="AX361" s="44"/>
      <c r="AY361" s="44"/>
      <c r="AZ361" s="44"/>
      <c r="BA361" s="44"/>
      <c r="BB361" s="44"/>
      <c r="BC361" s="44"/>
      <c r="BD361" s="44"/>
      <c r="BE361" s="44"/>
      <c r="BF361" s="44"/>
      <c r="BG361" s="44"/>
      <c r="BH361" s="44"/>
    </row>
    <row r="362" spans="1:60" ht="35.1" customHeight="1" thickBot="1" x14ac:dyDescent="0.45">
      <c r="A362" s="22">
        <f t="shared" si="76"/>
        <v>360</v>
      </c>
      <c r="B362" s="43">
        <f>Hoja2!B369</f>
        <v>0</v>
      </c>
      <c r="C362" s="38">
        <f>Hoja2!P369</f>
        <v>0</v>
      </c>
      <c r="D362" s="39">
        <f>Hoja2!C369</f>
        <v>0</v>
      </c>
      <c r="E362" s="40">
        <f>Hoja4!J369</f>
        <v>0</v>
      </c>
      <c r="F362" s="40">
        <f>Hoja4!N369</f>
        <v>0</v>
      </c>
      <c r="G362" s="40"/>
      <c r="H362" s="40">
        <f t="shared" si="65"/>
        <v>0</v>
      </c>
      <c r="I362" s="40">
        <f t="shared" si="66"/>
        <v>0</v>
      </c>
      <c r="J362" s="290" t="s">
        <v>209</v>
      </c>
      <c r="K362" s="44"/>
      <c r="L362" s="44"/>
      <c r="M362" s="44"/>
      <c r="N362" s="44"/>
      <c r="O362" s="44"/>
      <c r="P362" s="44"/>
      <c r="Q362" s="44"/>
      <c r="R362" s="44"/>
      <c r="S362" s="262">
        <f t="shared" si="67"/>
        <v>0</v>
      </c>
      <c r="T362" s="266" t="str">
        <f t="shared" si="68"/>
        <v>Economico</v>
      </c>
      <c r="U362">
        <f>VLOOKUP(T362,TABLAS!$J$4:$L$9,3,FALSE)</f>
        <v>1320</v>
      </c>
      <c r="V362">
        <f t="shared" si="77"/>
        <v>2026</v>
      </c>
      <c r="W362" t="str">
        <f>INICIO!$C$28</f>
        <v>2026</v>
      </c>
      <c r="X362" s="268">
        <f t="shared" si="69"/>
        <v>0</v>
      </c>
      <c r="Y362" s="269" t="str">
        <f>IF(X362&lt;TABLAS!$P$18,TABLAS!$Q$18,IF(X362&lt;TABLAS!$P$19,TABLAS!$Q$19,IF(X362&lt;TABLAS!$P$20,TABLAS!$Q$20,IF(X362&lt;TABLAS!$P$21,TABLAS!$Q$21,IF(X362&lt;TABLAS!$P$22,TABLAS!$Q$22,IF(X362&lt;TABLAS!$P$23,TABLAS!$Q$23,IF(X362&lt;TABLAS!$P$24,TABLAS!$Q$24,IF(X362&lt;TABLAS!$P$25,TABLAS!$Q$25,IF(X362&lt;TABLAS!$P$26,TABLAS!$Q$26,IF(X362&lt;TABLAS!$P$27,TABLAS!$Q$27,IF(X362&gt;=TABLAS!$O$28,TABLAS!$Q$28)))))))))))</f>
        <v>0 a 5</v>
      </c>
      <c r="Z362" s="262">
        <f>VLOOKUP(Y362,TABLAS!$J$18:$K$28,2,FALSE)</f>
        <v>1</v>
      </c>
      <c r="AA362" s="274" t="s">
        <v>262</v>
      </c>
      <c r="AB362" s="262">
        <f>VLOOKUP(AA362,TABLAS!$K$34:$L$39,2,FALSE)</f>
        <v>1</v>
      </c>
      <c r="AC362" s="262" t="str">
        <f>INICIO!$C$11</f>
        <v>ZONA 6</v>
      </c>
      <c r="AD362" s="263">
        <f>VLOOKUP(AC362,TABLAS!$V$18:$W$28,2,FALSE)</f>
        <v>1.1000000000000001</v>
      </c>
      <c r="AE362" s="44"/>
      <c r="AF362" s="44"/>
      <c r="AG362" s="279">
        <f t="shared" si="70"/>
        <v>0</v>
      </c>
      <c r="AH362" s="255">
        <f>IF($AG362&lt;TABLAS!$O$4,TABLAS!$P$4,IF($AG362&lt;TABLAS!$O$5,TABLAS!$P$5,IF($AG362&lt;TABLAS!$O$6,TABLAS!$P$6,IF($AG362&gt;TABLAS!$N$7,TABLAS!$P$7))))</f>
        <v>1</v>
      </c>
      <c r="AI362" s="255">
        <f>VLOOKUP($AH362,TABLAS!$P$4:$R$7,3,FALSE)</f>
        <v>3.4999999999999996E-3</v>
      </c>
      <c r="AJ362" s="255">
        <f>VLOOKUP($AH$3,TABLAS!$P$4:$R$7,2,FALSE)</f>
        <v>0</v>
      </c>
      <c r="AK362" s="280">
        <f t="shared" si="71"/>
        <v>-3.4999999999999996E-3</v>
      </c>
      <c r="AL362" s="44"/>
      <c r="AM362" s="44"/>
      <c r="AN362" s="281">
        <f t="shared" si="72"/>
        <v>0</v>
      </c>
      <c r="AO362" s="44"/>
      <c r="AP362" s="235">
        <f t="shared" si="73"/>
        <v>0</v>
      </c>
      <c r="AQ362" s="44"/>
      <c r="AR362" s="282">
        <f t="shared" si="74"/>
        <v>0</v>
      </c>
      <c r="AS362" s="283">
        <f t="shared" si="75"/>
        <v>0</v>
      </c>
      <c r="AT362" s="44"/>
      <c r="AU362" s="44"/>
      <c r="AV362" s="44"/>
      <c r="AW362" s="44"/>
      <c r="AX362" s="44"/>
      <c r="AY362" s="44"/>
      <c r="AZ362" s="44"/>
      <c r="BA362" s="44"/>
      <c r="BB362" s="44"/>
      <c r="BC362" s="44"/>
      <c r="BD362" s="44"/>
      <c r="BE362" s="44"/>
      <c r="BF362" s="44"/>
      <c r="BG362" s="44"/>
      <c r="BH362" s="44"/>
    </row>
    <row r="363" spans="1:60" ht="35.1" customHeight="1" thickBot="1" x14ac:dyDescent="0.45">
      <c r="A363" s="41">
        <f t="shared" si="76"/>
        <v>361</v>
      </c>
      <c r="B363" s="42">
        <f>Hoja2!B370</f>
        <v>0</v>
      </c>
      <c r="C363" s="14">
        <f>Hoja2!P370</f>
        <v>0</v>
      </c>
      <c r="D363" s="16">
        <f>Hoja2!C370</f>
        <v>0</v>
      </c>
      <c r="E363" s="15">
        <f>Hoja4!J370</f>
        <v>0</v>
      </c>
      <c r="F363" s="15">
        <f>Hoja4!N370</f>
        <v>0</v>
      </c>
      <c r="G363" s="15"/>
      <c r="H363" s="15">
        <f t="shared" si="65"/>
        <v>0</v>
      </c>
      <c r="I363" s="15">
        <f t="shared" si="66"/>
        <v>0</v>
      </c>
      <c r="J363" s="289" t="s">
        <v>209</v>
      </c>
      <c r="K363" s="44"/>
      <c r="L363" s="44"/>
      <c r="M363" s="44"/>
      <c r="N363" s="44"/>
      <c r="O363" s="44"/>
      <c r="P363" s="44"/>
      <c r="Q363" s="44"/>
      <c r="R363" s="44"/>
      <c r="S363" s="262">
        <f t="shared" si="67"/>
        <v>0</v>
      </c>
      <c r="T363" s="266" t="str">
        <f t="shared" si="68"/>
        <v>Economico</v>
      </c>
      <c r="U363">
        <f>VLOOKUP(T363,TABLAS!$J$4:$L$9,3,FALSE)</f>
        <v>1320</v>
      </c>
      <c r="V363">
        <f t="shared" si="77"/>
        <v>2026</v>
      </c>
      <c r="W363" t="str">
        <f>INICIO!$C$28</f>
        <v>2026</v>
      </c>
      <c r="X363" s="268">
        <f t="shared" si="69"/>
        <v>0</v>
      </c>
      <c r="Y363" s="269" t="str">
        <f>IF(X363&lt;TABLAS!$P$18,TABLAS!$Q$18,IF(X363&lt;TABLAS!$P$19,TABLAS!$Q$19,IF(X363&lt;TABLAS!$P$20,TABLAS!$Q$20,IF(X363&lt;TABLAS!$P$21,TABLAS!$Q$21,IF(X363&lt;TABLAS!$P$22,TABLAS!$Q$22,IF(X363&lt;TABLAS!$P$23,TABLAS!$Q$23,IF(X363&lt;TABLAS!$P$24,TABLAS!$Q$24,IF(X363&lt;TABLAS!$P$25,TABLAS!$Q$25,IF(X363&lt;TABLAS!$P$26,TABLAS!$Q$26,IF(X363&lt;TABLAS!$P$27,TABLAS!$Q$27,IF(X363&gt;=TABLAS!$O$28,TABLAS!$Q$28)))))))))))</f>
        <v>0 a 5</v>
      </c>
      <c r="Z363" s="262">
        <f>VLOOKUP(Y363,TABLAS!$J$18:$K$28,2,FALSE)</f>
        <v>1</v>
      </c>
      <c r="AA363" s="274" t="s">
        <v>262</v>
      </c>
      <c r="AB363" s="262">
        <f>VLOOKUP(AA363,TABLAS!$K$34:$L$39,2,FALSE)</f>
        <v>1</v>
      </c>
      <c r="AC363" s="262" t="str">
        <f>INICIO!$C$11</f>
        <v>ZONA 6</v>
      </c>
      <c r="AD363" s="263">
        <f>VLOOKUP(AC363,TABLAS!$V$18:$W$28,2,FALSE)</f>
        <v>1.1000000000000001</v>
      </c>
      <c r="AE363" s="44"/>
      <c r="AF363" s="44"/>
      <c r="AG363" s="279">
        <f t="shared" si="70"/>
        <v>0</v>
      </c>
      <c r="AH363" s="255">
        <f>IF($AG363&lt;TABLAS!$O$4,TABLAS!$P$4,IF($AG363&lt;TABLAS!$O$5,TABLAS!$P$5,IF($AG363&lt;TABLAS!$O$6,TABLAS!$P$6,IF($AG363&gt;TABLAS!$N$7,TABLAS!$P$7))))</f>
        <v>1</v>
      </c>
      <c r="AI363" s="255">
        <f>VLOOKUP($AH363,TABLAS!$P$4:$R$7,3,FALSE)</f>
        <v>3.4999999999999996E-3</v>
      </c>
      <c r="AJ363" s="255">
        <f>VLOOKUP($AH$3,TABLAS!$P$4:$R$7,2,FALSE)</f>
        <v>0</v>
      </c>
      <c r="AK363" s="280">
        <f t="shared" si="71"/>
        <v>-3.4999999999999996E-3</v>
      </c>
      <c r="AL363" s="44"/>
      <c r="AM363" s="44"/>
      <c r="AN363" s="281">
        <f t="shared" si="72"/>
        <v>0</v>
      </c>
      <c r="AO363" s="44"/>
      <c r="AP363" s="235">
        <f t="shared" si="73"/>
        <v>0</v>
      </c>
      <c r="AQ363" s="44"/>
      <c r="AR363" s="282">
        <f t="shared" si="74"/>
        <v>0</v>
      </c>
      <c r="AS363" s="283">
        <f t="shared" si="75"/>
        <v>0</v>
      </c>
      <c r="AT363" s="44"/>
      <c r="AU363" s="44"/>
      <c r="AV363" s="44"/>
      <c r="AW363" s="44"/>
      <c r="AX363" s="44"/>
      <c r="AY363" s="44"/>
      <c r="AZ363" s="44"/>
      <c r="BA363" s="44"/>
      <c r="BB363" s="44"/>
      <c r="BC363" s="44"/>
      <c r="BD363" s="44"/>
      <c r="BE363" s="44"/>
      <c r="BF363" s="44"/>
      <c r="BG363" s="44"/>
      <c r="BH363" s="44"/>
    </row>
    <row r="364" spans="1:60" ht="35.1" customHeight="1" thickBot="1" x14ac:dyDescent="0.45">
      <c r="A364" s="41">
        <f t="shared" si="76"/>
        <v>362</v>
      </c>
      <c r="B364" s="42">
        <f>Hoja2!B371</f>
        <v>0</v>
      </c>
      <c r="C364" s="14">
        <f>Hoja2!P371</f>
        <v>0</v>
      </c>
      <c r="D364" s="16">
        <f>Hoja2!C371</f>
        <v>0</v>
      </c>
      <c r="E364" s="15">
        <f>Hoja4!J371</f>
        <v>0</v>
      </c>
      <c r="F364" s="15">
        <f>Hoja4!N371</f>
        <v>0</v>
      </c>
      <c r="G364" s="15"/>
      <c r="H364" s="15">
        <f t="shared" si="65"/>
        <v>0</v>
      </c>
      <c r="I364" s="15">
        <f t="shared" si="66"/>
        <v>0</v>
      </c>
      <c r="J364" s="289" t="s">
        <v>209</v>
      </c>
      <c r="K364" s="44"/>
      <c r="L364" s="44"/>
      <c r="M364" s="44"/>
      <c r="N364" s="44"/>
      <c r="O364" s="44"/>
      <c r="P364" s="44"/>
      <c r="Q364" s="44"/>
      <c r="R364" s="44"/>
      <c r="S364" s="262">
        <f t="shared" si="67"/>
        <v>0</v>
      </c>
      <c r="T364" s="266" t="str">
        <f t="shared" si="68"/>
        <v>Economico</v>
      </c>
      <c r="U364">
        <f>VLOOKUP(T364,TABLAS!$J$4:$L$9,3,FALSE)</f>
        <v>1320</v>
      </c>
      <c r="V364">
        <f t="shared" si="77"/>
        <v>2026</v>
      </c>
      <c r="W364" t="str">
        <f>INICIO!$C$28</f>
        <v>2026</v>
      </c>
      <c r="X364" s="268">
        <f t="shared" si="69"/>
        <v>0</v>
      </c>
      <c r="Y364" s="269" t="str">
        <f>IF(X364&lt;TABLAS!$P$18,TABLAS!$Q$18,IF(X364&lt;TABLAS!$P$19,TABLAS!$Q$19,IF(X364&lt;TABLAS!$P$20,TABLAS!$Q$20,IF(X364&lt;TABLAS!$P$21,TABLAS!$Q$21,IF(X364&lt;TABLAS!$P$22,TABLAS!$Q$22,IF(X364&lt;TABLAS!$P$23,TABLAS!$Q$23,IF(X364&lt;TABLAS!$P$24,TABLAS!$Q$24,IF(X364&lt;TABLAS!$P$25,TABLAS!$Q$25,IF(X364&lt;TABLAS!$P$26,TABLAS!$Q$26,IF(X364&lt;TABLAS!$P$27,TABLAS!$Q$27,IF(X364&gt;=TABLAS!$O$28,TABLAS!$Q$28)))))))))))</f>
        <v>0 a 5</v>
      </c>
      <c r="Z364" s="262">
        <f>VLOOKUP(Y364,TABLAS!$J$18:$K$28,2,FALSE)</f>
        <v>1</v>
      </c>
      <c r="AA364" s="274" t="s">
        <v>262</v>
      </c>
      <c r="AB364" s="262">
        <f>VLOOKUP(AA364,TABLAS!$K$34:$L$39,2,FALSE)</f>
        <v>1</v>
      </c>
      <c r="AC364" s="262" t="str">
        <f>INICIO!$C$11</f>
        <v>ZONA 6</v>
      </c>
      <c r="AD364" s="263">
        <f>VLOOKUP(AC364,TABLAS!$V$18:$W$28,2,FALSE)</f>
        <v>1.1000000000000001</v>
      </c>
      <c r="AE364" s="44"/>
      <c r="AF364" s="44"/>
      <c r="AG364" s="279">
        <f t="shared" si="70"/>
        <v>0</v>
      </c>
      <c r="AH364" s="255">
        <f>IF($AG364&lt;TABLAS!$O$4,TABLAS!$P$4,IF($AG364&lt;TABLAS!$O$5,TABLAS!$P$5,IF($AG364&lt;TABLAS!$O$6,TABLAS!$P$6,IF($AG364&gt;TABLAS!$N$7,TABLAS!$P$7))))</f>
        <v>1</v>
      </c>
      <c r="AI364" s="255">
        <f>VLOOKUP($AH364,TABLAS!$P$4:$R$7,3,FALSE)</f>
        <v>3.4999999999999996E-3</v>
      </c>
      <c r="AJ364" s="255">
        <f>VLOOKUP($AH$3,TABLAS!$P$4:$R$7,2,FALSE)</f>
        <v>0</v>
      </c>
      <c r="AK364" s="280">
        <f t="shared" si="71"/>
        <v>-3.4999999999999996E-3</v>
      </c>
      <c r="AL364" s="44"/>
      <c r="AM364" s="44"/>
      <c r="AN364" s="281">
        <f t="shared" si="72"/>
        <v>0</v>
      </c>
      <c r="AO364" s="44"/>
      <c r="AP364" s="235">
        <f t="shared" si="73"/>
        <v>0</v>
      </c>
      <c r="AQ364" s="44"/>
      <c r="AR364" s="282">
        <f t="shared" si="74"/>
        <v>0</v>
      </c>
      <c r="AS364" s="283">
        <f t="shared" si="75"/>
        <v>0</v>
      </c>
      <c r="AT364" s="44"/>
      <c r="AU364" s="44"/>
      <c r="AV364" s="44"/>
      <c r="AW364" s="44"/>
      <c r="AX364" s="44"/>
      <c r="AY364" s="44"/>
      <c r="AZ364" s="44"/>
      <c r="BA364" s="44"/>
      <c r="BB364" s="44"/>
      <c r="BC364" s="44"/>
      <c r="BD364" s="44"/>
      <c r="BE364" s="44"/>
      <c r="BF364" s="44"/>
      <c r="BG364" s="44"/>
      <c r="BH364" s="44"/>
    </row>
    <row r="365" spans="1:60" ht="35.1" customHeight="1" thickBot="1" x14ac:dyDescent="0.45">
      <c r="A365" s="41">
        <f t="shared" si="76"/>
        <v>363</v>
      </c>
      <c r="B365" s="42">
        <f>Hoja2!B372</f>
        <v>0</v>
      </c>
      <c r="C365" s="14">
        <f>Hoja2!P372</f>
        <v>0</v>
      </c>
      <c r="D365" s="16">
        <f>Hoja2!C372</f>
        <v>0</v>
      </c>
      <c r="E365" s="15">
        <f>Hoja4!J372</f>
        <v>0</v>
      </c>
      <c r="F365" s="15">
        <f>Hoja4!N372</f>
        <v>0</v>
      </c>
      <c r="G365" s="15"/>
      <c r="H365" s="15">
        <f t="shared" si="65"/>
        <v>0</v>
      </c>
      <c r="I365" s="15">
        <f t="shared" si="66"/>
        <v>0</v>
      </c>
      <c r="J365" s="289" t="s">
        <v>209</v>
      </c>
      <c r="K365" s="44"/>
      <c r="L365" s="44"/>
      <c r="M365" s="44"/>
      <c r="N365" s="44"/>
      <c r="O365" s="44"/>
      <c r="P365" s="44"/>
      <c r="Q365" s="44"/>
      <c r="R365" s="44"/>
      <c r="S365" s="262">
        <f t="shared" si="67"/>
        <v>0</v>
      </c>
      <c r="T365" s="266" t="str">
        <f t="shared" si="68"/>
        <v>Economico</v>
      </c>
      <c r="U365">
        <f>VLOOKUP(T365,TABLAS!$J$4:$L$9,3,FALSE)</f>
        <v>1320</v>
      </c>
      <c r="V365">
        <f t="shared" si="77"/>
        <v>2026</v>
      </c>
      <c r="W365" t="str">
        <f>INICIO!$C$28</f>
        <v>2026</v>
      </c>
      <c r="X365" s="268">
        <f t="shared" si="69"/>
        <v>0</v>
      </c>
      <c r="Y365" s="269" t="str">
        <f>IF(X365&lt;TABLAS!$P$18,TABLAS!$Q$18,IF(X365&lt;TABLAS!$P$19,TABLAS!$Q$19,IF(X365&lt;TABLAS!$P$20,TABLAS!$Q$20,IF(X365&lt;TABLAS!$P$21,TABLAS!$Q$21,IF(X365&lt;TABLAS!$P$22,TABLAS!$Q$22,IF(X365&lt;TABLAS!$P$23,TABLAS!$Q$23,IF(X365&lt;TABLAS!$P$24,TABLAS!$Q$24,IF(X365&lt;TABLAS!$P$25,TABLAS!$Q$25,IF(X365&lt;TABLAS!$P$26,TABLAS!$Q$26,IF(X365&lt;TABLAS!$P$27,TABLAS!$Q$27,IF(X365&gt;=TABLAS!$O$28,TABLAS!$Q$28)))))))))))</f>
        <v>0 a 5</v>
      </c>
      <c r="Z365" s="262">
        <f>VLOOKUP(Y365,TABLAS!$J$18:$K$28,2,FALSE)</f>
        <v>1</v>
      </c>
      <c r="AA365" s="274" t="s">
        <v>262</v>
      </c>
      <c r="AB365" s="262">
        <f>VLOOKUP(AA365,TABLAS!$K$34:$L$39,2,FALSE)</f>
        <v>1</v>
      </c>
      <c r="AC365" s="262" t="str">
        <f>INICIO!$C$11</f>
        <v>ZONA 6</v>
      </c>
      <c r="AD365" s="263">
        <f>VLOOKUP(AC365,TABLAS!$V$18:$W$28,2,FALSE)</f>
        <v>1.1000000000000001</v>
      </c>
      <c r="AE365" s="44"/>
      <c r="AF365" s="44"/>
      <c r="AG365" s="279">
        <f t="shared" si="70"/>
        <v>0</v>
      </c>
      <c r="AH365" s="255">
        <f>IF($AG365&lt;TABLAS!$O$4,TABLAS!$P$4,IF($AG365&lt;TABLAS!$O$5,TABLAS!$P$5,IF($AG365&lt;TABLAS!$O$6,TABLAS!$P$6,IF($AG365&gt;TABLAS!$N$7,TABLAS!$P$7))))</f>
        <v>1</v>
      </c>
      <c r="AI365" s="255">
        <f>VLOOKUP($AH365,TABLAS!$P$4:$R$7,3,FALSE)</f>
        <v>3.4999999999999996E-3</v>
      </c>
      <c r="AJ365" s="255">
        <f>VLOOKUP($AH$3,TABLAS!$P$4:$R$7,2,FALSE)</f>
        <v>0</v>
      </c>
      <c r="AK365" s="280">
        <f t="shared" si="71"/>
        <v>-3.4999999999999996E-3</v>
      </c>
      <c r="AL365" s="44"/>
      <c r="AM365" s="44"/>
      <c r="AN365" s="281">
        <f t="shared" si="72"/>
        <v>0</v>
      </c>
      <c r="AO365" s="44"/>
      <c r="AP365" s="235">
        <f t="shared" si="73"/>
        <v>0</v>
      </c>
      <c r="AQ365" s="44"/>
      <c r="AR365" s="282">
        <f t="shared" si="74"/>
        <v>0</v>
      </c>
      <c r="AS365" s="283">
        <f t="shared" si="75"/>
        <v>0</v>
      </c>
      <c r="AT365" s="44"/>
      <c r="AU365" s="44"/>
      <c r="AV365" s="44"/>
      <c r="AW365" s="44"/>
      <c r="AX365" s="44"/>
      <c r="AY365" s="44"/>
      <c r="AZ365" s="44"/>
      <c r="BA365" s="44"/>
      <c r="BB365" s="44"/>
      <c r="BC365" s="44"/>
      <c r="BD365" s="44"/>
      <c r="BE365" s="44"/>
      <c r="BF365" s="44"/>
      <c r="BG365" s="44"/>
      <c r="BH365" s="44"/>
    </row>
    <row r="366" spans="1:60" ht="35.1" customHeight="1" thickBot="1" x14ac:dyDescent="0.45">
      <c r="A366" s="41">
        <f t="shared" si="76"/>
        <v>364</v>
      </c>
      <c r="B366" s="42">
        <f>Hoja2!B373</f>
        <v>0</v>
      </c>
      <c r="C366" s="14">
        <f>Hoja2!P373</f>
        <v>0</v>
      </c>
      <c r="D366" s="16">
        <f>Hoja2!C373</f>
        <v>0</v>
      </c>
      <c r="E366" s="15">
        <f>Hoja4!J373</f>
        <v>0</v>
      </c>
      <c r="F366" s="15">
        <f>Hoja4!N373</f>
        <v>0</v>
      </c>
      <c r="G366" s="15"/>
      <c r="H366" s="15">
        <f t="shared" si="65"/>
        <v>0</v>
      </c>
      <c r="I366" s="15">
        <f t="shared" si="66"/>
        <v>0</v>
      </c>
      <c r="J366" s="289" t="s">
        <v>209</v>
      </c>
      <c r="K366" s="44"/>
      <c r="L366" s="44"/>
      <c r="M366" s="44"/>
      <c r="N366" s="44"/>
      <c r="O366" s="44"/>
      <c r="P366" s="44"/>
      <c r="Q366" s="44"/>
      <c r="R366" s="44"/>
      <c r="S366" s="262">
        <f t="shared" si="67"/>
        <v>0</v>
      </c>
      <c r="T366" s="266" t="str">
        <f t="shared" si="68"/>
        <v>Economico</v>
      </c>
      <c r="U366">
        <f>VLOOKUP(T366,TABLAS!$J$4:$L$9,3,FALSE)</f>
        <v>1320</v>
      </c>
      <c r="V366">
        <f t="shared" si="77"/>
        <v>2026</v>
      </c>
      <c r="W366" t="str">
        <f>INICIO!$C$28</f>
        <v>2026</v>
      </c>
      <c r="X366" s="268">
        <f t="shared" si="69"/>
        <v>0</v>
      </c>
      <c r="Y366" s="269" t="str">
        <f>IF(X366&lt;TABLAS!$P$18,TABLAS!$Q$18,IF(X366&lt;TABLAS!$P$19,TABLAS!$Q$19,IF(X366&lt;TABLAS!$P$20,TABLAS!$Q$20,IF(X366&lt;TABLAS!$P$21,TABLAS!$Q$21,IF(X366&lt;TABLAS!$P$22,TABLAS!$Q$22,IF(X366&lt;TABLAS!$P$23,TABLAS!$Q$23,IF(X366&lt;TABLAS!$P$24,TABLAS!$Q$24,IF(X366&lt;TABLAS!$P$25,TABLAS!$Q$25,IF(X366&lt;TABLAS!$P$26,TABLAS!$Q$26,IF(X366&lt;TABLAS!$P$27,TABLAS!$Q$27,IF(X366&gt;=TABLAS!$O$28,TABLAS!$Q$28)))))))))))</f>
        <v>0 a 5</v>
      </c>
      <c r="Z366" s="262">
        <f>VLOOKUP(Y366,TABLAS!$J$18:$K$28,2,FALSE)</f>
        <v>1</v>
      </c>
      <c r="AA366" s="274" t="s">
        <v>262</v>
      </c>
      <c r="AB366" s="262">
        <f>VLOOKUP(AA366,TABLAS!$K$34:$L$39,2,FALSE)</f>
        <v>1</v>
      </c>
      <c r="AC366" s="262" t="str">
        <f>INICIO!$C$11</f>
        <v>ZONA 6</v>
      </c>
      <c r="AD366" s="263">
        <f>VLOOKUP(AC366,TABLAS!$V$18:$W$28,2,FALSE)</f>
        <v>1.1000000000000001</v>
      </c>
      <c r="AE366" s="44"/>
      <c r="AF366" s="44"/>
      <c r="AG366" s="279">
        <f t="shared" si="70"/>
        <v>0</v>
      </c>
      <c r="AH366" s="255">
        <f>IF($AG366&lt;TABLAS!$O$4,TABLAS!$P$4,IF($AG366&lt;TABLAS!$O$5,TABLAS!$P$5,IF($AG366&lt;TABLAS!$O$6,TABLAS!$P$6,IF($AG366&gt;TABLAS!$N$7,TABLAS!$P$7))))</f>
        <v>1</v>
      </c>
      <c r="AI366" s="255">
        <f>VLOOKUP($AH366,TABLAS!$P$4:$R$7,3,FALSE)</f>
        <v>3.4999999999999996E-3</v>
      </c>
      <c r="AJ366" s="255">
        <f>VLOOKUP($AH$3,TABLAS!$P$4:$R$7,2,FALSE)</f>
        <v>0</v>
      </c>
      <c r="AK366" s="280">
        <f t="shared" si="71"/>
        <v>-3.4999999999999996E-3</v>
      </c>
      <c r="AL366" s="44"/>
      <c r="AM366" s="44"/>
      <c r="AN366" s="281">
        <f t="shared" si="72"/>
        <v>0</v>
      </c>
      <c r="AO366" s="44"/>
      <c r="AP366" s="235">
        <f t="shared" si="73"/>
        <v>0</v>
      </c>
      <c r="AQ366" s="44"/>
      <c r="AR366" s="282">
        <f t="shared" si="74"/>
        <v>0</v>
      </c>
      <c r="AS366" s="283">
        <f t="shared" si="75"/>
        <v>0</v>
      </c>
      <c r="AT366" s="44"/>
      <c r="AU366" s="44"/>
      <c r="AV366" s="44"/>
      <c r="AW366" s="44"/>
      <c r="AX366" s="44"/>
      <c r="AY366" s="44"/>
      <c r="AZ366" s="44"/>
      <c r="BA366" s="44"/>
      <c r="BB366" s="44"/>
      <c r="BC366" s="44"/>
      <c r="BD366" s="44"/>
      <c r="BE366" s="44"/>
      <c r="BF366" s="44"/>
      <c r="BG366" s="44"/>
      <c r="BH366" s="44"/>
    </row>
    <row r="367" spans="1:60" ht="35.1" customHeight="1" thickBot="1" x14ac:dyDescent="0.45">
      <c r="A367" s="22">
        <f t="shared" si="76"/>
        <v>365</v>
      </c>
      <c r="B367" s="43">
        <f>Hoja2!B374</f>
        <v>0</v>
      </c>
      <c r="C367" s="38">
        <f>Hoja2!P374</f>
        <v>0</v>
      </c>
      <c r="D367" s="39">
        <f>Hoja2!C374</f>
        <v>0</v>
      </c>
      <c r="E367" s="40">
        <f>Hoja4!J374</f>
        <v>0</v>
      </c>
      <c r="F367" s="40">
        <f>Hoja4!N374</f>
        <v>0</v>
      </c>
      <c r="G367" s="40"/>
      <c r="H367" s="40">
        <f t="shared" si="65"/>
        <v>0</v>
      </c>
      <c r="I367" s="40">
        <f t="shared" si="66"/>
        <v>0</v>
      </c>
      <c r="J367" s="290" t="s">
        <v>209</v>
      </c>
      <c r="K367" s="44"/>
      <c r="L367" s="44"/>
      <c r="M367" s="44"/>
      <c r="N367" s="44"/>
      <c r="O367" s="44"/>
      <c r="P367" s="44"/>
      <c r="Q367" s="44"/>
      <c r="R367" s="44"/>
      <c r="S367" s="262">
        <f t="shared" si="67"/>
        <v>0</v>
      </c>
      <c r="T367" s="266" t="str">
        <f t="shared" si="68"/>
        <v>Economico</v>
      </c>
      <c r="U367">
        <f>VLOOKUP(T367,TABLAS!$J$4:$L$9,3,FALSE)</f>
        <v>1320</v>
      </c>
      <c r="V367">
        <f t="shared" si="77"/>
        <v>2026</v>
      </c>
      <c r="W367" t="str">
        <f>INICIO!$C$28</f>
        <v>2026</v>
      </c>
      <c r="X367" s="268">
        <f t="shared" si="69"/>
        <v>0</v>
      </c>
      <c r="Y367" s="269" t="str">
        <f>IF(X367&lt;TABLAS!$P$18,TABLAS!$Q$18,IF(X367&lt;TABLAS!$P$19,TABLAS!$Q$19,IF(X367&lt;TABLAS!$P$20,TABLAS!$Q$20,IF(X367&lt;TABLAS!$P$21,TABLAS!$Q$21,IF(X367&lt;TABLAS!$P$22,TABLAS!$Q$22,IF(X367&lt;TABLAS!$P$23,TABLAS!$Q$23,IF(X367&lt;TABLAS!$P$24,TABLAS!$Q$24,IF(X367&lt;TABLAS!$P$25,TABLAS!$Q$25,IF(X367&lt;TABLAS!$P$26,TABLAS!$Q$26,IF(X367&lt;TABLAS!$P$27,TABLAS!$Q$27,IF(X367&gt;=TABLAS!$O$28,TABLAS!$Q$28)))))))))))</f>
        <v>0 a 5</v>
      </c>
      <c r="Z367" s="262">
        <f>VLOOKUP(Y367,TABLAS!$J$18:$K$28,2,FALSE)</f>
        <v>1</v>
      </c>
      <c r="AA367" s="274" t="s">
        <v>262</v>
      </c>
      <c r="AB367" s="262">
        <f>VLOOKUP(AA367,TABLAS!$K$34:$L$39,2,FALSE)</f>
        <v>1</v>
      </c>
      <c r="AC367" s="262" t="str">
        <f>INICIO!$C$11</f>
        <v>ZONA 6</v>
      </c>
      <c r="AD367" s="263">
        <f>VLOOKUP(AC367,TABLAS!$V$18:$W$28,2,FALSE)</f>
        <v>1.1000000000000001</v>
      </c>
      <c r="AE367" s="44"/>
      <c r="AF367" s="44"/>
      <c r="AG367" s="279">
        <f t="shared" si="70"/>
        <v>0</v>
      </c>
      <c r="AH367" s="255">
        <f>IF($AG367&lt;TABLAS!$O$4,TABLAS!$P$4,IF($AG367&lt;TABLAS!$O$5,TABLAS!$P$5,IF($AG367&lt;TABLAS!$O$6,TABLAS!$P$6,IF($AG367&gt;TABLAS!$N$7,TABLAS!$P$7))))</f>
        <v>1</v>
      </c>
      <c r="AI367" s="255">
        <f>VLOOKUP($AH367,TABLAS!$P$4:$R$7,3,FALSE)</f>
        <v>3.4999999999999996E-3</v>
      </c>
      <c r="AJ367" s="255">
        <f>VLOOKUP($AH$3,TABLAS!$P$4:$R$7,2,FALSE)</f>
        <v>0</v>
      </c>
      <c r="AK367" s="280">
        <f t="shared" si="71"/>
        <v>-3.4999999999999996E-3</v>
      </c>
      <c r="AL367" s="44"/>
      <c r="AM367" s="44"/>
      <c r="AN367" s="281">
        <f t="shared" si="72"/>
        <v>0</v>
      </c>
      <c r="AO367" s="44"/>
      <c r="AP367" s="235">
        <f t="shared" si="73"/>
        <v>0</v>
      </c>
      <c r="AQ367" s="44"/>
      <c r="AR367" s="282">
        <f t="shared" si="74"/>
        <v>0</v>
      </c>
      <c r="AS367" s="283">
        <f t="shared" si="75"/>
        <v>0</v>
      </c>
      <c r="AT367" s="44"/>
      <c r="AU367" s="44"/>
      <c r="AV367" s="44"/>
      <c r="AW367" s="44"/>
      <c r="AX367" s="44"/>
      <c r="AY367" s="44"/>
      <c r="AZ367" s="44"/>
      <c r="BA367" s="44"/>
      <c r="BB367" s="44"/>
      <c r="BC367" s="44"/>
      <c r="BD367" s="44"/>
      <c r="BE367" s="44"/>
      <c r="BF367" s="44"/>
      <c r="BG367" s="44"/>
      <c r="BH367" s="44"/>
    </row>
    <row r="368" spans="1:60" ht="35.1" customHeight="1" thickBot="1" x14ac:dyDescent="0.45">
      <c r="A368" s="41">
        <f t="shared" si="76"/>
        <v>366</v>
      </c>
      <c r="B368" s="42">
        <f>Hoja2!B375</f>
        <v>0</v>
      </c>
      <c r="C368" s="14">
        <f>Hoja2!P375</f>
        <v>0</v>
      </c>
      <c r="D368" s="16">
        <f>Hoja2!C375</f>
        <v>0</v>
      </c>
      <c r="E368" s="15">
        <f>Hoja4!J375</f>
        <v>0</v>
      </c>
      <c r="F368" s="15">
        <f>Hoja4!N375</f>
        <v>0</v>
      </c>
      <c r="G368" s="15"/>
      <c r="H368" s="15">
        <f t="shared" si="65"/>
        <v>0</v>
      </c>
      <c r="I368" s="15">
        <f t="shared" si="66"/>
        <v>0</v>
      </c>
      <c r="J368" s="289" t="s">
        <v>209</v>
      </c>
      <c r="K368" s="44"/>
      <c r="L368" s="44"/>
      <c r="M368" s="44"/>
      <c r="N368" s="44"/>
      <c r="O368" s="44"/>
      <c r="P368" s="44"/>
      <c r="Q368" s="44"/>
      <c r="R368" s="44"/>
      <c r="S368" s="262">
        <f t="shared" si="67"/>
        <v>0</v>
      </c>
      <c r="T368" s="266" t="str">
        <f t="shared" si="68"/>
        <v>Economico</v>
      </c>
      <c r="U368">
        <f>VLOOKUP(T368,TABLAS!$J$4:$L$9,3,FALSE)</f>
        <v>1320</v>
      </c>
      <c r="V368">
        <f t="shared" si="77"/>
        <v>2026</v>
      </c>
      <c r="W368" t="str">
        <f>INICIO!$C$28</f>
        <v>2026</v>
      </c>
      <c r="X368" s="268">
        <f t="shared" si="69"/>
        <v>0</v>
      </c>
      <c r="Y368" s="269" t="str">
        <f>IF(X368&lt;TABLAS!$P$18,TABLAS!$Q$18,IF(X368&lt;TABLAS!$P$19,TABLAS!$Q$19,IF(X368&lt;TABLAS!$P$20,TABLAS!$Q$20,IF(X368&lt;TABLAS!$P$21,TABLAS!$Q$21,IF(X368&lt;TABLAS!$P$22,TABLAS!$Q$22,IF(X368&lt;TABLAS!$P$23,TABLAS!$Q$23,IF(X368&lt;TABLAS!$P$24,TABLAS!$Q$24,IF(X368&lt;TABLAS!$P$25,TABLAS!$Q$25,IF(X368&lt;TABLAS!$P$26,TABLAS!$Q$26,IF(X368&lt;TABLAS!$P$27,TABLAS!$Q$27,IF(X368&gt;=TABLAS!$O$28,TABLAS!$Q$28)))))))))))</f>
        <v>0 a 5</v>
      </c>
      <c r="Z368" s="262">
        <f>VLOOKUP(Y368,TABLAS!$J$18:$K$28,2,FALSE)</f>
        <v>1</v>
      </c>
      <c r="AA368" s="274" t="s">
        <v>262</v>
      </c>
      <c r="AB368" s="262">
        <f>VLOOKUP(AA368,TABLAS!$K$34:$L$39,2,FALSE)</f>
        <v>1</v>
      </c>
      <c r="AC368" s="262" t="str">
        <f>INICIO!$C$11</f>
        <v>ZONA 6</v>
      </c>
      <c r="AD368" s="263">
        <f>VLOOKUP(AC368,TABLAS!$V$18:$W$28,2,FALSE)</f>
        <v>1.1000000000000001</v>
      </c>
      <c r="AE368" s="44"/>
      <c r="AF368" s="44"/>
      <c r="AG368" s="279">
        <f t="shared" si="70"/>
        <v>0</v>
      </c>
      <c r="AH368" s="255">
        <f>IF($AG368&lt;TABLAS!$O$4,TABLAS!$P$4,IF($AG368&lt;TABLAS!$O$5,TABLAS!$P$5,IF($AG368&lt;TABLAS!$O$6,TABLAS!$P$6,IF($AG368&gt;TABLAS!$N$7,TABLAS!$P$7))))</f>
        <v>1</v>
      </c>
      <c r="AI368" s="255">
        <f>VLOOKUP($AH368,TABLAS!$P$4:$R$7,3,FALSE)</f>
        <v>3.4999999999999996E-3</v>
      </c>
      <c r="AJ368" s="255">
        <f>VLOOKUP($AH$3,TABLAS!$P$4:$R$7,2,FALSE)</f>
        <v>0</v>
      </c>
      <c r="AK368" s="280">
        <f t="shared" si="71"/>
        <v>-3.4999999999999996E-3</v>
      </c>
      <c r="AL368" s="44"/>
      <c r="AM368" s="44"/>
      <c r="AN368" s="281">
        <f t="shared" si="72"/>
        <v>0</v>
      </c>
      <c r="AO368" s="44"/>
      <c r="AP368" s="235">
        <f t="shared" si="73"/>
        <v>0</v>
      </c>
      <c r="AQ368" s="44"/>
      <c r="AR368" s="282">
        <f t="shared" si="74"/>
        <v>0</v>
      </c>
      <c r="AS368" s="283">
        <f t="shared" si="75"/>
        <v>0</v>
      </c>
      <c r="AT368" s="44"/>
      <c r="AU368" s="44"/>
      <c r="AV368" s="44"/>
      <c r="AW368" s="44"/>
      <c r="AX368" s="44"/>
      <c r="AY368" s="44"/>
      <c r="AZ368" s="44"/>
      <c r="BA368" s="44"/>
      <c r="BB368" s="44"/>
      <c r="BC368" s="44"/>
      <c r="BD368" s="44"/>
      <c r="BE368" s="44"/>
      <c r="BF368" s="44"/>
      <c r="BG368" s="44"/>
      <c r="BH368" s="44"/>
    </row>
    <row r="369" spans="1:60" ht="35.1" customHeight="1" thickBot="1" x14ac:dyDescent="0.45">
      <c r="A369" s="41">
        <f t="shared" si="76"/>
        <v>367</v>
      </c>
      <c r="B369" s="42">
        <f>Hoja2!B376</f>
        <v>0</v>
      </c>
      <c r="C369" s="14">
        <f>Hoja2!P376</f>
        <v>0</v>
      </c>
      <c r="D369" s="16">
        <f>Hoja2!C376</f>
        <v>0</v>
      </c>
      <c r="E369" s="15">
        <f>Hoja4!J376</f>
        <v>0</v>
      </c>
      <c r="F369" s="15">
        <f>Hoja4!N376</f>
        <v>0</v>
      </c>
      <c r="G369" s="15"/>
      <c r="H369" s="15">
        <f t="shared" si="65"/>
        <v>0</v>
      </c>
      <c r="I369" s="15">
        <f t="shared" si="66"/>
        <v>0</v>
      </c>
      <c r="J369" s="289" t="s">
        <v>209</v>
      </c>
      <c r="K369" s="44"/>
      <c r="L369" s="44"/>
      <c r="M369" s="44"/>
      <c r="N369" s="44"/>
      <c r="O369" s="44"/>
      <c r="P369" s="44"/>
      <c r="Q369" s="44"/>
      <c r="R369" s="44"/>
      <c r="S369" s="262">
        <f t="shared" si="67"/>
        <v>0</v>
      </c>
      <c r="T369" s="266" t="str">
        <f t="shared" si="68"/>
        <v>Economico</v>
      </c>
      <c r="U369">
        <f>VLOOKUP(T369,TABLAS!$J$4:$L$9,3,FALSE)</f>
        <v>1320</v>
      </c>
      <c r="V369">
        <f t="shared" si="77"/>
        <v>2026</v>
      </c>
      <c r="W369" t="str">
        <f>INICIO!$C$28</f>
        <v>2026</v>
      </c>
      <c r="X369" s="268">
        <f t="shared" si="69"/>
        <v>0</v>
      </c>
      <c r="Y369" s="269" t="str">
        <f>IF(X369&lt;TABLAS!$P$18,TABLAS!$Q$18,IF(X369&lt;TABLAS!$P$19,TABLAS!$Q$19,IF(X369&lt;TABLAS!$P$20,TABLAS!$Q$20,IF(X369&lt;TABLAS!$P$21,TABLAS!$Q$21,IF(X369&lt;TABLAS!$P$22,TABLAS!$Q$22,IF(X369&lt;TABLAS!$P$23,TABLAS!$Q$23,IF(X369&lt;TABLAS!$P$24,TABLAS!$Q$24,IF(X369&lt;TABLAS!$P$25,TABLAS!$Q$25,IF(X369&lt;TABLAS!$P$26,TABLAS!$Q$26,IF(X369&lt;TABLAS!$P$27,TABLAS!$Q$27,IF(X369&gt;=TABLAS!$O$28,TABLAS!$Q$28)))))))))))</f>
        <v>0 a 5</v>
      </c>
      <c r="Z369" s="262">
        <f>VLOOKUP(Y369,TABLAS!$J$18:$K$28,2,FALSE)</f>
        <v>1</v>
      </c>
      <c r="AA369" s="274" t="s">
        <v>262</v>
      </c>
      <c r="AB369" s="262">
        <f>VLOOKUP(AA369,TABLAS!$K$34:$L$39,2,FALSE)</f>
        <v>1</v>
      </c>
      <c r="AC369" s="262" t="str">
        <f>INICIO!$C$11</f>
        <v>ZONA 6</v>
      </c>
      <c r="AD369" s="263">
        <f>VLOOKUP(AC369,TABLAS!$V$18:$W$28,2,FALSE)</f>
        <v>1.1000000000000001</v>
      </c>
      <c r="AE369" s="44"/>
      <c r="AF369" s="44"/>
      <c r="AG369" s="279">
        <f t="shared" si="70"/>
        <v>0</v>
      </c>
      <c r="AH369" s="255">
        <f>IF($AG369&lt;TABLAS!$O$4,TABLAS!$P$4,IF($AG369&lt;TABLAS!$O$5,TABLAS!$P$5,IF($AG369&lt;TABLAS!$O$6,TABLAS!$P$6,IF($AG369&gt;TABLAS!$N$7,TABLAS!$P$7))))</f>
        <v>1</v>
      </c>
      <c r="AI369" s="255">
        <f>VLOOKUP($AH369,TABLAS!$P$4:$R$7,3,FALSE)</f>
        <v>3.4999999999999996E-3</v>
      </c>
      <c r="AJ369" s="255">
        <f>VLOOKUP($AH$3,TABLAS!$P$4:$R$7,2,FALSE)</f>
        <v>0</v>
      </c>
      <c r="AK369" s="280">
        <f t="shared" si="71"/>
        <v>-3.4999999999999996E-3</v>
      </c>
      <c r="AL369" s="44"/>
      <c r="AM369" s="44"/>
      <c r="AN369" s="281">
        <f t="shared" si="72"/>
        <v>0</v>
      </c>
      <c r="AO369" s="44"/>
      <c r="AP369" s="235">
        <f t="shared" si="73"/>
        <v>0</v>
      </c>
      <c r="AQ369" s="44"/>
      <c r="AR369" s="282">
        <f t="shared" si="74"/>
        <v>0</v>
      </c>
      <c r="AS369" s="283">
        <f t="shared" si="75"/>
        <v>0</v>
      </c>
      <c r="AT369" s="44"/>
      <c r="AU369" s="44"/>
      <c r="AV369" s="44"/>
      <c r="AW369" s="44"/>
      <c r="AX369" s="44"/>
      <c r="AY369" s="44"/>
      <c r="AZ369" s="44"/>
      <c r="BA369" s="44"/>
      <c r="BB369" s="44"/>
      <c r="BC369" s="44"/>
      <c r="BD369" s="44"/>
      <c r="BE369" s="44"/>
      <c r="BF369" s="44"/>
      <c r="BG369" s="44"/>
      <c r="BH369" s="44"/>
    </row>
    <row r="370" spans="1:60" ht="35.1" customHeight="1" thickBot="1" x14ac:dyDescent="0.45">
      <c r="A370" s="41">
        <f t="shared" si="76"/>
        <v>368</v>
      </c>
      <c r="B370" s="42">
        <f>Hoja2!B377</f>
        <v>0</v>
      </c>
      <c r="C370" s="14">
        <f>Hoja2!P377</f>
        <v>0</v>
      </c>
      <c r="D370" s="16">
        <f>Hoja2!C377</f>
        <v>0</v>
      </c>
      <c r="E370" s="15">
        <f>Hoja4!J377</f>
        <v>0</v>
      </c>
      <c r="F370" s="15">
        <f>Hoja4!N377</f>
        <v>0</v>
      </c>
      <c r="G370" s="15"/>
      <c r="H370" s="15">
        <f t="shared" si="65"/>
        <v>0</v>
      </c>
      <c r="I370" s="15">
        <f t="shared" si="66"/>
        <v>0</v>
      </c>
      <c r="J370" s="289" t="s">
        <v>209</v>
      </c>
      <c r="K370" s="44"/>
      <c r="L370" s="44"/>
      <c r="M370" s="44"/>
      <c r="N370" s="44"/>
      <c r="O370" s="44"/>
      <c r="P370" s="44"/>
      <c r="Q370" s="44"/>
      <c r="R370" s="44"/>
      <c r="S370" s="262">
        <f t="shared" si="67"/>
        <v>0</v>
      </c>
      <c r="T370" s="266" t="str">
        <f t="shared" si="68"/>
        <v>Economico</v>
      </c>
      <c r="U370">
        <f>VLOOKUP(T370,TABLAS!$J$4:$L$9,3,FALSE)</f>
        <v>1320</v>
      </c>
      <c r="V370">
        <f t="shared" si="77"/>
        <v>2026</v>
      </c>
      <c r="W370" t="str">
        <f>INICIO!$C$28</f>
        <v>2026</v>
      </c>
      <c r="X370" s="268">
        <f t="shared" si="69"/>
        <v>0</v>
      </c>
      <c r="Y370" s="269" t="str">
        <f>IF(X370&lt;TABLAS!$P$18,TABLAS!$Q$18,IF(X370&lt;TABLAS!$P$19,TABLAS!$Q$19,IF(X370&lt;TABLAS!$P$20,TABLAS!$Q$20,IF(X370&lt;TABLAS!$P$21,TABLAS!$Q$21,IF(X370&lt;TABLAS!$P$22,TABLAS!$Q$22,IF(X370&lt;TABLAS!$P$23,TABLAS!$Q$23,IF(X370&lt;TABLAS!$P$24,TABLAS!$Q$24,IF(X370&lt;TABLAS!$P$25,TABLAS!$Q$25,IF(X370&lt;TABLAS!$P$26,TABLAS!$Q$26,IF(X370&lt;TABLAS!$P$27,TABLAS!$Q$27,IF(X370&gt;=TABLAS!$O$28,TABLAS!$Q$28)))))))))))</f>
        <v>0 a 5</v>
      </c>
      <c r="Z370" s="262">
        <f>VLOOKUP(Y370,TABLAS!$J$18:$K$28,2,FALSE)</f>
        <v>1</v>
      </c>
      <c r="AA370" s="274" t="s">
        <v>262</v>
      </c>
      <c r="AB370" s="262">
        <f>VLOOKUP(AA370,TABLAS!$K$34:$L$39,2,FALSE)</f>
        <v>1</v>
      </c>
      <c r="AC370" s="262" t="str">
        <f>INICIO!$C$11</f>
        <v>ZONA 6</v>
      </c>
      <c r="AD370" s="263">
        <f>VLOOKUP(AC370,TABLAS!$V$18:$W$28,2,FALSE)</f>
        <v>1.1000000000000001</v>
      </c>
      <c r="AE370" s="44"/>
      <c r="AF370" s="44"/>
      <c r="AG370" s="279">
        <f t="shared" si="70"/>
        <v>0</v>
      </c>
      <c r="AH370" s="255">
        <f>IF($AG370&lt;TABLAS!$O$4,TABLAS!$P$4,IF($AG370&lt;TABLAS!$O$5,TABLAS!$P$5,IF($AG370&lt;TABLAS!$O$6,TABLAS!$P$6,IF($AG370&gt;TABLAS!$N$7,TABLAS!$P$7))))</f>
        <v>1</v>
      </c>
      <c r="AI370" s="255">
        <f>VLOOKUP($AH370,TABLAS!$P$4:$R$7,3,FALSE)</f>
        <v>3.4999999999999996E-3</v>
      </c>
      <c r="AJ370" s="255">
        <f>VLOOKUP($AH$3,TABLAS!$P$4:$R$7,2,FALSE)</f>
        <v>0</v>
      </c>
      <c r="AK370" s="280">
        <f t="shared" si="71"/>
        <v>-3.4999999999999996E-3</v>
      </c>
      <c r="AL370" s="44"/>
      <c r="AM370" s="44"/>
      <c r="AN370" s="281">
        <f t="shared" si="72"/>
        <v>0</v>
      </c>
      <c r="AO370" s="44"/>
      <c r="AP370" s="235">
        <f t="shared" si="73"/>
        <v>0</v>
      </c>
      <c r="AQ370" s="44"/>
      <c r="AR370" s="282">
        <f t="shared" si="74"/>
        <v>0</v>
      </c>
      <c r="AS370" s="283">
        <f t="shared" si="75"/>
        <v>0</v>
      </c>
      <c r="AT370" s="44"/>
      <c r="AU370" s="44"/>
      <c r="AV370" s="44"/>
      <c r="AW370" s="44"/>
      <c r="AX370" s="44"/>
      <c r="AY370" s="44"/>
      <c r="AZ370" s="44"/>
      <c r="BA370" s="44"/>
      <c r="BB370" s="44"/>
      <c r="BC370" s="44"/>
      <c r="BD370" s="44"/>
      <c r="BE370" s="44"/>
      <c r="BF370" s="44"/>
      <c r="BG370" s="44"/>
      <c r="BH370" s="44"/>
    </row>
    <row r="371" spans="1:60" ht="35.1" customHeight="1" thickBot="1" x14ac:dyDescent="0.45">
      <c r="A371" s="41">
        <f t="shared" si="76"/>
        <v>369</v>
      </c>
      <c r="B371" s="42">
        <f>Hoja2!B378</f>
        <v>0</v>
      </c>
      <c r="C371" s="14">
        <f>Hoja2!P378</f>
        <v>0</v>
      </c>
      <c r="D371" s="16">
        <f>Hoja2!C378</f>
        <v>0</v>
      </c>
      <c r="E371" s="15">
        <f>Hoja4!J378</f>
        <v>0</v>
      </c>
      <c r="F371" s="15">
        <f>Hoja4!N378</f>
        <v>0</v>
      </c>
      <c r="G371" s="15"/>
      <c r="H371" s="15">
        <f t="shared" si="65"/>
        <v>0</v>
      </c>
      <c r="I371" s="15">
        <f t="shared" si="66"/>
        <v>0</v>
      </c>
      <c r="J371" s="289" t="s">
        <v>209</v>
      </c>
      <c r="K371" s="44"/>
      <c r="L371" s="44"/>
      <c r="M371" s="44"/>
      <c r="N371" s="44"/>
      <c r="O371" s="44"/>
      <c r="P371" s="44"/>
      <c r="Q371" s="44"/>
      <c r="R371" s="44"/>
      <c r="S371" s="262">
        <f t="shared" si="67"/>
        <v>0</v>
      </c>
      <c r="T371" s="266" t="str">
        <f t="shared" si="68"/>
        <v>Economico</v>
      </c>
      <c r="U371">
        <f>VLOOKUP(T371,TABLAS!$J$4:$L$9,3,FALSE)</f>
        <v>1320</v>
      </c>
      <c r="V371">
        <f t="shared" si="77"/>
        <v>2026</v>
      </c>
      <c r="W371" t="str">
        <f>INICIO!$C$28</f>
        <v>2026</v>
      </c>
      <c r="X371" s="268">
        <f t="shared" si="69"/>
        <v>0</v>
      </c>
      <c r="Y371" s="269" t="str">
        <f>IF(X371&lt;TABLAS!$P$18,TABLAS!$Q$18,IF(X371&lt;TABLAS!$P$19,TABLAS!$Q$19,IF(X371&lt;TABLAS!$P$20,TABLAS!$Q$20,IF(X371&lt;TABLAS!$P$21,TABLAS!$Q$21,IF(X371&lt;TABLAS!$P$22,TABLAS!$Q$22,IF(X371&lt;TABLAS!$P$23,TABLAS!$Q$23,IF(X371&lt;TABLAS!$P$24,TABLAS!$Q$24,IF(X371&lt;TABLAS!$P$25,TABLAS!$Q$25,IF(X371&lt;TABLAS!$P$26,TABLAS!$Q$26,IF(X371&lt;TABLAS!$P$27,TABLAS!$Q$27,IF(X371&gt;=TABLAS!$O$28,TABLAS!$Q$28)))))))))))</f>
        <v>0 a 5</v>
      </c>
      <c r="Z371" s="262">
        <f>VLOOKUP(Y371,TABLAS!$J$18:$K$28,2,FALSE)</f>
        <v>1</v>
      </c>
      <c r="AA371" s="274" t="s">
        <v>262</v>
      </c>
      <c r="AB371" s="262">
        <f>VLOOKUP(AA371,TABLAS!$K$34:$L$39,2,FALSE)</f>
        <v>1</v>
      </c>
      <c r="AC371" s="262" t="str">
        <f>INICIO!$C$11</f>
        <v>ZONA 6</v>
      </c>
      <c r="AD371" s="263">
        <f>VLOOKUP(AC371,TABLAS!$V$18:$W$28,2,FALSE)</f>
        <v>1.1000000000000001</v>
      </c>
      <c r="AE371" s="44"/>
      <c r="AF371" s="44"/>
      <c r="AG371" s="279">
        <f t="shared" si="70"/>
        <v>0</v>
      </c>
      <c r="AH371" s="255">
        <f>IF($AG371&lt;TABLAS!$O$4,TABLAS!$P$4,IF($AG371&lt;TABLAS!$O$5,TABLAS!$P$5,IF($AG371&lt;TABLAS!$O$6,TABLAS!$P$6,IF($AG371&gt;TABLAS!$N$7,TABLAS!$P$7))))</f>
        <v>1</v>
      </c>
      <c r="AI371" s="255">
        <f>VLOOKUP($AH371,TABLAS!$P$4:$R$7,3,FALSE)</f>
        <v>3.4999999999999996E-3</v>
      </c>
      <c r="AJ371" s="255">
        <f>VLOOKUP($AH$3,TABLAS!$P$4:$R$7,2,FALSE)</f>
        <v>0</v>
      </c>
      <c r="AK371" s="280">
        <f t="shared" si="71"/>
        <v>-3.4999999999999996E-3</v>
      </c>
      <c r="AL371" s="44"/>
      <c r="AM371" s="44"/>
      <c r="AN371" s="281">
        <f t="shared" si="72"/>
        <v>0</v>
      </c>
      <c r="AO371" s="44"/>
      <c r="AP371" s="235">
        <f t="shared" si="73"/>
        <v>0</v>
      </c>
      <c r="AQ371" s="44"/>
      <c r="AR371" s="282">
        <f t="shared" si="74"/>
        <v>0</v>
      </c>
      <c r="AS371" s="283">
        <f t="shared" si="75"/>
        <v>0</v>
      </c>
      <c r="AT371" s="44"/>
      <c r="AU371" s="44"/>
      <c r="AV371" s="44"/>
      <c r="AW371" s="44"/>
      <c r="AX371" s="44"/>
      <c r="AY371" s="44"/>
      <c r="AZ371" s="44"/>
      <c r="BA371" s="44"/>
      <c r="BB371" s="44"/>
      <c r="BC371" s="44"/>
      <c r="BD371" s="44"/>
      <c r="BE371" s="44"/>
      <c r="BF371" s="44"/>
      <c r="BG371" s="44"/>
      <c r="BH371" s="44"/>
    </row>
    <row r="372" spans="1:60" ht="35.1" customHeight="1" thickBot="1" x14ac:dyDescent="0.45">
      <c r="A372" s="22">
        <f t="shared" si="76"/>
        <v>370</v>
      </c>
      <c r="B372" s="43">
        <f>Hoja2!B379</f>
        <v>0</v>
      </c>
      <c r="C372" s="38">
        <f>Hoja2!P379</f>
        <v>0</v>
      </c>
      <c r="D372" s="39">
        <f>Hoja2!C379</f>
        <v>0</v>
      </c>
      <c r="E372" s="40">
        <f>Hoja4!J379</f>
        <v>0</v>
      </c>
      <c r="F372" s="40">
        <f>Hoja4!N379</f>
        <v>0</v>
      </c>
      <c r="G372" s="40"/>
      <c r="H372" s="40">
        <f t="shared" si="65"/>
        <v>0</v>
      </c>
      <c r="I372" s="40">
        <f t="shared" si="66"/>
        <v>0</v>
      </c>
      <c r="J372" s="290" t="s">
        <v>209</v>
      </c>
      <c r="K372" s="44"/>
      <c r="L372" s="44"/>
      <c r="M372" s="44"/>
      <c r="N372" s="44"/>
      <c r="O372" s="44"/>
      <c r="P372" s="44"/>
      <c r="Q372" s="44"/>
      <c r="R372" s="44"/>
      <c r="S372" s="262">
        <f t="shared" si="67"/>
        <v>0</v>
      </c>
      <c r="T372" s="266" t="str">
        <f t="shared" si="68"/>
        <v>Economico</v>
      </c>
      <c r="U372">
        <f>VLOOKUP(T372,TABLAS!$J$4:$L$9,3,FALSE)</f>
        <v>1320</v>
      </c>
      <c r="V372">
        <f t="shared" si="77"/>
        <v>2026</v>
      </c>
      <c r="W372" t="str">
        <f>INICIO!$C$28</f>
        <v>2026</v>
      </c>
      <c r="X372" s="268">
        <f t="shared" si="69"/>
        <v>0</v>
      </c>
      <c r="Y372" s="269" t="str">
        <f>IF(X372&lt;TABLAS!$P$18,TABLAS!$Q$18,IF(X372&lt;TABLAS!$P$19,TABLAS!$Q$19,IF(X372&lt;TABLAS!$P$20,TABLAS!$Q$20,IF(X372&lt;TABLAS!$P$21,TABLAS!$Q$21,IF(X372&lt;TABLAS!$P$22,TABLAS!$Q$22,IF(X372&lt;TABLAS!$P$23,TABLAS!$Q$23,IF(X372&lt;TABLAS!$P$24,TABLAS!$Q$24,IF(X372&lt;TABLAS!$P$25,TABLAS!$Q$25,IF(X372&lt;TABLAS!$P$26,TABLAS!$Q$26,IF(X372&lt;TABLAS!$P$27,TABLAS!$Q$27,IF(X372&gt;=TABLAS!$O$28,TABLAS!$Q$28)))))))))))</f>
        <v>0 a 5</v>
      </c>
      <c r="Z372" s="262">
        <f>VLOOKUP(Y372,TABLAS!$J$18:$K$28,2,FALSE)</f>
        <v>1</v>
      </c>
      <c r="AA372" s="274" t="s">
        <v>262</v>
      </c>
      <c r="AB372" s="262">
        <f>VLOOKUP(AA372,TABLAS!$K$34:$L$39,2,FALSE)</f>
        <v>1</v>
      </c>
      <c r="AC372" s="262" t="str">
        <f>INICIO!$C$11</f>
        <v>ZONA 6</v>
      </c>
      <c r="AD372" s="263">
        <f>VLOOKUP(AC372,TABLAS!$V$18:$W$28,2,FALSE)</f>
        <v>1.1000000000000001</v>
      </c>
      <c r="AE372" s="44"/>
      <c r="AF372" s="44"/>
      <c r="AG372" s="279">
        <f t="shared" si="70"/>
        <v>0</v>
      </c>
      <c r="AH372" s="255">
        <f>IF($AG372&lt;TABLAS!$O$4,TABLAS!$P$4,IF($AG372&lt;TABLAS!$O$5,TABLAS!$P$5,IF($AG372&lt;TABLAS!$O$6,TABLAS!$P$6,IF($AG372&gt;TABLAS!$N$7,TABLAS!$P$7))))</f>
        <v>1</v>
      </c>
      <c r="AI372" s="255">
        <f>VLOOKUP($AH372,TABLAS!$P$4:$R$7,3,FALSE)</f>
        <v>3.4999999999999996E-3</v>
      </c>
      <c r="AJ372" s="255">
        <f>VLOOKUP($AH$3,TABLAS!$P$4:$R$7,2,FALSE)</f>
        <v>0</v>
      </c>
      <c r="AK372" s="280">
        <f t="shared" si="71"/>
        <v>-3.4999999999999996E-3</v>
      </c>
      <c r="AL372" s="44"/>
      <c r="AM372" s="44"/>
      <c r="AN372" s="281">
        <f t="shared" si="72"/>
        <v>0</v>
      </c>
      <c r="AO372" s="44"/>
      <c r="AP372" s="235">
        <f t="shared" si="73"/>
        <v>0</v>
      </c>
      <c r="AQ372" s="44"/>
      <c r="AR372" s="282">
        <f t="shared" si="74"/>
        <v>0</v>
      </c>
      <c r="AS372" s="283">
        <f t="shared" si="75"/>
        <v>0</v>
      </c>
      <c r="AT372" s="44"/>
      <c r="AU372" s="44"/>
      <c r="AV372" s="44"/>
      <c r="AW372" s="44"/>
      <c r="AX372" s="44"/>
      <c r="AY372" s="44"/>
      <c r="AZ372" s="44"/>
      <c r="BA372" s="44"/>
      <c r="BB372" s="44"/>
      <c r="BC372" s="44"/>
      <c r="BD372" s="44"/>
      <c r="BE372" s="44"/>
      <c r="BF372" s="44"/>
      <c r="BG372" s="44"/>
      <c r="BH372" s="44"/>
    </row>
    <row r="373" spans="1:60" ht="35.1" customHeight="1" thickBot="1" x14ac:dyDescent="0.45">
      <c r="A373" s="41">
        <f t="shared" si="76"/>
        <v>371</v>
      </c>
      <c r="B373" s="42">
        <f>Hoja2!B380</f>
        <v>0</v>
      </c>
      <c r="C373" s="14">
        <f>Hoja2!P380</f>
        <v>0</v>
      </c>
      <c r="D373" s="16">
        <f>Hoja2!C380</f>
        <v>0</v>
      </c>
      <c r="E373" s="15">
        <f>Hoja4!J380</f>
        <v>0</v>
      </c>
      <c r="F373" s="15">
        <f>Hoja4!N380</f>
        <v>0</v>
      </c>
      <c r="G373" s="15"/>
      <c r="H373" s="15">
        <f t="shared" si="65"/>
        <v>0</v>
      </c>
      <c r="I373" s="15">
        <f t="shared" si="66"/>
        <v>0</v>
      </c>
      <c r="J373" s="289" t="s">
        <v>209</v>
      </c>
      <c r="K373" s="44"/>
      <c r="L373" s="44"/>
      <c r="M373" s="44"/>
      <c r="N373" s="44"/>
      <c r="O373" s="44"/>
      <c r="P373" s="44"/>
      <c r="Q373" s="44"/>
      <c r="R373" s="44"/>
      <c r="S373" s="262">
        <f t="shared" si="67"/>
        <v>0</v>
      </c>
      <c r="T373" s="266" t="str">
        <f t="shared" si="68"/>
        <v>Economico</v>
      </c>
      <c r="U373">
        <f>VLOOKUP(T373,TABLAS!$J$4:$L$9,3,FALSE)</f>
        <v>1320</v>
      </c>
      <c r="V373">
        <f t="shared" si="77"/>
        <v>2026</v>
      </c>
      <c r="W373" t="str">
        <f>INICIO!$C$28</f>
        <v>2026</v>
      </c>
      <c r="X373" s="268">
        <f t="shared" si="69"/>
        <v>0</v>
      </c>
      <c r="Y373" s="269" t="str">
        <f>IF(X373&lt;TABLAS!$P$18,TABLAS!$Q$18,IF(X373&lt;TABLAS!$P$19,TABLAS!$Q$19,IF(X373&lt;TABLAS!$P$20,TABLAS!$Q$20,IF(X373&lt;TABLAS!$P$21,TABLAS!$Q$21,IF(X373&lt;TABLAS!$P$22,TABLAS!$Q$22,IF(X373&lt;TABLAS!$P$23,TABLAS!$Q$23,IF(X373&lt;TABLAS!$P$24,TABLAS!$Q$24,IF(X373&lt;TABLAS!$P$25,TABLAS!$Q$25,IF(X373&lt;TABLAS!$P$26,TABLAS!$Q$26,IF(X373&lt;TABLAS!$P$27,TABLAS!$Q$27,IF(X373&gt;=TABLAS!$O$28,TABLAS!$Q$28)))))))))))</f>
        <v>0 a 5</v>
      </c>
      <c r="Z373" s="262">
        <f>VLOOKUP(Y373,TABLAS!$J$18:$K$28,2,FALSE)</f>
        <v>1</v>
      </c>
      <c r="AA373" s="274" t="s">
        <v>262</v>
      </c>
      <c r="AB373" s="262">
        <f>VLOOKUP(AA373,TABLAS!$K$34:$L$39,2,FALSE)</f>
        <v>1</v>
      </c>
      <c r="AC373" s="262" t="str">
        <f>INICIO!$C$11</f>
        <v>ZONA 6</v>
      </c>
      <c r="AD373" s="263">
        <f>VLOOKUP(AC373,TABLAS!$V$18:$W$28,2,FALSE)</f>
        <v>1.1000000000000001</v>
      </c>
      <c r="AE373" s="44"/>
      <c r="AF373" s="44"/>
      <c r="AG373" s="279">
        <f t="shared" si="70"/>
        <v>0</v>
      </c>
      <c r="AH373" s="255">
        <f>IF($AG373&lt;TABLAS!$O$4,TABLAS!$P$4,IF($AG373&lt;TABLAS!$O$5,TABLAS!$P$5,IF($AG373&lt;TABLAS!$O$6,TABLAS!$P$6,IF($AG373&gt;TABLAS!$N$7,TABLAS!$P$7))))</f>
        <v>1</v>
      </c>
      <c r="AI373" s="255">
        <f>VLOOKUP($AH373,TABLAS!$P$4:$R$7,3,FALSE)</f>
        <v>3.4999999999999996E-3</v>
      </c>
      <c r="AJ373" s="255">
        <f>VLOOKUP($AH$3,TABLAS!$P$4:$R$7,2,FALSE)</f>
        <v>0</v>
      </c>
      <c r="AK373" s="280">
        <f t="shared" si="71"/>
        <v>-3.4999999999999996E-3</v>
      </c>
      <c r="AL373" s="44"/>
      <c r="AM373" s="44"/>
      <c r="AN373" s="281">
        <f t="shared" si="72"/>
        <v>0</v>
      </c>
      <c r="AO373" s="44"/>
      <c r="AP373" s="235">
        <f t="shared" si="73"/>
        <v>0</v>
      </c>
      <c r="AQ373" s="44"/>
      <c r="AR373" s="282">
        <f t="shared" si="74"/>
        <v>0</v>
      </c>
      <c r="AS373" s="283">
        <f t="shared" si="75"/>
        <v>0</v>
      </c>
      <c r="AT373" s="44"/>
      <c r="AU373" s="44"/>
      <c r="AV373" s="44"/>
      <c r="AW373" s="44"/>
      <c r="AX373" s="44"/>
      <c r="AY373" s="44"/>
      <c r="AZ373" s="44"/>
      <c r="BA373" s="44"/>
      <c r="BB373" s="44"/>
      <c r="BC373" s="44"/>
      <c r="BD373" s="44"/>
      <c r="BE373" s="44"/>
      <c r="BF373" s="44"/>
      <c r="BG373" s="44"/>
      <c r="BH373" s="44"/>
    </row>
    <row r="374" spans="1:60" ht="35.1" customHeight="1" thickBot="1" x14ac:dyDescent="0.45">
      <c r="A374" s="41">
        <f t="shared" si="76"/>
        <v>372</v>
      </c>
      <c r="B374" s="42">
        <f>Hoja2!B381</f>
        <v>0</v>
      </c>
      <c r="C374" s="14">
        <f>Hoja2!P381</f>
        <v>0</v>
      </c>
      <c r="D374" s="16">
        <f>Hoja2!C381</f>
        <v>0</v>
      </c>
      <c r="E374" s="15">
        <f>Hoja4!J381</f>
        <v>0</v>
      </c>
      <c r="F374" s="15">
        <f>Hoja4!N381</f>
        <v>0</v>
      </c>
      <c r="G374" s="15"/>
      <c r="H374" s="15">
        <f t="shared" si="65"/>
        <v>0</v>
      </c>
      <c r="I374" s="15">
        <f t="shared" si="66"/>
        <v>0</v>
      </c>
      <c r="J374" s="289" t="s">
        <v>209</v>
      </c>
      <c r="K374" s="44"/>
      <c r="L374" s="44"/>
      <c r="M374" s="44"/>
      <c r="N374" s="44"/>
      <c r="O374" s="44"/>
      <c r="P374" s="44"/>
      <c r="Q374" s="44"/>
      <c r="R374" s="44"/>
      <c r="S374" s="262">
        <f t="shared" si="67"/>
        <v>0</v>
      </c>
      <c r="T374" s="266" t="str">
        <f t="shared" si="68"/>
        <v>Economico</v>
      </c>
      <c r="U374">
        <f>VLOOKUP(T374,TABLAS!$J$4:$L$9,3,FALSE)</f>
        <v>1320</v>
      </c>
      <c r="V374">
        <f t="shared" si="77"/>
        <v>2026</v>
      </c>
      <c r="W374" t="str">
        <f>INICIO!$C$28</f>
        <v>2026</v>
      </c>
      <c r="X374" s="268">
        <f t="shared" si="69"/>
        <v>0</v>
      </c>
      <c r="Y374" s="269" t="str">
        <f>IF(X374&lt;TABLAS!$P$18,TABLAS!$Q$18,IF(X374&lt;TABLAS!$P$19,TABLAS!$Q$19,IF(X374&lt;TABLAS!$P$20,TABLAS!$Q$20,IF(X374&lt;TABLAS!$P$21,TABLAS!$Q$21,IF(X374&lt;TABLAS!$P$22,TABLAS!$Q$22,IF(X374&lt;TABLAS!$P$23,TABLAS!$Q$23,IF(X374&lt;TABLAS!$P$24,TABLAS!$Q$24,IF(X374&lt;TABLAS!$P$25,TABLAS!$Q$25,IF(X374&lt;TABLAS!$P$26,TABLAS!$Q$26,IF(X374&lt;TABLAS!$P$27,TABLAS!$Q$27,IF(X374&gt;=TABLAS!$O$28,TABLAS!$Q$28)))))))))))</f>
        <v>0 a 5</v>
      </c>
      <c r="Z374" s="262">
        <f>VLOOKUP(Y374,TABLAS!$J$18:$K$28,2,FALSE)</f>
        <v>1</v>
      </c>
      <c r="AA374" s="274" t="s">
        <v>262</v>
      </c>
      <c r="AB374" s="262">
        <f>VLOOKUP(AA374,TABLAS!$K$34:$L$39,2,FALSE)</f>
        <v>1</v>
      </c>
      <c r="AC374" s="262" t="str">
        <f>INICIO!$C$11</f>
        <v>ZONA 6</v>
      </c>
      <c r="AD374" s="263">
        <f>VLOOKUP(AC374,TABLAS!$V$18:$W$28,2,FALSE)</f>
        <v>1.1000000000000001</v>
      </c>
      <c r="AE374" s="44"/>
      <c r="AF374" s="44"/>
      <c r="AG374" s="279">
        <f t="shared" si="70"/>
        <v>0</v>
      </c>
      <c r="AH374" s="255">
        <f>IF($AG374&lt;TABLAS!$O$4,TABLAS!$P$4,IF($AG374&lt;TABLAS!$O$5,TABLAS!$P$5,IF($AG374&lt;TABLAS!$O$6,TABLAS!$P$6,IF($AG374&gt;TABLAS!$N$7,TABLAS!$P$7))))</f>
        <v>1</v>
      </c>
      <c r="AI374" s="255">
        <f>VLOOKUP($AH374,TABLAS!$P$4:$R$7,3,FALSE)</f>
        <v>3.4999999999999996E-3</v>
      </c>
      <c r="AJ374" s="255">
        <f>VLOOKUP($AH$3,TABLAS!$P$4:$R$7,2,FALSE)</f>
        <v>0</v>
      </c>
      <c r="AK374" s="280">
        <f t="shared" si="71"/>
        <v>-3.4999999999999996E-3</v>
      </c>
      <c r="AL374" s="44"/>
      <c r="AM374" s="44"/>
      <c r="AN374" s="281">
        <f t="shared" si="72"/>
        <v>0</v>
      </c>
      <c r="AO374" s="44"/>
      <c r="AP374" s="235">
        <f t="shared" si="73"/>
        <v>0</v>
      </c>
      <c r="AQ374" s="44"/>
      <c r="AR374" s="282">
        <f t="shared" si="74"/>
        <v>0</v>
      </c>
      <c r="AS374" s="283">
        <f t="shared" si="75"/>
        <v>0</v>
      </c>
      <c r="AT374" s="44"/>
      <c r="AU374" s="44"/>
      <c r="AV374" s="44"/>
      <c r="AW374" s="44"/>
      <c r="AX374" s="44"/>
      <c r="AY374" s="44"/>
      <c r="AZ374" s="44"/>
      <c r="BA374" s="44"/>
      <c r="BB374" s="44"/>
      <c r="BC374" s="44"/>
      <c r="BD374" s="44"/>
      <c r="BE374" s="44"/>
      <c r="BF374" s="44"/>
      <c r="BG374" s="44"/>
      <c r="BH374" s="44"/>
    </row>
    <row r="375" spans="1:60" ht="35.1" customHeight="1" thickBot="1" x14ac:dyDescent="0.45">
      <c r="A375" s="41">
        <f t="shared" si="76"/>
        <v>373</v>
      </c>
      <c r="B375" s="42">
        <f>Hoja2!B382</f>
        <v>0</v>
      </c>
      <c r="C375" s="14">
        <f>Hoja2!P382</f>
        <v>0</v>
      </c>
      <c r="D375" s="16">
        <f>Hoja2!C382</f>
        <v>0</v>
      </c>
      <c r="E375" s="15">
        <f>Hoja4!J382</f>
        <v>0</v>
      </c>
      <c r="F375" s="15">
        <f>Hoja4!N382</f>
        <v>0</v>
      </c>
      <c r="G375" s="15"/>
      <c r="H375" s="15">
        <f t="shared" si="65"/>
        <v>0</v>
      </c>
      <c r="I375" s="15">
        <f t="shared" si="66"/>
        <v>0</v>
      </c>
      <c r="J375" s="289" t="s">
        <v>209</v>
      </c>
      <c r="K375" s="44"/>
      <c r="L375" s="44"/>
      <c r="M375" s="44"/>
      <c r="N375" s="44"/>
      <c r="O375" s="44"/>
      <c r="P375" s="44"/>
      <c r="Q375" s="44"/>
      <c r="R375" s="44"/>
      <c r="S375" s="262">
        <f t="shared" si="67"/>
        <v>0</v>
      </c>
      <c r="T375" s="266" t="str">
        <f t="shared" si="68"/>
        <v>Economico</v>
      </c>
      <c r="U375">
        <f>VLOOKUP(T375,TABLAS!$J$4:$L$9,3,FALSE)</f>
        <v>1320</v>
      </c>
      <c r="V375">
        <f t="shared" si="77"/>
        <v>2026</v>
      </c>
      <c r="W375" t="str">
        <f>INICIO!$C$28</f>
        <v>2026</v>
      </c>
      <c r="X375" s="268">
        <f t="shared" si="69"/>
        <v>0</v>
      </c>
      <c r="Y375" s="269" t="str">
        <f>IF(X375&lt;TABLAS!$P$18,TABLAS!$Q$18,IF(X375&lt;TABLAS!$P$19,TABLAS!$Q$19,IF(X375&lt;TABLAS!$P$20,TABLAS!$Q$20,IF(X375&lt;TABLAS!$P$21,TABLAS!$Q$21,IF(X375&lt;TABLAS!$P$22,TABLAS!$Q$22,IF(X375&lt;TABLAS!$P$23,TABLAS!$Q$23,IF(X375&lt;TABLAS!$P$24,TABLAS!$Q$24,IF(X375&lt;TABLAS!$P$25,TABLAS!$Q$25,IF(X375&lt;TABLAS!$P$26,TABLAS!$Q$26,IF(X375&lt;TABLAS!$P$27,TABLAS!$Q$27,IF(X375&gt;=TABLAS!$O$28,TABLAS!$Q$28)))))))))))</f>
        <v>0 a 5</v>
      </c>
      <c r="Z375" s="262">
        <f>VLOOKUP(Y375,TABLAS!$J$18:$K$28,2,FALSE)</f>
        <v>1</v>
      </c>
      <c r="AA375" s="274" t="s">
        <v>262</v>
      </c>
      <c r="AB375" s="262">
        <f>VLOOKUP(AA375,TABLAS!$K$34:$L$39,2,FALSE)</f>
        <v>1</v>
      </c>
      <c r="AC375" s="262" t="str">
        <f>INICIO!$C$11</f>
        <v>ZONA 6</v>
      </c>
      <c r="AD375" s="263">
        <f>VLOOKUP(AC375,TABLAS!$V$18:$W$28,2,FALSE)</f>
        <v>1.1000000000000001</v>
      </c>
      <c r="AE375" s="44"/>
      <c r="AF375" s="44"/>
      <c r="AG375" s="279">
        <f t="shared" si="70"/>
        <v>0</v>
      </c>
      <c r="AH375" s="255">
        <f>IF($AG375&lt;TABLAS!$O$4,TABLAS!$P$4,IF($AG375&lt;TABLAS!$O$5,TABLAS!$P$5,IF($AG375&lt;TABLAS!$O$6,TABLAS!$P$6,IF($AG375&gt;TABLAS!$N$7,TABLAS!$P$7))))</f>
        <v>1</v>
      </c>
      <c r="AI375" s="255">
        <f>VLOOKUP($AH375,TABLAS!$P$4:$R$7,3,FALSE)</f>
        <v>3.4999999999999996E-3</v>
      </c>
      <c r="AJ375" s="255">
        <f>VLOOKUP($AH$3,TABLAS!$P$4:$R$7,2,FALSE)</f>
        <v>0</v>
      </c>
      <c r="AK375" s="280">
        <f t="shared" si="71"/>
        <v>-3.4999999999999996E-3</v>
      </c>
      <c r="AL375" s="44"/>
      <c r="AM375" s="44"/>
      <c r="AN375" s="281">
        <f t="shared" si="72"/>
        <v>0</v>
      </c>
      <c r="AO375" s="44"/>
      <c r="AP375" s="235">
        <f t="shared" si="73"/>
        <v>0</v>
      </c>
      <c r="AQ375" s="44"/>
      <c r="AR375" s="282">
        <f t="shared" si="74"/>
        <v>0</v>
      </c>
      <c r="AS375" s="283">
        <f t="shared" si="75"/>
        <v>0</v>
      </c>
      <c r="AT375" s="44"/>
      <c r="AU375" s="44"/>
      <c r="AV375" s="44"/>
      <c r="AW375" s="44"/>
      <c r="AX375" s="44"/>
      <c r="AY375" s="44"/>
      <c r="AZ375" s="44"/>
      <c r="BA375" s="44"/>
      <c r="BB375" s="44"/>
      <c r="BC375" s="44"/>
      <c r="BD375" s="44"/>
      <c r="BE375" s="44"/>
      <c r="BF375" s="44"/>
      <c r="BG375" s="44"/>
      <c r="BH375" s="44"/>
    </row>
    <row r="376" spans="1:60" ht="35.1" customHeight="1" thickBot="1" x14ac:dyDescent="0.45">
      <c r="A376" s="41">
        <f t="shared" si="76"/>
        <v>374</v>
      </c>
      <c r="B376" s="42">
        <f>Hoja2!B383</f>
        <v>0</v>
      </c>
      <c r="C376" s="14">
        <f>Hoja2!P383</f>
        <v>0</v>
      </c>
      <c r="D376" s="16">
        <f>Hoja2!C383</f>
        <v>0</v>
      </c>
      <c r="E376" s="15">
        <f>Hoja4!J383</f>
        <v>0</v>
      </c>
      <c r="F376" s="15">
        <f>Hoja4!N383</f>
        <v>0</v>
      </c>
      <c r="G376" s="15"/>
      <c r="H376" s="15">
        <f t="shared" si="65"/>
        <v>0</v>
      </c>
      <c r="I376" s="15">
        <f t="shared" si="66"/>
        <v>0</v>
      </c>
      <c r="J376" s="289" t="s">
        <v>209</v>
      </c>
      <c r="K376" s="44"/>
      <c r="L376" s="44"/>
      <c r="M376" s="44"/>
      <c r="N376" s="44"/>
      <c r="O376" s="44"/>
      <c r="P376" s="44"/>
      <c r="Q376" s="44"/>
      <c r="R376" s="44"/>
      <c r="S376" s="262">
        <f t="shared" si="67"/>
        <v>0</v>
      </c>
      <c r="T376" s="266" t="str">
        <f t="shared" si="68"/>
        <v>Economico</v>
      </c>
      <c r="U376">
        <f>VLOOKUP(T376,TABLAS!$J$4:$L$9,3,FALSE)</f>
        <v>1320</v>
      </c>
      <c r="V376">
        <f t="shared" si="77"/>
        <v>2026</v>
      </c>
      <c r="W376" t="str">
        <f>INICIO!$C$28</f>
        <v>2026</v>
      </c>
      <c r="X376" s="268">
        <f t="shared" si="69"/>
        <v>0</v>
      </c>
      <c r="Y376" s="269" t="str">
        <f>IF(X376&lt;TABLAS!$P$18,TABLAS!$Q$18,IF(X376&lt;TABLAS!$P$19,TABLAS!$Q$19,IF(X376&lt;TABLAS!$P$20,TABLAS!$Q$20,IF(X376&lt;TABLAS!$P$21,TABLAS!$Q$21,IF(X376&lt;TABLAS!$P$22,TABLAS!$Q$22,IF(X376&lt;TABLAS!$P$23,TABLAS!$Q$23,IF(X376&lt;TABLAS!$P$24,TABLAS!$Q$24,IF(X376&lt;TABLAS!$P$25,TABLAS!$Q$25,IF(X376&lt;TABLAS!$P$26,TABLAS!$Q$26,IF(X376&lt;TABLAS!$P$27,TABLAS!$Q$27,IF(X376&gt;=TABLAS!$O$28,TABLAS!$Q$28)))))))))))</f>
        <v>0 a 5</v>
      </c>
      <c r="Z376" s="262">
        <f>VLOOKUP(Y376,TABLAS!$J$18:$K$28,2,FALSE)</f>
        <v>1</v>
      </c>
      <c r="AA376" s="274" t="s">
        <v>262</v>
      </c>
      <c r="AB376" s="262">
        <f>VLOOKUP(AA376,TABLAS!$K$34:$L$39,2,FALSE)</f>
        <v>1</v>
      </c>
      <c r="AC376" s="262" t="str">
        <f>INICIO!$C$11</f>
        <v>ZONA 6</v>
      </c>
      <c r="AD376" s="263">
        <f>VLOOKUP(AC376,TABLAS!$V$18:$W$28,2,FALSE)</f>
        <v>1.1000000000000001</v>
      </c>
      <c r="AE376" s="44"/>
      <c r="AF376" s="44"/>
      <c r="AG376" s="279">
        <f t="shared" si="70"/>
        <v>0</v>
      </c>
      <c r="AH376" s="255">
        <f>IF($AG376&lt;TABLAS!$O$4,TABLAS!$P$4,IF($AG376&lt;TABLAS!$O$5,TABLAS!$P$5,IF($AG376&lt;TABLAS!$O$6,TABLAS!$P$6,IF($AG376&gt;TABLAS!$N$7,TABLAS!$P$7))))</f>
        <v>1</v>
      </c>
      <c r="AI376" s="255">
        <f>VLOOKUP($AH376,TABLAS!$P$4:$R$7,3,FALSE)</f>
        <v>3.4999999999999996E-3</v>
      </c>
      <c r="AJ376" s="255">
        <f>VLOOKUP($AH$3,TABLAS!$P$4:$R$7,2,FALSE)</f>
        <v>0</v>
      </c>
      <c r="AK376" s="280">
        <f t="shared" si="71"/>
        <v>-3.4999999999999996E-3</v>
      </c>
      <c r="AL376" s="44"/>
      <c r="AM376" s="44"/>
      <c r="AN376" s="281">
        <f t="shared" si="72"/>
        <v>0</v>
      </c>
      <c r="AO376" s="44"/>
      <c r="AP376" s="235">
        <f t="shared" si="73"/>
        <v>0</v>
      </c>
      <c r="AQ376" s="44"/>
      <c r="AR376" s="282">
        <f t="shared" si="74"/>
        <v>0</v>
      </c>
      <c r="AS376" s="283">
        <f t="shared" si="75"/>
        <v>0</v>
      </c>
      <c r="AT376" s="44"/>
      <c r="AU376" s="44"/>
      <c r="AV376" s="44"/>
      <c r="AW376" s="44"/>
      <c r="AX376" s="44"/>
      <c r="AY376" s="44"/>
      <c r="AZ376" s="44"/>
      <c r="BA376" s="44"/>
      <c r="BB376" s="44"/>
      <c r="BC376" s="44"/>
      <c r="BD376" s="44"/>
      <c r="BE376" s="44"/>
      <c r="BF376" s="44"/>
      <c r="BG376" s="44"/>
      <c r="BH376" s="44"/>
    </row>
    <row r="377" spans="1:60" ht="35.1" customHeight="1" thickBot="1" x14ac:dyDescent="0.45">
      <c r="A377" s="22">
        <f t="shared" si="76"/>
        <v>375</v>
      </c>
      <c r="B377" s="43">
        <f>Hoja2!B384</f>
        <v>0</v>
      </c>
      <c r="C377" s="38">
        <f>Hoja2!P384</f>
        <v>0</v>
      </c>
      <c r="D377" s="39">
        <f>Hoja2!C384</f>
        <v>0</v>
      </c>
      <c r="E377" s="40">
        <f>Hoja4!J384</f>
        <v>0</v>
      </c>
      <c r="F377" s="40">
        <f>Hoja4!N384</f>
        <v>0</v>
      </c>
      <c r="G377" s="40"/>
      <c r="H377" s="40">
        <f t="shared" si="65"/>
        <v>0</v>
      </c>
      <c r="I377" s="40">
        <f t="shared" si="66"/>
        <v>0</v>
      </c>
      <c r="J377" s="290" t="s">
        <v>209</v>
      </c>
      <c r="K377" s="44"/>
      <c r="L377" s="44"/>
      <c r="M377" s="44"/>
      <c r="N377" s="44"/>
      <c r="O377" s="44"/>
      <c r="P377" s="44"/>
      <c r="Q377" s="44"/>
      <c r="R377" s="44"/>
      <c r="S377" s="262">
        <f t="shared" si="67"/>
        <v>0</v>
      </c>
      <c r="T377" s="266" t="str">
        <f t="shared" si="68"/>
        <v>Economico</v>
      </c>
      <c r="U377">
        <f>VLOOKUP(T377,TABLAS!$J$4:$L$9,3,FALSE)</f>
        <v>1320</v>
      </c>
      <c r="V377">
        <f t="shared" si="77"/>
        <v>2026</v>
      </c>
      <c r="W377" t="str">
        <f>INICIO!$C$28</f>
        <v>2026</v>
      </c>
      <c r="X377" s="268">
        <f t="shared" si="69"/>
        <v>0</v>
      </c>
      <c r="Y377" s="269" t="str">
        <f>IF(X377&lt;TABLAS!$P$18,TABLAS!$Q$18,IF(X377&lt;TABLAS!$P$19,TABLAS!$Q$19,IF(X377&lt;TABLAS!$P$20,TABLAS!$Q$20,IF(X377&lt;TABLAS!$P$21,TABLAS!$Q$21,IF(X377&lt;TABLAS!$P$22,TABLAS!$Q$22,IF(X377&lt;TABLAS!$P$23,TABLAS!$Q$23,IF(X377&lt;TABLAS!$P$24,TABLAS!$Q$24,IF(X377&lt;TABLAS!$P$25,TABLAS!$Q$25,IF(X377&lt;TABLAS!$P$26,TABLAS!$Q$26,IF(X377&lt;TABLAS!$P$27,TABLAS!$Q$27,IF(X377&gt;=TABLAS!$O$28,TABLAS!$Q$28)))))))))))</f>
        <v>0 a 5</v>
      </c>
      <c r="Z377" s="262">
        <f>VLOOKUP(Y377,TABLAS!$J$18:$K$28,2,FALSE)</f>
        <v>1</v>
      </c>
      <c r="AA377" s="274" t="s">
        <v>262</v>
      </c>
      <c r="AB377" s="262">
        <f>VLOOKUP(AA377,TABLAS!$K$34:$L$39,2,FALSE)</f>
        <v>1</v>
      </c>
      <c r="AC377" s="262" t="str">
        <f>INICIO!$C$11</f>
        <v>ZONA 6</v>
      </c>
      <c r="AD377" s="263">
        <f>VLOOKUP(AC377,TABLAS!$V$18:$W$28,2,FALSE)</f>
        <v>1.1000000000000001</v>
      </c>
      <c r="AE377" s="44"/>
      <c r="AF377" s="44"/>
      <c r="AG377" s="279">
        <f t="shared" si="70"/>
        <v>0</v>
      </c>
      <c r="AH377" s="255">
        <f>IF($AG377&lt;TABLAS!$O$4,TABLAS!$P$4,IF($AG377&lt;TABLAS!$O$5,TABLAS!$P$5,IF($AG377&lt;TABLAS!$O$6,TABLAS!$P$6,IF($AG377&gt;TABLAS!$N$7,TABLAS!$P$7))))</f>
        <v>1</v>
      </c>
      <c r="AI377" s="255">
        <f>VLOOKUP($AH377,TABLAS!$P$4:$R$7,3,FALSE)</f>
        <v>3.4999999999999996E-3</v>
      </c>
      <c r="AJ377" s="255">
        <f>VLOOKUP($AH$3,TABLAS!$P$4:$R$7,2,FALSE)</f>
        <v>0</v>
      </c>
      <c r="AK377" s="280">
        <f t="shared" si="71"/>
        <v>-3.4999999999999996E-3</v>
      </c>
      <c r="AL377" s="44"/>
      <c r="AM377" s="44"/>
      <c r="AN377" s="281">
        <f t="shared" si="72"/>
        <v>0</v>
      </c>
      <c r="AO377" s="44"/>
      <c r="AP377" s="235">
        <f t="shared" si="73"/>
        <v>0</v>
      </c>
      <c r="AQ377" s="44"/>
      <c r="AR377" s="282">
        <f t="shared" si="74"/>
        <v>0</v>
      </c>
      <c r="AS377" s="283">
        <f t="shared" si="75"/>
        <v>0</v>
      </c>
      <c r="AT377" s="44"/>
      <c r="AU377" s="44"/>
      <c r="AV377" s="44"/>
      <c r="AW377" s="44"/>
      <c r="AX377" s="44"/>
      <c r="AY377" s="44"/>
      <c r="AZ377" s="44"/>
      <c r="BA377" s="44"/>
      <c r="BB377" s="44"/>
      <c r="BC377" s="44"/>
      <c r="BD377" s="44"/>
      <c r="BE377" s="44"/>
      <c r="BF377" s="44"/>
      <c r="BG377" s="44"/>
      <c r="BH377" s="44"/>
    </row>
    <row r="378" spans="1:60" ht="35.1" customHeight="1" thickBot="1" x14ac:dyDescent="0.45">
      <c r="A378" s="41">
        <f t="shared" si="76"/>
        <v>376</v>
      </c>
      <c r="B378" s="42">
        <f>Hoja2!B385</f>
        <v>0</v>
      </c>
      <c r="C378" s="14">
        <f>Hoja2!P385</f>
        <v>0</v>
      </c>
      <c r="D378" s="16">
        <f>Hoja2!C385</f>
        <v>0</v>
      </c>
      <c r="E378" s="15">
        <f>Hoja4!J385</f>
        <v>0</v>
      </c>
      <c r="F378" s="15">
        <f>Hoja4!N385</f>
        <v>0</v>
      </c>
      <c r="G378" s="15"/>
      <c r="H378" s="15">
        <f t="shared" si="65"/>
        <v>0</v>
      </c>
      <c r="I378" s="15">
        <f t="shared" si="66"/>
        <v>0</v>
      </c>
      <c r="J378" s="289" t="s">
        <v>209</v>
      </c>
      <c r="K378" s="44"/>
      <c r="L378" s="44"/>
      <c r="M378" s="44"/>
      <c r="N378" s="44"/>
      <c r="O378" s="44"/>
      <c r="P378" s="44"/>
      <c r="Q378" s="44"/>
      <c r="R378" s="44"/>
      <c r="S378" s="262">
        <f t="shared" si="67"/>
        <v>0</v>
      </c>
      <c r="T378" s="266" t="str">
        <f t="shared" si="68"/>
        <v>Economico</v>
      </c>
      <c r="U378">
        <f>VLOOKUP(T378,TABLAS!$J$4:$L$9,3,FALSE)</f>
        <v>1320</v>
      </c>
      <c r="V378">
        <f t="shared" si="77"/>
        <v>2026</v>
      </c>
      <c r="W378" t="str">
        <f>INICIO!$C$28</f>
        <v>2026</v>
      </c>
      <c r="X378" s="268">
        <f t="shared" si="69"/>
        <v>0</v>
      </c>
      <c r="Y378" s="269" t="str">
        <f>IF(X378&lt;TABLAS!$P$18,TABLAS!$Q$18,IF(X378&lt;TABLAS!$P$19,TABLAS!$Q$19,IF(X378&lt;TABLAS!$P$20,TABLAS!$Q$20,IF(X378&lt;TABLAS!$P$21,TABLAS!$Q$21,IF(X378&lt;TABLAS!$P$22,TABLAS!$Q$22,IF(X378&lt;TABLAS!$P$23,TABLAS!$Q$23,IF(X378&lt;TABLAS!$P$24,TABLAS!$Q$24,IF(X378&lt;TABLAS!$P$25,TABLAS!$Q$25,IF(X378&lt;TABLAS!$P$26,TABLAS!$Q$26,IF(X378&lt;TABLAS!$P$27,TABLAS!$Q$27,IF(X378&gt;=TABLAS!$O$28,TABLAS!$Q$28)))))))))))</f>
        <v>0 a 5</v>
      </c>
      <c r="Z378" s="262">
        <f>VLOOKUP(Y378,TABLAS!$J$18:$K$28,2,FALSE)</f>
        <v>1</v>
      </c>
      <c r="AA378" s="274" t="s">
        <v>262</v>
      </c>
      <c r="AB378" s="262">
        <f>VLOOKUP(AA378,TABLAS!$K$34:$L$39,2,FALSE)</f>
        <v>1</v>
      </c>
      <c r="AC378" s="262" t="str">
        <f>INICIO!$C$11</f>
        <v>ZONA 6</v>
      </c>
      <c r="AD378" s="263">
        <f>VLOOKUP(AC378,TABLAS!$V$18:$W$28,2,FALSE)</f>
        <v>1.1000000000000001</v>
      </c>
      <c r="AE378" s="44"/>
      <c r="AF378" s="44"/>
      <c r="AG378" s="279">
        <f t="shared" si="70"/>
        <v>0</v>
      </c>
      <c r="AH378" s="255">
        <f>IF($AG378&lt;TABLAS!$O$4,TABLAS!$P$4,IF($AG378&lt;TABLAS!$O$5,TABLAS!$P$5,IF($AG378&lt;TABLAS!$O$6,TABLAS!$P$6,IF($AG378&gt;TABLAS!$N$7,TABLAS!$P$7))))</f>
        <v>1</v>
      </c>
      <c r="AI378" s="255">
        <f>VLOOKUP($AH378,TABLAS!$P$4:$R$7,3,FALSE)</f>
        <v>3.4999999999999996E-3</v>
      </c>
      <c r="AJ378" s="255">
        <f>VLOOKUP($AH$3,TABLAS!$P$4:$R$7,2,FALSE)</f>
        <v>0</v>
      </c>
      <c r="AK378" s="280">
        <f t="shared" si="71"/>
        <v>-3.4999999999999996E-3</v>
      </c>
      <c r="AL378" s="44"/>
      <c r="AM378" s="44"/>
      <c r="AN378" s="281">
        <f t="shared" si="72"/>
        <v>0</v>
      </c>
      <c r="AO378" s="44"/>
      <c r="AP378" s="235">
        <f t="shared" si="73"/>
        <v>0</v>
      </c>
      <c r="AQ378" s="44"/>
      <c r="AR378" s="282">
        <f t="shared" si="74"/>
        <v>0</v>
      </c>
      <c r="AS378" s="283">
        <f t="shared" si="75"/>
        <v>0</v>
      </c>
      <c r="AT378" s="44"/>
      <c r="AU378" s="44"/>
      <c r="AV378" s="44"/>
      <c r="AW378" s="44"/>
      <c r="AX378" s="44"/>
      <c r="AY378" s="44"/>
      <c r="AZ378" s="44"/>
      <c r="BA378" s="44"/>
      <c r="BB378" s="44"/>
      <c r="BC378" s="44"/>
      <c r="BD378" s="44"/>
      <c r="BE378" s="44"/>
      <c r="BF378" s="44"/>
      <c r="BG378" s="44"/>
      <c r="BH378" s="44"/>
    </row>
    <row r="379" spans="1:60" ht="35.1" customHeight="1" thickBot="1" x14ac:dyDescent="0.45">
      <c r="A379" s="41">
        <f t="shared" si="76"/>
        <v>377</v>
      </c>
      <c r="B379" s="42">
        <f>Hoja2!B386</f>
        <v>0</v>
      </c>
      <c r="C379" s="14">
        <f>Hoja2!P386</f>
        <v>0</v>
      </c>
      <c r="D379" s="16">
        <f>Hoja2!C386</f>
        <v>0</v>
      </c>
      <c r="E379" s="15">
        <f>Hoja4!J386</f>
        <v>0</v>
      </c>
      <c r="F379" s="15">
        <f>Hoja4!N386</f>
        <v>0</v>
      </c>
      <c r="G379" s="15"/>
      <c r="H379" s="15">
        <f t="shared" si="65"/>
        <v>0</v>
      </c>
      <c r="I379" s="15">
        <f t="shared" si="66"/>
        <v>0</v>
      </c>
      <c r="J379" s="289" t="s">
        <v>209</v>
      </c>
      <c r="K379" s="44"/>
      <c r="L379" s="44"/>
      <c r="M379" s="44"/>
      <c r="N379" s="44"/>
      <c r="O379" s="44"/>
      <c r="P379" s="44"/>
      <c r="Q379" s="44"/>
      <c r="R379" s="44"/>
      <c r="S379" s="262">
        <f t="shared" si="67"/>
        <v>0</v>
      </c>
      <c r="T379" s="266" t="str">
        <f t="shared" si="68"/>
        <v>Economico</v>
      </c>
      <c r="U379">
        <f>VLOOKUP(T379,TABLAS!$J$4:$L$9,3,FALSE)</f>
        <v>1320</v>
      </c>
      <c r="V379">
        <f t="shared" si="77"/>
        <v>2026</v>
      </c>
      <c r="W379" t="str">
        <f>INICIO!$C$28</f>
        <v>2026</v>
      </c>
      <c r="X379" s="268">
        <f t="shared" si="69"/>
        <v>0</v>
      </c>
      <c r="Y379" s="269" t="str">
        <f>IF(X379&lt;TABLAS!$P$18,TABLAS!$Q$18,IF(X379&lt;TABLAS!$P$19,TABLAS!$Q$19,IF(X379&lt;TABLAS!$P$20,TABLAS!$Q$20,IF(X379&lt;TABLAS!$P$21,TABLAS!$Q$21,IF(X379&lt;TABLAS!$P$22,TABLAS!$Q$22,IF(X379&lt;TABLAS!$P$23,TABLAS!$Q$23,IF(X379&lt;TABLAS!$P$24,TABLAS!$Q$24,IF(X379&lt;TABLAS!$P$25,TABLAS!$Q$25,IF(X379&lt;TABLAS!$P$26,TABLAS!$Q$26,IF(X379&lt;TABLAS!$P$27,TABLAS!$Q$27,IF(X379&gt;=TABLAS!$O$28,TABLAS!$Q$28)))))))))))</f>
        <v>0 a 5</v>
      </c>
      <c r="Z379" s="262">
        <f>VLOOKUP(Y379,TABLAS!$J$18:$K$28,2,FALSE)</f>
        <v>1</v>
      </c>
      <c r="AA379" s="274" t="s">
        <v>262</v>
      </c>
      <c r="AB379" s="262">
        <f>VLOOKUP(AA379,TABLAS!$K$34:$L$39,2,FALSE)</f>
        <v>1</v>
      </c>
      <c r="AC379" s="262" t="str">
        <f>INICIO!$C$11</f>
        <v>ZONA 6</v>
      </c>
      <c r="AD379" s="263">
        <f>VLOOKUP(AC379,TABLAS!$V$18:$W$28,2,FALSE)</f>
        <v>1.1000000000000001</v>
      </c>
      <c r="AE379" s="44"/>
      <c r="AF379" s="44"/>
      <c r="AG379" s="279">
        <f t="shared" si="70"/>
        <v>0</v>
      </c>
      <c r="AH379" s="255">
        <f>IF($AG379&lt;TABLAS!$O$4,TABLAS!$P$4,IF($AG379&lt;TABLAS!$O$5,TABLAS!$P$5,IF($AG379&lt;TABLAS!$O$6,TABLAS!$P$6,IF($AG379&gt;TABLAS!$N$7,TABLAS!$P$7))))</f>
        <v>1</v>
      </c>
      <c r="AI379" s="255">
        <f>VLOOKUP($AH379,TABLAS!$P$4:$R$7,3,FALSE)</f>
        <v>3.4999999999999996E-3</v>
      </c>
      <c r="AJ379" s="255">
        <f>VLOOKUP($AH$3,TABLAS!$P$4:$R$7,2,FALSE)</f>
        <v>0</v>
      </c>
      <c r="AK379" s="280">
        <f t="shared" si="71"/>
        <v>-3.4999999999999996E-3</v>
      </c>
      <c r="AL379" s="44"/>
      <c r="AM379" s="44"/>
      <c r="AN379" s="281">
        <f t="shared" si="72"/>
        <v>0</v>
      </c>
      <c r="AO379" s="44"/>
      <c r="AP379" s="235">
        <f t="shared" si="73"/>
        <v>0</v>
      </c>
      <c r="AQ379" s="44"/>
      <c r="AR379" s="282">
        <f t="shared" si="74"/>
        <v>0</v>
      </c>
      <c r="AS379" s="283">
        <f t="shared" si="75"/>
        <v>0</v>
      </c>
      <c r="AT379" s="44"/>
      <c r="AU379" s="44"/>
      <c r="AV379" s="44"/>
      <c r="AW379" s="44"/>
      <c r="AX379" s="44"/>
      <c r="AY379" s="44"/>
      <c r="AZ379" s="44"/>
      <c r="BA379" s="44"/>
      <c r="BB379" s="44"/>
      <c r="BC379" s="44"/>
      <c r="BD379" s="44"/>
      <c r="BE379" s="44"/>
      <c r="BF379" s="44"/>
      <c r="BG379" s="44"/>
      <c r="BH379" s="44"/>
    </row>
    <row r="380" spans="1:60" ht="35.1" customHeight="1" thickBot="1" x14ac:dyDescent="0.45">
      <c r="A380" s="41">
        <f t="shared" si="76"/>
        <v>378</v>
      </c>
      <c r="B380" s="42">
        <f>Hoja2!B387</f>
        <v>0</v>
      </c>
      <c r="C380" s="14">
        <f>Hoja2!P387</f>
        <v>0</v>
      </c>
      <c r="D380" s="16">
        <f>Hoja2!C387</f>
        <v>0</v>
      </c>
      <c r="E380" s="15">
        <f>Hoja4!J387</f>
        <v>0</v>
      </c>
      <c r="F380" s="15">
        <f>Hoja4!N387</f>
        <v>0</v>
      </c>
      <c r="G380" s="15"/>
      <c r="H380" s="15">
        <f t="shared" si="65"/>
        <v>0</v>
      </c>
      <c r="I380" s="15">
        <f t="shared" si="66"/>
        <v>0</v>
      </c>
      <c r="J380" s="289" t="s">
        <v>209</v>
      </c>
      <c r="K380" s="44"/>
      <c r="L380" s="44"/>
      <c r="M380" s="44"/>
      <c r="N380" s="44"/>
      <c r="O380" s="44"/>
      <c r="P380" s="44"/>
      <c r="Q380" s="44"/>
      <c r="R380" s="44"/>
      <c r="S380" s="262">
        <f t="shared" si="67"/>
        <v>0</v>
      </c>
      <c r="T380" s="266" t="str">
        <f t="shared" si="68"/>
        <v>Economico</v>
      </c>
      <c r="U380">
        <f>VLOOKUP(T380,TABLAS!$J$4:$L$9,3,FALSE)</f>
        <v>1320</v>
      </c>
      <c r="V380">
        <f t="shared" si="77"/>
        <v>2026</v>
      </c>
      <c r="W380" t="str">
        <f>INICIO!$C$28</f>
        <v>2026</v>
      </c>
      <c r="X380" s="268">
        <f t="shared" si="69"/>
        <v>0</v>
      </c>
      <c r="Y380" s="269" t="str">
        <f>IF(X380&lt;TABLAS!$P$18,TABLAS!$Q$18,IF(X380&lt;TABLAS!$P$19,TABLAS!$Q$19,IF(X380&lt;TABLAS!$P$20,TABLAS!$Q$20,IF(X380&lt;TABLAS!$P$21,TABLAS!$Q$21,IF(X380&lt;TABLAS!$P$22,TABLAS!$Q$22,IF(X380&lt;TABLAS!$P$23,TABLAS!$Q$23,IF(X380&lt;TABLAS!$P$24,TABLAS!$Q$24,IF(X380&lt;TABLAS!$P$25,TABLAS!$Q$25,IF(X380&lt;TABLAS!$P$26,TABLAS!$Q$26,IF(X380&lt;TABLAS!$P$27,TABLAS!$Q$27,IF(X380&gt;=TABLAS!$O$28,TABLAS!$Q$28)))))))))))</f>
        <v>0 a 5</v>
      </c>
      <c r="Z380" s="262">
        <f>VLOOKUP(Y380,TABLAS!$J$18:$K$28,2,FALSE)</f>
        <v>1</v>
      </c>
      <c r="AA380" s="274" t="s">
        <v>262</v>
      </c>
      <c r="AB380" s="262">
        <f>VLOOKUP(AA380,TABLAS!$K$34:$L$39,2,FALSE)</f>
        <v>1</v>
      </c>
      <c r="AC380" s="262" t="str">
        <f>INICIO!$C$11</f>
        <v>ZONA 6</v>
      </c>
      <c r="AD380" s="263">
        <f>VLOOKUP(AC380,TABLAS!$V$18:$W$28,2,FALSE)</f>
        <v>1.1000000000000001</v>
      </c>
      <c r="AE380" s="44"/>
      <c r="AF380" s="44"/>
      <c r="AG380" s="279">
        <f t="shared" si="70"/>
        <v>0</v>
      </c>
      <c r="AH380" s="255">
        <f>IF($AG380&lt;TABLAS!$O$4,TABLAS!$P$4,IF($AG380&lt;TABLAS!$O$5,TABLAS!$P$5,IF($AG380&lt;TABLAS!$O$6,TABLAS!$P$6,IF($AG380&gt;TABLAS!$N$7,TABLAS!$P$7))))</f>
        <v>1</v>
      </c>
      <c r="AI380" s="255">
        <f>VLOOKUP($AH380,TABLAS!$P$4:$R$7,3,FALSE)</f>
        <v>3.4999999999999996E-3</v>
      </c>
      <c r="AJ380" s="255">
        <f>VLOOKUP($AH$3,TABLAS!$P$4:$R$7,2,FALSE)</f>
        <v>0</v>
      </c>
      <c r="AK380" s="280">
        <f t="shared" si="71"/>
        <v>-3.4999999999999996E-3</v>
      </c>
      <c r="AL380" s="44"/>
      <c r="AM380" s="44"/>
      <c r="AN380" s="281">
        <f t="shared" si="72"/>
        <v>0</v>
      </c>
      <c r="AO380" s="44"/>
      <c r="AP380" s="235">
        <f t="shared" si="73"/>
        <v>0</v>
      </c>
      <c r="AQ380" s="44"/>
      <c r="AR380" s="282">
        <f t="shared" si="74"/>
        <v>0</v>
      </c>
      <c r="AS380" s="283">
        <f t="shared" si="75"/>
        <v>0</v>
      </c>
      <c r="AT380" s="44"/>
      <c r="AU380" s="44"/>
      <c r="AV380" s="44"/>
      <c r="AW380" s="44"/>
      <c r="AX380" s="44"/>
      <c r="AY380" s="44"/>
      <c r="AZ380" s="44"/>
      <c r="BA380" s="44"/>
      <c r="BB380" s="44"/>
      <c r="BC380" s="44"/>
      <c r="BD380" s="44"/>
      <c r="BE380" s="44"/>
      <c r="BF380" s="44"/>
      <c r="BG380" s="44"/>
      <c r="BH380" s="44"/>
    </row>
    <row r="381" spans="1:60" ht="35.1" customHeight="1" thickBot="1" x14ac:dyDescent="0.45">
      <c r="A381" s="41">
        <f t="shared" si="76"/>
        <v>379</v>
      </c>
      <c r="B381" s="42">
        <f>Hoja2!B388</f>
        <v>0</v>
      </c>
      <c r="C381" s="14">
        <f>Hoja2!P388</f>
        <v>0</v>
      </c>
      <c r="D381" s="16">
        <f>Hoja2!C388</f>
        <v>0</v>
      </c>
      <c r="E381" s="15">
        <f>Hoja4!J388</f>
        <v>0</v>
      </c>
      <c r="F381" s="15">
        <f>Hoja4!N388</f>
        <v>0</v>
      </c>
      <c r="G381" s="15"/>
      <c r="H381" s="15">
        <f t="shared" si="65"/>
        <v>0</v>
      </c>
      <c r="I381" s="15">
        <f t="shared" si="66"/>
        <v>0</v>
      </c>
      <c r="J381" s="289" t="s">
        <v>209</v>
      </c>
      <c r="K381" s="44"/>
      <c r="L381" s="44"/>
      <c r="M381" s="44"/>
      <c r="N381" s="44"/>
      <c r="O381" s="44"/>
      <c r="P381" s="44"/>
      <c r="Q381" s="44"/>
      <c r="R381" s="44"/>
      <c r="S381" s="262">
        <f t="shared" si="67"/>
        <v>0</v>
      </c>
      <c r="T381" s="266" t="str">
        <f t="shared" si="68"/>
        <v>Economico</v>
      </c>
      <c r="U381">
        <f>VLOOKUP(T381,TABLAS!$J$4:$L$9,3,FALSE)</f>
        <v>1320</v>
      </c>
      <c r="V381">
        <f t="shared" si="77"/>
        <v>2026</v>
      </c>
      <c r="W381" t="str">
        <f>INICIO!$C$28</f>
        <v>2026</v>
      </c>
      <c r="X381" s="268">
        <f t="shared" si="69"/>
        <v>0</v>
      </c>
      <c r="Y381" s="269" t="str">
        <f>IF(X381&lt;TABLAS!$P$18,TABLAS!$Q$18,IF(X381&lt;TABLAS!$P$19,TABLAS!$Q$19,IF(X381&lt;TABLAS!$P$20,TABLAS!$Q$20,IF(X381&lt;TABLAS!$P$21,TABLAS!$Q$21,IF(X381&lt;TABLAS!$P$22,TABLAS!$Q$22,IF(X381&lt;TABLAS!$P$23,TABLAS!$Q$23,IF(X381&lt;TABLAS!$P$24,TABLAS!$Q$24,IF(X381&lt;TABLAS!$P$25,TABLAS!$Q$25,IF(X381&lt;TABLAS!$P$26,TABLAS!$Q$26,IF(X381&lt;TABLAS!$P$27,TABLAS!$Q$27,IF(X381&gt;=TABLAS!$O$28,TABLAS!$Q$28)))))))))))</f>
        <v>0 a 5</v>
      </c>
      <c r="Z381" s="262">
        <f>VLOOKUP(Y381,TABLAS!$J$18:$K$28,2,FALSE)</f>
        <v>1</v>
      </c>
      <c r="AA381" s="274" t="s">
        <v>262</v>
      </c>
      <c r="AB381" s="262">
        <f>VLOOKUP(AA381,TABLAS!$K$34:$L$39,2,FALSE)</f>
        <v>1</v>
      </c>
      <c r="AC381" s="262" t="str">
        <f>INICIO!$C$11</f>
        <v>ZONA 6</v>
      </c>
      <c r="AD381" s="263">
        <f>VLOOKUP(AC381,TABLAS!$V$18:$W$28,2,FALSE)</f>
        <v>1.1000000000000001</v>
      </c>
      <c r="AE381" s="44"/>
      <c r="AF381" s="44"/>
      <c r="AG381" s="279">
        <f t="shared" si="70"/>
        <v>0</v>
      </c>
      <c r="AH381" s="255">
        <f>IF($AG381&lt;TABLAS!$O$4,TABLAS!$P$4,IF($AG381&lt;TABLAS!$O$5,TABLAS!$P$5,IF($AG381&lt;TABLAS!$O$6,TABLAS!$P$6,IF($AG381&gt;TABLAS!$N$7,TABLAS!$P$7))))</f>
        <v>1</v>
      </c>
      <c r="AI381" s="255">
        <f>VLOOKUP($AH381,TABLAS!$P$4:$R$7,3,FALSE)</f>
        <v>3.4999999999999996E-3</v>
      </c>
      <c r="AJ381" s="255">
        <f>VLOOKUP($AH$3,TABLAS!$P$4:$R$7,2,FALSE)</f>
        <v>0</v>
      </c>
      <c r="AK381" s="280">
        <f t="shared" si="71"/>
        <v>-3.4999999999999996E-3</v>
      </c>
      <c r="AL381" s="44"/>
      <c r="AM381" s="44"/>
      <c r="AN381" s="281">
        <f t="shared" si="72"/>
        <v>0</v>
      </c>
      <c r="AO381" s="44"/>
      <c r="AP381" s="235">
        <f t="shared" si="73"/>
        <v>0</v>
      </c>
      <c r="AQ381" s="44"/>
      <c r="AR381" s="282">
        <f t="shared" si="74"/>
        <v>0</v>
      </c>
      <c r="AS381" s="283">
        <f t="shared" si="75"/>
        <v>0</v>
      </c>
      <c r="AT381" s="44"/>
      <c r="AU381" s="44"/>
      <c r="AV381" s="44"/>
      <c r="AW381" s="44"/>
      <c r="AX381" s="44"/>
      <c r="AY381" s="44"/>
      <c r="AZ381" s="44"/>
      <c r="BA381" s="44"/>
      <c r="BB381" s="44"/>
      <c r="BC381" s="44"/>
      <c r="BD381" s="44"/>
      <c r="BE381" s="44"/>
      <c r="BF381" s="44"/>
      <c r="BG381" s="44"/>
      <c r="BH381" s="44"/>
    </row>
    <row r="382" spans="1:60" ht="35.1" customHeight="1" thickBot="1" x14ac:dyDescent="0.45">
      <c r="A382" s="22">
        <f t="shared" si="76"/>
        <v>380</v>
      </c>
      <c r="B382" s="43">
        <f>Hoja2!B389</f>
        <v>0</v>
      </c>
      <c r="C382" s="38">
        <f>Hoja2!P389</f>
        <v>0</v>
      </c>
      <c r="D382" s="39">
        <f>Hoja2!C389</f>
        <v>0</v>
      </c>
      <c r="E382" s="40">
        <f>Hoja4!J389</f>
        <v>0</v>
      </c>
      <c r="F382" s="40">
        <f>Hoja4!N389</f>
        <v>0</v>
      </c>
      <c r="G382" s="40"/>
      <c r="H382" s="40">
        <f t="shared" si="65"/>
        <v>0</v>
      </c>
      <c r="I382" s="40">
        <f t="shared" si="66"/>
        <v>0</v>
      </c>
      <c r="J382" s="290" t="s">
        <v>209</v>
      </c>
      <c r="K382" s="44"/>
      <c r="L382" s="44"/>
      <c r="M382" s="44"/>
      <c r="N382" s="44"/>
      <c r="O382" s="44"/>
      <c r="P382" s="44"/>
      <c r="Q382" s="44"/>
      <c r="R382" s="44"/>
      <c r="S382" s="262">
        <f t="shared" si="67"/>
        <v>0</v>
      </c>
      <c r="T382" s="266" t="str">
        <f t="shared" si="68"/>
        <v>Economico</v>
      </c>
      <c r="U382">
        <f>VLOOKUP(T382,TABLAS!$J$4:$L$9,3,FALSE)</f>
        <v>1320</v>
      </c>
      <c r="V382">
        <f t="shared" si="77"/>
        <v>2026</v>
      </c>
      <c r="W382" t="str">
        <f>INICIO!$C$28</f>
        <v>2026</v>
      </c>
      <c r="X382" s="268">
        <f t="shared" si="69"/>
        <v>0</v>
      </c>
      <c r="Y382" s="269" t="str">
        <f>IF(X382&lt;TABLAS!$P$18,TABLAS!$Q$18,IF(X382&lt;TABLAS!$P$19,TABLAS!$Q$19,IF(X382&lt;TABLAS!$P$20,TABLAS!$Q$20,IF(X382&lt;TABLAS!$P$21,TABLAS!$Q$21,IF(X382&lt;TABLAS!$P$22,TABLAS!$Q$22,IF(X382&lt;TABLAS!$P$23,TABLAS!$Q$23,IF(X382&lt;TABLAS!$P$24,TABLAS!$Q$24,IF(X382&lt;TABLAS!$P$25,TABLAS!$Q$25,IF(X382&lt;TABLAS!$P$26,TABLAS!$Q$26,IF(X382&lt;TABLAS!$P$27,TABLAS!$Q$27,IF(X382&gt;=TABLAS!$O$28,TABLAS!$Q$28)))))))))))</f>
        <v>0 a 5</v>
      </c>
      <c r="Z382" s="262">
        <f>VLOOKUP(Y382,TABLAS!$J$18:$K$28,2,FALSE)</f>
        <v>1</v>
      </c>
      <c r="AA382" s="274" t="s">
        <v>262</v>
      </c>
      <c r="AB382" s="262">
        <f>VLOOKUP(AA382,TABLAS!$K$34:$L$39,2,FALSE)</f>
        <v>1</v>
      </c>
      <c r="AC382" s="262" t="str">
        <f>INICIO!$C$11</f>
        <v>ZONA 6</v>
      </c>
      <c r="AD382" s="263">
        <f>VLOOKUP(AC382,TABLAS!$V$18:$W$28,2,FALSE)</f>
        <v>1.1000000000000001</v>
      </c>
      <c r="AE382" s="44"/>
      <c r="AF382" s="44"/>
      <c r="AG382" s="279">
        <f t="shared" si="70"/>
        <v>0</v>
      </c>
      <c r="AH382" s="255">
        <f>IF($AG382&lt;TABLAS!$O$4,TABLAS!$P$4,IF($AG382&lt;TABLAS!$O$5,TABLAS!$P$5,IF($AG382&lt;TABLAS!$O$6,TABLAS!$P$6,IF($AG382&gt;TABLAS!$N$7,TABLAS!$P$7))))</f>
        <v>1</v>
      </c>
      <c r="AI382" s="255">
        <f>VLOOKUP($AH382,TABLAS!$P$4:$R$7,3,FALSE)</f>
        <v>3.4999999999999996E-3</v>
      </c>
      <c r="AJ382" s="255">
        <f>VLOOKUP($AH$3,TABLAS!$P$4:$R$7,2,FALSE)</f>
        <v>0</v>
      </c>
      <c r="AK382" s="280">
        <f t="shared" si="71"/>
        <v>-3.4999999999999996E-3</v>
      </c>
      <c r="AL382" s="44"/>
      <c r="AM382" s="44"/>
      <c r="AN382" s="281">
        <f t="shared" si="72"/>
        <v>0</v>
      </c>
      <c r="AO382" s="44"/>
      <c r="AP382" s="235">
        <f t="shared" si="73"/>
        <v>0</v>
      </c>
      <c r="AQ382" s="44"/>
      <c r="AR382" s="282">
        <f t="shared" si="74"/>
        <v>0</v>
      </c>
      <c r="AS382" s="283">
        <f t="shared" si="75"/>
        <v>0</v>
      </c>
      <c r="AT382" s="44"/>
      <c r="AU382" s="44"/>
      <c r="AV382" s="44"/>
      <c r="AW382" s="44"/>
      <c r="AX382" s="44"/>
      <c r="AY382" s="44"/>
      <c r="AZ382" s="44"/>
      <c r="BA382" s="44"/>
      <c r="BB382" s="44"/>
      <c r="BC382" s="44"/>
      <c r="BD382" s="44"/>
      <c r="BE382" s="44"/>
      <c r="BF382" s="44"/>
      <c r="BG382" s="44"/>
      <c r="BH382" s="44"/>
    </row>
    <row r="383" spans="1:60" ht="35.1" customHeight="1" thickBot="1" x14ac:dyDescent="0.45">
      <c r="A383" s="41">
        <f t="shared" si="76"/>
        <v>381</v>
      </c>
      <c r="B383" s="42">
        <f>Hoja2!B390</f>
        <v>0</v>
      </c>
      <c r="C383" s="14">
        <f>Hoja2!P390</f>
        <v>0</v>
      </c>
      <c r="D383" s="16">
        <f>Hoja2!C390</f>
        <v>0</v>
      </c>
      <c r="E383" s="15">
        <f>Hoja4!J390</f>
        <v>0</v>
      </c>
      <c r="F383" s="15">
        <f>Hoja4!N390</f>
        <v>0</v>
      </c>
      <c r="G383" s="15"/>
      <c r="H383" s="15">
        <f t="shared" si="65"/>
        <v>0</v>
      </c>
      <c r="I383" s="15">
        <f t="shared" si="66"/>
        <v>0</v>
      </c>
      <c r="J383" s="289" t="s">
        <v>209</v>
      </c>
      <c r="K383" s="44"/>
      <c r="L383" s="44"/>
      <c r="M383" s="44"/>
      <c r="N383" s="44"/>
      <c r="O383" s="44"/>
      <c r="P383" s="44"/>
      <c r="Q383" s="44"/>
      <c r="R383" s="44"/>
      <c r="S383" s="262">
        <f t="shared" si="67"/>
        <v>0</v>
      </c>
      <c r="T383" s="266" t="str">
        <f t="shared" si="68"/>
        <v>Economico</v>
      </c>
      <c r="U383">
        <f>VLOOKUP(T383,TABLAS!$J$4:$L$9,3,FALSE)</f>
        <v>1320</v>
      </c>
      <c r="V383">
        <f t="shared" si="77"/>
        <v>2026</v>
      </c>
      <c r="W383" t="str">
        <f>INICIO!$C$28</f>
        <v>2026</v>
      </c>
      <c r="X383" s="268">
        <f t="shared" si="69"/>
        <v>0</v>
      </c>
      <c r="Y383" s="269" t="str">
        <f>IF(X383&lt;TABLAS!$P$18,TABLAS!$Q$18,IF(X383&lt;TABLAS!$P$19,TABLAS!$Q$19,IF(X383&lt;TABLAS!$P$20,TABLAS!$Q$20,IF(X383&lt;TABLAS!$P$21,TABLAS!$Q$21,IF(X383&lt;TABLAS!$P$22,TABLAS!$Q$22,IF(X383&lt;TABLAS!$P$23,TABLAS!$Q$23,IF(X383&lt;TABLAS!$P$24,TABLAS!$Q$24,IF(X383&lt;TABLAS!$P$25,TABLAS!$Q$25,IF(X383&lt;TABLAS!$P$26,TABLAS!$Q$26,IF(X383&lt;TABLAS!$P$27,TABLAS!$Q$27,IF(X383&gt;=TABLAS!$O$28,TABLAS!$Q$28)))))))))))</f>
        <v>0 a 5</v>
      </c>
      <c r="Z383" s="262">
        <f>VLOOKUP(Y383,TABLAS!$J$18:$K$28,2,FALSE)</f>
        <v>1</v>
      </c>
      <c r="AA383" s="274" t="s">
        <v>262</v>
      </c>
      <c r="AB383" s="262">
        <f>VLOOKUP(AA383,TABLAS!$K$34:$L$39,2,FALSE)</f>
        <v>1</v>
      </c>
      <c r="AC383" s="262" t="str">
        <f>INICIO!$C$11</f>
        <v>ZONA 6</v>
      </c>
      <c r="AD383" s="263">
        <f>VLOOKUP(AC383,TABLAS!$V$18:$W$28,2,FALSE)</f>
        <v>1.1000000000000001</v>
      </c>
      <c r="AE383" s="44"/>
      <c r="AF383" s="44"/>
      <c r="AG383" s="279">
        <f t="shared" si="70"/>
        <v>0</v>
      </c>
      <c r="AH383" s="255">
        <f>IF($AG383&lt;TABLAS!$O$4,TABLAS!$P$4,IF($AG383&lt;TABLAS!$O$5,TABLAS!$P$5,IF($AG383&lt;TABLAS!$O$6,TABLAS!$P$6,IF($AG383&gt;TABLAS!$N$7,TABLAS!$P$7))))</f>
        <v>1</v>
      </c>
      <c r="AI383" s="255">
        <f>VLOOKUP($AH383,TABLAS!$P$4:$R$7,3,FALSE)</f>
        <v>3.4999999999999996E-3</v>
      </c>
      <c r="AJ383" s="255">
        <f>VLOOKUP($AH$3,TABLAS!$P$4:$R$7,2,FALSE)</f>
        <v>0</v>
      </c>
      <c r="AK383" s="280">
        <f t="shared" si="71"/>
        <v>-3.4999999999999996E-3</v>
      </c>
      <c r="AL383" s="44"/>
      <c r="AM383" s="44"/>
      <c r="AN383" s="281">
        <f t="shared" si="72"/>
        <v>0</v>
      </c>
      <c r="AO383" s="44"/>
      <c r="AP383" s="235">
        <f t="shared" si="73"/>
        <v>0</v>
      </c>
      <c r="AQ383" s="44"/>
      <c r="AR383" s="282">
        <f t="shared" si="74"/>
        <v>0</v>
      </c>
      <c r="AS383" s="283">
        <f t="shared" si="75"/>
        <v>0</v>
      </c>
      <c r="AT383" s="44"/>
      <c r="AU383" s="44"/>
      <c r="AV383" s="44"/>
      <c r="AW383" s="44"/>
      <c r="AX383" s="44"/>
      <c r="AY383" s="44"/>
      <c r="AZ383" s="44"/>
      <c r="BA383" s="44"/>
      <c r="BB383" s="44"/>
      <c r="BC383" s="44"/>
      <c r="BD383" s="44"/>
      <c r="BE383" s="44"/>
      <c r="BF383" s="44"/>
      <c r="BG383" s="44"/>
      <c r="BH383" s="44"/>
    </row>
    <row r="384" spans="1:60" ht="35.1" customHeight="1" thickBot="1" x14ac:dyDescent="0.45">
      <c r="A384" s="41">
        <f t="shared" si="76"/>
        <v>382</v>
      </c>
      <c r="B384" s="42">
        <f>Hoja2!B391</f>
        <v>0</v>
      </c>
      <c r="C384" s="14">
        <f>Hoja2!P391</f>
        <v>0</v>
      </c>
      <c r="D384" s="16">
        <f>Hoja2!C391</f>
        <v>0</v>
      </c>
      <c r="E384" s="15">
        <f>Hoja4!J391</f>
        <v>0</v>
      </c>
      <c r="F384" s="15">
        <f>Hoja4!N391</f>
        <v>0</v>
      </c>
      <c r="G384" s="15"/>
      <c r="H384" s="15">
        <f t="shared" si="65"/>
        <v>0</v>
      </c>
      <c r="I384" s="15">
        <f t="shared" si="66"/>
        <v>0</v>
      </c>
      <c r="J384" s="289" t="s">
        <v>209</v>
      </c>
      <c r="K384" s="44"/>
      <c r="L384" s="44"/>
      <c r="M384" s="44"/>
      <c r="N384" s="44"/>
      <c r="O384" s="44"/>
      <c r="P384" s="44"/>
      <c r="Q384" s="44"/>
      <c r="R384" s="44"/>
      <c r="S384" s="262">
        <f t="shared" si="67"/>
        <v>0</v>
      </c>
      <c r="T384" s="266" t="str">
        <f t="shared" si="68"/>
        <v>Economico</v>
      </c>
      <c r="U384">
        <f>VLOOKUP(T384,TABLAS!$J$4:$L$9,3,FALSE)</f>
        <v>1320</v>
      </c>
      <c r="V384">
        <f t="shared" si="77"/>
        <v>2026</v>
      </c>
      <c r="W384" t="str">
        <f>INICIO!$C$28</f>
        <v>2026</v>
      </c>
      <c r="X384" s="268">
        <f t="shared" si="69"/>
        <v>0</v>
      </c>
      <c r="Y384" s="269" t="str">
        <f>IF(X384&lt;TABLAS!$P$18,TABLAS!$Q$18,IF(X384&lt;TABLAS!$P$19,TABLAS!$Q$19,IF(X384&lt;TABLAS!$P$20,TABLAS!$Q$20,IF(X384&lt;TABLAS!$P$21,TABLAS!$Q$21,IF(X384&lt;TABLAS!$P$22,TABLAS!$Q$22,IF(X384&lt;TABLAS!$P$23,TABLAS!$Q$23,IF(X384&lt;TABLAS!$P$24,TABLAS!$Q$24,IF(X384&lt;TABLAS!$P$25,TABLAS!$Q$25,IF(X384&lt;TABLAS!$P$26,TABLAS!$Q$26,IF(X384&lt;TABLAS!$P$27,TABLAS!$Q$27,IF(X384&gt;=TABLAS!$O$28,TABLAS!$Q$28)))))))))))</f>
        <v>0 a 5</v>
      </c>
      <c r="Z384" s="262">
        <f>VLOOKUP(Y384,TABLAS!$J$18:$K$28,2,FALSE)</f>
        <v>1</v>
      </c>
      <c r="AA384" s="274" t="s">
        <v>262</v>
      </c>
      <c r="AB384" s="262">
        <f>VLOOKUP(AA384,TABLAS!$K$34:$L$39,2,FALSE)</f>
        <v>1</v>
      </c>
      <c r="AC384" s="262" t="str">
        <f>INICIO!$C$11</f>
        <v>ZONA 6</v>
      </c>
      <c r="AD384" s="263">
        <f>VLOOKUP(AC384,TABLAS!$V$18:$W$28,2,FALSE)</f>
        <v>1.1000000000000001</v>
      </c>
      <c r="AE384" s="44"/>
      <c r="AF384" s="44"/>
      <c r="AG384" s="279">
        <f t="shared" si="70"/>
        <v>0</v>
      </c>
      <c r="AH384" s="255">
        <f>IF($AG384&lt;TABLAS!$O$4,TABLAS!$P$4,IF($AG384&lt;TABLAS!$O$5,TABLAS!$P$5,IF($AG384&lt;TABLAS!$O$6,TABLAS!$P$6,IF($AG384&gt;TABLAS!$N$7,TABLAS!$P$7))))</f>
        <v>1</v>
      </c>
      <c r="AI384" s="255">
        <f>VLOOKUP($AH384,TABLAS!$P$4:$R$7,3,FALSE)</f>
        <v>3.4999999999999996E-3</v>
      </c>
      <c r="AJ384" s="255">
        <f>VLOOKUP($AH$3,TABLAS!$P$4:$R$7,2,FALSE)</f>
        <v>0</v>
      </c>
      <c r="AK384" s="280">
        <f t="shared" si="71"/>
        <v>-3.4999999999999996E-3</v>
      </c>
      <c r="AL384" s="44"/>
      <c r="AM384" s="44"/>
      <c r="AN384" s="281">
        <f t="shared" si="72"/>
        <v>0</v>
      </c>
      <c r="AO384" s="44"/>
      <c r="AP384" s="235">
        <f t="shared" si="73"/>
        <v>0</v>
      </c>
      <c r="AQ384" s="44"/>
      <c r="AR384" s="282">
        <f t="shared" si="74"/>
        <v>0</v>
      </c>
      <c r="AS384" s="283">
        <f t="shared" si="75"/>
        <v>0</v>
      </c>
      <c r="AT384" s="44"/>
      <c r="AU384" s="44"/>
      <c r="AV384" s="44"/>
      <c r="AW384" s="44"/>
      <c r="AX384" s="44"/>
      <c r="AY384" s="44"/>
      <c r="AZ384" s="44"/>
      <c r="BA384" s="44"/>
      <c r="BB384" s="44"/>
      <c r="BC384" s="44"/>
      <c r="BD384" s="44"/>
      <c r="BE384" s="44"/>
      <c r="BF384" s="44"/>
      <c r="BG384" s="44"/>
      <c r="BH384" s="44"/>
    </row>
    <row r="385" spans="1:60" ht="35.1" customHeight="1" thickBot="1" x14ac:dyDescent="0.45">
      <c r="A385" s="41">
        <f t="shared" si="76"/>
        <v>383</v>
      </c>
      <c r="B385" s="42">
        <f>Hoja2!B392</f>
        <v>0</v>
      </c>
      <c r="C385" s="14">
        <f>Hoja2!P392</f>
        <v>0</v>
      </c>
      <c r="D385" s="16">
        <f>Hoja2!C392</f>
        <v>0</v>
      </c>
      <c r="E385" s="15">
        <f>Hoja4!J392</f>
        <v>0</v>
      </c>
      <c r="F385" s="15">
        <f>Hoja4!N392</f>
        <v>0</v>
      </c>
      <c r="G385" s="15"/>
      <c r="H385" s="15">
        <f t="shared" si="65"/>
        <v>0</v>
      </c>
      <c r="I385" s="15">
        <f t="shared" si="66"/>
        <v>0</v>
      </c>
      <c r="J385" s="289" t="s">
        <v>209</v>
      </c>
      <c r="K385" s="44"/>
      <c r="L385" s="44"/>
      <c r="M385" s="44"/>
      <c r="N385" s="44"/>
      <c r="O385" s="44"/>
      <c r="P385" s="44"/>
      <c r="Q385" s="44"/>
      <c r="R385" s="44"/>
      <c r="S385" s="262">
        <f t="shared" si="67"/>
        <v>0</v>
      </c>
      <c r="T385" s="266" t="str">
        <f t="shared" si="68"/>
        <v>Economico</v>
      </c>
      <c r="U385">
        <f>VLOOKUP(T385,TABLAS!$J$4:$L$9,3,FALSE)</f>
        <v>1320</v>
      </c>
      <c r="V385">
        <f t="shared" si="77"/>
        <v>2026</v>
      </c>
      <c r="W385" t="str">
        <f>INICIO!$C$28</f>
        <v>2026</v>
      </c>
      <c r="X385" s="268">
        <f t="shared" si="69"/>
        <v>0</v>
      </c>
      <c r="Y385" s="269" t="str">
        <f>IF(X385&lt;TABLAS!$P$18,TABLAS!$Q$18,IF(X385&lt;TABLAS!$P$19,TABLAS!$Q$19,IF(X385&lt;TABLAS!$P$20,TABLAS!$Q$20,IF(X385&lt;TABLAS!$P$21,TABLAS!$Q$21,IF(X385&lt;TABLAS!$P$22,TABLAS!$Q$22,IF(X385&lt;TABLAS!$P$23,TABLAS!$Q$23,IF(X385&lt;TABLAS!$P$24,TABLAS!$Q$24,IF(X385&lt;TABLAS!$P$25,TABLAS!$Q$25,IF(X385&lt;TABLAS!$P$26,TABLAS!$Q$26,IF(X385&lt;TABLAS!$P$27,TABLAS!$Q$27,IF(X385&gt;=TABLAS!$O$28,TABLAS!$Q$28)))))))))))</f>
        <v>0 a 5</v>
      </c>
      <c r="Z385" s="262">
        <f>VLOOKUP(Y385,TABLAS!$J$18:$K$28,2,FALSE)</f>
        <v>1</v>
      </c>
      <c r="AA385" s="274" t="s">
        <v>262</v>
      </c>
      <c r="AB385" s="262">
        <f>VLOOKUP(AA385,TABLAS!$K$34:$L$39,2,FALSE)</f>
        <v>1</v>
      </c>
      <c r="AC385" s="262" t="str">
        <f>INICIO!$C$11</f>
        <v>ZONA 6</v>
      </c>
      <c r="AD385" s="263">
        <f>VLOOKUP(AC385,TABLAS!$V$18:$W$28,2,FALSE)</f>
        <v>1.1000000000000001</v>
      </c>
      <c r="AE385" s="44"/>
      <c r="AF385" s="44"/>
      <c r="AG385" s="279">
        <f t="shared" si="70"/>
        <v>0</v>
      </c>
      <c r="AH385" s="255">
        <f>IF($AG385&lt;TABLAS!$O$4,TABLAS!$P$4,IF($AG385&lt;TABLAS!$O$5,TABLAS!$P$5,IF($AG385&lt;TABLAS!$O$6,TABLAS!$P$6,IF($AG385&gt;TABLAS!$N$7,TABLAS!$P$7))))</f>
        <v>1</v>
      </c>
      <c r="AI385" s="255">
        <f>VLOOKUP($AH385,TABLAS!$P$4:$R$7,3,FALSE)</f>
        <v>3.4999999999999996E-3</v>
      </c>
      <c r="AJ385" s="255">
        <f>VLOOKUP($AH$3,TABLAS!$P$4:$R$7,2,FALSE)</f>
        <v>0</v>
      </c>
      <c r="AK385" s="280">
        <f t="shared" si="71"/>
        <v>-3.4999999999999996E-3</v>
      </c>
      <c r="AL385" s="44"/>
      <c r="AM385" s="44"/>
      <c r="AN385" s="281">
        <f t="shared" si="72"/>
        <v>0</v>
      </c>
      <c r="AO385" s="44"/>
      <c r="AP385" s="235">
        <f t="shared" si="73"/>
        <v>0</v>
      </c>
      <c r="AQ385" s="44"/>
      <c r="AR385" s="282">
        <f t="shared" si="74"/>
        <v>0</v>
      </c>
      <c r="AS385" s="283">
        <f t="shared" si="75"/>
        <v>0</v>
      </c>
      <c r="AT385" s="44"/>
      <c r="AU385" s="44"/>
      <c r="AV385" s="44"/>
      <c r="AW385" s="44"/>
      <c r="AX385" s="44"/>
      <c r="AY385" s="44"/>
      <c r="AZ385" s="44"/>
      <c r="BA385" s="44"/>
      <c r="BB385" s="44"/>
      <c r="BC385" s="44"/>
      <c r="BD385" s="44"/>
      <c r="BE385" s="44"/>
      <c r="BF385" s="44"/>
      <c r="BG385" s="44"/>
      <c r="BH385" s="44"/>
    </row>
    <row r="386" spans="1:60" ht="35.1" customHeight="1" thickBot="1" x14ac:dyDescent="0.45">
      <c r="A386" s="41">
        <f t="shared" si="76"/>
        <v>384</v>
      </c>
      <c r="B386" s="42">
        <f>Hoja2!B393</f>
        <v>0</v>
      </c>
      <c r="C386" s="14">
        <f>Hoja2!P393</f>
        <v>0</v>
      </c>
      <c r="D386" s="16">
        <f>Hoja2!C393</f>
        <v>0</v>
      </c>
      <c r="E386" s="15">
        <f>Hoja4!J393</f>
        <v>0</v>
      </c>
      <c r="F386" s="15">
        <f>Hoja4!N393</f>
        <v>0</v>
      </c>
      <c r="G386" s="15"/>
      <c r="H386" s="15">
        <f t="shared" si="65"/>
        <v>0</v>
      </c>
      <c r="I386" s="15">
        <f t="shared" si="66"/>
        <v>0</v>
      </c>
      <c r="J386" s="289" t="s">
        <v>209</v>
      </c>
      <c r="K386" s="44"/>
      <c r="L386" s="44"/>
      <c r="M386" s="44"/>
      <c r="N386" s="44"/>
      <c r="O386" s="44"/>
      <c r="P386" s="44"/>
      <c r="Q386" s="44"/>
      <c r="R386" s="44"/>
      <c r="S386" s="262">
        <f t="shared" si="67"/>
        <v>0</v>
      </c>
      <c r="T386" s="266" t="str">
        <f t="shared" si="68"/>
        <v>Economico</v>
      </c>
      <c r="U386">
        <f>VLOOKUP(T386,TABLAS!$J$4:$L$9,3,FALSE)</f>
        <v>1320</v>
      </c>
      <c r="V386">
        <f t="shared" si="77"/>
        <v>2026</v>
      </c>
      <c r="W386" t="str">
        <f>INICIO!$C$28</f>
        <v>2026</v>
      </c>
      <c r="X386" s="268">
        <f t="shared" si="69"/>
        <v>0</v>
      </c>
      <c r="Y386" s="269" t="str">
        <f>IF(X386&lt;TABLAS!$P$18,TABLAS!$Q$18,IF(X386&lt;TABLAS!$P$19,TABLAS!$Q$19,IF(X386&lt;TABLAS!$P$20,TABLAS!$Q$20,IF(X386&lt;TABLAS!$P$21,TABLAS!$Q$21,IF(X386&lt;TABLAS!$P$22,TABLAS!$Q$22,IF(X386&lt;TABLAS!$P$23,TABLAS!$Q$23,IF(X386&lt;TABLAS!$P$24,TABLAS!$Q$24,IF(X386&lt;TABLAS!$P$25,TABLAS!$Q$25,IF(X386&lt;TABLAS!$P$26,TABLAS!$Q$26,IF(X386&lt;TABLAS!$P$27,TABLAS!$Q$27,IF(X386&gt;=TABLAS!$O$28,TABLAS!$Q$28)))))))))))</f>
        <v>0 a 5</v>
      </c>
      <c r="Z386" s="262">
        <f>VLOOKUP(Y386,TABLAS!$J$18:$K$28,2,FALSE)</f>
        <v>1</v>
      </c>
      <c r="AA386" s="274" t="s">
        <v>262</v>
      </c>
      <c r="AB386" s="262">
        <f>VLOOKUP(AA386,TABLAS!$K$34:$L$39,2,FALSE)</f>
        <v>1</v>
      </c>
      <c r="AC386" s="262" t="str">
        <f>INICIO!$C$11</f>
        <v>ZONA 6</v>
      </c>
      <c r="AD386" s="263">
        <f>VLOOKUP(AC386,TABLAS!$V$18:$W$28,2,FALSE)</f>
        <v>1.1000000000000001</v>
      </c>
      <c r="AE386" s="44"/>
      <c r="AF386" s="44"/>
      <c r="AG386" s="279">
        <f t="shared" si="70"/>
        <v>0</v>
      </c>
      <c r="AH386" s="255">
        <f>IF($AG386&lt;TABLAS!$O$4,TABLAS!$P$4,IF($AG386&lt;TABLAS!$O$5,TABLAS!$P$5,IF($AG386&lt;TABLAS!$O$6,TABLAS!$P$6,IF($AG386&gt;TABLAS!$N$7,TABLAS!$P$7))))</f>
        <v>1</v>
      </c>
      <c r="AI386" s="255">
        <f>VLOOKUP($AH386,TABLAS!$P$4:$R$7,3,FALSE)</f>
        <v>3.4999999999999996E-3</v>
      </c>
      <c r="AJ386" s="255">
        <f>VLOOKUP($AH$3,TABLAS!$P$4:$R$7,2,FALSE)</f>
        <v>0</v>
      </c>
      <c r="AK386" s="280">
        <f t="shared" si="71"/>
        <v>-3.4999999999999996E-3</v>
      </c>
      <c r="AL386" s="44"/>
      <c r="AM386" s="44"/>
      <c r="AN386" s="281">
        <f t="shared" si="72"/>
        <v>0</v>
      </c>
      <c r="AO386" s="44"/>
      <c r="AP386" s="235">
        <f t="shared" si="73"/>
        <v>0</v>
      </c>
      <c r="AQ386" s="44"/>
      <c r="AR386" s="282">
        <f t="shared" si="74"/>
        <v>0</v>
      </c>
      <c r="AS386" s="283">
        <f t="shared" si="75"/>
        <v>0</v>
      </c>
      <c r="AT386" s="44"/>
      <c r="AU386" s="44"/>
      <c r="AV386" s="44"/>
      <c r="AW386" s="44"/>
      <c r="AX386" s="44"/>
      <c r="AY386" s="44"/>
      <c r="AZ386" s="44"/>
      <c r="BA386" s="44"/>
      <c r="BB386" s="44"/>
      <c r="BC386" s="44"/>
      <c r="BD386" s="44"/>
      <c r="BE386" s="44"/>
      <c r="BF386" s="44"/>
      <c r="BG386" s="44"/>
      <c r="BH386" s="44"/>
    </row>
    <row r="387" spans="1:60" ht="35.1" customHeight="1" thickBot="1" x14ac:dyDescent="0.45">
      <c r="A387" s="22">
        <f t="shared" si="76"/>
        <v>385</v>
      </c>
      <c r="B387" s="43">
        <f>Hoja2!B394</f>
        <v>0</v>
      </c>
      <c r="C387" s="38">
        <f>Hoja2!P394</f>
        <v>0</v>
      </c>
      <c r="D387" s="39">
        <f>Hoja2!C394</f>
        <v>0</v>
      </c>
      <c r="E387" s="40">
        <f>Hoja4!J394</f>
        <v>0</v>
      </c>
      <c r="F387" s="40">
        <f>Hoja4!N394</f>
        <v>0</v>
      </c>
      <c r="G387" s="40"/>
      <c r="H387" s="40">
        <f t="shared" si="65"/>
        <v>0</v>
      </c>
      <c r="I387" s="40">
        <f t="shared" si="66"/>
        <v>0</v>
      </c>
      <c r="J387" s="290" t="s">
        <v>209</v>
      </c>
      <c r="K387" s="44"/>
      <c r="L387" s="44"/>
      <c r="M387" s="44"/>
      <c r="N387" s="44"/>
      <c r="O387" s="44"/>
      <c r="P387" s="44"/>
      <c r="Q387" s="44"/>
      <c r="R387" s="44"/>
      <c r="S387" s="262">
        <f t="shared" si="67"/>
        <v>0</v>
      </c>
      <c r="T387" s="266" t="str">
        <f t="shared" si="68"/>
        <v>Economico</v>
      </c>
      <c r="U387">
        <f>VLOOKUP(T387,TABLAS!$J$4:$L$9,3,FALSE)</f>
        <v>1320</v>
      </c>
      <c r="V387">
        <f t="shared" si="77"/>
        <v>2026</v>
      </c>
      <c r="W387" t="str">
        <f>INICIO!$C$28</f>
        <v>2026</v>
      </c>
      <c r="X387" s="268">
        <f t="shared" si="69"/>
        <v>0</v>
      </c>
      <c r="Y387" s="269" t="str">
        <f>IF(X387&lt;TABLAS!$P$18,TABLAS!$Q$18,IF(X387&lt;TABLAS!$P$19,TABLAS!$Q$19,IF(X387&lt;TABLAS!$P$20,TABLAS!$Q$20,IF(X387&lt;TABLAS!$P$21,TABLAS!$Q$21,IF(X387&lt;TABLAS!$P$22,TABLAS!$Q$22,IF(X387&lt;TABLAS!$P$23,TABLAS!$Q$23,IF(X387&lt;TABLAS!$P$24,TABLAS!$Q$24,IF(X387&lt;TABLAS!$P$25,TABLAS!$Q$25,IF(X387&lt;TABLAS!$P$26,TABLAS!$Q$26,IF(X387&lt;TABLAS!$P$27,TABLAS!$Q$27,IF(X387&gt;=TABLAS!$O$28,TABLAS!$Q$28)))))))))))</f>
        <v>0 a 5</v>
      </c>
      <c r="Z387" s="262">
        <f>VLOOKUP(Y387,TABLAS!$J$18:$K$28,2,FALSE)</f>
        <v>1</v>
      </c>
      <c r="AA387" s="274" t="s">
        <v>262</v>
      </c>
      <c r="AB387" s="262">
        <f>VLOOKUP(AA387,TABLAS!$K$34:$L$39,2,FALSE)</f>
        <v>1</v>
      </c>
      <c r="AC387" s="262" t="str">
        <f>INICIO!$C$11</f>
        <v>ZONA 6</v>
      </c>
      <c r="AD387" s="263">
        <f>VLOOKUP(AC387,TABLAS!$V$18:$W$28,2,FALSE)</f>
        <v>1.1000000000000001</v>
      </c>
      <c r="AE387" s="44"/>
      <c r="AF387" s="44"/>
      <c r="AG387" s="279">
        <f t="shared" si="70"/>
        <v>0</v>
      </c>
      <c r="AH387" s="255">
        <f>IF($AG387&lt;TABLAS!$O$4,TABLAS!$P$4,IF($AG387&lt;TABLAS!$O$5,TABLAS!$P$5,IF($AG387&lt;TABLAS!$O$6,TABLAS!$P$6,IF($AG387&gt;TABLAS!$N$7,TABLAS!$P$7))))</f>
        <v>1</v>
      </c>
      <c r="AI387" s="255">
        <f>VLOOKUP($AH387,TABLAS!$P$4:$R$7,3,FALSE)</f>
        <v>3.4999999999999996E-3</v>
      </c>
      <c r="AJ387" s="255">
        <f>VLOOKUP($AH$3,TABLAS!$P$4:$R$7,2,FALSE)</f>
        <v>0</v>
      </c>
      <c r="AK387" s="280">
        <f t="shared" si="71"/>
        <v>-3.4999999999999996E-3</v>
      </c>
      <c r="AL387" s="44"/>
      <c r="AM387" s="44"/>
      <c r="AN387" s="281">
        <f t="shared" si="72"/>
        <v>0</v>
      </c>
      <c r="AO387" s="44"/>
      <c r="AP387" s="235">
        <f t="shared" si="73"/>
        <v>0</v>
      </c>
      <c r="AQ387" s="44"/>
      <c r="AR387" s="282">
        <f t="shared" si="74"/>
        <v>0</v>
      </c>
      <c r="AS387" s="283">
        <f t="shared" si="75"/>
        <v>0</v>
      </c>
      <c r="AT387" s="44"/>
      <c r="AU387" s="44"/>
      <c r="AV387" s="44"/>
      <c r="AW387" s="44"/>
      <c r="AX387" s="44"/>
      <c r="AY387" s="44"/>
      <c r="AZ387" s="44"/>
      <c r="BA387" s="44"/>
      <c r="BB387" s="44"/>
      <c r="BC387" s="44"/>
      <c r="BD387" s="44"/>
      <c r="BE387" s="44"/>
      <c r="BF387" s="44"/>
      <c r="BG387" s="44"/>
      <c r="BH387" s="44"/>
    </row>
    <row r="388" spans="1:60" ht="35.1" customHeight="1" thickBot="1" x14ac:dyDescent="0.45">
      <c r="A388" s="41">
        <f t="shared" si="76"/>
        <v>386</v>
      </c>
      <c r="B388" s="42">
        <f>Hoja2!B395</f>
        <v>0</v>
      </c>
      <c r="C388" s="14">
        <f>Hoja2!P395</f>
        <v>0</v>
      </c>
      <c r="D388" s="16">
        <f>Hoja2!C395</f>
        <v>0</v>
      </c>
      <c r="E388" s="15">
        <f>Hoja4!J395</f>
        <v>0</v>
      </c>
      <c r="F388" s="15">
        <f>Hoja4!N395</f>
        <v>0</v>
      </c>
      <c r="G388" s="15"/>
      <c r="H388" s="15">
        <f t="shared" ref="H388:H451" si="78">AG388</f>
        <v>0</v>
      </c>
      <c r="I388" s="15">
        <f t="shared" ref="I388:I451" si="79">AS388</f>
        <v>0</v>
      </c>
      <c r="J388" s="289" t="s">
        <v>209</v>
      </c>
      <c r="K388" s="44"/>
      <c r="L388" s="44"/>
      <c r="M388" s="44"/>
      <c r="N388" s="44"/>
      <c r="O388" s="44"/>
      <c r="P388" s="44"/>
      <c r="Q388" s="44"/>
      <c r="R388" s="44"/>
      <c r="S388" s="262">
        <f t="shared" ref="S388:S451" si="80">E388+F388</f>
        <v>0</v>
      </c>
      <c r="T388" s="266" t="str">
        <f t="shared" ref="T388:T451" si="81">J388</f>
        <v>Economico</v>
      </c>
      <c r="U388">
        <f>VLOOKUP(T388,TABLAS!$J$4:$L$9,3,FALSE)</f>
        <v>1320</v>
      </c>
      <c r="V388">
        <f t="shared" si="77"/>
        <v>2026</v>
      </c>
      <c r="W388" t="str">
        <f>INICIO!$C$28</f>
        <v>2026</v>
      </c>
      <c r="X388" s="268">
        <f t="shared" ref="X388:X451" si="82">V388-W388</f>
        <v>0</v>
      </c>
      <c r="Y388" s="269" t="str">
        <f>IF(X388&lt;TABLAS!$P$18,TABLAS!$Q$18,IF(X388&lt;TABLAS!$P$19,TABLAS!$Q$19,IF(X388&lt;TABLAS!$P$20,TABLAS!$Q$20,IF(X388&lt;TABLAS!$P$21,TABLAS!$Q$21,IF(X388&lt;TABLAS!$P$22,TABLAS!$Q$22,IF(X388&lt;TABLAS!$P$23,TABLAS!$Q$23,IF(X388&lt;TABLAS!$P$24,TABLAS!$Q$24,IF(X388&lt;TABLAS!$P$25,TABLAS!$Q$25,IF(X388&lt;TABLAS!$P$26,TABLAS!$Q$26,IF(X388&lt;TABLAS!$P$27,TABLAS!$Q$27,IF(X388&gt;=TABLAS!$O$28,TABLAS!$Q$28)))))))))))</f>
        <v>0 a 5</v>
      </c>
      <c r="Z388" s="262">
        <f>VLOOKUP(Y388,TABLAS!$J$18:$K$28,2,FALSE)</f>
        <v>1</v>
      </c>
      <c r="AA388" s="274" t="s">
        <v>262</v>
      </c>
      <c r="AB388" s="262">
        <f>VLOOKUP(AA388,TABLAS!$K$34:$L$39,2,FALSE)</f>
        <v>1</v>
      </c>
      <c r="AC388" s="262" t="str">
        <f>INICIO!$C$11</f>
        <v>ZONA 6</v>
      </c>
      <c r="AD388" s="263">
        <f>VLOOKUP(AC388,TABLAS!$V$18:$W$28,2,FALSE)</f>
        <v>1.1000000000000001</v>
      </c>
      <c r="AE388" s="44"/>
      <c r="AF388" s="44"/>
      <c r="AG388" s="279">
        <f t="shared" ref="AG388:AG451" si="83">S388*U388*Z388*AB388*AD388</f>
        <v>0</v>
      </c>
      <c r="AH388" s="255">
        <f>IF($AG388&lt;TABLAS!$O$4,TABLAS!$P$4,IF($AG388&lt;TABLAS!$O$5,TABLAS!$P$5,IF($AG388&lt;TABLAS!$O$6,TABLAS!$P$6,IF($AG388&gt;TABLAS!$N$7,TABLAS!$P$7))))</f>
        <v>1</v>
      </c>
      <c r="AI388" s="255">
        <f>VLOOKUP($AH388,TABLAS!$P$4:$R$7,3,FALSE)</f>
        <v>3.4999999999999996E-3</v>
      </c>
      <c r="AJ388" s="255">
        <f>VLOOKUP($AH$3,TABLAS!$P$4:$R$7,2,FALSE)</f>
        <v>0</v>
      </c>
      <c r="AK388" s="280">
        <f t="shared" ref="AK388:AK451" si="84">((AG388-AH388)*AI388)+AJ388</f>
        <v>-3.4999999999999996E-3</v>
      </c>
      <c r="AL388" s="44"/>
      <c r="AM388" s="44"/>
      <c r="AN388" s="281">
        <f t="shared" ref="AN388:AN451" si="85">ROUND(AK388,0)</f>
        <v>0</v>
      </c>
      <c r="AO388" s="44"/>
      <c r="AP388" s="235">
        <f t="shared" ref="AP388:AP451" si="86">ROUND(((AG388-AH388)*AI388)+AJ388,0)</f>
        <v>0</v>
      </c>
      <c r="AQ388" s="44"/>
      <c r="AR388" s="282">
        <f t="shared" ref="AR388:AR451" si="87">ROUND(AN388*$AR$2,0)</f>
        <v>0</v>
      </c>
      <c r="AS388" s="283">
        <f t="shared" ref="AS388:AS451" si="88">AP388-AR388</f>
        <v>0</v>
      </c>
      <c r="AT388" s="44"/>
      <c r="AU388" s="44"/>
      <c r="AV388" s="44"/>
      <c r="AW388" s="44"/>
      <c r="AX388" s="44"/>
      <c r="AY388" s="44"/>
      <c r="AZ388" s="44"/>
      <c r="BA388" s="44"/>
      <c r="BB388" s="44"/>
      <c r="BC388" s="44"/>
      <c r="BD388" s="44"/>
      <c r="BE388" s="44"/>
      <c r="BF388" s="44"/>
      <c r="BG388" s="44"/>
      <c r="BH388" s="44"/>
    </row>
    <row r="389" spans="1:60" ht="35.1" customHeight="1" thickBot="1" x14ac:dyDescent="0.45">
      <c r="A389" s="41">
        <f t="shared" ref="A389:A452" si="89">A388+1</f>
        <v>387</v>
      </c>
      <c r="B389" s="42">
        <f>Hoja2!B396</f>
        <v>0</v>
      </c>
      <c r="C389" s="14">
        <f>Hoja2!P396</f>
        <v>0</v>
      </c>
      <c r="D389" s="16">
        <f>Hoja2!C396</f>
        <v>0</v>
      </c>
      <c r="E389" s="15">
        <f>Hoja4!J396</f>
        <v>0</v>
      </c>
      <c r="F389" s="15">
        <f>Hoja4!N396</f>
        <v>0</v>
      </c>
      <c r="G389" s="15"/>
      <c r="H389" s="15">
        <f t="shared" si="78"/>
        <v>0</v>
      </c>
      <c r="I389" s="15">
        <f t="shared" si="79"/>
        <v>0</v>
      </c>
      <c r="J389" s="289" t="s">
        <v>209</v>
      </c>
      <c r="K389" s="44"/>
      <c r="L389" s="44"/>
      <c r="M389" s="44"/>
      <c r="N389" s="44"/>
      <c r="O389" s="44"/>
      <c r="P389" s="44"/>
      <c r="Q389" s="44"/>
      <c r="R389" s="44"/>
      <c r="S389" s="262">
        <f t="shared" si="80"/>
        <v>0</v>
      </c>
      <c r="T389" s="266" t="str">
        <f t="shared" si="81"/>
        <v>Economico</v>
      </c>
      <c r="U389">
        <f>VLOOKUP(T389,TABLAS!$J$4:$L$9,3,FALSE)</f>
        <v>1320</v>
      </c>
      <c r="V389">
        <f t="shared" ref="V389:V452" si="90">$V$3</f>
        <v>2026</v>
      </c>
      <c r="W389" t="str">
        <f>INICIO!$C$28</f>
        <v>2026</v>
      </c>
      <c r="X389" s="268">
        <f t="shared" si="82"/>
        <v>0</v>
      </c>
      <c r="Y389" s="269" t="str">
        <f>IF(X389&lt;TABLAS!$P$18,TABLAS!$Q$18,IF(X389&lt;TABLAS!$P$19,TABLAS!$Q$19,IF(X389&lt;TABLAS!$P$20,TABLAS!$Q$20,IF(X389&lt;TABLAS!$P$21,TABLAS!$Q$21,IF(X389&lt;TABLAS!$P$22,TABLAS!$Q$22,IF(X389&lt;TABLAS!$P$23,TABLAS!$Q$23,IF(X389&lt;TABLAS!$P$24,TABLAS!$Q$24,IF(X389&lt;TABLAS!$P$25,TABLAS!$Q$25,IF(X389&lt;TABLAS!$P$26,TABLAS!$Q$26,IF(X389&lt;TABLAS!$P$27,TABLAS!$Q$27,IF(X389&gt;=TABLAS!$O$28,TABLAS!$Q$28)))))))))))</f>
        <v>0 a 5</v>
      </c>
      <c r="Z389" s="262">
        <f>VLOOKUP(Y389,TABLAS!$J$18:$K$28,2,FALSE)</f>
        <v>1</v>
      </c>
      <c r="AA389" s="274" t="s">
        <v>262</v>
      </c>
      <c r="AB389" s="262">
        <f>VLOOKUP(AA389,TABLAS!$K$34:$L$39,2,FALSE)</f>
        <v>1</v>
      </c>
      <c r="AC389" s="262" t="str">
        <f>INICIO!$C$11</f>
        <v>ZONA 6</v>
      </c>
      <c r="AD389" s="263">
        <f>VLOOKUP(AC389,TABLAS!$V$18:$W$28,2,FALSE)</f>
        <v>1.1000000000000001</v>
      </c>
      <c r="AE389" s="44"/>
      <c r="AF389" s="44"/>
      <c r="AG389" s="279">
        <f t="shared" si="83"/>
        <v>0</v>
      </c>
      <c r="AH389" s="255">
        <f>IF($AG389&lt;TABLAS!$O$4,TABLAS!$P$4,IF($AG389&lt;TABLAS!$O$5,TABLAS!$P$5,IF($AG389&lt;TABLAS!$O$6,TABLAS!$P$6,IF($AG389&gt;TABLAS!$N$7,TABLAS!$P$7))))</f>
        <v>1</v>
      </c>
      <c r="AI389" s="255">
        <f>VLOOKUP($AH389,TABLAS!$P$4:$R$7,3,FALSE)</f>
        <v>3.4999999999999996E-3</v>
      </c>
      <c r="AJ389" s="255">
        <f>VLOOKUP($AH$3,TABLAS!$P$4:$R$7,2,FALSE)</f>
        <v>0</v>
      </c>
      <c r="AK389" s="280">
        <f t="shared" si="84"/>
        <v>-3.4999999999999996E-3</v>
      </c>
      <c r="AL389" s="44"/>
      <c r="AM389" s="44"/>
      <c r="AN389" s="281">
        <f t="shared" si="85"/>
        <v>0</v>
      </c>
      <c r="AO389" s="44"/>
      <c r="AP389" s="235">
        <f t="shared" si="86"/>
        <v>0</v>
      </c>
      <c r="AQ389" s="44"/>
      <c r="AR389" s="282">
        <f t="shared" si="87"/>
        <v>0</v>
      </c>
      <c r="AS389" s="283">
        <f t="shared" si="88"/>
        <v>0</v>
      </c>
      <c r="AT389" s="44"/>
      <c r="AU389" s="44"/>
      <c r="AV389" s="44"/>
      <c r="AW389" s="44"/>
      <c r="AX389" s="44"/>
      <c r="AY389" s="44"/>
      <c r="AZ389" s="44"/>
      <c r="BA389" s="44"/>
      <c r="BB389" s="44"/>
      <c r="BC389" s="44"/>
      <c r="BD389" s="44"/>
      <c r="BE389" s="44"/>
      <c r="BF389" s="44"/>
      <c r="BG389" s="44"/>
      <c r="BH389" s="44"/>
    </row>
    <row r="390" spans="1:60" ht="35.1" customHeight="1" thickBot="1" x14ac:dyDescent="0.45">
      <c r="A390" s="41">
        <f t="shared" si="89"/>
        <v>388</v>
      </c>
      <c r="B390" s="42">
        <f>Hoja2!B397</f>
        <v>0</v>
      </c>
      <c r="C390" s="14">
        <f>Hoja2!P397</f>
        <v>0</v>
      </c>
      <c r="D390" s="16">
        <f>Hoja2!C397</f>
        <v>0</v>
      </c>
      <c r="E390" s="15">
        <f>Hoja4!J397</f>
        <v>0</v>
      </c>
      <c r="F390" s="15">
        <f>Hoja4!N397</f>
        <v>0</v>
      </c>
      <c r="G390" s="15"/>
      <c r="H390" s="15">
        <f t="shared" si="78"/>
        <v>0</v>
      </c>
      <c r="I390" s="15">
        <f t="shared" si="79"/>
        <v>0</v>
      </c>
      <c r="J390" s="289" t="s">
        <v>209</v>
      </c>
      <c r="K390" s="44"/>
      <c r="L390" s="44"/>
      <c r="M390" s="44"/>
      <c r="N390" s="44"/>
      <c r="O390" s="44"/>
      <c r="P390" s="44"/>
      <c r="Q390" s="44"/>
      <c r="R390" s="44"/>
      <c r="S390" s="262">
        <f t="shared" si="80"/>
        <v>0</v>
      </c>
      <c r="T390" s="266" t="str">
        <f t="shared" si="81"/>
        <v>Economico</v>
      </c>
      <c r="U390">
        <f>VLOOKUP(T390,TABLAS!$J$4:$L$9,3,FALSE)</f>
        <v>1320</v>
      </c>
      <c r="V390">
        <f t="shared" si="90"/>
        <v>2026</v>
      </c>
      <c r="W390" t="str">
        <f>INICIO!$C$28</f>
        <v>2026</v>
      </c>
      <c r="X390" s="268">
        <f t="shared" si="82"/>
        <v>0</v>
      </c>
      <c r="Y390" s="269" t="str">
        <f>IF(X390&lt;TABLAS!$P$18,TABLAS!$Q$18,IF(X390&lt;TABLAS!$P$19,TABLAS!$Q$19,IF(X390&lt;TABLAS!$P$20,TABLAS!$Q$20,IF(X390&lt;TABLAS!$P$21,TABLAS!$Q$21,IF(X390&lt;TABLAS!$P$22,TABLAS!$Q$22,IF(X390&lt;TABLAS!$P$23,TABLAS!$Q$23,IF(X390&lt;TABLAS!$P$24,TABLAS!$Q$24,IF(X390&lt;TABLAS!$P$25,TABLAS!$Q$25,IF(X390&lt;TABLAS!$P$26,TABLAS!$Q$26,IF(X390&lt;TABLAS!$P$27,TABLAS!$Q$27,IF(X390&gt;=TABLAS!$O$28,TABLAS!$Q$28)))))))))))</f>
        <v>0 a 5</v>
      </c>
      <c r="Z390" s="262">
        <f>VLOOKUP(Y390,TABLAS!$J$18:$K$28,2,FALSE)</f>
        <v>1</v>
      </c>
      <c r="AA390" s="274" t="s">
        <v>262</v>
      </c>
      <c r="AB390" s="262">
        <f>VLOOKUP(AA390,TABLAS!$K$34:$L$39,2,FALSE)</f>
        <v>1</v>
      </c>
      <c r="AC390" s="262" t="str">
        <f>INICIO!$C$11</f>
        <v>ZONA 6</v>
      </c>
      <c r="AD390" s="263">
        <f>VLOOKUP(AC390,TABLAS!$V$18:$W$28,2,FALSE)</f>
        <v>1.1000000000000001</v>
      </c>
      <c r="AE390" s="44"/>
      <c r="AF390" s="44"/>
      <c r="AG390" s="279">
        <f t="shared" si="83"/>
        <v>0</v>
      </c>
      <c r="AH390" s="255">
        <f>IF($AG390&lt;TABLAS!$O$4,TABLAS!$P$4,IF($AG390&lt;TABLAS!$O$5,TABLAS!$P$5,IF($AG390&lt;TABLAS!$O$6,TABLAS!$P$6,IF($AG390&gt;TABLAS!$N$7,TABLAS!$P$7))))</f>
        <v>1</v>
      </c>
      <c r="AI390" s="255">
        <f>VLOOKUP($AH390,TABLAS!$P$4:$R$7,3,FALSE)</f>
        <v>3.4999999999999996E-3</v>
      </c>
      <c r="AJ390" s="255">
        <f>VLOOKUP($AH$3,TABLAS!$P$4:$R$7,2,FALSE)</f>
        <v>0</v>
      </c>
      <c r="AK390" s="280">
        <f t="shared" si="84"/>
        <v>-3.4999999999999996E-3</v>
      </c>
      <c r="AL390" s="44"/>
      <c r="AM390" s="44"/>
      <c r="AN390" s="281">
        <f t="shared" si="85"/>
        <v>0</v>
      </c>
      <c r="AO390" s="44"/>
      <c r="AP390" s="235">
        <f t="shared" si="86"/>
        <v>0</v>
      </c>
      <c r="AQ390" s="44"/>
      <c r="AR390" s="282">
        <f t="shared" si="87"/>
        <v>0</v>
      </c>
      <c r="AS390" s="283">
        <f t="shared" si="88"/>
        <v>0</v>
      </c>
      <c r="AT390" s="44"/>
      <c r="AU390" s="44"/>
      <c r="AV390" s="44"/>
      <c r="AW390" s="44"/>
      <c r="AX390" s="44"/>
      <c r="AY390" s="44"/>
      <c r="AZ390" s="44"/>
      <c r="BA390" s="44"/>
      <c r="BB390" s="44"/>
      <c r="BC390" s="44"/>
      <c r="BD390" s="44"/>
      <c r="BE390" s="44"/>
      <c r="BF390" s="44"/>
      <c r="BG390" s="44"/>
      <c r="BH390" s="44"/>
    </row>
    <row r="391" spans="1:60" ht="35.1" customHeight="1" thickBot="1" x14ac:dyDescent="0.45">
      <c r="A391" s="41">
        <f t="shared" si="89"/>
        <v>389</v>
      </c>
      <c r="B391" s="42">
        <f>Hoja2!B398</f>
        <v>0</v>
      </c>
      <c r="C391" s="14">
        <f>Hoja2!P398</f>
        <v>0</v>
      </c>
      <c r="D391" s="16">
        <f>Hoja2!C398</f>
        <v>0</v>
      </c>
      <c r="E391" s="15">
        <f>Hoja4!J398</f>
        <v>0</v>
      </c>
      <c r="F391" s="15">
        <f>Hoja4!N398</f>
        <v>0</v>
      </c>
      <c r="G391" s="15"/>
      <c r="H391" s="15">
        <f t="shared" si="78"/>
        <v>0</v>
      </c>
      <c r="I391" s="15">
        <f t="shared" si="79"/>
        <v>0</v>
      </c>
      <c r="J391" s="289" t="s">
        <v>209</v>
      </c>
      <c r="K391" s="44"/>
      <c r="L391" s="44"/>
      <c r="M391" s="44"/>
      <c r="N391" s="44"/>
      <c r="O391" s="44"/>
      <c r="P391" s="44"/>
      <c r="Q391" s="44"/>
      <c r="R391" s="44"/>
      <c r="S391" s="262">
        <f t="shared" si="80"/>
        <v>0</v>
      </c>
      <c r="T391" s="266" t="str">
        <f t="shared" si="81"/>
        <v>Economico</v>
      </c>
      <c r="U391">
        <f>VLOOKUP(T391,TABLAS!$J$4:$L$9,3,FALSE)</f>
        <v>1320</v>
      </c>
      <c r="V391">
        <f t="shared" si="90"/>
        <v>2026</v>
      </c>
      <c r="W391" t="str">
        <f>INICIO!$C$28</f>
        <v>2026</v>
      </c>
      <c r="X391" s="268">
        <f t="shared" si="82"/>
        <v>0</v>
      </c>
      <c r="Y391" s="269" t="str">
        <f>IF(X391&lt;TABLAS!$P$18,TABLAS!$Q$18,IF(X391&lt;TABLAS!$P$19,TABLAS!$Q$19,IF(X391&lt;TABLAS!$P$20,TABLAS!$Q$20,IF(X391&lt;TABLAS!$P$21,TABLAS!$Q$21,IF(X391&lt;TABLAS!$P$22,TABLAS!$Q$22,IF(X391&lt;TABLAS!$P$23,TABLAS!$Q$23,IF(X391&lt;TABLAS!$P$24,TABLAS!$Q$24,IF(X391&lt;TABLAS!$P$25,TABLAS!$Q$25,IF(X391&lt;TABLAS!$P$26,TABLAS!$Q$26,IF(X391&lt;TABLAS!$P$27,TABLAS!$Q$27,IF(X391&gt;=TABLAS!$O$28,TABLAS!$Q$28)))))))))))</f>
        <v>0 a 5</v>
      </c>
      <c r="Z391" s="262">
        <f>VLOOKUP(Y391,TABLAS!$J$18:$K$28,2,FALSE)</f>
        <v>1</v>
      </c>
      <c r="AA391" s="274" t="s">
        <v>262</v>
      </c>
      <c r="AB391" s="262">
        <f>VLOOKUP(AA391,TABLAS!$K$34:$L$39,2,FALSE)</f>
        <v>1</v>
      </c>
      <c r="AC391" s="262" t="str">
        <f>INICIO!$C$11</f>
        <v>ZONA 6</v>
      </c>
      <c r="AD391" s="263">
        <f>VLOOKUP(AC391,TABLAS!$V$18:$W$28,2,FALSE)</f>
        <v>1.1000000000000001</v>
      </c>
      <c r="AE391" s="44"/>
      <c r="AF391" s="44"/>
      <c r="AG391" s="279">
        <f t="shared" si="83"/>
        <v>0</v>
      </c>
      <c r="AH391" s="255">
        <f>IF($AG391&lt;TABLAS!$O$4,TABLAS!$P$4,IF($AG391&lt;TABLAS!$O$5,TABLAS!$P$5,IF($AG391&lt;TABLAS!$O$6,TABLAS!$P$6,IF($AG391&gt;TABLAS!$N$7,TABLAS!$P$7))))</f>
        <v>1</v>
      </c>
      <c r="AI391" s="255">
        <f>VLOOKUP($AH391,TABLAS!$P$4:$R$7,3,FALSE)</f>
        <v>3.4999999999999996E-3</v>
      </c>
      <c r="AJ391" s="255">
        <f>VLOOKUP($AH$3,TABLAS!$P$4:$R$7,2,FALSE)</f>
        <v>0</v>
      </c>
      <c r="AK391" s="280">
        <f t="shared" si="84"/>
        <v>-3.4999999999999996E-3</v>
      </c>
      <c r="AL391" s="44"/>
      <c r="AM391" s="44"/>
      <c r="AN391" s="281">
        <f t="shared" si="85"/>
        <v>0</v>
      </c>
      <c r="AO391" s="44"/>
      <c r="AP391" s="235">
        <f t="shared" si="86"/>
        <v>0</v>
      </c>
      <c r="AQ391" s="44"/>
      <c r="AR391" s="282">
        <f t="shared" si="87"/>
        <v>0</v>
      </c>
      <c r="AS391" s="283">
        <f t="shared" si="88"/>
        <v>0</v>
      </c>
      <c r="AT391" s="44"/>
      <c r="AU391" s="44"/>
      <c r="AV391" s="44"/>
      <c r="AW391" s="44"/>
      <c r="AX391" s="44"/>
      <c r="AY391" s="44"/>
      <c r="AZ391" s="44"/>
      <c r="BA391" s="44"/>
      <c r="BB391" s="44"/>
      <c r="BC391" s="44"/>
      <c r="BD391" s="44"/>
      <c r="BE391" s="44"/>
      <c r="BF391" s="44"/>
      <c r="BG391" s="44"/>
      <c r="BH391" s="44"/>
    </row>
    <row r="392" spans="1:60" ht="35.1" customHeight="1" thickBot="1" x14ac:dyDescent="0.45">
      <c r="A392" s="22">
        <f t="shared" si="89"/>
        <v>390</v>
      </c>
      <c r="B392" s="43">
        <f>Hoja2!B399</f>
        <v>0</v>
      </c>
      <c r="C392" s="38">
        <f>Hoja2!P399</f>
        <v>0</v>
      </c>
      <c r="D392" s="39">
        <f>Hoja2!C399</f>
        <v>0</v>
      </c>
      <c r="E392" s="40">
        <f>Hoja4!J399</f>
        <v>0</v>
      </c>
      <c r="F392" s="40">
        <f>Hoja4!N399</f>
        <v>0</v>
      </c>
      <c r="G392" s="40"/>
      <c r="H392" s="40">
        <f t="shared" si="78"/>
        <v>0</v>
      </c>
      <c r="I392" s="40">
        <f t="shared" si="79"/>
        <v>0</v>
      </c>
      <c r="J392" s="290" t="s">
        <v>209</v>
      </c>
      <c r="K392" s="44"/>
      <c r="L392" s="44"/>
      <c r="M392" s="44"/>
      <c r="N392" s="44"/>
      <c r="O392" s="44"/>
      <c r="P392" s="44"/>
      <c r="Q392" s="44"/>
      <c r="R392" s="44"/>
      <c r="S392" s="262">
        <f t="shared" si="80"/>
        <v>0</v>
      </c>
      <c r="T392" s="266" t="str">
        <f t="shared" si="81"/>
        <v>Economico</v>
      </c>
      <c r="U392">
        <f>VLOOKUP(T392,TABLAS!$J$4:$L$9,3,FALSE)</f>
        <v>1320</v>
      </c>
      <c r="V392">
        <f t="shared" si="90"/>
        <v>2026</v>
      </c>
      <c r="W392" t="str">
        <f>INICIO!$C$28</f>
        <v>2026</v>
      </c>
      <c r="X392" s="268">
        <f t="shared" si="82"/>
        <v>0</v>
      </c>
      <c r="Y392" s="269" t="str">
        <f>IF(X392&lt;TABLAS!$P$18,TABLAS!$Q$18,IF(X392&lt;TABLAS!$P$19,TABLAS!$Q$19,IF(X392&lt;TABLAS!$P$20,TABLAS!$Q$20,IF(X392&lt;TABLAS!$P$21,TABLAS!$Q$21,IF(X392&lt;TABLAS!$P$22,TABLAS!$Q$22,IF(X392&lt;TABLAS!$P$23,TABLAS!$Q$23,IF(X392&lt;TABLAS!$P$24,TABLAS!$Q$24,IF(X392&lt;TABLAS!$P$25,TABLAS!$Q$25,IF(X392&lt;TABLAS!$P$26,TABLAS!$Q$26,IF(X392&lt;TABLAS!$P$27,TABLAS!$Q$27,IF(X392&gt;=TABLAS!$O$28,TABLAS!$Q$28)))))))))))</f>
        <v>0 a 5</v>
      </c>
      <c r="Z392" s="262">
        <f>VLOOKUP(Y392,TABLAS!$J$18:$K$28,2,FALSE)</f>
        <v>1</v>
      </c>
      <c r="AA392" s="274" t="s">
        <v>262</v>
      </c>
      <c r="AB392" s="262">
        <f>VLOOKUP(AA392,TABLAS!$K$34:$L$39,2,FALSE)</f>
        <v>1</v>
      </c>
      <c r="AC392" s="262" t="str">
        <f>INICIO!$C$11</f>
        <v>ZONA 6</v>
      </c>
      <c r="AD392" s="263">
        <f>VLOOKUP(AC392,TABLAS!$V$18:$W$28,2,FALSE)</f>
        <v>1.1000000000000001</v>
      </c>
      <c r="AE392" s="44"/>
      <c r="AF392" s="44"/>
      <c r="AG392" s="279">
        <f t="shared" si="83"/>
        <v>0</v>
      </c>
      <c r="AH392" s="255">
        <f>IF($AG392&lt;TABLAS!$O$4,TABLAS!$P$4,IF($AG392&lt;TABLAS!$O$5,TABLAS!$P$5,IF($AG392&lt;TABLAS!$O$6,TABLAS!$P$6,IF($AG392&gt;TABLAS!$N$7,TABLAS!$P$7))))</f>
        <v>1</v>
      </c>
      <c r="AI392" s="255">
        <f>VLOOKUP($AH392,TABLAS!$P$4:$R$7,3,FALSE)</f>
        <v>3.4999999999999996E-3</v>
      </c>
      <c r="AJ392" s="255">
        <f>VLOOKUP($AH$3,TABLAS!$P$4:$R$7,2,FALSE)</f>
        <v>0</v>
      </c>
      <c r="AK392" s="280">
        <f t="shared" si="84"/>
        <v>-3.4999999999999996E-3</v>
      </c>
      <c r="AL392" s="44"/>
      <c r="AM392" s="44"/>
      <c r="AN392" s="281">
        <f t="shared" si="85"/>
        <v>0</v>
      </c>
      <c r="AO392" s="44"/>
      <c r="AP392" s="235">
        <f t="shared" si="86"/>
        <v>0</v>
      </c>
      <c r="AQ392" s="44"/>
      <c r="AR392" s="282">
        <f t="shared" si="87"/>
        <v>0</v>
      </c>
      <c r="AS392" s="283">
        <f t="shared" si="88"/>
        <v>0</v>
      </c>
      <c r="AT392" s="44"/>
      <c r="AU392" s="44"/>
      <c r="AV392" s="44"/>
      <c r="AW392" s="44"/>
      <c r="AX392" s="44"/>
      <c r="AY392" s="44"/>
      <c r="AZ392" s="44"/>
      <c r="BA392" s="44"/>
      <c r="BB392" s="44"/>
      <c r="BC392" s="44"/>
      <c r="BD392" s="44"/>
      <c r="BE392" s="44"/>
      <c r="BF392" s="44"/>
      <c r="BG392" s="44"/>
      <c r="BH392" s="44"/>
    </row>
    <row r="393" spans="1:60" ht="35.1" customHeight="1" thickBot="1" x14ac:dyDescent="0.45">
      <c r="A393" s="41">
        <f t="shared" si="89"/>
        <v>391</v>
      </c>
      <c r="B393" s="42">
        <f>Hoja2!B400</f>
        <v>0</v>
      </c>
      <c r="C393" s="14">
        <f>Hoja2!P400</f>
        <v>0</v>
      </c>
      <c r="D393" s="16">
        <f>Hoja2!C400</f>
        <v>0</v>
      </c>
      <c r="E393" s="15">
        <f>Hoja4!J400</f>
        <v>0</v>
      </c>
      <c r="F393" s="15">
        <f>Hoja4!N400</f>
        <v>0</v>
      </c>
      <c r="G393" s="15"/>
      <c r="H393" s="15">
        <f t="shared" si="78"/>
        <v>0</v>
      </c>
      <c r="I393" s="15">
        <f t="shared" si="79"/>
        <v>0</v>
      </c>
      <c r="J393" s="289" t="s">
        <v>209</v>
      </c>
      <c r="K393" s="44"/>
      <c r="L393" s="44"/>
      <c r="M393" s="44"/>
      <c r="N393" s="44"/>
      <c r="O393" s="44"/>
      <c r="P393" s="44"/>
      <c r="Q393" s="44"/>
      <c r="R393" s="44"/>
      <c r="S393" s="262">
        <f t="shared" si="80"/>
        <v>0</v>
      </c>
      <c r="T393" s="266" t="str">
        <f t="shared" si="81"/>
        <v>Economico</v>
      </c>
      <c r="U393">
        <f>VLOOKUP(T393,TABLAS!$J$4:$L$9,3,FALSE)</f>
        <v>1320</v>
      </c>
      <c r="V393">
        <f t="shared" si="90"/>
        <v>2026</v>
      </c>
      <c r="W393" t="str">
        <f>INICIO!$C$28</f>
        <v>2026</v>
      </c>
      <c r="X393" s="268">
        <f t="shared" si="82"/>
        <v>0</v>
      </c>
      <c r="Y393" s="269" t="str">
        <f>IF(X393&lt;TABLAS!$P$18,TABLAS!$Q$18,IF(X393&lt;TABLAS!$P$19,TABLAS!$Q$19,IF(X393&lt;TABLAS!$P$20,TABLAS!$Q$20,IF(X393&lt;TABLAS!$P$21,TABLAS!$Q$21,IF(X393&lt;TABLAS!$P$22,TABLAS!$Q$22,IF(X393&lt;TABLAS!$P$23,TABLAS!$Q$23,IF(X393&lt;TABLAS!$P$24,TABLAS!$Q$24,IF(X393&lt;TABLAS!$P$25,TABLAS!$Q$25,IF(X393&lt;TABLAS!$P$26,TABLAS!$Q$26,IF(X393&lt;TABLAS!$P$27,TABLAS!$Q$27,IF(X393&gt;=TABLAS!$O$28,TABLAS!$Q$28)))))))))))</f>
        <v>0 a 5</v>
      </c>
      <c r="Z393" s="262">
        <f>VLOOKUP(Y393,TABLAS!$J$18:$K$28,2,FALSE)</f>
        <v>1</v>
      </c>
      <c r="AA393" s="274" t="s">
        <v>262</v>
      </c>
      <c r="AB393" s="262">
        <f>VLOOKUP(AA393,TABLAS!$K$34:$L$39,2,FALSE)</f>
        <v>1</v>
      </c>
      <c r="AC393" s="262" t="str">
        <f>INICIO!$C$11</f>
        <v>ZONA 6</v>
      </c>
      <c r="AD393" s="263">
        <f>VLOOKUP(AC393,TABLAS!$V$18:$W$28,2,FALSE)</f>
        <v>1.1000000000000001</v>
      </c>
      <c r="AE393" s="44"/>
      <c r="AF393" s="44"/>
      <c r="AG393" s="279">
        <f t="shared" si="83"/>
        <v>0</v>
      </c>
      <c r="AH393" s="255">
        <f>IF($AG393&lt;TABLAS!$O$4,TABLAS!$P$4,IF($AG393&lt;TABLAS!$O$5,TABLAS!$P$5,IF($AG393&lt;TABLAS!$O$6,TABLAS!$P$6,IF($AG393&gt;TABLAS!$N$7,TABLAS!$P$7))))</f>
        <v>1</v>
      </c>
      <c r="AI393" s="255">
        <f>VLOOKUP($AH393,TABLAS!$P$4:$R$7,3,FALSE)</f>
        <v>3.4999999999999996E-3</v>
      </c>
      <c r="AJ393" s="255">
        <f>VLOOKUP($AH$3,TABLAS!$P$4:$R$7,2,FALSE)</f>
        <v>0</v>
      </c>
      <c r="AK393" s="280">
        <f t="shared" si="84"/>
        <v>-3.4999999999999996E-3</v>
      </c>
      <c r="AL393" s="44"/>
      <c r="AM393" s="44"/>
      <c r="AN393" s="281">
        <f t="shared" si="85"/>
        <v>0</v>
      </c>
      <c r="AO393" s="44"/>
      <c r="AP393" s="235">
        <f t="shared" si="86"/>
        <v>0</v>
      </c>
      <c r="AQ393" s="44"/>
      <c r="AR393" s="282">
        <f t="shared" si="87"/>
        <v>0</v>
      </c>
      <c r="AS393" s="283">
        <f t="shared" si="88"/>
        <v>0</v>
      </c>
      <c r="AT393" s="44"/>
      <c r="AU393" s="44"/>
      <c r="AV393" s="44"/>
      <c r="AW393" s="44"/>
      <c r="AX393" s="44"/>
      <c r="AY393" s="44"/>
      <c r="AZ393" s="44"/>
      <c r="BA393" s="44"/>
      <c r="BB393" s="44"/>
      <c r="BC393" s="44"/>
      <c r="BD393" s="44"/>
      <c r="BE393" s="44"/>
      <c r="BF393" s="44"/>
      <c r="BG393" s="44"/>
      <c r="BH393" s="44"/>
    </row>
    <row r="394" spans="1:60" ht="35.1" customHeight="1" thickBot="1" x14ac:dyDescent="0.45">
      <c r="A394" s="41">
        <f t="shared" si="89"/>
        <v>392</v>
      </c>
      <c r="B394" s="42">
        <f>Hoja2!B401</f>
        <v>0</v>
      </c>
      <c r="C394" s="14">
        <f>Hoja2!P401</f>
        <v>0</v>
      </c>
      <c r="D394" s="16">
        <f>Hoja2!C401</f>
        <v>0</v>
      </c>
      <c r="E394" s="15">
        <f>Hoja4!J401</f>
        <v>0</v>
      </c>
      <c r="F394" s="15">
        <f>Hoja4!N401</f>
        <v>0</v>
      </c>
      <c r="G394" s="15"/>
      <c r="H394" s="15">
        <f t="shared" si="78"/>
        <v>0</v>
      </c>
      <c r="I394" s="15">
        <f t="shared" si="79"/>
        <v>0</v>
      </c>
      <c r="J394" s="289" t="s">
        <v>209</v>
      </c>
      <c r="K394" s="44"/>
      <c r="L394" s="44"/>
      <c r="M394" s="44"/>
      <c r="N394" s="44"/>
      <c r="O394" s="44"/>
      <c r="P394" s="44"/>
      <c r="Q394" s="44"/>
      <c r="R394" s="44"/>
      <c r="S394" s="262">
        <f t="shared" si="80"/>
        <v>0</v>
      </c>
      <c r="T394" s="266" t="str">
        <f t="shared" si="81"/>
        <v>Economico</v>
      </c>
      <c r="U394">
        <f>VLOOKUP(T394,TABLAS!$J$4:$L$9,3,FALSE)</f>
        <v>1320</v>
      </c>
      <c r="V394">
        <f t="shared" si="90"/>
        <v>2026</v>
      </c>
      <c r="W394" t="str">
        <f>INICIO!$C$28</f>
        <v>2026</v>
      </c>
      <c r="X394" s="268">
        <f t="shared" si="82"/>
        <v>0</v>
      </c>
      <c r="Y394" s="269" t="str">
        <f>IF(X394&lt;TABLAS!$P$18,TABLAS!$Q$18,IF(X394&lt;TABLAS!$P$19,TABLAS!$Q$19,IF(X394&lt;TABLAS!$P$20,TABLAS!$Q$20,IF(X394&lt;TABLAS!$P$21,TABLAS!$Q$21,IF(X394&lt;TABLAS!$P$22,TABLAS!$Q$22,IF(X394&lt;TABLAS!$P$23,TABLAS!$Q$23,IF(X394&lt;TABLAS!$P$24,TABLAS!$Q$24,IF(X394&lt;TABLAS!$P$25,TABLAS!$Q$25,IF(X394&lt;TABLAS!$P$26,TABLAS!$Q$26,IF(X394&lt;TABLAS!$P$27,TABLAS!$Q$27,IF(X394&gt;=TABLAS!$O$28,TABLAS!$Q$28)))))))))))</f>
        <v>0 a 5</v>
      </c>
      <c r="Z394" s="262">
        <f>VLOOKUP(Y394,TABLAS!$J$18:$K$28,2,FALSE)</f>
        <v>1</v>
      </c>
      <c r="AA394" s="274" t="s">
        <v>262</v>
      </c>
      <c r="AB394" s="262">
        <f>VLOOKUP(AA394,TABLAS!$K$34:$L$39,2,FALSE)</f>
        <v>1</v>
      </c>
      <c r="AC394" s="262" t="str">
        <f>INICIO!$C$11</f>
        <v>ZONA 6</v>
      </c>
      <c r="AD394" s="263">
        <f>VLOOKUP(AC394,TABLAS!$V$18:$W$28,2,FALSE)</f>
        <v>1.1000000000000001</v>
      </c>
      <c r="AE394" s="44"/>
      <c r="AF394" s="44"/>
      <c r="AG394" s="279">
        <f t="shared" si="83"/>
        <v>0</v>
      </c>
      <c r="AH394" s="255">
        <f>IF($AG394&lt;TABLAS!$O$4,TABLAS!$P$4,IF($AG394&lt;TABLAS!$O$5,TABLAS!$P$5,IF($AG394&lt;TABLAS!$O$6,TABLAS!$P$6,IF($AG394&gt;TABLAS!$N$7,TABLAS!$P$7))))</f>
        <v>1</v>
      </c>
      <c r="AI394" s="255">
        <f>VLOOKUP($AH394,TABLAS!$P$4:$R$7,3,FALSE)</f>
        <v>3.4999999999999996E-3</v>
      </c>
      <c r="AJ394" s="255">
        <f>VLOOKUP($AH$3,TABLAS!$P$4:$R$7,2,FALSE)</f>
        <v>0</v>
      </c>
      <c r="AK394" s="280">
        <f t="shared" si="84"/>
        <v>-3.4999999999999996E-3</v>
      </c>
      <c r="AL394" s="44"/>
      <c r="AM394" s="44"/>
      <c r="AN394" s="281">
        <f t="shared" si="85"/>
        <v>0</v>
      </c>
      <c r="AO394" s="44"/>
      <c r="AP394" s="235">
        <f t="shared" si="86"/>
        <v>0</v>
      </c>
      <c r="AQ394" s="44"/>
      <c r="AR394" s="282">
        <f t="shared" si="87"/>
        <v>0</v>
      </c>
      <c r="AS394" s="283">
        <f t="shared" si="88"/>
        <v>0</v>
      </c>
      <c r="AT394" s="44"/>
      <c r="AU394" s="44"/>
      <c r="AV394" s="44"/>
      <c r="AW394" s="44"/>
      <c r="AX394" s="44"/>
      <c r="AY394" s="44"/>
      <c r="AZ394" s="44"/>
      <c r="BA394" s="44"/>
      <c r="BB394" s="44"/>
      <c r="BC394" s="44"/>
      <c r="BD394" s="44"/>
      <c r="BE394" s="44"/>
      <c r="BF394" s="44"/>
      <c r="BG394" s="44"/>
      <c r="BH394" s="44"/>
    </row>
    <row r="395" spans="1:60" ht="35.1" customHeight="1" thickBot="1" x14ac:dyDescent="0.45">
      <c r="A395" s="41">
        <f t="shared" si="89"/>
        <v>393</v>
      </c>
      <c r="B395" s="42">
        <f>Hoja2!B402</f>
        <v>0</v>
      </c>
      <c r="C395" s="14">
        <f>Hoja2!P402</f>
        <v>0</v>
      </c>
      <c r="D395" s="16">
        <f>Hoja2!C402</f>
        <v>0</v>
      </c>
      <c r="E395" s="15">
        <f>Hoja4!J402</f>
        <v>0</v>
      </c>
      <c r="F395" s="15">
        <f>Hoja4!N402</f>
        <v>0</v>
      </c>
      <c r="G395" s="15"/>
      <c r="H395" s="15">
        <f t="shared" si="78"/>
        <v>0</v>
      </c>
      <c r="I395" s="15">
        <f t="shared" si="79"/>
        <v>0</v>
      </c>
      <c r="J395" s="289" t="s">
        <v>209</v>
      </c>
      <c r="K395" s="44"/>
      <c r="L395" s="44"/>
      <c r="M395" s="44"/>
      <c r="N395" s="44"/>
      <c r="O395" s="44"/>
      <c r="P395" s="44"/>
      <c r="Q395" s="44"/>
      <c r="R395" s="44"/>
      <c r="S395" s="262">
        <f t="shared" si="80"/>
        <v>0</v>
      </c>
      <c r="T395" s="266" t="str">
        <f t="shared" si="81"/>
        <v>Economico</v>
      </c>
      <c r="U395">
        <f>VLOOKUP(T395,TABLAS!$J$4:$L$9,3,FALSE)</f>
        <v>1320</v>
      </c>
      <c r="V395">
        <f t="shared" si="90"/>
        <v>2026</v>
      </c>
      <c r="W395" t="str">
        <f>INICIO!$C$28</f>
        <v>2026</v>
      </c>
      <c r="X395" s="268">
        <f t="shared" si="82"/>
        <v>0</v>
      </c>
      <c r="Y395" s="269" t="str">
        <f>IF(X395&lt;TABLAS!$P$18,TABLAS!$Q$18,IF(X395&lt;TABLAS!$P$19,TABLAS!$Q$19,IF(X395&lt;TABLAS!$P$20,TABLAS!$Q$20,IF(X395&lt;TABLAS!$P$21,TABLAS!$Q$21,IF(X395&lt;TABLAS!$P$22,TABLAS!$Q$22,IF(X395&lt;TABLAS!$P$23,TABLAS!$Q$23,IF(X395&lt;TABLAS!$P$24,TABLAS!$Q$24,IF(X395&lt;TABLAS!$P$25,TABLAS!$Q$25,IF(X395&lt;TABLAS!$P$26,TABLAS!$Q$26,IF(X395&lt;TABLAS!$P$27,TABLAS!$Q$27,IF(X395&gt;=TABLAS!$O$28,TABLAS!$Q$28)))))))))))</f>
        <v>0 a 5</v>
      </c>
      <c r="Z395" s="262">
        <f>VLOOKUP(Y395,TABLAS!$J$18:$K$28,2,FALSE)</f>
        <v>1</v>
      </c>
      <c r="AA395" s="274" t="s">
        <v>262</v>
      </c>
      <c r="AB395" s="262">
        <f>VLOOKUP(AA395,TABLAS!$K$34:$L$39,2,FALSE)</f>
        <v>1</v>
      </c>
      <c r="AC395" s="262" t="str">
        <f>INICIO!$C$11</f>
        <v>ZONA 6</v>
      </c>
      <c r="AD395" s="263">
        <f>VLOOKUP(AC395,TABLAS!$V$18:$W$28,2,FALSE)</f>
        <v>1.1000000000000001</v>
      </c>
      <c r="AE395" s="44"/>
      <c r="AF395" s="44"/>
      <c r="AG395" s="279">
        <f t="shared" si="83"/>
        <v>0</v>
      </c>
      <c r="AH395" s="255">
        <f>IF($AG395&lt;TABLAS!$O$4,TABLAS!$P$4,IF($AG395&lt;TABLAS!$O$5,TABLAS!$P$5,IF($AG395&lt;TABLAS!$O$6,TABLAS!$P$6,IF($AG395&gt;TABLAS!$N$7,TABLAS!$P$7))))</f>
        <v>1</v>
      </c>
      <c r="AI395" s="255">
        <f>VLOOKUP($AH395,TABLAS!$P$4:$R$7,3,FALSE)</f>
        <v>3.4999999999999996E-3</v>
      </c>
      <c r="AJ395" s="255">
        <f>VLOOKUP($AH$3,TABLAS!$P$4:$R$7,2,FALSE)</f>
        <v>0</v>
      </c>
      <c r="AK395" s="280">
        <f t="shared" si="84"/>
        <v>-3.4999999999999996E-3</v>
      </c>
      <c r="AL395" s="44"/>
      <c r="AM395" s="44"/>
      <c r="AN395" s="281">
        <f t="shared" si="85"/>
        <v>0</v>
      </c>
      <c r="AO395" s="44"/>
      <c r="AP395" s="235">
        <f t="shared" si="86"/>
        <v>0</v>
      </c>
      <c r="AQ395" s="44"/>
      <c r="AR395" s="282">
        <f t="shared" si="87"/>
        <v>0</v>
      </c>
      <c r="AS395" s="283">
        <f t="shared" si="88"/>
        <v>0</v>
      </c>
      <c r="AT395" s="44"/>
      <c r="AU395" s="44"/>
      <c r="AV395" s="44"/>
      <c r="AW395" s="44"/>
      <c r="AX395" s="44"/>
      <c r="AY395" s="44"/>
      <c r="AZ395" s="44"/>
      <c r="BA395" s="44"/>
      <c r="BB395" s="44"/>
      <c r="BC395" s="44"/>
      <c r="BD395" s="44"/>
      <c r="BE395" s="44"/>
      <c r="BF395" s="44"/>
      <c r="BG395" s="44"/>
      <c r="BH395" s="44"/>
    </row>
    <row r="396" spans="1:60" ht="35.1" customHeight="1" thickBot="1" x14ac:dyDescent="0.45">
      <c r="A396" s="41">
        <f t="shared" si="89"/>
        <v>394</v>
      </c>
      <c r="B396" s="42">
        <f>Hoja2!B403</f>
        <v>0</v>
      </c>
      <c r="C396" s="14">
        <f>Hoja2!P403</f>
        <v>0</v>
      </c>
      <c r="D396" s="16">
        <f>Hoja2!C403</f>
        <v>0</v>
      </c>
      <c r="E396" s="15">
        <f>Hoja4!J403</f>
        <v>0</v>
      </c>
      <c r="F396" s="15">
        <f>Hoja4!N403</f>
        <v>0</v>
      </c>
      <c r="G396" s="15"/>
      <c r="H396" s="15">
        <f t="shared" si="78"/>
        <v>0</v>
      </c>
      <c r="I396" s="15">
        <f t="shared" si="79"/>
        <v>0</v>
      </c>
      <c r="J396" s="289" t="s">
        <v>209</v>
      </c>
      <c r="K396" s="44"/>
      <c r="L396" s="44"/>
      <c r="M396" s="44"/>
      <c r="N396" s="44"/>
      <c r="O396" s="44"/>
      <c r="P396" s="44"/>
      <c r="Q396" s="44"/>
      <c r="R396" s="44"/>
      <c r="S396" s="262">
        <f t="shared" si="80"/>
        <v>0</v>
      </c>
      <c r="T396" s="266" t="str">
        <f t="shared" si="81"/>
        <v>Economico</v>
      </c>
      <c r="U396">
        <f>VLOOKUP(T396,TABLAS!$J$4:$L$9,3,FALSE)</f>
        <v>1320</v>
      </c>
      <c r="V396">
        <f t="shared" si="90"/>
        <v>2026</v>
      </c>
      <c r="W396" t="str">
        <f>INICIO!$C$28</f>
        <v>2026</v>
      </c>
      <c r="X396" s="268">
        <f t="shared" si="82"/>
        <v>0</v>
      </c>
      <c r="Y396" s="269" t="str">
        <f>IF(X396&lt;TABLAS!$P$18,TABLAS!$Q$18,IF(X396&lt;TABLAS!$P$19,TABLAS!$Q$19,IF(X396&lt;TABLAS!$P$20,TABLAS!$Q$20,IF(X396&lt;TABLAS!$P$21,TABLAS!$Q$21,IF(X396&lt;TABLAS!$P$22,TABLAS!$Q$22,IF(X396&lt;TABLAS!$P$23,TABLAS!$Q$23,IF(X396&lt;TABLAS!$P$24,TABLAS!$Q$24,IF(X396&lt;TABLAS!$P$25,TABLAS!$Q$25,IF(X396&lt;TABLAS!$P$26,TABLAS!$Q$26,IF(X396&lt;TABLAS!$P$27,TABLAS!$Q$27,IF(X396&gt;=TABLAS!$O$28,TABLAS!$Q$28)))))))))))</f>
        <v>0 a 5</v>
      </c>
      <c r="Z396" s="262">
        <f>VLOOKUP(Y396,TABLAS!$J$18:$K$28,2,FALSE)</f>
        <v>1</v>
      </c>
      <c r="AA396" s="274" t="s">
        <v>262</v>
      </c>
      <c r="AB396" s="262">
        <f>VLOOKUP(AA396,TABLAS!$K$34:$L$39,2,FALSE)</f>
        <v>1</v>
      </c>
      <c r="AC396" s="262" t="str">
        <f>INICIO!$C$11</f>
        <v>ZONA 6</v>
      </c>
      <c r="AD396" s="263">
        <f>VLOOKUP(AC396,TABLAS!$V$18:$W$28,2,FALSE)</f>
        <v>1.1000000000000001</v>
      </c>
      <c r="AE396" s="44"/>
      <c r="AF396" s="44"/>
      <c r="AG396" s="279">
        <f t="shared" si="83"/>
        <v>0</v>
      </c>
      <c r="AH396" s="255">
        <f>IF($AG396&lt;TABLAS!$O$4,TABLAS!$P$4,IF($AG396&lt;TABLAS!$O$5,TABLAS!$P$5,IF($AG396&lt;TABLAS!$O$6,TABLAS!$P$6,IF($AG396&gt;TABLAS!$N$7,TABLAS!$P$7))))</f>
        <v>1</v>
      </c>
      <c r="AI396" s="255">
        <f>VLOOKUP($AH396,TABLAS!$P$4:$R$7,3,FALSE)</f>
        <v>3.4999999999999996E-3</v>
      </c>
      <c r="AJ396" s="255">
        <f>VLOOKUP($AH$3,TABLAS!$P$4:$R$7,2,FALSE)</f>
        <v>0</v>
      </c>
      <c r="AK396" s="280">
        <f t="shared" si="84"/>
        <v>-3.4999999999999996E-3</v>
      </c>
      <c r="AL396" s="44"/>
      <c r="AM396" s="44"/>
      <c r="AN396" s="281">
        <f t="shared" si="85"/>
        <v>0</v>
      </c>
      <c r="AO396" s="44"/>
      <c r="AP396" s="235">
        <f t="shared" si="86"/>
        <v>0</v>
      </c>
      <c r="AQ396" s="44"/>
      <c r="AR396" s="282">
        <f t="shared" si="87"/>
        <v>0</v>
      </c>
      <c r="AS396" s="283">
        <f t="shared" si="88"/>
        <v>0</v>
      </c>
      <c r="AT396" s="44"/>
      <c r="AU396" s="44"/>
      <c r="AV396" s="44"/>
      <c r="AW396" s="44"/>
      <c r="AX396" s="44"/>
      <c r="AY396" s="44"/>
      <c r="AZ396" s="44"/>
      <c r="BA396" s="44"/>
      <c r="BB396" s="44"/>
      <c r="BC396" s="44"/>
      <c r="BD396" s="44"/>
      <c r="BE396" s="44"/>
      <c r="BF396" s="44"/>
      <c r="BG396" s="44"/>
      <c r="BH396" s="44"/>
    </row>
    <row r="397" spans="1:60" ht="35.1" customHeight="1" thickBot="1" x14ac:dyDescent="0.45">
      <c r="A397" s="22">
        <f t="shared" si="89"/>
        <v>395</v>
      </c>
      <c r="B397" s="43">
        <f>Hoja2!B404</f>
        <v>0</v>
      </c>
      <c r="C397" s="38">
        <f>Hoja2!P404</f>
        <v>0</v>
      </c>
      <c r="D397" s="39">
        <f>Hoja2!C404</f>
        <v>0</v>
      </c>
      <c r="E397" s="40">
        <f>Hoja4!J404</f>
        <v>0</v>
      </c>
      <c r="F397" s="40">
        <f>Hoja4!N404</f>
        <v>0</v>
      </c>
      <c r="G397" s="40"/>
      <c r="H397" s="40">
        <f t="shared" si="78"/>
        <v>0</v>
      </c>
      <c r="I397" s="40">
        <f t="shared" si="79"/>
        <v>0</v>
      </c>
      <c r="J397" s="290" t="s">
        <v>209</v>
      </c>
      <c r="K397" s="44"/>
      <c r="L397" s="44"/>
      <c r="M397" s="44"/>
      <c r="N397" s="44"/>
      <c r="O397" s="44"/>
      <c r="P397" s="44"/>
      <c r="Q397" s="44"/>
      <c r="R397" s="44"/>
      <c r="S397" s="262">
        <f t="shared" si="80"/>
        <v>0</v>
      </c>
      <c r="T397" s="266" t="str">
        <f t="shared" si="81"/>
        <v>Economico</v>
      </c>
      <c r="U397">
        <f>VLOOKUP(T397,TABLAS!$J$4:$L$9,3,FALSE)</f>
        <v>1320</v>
      </c>
      <c r="V397">
        <f t="shared" si="90"/>
        <v>2026</v>
      </c>
      <c r="W397" t="str">
        <f>INICIO!$C$28</f>
        <v>2026</v>
      </c>
      <c r="X397" s="268">
        <f t="shared" si="82"/>
        <v>0</v>
      </c>
      <c r="Y397" s="269" t="str">
        <f>IF(X397&lt;TABLAS!$P$18,TABLAS!$Q$18,IF(X397&lt;TABLAS!$P$19,TABLAS!$Q$19,IF(X397&lt;TABLAS!$P$20,TABLAS!$Q$20,IF(X397&lt;TABLAS!$P$21,TABLAS!$Q$21,IF(X397&lt;TABLAS!$P$22,TABLAS!$Q$22,IF(X397&lt;TABLAS!$P$23,TABLAS!$Q$23,IF(X397&lt;TABLAS!$P$24,TABLAS!$Q$24,IF(X397&lt;TABLAS!$P$25,TABLAS!$Q$25,IF(X397&lt;TABLAS!$P$26,TABLAS!$Q$26,IF(X397&lt;TABLAS!$P$27,TABLAS!$Q$27,IF(X397&gt;=TABLAS!$O$28,TABLAS!$Q$28)))))))))))</f>
        <v>0 a 5</v>
      </c>
      <c r="Z397" s="262">
        <f>VLOOKUP(Y397,TABLAS!$J$18:$K$28,2,FALSE)</f>
        <v>1</v>
      </c>
      <c r="AA397" s="274" t="s">
        <v>262</v>
      </c>
      <c r="AB397" s="262">
        <f>VLOOKUP(AA397,TABLAS!$K$34:$L$39,2,FALSE)</f>
        <v>1</v>
      </c>
      <c r="AC397" s="262" t="str">
        <f>INICIO!$C$11</f>
        <v>ZONA 6</v>
      </c>
      <c r="AD397" s="263">
        <f>VLOOKUP(AC397,TABLAS!$V$18:$W$28,2,FALSE)</f>
        <v>1.1000000000000001</v>
      </c>
      <c r="AE397" s="44"/>
      <c r="AF397" s="44"/>
      <c r="AG397" s="279">
        <f t="shared" si="83"/>
        <v>0</v>
      </c>
      <c r="AH397" s="255">
        <f>IF($AG397&lt;TABLAS!$O$4,TABLAS!$P$4,IF($AG397&lt;TABLAS!$O$5,TABLAS!$P$5,IF($AG397&lt;TABLAS!$O$6,TABLAS!$P$6,IF($AG397&gt;TABLAS!$N$7,TABLAS!$P$7))))</f>
        <v>1</v>
      </c>
      <c r="AI397" s="255">
        <f>VLOOKUP($AH397,TABLAS!$P$4:$R$7,3,FALSE)</f>
        <v>3.4999999999999996E-3</v>
      </c>
      <c r="AJ397" s="255">
        <f>VLOOKUP($AH$3,TABLAS!$P$4:$R$7,2,FALSE)</f>
        <v>0</v>
      </c>
      <c r="AK397" s="280">
        <f t="shared" si="84"/>
        <v>-3.4999999999999996E-3</v>
      </c>
      <c r="AL397" s="44"/>
      <c r="AM397" s="44"/>
      <c r="AN397" s="281">
        <f t="shared" si="85"/>
        <v>0</v>
      </c>
      <c r="AO397" s="44"/>
      <c r="AP397" s="235">
        <f t="shared" si="86"/>
        <v>0</v>
      </c>
      <c r="AQ397" s="44"/>
      <c r="AR397" s="282">
        <f t="shared" si="87"/>
        <v>0</v>
      </c>
      <c r="AS397" s="283">
        <f t="shared" si="88"/>
        <v>0</v>
      </c>
      <c r="AT397" s="44"/>
      <c r="AU397" s="44"/>
      <c r="AV397" s="44"/>
      <c r="AW397" s="44"/>
      <c r="AX397" s="44"/>
      <c r="AY397" s="44"/>
      <c r="AZ397" s="44"/>
      <c r="BA397" s="44"/>
      <c r="BB397" s="44"/>
      <c r="BC397" s="44"/>
      <c r="BD397" s="44"/>
      <c r="BE397" s="44"/>
      <c r="BF397" s="44"/>
      <c r="BG397" s="44"/>
      <c r="BH397" s="44"/>
    </row>
    <row r="398" spans="1:60" ht="35.1" customHeight="1" thickBot="1" x14ac:dyDescent="0.45">
      <c r="A398" s="41">
        <f t="shared" si="89"/>
        <v>396</v>
      </c>
      <c r="B398" s="42">
        <f>Hoja2!B405</f>
        <v>0</v>
      </c>
      <c r="C398" s="14">
        <f>Hoja2!P405</f>
        <v>0</v>
      </c>
      <c r="D398" s="16">
        <f>Hoja2!C405</f>
        <v>0</v>
      </c>
      <c r="E398" s="15">
        <f>Hoja4!J405</f>
        <v>0</v>
      </c>
      <c r="F398" s="15">
        <f>Hoja4!N405</f>
        <v>0</v>
      </c>
      <c r="G398" s="15"/>
      <c r="H398" s="15">
        <f t="shared" si="78"/>
        <v>0</v>
      </c>
      <c r="I398" s="15">
        <f t="shared" si="79"/>
        <v>0</v>
      </c>
      <c r="J398" s="289" t="s">
        <v>209</v>
      </c>
      <c r="K398" s="44"/>
      <c r="L398" s="44"/>
      <c r="M398" s="44"/>
      <c r="N398" s="44"/>
      <c r="O398" s="44"/>
      <c r="P398" s="44"/>
      <c r="Q398" s="44"/>
      <c r="R398" s="44"/>
      <c r="S398" s="262">
        <f t="shared" si="80"/>
        <v>0</v>
      </c>
      <c r="T398" s="266" t="str">
        <f t="shared" si="81"/>
        <v>Economico</v>
      </c>
      <c r="U398">
        <f>VLOOKUP(T398,TABLAS!$J$4:$L$9,3,FALSE)</f>
        <v>1320</v>
      </c>
      <c r="V398">
        <f t="shared" si="90"/>
        <v>2026</v>
      </c>
      <c r="W398" t="str">
        <f>INICIO!$C$28</f>
        <v>2026</v>
      </c>
      <c r="X398" s="268">
        <f t="shared" si="82"/>
        <v>0</v>
      </c>
      <c r="Y398" s="269" t="str">
        <f>IF(X398&lt;TABLAS!$P$18,TABLAS!$Q$18,IF(X398&lt;TABLAS!$P$19,TABLAS!$Q$19,IF(X398&lt;TABLAS!$P$20,TABLAS!$Q$20,IF(X398&lt;TABLAS!$P$21,TABLAS!$Q$21,IF(X398&lt;TABLAS!$P$22,TABLAS!$Q$22,IF(X398&lt;TABLAS!$P$23,TABLAS!$Q$23,IF(X398&lt;TABLAS!$P$24,TABLAS!$Q$24,IF(X398&lt;TABLAS!$P$25,TABLAS!$Q$25,IF(X398&lt;TABLAS!$P$26,TABLAS!$Q$26,IF(X398&lt;TABLAS!$P$27,TABLAS!$Q$27,IF(X398&gt;=TABLAS!$O$28,TABLAS!$Q$28)))))))))))</f>
        <v>0 a 5</v>
      </c>
      <c r="Z398" s="262">
        <f>VLOOKUP(Y398,TABLAS!$J$18:$K$28,2,FALSE)</f>
        <v>1</v>
      </c>
      <c r="AA398" s="274" t="s">
        <v>262</v>
      </c>
      <c r="AB398" s="262">
        <f>VLOOKUP(AA398,TABLAS!$K$34:$L$39,2,FALSE)</f>
        <v>1</v>
      </c>
      <c r="AC398" s="262" t="str">
        <f>INICIO!$C$11</f>
        <v>ZONA 6</v>
      </c>
      <c r="AD398" s="263">
        <f>VLOOKUP(AC398,TABLAS!$V$18:$W$28,2,FALSE)</f>
        <v>1.1000000000000001</v>
      </c>
      <c r="AE398" s="44"/>
      <c r="AF398" s="44"/>
      <c r="AG398" s="279">
        <f t="shared" si="83"/>
        <v>0</v>
      </c>
      <c r="AH398" s="255">
        <f>IF($AG398&lt;TABLAS!$O$4,TABLAS!$P$4,IF($AG398&lt;TABLAS!$O$5,TABLAS!$P$5,IF($AG398&lt;TABLAS!$O$6,TABLAS!$P$6,IF($AG398&gt;TABLAS!$N$7,TABLAS!$P$7))))</f>
        <v>1</v>
      </c>
      <c r="AI398" s="255">
        <f>VLOOKUP($AH398,TABLAS!$P$4:$R$7,3,FALSE)</f>
        <v>3.4999999999999996E-3</v>
      </c>
      <c r="AJ398" s="255">
        <f>VLOOKUP($AH$3,TABLAS!$P$4:$R$7,2,FALSE)</f>
        <v>0</v>
      </c>
      <c r="AK398" s="280">
        <f t="shared" si="84"/>
        <v>-3.4999999999999996E-3</v>
      </c>
      <c r="AL398" s="44"/>
      <c r="AM398" s="44"/>
      <c r="AN398" s="281">
        <f t="shared" si="85"/>
        <v>0</v>
      </c>
      <c r="AO398" s="44"/>
      <c r="AP398" s="235">
        <f t="shared" si="86"/>
        <v>0</v>
      </c>
      <c r="AQ398" s="44"/>
      <c r="AR398" s="282">
        <f t="shared" si="87"/>
        <v>0</v>
      </c>
      <c r="AS398" s="283">
        <f t="shared" si="88"/>
        <v>0</v>
      </c>
      <c r="AT398" s="44"/>
      <c r="AU398" s="44"/>
      <c r="AV398" s="44"/>
      <c r="AW398" s="44"/>
      <c r="AX398" s="44"/>
      <c r="AY398" s="44"/>
      <c r="AZ398" s="44"/>
      <c r="BA398" s="44"/>
      <c r="BB398" s="44"/>
      <c r="BC398" s="44"/>
      <c r="BD398" s="44"/>
      <c r="BE398" s="44"/>
      <c r="BF398" s="44"/>
      <c r="BG398" s="44"/>
      <c r="BH398" s="44"/>
    </row>
    <row r="399" spans="1:60" ht="35.1" customHeight="1" thickBot="1" x14ac:dyDescent="0.45">
      <c r="A399" s="41">
        <f t="shared" si="89"/>
        <v>397</v>
      </c>
      <c r="B399" s="42">
        <f>Hoja2!B406</f>
        <v>0</v>
      </c>
      <c r="C399" s="14">
        <f>Hoja2!P406</f>
        <v>0</v>
      </c>
      <c r="D399" s="16">
        <f>Hoja2!C406</f>
        <v>0</v>
      </c>
      <c r="E399" s="15">
        <f>Hoja4!J406</f>
        <v>0</v>
      </c>
      <c r="F399" s="15">
        <f>Hoja4!N406</f>
        <v>0</v>
      </c>
      <c r="G399" s="15"/>
      <c r="H399" s="15">
        <f t="shared" si="78"/>
        <v>0</v>
      </c>
      <c r="I399" s="15">
        <f t="shared" si="79"/>
        <v>0</v>
      </c>
      <c r="J399" s="289" t="s">
        <v>209</v>
      </c>
      <c r="K399" s="44"/>
      <c r="L399" s="44"/>
      <c r="M399" s="44"/>
      <c r="N399" s="44"/>
      <c r="O399" s="44"/>
      <c r="P399" s="44"/>
      <c r="Q399" s="44"/>
      <c r="R399" s="44"/>
      <c r="S399" s="262">
        <f t="shared" si="80"/>
        <v>0</v>
      </c>
      <c r="T399" s="266" t="str">
        <f t="shared" si="81"/>
        <v>Economico</v>
      </c>
      <c r="U399">
        <f>VLOOKUP(T399,TABLAS!$J$4:$L$9,3,FALSE)</f>
        <v>1320</v>
      </c>
      <c r="V399">
        <f t="shared" si="90"/>
        <v>2026</v>
      </c>
      <c r="W399" t="str">
        <f>INICIO!$C$28</f>
        <v>2026</v>
      </c>
      <c r="X399" s="268">
        <f t="shared" si="82"/>
        <v>0</v>
      </c>
      <c r="Y399" s="269" t="str">
        <f>IF(X399&lt;TABLAS!$P$18,TABLAS!$Q$18,IF(X399&lt;TABLAS!$P$19,TABLAS!$Q$19,IF(X399&lt;TABLAS!$P$20,TABLAS!$Q$20,IF(X399&lt;TABLAS!$P$21,TABLAS!$Q$21,IF(X399&lt;TABLAS!$P$22,TABLAS!$Q$22,IF(X399&lt;TABLAS!$P$23,TABLAS!$Q$23,IF(X399&lt;TABLAS!$P$24,TABLAS!$Q$24,IF(X399&lt;TABLAS!$P$25,TABLAS!$Q$25,IF(X399&lt;TABLAS!$P$26,TABLAS!$Q$26,IF(X399&lt;TABLAS!$P$27,TABLAS!$Q$27,IF(X399&gt;=TABLAS!$O$28,TABLAS!$Q$28)))))))))))</f>
        <v>0 a 5</v>
      </c>
      <c r="Z399" s="262">
        <f>VLOOKUP(Y399,TABLAS!$J$18:$K$28,2,FALSE)</f>
        <v>1</v>
      </c>
      <c r="AA399" s="274" t="s">
        <v>262</v>
      </c>
      <c r="AB399" s="262">
        <f>VLOOKUP(AA399,TABLAS!$K$34:$L$39,2,FALSE)</f>
        <v>1</v>
      </c>
      <c r="AC399" s="262" t="str">
        <f>INICIO!$C$11</f>
        <v>ZONA 6</v>
      </c>
      <c r="AD399" s="263">
        <f>VLOOKUP(AC399,TABLAS!$V$18:$W$28,2,FALSE)</f>
        <v>1.1000000000000001</v>
      </c>
      <c r="AE399" s="44"/>
      <c r="AF399" s="44"/>
      <c r="AG399" s="279">
        <f t="shared" si="83"/>
        <v>0</v>
      </c>
      <c r="AH399" s="255">
        <f>IF($AG399&lt;TABLAS!$O$4,TABLAS!$P$4,IF($AG399&lt;TABLAS!$O$5,TABLAS!$P$5,IF($AG399&lt;TABLAS!$O$6,TABLAS!$P$6,IF($AG399&gt;TABLAS!$N$7,TABLAS!$P$7))))</f>
        <v>1</v>
      </c>
      <c r="AI399" s="255">
        <f>VLOOKUP($AH399,TABLAS!$P$4:$R$7,3,FALSE)</f>
        <v>3.4999999999999996E-3</v>
      </c>
      <c r="AJ399" s="255">
        <f>VLOOKUP($AH$3,TABLAS!$P$4:$R$7,2,FALSE)</f>
        <v>0</v>
      </c>
      <c r="AK399" s="280">
        <f t="shared" si="84"/>
        <v>-3.4999999999999996E-3</v>
      </c>
      <c r="AL399" s="44"/>
      <c r="AM399" s="44"/>
      <c r="AN399" s="281">
        <f t="shared" si="85"/>
        <v>0</v>
      </c>
      <c r="AO399" s="44"/>
      <c r="AP399" s="235">
        <f t="shared" si="86"/>
        <v>0</v>
      </c>
      <c r="AQ399" s="44"/>
      <c r="AR399" s="282">
        <f t="shared" si="87"/>
        <v>0</v>
      </c>
      <c r="AS399" s="283">
        <f t="shared" si="88"/>
        <v>0</v>
      </c>
      <c r="AT399" s="44"/>
      <c r="AU399" s="44"/>
      <c r="AV399" s="44"/>
      <c r="AW399" s="44"/>
      <c r="AX399" s="44"/>
      <c r="AY399" s="44"/>
      <c r="AZ399" s="44"/>
      <c r="BA399" s="44"/>
      <c r="BB399" s="44"/>
      <c r="BC399" s="44"/>
      <c r="BD399" s="44"/>
      <c r="BE399" s="44"/>
      <c r="BF399" s="44"/>
      <c r="BG399" s="44"/>
      <c r="BH399" s="44"/>
    </row>
    <row r="400" spans="1:60" ht="35.1" customHeight="1" thickBot="1" x14ac:dyDescent="0.45">
      <c r="A400" s="41">
        <f t="shared" si="89"/>
        <v>398</v>
      </c>
      <c r="B400" s="42">
        <f>Hoja2!B407</f>
        <v>0</v>
      </c>
      <c r="C400" s="14">
        <f>Hoja2!P407</f>
        <v>0</v>
      </c>
      <c r="D400" s="16">
        <f>Hoja2!C407</f>
        <v>0</v>
      </c>
      <c r="E400" s="15">
        <f>Hoja4!J407</f>
        <v>0</v>
      </c>
      <c r="F400" s="15">
        <f>Hoja4!N407</f>
        <v>0</v>
      </c>
      <c r="G400" s="15"/>
      <c r="H400" s="15">
        <f t="shared" si="78"/>
        <v>0</v>
      </c>
      <c r="I400" s="15">
        <f t="shared" si="79"/>
        <v>0</v>
      </c>
      <c r="J400" s="289" t="s">
        <v>209</v>
      </c>
      <c r="K400" s="44"/>
      <c r="L400" s="44"/>
      <c r="M400" s="44"/>
      <c r="N400" s="44"/>
      <c r="O400" s="44"/>
      <c r="P400" s="44"/>
      <c r="Q400" s="44"/>
      <c r="R400" s="44"/>
      <c r="S400" s="262">
        <f t="shared" si="80"/>
        <v>0</v>
      </c>
      <c r="T400" s="266" t="str">
        <f t="shared" si="81"/>
        <v>Economico</v>
      </c>
      <c r="U400">
        <f>VLOOKUP(T400,TABLAS!$J$4:$L$9,3,FALSE)</f>
        <v>1320</v>
      </c>
      <c r="V400">
        <f t="shared" si="90"/>
        <v>2026</v>
      </c>
      <c r="W400" t="str">
        <f>INICIO!$C$28</f>
        <v>2026</v>
      </c>
      <c r="X400" s="268">
        <f t="shared" si="82"/>
        <v>0</v>
      </c>
      <c r="Y400" s="269" t="str">
        <f>IF(X400&lt;TABLAS!$P$18,TABLAS!$Q$18,IF(X400&lt;TABLAS!$P$19,TABLAS!$Q$19,IF(X400&lt;TABLAS!$P$20,TABLAS!$Q$20,IF(X400&lt;TABLAS!$P$21,TABLAS!$Q$21,IF(X400&lt;TABLAS!$P$22,TABLAS!$Q$22,IF(X400&lt;TABLAS!$P$23,TABLAS!$Q$23,IF(X400&lt;TABLAS!$P$24,TABLAS!$Q$24,IF(X400&lt;TABLAS!$P$25,TABLAS!$Q$25,IF(X400&lt;TABLAS!$P$26,TABLAS!$Q$26,IF(X400&lt;TABLAS!$P$27,TABLAS!$Q$27,IF(X400&gt;=TABLAS!$O$28,TABLAS!$Q$28)))))))))))</f>
        <v>0 a 5</v>
      </c>
      <c r="Z400" s="262">
        <f>VLOOKUP(Y400,TABLAS!$J$18:$K$28,2,FALSE)</f>
        <v>1</v>
      </c>
      <c r="AA400" s="274" t="s">
        <v>262</v>
      </c>
      <c r="AB400" s="262">
        <f>VLOOKUP(AA400,TABLAS!$K$34:$L$39,2,FALSE)</f>
        <v>1</v>
      </c>
      <c r="AC400" s="262" t="str">
        <f>INICIO!$C$11</f>
        <v>ZONA 6</v>
      </c>
      <c r="AD400" s="263">
        <f>VLOOKUP(AC400,TABLAS!$V$18:$W$28,2,FALSE)</f>
        <v>1.1000000000000001</v>
      </c>
      <c r="AE400" s="44"/>
      <c r="AF400" s="44"/>
      <c r="AG400" s="279">
        <f t="shared" si="83"/>
        <v>0</v>
      </c>
      <c r="AH400" s="255">
        <f>IF($AG400&lt;TABLAS!$O$4,TABLAS!$P$4,IF($AG400&lt;TABLAS!$O$5,TABLAS!$P$5,IF($AG400&lt;TABLAS!$O$6,TABLAS!$P$6,IF($AG400&gt;TABLAS!$N$7,TABLAS!$P$7))))</f>
        <v>1</v>
      </c>
      <c r="AI400" s="255">
        <f>VLOOKUP($AH400,TABLAS!$P$4:$R$7,3,FALSE)</f>
        <v>3.4999999999999996E-3</v>
      </c>
      <c r="AJ400" s="255">
        <f>VLOOKUP($AH$3,TABLAS!$P$4:$R$7,2,FALSE)</f>
        <v>0</v>
      </c>
      <c r="AK400" s="280">
        <f t="shared" si="84"/>
        <v>-3.4999999999999996E-3</v>
      </c>
      <c r="AL400" s="44"/>
      <c r="AM400" s="44"/>
      <c r="AN400" s="281">
        <f t="shared" si="85"/>
        <v>0</v>
      </c>
      <c r="AO400" s="44"/>
      <c r="AP400" s="235">
        <f t="shared" si="86"/>
        <v>0</v>
      </c>
      <c r="AQ400" s="44"/>
      <c r="AR400" s="282">
        <f t="shared" si="87"/>
        <v>0</v>
      </c>
      <c r="AS400" s="283">
        <f t="shared" si="88"/>
        <v>0</v>
      </c>
      <c r="AT400" s="44"/>
      <c r="AU400" s="44"/>
      <c r="AV400" s="44"/>
      <c r="AW400" s="44"/>
      <c r="AX400" s="44"/>
      <c r="AY400" s="44"/>
      <c r="AZ400" s="44"/>
      <c r="BA400" s="44"/>
      <c r="BB400" s="44"/>
      <c r="BC400" s="44"/>
      <c r="BD400" s="44"/>
      <c r="BE400" s="44"/>
      <c r="BF400" s="44"/>
      <c r="BG400" s="44"/>
      <c r="BH400" s="44"/>
    </row>
    <row r="401" spans="1:60" ht="35.1" customHeight="1" thickBot="1" x14ac:dyDescent="0.45">
      <c r="A401" s="41">
        <f t="shared" si="89"/>
        <v>399</v>
      </c>
      <c r="B401" s="42">
        <f>Hoja2!B408</f>
        <v>0</v>
      </c>
      <c r="C401" s="14">
        <f>Hoja2!P408</f>
        <v>0</v>
      </c>
      <c r="D401" s="16">
        <f>Hoja2!C408</f>
        <v>0</v>
      </c>
      <c r="E401" s="15">
        <f>Hoja4!J408</f>
        <v>0</v>
      </c>
      <c r="F401" s="15">
        <f>Hoja4!N408</f>
        <v>0</v>
      </c>
      <c r="G401" s="15"/>
      <c r="H401" s="15">
        <f t="shared" si="78"/>
        <v>0</v>
      </c>
      <c r="I401" s="15">
        <f t="shared" si="79"/>
        <v>0</v>
      </c>
      <c r="J401" s="289" t="s">
        <v>209</v>
      </c>
      <c r="K401" s="44"/>
      <c r="L401" s="44"/>
      <c r="M401" s="44"/>
      <c r="N401" s="44"/>
      <c r="O401" s="44"/>
      <c r="P401" s="44"/>
      <c r="Q401" s="44"/>
      <c r="R401" s="44"/>
      <c r="S401" s="262">
        <f t="shared" si="80"/>
        <v>0</v>
      </c>
      <c r="T401" s="266" t="str">
        <f t="shared" si="81"/>
        <v>Economico</v>
      </c>
      <c r="U401">
        <f>VLOOKUP(T401,TABLAS!$J$4:$L$9,3,FALSE)</f>
        <v>1320</v>
      </c>
      <c r="V401">
        <f t="shared" si="90"/>
        <v>2026</v>
      </c>
      <c r="W401" t="str">
        <f>INICIO!$C$28</f>
        <v>2026</v>
      </c>
      <c r="X401" s="268">
        <f t="shared" si="82"/>
        <v>0</v>
      </c>
      <c r="Y401" s="269" t="str">
        <f>IF(X401&lt;TABLAS!$P$18,TABLAS!$Q$18,IF(X401&lt;TABLAS!$P$19,TABLAS!$Q$19,IF(X401&lt;TABLAS!$P$20,TABLAS!$Q$20,IF(X401&lt;TABLAS!$P$21,TABLAS!$Q$21,IF(X401&lt;TABLAS!$P$22,TABLAS!$Q$22,IF(X401&lt;TABLAS!$P$23,TABLAS!$Q$23,IF(X401&lt;TABLAS!$P$24,TABLAS!$Q$24,IF(X401&lt;TABLAS!$P$25,TABLAS!$Q$25,IF(X401&lt;TABLAS!$P$26,TABLAS!$Q$26,IF(X401&lt;TABLAS!$P$27,TABLAS!$Q$27,IF(X401&gt;=TABLAS!$O$28,TABLAS!$Q$28)))))))))))</f>
        <v>0 a 5</v>
      </c>
      <c r="Z401" s="262">
        <f>VLOOKUP(Y401,TABLAS!$J$18:$K$28,2,FALSE)</f>
        <v>1</v>
      </c>
      <c r="AA401" s="274" t="s">
        <v>262</v>
      </c>
      <c r="AB401" s="262">
        <f>VLOOKUP(AA401,TABLAS!$K$34:$L$39,2,FALSE)</f>
        <v>1</v>
      </c>
      <c r="AC401" s="262" t="str">
        <f>INICIO!$C$11</f>
        <v>ZONA 6</v>
      </c>
      <c r="AD401" s="263">
        <f>VLOOKUP(AC401,TABLAS!$V$18:$W$28,2,FALSE)</f>
        <v>1.1000000000000001</v>
      </c>
      <c r="AE401" s="44"/>
      <c r="AF401" s="44"/>
      <c r="AG401" s="279">
        <f t="shared" si="83"/>
        <v>0</v>
      </c>
      <c r="AH401" s="255">
        <f>IF($AG401&lt;TABLAS!$O$4,TABLAS!$P$4,IF($AG401&lt;TABLAS!$O$5,TABLAS!$P$5,IF($AG401&lt;TABLAS!$O$6,TABLAS!$P$6,IF($AG401&gt;TABLAS!$N$7,TABLAS!$P$7))))</f>
        <v>1</v>
      </c>
      <c r="AI401" s="255">
        <f>VLOOKUP($AH401,TABLAS!$P$4:$R$7,3,FALSE)</f>
        <v>3.4999999999999996E-3</v>
      </c>
      <c r="AJ401" s="255">
        <f>VLOOKUP($AH$3,TABLAS!$P$4:$R$7,2,FALSE)</f>
        <v>0</v>
      </c>
      <c r="AK401" s="280">
        <f t="shared" si="84"/>
        <v>-3.4999999999999996E-3</v>
      </c>
      <c r="AL401" s="44"/>
      <c r="AM401" s="44"/>
      <c r="AN401" s="281">
        <f t="shared" si="85"/>
        <v>0</v>
      </c>
      <c r="AO401" s="44"/>
      <c r="AP401" s="235">
        <f t="shared" si="86"/>
        <v>0</v>
      </c>
      <c r="AQ401" s="44"/>
      <c r="AR401" s="282">
        <f t="shared" si="87"/>
        <v>0</v>
      </c>
      <c r="AS401" s="283">
        <f t="shared" si="88"/>
        <v>0</v>
      </c>
      <c r="AT401" s="44"/>
      <c r="AU401" s="44"/>
      <c r="AV401" s="44"/>
      <c r="AW401" s="44"/>
      <c r="AX401" s="44"/>
      <c r="AY401" s="44"/>
      <c r="AZ401" s="44"/>
      <c r="BA401" s="44"/>
      <c r="BB401" s="44"/>
      <c r="BC401" s="44"/>
      <c r="BD401" s="44"/>
      <c r="BE401" s="44"/>
      <c r="BF401" s="44"/>
      <c r="BG401" s="44"/>
      <c r="BH401" s="44"/>
    </row>
    <row r="402" spans="1:60" ht="35.1" customHeight="1" thickBot="1" x14ac:dyDescent="0.45">
      <c r="A402" s="22">
        <f t="shared" si="89"/>
        <v>400</v>
      </c>
      <c r="B402" s="43">
        <f>Hoja2!B409</f>
        <v>0</v>
      </c>
      <c r="C402" s="38">
        <f>Hoja2!P409</f>
        <v>0</v>
      </c>
      <c r="D402" s="39">
        <f>Hoja2!C409</f>
        <v>0</v>
      </c>
      <c r="E402" s="40">
        <f>Hoja4!J409</f>
        <v>0</v>
      </c>
      <c r="F402" s="40">
        <f>Hoja4!N409</f>
        <v>0</v>
      </c>
      <c r="G402" s="40"/>
      <c r="H402" s="40">
        <f t="shared" si="78"/>
        <v>0</v>
      </c>
      <c r="I402" s="40">
        <f t="shared" si="79"/>
        <v>0</v>
      </c>
      <c r="J402" s="290" t="s">
        <v>209</v>
      </c>
      <c r="K402" s="44"/>
      <c r="L402" s="44"/>
      <c r="M402" s="44"/>
      <c r="N402" s="44"/>
      <c r="O402" s="44"/>
      <c r="P402" s="44"/>
      <c r="Q402" s="44"/>
      <c r="R402" s="44"/>
      <c r="S402" s="262">
        <f t="shared" si="80"/>
        <v>0</v>
      </c>
      <c r="T402" s="266" t="str">
        <f t="shared" si="81"/>
        <v>Economico</v>
      </c>
      <c r="U402">
        <f>VLOOKUP(T402,TABLAS!$J$4:$L$9,3,FALSE)</f>
        <v>1320</v>
      </c>
      <c r="V402">
        <f t="shared" si="90"/>
        <v>2026</v>
      </c>
      <c r="W402" t="str">
        <f>INICIO!$C$28</f>
        <v>2026</v>
      </c>
      <c r="X402" s="268">
        <f t="shared" si="82"/>
        <v>0</v>
      </c>
      <c r="Y402" s="269" t="str">
        <f>IF(X402&lt;TABLAS!$P$18,TABLAS!$Q$18,IF(X402&lt;TABLAS!$P$19,TABLAS!$Q$19,IF(X402&lt;TABLAS!$P$20,TABLAS!$Q$20,IF(X402&lt;TABLAS!$P$21,TABLAS!$Q$21,IF(X402&lt;TABLAS!$P$22,TABLAS!$Q$22,IF(X402&lt;TABLAS!$P$23,TABLAS!$Q$23,IF(X402&lt;TABLAS!$P$24,TABLAS!$Q$24,IF(X402&lt;TABLAS!$P$25,TABLAS!$Q$25,IF(X402&lt;TABLAS!$P$26,TABLAS!$Q$26,IF(X402&lt;TABLAS!$P$27,TABLAS!$Q$27,IF(X402&gt;=TABLAS!$O$28,TABLAS!$Q$28)))))))))))</f>
        <v>0 a 5</v>
      </c>
      <c r="Z402" s="262">
        <f>VLOOKUP(Y402,TABLAS!$J$18:$K$28,2,FALSE)</f>
        <v>1</v>
      </c>
      <c r="AA402" s="274" t="s">
        <v>262</v>
      </c>
      <c r="AB402" s="262">
        <f>VLOOKUP(AA402,TABLAS!$K$34:$L$39,2,FALSE)</f>
        <v>1</v>
      </c>
      <c r="AC402" s="262" t="str">
        <f>INICIO!$C$11</f>
        <v>ZONA 6</v>
      </c>
      <c r="AD402" s="263">
        <f>VLOOKUP(AC402,TABLAS!$V$18:$W$28,2,FALSE)</f>
        <v>1.1000000000000001</v>
      </c>
      <c r="AE402" s="44"/>
      <c r="AF402" s="44"/>
      <c r="AG402" s="279">
        <f t="shared" si="83"/>
        <v>0</v>
      </c>
      <c r="AH402" s="255">
        <f>IF($AG402&lt;TABLAS!$O$4,TABLAS!$P$4,IF($AG402&lt;TABLAS!$O$5,TABLAS!$P$5,IF($AG402&lt;TABLAS!$O$6,TABLAS!$P$6,IF($AG402&gt;TABLAS!$N$7,TABLAS!$P$7))))</f>
        <v>1</v>
      </c>
      <c r="AI402" s="255">
        <f>VLOOKUP($AH402,TABLAS!$P$4:$R$7,3,FALSE)</f>
        <v>3.4999999999999996E-3</v>
      </c>
      <c r="AJ402" s="255">
        <f>VLOOKUP($AH$3,TABLAS!$P$4:$R$7,2,FALSE)</f>
        <v>0</v>
      </c>
      <c r="AK402" s="280">
        <f t="shared" si="84"/>
        <v>-3.4999999999999996E-3</v>
      </c>
      <c r="AL402" s="44"/>
      <c r="AM402" s="44"/>
      <c r="AN402" s="281">
        <f t="shared" si="85"/>
        <v>0</v>
      </c>
      <c r="AO402" s="44"/>
      <c r="AP402" s="235">
        <f t="shared" si="86"/>
        <v>0</v>
      </c>
      <c r="AQ402" s="44"/>
      <c r="AR402" s="282">
        <f t="shared" si="87"/>
        <v>0</v>
      </c>
      <c r="AS402" s="283">
        <f t="shared" si="88"/>
        <v>0</v>
      </c>
      <c r="AT402" s="44"/>
      <c r="AU402" s="44"/>
      <c r="AV402" s="44"/>
      <c r="AW402" s="44"/>
      <c r="AX402" s="44"/>
      <c r="AY402" s="44"/>
      <c r="AZ402" s="44"/>
      <c r="BA402" s="44"/>
      <c r="BB402" s="44"/>
      <c r="BC402" s="44"/>
      <c r="BD402" s="44"/>
      <c r="BE402" s="44"/>
      <c r="BF402" s="44"/>
      <c r="BG402" s="44"/>
      <c r="BH402" s="44"/>
    </row>
    <row r="403" spans="1:60" ht="35.1" customHeight="1" thickBot="1" x14ac:dyDescent="0.45">
      <c r="A403" s="41">
        <f t="shared" si="89"/>
        <v>401</v>
      </c>
      <c r="B403" s="42">
        <f>Hoja2!B410</f>
        <v>0</v>
      </c>
      <c r="C403" s="14">
        <f>Hoja2!P410</f>
        <v>0</v>
      </c>
      <c r="D403" s="16">
        <f>Hoja2!C410</f>
        <v>0</v>
      </c>
      <c r="E403" s="15">
        <f>Hoja4!J410</f>
        <v>0</v>
      </c>
      <c r="F403" s="15">
        <f>Hoja4!N410</f>
        <v>0</v>
      </c>
      <c r="G403" s="15"/>
      <c r="H403" s="15">
        <f t="shared" si="78"/>
        <v>0</v>
      </c>
      <c r="I403" s="15">
        <f t="shared" si="79"/>
        <v>0</v>
      </c>
      <c r="J403" s="289" t="s">
        <v>209</v>
      </c>
      <c r="K403" s="44"/>
      <c r="L403" s="44"/>
      <c r="M403" s="44"/>
      <c r="N403" s="44"/>
      <c r="O403" s="44"/>
      <c r="P403" s="44"/>
      <c r="Q403" s="44"/>
      <c r="R403" s="44"/>
      <c r="S403" s="262">
        <f t="shared" si="80"/>
        <v>0</v>
      </c>
      <c r="T403" s="266" t="str">
        <f t="shared" si="81"/>
        <v>Economico</v>
      </c>
      <c r="U403">
        <f>VLOOKUP(T403,TABLAS!$J$4:$L$9,3,FALSE)</f>
        <v>1320</v>
      </c>
      <c r="V403">
        <f t="shared" si="90"/>
        <v>2026</v>
      </c>
      <c r="W403" t="str">
        <f>INICIO!$C$28</f>
        <v>2026</v>
      </c>
      <c r="X403" s="268">
        <f t="shared" si="82"/>
        <v>0</v>
      </c>
      <c r="Y403" s="269" t="str">
        <f>IF(X403&lt;TABLAS!$P$18,TABLAS!$Q$18,IF(X403&lt;TABLAS!$P$19,TABLAS!$Q$19,IF(X403&lt;TABLAS!$P$20,TABLAS!$Q$20,IF(X403&lt;TABLAS!$P$21,TABLAS!$Q$21,IF(X403&lt;TABLAS!$P$22,TABLAS!$Q$22,IF(X403&lt;TABLAS!$P$23,TABLAS!$Q$23,IF(X403&lt;TABLAS!$P$24,TABLAS!$Q$24,IF(X403&lt;TABLAS!$P$25,TABLAS!$Q$25,IF(X403&lt;TABLAS!$P$26,TABLAS!$Q$26,IF(X403&lt;TABLAS!$P$27,TABLAS!$Q$27,IF(X403&gt;=TABLAS!$O$28,TABLAS!$Q$28)))))))))))</f>
        <v>0 a 5</v>
      </c>
      <c r="Z403" s="262">
        <f>VLOOKUP(Y403,TABLAS!$J$18:$K$28,2,FALSE)</f>
        <v>1</v>
      </c>
      <c r="AA403" s="274" t="s">
        <v>262</v>
      </c>
      <c r="AB403" s="262">
        <f>VLOOKUP(AA403,TABLAS!$K$34:$L$39,2,FALSE)</f>
        <v>1</v>
      </c>
      <c r="AC403" s="262" t="str">
        <f>INICIO!$C$11</f>
        <v>ZONA 6</v>
      </c>
      <c r="AD403" s="263">
        <f>VLOOKUP(AC403,TABLAS!$V$18:$W$28,2,FALSE)</f>
        <v>1.1000000000000001</v>
      </c>
      <c r="AE403" s="44"/>
      <c r="AF403" s="44"/>
      <c r="AG403" s="279">
        <f t="shared" si="83"/>
        <v>0</v>
      </c>
      <c r="AH403" s="255">
        <f>IF($AG403&lt;TABLAS!$O$4,TABLAS!$P$4,IF($AG403&lt;TABLAS!$O$5,TABLAS!$P$5,IF($AG403&lt;TABLAS!$O$6,TABLAS!$P$6,IF($AG403&gt;TABLAS!$N$7,TABLAS!$P$7))))</f>
        <v>1</v>
      </c>
      <c r="AI403" s="255">
        <f>VLOOKUP($AH403,TABLAS!$P$4:$R$7,3,FALSE)</f>
        <v>3.4999999999999996E-3</v>
      </c>
      <c r="AJ403" s="255">
        <f>VLOOKUP($AH$3,TABLAS!$P$4:$R$7,2,FALSE)</f>
        <v>0</v>
      </c>
      <c r="AK403" s="280">
        <f t="shared" si="84"/>
        <v>-3.4999999999999996E-3</v>
      </c>
      <c r="AL403" s="44"/>
      <c r="AM403" s="44"/>
      <c r="AN403" s="281">
        <f t="shared" si="85"/>
        <v>0</v>
      </c>
      <c r="AO403" s="44"/>
      <c r="AP403" s="235">
        <f t="shared" si="86"/>
        <v>0</v>
      </c>
      <c r="AQ403" s="44"/>
      <c r="AR403" s="282">
        <f t="shared" si="87"/>
        <v>0</v>
      </c>
      <c r="AS403" s="283">
        <f t="shared" si="88"/>
        <v>0</v>
      </c>
      <c r="AT403" s="44"/>
      <c r="AU403" s="44"/>
      <c r="AV403" s="44"/>
      <c r="AW403" s="44"/>
      <c r="AX403" s="44"/>
      <c r="AY403" s="44"/>
      <c r="AZ403" s="44"/>
      <c r="BA403" s="44"/>
      <c r="BB403" s="44"/>
      <c r="BC403" s="44"/>
      <c r="BD403" s="44"/>
      <c r="BE403" s="44"/>
      <c r="BF403" s="44"/>
      <c r="BG403" s="44"/>
      <c r="BH403" s="44"/>
    </row>
    <row r="404" spans="1:60" ht="35.1" customHeight="1" thickBot="1" x14ac:dyDescent="0.45">
      <c r="A404" s="41">
        <f t="shared" si="89"/>
        <v>402</v>
      </c>
      <c r="B404" s="42">
        <f>Hoja2!B411</f>
        <v>0</v>
      </c>
      <c r="C404" s="14">
        <f>Hoja2!P411</f>
        <v>0</v>
      </c>
      <c r="D404" s="16">
        <f>Hoja2!C411</f>
        <v>0</v>
      </c>
      <c r="E404" s="15">
        <f>Hoja4!J411</f>
        <v>0</v>
      </c>
      <c r="F404" s="15">
        <f>Hoja4!N411</f>
        <v>0</v>
      </c>
      <c r="G404" s="15"/>
      <c r="H404" s="15">
        <f t="shared" si="78"/>
        <v>0</v>
      </c>
      <c r="I404" s="15">
        <f t="shared" si="79"/>
        <v>0</v>
      </c>
      <c r="J404" s="289" t="s">
        <v>209</v>
      </c>
      <c r="K404" s="44"/>
      <c r="L404" s="44"/>
      <c r="M404" s="44"/>
      <c r="N404" s="44"/>
      <c r="O404" s="44"/>
      <c r="P404" s="44"/>
      <c r="Q404" s="44"/>
      <c r="R404" s="44"/>
      <c r="S404" s="262">
        <f t="shared" si="80"/>
        <v>0</v>
      </c>
      <c r="T404" s="266" t="str">
        <f t="shared" si="81"/>
        <v>Economico</v>
      </c>
      <c r="U404">
        <f>VLOOKUP(T404,TABLAS!$J$4:$L$9,3,FALSE)</f>
        <v>1320</v>
      </c>
      <c r="V404">
        <f t="shared" si="90"/>
        <v>2026</v>
      </c>
      <c r="W404" t="str">
        <f>INICIO!$C$28</f>
        <v>2026</v>
      </c>
      <c r="X404" s="268">
        <f t="shared" si="82"/>
        <v>0</v>
      </c>
      <c r="Y404" s="269" t="str">
        <f>IF(X404&lt;TABLAS!$P$18,TABLAS!$Q$18,IF(X404&lt;TABLAS!$P$19,TABLAS!$Q$19,IF(X404&lt;TABLAS!$P$20,TABLAS!$Q$20,IF(X404&lt;TABLAS!$P$21,TABLAS!$Q$21,IF(X404&lt;TABLAS!$P$22,TABLAS!$Q$22,IF(X404&lt;TABLAS!$P$23,TABLAS!$Q$23,IF(X404&lt;TABLAS!$P$24,TABLAS!$Q$24,IF(X404&lt;TABLAS!$P$25,TABLAS!$Q$25,IF(X404&lt;TABLAS!$P$26,TABLAS!$Q$26,IF(X404&lt;TABLAS!$P$27,TABLAS!$Q$27,IF(X404&gt;=TABLAS!$O$28,TABLAS!$Q$28)))))))))))</f>
        <v>0 a 5</v>
      </c>
      <c r="Z404" s="262">
        <f>VLOOKUP(Y404,TABLAS!$J$18:$K$28,2,FALSE)</f>
        <v>1</v>
      </c>
      <c r="AA404" s="274" t="s">
        <v>262</v>
      </c>
      <c r="AB404" s="262">
        <f>VLOOKUP(AA404,TABLAS!$K$34:$L$39,2,FALSE)</f>
        <v>1</v>
      </c>
      <c r="AC404" s="262" t="str">
        <f>INICIO!$C$11</f>
        <v>ZONA 6</v>
      </c>
      <c r="AD404" s="263">
        <f>VLOOKUP(AC404,TABLAS!$V$18:$W$28,2,FALSE)</f>
        <v>1.1000000000000001</v>
      </c>
      <c r="AE404" s="44"/>
      <c r="AF404" s="44"/>
      <c r="AG404" s="279">
        <f t="shared" si="83"/>
        <v>0</v>
      </c>
      <c r="AH404" s="255">
        <f>IF($AG404&lt;TABLAS!$O$4,TABLAS!$P$4,IF($AG404&lt;TABLAS!$O$5,TABLAS!$P$5,IF($AG404&lt;TABLAS!$O$6,TABLAS!$P$6,IF($AG404&gt;TABLAS!$N$7,TABLAS!$P$7))))</f>
        <v>1</v>
      </c>
      <c r="AI404" s="255">
        <f>VLOOKUP($AH404,TABLAS!$P$4:$R$7,3,FALSE)</f>
        <v>3.4999999999999996E-3</v>
      </c>
      <c r="AJ404" s="255">
        <f>VLOOKUP($AH$3,TABLAS!$P$4:$R$7,2,FALSE)</f>
        <v>0</v>
      </c>
      <c r="AK404" s="280">
        <f t="shared" si="84"/>
        <v>-3.4999999999999996E-3</v>
      </c>
      <c r="AL404" s="44"/>
      <c r="AM404" s="44"/>
      <c r="AN404" s="281">
        <f t="shared" si="85"/>
        <v>0</v>
      </c>
      <c r="AO404" s="44"/>
      <c r="AP404" s="235">
        <f t="shared" si="86"/>
        <v>0</v>
      </c>
      <c r="AQ404" s="44"/>
      <c r="AR404" s="282">
        <f t="shared" si="87"/>
        <v>0</v>
      </c>
      <c r="AS404" s="283">
        <f t="shared" si="88"/>
        <v>0</v>
      </c>
      <c r="AT404" s="44"/>
      <c r="AU404" s="44"/>
      <c r="AV404" s="44"/>
      <c r="AW404" s="44"/>
      <c r="AX404" s="44"/>
      <c r="AY404" s="44"/>
      <c r="AZ404" s="44"/>
      <c r="BA404" s="44"/>
      <c r="BB404" s="44"/>
      <c r="BC404" s="44"/>
      <c r="BD404" s="44"/>
      <c r="BE404" s="44"/>
      <c r="BF404" s="44"/>
      <c r="BG404" s="44"/>
      <c r="BH404" s="44"/>
    </row>
    <row r="405" spans="1:60" ht="35.1" customHeight="1" thickBot="1" x14ac:dyDescent="0.45">
      <c r="A405" s="41">
        <f t="shared" si="89"/>
        <v>403</v>
      </c>
      <c r="B405" s="42">
        <f>Hoja2!B412</f>
        <v>0</v>
      </c>
      <c r="C405" s="14">
        <f>Hoja2!P412</f>
        <v>0</v>
      </c>
      <c r="D405" s="16">
        <f>Hoja2!C412</f>
        <v>0</v>
      </c>
      <c r="E405" s="15">
        <f>Hoja4!J412</f>
        <v>0</v>
      </c>
      <c r="F405" s="15">
        <f>Hoja4!N412</f>
        <v>0</v>
      </c>
      <c r="G405" s="15"/>
      <c r="H405" s="15">
        <f t="shared" si="78"/>
        <v>0</v>
      </c>
      <c r="I405" s="15">
        <f t="shared" si="79"/>
        <v>0</v>
      </c>
      <c r="J405" s="289" t="s">
        <v>209</v>
      </c>
      <c r="K405" s="44"/>
      <c r="L405" s="44"/>
      <c r="M405" s="44"/>
      <c r="N405" s="44"/>
      <c r="O405" s="44"/>
      <c r="P405" s="44"/>
      <c r="Q405" s="44"/>
      <c r="R405" s="44"/>
      <c r="S405" s="262">
        <f t="shared" si="80"/>
        <v>0</v>
      </c>
      <c r="T405" s="266" t="str">
        <f t="shared" si="81"/>
        <v>Economico</v>
      </c>
      <c r="U405">
        <f>VLOOKUP(T405,TABLAS!$J$4:$L$9,3,FALSE)</f>
        <v>1320</v>
      </c>
      <c r="V405">
        <f t="shared" si="90"/>
        <v>2026</v>
      </c>
      <c r="W405" t="str">
        <f>INICIO!$C$28</f>
        <v>2026</v>
      </c>
      <c r="X405" s="268">
        <f t="shared" si="82"/>
        <v>0</v>
      </c>
      <c r="Y405" s="269" t="str">
        <f>IF(X405&lt;TABLAS!$P$18,TABLAS!$Q$18,IF(X405&lt;TABLAS!$P$19,TABLAS!$Q$19,IF(X405&lt;TABLAS!$P$20,TABLAS!$Q$20,IF(X405&lt;TABLAS!$P$21,TABLAS!$Q$21,IF(X405&lt;TABLAS!$P$22,TABLAS!$Q$22,IF(X405&lt;TABLAS!$P$23,TABLAS!$Q$23,IF(X405&lt;TABLAS!$P$24,TABLAS!$Q$24,IF(X405&lt;TABLAS!$P$25,TABLAS!$Q$25,IF(X405&lt;TABLAS!$P$26,TABLAS!$Q$26,IF(X405&lt;TABLAS!$P$27,TABLAS!$Q$27,IF(X405&gt;=TABLAS!$O$28,TABLAS!$Q$28)))))))))))</f>
        <v>0 a 5</v>
      </c>
      <c r="Z405" s="262">
        <f>VLOOKUP(Y405,TABLAS!$J$18:$K$28,2,FALSE)</f>
        <v>1</v>
      </c>
      <c r="AA405" s="274" t="s">
        <v>262</v>
      </c>
      <c r="AB405" s="262">
        <f>VLOOKUP(AA405,TABLAS!$K$34:$L$39,2,FALSE)</f>
        <v>1</v>
      </c>
      <c r="AC405" s="262" t="str">
        <f>INICIO!$C$11</f>
        <v>ZONA 6</v>
      </c>
      <c r="AD405" s="263">
        <f>VLOOKUP(AC405,TABLAS!$V$18:$W$28,2,FALSE)</f>
        <v>1.1000000000000001</v>
      </c>
      <c r="AE405" s="44"/>
      <c r="AF405" s="44"/>
      <c r="AG405" s="279">
        <f t="shared" si="83"/>
        <v>0</v>
      </c>
      <c r="AH405" s="255">
        <f>IF($AG405&lt;TABLAS!$O$4,TABLAS!$P$4,IF($AG405&lt;TABLAS!$O$5,TABLAS!$P$5,IF($AG405&lt;TABLAS!$O$6,TABLAS!$P$6,IF($AG405&gt;TABLAS!$N$7,TABLAS!$P$7))))</f>
        <v>1</v>
      </c>
      <c r="AI405" s="255">
        <f>VLOOKUP($AH405,TABLAS!$P$4:$R$7,3,FALSE)</f>
        <v>3.4999999999999996E-3</v>
      </c>
      <c r="AJ405" s="255">
        <f>VLOOKUP($AH$3,TABLAS!$P$4:$R$7,2,FALSE)</f>
        <v>0</v>
      </c>
      <c r="AK405" s="280">
        <f t="shared" si="84"/>
        <v>-3.4999999999999996E-3</v>
      </c>
      <c r="AL405" s="44"/>
      <c r="AM405" s="44"/>
      <c r="AN405" s="281">
        <f t="shared" si="85"/>
        <v>0</v>
      </c>
      <c r="AO405" s="44"/>
      <c r="AP405" s="235">
        <f t="shared" si="86"/>
        <v>0</v>
      </c>
      <c r="AQ405" s="44"/>
      <c r="AR405" s="282">
        <f t="shared" si="87"/>
        <v>0</v>
      </c>
      <c r="AS405" s="283">
        <f t="shared" si="88"/>
        <v>0</v>
      </c>
      <c r="AT405" s="44"/>
      <c r="AU405" s="44"/>
      <c r="AV405" s="44"/>
      <c r="AW405" s="44"/>
      <c r="AX405" s="44"/>
      <c r="AY405" s="44"/>
      <c r="AZ405" s="44"/>
      <c r="BA405" s="44"/>
      <c r="BB405" s="44"/>
      <c r="BC405" s="44"/>
      <c r="BD405" s="44"/>
      <c r="BE405" s="44"/>
      <c r="BF405" s="44"/>
      <c r="BG405" s="44"/>
      <c r="BH405" s="44"/>
    </row>
    <row r="406" spans="1:60" ht="35.1" customHeight="1" thickBot="1" x14ac:dyDescent="0.45">
      <c r="A406" s="41">
        <f t="shared" si="89"/>
        <v>404</v>
      </c>
      <c r="B406" s="42">
        <f>Hoja2!B413</f>
        <v>0</v>
      </c>
      <c r="C406" s="14">
        <f>Hoja2!P413</f>
        <v>0</v>
      </c>
      <c r="D406" s="16">
        <f>Hoja2!C413</f>
        <v>0</v>
      </c>
      <c r="E406" s="15">
        <f>Hoja4!J413</f>
        <v>0</v>
      </c>
      <c r="F406" s="15">
        <f>Hoja4!N413</f>
        <v>0</v>
      </c>
      <c r="G406" s="15"/>
      <c r="H406" s="15">
        <f t="shared" si="78"/>
        <v>0</v>
      </c>
      <c r="I406" s="15">
        <f t="shared" si="79"/>
        <v>0</v>
      </c>
      <c r="J406" s="289" t="s">
        <v>209</v>
      </c>
      <c r="K406" s="44"/>
      <c r="L406" s="44"/>
      <c r="M406" s="44"/>
      <c r="N406" s="44"/>
      <c r="O406" s="44"/>
      <c r="P406" s="44"/>
      <c r="Q406" s="44"/>
      <c r="R406" s="44"/>
      <c r="S406" s="262">
        <f t="shared" si="80"/>
        <v>0</v>
      </c>
      <c r="T406" s="266" t="str">
        <f t="shared" si="81"/>
        <v>Economico</v>
      </c>
      <c r="U406">
        <f>VLOOKUP(T406,TABLAS!$J$4:$L$9,3,FALSE)</f>
        <v>1320</v>
      </c>
      <c r="V406">
        <f t="shared" si="90"/>
        <v>2026</v>
      </c>
      <c r="W406" t="str">
        <f>INICIO!$C$28</f>
        <v>2026</v>
      </c>
      <c r="X406" s="268">
        <f t="shared" si="82"/>
        <v>0</v>
      </c>
      <c r="Y406" s="269" t="str">
        <f>IF(X406&lt;TABLAS!$P$18,TABLAS!$Q$18,IF(X406&lt;TABLAS!$P$19,TABLAS!$Q$19,IF(X406&lt;TABLAS!$P$20,TABLAS!$Q$20,IF(X406&lt;TABLAS!$P$21,TABLAS!$Q$21,IF(X406&lt;TABLAS!$P$22,TABLAS!$Q$22,IF(X406&lt;TABLAS!$P$23,TABLAS!$Q$23,IF(X406&lt;TABLAS!$P$24,TABLAS!$Q$24,IF(X406&lt;TABLAS!$P$25,TABLAS!$Q$25,IF(X406&lt;TABLAS!$P$26,TABLAS!$Q$26,IF(X406&lt;TABLAS!$P$27,TABLAS!$Q$27,IF(X406&gt;=TABLAS!$O$28,TABLAS!$Q$28)))))))))))</f>
        <v>0 a 5</v>
      </c>
      <c r="Z406" s="262">
        <f>VLOOKUP(Y406,TABLAS!$J$18:$K$28,2,FALSE)</f>
        <v>1</v>
      </c>
      <c r="AA406" s="274" t="s">
        <v>262</v>
      </c>
      <c r="AB406" s="262">
        <f>VLOOKUP(AA406,TABLAS!$K$34:$L$39,2,FALSE)</f>
        <v>1</v>
      </c>
      <c r="AC406" s="262" t="str">
        <f>INICIO!$C$11</f>
        <v>ZONA 6</v>
      </c>
      <c r="AD406" s="263">
        <f>VLOOKUP(AC406,TABLAS!$V$18:$W$28,2,FALSE)</f>
        <v>1.1000000000000001</v>
      </c>
      <c r="AE406" s="44"/>
      <c r="AF406" s="44"/>
      <c r="AG406" s="279">
        <f t="shared" si="83"/>
        <v>0</v>
      </c>
      <c r="AH406" s="255">
        <f>IF($AG406&lt;TABLAS!$O$4,TABLAS!$P$4,IF($AG406&lt;TABLAS!$O$5,TABLAS!$P$5,IF($AG406&lt;TABLAS!$O$6,TABLAS!$P$6,IF($AG406&gt;TABLAS!$N$7,TABLAS!$P$7))))</f>
        <v>1</v>
      </c>
      <c r="AI406" s="255">
        <f>VLOOKUP($AH406,TABLAS!$P$4:$R$7,3,FALSE)</f>
        <v>3.4999999999999996E-3</v>
      </c>
      <c r="AJ406" s="255">
        <f>VLOOKUP($AH$3,TABLAS!$P$4:$R$7,2,FALSE)</f>
        <v>0</v>
      </c>
      <c r="AK406" s="280">
        <f t="shared" si="84"/>
        <v>-3.4999999999999996E-3</v>
      </c>
      <c r="AL406" s="44"/>
      <c r="AM406" s="44"/>
      <c r="AN406" s="281">
        <f t="shared" si="85"/>
        <v>0</v>
      </c>
      <c r="AO406" s="44"/>
      <c r="AP406" s="235">
        <f t="shared" si="86"/>
        <v>0</v>
      </c>
      <c r="AQ406" s="44"/>
      <c r="AR406" s="282">
        <f t="shared" si="87"/>
        <v>0</v>
      </c>
      <c r="AS406" s="283">
        <f t="shared" si="88"/>
        <v>0</v>
      </c>
      <c r="AT406" s="44"/>
      <c r="AU406" s="44"/>
      <c r="AV406" s="44"/>
      <c r="AW406" s="44"/>
      <c r="AX406" s="44"/>
      <c r="AY406" s="44"/>
      <c r="AZ406" s="44"/>
      <c r="BA406" s="44"/>
      <c r="BB406" s="44"/>
      <c r="BC406" s="44"/>
      <c r="BD406" s="44"/>
      <c r="BE406" s="44"/>
      <c r="BF406" s="44"/>
      <c r="BG406" s="44"/>
      <c r="BH406" s="44"/>
    </row>
    <row r="407" spans="1:60" ht="35.1" customHeight="1" thickBot="1" x14ac:dyDescent="0.45">
      <c r="A407" s="22">
        <f t="shared" si="89"/>
        <v>405</v>
      </c>
      <c r="B407" s="43">
        <f>Hoja2!B414</f>
        <v>0</v>
      </c>
      <c r="C407" s="38">
        <f>Hoja2!P414</f>
        <v>0</v>
      </c>
      <c r="D407" s="39">
        <f>Hoja2!C414</f>
        <v>0</v>
      </c>
      <c r="E407" s="40">
        <f>Hoja4!J414</f>
        <v>0</v>
      </c>
      <c r="F407" s="40">
        <f>Hoja4!N414</f>
        <v>0</v>
      </c>
      <c r="G407" s="40"/>
      <c r="H407" s="40">
        <f t="shared" si="78"/>
        <v>0</v>
      </c>
      <c r="I407" s="40">
        <f t="shared" si="79"/>
        <v>0</v>
      </c>
      <c r="J407" s="290" t="s">
        <v>209</v>
      </c>
      <c r="K407" s="44"/>
      <c r="L407" s="44"/>
      <c r="M407" s="44"/>
      <c r="N407" s="44"/>
      <c r="O407" s="44"/>
      <c r="P407" s="44"/>
      <c r="Q407" s="44"/>
      <c r="R407" s="44"/>
      <c r="S407" s="262">
        <f t="shared" si="80"/>
        <v>0</v>
      </c>
      <c r="T407" s="266" t="str">
        <f t="shared" si="81"/>
        <v>Economico</v>
      </c>
      <c r="U407">
        <f>VLOOKUP(T407,TABLAS!$J$4:$L$9,3,FALSE)</f>
        <v>1320</v>
      </c>
      <c r="V407">
        <f t="shared" si="90"/>
        <v>2026</v>
      </c>
      <c r="W407" t="str">
        <f>INICIO!$C$28</f>
        <v>2026</v>
      </c>
      <c r="X407" s="268">
        <f t="shared" si="82"/>
        <v>0</v>
      </c>
      <c r="Y407" s="269" t="str">
        <f>IF(X407&lt;TABLAS!$P$18,TABLAS!$Q$18,IF(X407&lt;TABLAS!$P$19,TABLAS!$Q$19,IF(X407&lt;TABLAS!$P$20,TABLAS!$Q$20,IF(X407&lt;TABLAS!$P$21,TABLAS!$Q$21,IF(X407&lt;TABLAS!$P$22,TABLAS!$Q$22,IF(X407&lt;TABLAS!$P$23,TABLAS!$Q$23,IF(X407&lt;TABLAS!$P$24,TABLAS!$Q$24,IF(X407&lt;TABLAS!$P$25,TABLAS!$Q$25,IF(X407&lt;TABLAS!$P$26,TABLAS!$Q$26,IF(X407&lt;TABLAS!$P$27,TABLAS!$Q$27,IF(X407&gt;=TABLAS!$O$28,TABLAS!$Q$28)))))))))))</f>
        <v>0 a 5</v>
      </c>
      <c r="Z407" s="262">
        <f>VLOOKUP(Y407,TABLAS!$J$18:$K$28,2,FALSE)</f>
        <v>1</v>
      </c>
      <c r="AA407" s="274" t="s">
        <v>262</v>
      </c>
      <c r="AB407" s="262">
        <f>VLOOKUP(AA407,TABLAS!$K$34:$L$39,2,FALSE)</f>
        <v>1</v>
      </c>
      <c r="AC407" s="262" t="str">
        <f>INICIO!$C$11</f>
        <v>ZONA 6</v>
      </c>
      <c r="AD407" s="263">
        <f>VLOOKUP(AC407,TABLAS!$V$18:$W$28,2,FALSE)</f>
        <v>1.1000000000000001</v>
      </c>
      <c r="AE407" s="44"/>
      <c r="AF407" s="44"/>
      <c r="AG407" s="279">
        <f t="shared" si="83"/>
        <v>0</v>
      </c>
      <c r="AH407" s="255">
        <f>IF($AG407&lt;TABLAS!$O$4,TABLAS!$P$4,IF($AG407&lt;TABLAS!$O$5,TABLAS!$P$5,IF($AG407&lt;TABLAS!$O$6,TABLAS!$P$6,IF($AG407&gt;TABLAS!$N$7,TABLAS!$P$7))))</f>
        <v>1</v>
      </c>
      <c r="AI407" s="255">
        <f>VLOOKUP($AH407,TABLAS!$P$4:$R$7,3,FALSE)</f>
        <v>3.4999999999999996E-3</v>
      </c>
      <c r="AJ407" s="255">
        <f>VLOOKUP($AH$3,TABLAS!$P$4:$R$7,2,FALSE)</f>
        <v>0</v>
      </c>
      <c r="AK407" s="280">
        <f t="shared" si="84"/>
        <v>-3.4999999999999996E-3</v>
      </c>
      <c r="AL407" s="44"/>
      <c r="AM407" s="44"/>
      <c r="AN407" s="281">
        <f t="shared" si="85"/>
        <v>0</v>
      </c>
      <c r="AO407" s="44"/>
      <c r="AP407" s="235">
        <f t="shared" si="86"/>
        <v>0</v>
      </c>
      <c r="AQ407" s="44"/>
      <c r="AR407" s="282">
        <f t="shared" si="87"/>
        <v>0</v>
      </c>
      <c r="AS407" s="283">
        <f t="shared" si="88"/>
        <v>0</v>
      </c>
      <c r="AT407" s="44"/>
      <c r="AU407" s="44"/>
      <c r="AV407" s="44"/>
      <c r="AW407" s="44"/>
      <c r="AX407" s="44"/>
      <c r="AY407" s="44"/>
      <c r="AZ407" s="44"/>
      <c r="BA407" s="44"/>
      <c r="BB407" s="44"/>
      <c r="BC407" s="44"/>
      <c r="BD407" s="44"/>
      <c r="BE407" s="44"/>
      <c r="BF407" s="44"/>
      <c r="BG407" s="44"/>
      <c r="BH407" s="44"/>
    </row>
    <row r="408" spans="1:60" ht="35.1" customHeight="1" thickBot="1" x14ac:dyDescent="0.45">
      <c r="A408" s="41">
        <f t="shared" si="89"/>
        <v>406</v>
      </c>
      <c r="B408" s="42">
        <f>Hoja2!B415</f>
        <v>0</v>
      </c>
      <c r="C408" s="14">
        <f>Hoja2!P415</f>
        <v>0</v>
      </c>
      <c r="D408" s="16">
        <f>Hoja2!C415</f>
        <v>0</v>
      </c>
      <c r="E408" s="15">
        <f>Hoja4!J415</f>
        <v>0</v>
      </c>
      <c r="F408" s="15">
        <f>Hoja4!N415</f>
        <v>0</v>
      </c>
      <c r="G408" s="15"/>
      <c r="H408" s="15">
        <f t="shared" si="78"/>
        <v>0</v>
      </c>
      <c r="I408" s="15">
        <f t="shared" si="79"/>
        <v>0</v>
      </c>
      <c r="J408" s="289" t="s">
        <v>209</v>
      </c>
      <c r="K408" s="44"/>
      <c r="L408" s="44"/>
      <c r="M408" s="44"/>
      <c r="N408" s="44"/>
      <c r="O408" s="44"/>
      <c r="P408" s="44"/>
      <c r="Q408" s="44"/>
      <c r="R408" s="44"/>
      <c r="S408" s="262">
        <f t="shared" si="80"/>
        <v>0</v>
      </c>
      <c r="T408" s="266" t="str">
        <f t="shared" si="81"/>
        <v>Economico</v>
      </c>
      <c r="U408">
        <f>VLOOKUP(T408,TABLAS!$J$4:$L$9,3,FALSE)</f>
        <v>1320</v>
      </c>
      <c r="V408">
        <f t="shared" si="90"/>
        <v>2026</v>
      </c>
      <c r="W408" t="str">
        <f>INICIO!$C$28</f>
        <v>2026</v>
      </c>
      <c r="X408" s="268">
        <f t="shared" si="82"/>
        <v>0</v>
      </c>
      <c r="Y408" s="269" t="str">
        <f>IF(X408&lt;TABLAS!$P$18,TABLAS!$Q$18,IF(X408&lt;TABLAS!$P$19,TABLAS!$Q$19,IF(X408&lt;TABLAS!$P$20,TABLAS!$Q$20,IF(X408&lt;TABLAS!$P$21,TABLAS!$Q$21,IF(X408&lt;TABLAS!$P$22,TABLAS!$Q$22,IF(X408&lt;TABLAS!$P$23,TABLAS!$Q$23,IF(X408&lt;TABLAS!$P$24,TABLAS!$Q$24,IF(X408&lt;TABLAS!$P$25,TABLAS!$Q$25,IF(X408&lt;TABLAS!$P$26,TABLAS!$Q$26,IF(X408&lt;TABLAS!$P$27,TABLAS!$Q$27,IF(X408&gt;=TABLAS!$O$28,TABLAS!$Q$28)))))))))))</f>
        <v>0 a 5</v>
      </c>
      <c r="Z408" s="262">
        <f>VLOOKUP(Y408,TABLAS!$J$18:$K$28,2,FALSE)</f>
        <v>1</v>
      </c>
      <c r="AA408" s="274" t="s">
        <v>262</v>
      </c>
      <c r="AB408" s="262">
        <f>VLOOKUP(AA408,TABLAS!$K$34:$L$39,2,FALSE)</f>
        <v>1</v>
      </c>
      <c r="AC408" s="262" t="str">
        <f>INICIO!$C$11</f>
        <v>ZONA 6</v>
      </c>
      <c r="AD408" s="263">
        <f>VLOOKUP(AC408,TABLAS!$V$18:$W$28,2,FALSE)</f>
        <v>1.1000000000000001</v>
      </c>
      <c r="AE408" s="44"/>
      <c r="AF408" s="44"/>
      <c r="AG408" s="279">
        <f t="shared" si="83"/>
        <v>0</v>
      </c>
      <c r="AH408" s="255">
        <f>IF($AG408&lt;TABLAS!$O$4,TABLAS!$P$4,IF($AG408&lt;TABLAS!$O$5,TABLAS!$P$5,IF($AG408&lt;TABLAS!$O$6,TABLAS!$P$6,IF($AG408&gt;TABLAS!$N$7,TABLAS!$P$7))))</f>
        <v>1</v>
      </c>
      <c r="AI408" s="255">
        <f>VLOOKUP($AH408,TABLAS!$P$4:$R$7,3,FALSE)</f>
        <v>3.4999999999999996E-3</v>
      </c>
      <c r="AJ408" s="255">
        <f>VLOOKUP($AH$3,TABLAS!$P$4:$R$7,2,FALSE)</f>
        <v>0</v>
      </c>
      <c r="AK408" s="280">
        <f t="shared" si="84"/>
        <v>-3.4999999999999996E-3</v>
      </c>
      <c r="AL408" s="44"/>
      <c r="AM408" s="44"/>
      <c r="AN408" s="281">
        <f t="shared" si="85"/>
        <v>0</v>
      </c>
      <c r="AO408" s="44"/>
      <c r="AP408" s="235">
        <f t="shared" si="86"/>
        <v>0</v>
      </c>
      <c r="AQ408" s="44"/>
      <c r="AR408" s="282">
        <f t="shared" si="87"/>
        <v>0</v>
      </c>
      <c r="AS408" s="283">
        <f t="shared" si="88"/>
        <v>0</v>
      </c>
      <c r="AT408" s="44"/>
      <c r="AU408" s="44"/>
      <c r="AV408" s="44"/>
      <c r="AW408" s="44"/>
      <c r="AX408" s="44"/>
      <c r="AY408" s="44"/>
      <c r="AZ408" s="44"/>
      <c r="BA408" s="44"/>
      <c r="BB408" s="44"/>
      <c r="BC408" s="44"/>
      <c r="BD408" s="44"/>
      <c r="BE408" s="44"/>
      <c r="BF408" s="44"/>
      <c r="BG408" s="44"/>
      <c r="BH408" s="44"/>
    </row>
    <row r="409" spans="1:60" ht="35.1" customHeight="1" thickBot="1" x14ac:dyDescent="0.45">
      <c r="A409" s="41">
        <f t="shared" si="89"/>
        <v>407</v>
      </c>
      <c r="B409" s="42">
        <f>Hoja2!B416</f>
        <v>0</v>
      </c>
      <c r="C409" s="14">
        <f>Hoja2!P416</f>
        <v>0</v>
      </c>
      <c r="D409" s="16">
        <f>Hoja2!C416</f>
        <v>0</v>
      </c>
      <c r="E409" s="15">
        <f>Hoja4!J416</f>
        <v>0</v>
      </c>
      <c r="F409" s="15">
        <f>Hoja4!N416</f>
        <v>0</v>
      </c>
      <c r="G409" s="15"/>
      <c r="H409" s="15">
        <f t="shared" si="78"/>
        <v>0</v>
      </c>
      <c r="I409" s="15">
        <f t="shared" si="79"/>
        <v>0</v>
      </c>
      <c r="J409" s="289" t="s">
        <v>209</v>
      </c>
      <c r="K409" s="44"/>
      <c r="L409" s="44"/>
      <c r="M409" s="44"/>
      <c r="N409" s="44"/>
      <c r="O409" s="44"/>
      <c r="P409" s="44"/>
      <c r="Q409" s="44"/>
      <c r="R409" s="44"/>
      <c r="S409" s="262">
        <f t="shared" si="80"/>
        <v>0</v>
      </c>
      <c r="T409" s="266" t="str">
        <f t="shared" si="81"/>
        <v>Economico</v>
      </c>
      <c r="U409">
        <f>VLOOKUP(T409,TABLAS!$J$4:$L$9,3,FALSE)</f>
        <v>1320</v>
      </c>
      <c r="V409">
        <f t="shared" si="90"/>
        <v>2026</v>
      </c>
      <c r="W409" t="str">
        <f>INICIO!$C$28</f>
        <v>2026</v>
      </c>
      <c r="X409" s="268">
        <f t="shared" si="82"/>
        <v>0</v>
      </c>
      <c r="Y409" s="269" t="str">
        <f>IF(X409&lt;TABLAS!$P$18,TABLAS!$Q$18,IF(X409&lt;TABLAS!$P$19,TABLAS!$Q$19,IF(X409&lt;TABLAS!$P$20,TABLAS!$Q$20,IF(X409&lt;TABLAS!$P$21,TABLAS!$Q$21,IF(X409&lt;TABLAS!$P$22,TABLAS!$Q$22,IF(X409&lt;TABLAS!$P$23,TABLAS!$Q$23,IF(X409&lt;TABLAS!$P$24,TABLAS!$Q$24,IF(X409&lt;TABLAS!$P$25,TABLAS!$Q$25,IF(X409&lt;TABLAS!$P$26,TABLAS!$Q$26,IF(X409&lt;TABLAS!$P$27,TABLAS!$Q$27,IF(X409&gt;=TABLAS!$O$28,TABLAS!$Q$28)))))))))))</f>
        <v>0 a 5</v>
      </c>
      <c r="Z409" s="262">
        <f>VLOOKUP(Y409,TABLAS!$J$18:$K$28,2,FALSE)</f>
        <v>1</v>
      </c>
      <c r="AA409" s="274" t="s">
        <v>262</v>
      </c>
      <c r="AB409" s="262">
        <f>VLOOKUP(AA409,TABLAS!$K$34:$L$39,2,FALSE)</f>
        <v>1</v>
      </c>
      <c r="AC409" s="262" t="str">
        <f>INICIO!$C$11</f>
        <v>ZONA 6</v>
      </c>
      <c r="AD409" s="263">
        <f>VLOOKUP(AC409,TABLAS!$V$18:$W$28,2,FALSE)</f>
        <v>1.1000000000000001</v>
      </c>
      <c r="AE409" s="44"/>
      <c r="AF409" s="44"/>
      <c r="AG409" s="279">
        <f t="shared" si="83"/>
        <v>0</v>
      </c>
      <c r="AH409" s="255">
        <f>IF($AG409&lt;TABLAS!$O$4,TABLAS!$P$4,IF($AG409&lt;TABLAS!$O$5,TABLAS!$P$5,IF($AG409&lt;TABLAS!$O$6,TABLAS!$P$6,IF($AG409&gt;TABLAS!$N$7,TABLAS!$P$7))))</f>
        <v>1</v>
      </c>
      <c r="AI409" s="255">
        <f>VLOOKUP($AH409,TABLAS!$P$4:$R$7,3,FALSE)</f>
        <v>3.4999999999999996E-3</v>
      </c>
      <c r="AJ409" s="255">
        <f>VLOOKUP($AH$3,TABLAS!$P$4:$R$7,2,FALSE)</f>
        <v>0</v>
      </c>
      <c r="AK409" s="280">
        <f t="shared" si="84"/>
        <v>-3.4999999999999996E-3</v>
      </c>
      <c r="AL409" s="44"/>
      <c r="AM409" s="44"/>
      <c r="AN409" s="281">
        <f t="shared" si="85"/>
        <v>0</v>
      </c>
      <c r="AO409" s="44"/>
      <c r="AP409" s="235">
        <f t="shared" si="86"/>
        <v>0</v>
      </c>
      <c r="AQ409" s="44"/>
      <c r="AR409" s="282">
        <f t="shared" si="87"/>
        <v>0</v>
      </c>
      <c r="AS409" s="283">
        <f t="shared" si="88"/>
        <v>0</v>
      </c>
      <c r="AT409" s="44"/>
      <c r="AU409" s="44"/>
      <c r="AV409" s="44"/>
      <c r="AW409" s="44"/>
      <c r="AX409" s="44"/>
      <c r="AY409" s="44"/>
      <c r="AZ409" s="44"/>
      <c r="BA409" s="44"/>
      <c r="BB409" s="44"/>
      <c r="BC409" s="44"/>
      <c r="BD409" s="44"/>
      <c r="BE409" s="44"/>
      <c r="BF409" s="44"/>
      <c r="BG409" s="44"/>
      <c r="BH409" s="44"/>
    </row>
    <row r="410" spans="1:60" ht="35.1" customHeight="1" thickBot="1" x14ac:dyDescent="0.45">
      <c r="A410" s="41">
        <f t="shared" si="89"/>
        <v>408</v>
      </c>
      <c r="B410" s="42">
        <f>Hoja2!B417</f>
        <v>0</v>
      </c>
      <c r="C410" s="14">
        <f>Hoja2!P417</f>
        <v>0</v>
      </c>
      <c r="D410" s="16">
        <f>Hoja2!C417</f>
        <v>0</v>
      </c>
      <c r="E410" s="15">
        <f>Hoja4!J417</f>
        <v>0</v>
      </c>
      <c r="F410" s="15">
        <f>Hoja4!N417</f>
        <v>0</v>
      </c>
      <c r="G410" s="15"/>
      <c r="H410" s="15">
        <f t="shared" si="78"/>
        <v>0</v>
      </c>
      <c r="I410" s="15">
        <f t="shared" si="79"/>
        <v>0</v>
      </c>
      <c r="J410" s="289" t="s">
        <v>209</v>
      </c>
      <c r="K410" s="44"/>
      <c r="L410" s="44"/>
      <c r="M410" s="44"/>
      <c r="N410" s="44"/>
      <c r="O410" s="44"/>
      <c r="P410" s="44"/>
      <c r="Q410" s="44"/>
      <c r="R410" s="44"/>
      <c r="S410" s="262">
        <f t="shared" si="80"/>
        <v>0</v>
      </c>
      <c r="T410" s="266" t="str">
        <f t="shared" si="81"/>
        <v>Economico</v>
      </c>
      <c r="U410">
        <f>VLOOKUP(T410,TABLAS!$J$4:$L$9,3,FALSE)</f>
        <v>1320</v>
      </c>
      <c r="V410">
        <f t="shared" si="90"/>
        <v>2026</v>
      </c>
      <c r="W410" t="str">
        <f>INICIO!$C$28</f>
        <v>2026</v>
      </c>
      <c r="X410" s="268">
        <f t="shared" si="82"/>
        <v>0</v>
      </c>
      <c r="Y410" s="269" t="str">
        <f>IF(X410&lt;TABLAS!$P$18,TABLAS!$Q$18,IF(X410&lt;TABLAS!$P$19,TABLAS!$Q$19,IF(X410&lt;TABLAS!$P$20,TABLAS!$Q$20,IF(X410&lt;TABLAS!$P$21,TABLAS!$Q$21,IF(X410&lt;TABLAS!$P$22,TABLAS!$Q$22,IF(X410&lt;TABLAS!$P$23,TABLAS!$Q$23,IF(X410&lt;TABLAS!$P$24,TABLAS!$Q$24,IF(X410&lt;TABLAS!$P$25,TABLAS!$Q$25,IF(X410&lt;TABLAS!$P$26,TABLAS!$Q$26,IF(X410&lt;TABLAS!$P$27,TABLAS!$Q$27,IF(X410&gt;=TABLAS!$O$28,TABLAS!$Q$28)))))))))))</f>
        <v>0 a 5</v>
      </c>
      <c r="Z410" s="262">
        <f>VLOOKUP(Y410,TABLAS!$J$18:$K$28,2,FALSE)</f>
        <v>1</v>
      </c>
      <c r="AA410" s="274" t="s">
        <v>262</v>
      </c>
      <c r="AB410" s="262">
        <f>VLOOKUP(AA410,TABLAS!$K$34:$L$39,2,FALSE)</f>
        <v>1</v>
      </c>
      <c r="AC410" s="262" t="str">
        <f>INICIO!$C$11</f>
        <v>ZONA 6</v>
      </c>
      <c r="AD410" s="263">
        <f>VLOOKUP(AC410,TABLAS!$V$18:$W$28,2,FALSE)</f>
        <v>1.1000000000000001</v>
      </c>
      <c r="AE410" s="44"/>
      <c r="AF410" s="44"/>
      <c r="AG410" s="279">
        <f t="shared" si="83"/>
        <v>0</v>
      </c>
      <c r="AH410" s="255">
        <f>IF($AG410&lt;TABLAS!$O$4,TABLAS!$P$4,IF($AG410&lt;TABLAS!$O$5,TABLAS!$P$5,IF($AG410&lt;TABLAS!$O$6,TABLAS!$P$6,IF($AG410&gt;TABLAS!$N$7,TABLAS!$P$7))))</f>
        <v>1</v>
      </c>
      <c r="AI410" s="255">
        <f>VLOOKUP($AH410,TABLAS!$P$4:$R$7,3,FALSE)</f>
        <v>3.4999999999999996E-3</v>
      </c>
      <c r="AJ410" s="255">
        <f>VLOOKUP($AH$3,TABLAS!$P$4:$R$7,2,FALSE)</f>
        <v>0</v>
      </c>
      <c r="AK410" s="280">
        <f t="shared" si="84"/>
        <v>-3.4999999999999996E-3</v>
      </c>
      <c r="AL410" s="44"/>
      <c r="AM410" s="44"/>
      <c r="AN410" s="281">
        <f t="shared" si="85"/>
        <v>0</v>
      </c>
      <c r="AO410" s="44"/>
      <c r="AP410" s="235">
        <f t="shared" si="86"/>
        <v>0</v>
      </c>
      <c r="AQ410" s="44"/>
      <c r="AR410" s="282">
        <f t="shared" si="87"/>
        <v>0</v>
      </c>
      <c r="AS410" s="283">
        <f t="shared" si="88"/>
        <v>0</v>
      </c>
      <c r="AT410" s="44"/>
      <c r="AU410" s="44"/>
      <c r="AV410" s="44"/>
      <c r="AW410" s="44"/>
      <c r="AX410" s="44"/>
      <c r="AY410" s="44"/>
      <c r="AZ410" s="44"/>
      <c r="BA410" s="44"/>
      <c r="BB410" s="44"/>
      <c r="BC410" s="44"/>
      <c r="BD410" s="44"/>
      <c r="BE410" s="44"/>
      <c r="BF410" s="44"/>
      <c r="BG410" s="44"/>
      <c r="BH410" s="44"/>
    </row>
    <row r="411" spans="1:60" ht="35.1" customHeight="1" thickBot="1" x14ac:dyDescent="0.45">
      <c r="A411" s="41">
        <f t="shared" si="89"/>
        <v>409</v>
      </c>
      <c r="B411" s="42">
        <f>Hoja2!B418</f>
        <v>0</v>
      </c>
      <c r="C411" s="14">
        <f>Hoja2!P418</f>
        <v>0</v>
      </c>
      <c r="D411" s="16">
        <f>Hoja2!C418</f>
        <v>0</v>
      </c>
      <c r="E411" s="15">
        <f>Hoja4!J418</f>
        <v>0</v>
      </c>
      <c r="F411" s="15">
        <f>Hoja4!N418</f>
        <v>0</v>
      </c>
      <c r="G411" s="15"/>
      <c r="H411" s="15">
        <f t="shared" si="78"/>
        <v>0</v>
      </c>
      <c r="I411" s="15">
        <f t="shared" si="79"/>
        <v>0</v>
      </c>
      <c r="J411" s="289" t="s">
        <v>209</v>
      </c>
      <c r="K411" s="44"/>
      <c r="L411" s="44"/>
      <c r="M411" s="44"/>
      <c r="N411" s="44"/>
      <c r="O411" s="44"/>
      <c r="P411" s="44"/>
      <c r="Q411" s="44"/>
      <c r="R411" s="44"/>
      <c r="S411" s="262">
        <f t="shared" si="80"/>
        <v>0</v>
      </c>
      <c r="T411" s="266" t="str">
        <f t="shared" si="81"/>
        <v>Economico</v>
      </c>
      <c r="U411">
        <f>VLOOKUP(T411,TABLAS!$J$4:$L$9,3,FALSE)</f>
        <v>1320</v>
      </c>
      <c r="V411">
        <f t="shared" si="90"/>
        <v>2026</v>
      </c>
      <c r="W411" t="str">
        <f>INICIO!$C$28</f>
        <v>2026</v>
      </c>
      <c r="X411" s="268">
        <f t="shared" si="82"/>
        <v>0</v>
      </c>
      <c r="Y411" s="269" t="str">
        <f>IF(X411&lt;TABLAS!$P$18,TABLAS!$Q$18,IF(X411&lt;TABLAS!$P$19,TABLAS!$Q$19,IF(X411&lt;TABLAS!$P$20,TABLAS!$Q$20,IF(X411&lt;TABLAS!$P$21,TABLAS!$Q$21,IF(X411&lt;TABLAS!$P$22,TABLAS!$Q$22,IF(X411&lt;TABLAS!$P$23,TABLAS!$Q$23,IF(X411&lt;TABLAS!$P$24,TABLAS!$Q$24,IF(X411&lt;TABLAS!$P$25,TABLAS!$Q$25,IF(X411&lt;TABLAS!$P$26,TABLAS!$Q$26,IF(X411&lt;TABLAS!$P$27,TABLAS!$Q$27,IF(X411&gt;=TABLAS!$O$28,TABLAS!$Q$28)))))))))))</f>
        <v>0 a 5</v>
      </c>
      <c r="Z411" s="262">
        <f>VLOOKUP(Y411,TABLAS!$J$18:$K$28,2,FALSE)</f>
        <v>1</v>
      </c>
      <c r="AA411" s="274" t="s">
        <v>262</v>
      </c>
      <c r="AB411" s="262">
        <f>VLOOKUP(AA411,TABLAS!$K$34:$L$39,2,FALSE)</f>
        <v>1</v>
      </c>
      <c r="AC411" s="262" t="str">
        <f>INICIO!$C$11</f>
        <v>ZONA 6</v>
      </c>
      <c r="AD411" s="263">
        <f>VLOOKUP(AC411,TABLAS!$V$18:$W$28,2,FALSE)</f>
        <v>1.1000000000000001</v>
      </c>
      <c r="AE411" s="44"/>
      <c r="AF411" s="44"/>
      <c r="AG411" s="279">
        <f t="shared" si="83"/>
        <v>0</v>
      </c>
      <c r="AH411" s="255">
        <f>IF($AG411&lt;TABLAS!$O$4,TABLAS!$P$4,IF($AG411&lt;TABLAS!$O$5,TABLAS!$P$5,IF($AG411&lt;TABLAS!$O$6,TABLAS!$P$6,IF($AG411&gt;TABLAS!$N$7,TABLAS!$P$7))))</f>
        <v>1</v>
      </c>
      <c r="AI411" s="255">
        <f>VLOOKUP($AH411,TABLAS!$P$4:$R$7,3,FALSE)</f>
        <v>3.4999999999999996E-3</v>
      </c>
      <c r="AJ411" s="255">
        <f>VLOOKUP($AH$3,TABLAS!$P$4:$R$7,2,FALSE)</f>
        <v>0</v>
      </c>
      <c r="AK411" s="280">
        <f t="shared" si="84"/>
        <v>-3.4999999999999996E-3</v>
      </c>
      <c r="AL411" s="44"/>
      <c r="AM411" s="44"/>
      <c r="AN411" s="281">
        <f t="shared" si="85"/>
        <v>0</v>
      </c>
      <c r="AO411" s="44"/>
      <c r="AP411" s="235">
        <f t="shared" si="86"/>
        <v>0</v>
      </c>
      <c r="AQ411" s="44"/>
      <c r="AR411" s="282">
        <f t="shared" si="87"/>
        <v>0</v>
      </c>
      <c r="AS411" s="283">
        <f t="shared" si="88"/>
        <v>0</v>
      </c>
      <c r="AT411" s="44"/>
      <c r="AU411" s="44"/>
      <c r="AV411" s="44"/>
      <c r="AW411" s="44"/>
      <c r="AX411" s="44"/>
      <c r="AY411" s="44"/>
      <c r="AZ411" s="44"/>
      <c r="BA411" s="44"/>
      <c r="BB411" s="44"/>
      <c r="BC411" s="44"/>
      <c r="BD411" s="44"/>
      <c r="BE411" s="44"/>
      <c r="BF411" s="44"/>
      <c r="BG411" s="44"/>
      <c r="BH411" s="44"/>
    </row>
    <row r="412" spans="1:60" ht="35.1" customHeight="1" thickBot="1" x14ac:dyDescent="0.45">
      <c r="A412" s="22">
        <f t="shared" si="89"/>
        <v>410</v>
      </c>
      <c r="B412" s="43">
        <f>Hoja2!B419</f>
        <v>0</v>
      </c>
      <c r="C412" s="38">
        <f>Hoja2!P419</f>
        <v>0</v>
      </c>
      <c r="D412" s="39">
        <f>Hoja2!C419</f>
        <v>0</v>
      </c>
      <c r="E412" s="40">
        <f>Hoja4!J419</f>
        <v>0</v>
      </c>
      <c r="F412" s="40">
        <f>Hoja4!N419</f>
        <v>0</v>
      </c>
      <c r="G412" s="40"/>
      <c r="H412" s="40">
        <f t="shared" si="78"/>
        <v>0</v>
      </c>
      <c r="I412" s="40">
        <f t="shared" si="79"/>
        <v>0</v>
      </c>
      <c r="J412" s="290" t="s">
        <v>209</v>
      </c>
      <c r="K412" s="44"/>
      <c r="L412" s="44"/>
      <c r="M412" s="44"/>
      <c r="N412" s="44"/>
      <c r="O412" s="44"/>
      <c r="P412" s="44"/>
      <c r="Q412" s="44"/>
      <c r="R412" s="44"/>
      <c r="S412" s="262">
        <f t="shared" si="80"/>
        <v>0</v>
      </c>
      <c r="T412" s="266" t="str">
        <f t="shared" si="81"/>
        <v>Economico</v>
      </c>
      <c r="U412">
        <f>VLOOKUP(T412,TABLAS!$J$4:$L$9,3,FALSE)</f>
        <v>1320</v>
      </c>
      <c r="V412">
        <f t="shared" si="90"/>
        <v>2026</v>
      </c>
      <c r="W412" t="str">
        <f>INICIO!$C$28</f>
        <v>2026</v>
      </c>
      <c r="X412" s="268">
        <f t="shared" si="82"/>
        <v>0</v>
      </c>
      <c r="Y412" s="269" t="str">
        <f>IF(X412&lt;TABLAS!$P$18,TABLAS!$Q$18,IF(X412&lt;TABLAS!$P$19,TABLAS!$Q$19,IF(X412&lt;TABLAS!$P$20,TABLAS!$Q$20,IF(X412&lt;TABLAS!$P$21,TABLAS!$Q$21,IF(X412&lt;TABLAS!$P$22,TABLAS!$Q$22,IF(X412&lt;TABLAS!$P$23,TABLAS!$Q$23,IF(X412&lt;TABLAS!$P$24,TABLAS!$Q$24,IF(X412&lt;TABLAS!$P$25,TABLAS!$Q$25,IF(X412&lt;TABLAS!$P$26,TABLAS!$Q$26,IF(X412&lt;TABLAS!$P$27,TABLAS!$Q$27,IF(X412&gt;=TABLAS!$O$28,TABLAS!$Q$28)))))))))))</f>
        <v>0 a 5</v>
      </c>
      <c r="Z412" s="262">
        <f>VLOOKUP(Y412,TABLAS!$J$18:$K$28,2,FALSE)</f>
        <v>1</v>
      </c>
      <c r="AA412" s="274" t="s">
        <v>262</v>
      </c>
      <c r="AB412" s="262">
        <f>VLOOKUP(AA412,TABLAS!$K$34:$L$39,2,FALSE)</f>
        <v>1</v>
      </c>
      <c r="AC412" s="262" t="str">
        <f>INICIO!$C$11</f>
        <v>ZONA 6</v>
      </c>
      <c r="AD412" s="263">
        <f>VLOOKUP(AC412,TABLAS!$V$18:$W$28,2,FALSE)</f>
        <v>1.1000000000000001</v>
      </c>
      <c r="AE412" s="44"/>
      <c r="AF412" s="44"/>
      <c r="AG412" s="279">
        <f t="shared" si="83"/>
        <v>0</v>
      </c>
      <c r="AH412" s="255">
        <f>IF($AG412&lt;TABLAS!$O$4,TABLAS!$P$4,IF($AG412&lt;TABLAS!$O$5,TABLAS!$P$5,IF($AG412&lt;TABLAS!$O$6,TABLAS!$P$6,IF($AG412&gt;TABLAS!$N$7,TABLAS!$P$7))))</f>
        <v>1</v>
      </c>
      <c r="AI412" s="255">
        <f>VLOOKUP($AH412,TABLAS!$P$4:$R$7,3,FALSE)</f>
        <v>3.4999999999999996E-3</v>
      </c>
      <c r="AJ412" s="255">
        <f>VLOOKUP($AH$3,TABLAS!$P$4:$R$7,2,FALSE)</f>
        <v>0</v>
      </c>
      <c r="AK412" s="280">
        <f t="shared" si="84"/>
        <v>-3.4999999999999996E-3</v>
      </c>
      <c r="AL412" s="44"/>
      <c r="AM412" s="44"/>
      <c r="AN412" s="281">
        <f t="shared" si="85"/>
        <v>0</v>
      </c>
      <c r="AO412" s="44"/>
      <c r="AP412" s="235">
        <f t="shared" si="86"/>
        <v>0</v>
      </c>
      <c r="AQ412" s="44"/>
      <c r="AR412" s="282">
        <f t="shared" si="87"/>
        <v>0</v>
      </c>
      <c r="AS412" s="283">
        <f t="shared" si="88"/>
        <v>0</v>
      </c>
      <c r="AT412" s="44"/>
      <c r="AU412" s="44"/>
      <c r="AV412" s="44"/>
      <c r="AW412" s="44"/>
      <c r="AX412" s="44"/>
      <c r="AY412" s="44"/>
      <c r="AZ412" s="44"/>
      <c r="BA412" s="44"/>
      <c r="BB412" s="44"/>
      <c r="BC412" s="44"/>
      <c r="BD412" s="44"/>
      <c r="BE412" s="44"/>
      <c r="BF412" s="44"/>
      <c r="BG412" s="44"/>
      <c r="BH412" s="44"/>
    </row>
    <row r="413" spans="1:60" ht="35.1" customHeight="1" thickBot="1" x14ac:dyDescent="0.45">
      <c r="A413" s="41">
        <f t="shared" si="89"/>
        <v>411</v>
      </c>
      <c r="B413" s="42">
        <f>Hoja2!B420</f>
        <v>0</v>
      </c>
      <c r="C413" s="14">
        <f>Hoja2!P420</f>
        <v>0</v>
      </c>
      <c r="D413" s="16">
        <f>Hoja2!C420</f>
        <v>0</v>
      </c>
      <c r="E413" s="15">
        <f>Hoja4!J420</f>
        <v>0</v>
      </c>
      <c r="F413" s="15">
        <f>Hoja4!N420</f>
        <v>0</v>
      </c>
      <c r="G413" s="15"/>
      <c r="H413" s="15">
        <f t="shared" si="78"/>
        <v>0</v>
      </c>
      <c r="I413" s="15">
        <f t="shared" si="79"/>
        <v>0</v>
      </c>
      <c r="J413" s="289" t="s">
        <v>209</v>
      </c>
      <c r="K413" s="44"/>
      <c r="L413" s="44"/>
      <c r="M413" s="44"/>
      <c r="N413" s="44"/>
      <c r="O413" s="44"/>
      <c r="P413" s="44"/>
      <c r="Q413" s="44"/>
      <c r="R413" s="44"/>
      <c r="S413" s="262">
        <f t="shared" si="80"/>
        <v>0</v>
      </c>
      <c r="T413" s="266" t="str">
        <f t="shared" si="81"/>
        <v>Economico</v>
      </c>
      <c r="U413">
        <f>VLOOKUP(T413,TABLAS!$J$4:$L$9,3,FALSE)</f>
        <v>1320</v>
      </c>
      <c r="V413">
        <f t="shared" si="90"/>
        <v>2026</v>
      </c>
      <c r="W413" t="str">
        <f>INICIO!$C$28</f>
        <v>2026</v>
      </c>
      <c r="X413" s="268">
        <f t="shared" si="82"/>
        <v>0</v>
      </c>
      <c r="Y413" s="269" t="str">
        <f>IF(X413&lt;TABLAS!$P$18,TABLAS!$Q$18,IF(X413&lt;TABLAS!$P$19,TABLAS!$Q$19,IF(X413&lt;TABLAS!$P$20,TABLAS!$Q$20,IF(X413&lt;TABLAS!$P$21,TABLAS!$Q$21,IF(X413&lt;TABLAS!$P$22,TABLAS!$Q$22,IF(X413&lt;TABLAS!$P$23,TABLAS!$Q$23,IF(X413&lt;TABLAS!$P$24,TABLAS!$Q$24,IF(X413&lt;TABLAS!$P$25,TABLAS!$Q$25,IF(X413&lt;TABLAS!$P$26,TABLAS!$Q$26,IF(X413&lt;TABLAS!$P$27,TABLAS!$Q$27,IF(X413&gt;=TABLAS!$O$28,TABLAS!$Q$28)))))))))))</f>
        <v>0 a 5</v>
      </c>
      <c r="Z413" s="262">
        <f>VLOOKUP(Y413,TABLAS!$J$18:$K$28,2,FALSE)</f>
        <v>1</v>
      </c>
      <c r="AA413" s="274" t="s">
        <v>262</v>
      </c>
      <c r="AB413" s="262">
        <f>VLOOKUP(AA413,TABLAS!$K$34:$L$39,2,FALSE)</f>
        <v>1</v>
      </c>
      <c r="AC413" s="262" t="str">
        <f>INICIO!$C$11</f>
        <v>ZONA 6</v>
      </c>
      <c r="AD413" s="263">
        <f>VLOOKUP(AC413,TABLAS!$V$18:$W$28,2,FALSE)</f>
        <v>1.1000000000000001</v>
      </c>
      <c r="AE413" s="44"/>
      <c r="AF413" s="44"/>
      <c r="AG413" s="279">
        <f t="shared" si="83"/>
        <v>0</v>
      </c>
      <c r="AH413" s="255">
        <f>IF($AG413&lt;TABLAS!$O$4,TABLAS!$P$4,IF($AG413&lt;TABLAS!$O$5,TABLAS!$P$5,IF($AG413&lt;TABLAS!$O$6,TABLAS!$P$6,IF($AG413&gt;TABLAS!$N$7,TABLAS!$P$7))))</f>
        <v>1</v>
      </c>
      <c r="AI413" s="255">
        <f>VLOOKUP($AH413,TABLAS!$P$4:$R$7,3,FALSE)</f>
        <v>3.4999999999999996E-3</v>
      </c>
      <c r="AJ413" s="255">
        <f>VLOOKUP($AH$3,TABLAS!$P$4:$R$7,2,FALSE)</f>
        <v>0</v>
      </c>
      <c r="AK413" s="280">
        <f t="shared" si="84"/>
        <v>-3.4999999999999996E-3</v>
      </c>
      <c r="AL413" s="44"/>
      <c r="AM413" s="44"/>
      <c r="AN413" s="281">
        <f t="shared" si="85"/>
        <v>0</v>
      </c>
      <c r="AO413" s="44"/>
      <c r="AP413" s="235">
        <f t="shared" si="86"/>
        <v>0</v>
      </c>
      <c r="AQ413" s="44"/>
      <c r="AR413" s="282">
        <f t="shared" si="87"/>
        <v>0</v>
      </c>
      <c r="AS413" s="283">
        <f t="shared" si="88"/>
        <v>0</v>
      </c>
      <c r="AT413" s="44"/>
      <c r="AU413" s="44"/>
      <c r="AV413" s="44"/>
      <c r="AW413" s="44"/>
      <c r="AX413" s="44"/>
      <c r="AY413" s="44"/>
      <c r="AZ413" s="44"/>
      <c r="BA413" s="44"/>
      <c r="BB413" s="44"/>
      <c r="BC413" s="44"/>
      <c r="BD413" s="44"/>
      <c r="BE413" s="44"/>
      <c r="BF413" s="44"/>
      <c r="BG413" s="44"/>
      <c r="BH413" s="44"/>
    </row>
    <row r="414" spans="1:60" ht="35.1" customHeight="1" thickBot="1" x14ac:dyDescent="0.45">
      <c r="A414" s="41">
        <f t="shared" si="89"/>
        <v>412</v>
      </c>
      <c r="B414" s="42">
        <f>Hoja2!B421</f>
        <v>0</v>
      </c>
      <c r="C414" s="14">
        <f>Hoja2!P421</f>
        <v>0</v>
      </c>
      <c r="D414" s="16">
        <f>Hoja2!C421</f>
        <v>0</v>
      </c>
      <c r="E414" s="15">
        <f>Hoja4!J421</f>
        <v>0</v>
      </c>
      <c r="F414" s="15">
        <f>Hoja4!N421</f>
        <v>0</v>
      </c>
      <c r="G414" s="15"/>
      <c r="H414" s="15">
        <f t="shared" si="78"/>
        <v>0</v>
      </c>
      <c r="I414" s="15">
        <f t="shared" si="79"/>
        <v>0</v>
      </c>
      <c r="J414" s="289" t="s">
        <v>209</v>
      </c>
      <c r="K414" s="44"/>
      <c r="L414" s="44"/>
      <c r="M414" s="44"/>
      <c r="N414" s="44"/>
      <c r="O414" s="44"/>
      <c r="P414" s="44"/>
      <c r="Q414" s="44"/>
      <c r="R414" s="44"/>
      <c r="S414" s="262">
        <f t="shared" si="80"/>
        <v>0</v>
      </c>
      <c r="T414" s="266" t="str">
        <f t="shared" si="81"/>
        <v>Economico</v>
      </c>
      <c r="U414">
        <f>VLOOKUP(T414,TABLAS!$J$4:$L$9,3,FALSE)</f>
        <v>1320</v>
      </c>
      <c r="V414">
        <f t="shared" si="90"/>
        <v>2026</v>
      </c>
      <c r="W414" t="str">
        <f>INICIO!$C$28</f>
        <v>2026</v>
      </c>
      <c r="X414" s="268">
        <f t="shared" si="82"/>
        <v>0</v>
      </c>
      <c r="Y414" s="269" t="str">
        <f>IF(X414&lt;TABLAS!$P$18,TABLAS!$Q$18,IF(X414&lt;TABLAS!$P$19,TABLAS!$Q$19,IF(X414&lt;TABLAS!$P$20,TABLAS!$Q$20,IF(X414&lt;TABLAS!$P$21,TABLAS!$Q$21,IF(X414&lt;TABLAS!$P$22,TABLAS!$Q$22,IF(X414&lt;TABLAS!$P$23,TABLAS!$Q$23,IF(X414&lt;TABLAS!$P$24,TABLAS!$Q$24,IF(X414&lt;TABLAS!$P$25,TABLAS!$Q$25,IF(X414&lt;TABLAS!$P$26,TABLAS!$Q$26,IF(X414&lt;TABLAS!$P$27,TABLAS!$Q$27,IF(X414&gt;=TABLAS!$O$28,TABLAS!$Q$28)))))))))))</f>
        <v>0 a 5</v>
      </c>
      <c r="Z414" s="262">
        <f>VLOOKUP(Y414,TABLAS!$J$18:$K$28,2,FALSE)</f>
        <v>1</v>
      </c>
      <c r="AA414" s="274" t="s">
        <v>262</v>
      </c>
      <c r="AB414" s="262">
        <f>VLOOKUP(AA414,TABLAS!$K$34:$L$39,2,FALSE)</f>
        <v>1</v>
      </c>
      <c r="AC414" s="262" t="str">
        <f>INICIO!$C$11</f>
        <v>ZONA 6</v>
      </c>
      <c r="AD414" s="263">
        <f>VLOOKUP(AC414,TABLAS!$V$18:$W$28,2,FALSE)</f>
        <v>1.1000000000000001</v>
      </c>
      <c r="AE414" s="44"/>
      <c r="AF414" s="44"/>
      <c r="AG414" s="279">
        <f t="shared" si="83"/>
        <v>0</v>
      </c>
      <c r="AH414" s="255">
        <f>IF($AG414&lt;TABLAS!$O$4,TABLAS!$P$4,IF($AG414&lt;TABLAS!$O$5,TABLAS!$P$5,IF($AG414&lt;TABLAS!$O$6,TABLAS!$P$6,IF($AG414&gt;TABLAS!$N$7,TABLAS!$P$7))))</f>
        <v>1</v>
      </c>
      <c r="AI414" s="255">
        <f>VLOOKUP($AH414,TABLAS!$P$4:$R$7,3,FALSE)</f>
        <v>3.4999999999999996E-3</v>
      </c>
      <c r="AJ414" s="255">
        <f>VLOOKUP($AH$3,TABLAS!$P$4:$R$7,2,FALSE)</f>
        <v>0</v>
      </c>
      <c r="AK414" s="280">
        <f t="shared" si="84"/>
        <v>-3.4999999999999996E-3</v>
      </c>
      <c r="AL414" s="44"/>
      <c r="AM414" s="44"/>
      <c r="AN414" s="281">
        <f t="shared" si="85"/>
        <v>0</v>
      </c>
      <c r="AO414" s="44"/>
      <c r="AP414" s="235">
        <f t="shared" si="86"/>
        <v>0</v>
      </c>
      <c r="AQ414" s="44"/>
      <c r="AR414" s="282">
        <f t="shared" si="87"/>
        <v>0</v>
      </c>
      <c r="AS414" s="283">
        <f t="shared" si="88"/>
        <v>0</v>
      </c>
      <c r="AT414" s="44"/>
      <c r="AU414" s="44"/>
      <c r="AV414" s="44"/>
      <c r="AW414" s="44"/>
      <c r="AX414" s="44"/>
      <c r="AY414" s="44"/>
      <c r="AZ414" s="44"/>
      <c r="BA414" s="44"/>
      <c r="BB414" s="44"/>
      <c r="BC414" s="44"/>
      <c r="BD414" s="44"/>
      <c r="BE414" s="44"/>
      <c r="BF414" s="44"/>
      <c r="BG414" s="44"/>
      <c r="BH414" s="44"/>
    </row>
    <row r="415" spans="1:60" ht="35.1" customHeight="1" thickBot="1" x14ac:dyDescent="0.45">
      <c r="A415" s="41">
        <f t="shared" si="89"/>
        <v>413</v>
      </c>
      <c r="B415" s="42">
        <f>Hoja2!B422</f>
        <v>0</v>
      </c>
      <c r="C415" s="14">
        <f>Hoja2!P422</f>
        <v>0</v>
      </c>
      <c r="D415" s="16">
        <f>Hoja2!C422</f>
        <v>0</v>
      </c>
      <c r="E415" s="15">
        <f>Hoja4!J422</f>
        <v>0</v>
      </c>
      <c r="F415" s="15">
        <f>Hoja4!N422</f>
        <v>0</v>
      </c>
      <c r="G415" s="15"/>
      <c r="H415" s="15">
        <f t="shared" si="78"/>
        <v>0</v>
      </c>
      <c r="I415" s="15">
        <f t="shared" si="79"/>
        <v>0</v>
      </c>
      <c r="J415" s="289" t="s">
        <v>209</v>
      </c>
      <c r="K415" s="44"/>
      <c r="L415" s="44"/>
      <c r="M415" s="44"/>
      <c r="N415" s="44"/>
      <c r="O415" s="44"/>
      <c r="P415" s="44"/>
      <c r="Q415" s="44"/>
      <c r="R415" s="44"/>
      <c r="S415" s="262">
        <f t="shared" si="80"/>
        <v>0</v>
      </c>
      <c r="T415" s="266" t="str">
        <f t="shared" si="81"/>
        <v>Economico</v>
      </c>
      <c r="U415">
        <f>VLOOKUP(T415,TABLAS!$J$4:$L$9,3,FALSE)</f>
        <v>1320</v>
      </c>
      <c r="V415">
        <f t="shared" si="90"/>
        <v>2026</v>
      </c>
      <c r="W415" t="str">
        <f>INICIO!$C$28</f>
        <v>2026</v>
      </c>
      <c r="X415" s="268">
        <f t="shared" si="82"/>
        <v>0</v>
      </c>
      <c r="Y415" s="269" t="str">
        <f>IF(X415&lt;TABLAS!$P$18,TABLAS!$Q$18,IF(X415&lt;TABLAS!$P$19,TABLAS!$Q$19,IF(X415&lt;TABLAS!$P$20,TABLAS!$Q$20,IF(X415&lt;TABLAS!$P$21,TABLAS!$Q$21,IF(X415&lt;TABLAS!$P$22,TABLAS!$Q$22,IF(X415&lt;TABLAS!$P$23,TABLAS!$Q$23,IF(X415&lt;TABLAS!$P$24,TABLAS!$Q$24,IF(X415&lt;TABLAS!$P$25,TABLAS!$Q$25,IF(X415&lt;TABLAS!$P$26,TABLAS!$Q$26,IF(X415&lt;TABLAS!$P$27,TABLAS!$Q$27,IF(X415&gt;=TABLAS!$O$28,TABLAS!$Q$28)))))))))))</f>
        <v>0 a 5</v>
      </c>
      <c r="Z415" s="262">
        <f>VLOOKUP(Y415,TABLAS!$J$18:$K$28,2,FALSE)</f>
        <v>1</v>
      </c>
      <c r="AA415" s="274" t="s">
        <v>262</v>
      </c>
      <c r="AB415" s="262">
        <f>VLOOKUP(AA415,TABLAS!$K$34:$L$39,2,FALSE)</f>
        <v>1</v>
      </c>
      <c r="AC415" s="262" t="str">
        <f>INICIO!$C$11</f>
        <v>ZONA 6</v>
      </c>
      <c r="AD415" s="263">
        <f>VLOOKUP(AC415,TABLAS!$V$18:$W$28,2,FALSE)</f>
        <v>1.1000000000000001</v>
      </c>
      <c r="AE415" s="44"/>
      <c r="AF415" s="44"/>
      <c r="AG415" s="279">
        <f t="shared" si="83"/>
        <v>0</v>
      </c>
      <c r="AH415" s="255">
        <f>IF($AG415&lt;TABLAS!$O$4,TABLAS!$P$4,IF($AG415&lt;TABLAS!$O$5,TABLAS!$P$5,IF($AG415&lt;TABLAS!$O$6,TABLAS!$P$6,IF($AG415&gt;TABLAS!$N$7,TABLAS!$P$7))))</f>
        <v>1</v>
      </c>
      <c r="AI415" s="255">
        <f>VLOOKUP($AH415,TABLAS!$P$4:$R$7,3,FALSE)</f>
        <v>3.4999999999999996E-3</v>
      </c>
      <c r="AJ415" s="255">
        <f>VLOOKUP($AH$3,TABLAS!$P$4:$R$7,2,FALSE)</f>
        <v>0</v>
      </c>
      <c r="AK415" s="280">
        <f t="shared" si="84"/>
        <v>-3.4999999999999996E-3</v>
      </c>
      <c r="AL415" s="44"/>
      <c r="AM415" s="44"/>
      <c r="AN415" s="281">
        <f t="shared" si="85"/>
        <v>0</v>
      </c>
      <c r="AO415" s="44"/>
      <c r="AP415" s="235">
        <f t="shared" si="86"/>
        <v>0</v>
      </c>
      <c r="AQ415" s="44"/>
      <c r="AR415" s="282">
        <f t="shared" si="87"/>
        <v>0</v>
      </c>
      <c r="AS415" s="283">
        <f t="shared" si="88"/>
        <v>0</v>
      </c>
      <c r="AT415" s="44"/>
      <c r="AU415" s="44"/>
      <c r="AV415" s="44"/>
      <c r="AW415" s="44"/>
      <c r="AX415" s="44"/>
      <c r="AY415" s="44"/>
      <c r="AZ415" s="44"/>
      <c r="BA415" s="44"/>
      <c r="BB415" s="44"/>
      <c r="BC415" s="44"/>
      <c r="BD415" s="44"/>
      <c r="BE415" s="44"/>
      <c r="BF415" s="44"/>
      <c r="BG415" s="44"/>
      <c r="BH415" s="44"/>
    </row>
    <row r="416" spans="1:60" ht="35.1" customHeight="1" thickBot="1" x14ac:dyDescent="0.45">
      <c r="A416" s="41">
        <f t="shared" si="89"/>
        <v>414</v>
      </c>
      <c r="B416" s="42">
        <f>Hoja2!B423</f>
        <v>0</v>
      </c>
      <c r="C416" s="14">
        <f>Hoja2!P423</f>
        <v>0</v>
      </c>
      <c r="D416" s="16">
        <f>Hoja2!C423</f>
        <v>0</v>
      </c>
      <c r="E416" s="15">
        <f>Hoja4!J423</f>
        <v>0</v>
      </c>
      <c r="F416" s="15">
        <f>Hoja4!N423</f>
        <v>0</v>
      </c>
      <c r="G416" s="15"/>
      <c r="H416" s="15">
        <f t="shared" si="78"/>
        <v>0</v>
      </c>
      <c r="I416" s="15">
        <f t="shared" si="79"/>
        <v>0</v>
      </c>
      <c r="J416" s="289" t="s">
        <v>209</v>
      </c>
      <c r="K416" s="44"/>
      <c r="L416" s="44"/>
      <c r="M416" s="44"/>
      <c r="N416" s="44"/>
      <c r="O416" s="44"/>
      <c r="P416" s="44"/>
      <c r="Q416" s="44"/>
      <c r="R416" s="44"/>
      <c r="S416" s="262">
        <f t="shared" si="80"/>
        <v>0</v>
      </c>
      <c r="T416" s="266" t="str">
        <f t="shared" si="81"/>
        <v>Economico</v>
      </c>
      <c r="U416">
        <f>VLOOKUP(T416,TABLAS!$J$4:$L$9,3,FALSE)</f>
        <v>1320</v>
      </c>
      <c r="V416">
        <f t="shared" si="90"/>
        <v>2026</v>
      </c>
      <c r="W416" t="str">
        <f>INICIO!$C$28</f>
        <v>2026</v>
      </c>
      <c r="X416" s="268">
        <f t="shared" si="82"/>
        <v>0</v>
      </c>
      <c r="Y416" s="269" t="str">
        <f>IF(X416&lt;TABLAS!$P$18,TABLAS!$Q$18,IF(X416&lt;TABLAS!$P$19,TABLAS!$Q$19,IF(X416&lt;TABLAS!$P$20,TABLAS!$Q$20,IF(X416&lt;TABLAS!$P$21,TABLAS!$Q$21,IF(X416&lt;TABLAS!$P$22,TABLAS!$Q$22,IF(X416&lt;TABLAS!$P$23,TABLAS!$Q$23,IF(X416&lt;TABLAS!$P$24,TABLAS!$Q$24,IF(X416&lt;TABLAS!$P$25,TABLAS!$Q$25,IF(X416&lt;TABLAS!$P$26,TABLAS!$Q$26,IF(X416&lt;TABLAS!$P$27,TABLAS!$Q$27,IF(X416&gt;=TABLAS!$O$28,TABLAS!$Q$28)))))))))))</f>
        <v>0 a 5</v>
      </c>
      <c r="Z416" s="262">
        <f>VLOOKUP(Y416,TABLAS!$J$18:$K$28,2,FALSE)</f>
        <v>1</v>
      </c>
      <c r="AA416" s="274" t="s">
        <v>262</v>
      </c>
      <c r="AB416" s="262">
        <f>VLOOKUP(AA416,TABLAS!$K$34:$L$39,2,FALSE)</f>
        <v>1</v>
      </c>
      <c r="AC416" s="262" t="str">
        <f>INICIO!$C$11</f>
        <v>ZONA 6</v>
      </c>
      <c r="AD416" s="263">
        <f>VLOOKUP(AC416,TABLAS!$V$18:$W$28,2,FALSE)</f>
        <v>1.1000000000000001</v>
      </c>
      <c r="AE416" s="44"/>
      <c r="AF416" s="44"/>
      <c r="AG416" s="279">
        <f t="shared" si="83"/>
        <v>0</v>
      </c>
      <c r="AH416" s="255">
        <f>IF($AG416&lt;TABLAS!$O$4,TABLAS!$P$4,IF($AG416&lt;TABLAS!$O$5,TABLAS!$P$5,IF($AG416&lt;TABLAS!$O$6,TABLAS!$P$6,IF($AG416&gt;TABLAS!$N$7,TABLAS!$P$7))))</f>
        <v>1</v>
      </c>
      <c r="AI416" s="255">
        <f>VLOOKUP($AH416,TABLAS!$P$4:$R$7,3,FALSE)</f>
        <v>3.4999999999999996E-3</v>
      </c>
      <c r="AJ416" s="255">
        <f>VLOOKUP($AH$3,TABLAS!$P$4:$R$7,2,FALSE)</f>
        <v>0</v>
      </c>
      <c r="AK416" s="280">
        <f t="shared" si="84"/>
        <v>-3.4999999999999996E-3</v>
      </c>
      <c r="AL416" s="44"/>
      <c r="AM416" s="44"/>
      <c r="AN416" s="281">
        <f t="shared" si="85"/>
        <v>0</v>
      </c>
      <c r="AO416" s="44"/>
      <c r="AP416" s="235">
        <f t="shared" si="86"/>
        <v>0</v>
      </c>
      <c r="AQ416" s="44"/>
      <c r="AR416" s="282">
        <f t="shared" si="87"/>
        <v>0</v>
      </c>
      <c r="AS416" s="283">
        <f t="shared" si="88"/>
        <v>0</v>
      </c>
      <c r="AT416" s="44"/>
      <c r="AU416" s="44"/>
      <c r="AV416" s="44"/>
      <c r="AW416" s="44"/>
      <c r="AX416" s="44"/>
      <c r="AY416" s="44"/>
      <c r="AZ416" s="44"/>
      <c r="BA416" s="44"/>
      <c r="BB416" s="44"/>
      <c r="BC416" s="44"/>
      <c r="BD416" s="44"/>
      <c r="BE416" s="44"/>
      <c r="BF416" s="44"/>
      <c r="BG416" s="44"/>
      <c r="BH416" s="44"/>
    </row>
    <row r="417" spans="1:60" ht="35.1" customHeight="1" thickBot="1" x14ac:dyDescent="0.45">
      <c r="A417" s="22">
        <f t="shared" si="89"/>
        <v>415</v>
      </c>
      <c r="B417" s="43">
        <f>Hoja2!B424</f>
        <v>0</v>
      </c>
      <c r="C417" s="38">
        <f>Hoja2!P424</f>
        <v>0</v>
      </c>
      <c r="D417" s="39">
        <f>Hoja2!C424</f>
        <v>0</v>
      </c>
      <c r="E417" s="40">
        <f>Hoja4!J424</f>
        <v>0</v>
      </c>
      <c r="F417" s="40">
        <f>Hoja4!N424</f>
        <v>0</v>
      </c>
      <c r="G417" s="40"/>
      <c r="H417" s="40">
        <f t="shared" si="78"/>
        <v>0</v>
      </c>
      <c r="I417" s="40">
        <f t="shared" si="79"/>
        <v>0</v>
      </c>
      <c r="J417" s="290" t="s">
        <v>209</v>
      </c>
      <c r="K417" s="44"/>
      <c r="L417" s="44"/>
      <c r="M417" s="44"/>
      <c r="N417" s="44"/>
      <c r="O417" s="44"/>
      <c r="P417" s="44"/>
      <c r="Q417" s="44"/>
      <c r="R417" s="44"/>
      <c r="S417" s="262">
        <f t="shared" si="80"/>
        <v>0</v>
      </c>
      <c r="T417" s="266" t="str">
        <f t="shared" si="81"/>
        <v>Economico</v>
      </c>
      <c r="U417">
        <f>VLOOKUP(T417,TABLAS!$J$4:$L$9,3,FALSE)</f>
        <v>1320</v>
      </c>
      <c r="V417">
        <f t="shared" si="90"/>
        <v>2026</v>
      </c>
      <c r="W417" t="str">
        <f>INICIO!$C$28</f>
        <v>2026</v>
      </c>
      <c r="X417" s="268">
        <f t="shared" si="82"/>
        <v>0</v>
      </c>
      <c r="Y417" s="269" t="str">
        <f>IF(X417&lt;TABLAS!$P$18,TABLAS!$Q$18,IF(X417&lt;TABLAS!$P$19,TABLAS!$Q$19,IF(X417&lt;TABLAS!$P$20,TABLAS!$Q$20,IF(X417&lt;TABLAS!$P$21,TABLAS!$Q$21,IF(X417&lt;TABLAS!$P$22,TABLAS!$Q$22,IF(X417&lt;TABLAS!$P$23,TABLAS!$Q$23,IF(X417&lt;TABLAS!$P$24,TABLAS!$Q$24,IF(X417&lt;TABLAS!$P$25,TABLAS!$Q$25,IF(X417&lt;TABLAS!$P$26,TABLAS!$Q$26,IF(X417&lt;TABLAS!$P$27,TABLAS!$Q$27,IF(X417&gt;=TABLAS!$O$28,TABLAS!$Q$28)))))))))))</f>
        <v>0 a 5</v>
      </c>
      <c r="Z417" s="262">
        <f>VLOOKUP(Y417,TABLAS!$J$18:$K$28,2,FALSE)</f>
        <v>1</v>
      </c>
      <c r="AA417" s="274" t="s">
        <v>262</v>
      </c>
      <c r="AB417" s="262">
        <f>VLOOKUP(AA417,TABLAS!$K$34:$L$39,2,FALSE)</f>
        <v>1</v>
      </c>
      <c r="AC417" s="262" t="str">
        <f>INICIO!$C$11</f>
        <v>ZONA 6</v>
      </c>
      <c r="AD417" s="263">
        <f>VLOOKUP(AC417,TABLAS!$V$18:$W$28,2,FALSE)</f>
        <v>1.1000000000000001</v>
      </c>
      <c r="AE417" s="44"/>
      <c r="AF417" s="44"/>
      <c r="AG417" s="279">
        <f t="shared" si="83"/>
        <v>0</v>
      </c>
      <c r="AH417" s="255">
        <f>IF($AG417&lt;TABLAS!$O$4,TABLAS!$P$4,IF($AG417&lt;TABLAS!$O$5,TABLAS!$P$5,IF($AG417&lt;TABLAS!$O$6,TABLAS!$P$6,IF($AG417&gt;TABLAS!$N$7,TABLAS!$P$7))))</f>
        <v>1</v>
      </c>
      <c r="AI417" s="255">
        <f>VLOOKUP($AH417,TABLAS!$P$4:$R$7,3,FALSE)</f>
        <v>3.4999999999999996E-3</v>
      </c>
      <c r="AJ417" s="255">
        <f>VLOOKUP($AH$3,TABLAS!$P$4:$R$7,2,FALSE)</f>
        <v>0</v>
      </c>
      <c r="AK417" s="280">
        <f t="shared" si="84"/>
        <v>-3.4999999999999996E-3</v>
      </c>
      <c r="AL417" s="44"/>
      <c r="AM417" s="44"/>
      <c r="AN417" s="281">
        <f t="shared" si="85"/>
        <v>0</v>
      </c>
      <c r="AO417" s="44"/>
      <c r="AP417" s="235">
        <f t="shared" si="86"/>
        <v>0</v>
      </c>
      <c r="AQ417" s="44"/>
      <c r="AR417" s="282">
        <f t="shared" si="87"/>
        <v>0</v>
      </c>
      <c r="AS417" s="283">
        <f t="shared" si="88"/>
        <v>0</v>
      </c>
      <c r="AT417" s="44"/>
      <c r="AU417" s="44"/>
      <c r="AV417" s="44"/>
      <c r="AW417" s="44"/>
      <c r="AX417" s="44"/>
      <c r="AY417" s="44"/>
      <c r="AZ417" s="44"/>
      <c r="BA417" s="44"/>
      <c r="BB417" s="44"/>
      <c r="BC417" s="44"/>
      <c r="BD417" s="44"/>
      <c r="BE417" s="44"/>
      <c r="BF417" s="44"/>
      <c r="BG417" s="44"/>
      <c r="BH417" s="44"/>
    </row>
    <row r="418" spans="1:60" ht="35.1" customHeight="1" thickBot="1" x14ac:dyDescent="0.45">
      <c r="A418" s="41">
        <f t="shared" si="89"/>
        <v>416</v>
      </c>
      <c r="B418" s="42">
        <f>Hoja2!B425</f>
        <v>0</v>
      </c>
      <c r="C418" s="14">
        <f>Hoja2!P425</f>
        <v>0</v>
      </c>
      <c r="D418" s="16">
        <f>Hoja2!C425</f>
        <v>0</v>
      </c>
      <c r="E418" s="15">
        <f>Hoja4!J425</f>
        <v>0</v>
      </c>
      <c r="F418" s="15">
        <f>Hoja4!N425</f>
        <v>0</v>
      </c>
      <c r="G418" s="15"/>
      <c r="H418" s="15">
        <f t="shared" si="78"/>
        <v>0</v>
      </c>
      <c r="I418" s="15">
        <f t="shared" si="79"/>
        <v>0</v>
      </c>
      <c r="J418" s="289" t="s">
        <v>209</v>
      </c>
      <c r="K418" s="44"/>
      <c r="L418" s="44"/>
      <c r="M418" s="44"/>
      <c r="N418" s="44"/>
      <c r="O418" s="44"/>
      <c r="P418" s="44"/>
      <c r="Q418" s="44"/>
      <c r="R418" s="44"/>
      <c r="S418" s="262">
        <f t="shared" si="80"/>
        <v>0</v>
      </c>
      <c r="T418" s="266" t="str">
        <f t="shared" si="81"/>
        <v>Economico</v>
      </c>
      <c r="U418">
        <f>VLOOKUP(T418,TABLAS!$J$4:$L$9,3,FALSE)</f>
        <v>1320</v>
      </c>
      <c r="V418">
        <f t="shared" si="90"/>
        <v>2026</v>
      </c>
      <c r="W418" t="str">
        <f>INICIO!$C$28</f>
        <v>2026</v>
      </c>
      <c r="X418" s="268">
        <f t="shared" si="82"/>
        <v>0</v>
      </c>
      <c r="Y418" s="269" t="str">
        <f>IF(X418&lt;TABLAS!$P$18,TABLAS!$Q$18,IF(X418&lt;TABLAS!$P$19,TABLAS!$Q$19,IF(X418&lt;TABLAS!$P$20,TABLAS!$Q$20,IF(X418&lt;TABLAS!$P$21,TABLAS!$Q$21,IF(X418&lt;TABLAS!$P$22,TABLAS!$Q$22,IF(X418&lt;TABLAS!$P$23,TABLAS!$Q$23,IF(X418&lt;TABLAS!$P$24,TABLAS!$Q$24,IF(X418&lt;TABLAS!$P$25,TABLAS!$Q$25,IF(X418&lt;TABLAS!$P$26,TABLAS!$Q$26,IF(X418&lt;TABLAS!$P$27,TABLAS!$Q$27,IF(X418&gt;=TABLAS!$O$28,TABLAS!$Q$28)))))))))))</f>
        <v>0 a 5</v>
      </c>
      <c r="Z418" s="262">
        <f>VLOOKUP(Y418,TABLAS!$J$18:$K$28,2,FALSE)</f>
        <v>1</v>
      </c>
      <c r="AA418" s="274" t="s">
        <v>262</v>
      </c>
      <c r="AB418" s="262">
        <f>VLOOKUP(AA418,TABLAS!$K$34:$L$39,2,FALSE)</f>
        <v>1</v>
      </c>
      <c r="AC418" s="262" t="str">
        <f>INICIO!$C$11</f>
        <v>ZONA 6</v>
      </c>
      <c r="AD418" s="263">
        <f>VLOOKUP(AC418,TABLAS!$V$18:$W$28,2,FALSE)</f>
        <v>1.1000000000000001</v>
      </c>
      <c r="AE418" s="44"/>
      <c r="AF418" s="44"/>
      <c r="AG418" s="279">
        <f t="shared" si="83"/>
        <v>0</v>
      </c>
      <c r="AH418" s="255">
        <f>IF($AG418&lt;TABLAS!$O$4,TABLAS!$P$4,IF($AG418&lt;TABLAS!$O$5,TABLAS!$P$5,IF($AG418&lt;TABLAS!$O$6,TABLAS!$P$6,IF($AG418&gt;TABLAS!$N$7,TABLAS!$P$7))))</f>
        <v>1</v>
      </c>
      <c r="AI418" s="255">
        <f>VLOOKUP($AH418,TABLAS!$P$4:$R$7,3,FALSE)</f>
        <v>3.4999999999999996E-3</v>
      </c>
      <c r="AJ418" s="255">
        <f>VLOOKUP($AH$3,TABLAS!$P$4:$R$7,2,FALSE)</f>
        <v>0</v>
      </c>
      <c r="AK418" s="280">
        <f t="shared" si="84"/>
        <v>-3.4999999999999996E-3</v>
      </c>
      <c r="AL418" s="44"/>
      <c r="AM418" s="44"/>
      <c r="AN418" s="281">
        <f t="shared" si="85"/>
        <v>0</v>
      </c>
      <c r="AO418" s="44"/>
      <c r="AP418" s="235">
        <f t="shared" si="86"/>
        <v>0</v>
      </c>
      <c r="AQ418" s="44"/>
      <c r="AR418" s="282">
        <f t="shared" si="87"/>
        <v>0</v>
      </c>
      <c r="AS418" s="283">
        <f t="shared" si="88"/>
        <v>0</v>
      </c>
      <c r="AT418" s="44"/>
      <c r="AU418" s="44"/>
      <c r="AV418" s="44"/>
      <c r="AW418" s="44"/>
      <c r="AX418" s="44"/>
      <c r="AY418" s="44"/>
      <c r="AZ418" s="44"/>
      <c r="BA418" s="44"/>
      <c r="BB418" s="44"/>
      <c r="BC418" s="44"/>
      <c r="BD418" s="44"/>
      <c r="BE418" s="44"/>
      <c r="BF418" s="44"/>
      <c r="BG418" s="44"/>
      <c r="BH418" s="44"/>
    </row>
    <row r="419" spans="1:60" ht="35.1" customHeight="1" thickBot="1" x14ac:dyDescent="0.45">
      <c r="A419" s="41">
        <f t="shared" si="89"/>
        <v>417</v>
      </c>
      <c r="B419" s="42">
        <f>Hoja2!B426</f>
        <v>0</v>
      </c>
      <c r="C419" s="14">
        <f>Hoja2!P426</f>
        <v>0</v>
      </c>
      <c r="D419" s="16">
        <f>Hoja2!C426</f>
        <v>0</v>
      </c>
      <c r="E419" s="15">
        <f>Hoja4!J426</f>
        <v>0</v>
      </c>
      <c r="F419" s="15">
        <f>Hoja4!N426</f>
        <v>0</v>
      </c>
      <c r="G419" s="15"/>
      <c r="H419" s="15">
        <f t="shared" si="78"/>
        <v>0</v>
      </c>
      <c r="I419" s="15">
        <f t="shared" si="79"/>
        <v>0</v>
      </c>
      <c r="J419" s="289" t="s">
        <v>209</v>
      </c>
      <c r="K419" s="44"/>
      <c r="L419" s="44"/>
      <c r="M419" s="44"/>
      <c r="N419" s="44"/>
      <c r="O419" s="44"/>
      <c r="P419" s="44"/>
      <c r="Q419" s="44"/>
      <c r="R419" s="44"/>
      <c r="S419" s="262">
        <f t="shared" si="80"/>
        <v>0</v>
      </c>
      <c r="T419" s="266" t="str">
        <f t="shared" si="81"/>
        <v>Economico</v>
      </c>
      <c r="U419">
        <f>VLOOKUP(T419,TABLAS!$J$4:$L$9,3,FALSE)</f>
        <v>1320</v>
      </c>
      <c r="V419">
        <f t="shared" si="90"/>
        <v>2026</v>
      </c>
      <c r="W419" t="str">
        <f>INICIO!$C$28</f>
        <v>2026</v>
      </c>
      <c r="X419" s="268">
        <f t="shared" si="82"/>
        <v>0</v>
      </c>
      <c r="Y419" s="269" t="str">
        <f>IF(X419&lt;TABLAS!$P$18,TABLAS!$Q$18,IF(X419&lt;TABLAS!$P$19,TABLAS!$Q$19,IF(X419&lt;TABLAS!$P$20,TABLAS!$Q$20,IF(X419&lt;TABLAS!$P$21,TABLAS!$Q$21,IF(X419&lt;TABLAS!$P$22,TABLAS!$Q$22,IF(X419&lt;TABLAS!$P$23,TABLAS!$Q$23,IF(X419&lt;TABLAS!$P$24,TABLAS!$Q$24,IF(X419&lt;TABLAS!$P$25,TABLAS!$Q$25,IF(X419&lt;TABLAS!$P$26,TABLAS!$Q$26,IF(X419&lt;TABLAS!$P$27,TABLAS!$Q$27,IF(X419&gt;=TABLAS!$O$28,TABLAS!$Q$28)))))))))))</f>
        <v>0 a 5</v>
      </c>
      <c r="Z419" s="262">
        <f>VLOOKUP(Y419,TABLAS!$J$18:$K$28,2,FALSE)</f>
        <v>1</v>
      </c>
      <c r="AA419" s="274" t="s">
        <v>262</v>
      </c>
      <c r="AB419" s="262">
        <f>VLOOKUP(AA419,TABLAS!$K$34:$L$39,2,FALSE)</f>
        <v>1</v>
      </c>
      <c r="AC419" s="262" t="str">
        <f>INICIO!$C$11</f>
        <v>ZONA 6</v>
      </c>
      <c r="AD419" s="263">
        <f>VLOOKUP(AC419,TABLAS!$V$18:$W$28,2,FALSE)</f>
        <v>1.1000000000000001</v>
      </c>
      <c r="AE419" s="44"/>
      <c r="AF419" s="44"/>
      <c r="AG419" s="279">
        <f t="shared" si="83"/>
        <v>0</v>
      </c>
      <c r="AH419" s="255">
        <f>IF($AG419&lt;TABLAS!$O$4,TABLAS!$P$4,IF($AG419&lt;TABLAS!$O$5,TABLAS!$P$5,IF($AG419&lt;TABLAS!$O$6,TABLAS!$P$6,IF($AG419&gt;TABLAS!$N$7,TABLAS!$P$7))))</f>
        <v>1</v>
      </c>
      <c r="AI419" s="255">
        <f>VLOOKUP($AH419,TABLAS!$P$4:$R$7,3,FALSE)</f>
        <v>3.4999999999999996E-3</v>
      </c>
      <c r="AJ419" s="255">
        <f>VLOOKUP($AH$3,TABLAS!$P$4:$R$7,2,FALSE)</f>
        <v>0</v>
      </c>
      <c r="AK419" s="280">
        <f t="shared" si="84"/>
        <v>-3.4999999999999996E-3</v>
      </c>
      <c r="AL419" s="44"/>
      <c r="AM419" s="44"/>
      <c r="AN419" s="281">
        <f t="shared" si="85"/>
        <v>0</v>
      </c>
      <c r="AO419" s="44"/>
      <c r="AP419" s="235">
        <f t="shared" si="86"/>
        <v>0</v>
      </c>
      <c r="AQ419" s="44"/>
      <c r="AR419" s="282">
        <f t="shared" si="87"/>
        <v>0</v>
      </c>
      <c r="AS419" s="283">
        <f t="shared" si="88"/>
        <v>0</v>
      </c>
      <c r="AT419" s="44"/>
      <c r="AU419" s="44"/>
      <c r="AV419" s="44"/>
      <c r="AW419" s="44"/>
      <c r="AX419" s="44"/>
      <c r="AY419" s="44"/>
      <c r="AZ419" s="44"/>
      <c r="BA419" s="44"/>
      <c r="BB419" s="44"/>
      <c r="BC419" s="44"/>
      <c r="BD419" s="44"/>
      <c r="BE419" s="44"/>
      <c r="BF419" s="44"/>
      <c r="BG419" s="44"/>
      <c r="BH419" s="44"/>
    </row>
    <row r="420" spans="1:60" ht="35.1" customHeight="1" thickBot="1" x14ac:dyDescent="0.45">
      <c r="A420" s="41">
        <f t="shared" si="89"/>
        <v>418</v>
      </c>
      <c r="B420" s="42">
        <f>Hoja2!B427</f>
        <v>0</v>
      </c>
      <c r="C420" s="14">
        <f>Hoja2!P427</f>
        <v>0</v>
      </c>
      <c r="D420" s="16">
        <f>Hoja2!C427</f>
        <v>0</v>
      </c>
      <c r="E420" s="15">
        <f>Hoja4!J427</f>
        <v>0</v>
      </c>
      <c r="F420" s="15">
        <f>Hoja4!N427</f>
        <v>0</v>
      </c>
      <c r="G420" s="15"/>
      <c r="H420" s="15">
        <f t="shared" si="78"/>
        <v>0</v>
      </c>
      <c r="I420" s="15">
        <f t="shared" si="79"/>
        <v>0</v>
      </c>
      <c r="J420" s="289" t="s">
        <v>209</v>
      </c>
      <c r="K420" s="44"/>
      <c r="L420" s="44"/>
      <c r="M420" s="44"/>
      <c r="N420" s="44"/>
      <c r="O420" s="44"/>
      <c r="P420" s="44"/>
      <c r="Q420" s="44"/>
      <c r="R420" s="44"/>
      <c r="S420" s="262">
        <f t="shared" si="80"/>
        <v>0</v>
      </c>
      <c r="T420" s="266" t="str">
        <f t="shared" si="81"/>
        <v>Economico</v>
      </c>
      <c r="U420">
        <f>VLOOKUP(T420,TABLAS!$J$4:$L$9,3,FALSE)</f>
        <v>1320</v>
      </c>
      <c r="V420">
        <f t="shared" si="90"/>
        <v>2026</v>
      </c>
      <c r="W420" t="str">
        <f>INICIO!$C$28</f>
        <v>2026</v>
      </c>
      <c r="X420" s="268">
        <f t="shared" si="82"/>
        <v>0</v>
      </c>
      <c r="Y420" s="269" t="str">
        <f>IF(X420&lt;TABLAS!$P$18,TABLAS!$Q$18,IF(X420&lt;TABLAS!$P$19,TABLAS!$Q$19,IF(X420&lt;TABLAS!$P$20,TABLAS!$Q$20,IF(X420&lt;TABLAS!$P$21,TABLAS!$Q$21,IF(X420&lt;TABLAS!$P$22,TABLAS!$Q$22,IF(X420&lt;TABLAS!$P$23,TABLAS!$Q$23,IF(X420&lt;TABLAS!$P$24,TABLAS!$Q$24,IF(X420&lt;TABLAS!$P$25,TABLAS!$Q$25,IF(X420&lt;TABLAS!$P$26,TABLAS!$Q$26,IF(X420&lt;TABLAS!$P$27,TABLAS!$Q$27,IF(X420&gt;=TABLAS!$O$28,TABLAS!$Q$28)))))))))))</f>
        <v>0 a 5</v>
      </c>
      <c r="Z420" s="262">
        <f>VLOOKUP(Y420,TABLAS!$J$18:$K$28,2,FALSE)</f>
        <v>1</v>
      </c>
      <c r="AA420" s="274" t="s">
        <v>262</v>
      </c>
      <c r="AB420" s="262">
        <f>VLOOKUP(AA420,TABLAS!$K$34:$L$39,2,FALSE)</f>
        <v>1</v>
      </c>
      <c r="AC420" s="262" t="str">
        <f>INICIO!$C$11</f>
        <v>ZONA 6</v>
      </c>
      <c r="AD420" s="263">
        <f>VLOOKUP(AC420,TABLAS!$V$18:$W$28,2,FALSE)</f>
        <v>1.1000000000000001</v>
      </c>
      <c r="AE420" s="44"/>
      <c r="AF420" s="44"/>
      <c r="AG420" s="279">
        <f t="shared" si="83"/>
        <v>0</v>
      </c>
      <c r="AH420" s="255">
        <f>IF($AG420&lt;TABLAS!$O$4,TABLAS!$P$4,IF($AG420&lt;TABLAS!$O$5,TABLAS!$P$5,IF($AG420&lt;TABLAS!$O$6,TABLAS!$P$6,IF($AG420&gt;TABLAS!$N$7,TABLAS!$P$7))))</f>
        <v>1</v>
      </c>
      <c r="AI420" s="255">
        <f>VLOOKUP($AH420,TABLAS!$P$4:$R$7,3,FALSE)</f>
        <v>3.4999999999999996E-3</v>
      </c>
      <c r="AJ420" s="255">
        <f>VLOOKUP($AH$3,TABLAS!$P$4:$R$7,2,FALSE)</f>
        <v>0</v>
      </c>
      <c r="AK420" s="280">
        <f t="shared" si="84"/>
        <v>-3.4999999999999996E-3</v>
      </c>
      <c r="AL420" s="44"/>
      <c r="AM420" s="44"/>
      <c r="AN420" s="281">
        <f t="shared" si="85"/>
        <v>0</v>
      </c>
      <c r="AO420" s="44"/>
      <c r="AP420" s="235">
        <f t="shared" si="86"/>
        <v>0</v>
      </c>
      <c r="AQ420" s="44"/>
      <c r="AR420" s="282">
        <f t="shared" si="87"/>
        <v>0</v>
      </c>
      <c r="AS420" s="283">
        <f t="shared" si="88"/>
        <v>0</v>
      </c>
      <c r="AT420" s="44"/>
      <c r="AU420" s="44"/>
      <c r="AV420" s="44"/>
      <c r="AW420" s="44"/>
      <c r="AX420" s="44"/>
      <c r="AY420" s="44"/>
      <c r="AZ420" s="44"/>
      <c r="BA420" s="44"/>
      <c r="BB420" s="44"/>
      <c r="BC420" s="44"/>
      <c r="BD420" s="44"/>
      <c r="BE420" s="44"/>
      <c r="BF420" s="44"/>
      <c r="BG420" s="44"/>
      <c r="BH420" s="44"/>
    </row>
    <row r="421" spans="1:60" ht="35.1" customHeight="1" thickBot="1" x14ac:dyDescent="0.45">
      <c r="A421" s="41">
        <f t="shared" si="89"/>
        <v>419</v>
      </c>
      <c r="B421" s="42">
        <f>Hoja2!B428</f>
        <v>0</v>
      </c>
      <c r="C421" s="14">
        <f>Hoja2!P428</f>
        <v>0</v>
      </c>
      <c r="D421" s="16">
        <f>Hoja2!C428</f>
        <v>0</v>
      </c>
      <c r="E421" s="15">
        <f>Hoja4!J428</f>
        <v>0</v>
      </c>
      <c r="F421" s="15">
        <f>Hoja4!N428</f>
        <v>0</v>
      </c>
      <c r="G421" s="15"/>
      <c r="H421" s="15">
        <f t="shared" si="78"/>
        <v>0</v>
      </c>
      <c r="I421" s="15">
        <f t="shared" si="79"/>
        <v>0</v>
      </c>
      <c r="J421" s="289" t="s">
        <v>209</v>
      </c>
      <c r="K421" s="44"/>
      <c r="L421" s="44"/>
      <c r="M421" s="44"/>
      <c r="N421" s="44"/>
      <c r="O421" s="44"/>
      <c r="P421" s="44"/>
      <c r="Q421" s="44"/>
      <c r="R421" s="44"/>
      <c r="S421" s="262">
        <f t="shared" si="80"/>
        <v>0</v>
      </c>
      <c r="T421" s="266" t="str">
        <f t="shared" si="81"/>
        <v>Economico</v>
      </c>
      <c r="U421">
        <f>VLOOKUP(T421,TABLAS!$J$4:$L$9,3,FALSE)</f>
        <v>1320</v>
      </c>
      <c r="V421">
        <f t="shared" si="90"/>
        <v>2026</v>
      </c>
      <c r="W421" t="str">
        <f>INICIO!$C$28</f>
        <v>2026</v>
      </c>
      <c r="X421" s="268">
        <f t="shared" si="82"/>
        <v>0</v>
      </c>
      <c r="Y421" s="269" t="str">
        <f>IF(X421&lt;TABLAS!$P$18,TABLAS!$Q$18,IF(X421&lt;TABLAS!$P$19,TABLAS!$Q$19,IF(X421&lt;TABLAS!$P$20,TABLAS!$Q$20,IF(X421&lt;TABLAS!$P$21,TABLAS!$Q$21,IF(X421&lt;TABLAS!$P$22,TABLAS!$Q$22,IF(X421&lt;TABLAS!$P$23,TABLAS!$Q$23,IF(X421&lt;TABLAS!$P$24,TABLAS!$Q$24,IF(X421&lt;TABLAS!$P$25,TABLAS!$Q$25,IF(X421&lt;TABLAS!$P$26,TABLAS!$Q$26,IF(X421&lt;TABLAS!$P$27,TABLAS!$Q$27,IF(X421&gt;=TABLAS!$O$28,TABLAS!$Q$28)))))))))))</f>
        <v>0 a 5</v>
      </c>
      <c r="Z421" s="262">
        <f>VLOOKUP(Y421,TABLAS!$J$18:$K$28,2,FALSE)</f>
        <v>1</v>
      </c>
      <c r="AA421" s="274" t="s">
        <v>262</v>
      </c>
      <c r="AB421" s="262">
        <f>VLOOKUP(AA421,TABLAS!$K$34:$L$39,2,FALSE)</f>
        <v>1</v>
      </c>
      <c r="AC421" s="262" t="str">
        <f>INICIO!$C$11</f>
        <v>ZONA 6</v>
      </c>
      <c r="AD421" s="263">
        <f>VLOOKUP(AC421,TABLAS!$V$18:$W$28,2,FALSE)</f>
        <v>1.1000000000000001</v>
      </c>
      <c r="AE421" s="44"/>
      <c r="AF421" s="44"/>
      <c r="AG421" s="279">
        <f t="shared" si="83"/>
        <v>0</v>
      </c>
      <c r="AH421" s="255">
        <f>IF($AG421&lt;TABLAS!$O$4,TABLAS!$P$4,IF($AG421&lt;TABLAS!$O$5,TABLAS!$P$5,IF($AG421&lt;TABLAS!$O$6,TABLAS!$P$6,IF($AG421&gt;TABLAS!$N$7,TABLAS!$P$7))))</f>
        <v>1</v>
      </c>
      <c r="AI421" s="255">
        <f>VLOOKUP($AH421,TABLAS!$P$4:$R$7,3,FALSE)</f>
        <v>3.4999999999999996E-3</v>
      </c>
      <c r="AJ421" s="255">
        <f>VLOOKUP($AH$3,TABLAS!$P$4:$R$7,2,FALSE)</f>
        <v>0</v>
      </c>
      <c r="AK421" s="280">
        <f t="shared" si="84"/>
        <v>-3.4999999999999996E-3</v>
      </c>
      <c r="AL421" s="44"/>
      <c r="AM421" s="44"/>
      <c r="AN421" s="281">
        <f t="shared" si="85"/>
        <v>0</v>
      </c>
      <c r="AO421" s="44"/>
      <c r="AP421" s="235">
        <f t="shared" si="86"/>
        <v>0</v>
      </c>
      <c r="AQ421" s="44"/>
      <c r="AR421" s="282">
        <f t="shared" si="87"/>
        <v>0</v>
      </c>
      <c r="AS421" s="283">
        <f t="shared" si="88"/>
        <v>0</v>
      </c>
      <c r="AT421" s="44"/>
      <c r="AU421" s="44"/>
      <c r="AV421" s="44"/>
      <c r="AW421" s="44"/>
      <c r="AX421" s="44"/>
      <c r="AY421" s="44"/>
      <c r="AZ421" s="44"/>
      <c r="BA421" s="44"/>
      <c r="BB421" s="44"/>
      <c r="BC421" s="44"/>
      <c r="BD421" s="44"/>
      <c r="BE421" s="44"/>
      <c r="BF421" s="44"/>
      <c r="BG421" s="44"/>
      <c r="BH421" s="44"/>
    </row>
    <row r="422" spans="1:60" ht="35.1" customHeight="1" thickBot="1" x14ac:dyDescent="0.45">
      <c r="A422" s="22">
        <f t="shared" si="89"/>
        <v>420</v>
      </c>
      <c r="B422" s="43">
        <f>Hoja2!B429</f>
        <v>0</v>
      </c>
      <c r="C422" s="38">
        <f>Hoja2!P429</f>
        <v>0</v>
      </c>
      <c r="D422" s="39">
        <f>Hoja2!C429</f>
        <v>0</v>
      </c>
      <c r="E422" s="40">
        <f>Hoja4!J429</f>
        <v>0</v>
      </c>
      <c r="F422" s="40">
        <f>Hoja4!N429</f>
        <v>0</v>
      </c>
      <c r="G422" s="40"/>
      <c r="H422" s="40">
        <f t="shared" si="78"/>
        <v>0</v>
      </c>
      <c r="I422" s="40">
        <f t="shared" si="79"/>
        <v>0</v>
      </c>
      <c r="J422" s="290" t="s">
        <v>209</v>
      </c>
      <c r="K422" s="44"/>
      <c r="L422" s="44"/>
      <c r="M422" s="44"/>
      <c r="N422" s="44"/>
      <c r="O422" s="44"/>
      <c r="P422" s="44"/>
      <c r="Q422" s="44"/>
      <c r="R422" s="44"/>
      <c r="S422" s="262">
        <f t="shared" si="80"/>
        <v>0</v>
      </c>
      <c r="T422" s="266" t="str">
        <f t="shared" si="81"/>
        <v>Economico</v>
      </c>
      <c r="U422">
        <f>VLOOKUP(T422,TABLAS!$J$4:$L$9,3,FALSE)</f>
        <v>1320</v>
      </c>
      <c r="V422">
        <f t="shared" si="90"/>
        <v>2026</v>
      </c>
      <c r="W422" t="str">
        <f>INICIO!$C$28</f>
        <v>2026</v>
      </c>
      <c r="X422" s="268">
        <f t="shared" si="82"/>
        <v>0</v>
      </c>
      <c r="Y422" s="269" t="str">
        <f>IF(X422&lt;TABLAS!$P$18,TABLAS!$Q$18,IF(X422&lt;TABLAS!$P$19,TABLAS!$Q$19,IF(X422&lt;TABLAS!$P$20,TABLAS!$Q$20,IF(X422&lt;TABLAS!$P$21,TABLAS!$Q$21,IF(X422&lt;TABLAS!$P$22,TABLAS!$Q$22,IF(X422&lt;TABLAS!$P$23,TABLAS!$Q$23,IF(X422&lt;TABLAS!$P$24,TABLAS!$Q$24,IF(X422&lt;TABLAS!$P$25,TABLAS!$Q$25,IF(X422&lt;TABLAS!$P$26,TABLAS!$Q$26,IF(X422&lt;TABLAS!$P$27,TABLAS!$Q$27,IF(X422&gt;=TABLAS!$O$28,TABLAS!$Q$28)))))))))))</f>
        <v>0 a 5</v>
      </c>
      <c r="Z422" s="262">
        <f>VLOOKUP(Y422,TABLAS!$J$18:$K$28,2,FALSE)</f>
        <v>1</v>
      </c>
      <c r="AA422" s="274" t="s">
        <v>262</v>
      </c>
      <c r="AB422" s="262">
        <f>VLOOKUP(AA422,TABLAS!$K$34:$L$39,2,FALSE)</f>
        <v>1</v>
      </c>
      <c r="AC422" s="262" t="str">
        <f>INICIO!$C$11</f>
        <v>ZONA 6</v>
      </c>
      <c r="AD422" s="263">
        <f>VLOOKUP(AC422,TABLAS!$V$18:$W$28,2,FALSE)</f>
        <v>1.1000000000000001</v>
      </c>
      <c r="AE422" s="44"/>
      <c r="AF422" s="44"/>
      <c r="AG422" s="279">
        <f t="shared" si="83"/>
        <v>0</v>
      </c>
      <c r="AH422" s="255">
        <f>IF($AG422&lt;TABLAS!$O$4,TABLAS!$P$4,IF($AG422&lt;TABLAS!$O$5,TABLAS!$P$5,IF($AG422&lt;TABLAS!$O$6,TABLAS!$P$6,IF($AG422&gt;TABLAS!$N$7,TABLAS!$P$7))))</f>
        <v>1</v>
      </c>
      <c r="AI422" s="255">
        <f>VLOOKUP($AH422,TABLAS!$P$4:$R$7,3,FALSE)</f>
        <v>3.4999999999999996E-3</v>
      </c>
      <c r="AJ422" s="255">
        <f>VLOOKUP($AH$3,TABLAS!$P$4:$R$7,2,FALSE)</f>
        <v>0</v>
      </c>
      <c r="AK422" s="280">
        <f t="shared" si="84"/>
        <v>-3.4999999999999996E-3</v>
      </c>
      <c r="AL422" s="44"/>
      <c r="AM422" s="44"/>
      <c r="AN422" s="281">
        <f t="shared" si="85"/>
        <v>0</v>
      </c>
      <c r="AO422" s="44"/>
      <c r="AP422" s="235">
        <f t="shared" si="86"/>
        <v>0</v>
      </c>
      <c r="AQ422" s="44"/>
      <c r="AR422" s="282">
        <f t="shared" si="87"/>
        <v>0</v>
      </c>
      <c r="AS422" s="283">
        <f t="shared" si="88"/>
        <v>0</v>
      </c>
      <c r="AT422" s="44"/>
      <c r="AU422" s="44"/>
      <c r="AV422" s="44"/>
      <c r="AW422" s="44"/>
      <c r="AX422" s="44"/>
      <c r="AY422" s="44"/>
      <c r="AZ422" s="44"/>
      <c r="BA422" s="44"/>
      <c r="BB422" s="44"/>
      <c r="BC422" s="44"/>
      <c r="BD422" s="44"/>
      <c r="BE422" s="44"/>
      <c r="BF422" s="44"/>
      <c r="BG422" s="44"/>
      <c r="BH422" s="44"/>
    </row>
    <row r="423" spans="1:60" ht="35.1" customHeight="1" thickBot="1" x14ac:dyDescent="0.45">
      <c r="A423" s="41">
        <f t="shared" si="89"/>
        <v>421</v>
      </c>
      <c r="B423" s="42">
        <f>Hoja2!B430</f>
        <v>0</v>
      </c>
      <c r="C423" s="14">
        <f>Hoja2!P430</f>
        <v>0</v>
      </c>
      <c r="D423" s="16">
        <f>Hoja2!C430</f>
        <v>0</v>
      </c>
      <c r="E423" s="15">
        <f>Hoja4!J430</f>
        <v>0</v>
      </c>
      <c r="F423" s="15">
        <f>Hoja4!N430</f>
        <v>0</v>
      </c>
      <c r="G423" s="15"/>
      <c r="H423" s="15">
        <f t="shared" si="78"/>
        <v>0</v>
      </c>
      <c r="I423" s="15">
        <f t="shared" si="79"/>
        <v>0</v>
      </c>
      <c r="J423" s="289" t="s">
        <v>209</v>
      </c>
      <c r="K423" s="44"/>
      <c r="L423" s="44"/>
      <c r="M423" s="44"/>
      <c r="N423" s="44"/>
      <c r="O423" s="44"/>
      <c r="P423" s="44"/>
      <c r="Q423" s="44"/>
      <c r="R423" s="44"/>
      <c r="S423" s="262">
        <f t="shared" si="80"/>
        <v>0</v>
      </c>
      <c r="T423" s="266" t="str">
        <f t="shared" si="81"/>
        <v>Economico</v>
      </c>
      <c r="U423">
        <f>VLOOKUP(T423,TABLAS!$J$4:$L$9,3,FALSE)</f>
        <v>1320</v>
      </c>
      <c r="V423">
        <f t="shared" si="90"/>
        <v>2026</v>
      </c>
      <c r="W423" t="str">
        <f>INICIO!$C$28</f>
        <v>2026</v>
      </c>
      <c r="X423" s="268">
        <f t="shared" si="82"/>
        <v>0</v>
      </c>
      <c r="Y423" s="269" t="str">
        <f>IF(X423&lt;TABLAS!$P$18,TABLAS!$Q$18,IF(X423&lt;TABLAS!$P$19,TABLAS!$Q$19,IF(X423&lt;TABLAS!$P$20,TABLAS!$Q$20,IF(X423&lt;TABLAS!$P$21,TABLAS!$Q$21,IF(X423&lt;TABLAS!$P$22,TABLAS!$Q$22,IF(X423&lt;TABLAS!$P$23,TABLAS!$Q$23,IF(X423&lt;TABLAS!$P$24,TABLAS!$Q$24,IF(X423&lt;TABLAS!$P$25,TABLAS!$Q$25,IF(X423&lt;TABLAS!$P$26,TABLAS!$Q$26,IF(X423&lt;TABLAS!$P$27,TABLAS!$Q$27,IF(X423&gt;=TABLAS!$O$28,TABLAS!$Q$28)))))))))))</f>
        <v>0 a 5</v>
      </c>
      <c r="Z423" s="262">
        <f>VLOOKUP(Y423,TABLAS!$J$18:$K$28,2,FALSE)</f>
        <v>1</v>
      </c>
      <c r="AA423" s="274" t="s">
        <v>262</v>
      </c>
      <c r="AB423" s="262">
        <f>VLOOKUP(AA423,TABLAS!$K$34:$L$39,2,FALSE)</f>
        <v>1</v>
      </c>
      <c r="AC423" s="262" t="str">
        <f>INICIO!$C$11</f>
        <v>ZONA 6</v>
      </c>
      <c r="AD423" s="263">
        <f>VLOOKUP(AC423,TABLAS!$V$18:$W$28,2,FALSE)</f>
        <v>1.1000000000000001</v>
      </c>
      <c r="AE423" s="44"/>
      <c r="AF423" s="44"/>
      <c r="AG423" s="279">
        <f t="shared" si="83"/>
        <v>0</v>
      </c>
      <c r="AH423" s="255">
        <f>IF($AG423&lt;TABLAS!$O$4,TABLAS!$P$4,IF($AG423&lt;TABLAS!$O$5,TABLAS!$P$5,IF($AG423&lt;TABLAS!$O$6,TABLAS!$P$6,IF($AG423&gt;TABLAS!$N$7,TABLAS!$P$7))))</f>
        <v>1</v>
      </c>
      <c r="AI423" s="255">
        <f>VLOOKUP($AH423,TABLAS!$P$4:$R$7,3,FALSE)</f>
        <v>3.4999999999999996E-3</v>
      </c>
      <c r="AJ423" s="255">
        <f>VLOOKUP($AH$3,TABLAS!$P$4:$R$7,2,FALSE)</f>
        <v>0</v>
      </c>
      <c r="AK423" s="280">
        <f t="shared" si="84"/>
        <v>-3.4999999999999996E-3</v>
      </c>
      <c r="AL423" s="44"/>
      <c r="AM423" s="44"/>
      <c r="AN423" s="281">
        <f t="shared" si="85"/>
        <v>0</v>
      </c>
      <c r="AO423" s="44"/>
      <c r="AP423" s="235">
        <f t="shared" si="86"/>
        <v>0</v>
      </c>
      <c r="AQ423" s="44"/>
      <c r="AR423" s="282">
        <f t="shared" si="87"/>
        <v>0</v>
      </c>
      <c r="AS423" s="283">
        <f t="shared" si="88"/>
        <v>0</v>
      </c>
      <c r="AT423" s="44"/>
      <c r="AU423" s="44"/>
      <c r="AV423" s="44"/>
      <c r="AW423" s="44"/>
      <c r="AX423" s="44"/>
      <c r="AY423" s="44"/>
      <c r="AZ423" s="44"/>
      <c r="BA423" s="44"/>
      <c r="BB423" s="44"/>
      <c r="BC423" s="44"/>
      <c r="BD423" s="44"/>
      <c r="BE423" s="44"/>
      <c r="BF423" s="44"/>
      <c r="BG423" s="44"/>
      <c r="BH423" s="44"/>
    </row>
    <row r="424" spans="1:60" ht="35.1" customHeight="1" thickBot="1" x14ac:dyDescent="0.45">
      <c r="A424" s="41">
        <f t="shared" si="89"/>
        <v>422</v>
      </c>
      <c r="B424" s="42">
        <f>Hoja2!B431</f>
        <v>0</v>
      </c>
      <c r="C424" s="14">
        <f>Hoja2!P431</f>
        <v>0</v>
      </c>
      <c r="D424" s="16">
        <f>Hoja2!C431</f>
        <v>0</v>
      </c>
      <c r="E424" s="15">
        <f>Hoja4!J431</f>
        <v>0</v>
      </c>
      <c r="F424" s="15">
        <f>Hoja4!N431</f>
        <v>0</v>
      </c>
      <c r="G424" s="15"/>
      <c r="H424" s="15">
        <f t="shared" si="78"/>
        <v>0</v>
      </c>
      <c r="I424" s="15">
        <f t="shared" si="79"/>
        <v>0</v>
      </c>
      <c r="J424" s="289" t="s">
        <v>209</v>
      </c>
      <c r="K424" s="44"/>
      <c r="L424" s="44"/>
      <c r="M424" s="44"/>
      <c r="N424" s="44"/>
      <c r="O424" s="44"/>
      <c r="P424" s="44"/>
      <c r="Q424" s="44"/>
      <c r="R424" s="44"/>
      <c r="S424" s="262">
        <f t="shared" si="80"/>
        <v>0</v>
      </c>
      <c r="T424" s="266" t="str">
        <f t="shared" si="81"/>
        <v>Economico</v>
      </c>
      <c r="U424">
        <f>VLOOKUP(T424,TABLAS!$J$4:$L$9,3,FALSE)</f>
        <v>1320</v>
      </c>
      <c r="V424">
        <f t="shared" si="90"/>
        <v>2026</v>
      </c>
      <c r="W424" t="str">
        <f>INICIO!$C$28</f>
        <v>2026</v>
      </c>
      <c r="X424" s="268">
        <f t="shared" si="82"/>
        <v>0</v>
      </c>
      <c r="Y424" s="269" t="str">
        <f>IF(X424&lt;TABLAS!$P$18,TABLAS!$Q$18,IF(X424&lt;TABLAS!$P$19,TABLAS!$Q$19,IF(X424&lt;TABLAS!$P$20,TABLAS!$Q$20,IF(X424&lt;TABLAS!$P$21,TABLAS!$Q$21,IF(X424&lt;TABLAS!$P$22,TABLAS!$Q$22,IF(X424&lt;TABLAS!$P$23,TABLAS!$Q$23,IF(X424&lt;TABLAS!$P$24,TABLAS!$Q$24,IF(X424&lt;TABLAS!$P$25,TABLAS!$Q$25,IF(X424&lt;TABLAS!$P$26,TABLAS!$Q$26,IF(X424&lt;TABLAS!$P$27,TABLAS!$Q$27,IF(X424&gt;=TABLAS!$O$28,TABLAS!$Q$28)))))))))))</f>
        <v>0 a 5</v>
      </c>
      <c r="Z424" s="262">
        <f>VLOOKUP(Y424,TABLAS!$J$18:$K$28,2,FALSE)</f>
        <v>1</v>
      </c>
      <c r="AA424" s="274" t="s">
        <v>262</v>
      </c>
      <c r="AB424" s="262">
        <f>VLOOKUP(AA424,TABLAS!$K$34:$L$39,2,FALSE)</f>
        <v>1</v>
      </c>
      <c r="AC424" s="262" t="str">
        <f>INICIO!$C$11</f>
        <v>ZONA 6</v>
      </c>
      <c r="AD424" s="263">
        <f>VLOOKUP(AC424,TABLAS!$V$18:$W$28,2,FALSE)</f>
        <v>1.1000000000000001</v>
      </c>
      <c r="AE424" s="44"/>
      <c r="AF424" s="44"/>
      <c r="AG424" s="279">
        <f t="shared" si="83"/>
        <v>0</v>
      </c>
      <c r="AH424" s="255">
        <f>IF($AG424&lt;TABLAS!$O$4,TABLAS!$P$4,IF($AG424&lt;TABLAS!$O$5,TABLAS!$P$5,IF($AG424&lt;TABLAS!$O$6,TABLAS!$P$6,IF($AG424&gt;TABLAS!$N$7,TABLAS!$P$7))))</f>
        <v>1</v>
      </c>
      <c r="AI424" s="255">
        <f>VLOOKUP($AH424,TABLAS!$P$4:$R$7,3,FALSE)</f>
        <v>3.4999999999999996E-3</v>
      </c>
      <c r="AJ424" s="255">
        <f>VLOOKUP($AH$3,TABLAS!$P$4:$R$7,2,FALSE)</f>
        <v>0</v>
      </c>
      <c r="AK424" s="280">
        <f t="shared" si="84"/>
        <v>-3.4999999999999996E-3</v>
      </c>
      <c r="AL424" s="44"/>
      <c r="AM424" s="44"/>
      <c r="AN424" s="281">
        <f t="shared" si="85"/>
        <v>0</v>
      </c>
      <c r="AO424" s="44"/>
      <c r="AP424" s="235">
        <f t="shared" si="86"/>
        <v>0</v>
      </c>
      <c r="AQ424" s="44"/>
      <c r="AR424" s="282">
        <f t="shared" si="87"/>
        <v>0</v>
      </c>
      <c r="AS424" s="283">
        <f t="shared" si="88"/>
        <v>0</v>
      </c>
      <c r="AT424" s="44"/>
      <c r="AU424" s="44"/>
      <c r="AV424" s="44"/>
      <c r="AW424" s="44"/>
      <c r="AX424" s="44"/>
      <c r="AY424" s="44"/>
      <c r="AZ424" s="44"/>
      <c r="BA424" s="44"/>
      <c r="BB424" s="44"/>
      <c r="BC424" s="44"/>
      <c r="BD424" s="44"/>
      <c r="BE424" s="44"/>
      <c r="BF424" s="44"/>
      <c r="BG424" s="44"/>
      <c r="BH424" s="44"/>
    </row>
    <row r="425" spans="1:60" ht="35.1" customHeight="1" thickBot="1" x14ac:dyDescent="0.45">
      <c r="A425" s="41">
        <f t="shared" si="89"/>
        <v>423</v>
      </c>
      <c r="B425" s="42">
        <f>Hoja2!B432</f>
        <v>0</v>
      </c>
      <c r="C425" s="14">
        <f>Hoja2!P432</f>
        <v>0</v>
      </c>
      <c r="D425" s="16">
        <f>Hoja2!C432</f>
        <v>0</v>
      </c>
      <c r="E425" s="15">
        <f>Hoja4!J432</f>
        <v>0</v>
      </c>
      <c r="F425" s="15">
        <f>Hoja4!N432</f>
        <v>0</v>
      </c>
      <c r="G425" s="15"/>
      <c r="H425" s="15">
        <f t="shared" si="78"/>
        <v>0</v>
      </c>
      <c r="I425" s="15">
        <f t="shared" si="79"/>
        <v>0</v>
      </c>
      <c r="J425" s="289" t="s">
        <v>209</v>
      </c>
      <c r="K425" s="44"/>
      <c r="L425" s="44"/>
      <c r="M425" s="44"/>
      <c r="N425" s="44"/>
      <c r="O425" s="44"/>
      <c r="P425" s="44"/>
      <c r="Q425" s="44"/>
      <c r="R425" s="44"/>
      <c r="S425" s="262">
        <f t="shared" si="80"/>
        <v>0</v>
      </c>
      <c r="T425" s="266" t="str">
        <f t="shared" si="81"/>
        <v>Economico</v>
      </c>
      <c r="U425">
        <f>VLOOKUP(T425,TABLAS!$J$4:$L$9,3,FALSE)</f>
        <v>1320</v>
      </c>
      <c r="V425">
        <f t="shared" si="90"/>
        <v>2026</v>
      </c>
      <c r="W425" t="str">
        <f>INICIO!$C$28</f>
        <v>2026</v>
      </c>
      <c r="X425" s="268">
        <f t="shared" si="82"/>
        <v>0</v>
      </c>
      <c r="Y425" s="269" t="str">
        <f>IF(X425&lt;TABLAS!$P$18,TABLAS!$Q$18,IF(X425&lt;TABLAS!$P$19,TABLAS!$Q$19,IF(X425&lt;TABLAS!$P$20,TABLAS!$Q$20,IF(X425&lt;TABLAS!$P$21,TABLAS!$Q$21,IF(X425&lt;TABLAS!$P$22,TABLAS!$Q$22,IF(X425&lt;TABLAS!$P$23,TABLAS!$Q$23,IF(X425&lt;TABLAS!$P$24,TABLAS!$Q$24,IF(X425&lt;TABLAS!$P$25,TABLAS!$Q$25,IF(X425&lt;TABLAS!$P$26,TABLAS!$Q$26,IF(X425&lt;TABLAS!$P$27,TABLAS!$Q$27,IF(X425&gt;=TABLAS!$O$28,TABLAS!$Q$28)))))))))))</f>
        <v>0 a 5</v>
      </c>
      <c r="Z425" s="262">
        <f>VLOOKUP(Y425,TABLAS!$J$18:$K$28,2,FALSE)</f>
        <v>1</v>
      </c>
      <c r="AA425" s="274" t="s">
        <v>262</v>
      </c>
      <c r="AB425" s="262">
        <f>VLOOKUP(AA425,TABLAS!$K$34:$L$39,2,FALSE)</f>
        <v>1</v>
      </c>
      <c r="AC425" s="262" t="str">
        <f>INICIO!$C$11</f>
        <v>ZONA 6</v>
      </c>
      <c r="AD425" s="263">
        <f>VLOOKUP(AC425,TABLAS!$V$18:$W$28,2,FALSE)</f>
        <v>1.1000000000000001</v>
      </c>
      <c r="AE425" s="44"/>
      <c r="AF425" s="44"/>
      <c r="AG425" s="279">
        <f t="shared" si="83"/>
        <v>0</v>
      </c>
      <c r="AH425" s="255">
        <f>IF($AG425&lt;TABLAS!$O$4,TABLAS!$P$4,IF($AG425&lt;TABLAS!$O$5,TABLAS!$P$5,IF($AG425&lt;TABLAS!$O$6,TABLAS!$P$6,IF($AG425&gt;TABLAS!$N$7,TABLAS!$P$7))))</f>
        <v>1</v>
      </c>
      <c r="AI425" s="255">
        <f>VLOOKUP($AH425,TABLAS!$P$4:$R$7,3,FALSE)</f>
        <v>3.4999999999999996E-3</v>
      </c>
      <c r="AJ425" s="255">
        <f>VLOOKUP($AH$3,TABLAS!$P$4:$R$7,2,FALSE)</f>
        <v>0</v>
      </c>
      <c r="AK425" s="280">
        <f t="shared" si="84"/>
        <v>-3.4999999999999996E-3</v>
      </c>
      <c r="AL425" s="44"/>
      <c r="AM425" s="44"/>
      <c r="AN425" s="281">
        <f t="shared" si="85"/>
        <v>0</v>
      </c>
      <c r="AO425" s="44"/>
      <c r="AP425" s="235">
        <f t="shared" si="86"/>
        <v>0</v>
      </c>
      <c r="AQ425" s="44"/>
      <c r="AR425" s="282">
        <f t="shared" si="87"/>
        <v>0</v>
      </c>
      <c r="AS425" s="283">
        <f t="shared" si="88"/>
        <v>0</v>
      </c>
      <c r="AT425" s="44"/>
      <c r="AU425" s="44"/>
      <c r="AV425" s="44"/>
      <c r="AW425" s="44"/>
      <c r="AX425" s="44"/>
      <c r="AY425" s="44"/>
      <c r="AZ425" s="44"/>
      <c r="BA425" s="44"/>
      <c r="BB425" s="44"/>
      <c r="BC425" s="44"/>
      <c r="BD425" s="44"/>
      <c r="BE425" s="44"/>
      <c r="BF425" s="44"/>
      <c r="BG425" s="44"/>
      <c r="BH425" s="44"/>
    </row>
    <row r="426" spans="1:60" ht="35.1" customHeight="1" thickBot="1" x14ac:dyDescent="0.45">
      <c r="A426" s="41">
        <f t="shared" si="89"/>
        <v>424</v>
      </c>
      <c r="B426" s="42">
        <f>Hoja2!B433</f>
        <v>0</v>
      </c>
      <c r="C426" s="14">
        <f>Hoja2!P433</f>
        <v>0</v>
      </c>
      <c r="D426" s="16">
        <f>Hoja2!C433</f>
        <v>0</v>
      </c>
      <c r="E426" s="15">
        <f>Hoja4!J433</f>
        <v>0</v>
      </c>
      <c r="F426" s="15">
        <f>Hoja4!N433</f>
        <v>0</v>
      </c>
      <c r="G426" s="15"/>
      <c r="H426" s="15">
        <f t="shared" si="78"/>
        <v>0</v>
      </c>
      <c r="I426" s="15">
        <f t="shared" si="79"/>
        <v>0</v>
      </c>
      <c r="J426" s="289" t="s">
        <v>209</v>
      </c>
      <c r="K426" s="44"/>
      <c r="L426" s="44"/>
      <c r="M426" s="44"/>
      <c r="N426" s="44"/>
      <c r="O426" s="44"/>
      <c r="P426" s="44"/>
      <c r="Q426" s="44"/>
      <c r="R426" s="44"/>
      <c r="S426" s="262">
        <f t="shared" si="80"/>
        <v>0</v>
      </c>
      <c r="T426" s="266" t="str">
        <f t="shared" si="81"/>
        <v>Economico</v>
      </c>
      <c r="U426">
        <f>VLOOKUP(T426,TABLAS!$J$4:$L$9,3,FALSE)</f>
        <v>1320</v>
      </c>
      <c r="V426">
        <f t="shared" si="90"/>
        <v>2026</v>
      </c>
      <c r="W426" t="str">
        <f>INICIO!$C$28</f>
        <v>2026</v>
      </c>
      <c r="X426" s="268">
        <f t="shared" si="82"/>
        <v>0</v>
      </c>
      <c r="Y426" s="269" t="str">
        <f>IF(X426&lt;TABLAS!$P$18,TABLAS!$Q$18,IF(X426&lt;TABLAS!$P$19,TABLAS!$Q$19,IF(X426&lt;TABLAS!$P$20,TABLAS!$Q$20,IF(X426&lt;TABLAS!$P$21,TABLAS!$Q$21,IF(X426&lt;TABLAS!$P$22,TABLAS!$Q$22,IF(X426&lt;TABLAS!$P$23,TABLAS!$Q$23,IF(X426&lt;TABLAS!$P$24,TABLAS!$Q$24,IF(X426&lt;TABLAS!$P$25,TABLAS!$Q$25,IF(X426&lt;TABLAS!$P$26,TABLAS!$Q$26,IF(X426&lt;TABLAS!$P$27,TABLAS!$Q$27,IF(X426&gt;=TABLAS!$O$28,TABLAS!$Q$28)))))))))))</f>
        <v>0 a 5</v>
      </c>
      <c r="Z426" s="262">
        <f>VLOOKUP(Y426,TABLAS!$J$18:$K$28,2,FALSE)</f>
        <v>1</v>
      </c>
      <c r="AA426" s="274" t="s">
        <v>262</v>
      </c>
      <c r="AB426" s="262">
        <f>VLOOKUP(AA426,TABLAS!$K$34:$L$39,2,FALSE)</f>
        <v>1</v>
      </c>
      <c r="AC426" s="262" t="str">
        <f>INICIO!$C$11</f>
        <v>ZONA 6</v>
      </c>
      <c r="AD426" s="263">
        <f>VLOOKUP(AC426,TABLAS!$V$18:$W$28,2,FALSE)</f>
        <v>1.1000000000000001</v>
      </c>
      <c r="AE426" s="44"/>
      <c r="AF426" s="44"/>
      <c r="AG426" s="279">
        <f t="shared" si="83"/>
        <v>0</v>
      </c>
      <c r="AH426" s="255">
        <f>IF($AG426&lt;TABLAS!$O$4,TABLAS!$P$4,IF($AG426&lt;TABLAS!$O$5,TABLAS!$P$5,IF($AG426&lt;TABLAS!$O$6,TABLAS!$P$6,IF($AG426&gt;TABLAS!$N$7,TABLAS!$P$7))))</f>
        <v>1</v>
      </c>
      <c r="AI426" s="255">
        <f>VLOOKUP($AH426,TABLAS!$P$4:$R$7,3,FALSE)</f>
        <v>3.4999999999999996E-3</v>
      </c>
      <c r="AJ426" s="255">
        <f>VLOOKUP($AH$3,TABLAS!$P$4:$R$7,2,FALSE)</f>
        <v>0</v>
      </c>
      <c r="AK426" s="280">
        <f t="shared" si="84"/>
        <v>-3.4999999999999996E-3</v>
      </c>
      <c r="AL426" s="44"/>
      <c r="AM426" s="44"/>
      <c r="AN426" s="281">
        <f t="shared" si="85"/>
        <v>0</v>
      </c>
      <c r="AO426" s="44"/>
      <c r="AP426" s="235">
        <f t="shared" si="86"/>
        <v>0</v>
      </c>
      <c r="AQ426" s="44"/>
      <c r="AR426" s="282">
        <f t="shared" si="87"/>
        <v>0</v>
      </c>
      <c r="AS426" s="283">
        <f t="shared" si="88"/>
        <v>0</v>
      </c>
      <c r="AT426" s="44"/>
      <c r="AU426" s="44"/>
      <c r="AV426" s="44"/>
      <c r="AW426" s="44"/>
      <c r="AX426" s="44"/>
      <c r="AY426" s="44"/>
      <c r="AZ426" s="44"/>
      <c r="BA426" s="44"/>
      <c r="BB426" s="44"/>
      <c r="BC426" s="44"/>
      <c r="BD426" s="44"/>
      <c r="BE426" s="44"/>
      <c r="BF426" s="44"/>
      <c r="BG426" s="44"/>
      <c r="BH426" s="44"/>
    </row>
    <row r="427" spans="1:60" ht="35.1" customHeight="1" thickBot="1" x14ac:dyDescent="0.45">
      <c r="A427" s="22">
        <f t="shared" si="89"/>
        <v>425</v>
      </c>
      <c r="B427" s="43">
        <f>Hoja2!B434</f>
        <v>0</v>
      </c>
      <c r="C427" s="38">
        <f>Hoja2!P434</f>
        <v>0</v>
      </c>
      <c r="D427" s="39">
        <f>Hoja2!C434</f>
        <v>0</v>
      </c>
      <c r="E427" s="40">
        <f>Hoja4!J434</f>
        <v>0</v>
      </c>
      <c r="F427" s="40">
        <f>Hoja4!N434</f>
        <v>0</v>
      </c>
      <c r="G427" s="40"/>
      <c r="H427" s="40">
        <f t="shared" si="78"/>
        <v>0</v>
      </c>
      <c r="I427" s="40">
        <f t="shared" si="79"/>
        <v>0</v>
      </c>
      <c r="J427" s="290" t="s">
        <v>209</v>
      </c>
      <c r="K427" s="44"/>
      <c r="L427" s="44"/>
      <c r="M427" s="44"/>
      <c r="N427" s="44"/>
      <c r="O427" s="44"/>
      <c r="P427" s="44"/>
      <c r="Q427" s="44"/>
      <c r="R427" s="44"/>
      <c r="S427" s="262">
        <f t="shared" si="80"/>
        <v>0</v>
      </c>
      <c r="T427" s="266" t="str">
        <f t="shared" si="81"/>
        <v>Economico</v>
      </c>
      <c r="U427">
        <f>VLOOKUP(T427,TABLAS!$J$4:$L$9,3,FALSE)</f>
        <v>1320</v>
      </c>
      <c r="V427">
        <f t="shared" si="90"/>
        <v>2026</v>
      </c>
      <c r="W427" t="str">
        <f>INICIO!$C$28</f>
        <v>2026</v>
      </c>
      <c r="X427" s="268">
        <f t="shared" si="82"/>
        <v>0</v>
      </c>
      <c r="Y427" s="269" t="str">
        <f>IF(X427&lt;TABLAS!$P$18,TABLAS!$Q$18,IF(X427&lt;TABLAS!$P$19,TABLAS!$Q$19,IF(X427&lt;TABLAS!$P$20,TABLAS!$Q$20,IF(X427&lt;TABLAS!$P$21,TABLAS!$Q$21,IF(X427&lt;TABLAS!$P$22,TABLAS!$Q$22,IF(X427&lt;TABLAS!$P$23,TABLAS!$Q$23,IF(X427&lt;TABLAS!$P$24,TABLAS!$Q$24,IF(X427&lt;TABLAS!$P$25,TABLAS!$Q$25,IF(X427&lt;TABLAS!$P$26,TABLAS!$Q$26,IF(X427&lt;TABLAS!$P$27,TABLAS!$Q$27,IF(X427&gt;=TABLAS!$O$28,TABLAS!$Q$28)))))))))))</f>
        <v>0 a 5</v>
      </c>
      <c r="Z427" s="262">
        <f>VLOOKUP(Y427,TABLAS!$J$18:$K$28,2,FALSE)</f>
        <v>1</v>
      </c>
      <c r="AA427" s="274" t="s">
        <v>262</v>
      </c>
      <c r="AB427" s="262">
        <f>VLOOKUP(AA427,TABLAS!$K$34:$L$39,2,FALSE)</f>
        <v>1</v>
      </c>
      <c r="AC427" s="262" t="str">
        <f>INICIO!$C$11</f>
        <v>ZONA 6</v>
      </c>
      <c r="AD427" s="263">
        <f>VLOOKUP(AC427,TABLAS!$V$18:$W$28,2,FALSE)</f>
        <v>1.1000000000000001</v>
      </c>
      <c r="AE427" s="44"/>
      <c r="AF427" s="44"/>
      <c r="AG427" s="279">
        <f t="shared" si="83"/>
        <v>0</v>
      </c>
      <c r="AH427" s="255">
        <f>IF($AG427&lt;TABLAS!$O$4,TABLAS!$P$4,IF($AG427&lt;TABLAS!$O$5,TABLAS!$P$5,IF($AG427&lt;TABLAS!$O$6,TABLAS!$P$6,IF($AG427&gt;TABLAS!$N$7,TABLAS!$P$7))))</f>
        <v>1</v>
      </c>
      <c r="AI427" s="255">
        <f>VLOOKUP($AH427,TABLAS!$P$4:$R$7,3,FALSE)</f>
        <v>3.4999999999999996E-3</v>
      </c>
      <c r="AJ427" s="255">
        <f>VLOOKUP($AH$3,TABLAS!$P$4:$R$7,2,FALSE)</f>
        <v>0</v>
      </c>
      <c r="AK427" s="280">
        <f t="shared" si="84"/>
        <v>-3.4999999999999996E-3</v>
      </c>
      <c r="AL427" s="44"/>
      <c r="AM427" s="44"/>
      <c r="AN427" s="281">
        <f t="shared" si="85"/>
        <v>0</v>
      </c>
      <c r="AO427" s="44"/>
      <c r="AP427" s="235">
        <f t="shared" si="86"/>
        <v>0</v>
      </c>
      <c r="AQ427" s="44"/>
      <c r="AR427" s="282">
        <f t="shared" si="87"/>
        <v>0</v>
      </c>
      <c r="AS427" s="283">
        <f t="shared" si="88"/>
        <v>0</v>
      </c>
      <c r="AT427" s="44"/>
      <c r="AU427" s="44"/>
      <c r="AV427" s="44"/>
      <c r="AW427" s="44"/>
      <c r="AX427" s="44"/>
      <c r="AY427" s="44"/>
      <c r="AZ427" s="44"/>
      <c r="BA427" s="44"/>
      <c r="BB427" s="44"/>
      <c r="BC427" s="44"/>
      <c r="BD427" s="44"/>
      <c r="BE427" s="44"/>
      <c r="BF427" s="44"/>
      <c r="BG427" s="44"/>
      <c r="BH427" s="44"/>
    </row>
    <row r="428" spans="1:60" ht="35.1" customHeight="1" thickBot="1" x14ac:dyDescent="0.45">
      <c r="A428" s="41">
        <f t="shared" si="89"/>
        <v>426</v>
      </c>
      <c r="B428" s="42">
        <f>Hoja2!B435</f>
        <v>0</v>
      </c>
      <c r="C428" s="14">
        <f>Hoja2!P435</f>
        <v>0</v>
      </c>
      <c r="D428" s="16">
        <f>Hoja2!C435</f>
        <v>0</v>
      </c>
      <c r="E428" s="15">
        <f>Hoja4!J435</f>
        <v>0</v>
      </c>
      <c r="F428" s="15">
        <f>Hoja4!N435</f>
        <v>0</v>
      </c>
      <c r="G428" s="15"/>
      <c r="H428" s="15">
        <f t="shared" si="78"/>
        <v>0</v>
      </c>
      <c r="I428" s="15">
        <f t="shared" si="79"/>
        <v>0</v>
      </c>
      <c r="J428" s="289" t="s">
        <v>209</v>
      </c>
      <c r="K428" s="44"/>
      <c r="L428" s="44"/>
      <c r="M428" s="44"/>
      <c r="N428" s="44"/>
      <c r="O428" s="44"/>
      <c r="P428" s="44"/>
      <c r="Q428" s="44"/>
      <c r="R428" s="44"/>
      <c r="S428" s="262">
        <f t="shared" si="80"/>
        <v>0</v>
      </c>
      <c r="T428" s="266" t="str">
        <f t="shared" si="81"/>
        <v>Economico</v>
      </c>
      <c r="U428">
        <f>VLOOKUP(T428,TABLAS!$J$4:$L$9,3,FALSE)</f>
        <v>1320</v>
      </c>
      <c r="V428">
        <f t="shared" si="90"/>
        <v>2026</v>
      </c>
      <c r="W428" t="str">
        <f>INICIO!$C$28</f>
        <v>2026</v>
      </c>
      <c r="X428" s="268">
        <f t="shared" si="82"/>
        <v>0</v>
      </c>
      <c r="Y428" s="269" t="str">
        <f>IF(X428&lt;TABLAS!$P$18,TABLAS!$Q$18,IF(X428&lt;TABLAS!$P$19,TABLAS!$Q$19,IF(X428&lt;TABLAS!$P$20,TABLAS!$Q$20,IF(X428&lt;TABLAS!$P$21,TABLAS!$Q$21,IF(X428&lt;TABLAS!$P$22,TABLAS!$Q$22,IF(X428&lt;TABLAS!$P$23,TABLAS!$Q$23,IF(X428&lt;TABLAS!$P$24,TABLAS!$Q$24,IF(X428&lt;TABLAS!$P$25,TABLAS!$Q$25,IF(X428&lt;TABLAS!$P$26,TABLAS!$Q$26,IF(X428&lt;TABLAS!$P$27,TABLAS!$Q$27,IF(X428&gt;=TABLAS!$O$28,TABLAS!$Q$28)))))))))))</f>
        <v>0 a 5</v>
      </c>
      <c r="Z428" s="262">
        <f>VLOOKUP(Y428,TABLAS!$J$18:$K$28,2,FALSE)</f>
        <v>1</v>
      </c>
      <c r="AA428" s="274" t="s">
        <v>262</v>
      </c>
      <c r="AB428" s="262">
        <f>VLOOKUP(AA428,TABLAS!$K$34:$L$39,2,FALSE)</f>
        <v>1</v>
      </c>
      <c r="AC428" s="262" t="str">
        <f>INICIO!$C$11</f>
        <v>ZONA 6</v>
      </c>
      <c r="AD428" s="263">
        <f>VLOOKUP(AC428,TABLAS!$V$18:$W$28,2,FALSE)</f>
        <v>1.1000000000000001</v>
      </c>
      <c r="AE428" s="44"/>
      <c r="AF428" s="44"/>
      <c r="AG428" s="279">
        <f t="shared" si="83"/>
        <v>0</v>
      </c>
      <c r="AH428" s="255">
        <f>IF($AG428&lt;TABLAS!$O$4,TABLAS!$P$4,IF($AG428&lt;TABLAS!$O$5,TABLAS!$P$5,IF($AG428&lt;TABLAS!$O$6,TABLAS!$P$6,IF($AG428&gt;TABLAS!$N$7,TABLAS!$P$7))))</f>
        <v>1</v>
      </c>
      <c r="AI428" s="255">
        <f>VLOOKUP($AH428,TABLAS!$P$4:$R$7,3,FALSE)</f>
        <v>3.4999999999999996E-3</v>
      </c>
      <c r="AJ428" s="255">
        <f>VLOOKUP($AH$3,TABLAS!$P$4:$R$7,2,FALSE)</f>
        <v>0</v>
      </c>
      <c r="AK428" s="280">
        <f t="shared" si="84"/>
        <v>-3.4999999999999996E-3</v>
      </c>
      <c r="AL428" s="44"/>
      <c r="AM428" s="44"/>
      <c r="AN428" s="281">
        <f t="shared" si="85"/>
        <v>0</v>
      </c>
      <c r="AO428" s="44"/>
      <c r="AP428" s="235">
        <f t="shared" si="86"/>
        <v>0</v>
      </c>
      <c r="AQ428" s="44"/>
      <c r="AR428" s="282">
        <f t="shared" si="87"/>
        <v>0</v>
      </c>
      <c r="AS428" s="283">
        <f t="shared" si="88"/>
        <v>0</v>
      </c>
      <c r="AT428" s="44"/>
      <c r="AU428" s="44"/>
      <c r="AV428" s="44"/>
      <c r="AW428" s="44"/>
      <c r="AX428" s="44"/>
      <c r="AY428" s="44"/>
      <c r="AZ428" s="44"/>
      <c r="BA428" s="44"/>
      <c r="BB428" s="44"/>
      <c r="BC428" s="44"/>
      <c r="BD428" s="44"/>
      <c r="BE428" s="44"/>
      <c r="BF428" s="44"/>
      <c r="BG428" s="44"/>
      <c r="BH428" s="44"/>
    </row>
    <row r="429" spans="1:60" ht="35.1" customHeight="1" thickBot="1" x14ac:dyDescent="0.45">
      <c r="A429" s="41">
        <f t="shared" si="89"/>
        <v>427</v>
      </c>
      <c r="B429" s="42">
        <f>Hoja2!B436</f>
        <v>0</v>
      </c>
      <c r="C429" s="14">
        <f>Hoja2!P436</f>
        <v>0</v>
      </c>
      <c r="D429" s="16">
        <f>Hoja2!C436</f>
        <v>0</v>
      </c>
      <c r="E429" s="15">
        <f>Hoja4!J436</f>
        <v>0</v>
      </c>
      <c r="F429" s="15">
        <f>Hoja4!N436</f>
        <v>0</v>
      </c>
      <c r="G429" s="15"/>
      <c r="H429" s="15">
        <f t="shared" si="78"/>
        <v>0</v>
      </c>
      <c r="I429" s="15">
        <f t="shared" si="79"/>
        <v>0</v>
      </c>
      <c r="J429" s="289" t="s">
        <v>209</v>
      </c>
      <c r="K429" s="44"/>
      <c r="L429" s="44"/>
      <c r="M429" s="44"/>
      <c r="N429" s="44"/>
      <c r="O429" s="44"/>
      <c r="P429" s="44"/>
      <c r="Q429" s="44"/>
      <c r="R429" s="44"/>
      <c r="S429" s="262">
        <f t="shared" si="80"/>
        <v>0</v>
      </c>
      <c r="T429" s="266" t="str">
        <f t="shared" si="81"/>
        <v>Economico</v>
      </c>
      <c r="U429">
        <f>VLOOKUP(T429,TABLAS!$J$4:$L$9,3,FALSE)</f>
        <v>1320</v>
      </c>
      <c r="V429">
        <f t="shared" si="90"/>
        <v>2026</v>
      </c>
      <c r="W429" t="str">
        <f>INICIO!$C$28</f>
        <v>2026</v>
      </c>
      <c r="X429" s="268">
        <f t="shared" si="82"/>
        <v>0</v>
      </c>
      <c r="Y429" s="269" t="str">
        <f>IF(X429&lt;TABLAS!$P$18,TABLAS!$Q$18,IF(X429&lt;TABLAS!$P$19,TABLAS!$Q$19,IF(X429&lt;TABLAS!$P$20,TABLAS!$Q$20,IF(X429&lt;TABLAS!$P$21,TABLAS!$Q$21,IF(X429&lt;TABLAS!$P$22,TABLAS!$Q$22,IF(X429&lt;TABLAS!$P$23,TABLAS!$Q$23,IF(X429&lt;TABLAS!$P$24,TABLAS!$Q$24,IF(X429&lt;TABLAS!$P$25,TABLAS!$Q$25,IF(X429&lt;TABLAS!$P$26,TABLAS!$Q$26,IF(X429&lt;TABLAS!$P$27,TABLAS!$Q$27,IF(X429&gt;=TABLAS!$O$28,TABLAS!$Q$28)))))))))))</f>
        <v>0 a 5</v>
      </c>
      <c r="Z429" s="262">
        <f>VLOOKUP(Y429,TABLAS!$J$18:$K$28,2,FALSE)</f>
        <v>1</v>
      </c>
      <c r="AA429" s="274" t="s">
        <v>262</v>
      </c>
      <c r="AB429" s="262">
        <f>VLOOKUP(AA429,TABLAS!$K$34:$L$39,2,FALSE)</f>
        <v>1</v>
      </c>
      <c r="AC429" s="262" t="str">
        <f>INICIO!$C$11</f>
        <v>ZONA 6</v>
      </c>
      <c r="AD429" s="263">
        <f>VLOOKUP(AC429,TABLAS!$V$18:$W$28,2,FALSE)</f>
        <v>1.1000000000000001</v>
      </c>
      <c r="AE429" s="44"/>
      <c r="AF429" s="44"/>
      <c r="AG429" s="279">
        <f t="shared" si="83"/>
        <v>0</v>
      </c>
      <c r="AH429" s="255">
        <f>IF($AG429&lt;TABLAS!$O$4,TABLAS!$P$4,IF($AG429&lt;TABLAS!$O$5,TABLAS!$P$5,IF($AG429&lt;TABLAS!$O$6,TABLAS!$P$6,IF($AG429&gt;TABLAS!$N$7,TABLAS!$P$7))))</f>
        <v>1</v>
      </c>
      <c r="AI429" s="255">
        <f>VLOOKUP($AH429,TABLAS!$P$4:$R$7,3,FALSE)</f>
        <v>3.4999999999999996E-3</v>
      </c>
      <c r="AJ429" s="255">
        <f>VLOOKUP($AH$3,TABLAS!$P$4:$R$7,2,FALSE)</f>
        <v>0</v>
      </c>
      <c r="AK429" s="280">
        <f t="shared" si="84"/>
        <v>-3.4999999999999996E-3</v>
      </c>
      <c r="AL429" s="44"/>
      <c r="AM429" s="44"/>
      <c r="AN429" s="281">
        <f t="shared" si="85"/>
        <v>0</v>
      </c>
      <c r="AO429" s="44"/>
      <c r="AP429" s="235">
        <f t="shared" si="86"/>
        <v>0</v>
      </c>
      <c r="AQ429" s="44"/>
      <c r="AR429" s="282">
        <f t="shared" si="87"/>
        <v>0</v>
      </c>
      <c r="AS429" s="283">
        <f t="shared" si="88"/>
        <v>0</v>
      </c>
      <c r="AT429" s="44"/>
      <c r="AU429" s="44"/>
      <c r="AV429" s="44"/>
      <c r="AW429" s="44"/>
      <c r="AX429" s="44"/>
      <c r="AY429" s="44"/>
      <c r="AZ429" s="44"/>
      <c r="BA429" s="44"/>
      <c r="BB429" s="44"/>
      <c r="BC429" s="44"/>
      <c r="BD429" s="44"/>
      <c r="BE429" s="44"/>
      <c r="BF429" s="44"/>
      <c r="BG429" s="44"/>
      <c r="BH429" s="44"/>
    </row>
    <row r="430" spans="1:60" ht="35.1" customHeight="1" thickBot="1" x14ac:dyDescent="0.45">
      <c r="A430" s="41">
        <f t="shared" si="89"/>
        <v>428</v>
      </c>
      <c r="B430" s="42">
        <f>Hoja2!B437</f>
        <v>0</v>
      </c>
      <c r="C430" s="14">
        <f>Hoja2!P437</f>
        <v>0</v>
      </c>
      <c r="D430" s="16">
        <f>Hoja2!C437</f>
        <v>0</v>
      </c>
      <c r="E430" s="15">
        <f>Hoja4!J437</f>
        <v>0</v>
      </c>
      <c r="F430" s="15">
        <f>Hoja4!N437</f>
        <v>0</v>
      </c>
      <c r="G430" s="15"/>
      <c r="H430" s="15">
        <f t="shared" si="78"/>
        <v>0</v>
      </c>
      <c r="I430" s="15">
        <f t="shared" si="79"/>
        <v>0</v>
      </c>
      <c r="J430" s="289" t="s">
        <v>209</v>
      </c>
      <c r="K430" s="44"/>
      <c r="L430" s="44"/>
      <c r="M430" s="44"/>
      <c r="N430" s="44"/>
      <c r="O430" s="44"/>
      <c r="P430" s="44"/>
      <c r="Q430" s="44"/>
      <c r="R430" s="44"/>
      <c r="S430" s="262">
        <f t="shared" si="80"/>
        <v>0</v>
      </c>
      <c r="T430" s="266" t="str">
        <f t="shared" si="81"/>
        <v>Economico</v>
      </c>
      <c r="U430">
        <f>VLOOKUP(T430,TABLAS!$J$4:$L$9,3,FALSE)</f>
        <v>1320</v>
      </c>
      <c r="V430">
        <f t="shared" si="90"/>
        <v>2026</v>
      </c>
      <c r="W430" t="str">
        <f>INICIO!$C$28</f>
        <v>2026</v>
      </c>
      <c r="X430" s="268">
        <f t="shared" si="82"/>
        <v>0</v>
      </c>
      <c r="Y430" s="269" t="str">
        <f>IF(X430&lt;TABLAS!$P$18,TABLAS!$Q$18,IF(X430&lt;TABLAS!$P$19,TABLAS!$Q$19,IF(X430&lt;TABLAS!$P$20,TABLAS!$Q$20,IF(X430&lt;TABLAS!$P$21,TABLAS!$Q$21,IF(X430&lt;TABLAS!$P$22,TABLAS!$Q$22,IF(X430&lt;TABLAS!$P$23,TABLAS!$Q$23,IF(X430&lt;TABLAS!$P$24,TABLAS!$Q$24,IF(X430&lt;TABLAS!$P$25,TABLAS!$Q$25,IF(X430&lt;TABLAS!$P$26,TABLAS!$Q$26,IF(X430&lt;TABLAS!$P$27,TABLAS!$Q$27,IF(X430&gt;=TABLAS!$O$28,TABLAS!$Q$28)))))))))))</f>
        <v>0 a 5</v>
      </c>
      <c r="Z430" s="262">
        <f>VLOOKUP(Y430,TABLAS!$J$18:$K$28,2,FALSE)</f>
        <v>1</v>
      </c>
      <c r="AA430" s="274" t="s">
        <v>262</v>
      </c>
      <c r="AB430" s="262">
        <f>VLOOKUP(AA430,TABLAS!$K$34:$L$39,2,FALSE)</f>
        <v>1</v>
      </c>
      <c r="AC430" s="262" t="str">
        <f>INICIO!$C$11</f>
        <v>ZONA 6</v>
      </c>
      <c r="AD430" s="263">
        <f>VLOOKUP(AC430,TABLAS!$V$18:$W$28,2,FALSE)</f>
        <v>1.1000000000000001</v>
      </c>
      <c r="AE430" s="44"/>
      <c r="AF430" s="44"/>
      <c r="AG430" s="279">
        <f t="shared" si="83"/>
        <v>0</v>
      </c>
      <c r="AH430" s="255">
        <f>IF($AG430&lt;TABLAS!$O$4,TABLAS!$P$4,IF($AG430&lt;TABLAS!$O$5,TABLAS!$P$5,IF($AG430&lt;TABLAS!$O$6,TABLAS!$P$6,IF($AG430&gt;TABLAS!$N$7,TABLAS!$P$7))))</f>
        <v>1</v>
      </c>
      <c r="AI430" s="255">
        <f>VLOOKUP($AH430,TABLAS!$P$4:$R$7,3,FALSE)</f>
        <v>3.4999999999999996E-3</v>
      </c>
      <c r="AJ430" s="255">
        <f>VLOOKUP($AH$3,TABLAS!$P$4:$R$7,2,FALSE)</f>
        <v>0</v>
      </c>
      <c r="AK430" s="280">
        <f t="shared" si="84"/>
        <v>-3.4999999999999996E-3</v>
      </c>
      <c r="AL430" s="44"/>
      <c r="AM430" s="44"/>
      <c r="AN430" s="281">
        <f t="shared" si="85"/>
        <v>0</v>
      </c>
      <c r="AO430" s="44"/>
      <c r="AP430" s="235">
        <f t="shared" si="86"/>
        <v>0</v>
      </c>
      <c r="AQ430" s="44"/>
      <c r="AR430" s="282">
        <f t="shared" si="87"/>
        <v>0</v>
      </c>
      <c r="AS430" s="283">
        <f t="shared" si="88"/>
        <v>0</v>
      </c>
      <c r="AT430" s="44"/>
      <c r="AU430" s="44"/>
      <c r="AV430" s="44"/>
      <c r="AW430" s="44"/>
      <c r="AX430" s="44"/>
      <c r="AY430" s="44"/>
      <c r="AZ430" s="44"/>
      <c r="BA430" s="44"/>
      <c r="BB430" s="44"/>
      <c r="BC430" s="44"/>
      <c r="BD430" s="44"/>
      <c r="BE430" s="44"/>
      <c r="BF430" s="44"/>
      <c r="BG430" s="44"/>
      <c r="BH430" s="44"/>
    </row>
    <row r="431" spans="1:60" ht="35.1" customHeight="1" thickBot="1" x14ac:dyDescent="0.45">
      <c r="A431" s="41">
        <f t="shared" si="89"/>
        <v>429</v>
      </c>
      <c r="B431" s="42">
        <f>Hoja2!B438</f>
        <v>0</v>
      </c>
      <c r="C431" s="14">
        <f>Hoja2!P438</f>
        <v>0</v>
      </c>
      <c r="D431" s="16">
        <f>Hoja2!C438</f>
        <v>0</v>
      </c>
      <c r="E431" s="15">
        <f>Hoja4!J438</f>
        <v>0</v>
      </c>
      <c r="F431" s="15">
        <f>Hoja4!N438</f>
        <v>0</v>
      </c>
      <c r="G431" s="15"/>
      <c r="H431" s="15">
        <f t="shared" si="78"/>
        <v>0</v>
      </c>
      <c r="I431" s="15">
        <f t="shared" si="79"/>
        <v>0</v>
      </c>
      <c r="J431" s="289" t="s">
        <v>209</v>
      </c>
      <c r="K431" s="44"/>
      <c r="L431" s="44"/>
      <c r="M431" s="44"/>
      <c r="N431" s="44"/>
      <c r="O431" s="44"/>
      <c r="P431" s="44"/>
      <c r="Q431" s="44"/>
      <c r="R431" s="44"/>
      <c r="S431" s="262">
        <f t="shared" si="80"/>
        <v>0</v>
      </c>
      <c r="T431" s="266" t="str">
        <f t="shared" si="81"/>
        <v>Economico</v>
      </c>
      <c r="U431">
        <f>VLOOKUP(T431,TABLAS!$J$4:$L$9,3,FALSE)</f>
        <v>1320</v>
      </c>
      <c r="V431">
        <f t="shared" si="90"/>
        <v>2026</v>
      </c>
      <c r="W431" t="str">
        <f>INICIO!$C$28</f>
        <v>2026</v>
      </c>
      <c r="X431" s="268">
        <f t="shared" si="82"/>
        <v>0</v>
      </c>
      <c r="Y431" s="269" t="str">
        <f>IF(X431&lt;TABLAS!$P$18,TABLAS!$Q$18,IF(X431&lt;TABLAS!$P$19,TABLAS!$Q$19,IF(X431&lt;TABLAS!$P$20,TABLAS!$Q$20,IF(X431&lt;TABLAS!$P$21,TABLAS!$Q$21,IF(X431&lt;TABLAS!$P$22,TABLAS!$Q$22,IF(X431&lt;TABLAS!$P$23,TABLAS!$Q$23,IF(X431&lt;TABLAS!$P$24,TABLAS!$Q$24,IF(X431&lt;TABLAS!$P$25,TABLAS!$Q$25,IF(X431&lt;TABLAS!$P$26,TABLAS!$Q$26,IF(X431&lt;TABLAS!$P$27,TABLAS!$Q$27,IF(X431&gt;=TABLAS!$O$28,TABLAS!$Q$28)))))))))))</f>
        <v>0 a 5</v>
      </c>
      <c r="Z431" s="262">
        <f>VLOOKUP(Y431,TABLAS!$J$18:$K$28,2,FALSE)</f>
        <v>1</v>
      </c>
      <c r="AA431" s="274" t="s">
        <v>262</v>
      </c>
      <c r="AB431" s="262">
        <f>VLOOKUP(AA431,TABLAS!$K$34:$L$39,2,FALSE)</f>
        <v>1</v>
      </c>
      <c r="AC431" s="262" t="str">
        <f>INICIO!$C$11</f>
        <v>ZONA 6</v>
      </c>
      <c r="AD431" s="263">
        <f>VLOOKUP(AC431,TABLAS!$V$18:$W$28,2,FALSE)</f>
        <v>1.1000000000000001</v>
      </c>
      <c r="AE431" s="44"/>
      <c r="AF431" s="44"/>
      <c r="AG431" s="279">
        <f t="shared" si="83"/>
        <v>0</v>
      </c>
      <c r="AH431" s="255">
        <f>IF($AG431&lt;TABLAS!$O$4,TABLAS!$P$4,IF($AG431&lt;TABLAS!$O$5,TABLAS!$P$5,IF($AG431&lt;TABLAS!$O$6,TABLAS!$P$6,IF($AG431&gt;TABLAS!$N$7,TABLAS!$P$7))))</f>
        <v>1</v>
      </c>
      <c r="AI431" s="255">
        <f>VLOOKUP($AH431,TABLAS!$P$4:$R$7,3,FALSE)</f>
        <v>3.4999999999999996E-3</v>
      </c>
      <c r="AJ431" s="255">
        <f>VLOOKUP($AH$3,TABLAS!$P$4:$R$7,2,FALSE)</f>
        <v>0</v>
      </c>
      <c r="AK431" s="280">
        <f t="shared" si="84"/>
        <v>-3.4999999999999996E-3</v>
      </c>
      <c r="AL431" s="44"/>
      <c r="AM431" s="44"/>
      <c r="AN431" s="281">
        <f t="shared" si="85"/>
        <v>0</v>
      </c>
      <c r="AO431" s="44"/>
      <c r="AP431" s="235">
        <f t="shared" si="86"/>
        <v>0</v>
      </c>
      <c r="AQ431" s="44"/>
      <c r="AR431" s="282">
        <f t="shared" si="87"/>
        <v>0</v>
      </c>
      <c r="AS431" s="283">
        <f t="shared" si="88"/>
        <v>0</v>
      </c>
      <c r="AT431" s="44"/>
      <c r="AU431" s="44"/>
      <c r="AV431" s="44"/>
      <c r="AW431" s="44"/>
      <c r="AX431" s="44"/>
      <c r="AY431" s="44"/>
      <c r="AZ431" s="44"/>
      <c r="BA431" s="44"/>
      <c r="BB431" s="44"/>
      <c r="BC431" s="44"/>
      <c r="BD431" s="44"/>
      <c r="BE431" s="44"/>
      <c r="BF431" s="44"/>
      <c r="BG431" s="44"/>
      <c r="BH431" s="44"/>
    </row>
    <row r="432" spans="1:60" ht="35.1" customHeight="1" thickBot="1" x14ac:dyDescent="0.45">
      <c r="A432" s="22">
        <f t="shared" si="89"/>
        <v>430</v>
      </c>
      <c r="B432" s="43">
        <f>Hoja2!B439</f>
        <v>0</v>
      </c>
      <c r="C432" s="38">
        <f>Hoja2!P439</f>
        <v>0</v>
      </c>
      <c r="D432" s="39">
        <f>Hoja2!C439</f>
        <v>0</v>
      </c>
      <c r="E432" s="40">
        <f>Hoja4!J439</f>
        <v>0</v>
      </c>
      <c r="F432" s="40">
        <f>Hoja4!N439</f>
        <v>0</v>
      </c>
      <c r="G432" s="40"/>
      <c r="H432" s="40">
        <f t="shared" si="78"/>
        <v>0</v>
      </c>
      <c r="I432" s="40">
        <f t="shared" si="79"/>
        <v>0</v>
      </c>
      <c r="J432" s="290" t="s">
        <v>209</v>
      </c>
      <c r="K432" s="44"/>
      <c r="L432" s="44"/>
      <c r="M432" s="44"/>
      <c r="N432" s="44"/>
      <c r="O432" s="44"/>
      <c r="P432" s="44"/>
      <c r="Q432" s="44"/>
      <c r="R432" s="44"/>
      <c r="S432" s="262">
        <f t="shared" si="80"/>
        <v>0</v>
      </c>
      <c r="T432" s="266" t="str">
        <f t="shared" si="81"/>
        <v>Economico</v>
      </c>
      <c r="U432">
        <f>VLOOKUP(T432,TABLAS!$J$4:$L$9,3,FALSE)</f>
        <v>1320</v>
      </c>
      <c r="V432">
        <f t="shared" si="90"/>
        <v>2026</v>
      </c>
      <c r="W432" t="str">
        <f>INICIO!$C$28</f>
        <v>2026</v>
      </c>
      <c r="X432" s="268">
        <f t="shared" si="82"/>
        <v>0</v>
      </c>
      <c r="Y432" s="269" t="str">
        <f>IF(X432&lt;TABLAS!$P$18,TABLAS!$Q$18,IF(X432&lt;TABLAS!$P$19,TABLAS!$Q$19,IF(X432&lt;TABLAS!$P$20,TABLAS!$Q$20,IF(X432&lt;TABLAS!$P$21,TABLAS!$Q$21,IF(X432&lt;TABLAS!$P$22,TABLAS!$Q$22,IF(X432&lt;TABLAS!$P$23,TABLAS!$Q$23,IF(X432&lt;TABLAS!$P$24,TABLAS!$Q$24,IF(X432&lt;TABLAS!$P$25,TABLAS!$Q$25,IF(X432&lt;TABLAS!$P$26,TABLAS!$Q$26,IF(X432&lt;TABLAS!$P$27,TABLAS!$Q$27,IF(X432&gt;=TABLAS!$O$28,TABLAS!$Q$28)))))))))))</f>
        <v>0 a 5</v>
      </c>
      <c r="Z432" s="262">
        <f>VLOOKUP(Y432,TABLAS!$J$18:$K$28,2,FALSE)</f>
        <v>1</v>
      </c>
      <c r="AA432" s="274" t="s">
        <v>262</v>
      </c>
      <c r="AB432" s="262">
        <f>VLOOKUP(AA432,TABLAS!$K$34:$L$39,2,FALSE)</f>
        <v>1</v>
      </c>
      <c r="AC432" s="262" t="str">
        <f>INICIO!$C$11</f>
        <v>ZONA 6</v>
      </c>
      <c r="AD432" s="263">
        <f>VLOOKUP(AC432,TABLAS!$V$18:$W$28,2,FALSE)</f>
        <v>1.1000000000000001</v>
      </c>
      <c r="AE432" s="44"/>
      <c r="AF432" s="44"/>
      <c r="AG432" s="279">
        <f t="shared" si="83"/>
        <v>0</v>
      </c>
      <c r="AH432" s="255">
        <f>IF($AG432&lt;TABLAS!$O$4,TABLAS!$P$4,IF($AG432&lt;TABLAS!$O$5,TABLAS!$P$5,IF($AG432&lt;TABLAS!$O$6,TABLAS!$P$6,IF($AG432&gt;TABLAS!$N$7,TABLAS!$P$7))))</f>
        <v>1</v>
      </c>
      <c r="AI432" s="255">
        <f>VLOOKUP($AH432,TABLAS!$P$4:$R$7,3,FALSE)</f>
        <v>3.4999999999999996E-3</v>
      </c>
      <c r="AJ432" s="255">
        <f>VLOOKUP($AH$3,TABLAS!$P$4:$R$7,2,FALSE)</f>
        <v>0</v>
      </c>
      <c r="AK432" s="280">
        <f t="shared" si="84"/>
        <v>-3.4999999999999996E-3</v>
      </c>
      <c r="AL432" s="44"/>
      <c r="AM432" s="44"/>
      <c r="AN432" s="281">
        <f t="shared" si="85"/>
        <v>0</v>
      </c>
      <c r="AO432" s="44"/>
      <c r="AP432" s="235">
        <f t="shared" si="86"/>
        <v>0</v>
      </c>
      <c r="AQ432" s="44"/>
      <c r="AR432" s="282">
        <f t="shared" si="87"/>
        <v>0</v>
      </c>
      <c r="AS432" s="283">
        <f t="shared" si="88"/>
        <v>0</v>
      </c>
      <c r="AT432" s="44"/>
      <c r="AU432" s="44"/>
      <c r="AV432" s="44"/>
      <c r="AW432" s="44"/>
      <c r="AX432" s="44"/>
      <c r="AY432" s="44"/>
      <c r="AZ432" s="44"/>
      <c r="BA432" s="44"/>
      <c r="BB432" s="44"/>
      <c r="BC432" s="44"/>
      <c r="BD432" s="44"/>
      <c r="BE432" s="44"/>
      <c r="BF432" s="44"/>
      <c r="BG432" s="44"/>
      <c r="BH432" s="44"/>
    </row>
    <row r="433" spans="1:60" ht="35.1" customHeight="1" thickBot="1" x14ac:dyDescent="0.45">
      <c r="A433" s="41">
        <f t="shared" si="89"/>
        <v>431</v>
      </c>
      <c r="B433" s="42">
        <f>Hoja2!B440</f>
        <v>0</v>
      </c>
      <c r="C433" s="14">
        <f>Hoja2!P440</f>
        <v>0</v>
      </c>
      <c r="D433" s="16">
        <f>Hoja2!C440</f>
        <v>0</v>
      </c>
      <c r="E433" s="15">
        <f>Hoja4!J440</f>
        <v>0</v>
      </c>
      <c r="F433" s="15">
        <f>Hoja4!N440</f>
        <v>0</v>
      </c>
      <c r="G433" s="15"/>
      <c r="H433" s="15">
        <f t="shared" si="78"/>
        <v>0</v>
      </c>
      <c r="I433" s="15">
        <f t="shared" si="79"/>
        <v>0</v>
      </c>
      <c r="J433" s="289" t="s">
        <v>209</v>
      </c>
      <c r="K433" s="44"/>
      <c r="L433" s="44"/>
      <c r="M433" s="44"/>
      <c r="N433" s="44"/>
      <c r="O433" s="44"/>
      <c r="P433" s="44"/>
      <c r="Q433" s="44"/>
      <c r="R433" s="44"/>
      <c r="S433" s="262">
        <f t="shared" si="80"/>
        <v>0</v>
      </c>
      <c r="T433" s="266" t="str">
        <f t="shared" si="81"/>
        <v>Economico</v>
      </c>
      <c r="U433">
        <f>VLOOKUP(T433,TABLAS!$J$4:$L$9,3,FALSE)</f>
        <v>1320</v>
      </c>
      <c r="V433">
        <f t="shared" si="90"/>
        <v>2026</v>
      </c>
      <c r="W433" t="str">
        <f>INICIO!$C$28</f>
        <v>2026</v>
      </c>
      <c r="X433" s="268">
        <f t="shared" si="82"/>
        <v>0</v>
      </c>
      <c r="Y433" s="269" t="str">
        <f>IF(X433&lt;TABLAS!$P$18,TABLAS!$Q$18,IF(X433&lt;TABLAS!$P$19,TABLAS!$Q$19,IF(X433&lt;TABLAS!$P$20,TABLAS!$Q$20,IF(X433&lt;TABLAS!$P$21,TABLAS!$Q$21,IF(X433&lt;TABLAS!$P$22,TABLAS!$Q$22,IF(X433&lt;TABLAS!$P$23,TABLAS!$Q$23,IF(X433&lt;TABLAS!$P$24,TABLAS!$Q$24,IF(X433&lt;TABLAS!$P$25,TABLAS!$Q$25,IF(X433&lt;TABLAS!$P$26,TABLAS!$Q$26,IF(X433&lt;TABLAS!$P$27,TABLAS!$Q$27,IF(X433&gt;=TABLAS!$O$28,TABLAS!$Q$28)))))))))))</f>
        <v>0 a 5</v>
      </c>
      <c r="Z433" s="262">
        <f>VLOOKUP(Y433,TABLAS!$J$18:$K$28,2,FALSE)</f>
        <v>1</v>
      </c>
      <c r="AA433" s="274" t="s">
        <v>262</v>
      </c>
      <c r="AB433" s="262">
        <f>VLOOKUP(AA433,TABLAS!$K$34:$L$39,2,FALSE)</f>
        <v>1</v>
      </c>
      <c r="AC433" s="262" t="str">
        <f>INICIO!$C$11</f>
        <v>ZONA 6</v>
      </c>
      <c r="AD433" s="263">
        <f>VLOOKUP(AC433,TABLAS!$V$18:$W$28,2,FALSE)</f>
        <v>1.1000000000000001</v>
      </c>
      <c r="AE433" s="44"/>
      <c r="AF433" s="44"/>
      <c r="AG433" s="279">
        <f t="shared" si="83"/>
        <v>0</v>
      </c>
      <c r="AH433" s="255">
        <f>IF($AG433&lt;TABLAS!$O$4,TABLAS!$P$4,IF($AG433&lt;TABLAS!$O$5,TABLAS!$P$5,IF($AG433&lt;TABLAS!$O$6,TABLAS!$P$6,IF($AG433&gt;TABLAS!$N$7,TABLAS!$P$7))))</f>
        <v>1</v>
      </c>
      <c r="AI433" s="255">
        <f>VLOOKUP($AH433,TABLAS!$P$4:$R$7,3,FALSE)</f>
        <v>3.4999999999999996E-3</v>
      </c>
      <c r="AJ433" s="255">
        <f>VLOOKUP($AH$3,TABLAS!$P$4:$R$7,2,FALSE)</f>
        <v>0</v>
      </c>
      <c r="AK433" s="280">
        <f t="shared" si="84"/>
        <v>-3.4999999999999996E-3</v>
      </c>
      <c r="AL433" s="44"/>
      <c r="AM433" s="44"/>
      <c r="AN433" s="281">
        <f t="shared" si="85"/>
        <v>0</v>
      </c>
      <c r="AO433" s="44"/>
      <c r="AP433" s="235">
        <f t="shared" si="86"/>
        <v>0</v>
      </c>
      <c r="AQ433" s="44"/>
      <c r="AR433" s="282">
        <f t="shared" si="87"/>
        <v>0</v>
      </c>
      <c r="AS433" s="283">
        <f t="shared" si="88"/>
        <v>0</v>
      </c>
      <c r="AT433" s="44"/>
      <c r="AU433" s="44"/>
      <c r="AV433" s="44"/>
      <c r="AW433" s="44"/>
      <c r="AX433" s="44"/>
      <c r="AY433" s="44"/>
      <c r="AZ433" s="44"/>
      <c r="BA433" s="44"/>
      <c r="BB433" s="44"/>
      <c r="BC433" s="44"/>
      <c r="BD433" s="44"/>
      <c r="BE433" s="44"/>
      <c r="BF433" s="44"/>
      <c r="BG433" s="44"/>
      <c r="BH433" s="44"/>
    </row>
    <row r="434" spans="1:60" ht="35.1" customHeight="1" thickBot="1" x14ac:dyDescent="0.45">
      <c r="A434" s="41">
        <f t="shared" si="89"/>
        <v>432</v>
      </c>
      <c r="B434" s="42">
        <f>Hoja2!B441</f>
        <v>0</v>
      </c>
      <c r="C434" s="14">
        <f>Hoja2!P441</f>
        <v>0</v>
      </c>
      <c r="D434" s="16">
        <f>Hoja2!C441</f>
        <v>0</v>
      </c>
      <c r="E434" s="15">
        <f>Hoja4!J441</f>
        <v>0</v>
      </c>
      <c r="F434" s="15">
        <f>Hoja4!N441</f>
        <v>0</v>
      </c>
      <c r="G434" s="15"/>
      <c r="H434" s="15">
        <f t="shared" si="78"/>
        <v>0</v>
      </c>
      <c r="I434" s="15">
        <f t="shared" si="79"/>
        <v>0</v>
      </c>
      <c r="J434" s="289" t="s">
        <v>209</v>
      </c>
      <c r="K434" s="44"/>
      <c r="L434" s="44"/>
      <c r="M434" s="44"/>
      <c r="N434" s="44"/>
      <c r="O434" s="44"/>
      <c r="P434" s="44"/>
      <c r="Q434" s="44"/>
      <c r="R434" s="44"/>
      <c r="S434" s="262">
        <f t="shared" si="80"/>
        <v>0</v>
      </c>
      <c r="T434" s="266" t="str">
        <f t="shared" si="81"/>
        <v>Economico</v>
      </c>
      <c r="U434">
        <f>VLOOKUP(T434,TABLAS!$J$4:$L$9,3,FALSE)</f>
        <v>1320</v>
      </c>
      <c r="V434">
        <f t="shared" si="90"/>
        <v>2026</v>
      </c>
      <c r="W434" t="str">
        <f>INICIO!$C$28</f>
        <v>2026</v>
      </c>
      <c r="X434" s="268">
        <f t="shared" si="82"/>
        <v>0</v>
      </c>
      <c r="Y434" s="269" t="str">
        <f>IF(X434&lt;TABLAS!$P$18,TABLAS!$Q$18,IF(X434&lt;TABLAS!$P$19,TABLAS!$Q$19,IF(X434&lt;TABLAS!$P$20,TABLAS!$Q$20,IF(X434&lt;TABLAS!$P$21,TABLAS!$Q$21,IF(X434&lt;TABLAS!$P$22,TABLAS!$Q$22,IF(X434&lt;TABLAS!$P$23,TABLAS!$Q$23,IF(X434&lt;TABLAS!$P$24,TABLAS!$Q$24,IF(X434&lt;TABLAS!$P$25,TABLAS!$Q$25,IF(X434&lt;TABLAS!$P$26,TABLAS!$Q$26,IF(X434&lt;TABLAS!$P$27,TABLAS!$Q$27,IF(X434&gt;=TABLAS!$O$28,TABLAS!$Q$28)))))))))))</f>
        <v>0 a 5</v>
      </c>
      <c r="Z434" s="262">
        <f>VLOOKUP(Y434,TABLAS!$J$18:$K$28,2,FALSE)</f>
        <v>1</v>
      </c>
      <c r="AA434" s="274" t="s">
        <v>262</v>
      </c>
      <c r="AB434" s="262">
        <f>VLOOKUP(AA434,TABLAS!$K$34:$L$39,2,FALSE)</f>
        <v>1</v>
      </c>
      <c r="AC434" s="262" t="str">
        <f>INICIO!$C$11</f>
        <v>ZONA 6</v>
      </c>
      <c r="AD434" s="263">
        <f>VLOOKUP(AC434,TABLAS!$V$18:$W$28,2,FALSE)</f>
        <v>1.1000000000000001</v>
      </c>
      <c r="AE434" s="44"/>
      <c r="AF434" s="44"/>
      <c r="AG434" s="279">
        <f t="shared" si="83"/>
        <v>0</v>
      </c>
      <c r="AH434" s="255">
        <f>IF($AG434&lt;TABLAS!$O$4,TABLAS!$P$4,IF($AG434&lt;TABLAS!$O$5,TABLAS!$P$5,IF($AG434&lt;TABLAS!$O$6,TABLAS!$P$6,IF($AG434&gt;TABLAS!$N$7,TABLAS!$P$7))))</f>
        <v>1</v>
      </c>
      <c r="AI434" s="255">
        <f>VLOOKUP($AH434,TABLAS!$P$4:$R$7,3,FALSE)</f>
        <v>3.4999999999999996E-3</v>
      </c>
      <c r="AJ434" s="255">
        <f>VLOOKUP($AH$3,TABLAS!$P$4:$R$7,2,FALSE)</f>
        <v>0</v>
      </c>
      <c r="AK434" s="280">
        <f t="shared" si="84"/>
        <v>-3.4999999999999996E-3</v>
      </c>
      <c r="AL434" s="44"/>
      <c r="AM434" s="44"/>
      <c r="AN434" s="281">
        <f t="shared" si="85"/>
        <v>0</v>
      </c>
      <c r="AO434" s="44"/>
      <c r="AP434" s="235">
        <f t="shared" si="86"/>
        <v>0</v>
      </c>
      <c r="AQ434" s="44"/>
      <c r="AR434" s="282">
        <f t="shared" si="87"/>
        <v>0</v>
      </c>
      <c r="AS434" s="283">
        <f t="shared" si="88"/>
        <v>0</v>
      </c>
      <c r="AT434" s="44"/>
      <c r="AU434" s="44"/>
      <c r="AV434" s="44"/>
      <c r="AW434" s="44"/>
      <c r="AX434" s="44"/>
      <c r="AY434" s="44"/>
      <c r="AZ434" s="44"/>
      <c r="BA434" s="44"/>
      <c r="BB434" s="44"/>
      <c r="BC434" s="44"/>
      <c r="BD434" s="44"/>
      <c r="BE434" s="44"/>
      <c r="BF434" s="44"/>
      <c r="BG434" s="44"/>
      <c r="BH434" s="44"/>
    </row>
    <row r="435" spans="1:60" ht="35.1" customHeight="1" thickBot="1" x14ac:dyDescent="0.45">
      <c r="A435" s="41">
        <f t="shared" si="89"/>
        <v>433</v>
      </c>
      <c r="B435" s="42">
        <f>Hoja2!B442</f>
        <v>0</v>
      </c>
      <c r="C435" s="14">
        <f>Hoja2!P442</f>
        <v>0</v>
      </c>
      <c r="D435" s="16">
        <f>Hoja2!C442</f>
        <v>0</v>
      </c>
      <c r="E435" s="15">
        <f>Hoja4!J442</f>
        <v>0</v>
      </c>
      <c r="F435" s="15">
        <f>Hoja4!N442</f>
        <v>0</v>
      </c>
      <c r="G435" s="15"/>
      <c r="H435" s="15">
        <f t="shared" si="78"/>
        <v>0</v>
      </c>
      <c r="I435" s="15">
        <f t="shared" si="79"/>
        <v>0</v>
      </c>
      <c r="J435" s="289" t="s">
        <v>209</v>
      </c>
      <c r="K435" s="44"/>
      <c r="L435" s="44"/>
      <c r="M435" s="44"/>
      <c r="N435" s="44"/>
      <c r="O435" s="44"/>
      <c r="P435" s="44"/>
      <c r="Q435" s="44"/>
      <c r="R435" s="44"/>
      <c r="S435" s="262">
        <f t="shared" si="80"/>
        <v>0</v>
      </c>
      <c r="T435" s="266" t="str">
        <f t="shared" si="81"/>
        <v>Economico</v>
      </c>
      <c r="U435">
        <f>VLOOKUP(T435,TABLAS!$J$4:$L$9,3,FALSE)</f>
        <v>1320</v>
      </c>
      <c r="V435">
        <f t="shared" si="90"/>
        <v>2026</v>
      </c>
      <c r="W435" t="str">
        <f>INICIO!$C$28</f>
        <v>2026</v>
      </c>
      <c r="X435" s="268">
        <f t="shared" si="82"/>
        <v>0</v>
      </c>
      <c r="Y435" s="269" t="str">
        <f>IF(X435&lt;TABLAS!$P$18,TABLAS!$Q$18,IF(X435&lt;TABLAS!$P$19,TABLAS!$Q$19,IF(X435&lt;TABLAS!$P$20,TABLAS!$Q$20,IF(X435&lt;TABLAS!$P$21,TABLAS!$Q$21,IF(X435&lt;TABLAS!$P$22,TABLAS!$Q$22,IF(X435&lt;TABLAS!$P$23,TABLAS!$Q$23,IF(X435&lt;TABLAS!$P$24,TABLAS!$Q$24,IF(X435&lt;TABLAS!$P$25,TABLAS!$Q$25,IF(X435&lt;TABLAS!$P$26,TABLAS!$Q$26,IF(X435&lt;TABLAS!$P$27,TABLAS!$Q$27,IF(X435&gt;=TABLAS!$O$28,TABLAS!$Q$28)))))))))))</f>
        <v>0 a 5</v>
      </c>
      <c r="Z435" s="262">
        <f>VLOOKUP(Y435,TABLAS!$J$18:$K$28,2,FALSE)</f>
        <v>1</v>
      </c>
      <c r="AA435" s="274" t="s">
        <v>262</v>
      </c>
      <c r="AB435" s="262">
        <f>VLOOKUP(AA435,TABLAS!$K$34:$L$39,2,FALSE)</f>
        <v>1</v>
      </c>
      <c r="AC435" s="262" t="str">
        <f>INICIO!$C$11</f>
        <v>ZONA 6</v>
      </c>
      <c r="AD435" s="263">
        <f>VLOOKUP(AC435,TABLAS!$V$18:$W$28,2,FALSE)</f>
        <v>1.1000000000000001</v>
      </c>
      <c r="AE435" s="44"/>
      <c r="AF435" s="44"/>
      <c r="AG435" s="279">
        <f t="shared" si="83"/>
        <v>0</v>
      </c>
      <c r="AH435" s="255">
        <f>IF($AG435&lt;TABLAS!$O$4,TABLAS!$P$4,IF($AG435&lt;TABLAS!$O$5,TABLAS!$P$5,IF($AG435&lt;TABLAS!$O$6,TABLAS!$P$6,IF($AG435&gt;TABLAS!$N$7,TABLAS!$P$7))))</f>
        <v>1</v>
      </c>
      <c r="AI435" s="255">
        <f>VLOOKUP($AH435,TABLAS!$P$4:$R$7,3,FALSE)</f>
        <v>3.4999999999999996E-3</v>
      </c>
      <c r="AJ435" s="255">
        <f>VLOOKUP($AH$3,TABLAS!$P$4:$R$7,2,FALSE)</f>
        <v>0</v>
      </c>
      <c r="AK435" s="280">
        <f t="shared" si="84"/>
        <v>-3.4999999999999996E-3</v>
      </c>
      <c r="AL435" s="44"/>
      <c r="AM435" s="44"/>
      <c r="AN435" s="281">
        <f t="shared" si="85"/>
        <v>0</v>
      </c>
      <c r="AO435" s="44"/>
      <c r="AP435" s="235">
        <f t="shared" si="86"/>
        <v>0</v>
      </c>
      <c r="AQ435" s="44"/>
      <c r="AR435" s="282">
        <f t="shared" si="87"/>
        <v>0</v>
      </c>
      <c r="AS435" s="283">
        <f t="shared" si="88"/>
        <v>0</v>
      </c>
      <c r="AT435" s="44"/>
      <c r="AU435" s="44"/>
      <c r="AV435" s="44"/>
      <c r="AW435" s="44"/>
      <c r="AX435" s="44"/>
      <c r="AY435" s="44"/>
      <c r="AZ435" s="44"/>
      <c r="BA435" s="44"/>
      <c r="BB435" s="44"/>
      <c r="BC435" s="44"/>
      <c r="BD435" s="44"/>
      <c r="BE435" s="44"/>
      <c r="BF435" s="44"/>
      <c r="BG435" s="44"/>
      <c r="BH435" s="44"/>
    </row>
    <row r="436" spans="1:60" ht="35.1" customHeight="1" thickBot="1" x14ac:dyDescent="0.45">
      <c r="A436" s="41">
        <f t="shared" si="89"/>
        <v>434</v>
      </c>
      <c r="B436" s="42">
        <f>Hoja2!B443</f>
        <v>0</v>
      </c>
      <c r="C436" s="14">
        <f>Hoja2!P443</f>
        <v>0</v>
      </c>
      <c r="D436" s="16">
        <f>Hoja2!C443</f>
        <v>0</v>
      </c>
      <c r="E436" s="15">
        <f>Hoja4!J443</f>
        <v>0</v>
      </c>
      <c r="F436" s="15">
        <f>Hoja4!N443</f>
        <v>0</v>
      </c>
      <c r="G436" s="15"/>
      <c r="H436" s="15">
        <f t="shared" si="78"/>
        <v>0</v>
      </c>
      <c r="I436" s="15">
        <f t="shared" si="79"/>
        <v>0</v>
      </c>
      <c r="J436" s="289" t="s">
        <v>209</v>
      </c>
      <c r="K436" s="44"/>
      <c r="L436" s="44"/>
      <c r="M436" s="44"/>
      <c r="N436" s="44"/>
      <c r="O436" s="44"/>
      <c r="P436" s="44"/>
      <c r="Q436" s="44"/>
      <c r="R436" s="44"/>
      <c r="S436" s="262">
        <f t="shared" si="80"/>
        <v>0</v>
      </c>
      <c r="T436" s="266" t="str">
        <f t="shared" si="81"/>
        <v>Economico</v>
      </c>
      <c r="U436">
        <f>VLOOKUP(T436,TABLAS!$J$4:$L$9,3,FALSE)</f>
        <v>1320</v>
      </c>
      <c r="V436">
        <f t="shared" si="90"/>
        <v>2026</v>
      </c>
      <c r="W436" t="str">
        <f>INICIO!$C$28</f>
        <v>2026</v>
      </c>
      <c r="X436" s="268">
        <f t="shared" si="82"/>
        <v>0</v>
      </c>
      <c r="Y436" s="269" t="str">
        <f>IF(X436&lt;TABLAS!$P$18,TABLAS!$Q$18,IF(X436&lt;TABLAS!$P$19,TABLAS!$Q$19,IF(X436&lt;TABLAS!$P$20,TABLAS!$Q$20,IF(X436&lt;TABLAS!$P$21,TABLAS!$Q$21,IF(X436&lt;TABLAS!$P$22,TABLAS!$Q$22,IF(X436&lt;TABLAS!$P$23,TABLAS!$Q$23,IF(X436&lt;TABLAS!$P$24,TABLAS!$Q$24,IF(X436&lt;TABLAS!$P$25,TABLAS!$Q$25,IF(X436&lt;TABLAS!$P$26,TABLAS!$Q$26,IF(X436&lt;TABLAS!$P$27,TABLAS!$Q$27,IF(X436&gt;=TABLAS!$O$28,TABLAS!$Q$28)))))))))))</f>
        <v>0 a 5</v>
      </c>
      <c r="Z436" s="262">
        <f>VLOOKUP(Y436,TABLAS!$J$18:$K$28,2,FALSE)</f>
        <v>1</v>
      </c>
      <c r="AA436" s="274" t="s">
        <v>262</v>
      </c>
      <c r="AB436" s="262">
        <f>VLOOKUP(AA436,TABLAS!$K$34:$L$39,2,FALSE)</f>
        <v>1</v>
      </c>
      <c r="AC436" s="262" t="str">
        <f>INICIO!$C$11</f>
        <v>ZONA 6</v>
      </c>
      <c r="AD436" s="263">
        <f>VLOOKUP(AC436,TABLAS!$V$18:$W$28,2,FALSE)</f>
        <v>1.1000000000000001</v>
      </c>
      <c r="AE436" s="44"/>
      <c r="AF436" s="44"/>
      <c r="AG436" s="279">
        <f t="shared" si="83"/>
        <v>0</v>
      </c>
      <c r="AH436" s="255">
        <f>IF($AG436&lt;TABLAS!$O$4,TABLAS!$P$4,IF($AG436&lt;TABLAS!$O$5,TABLAS!$P$5,IF($AG436&lt;TABLAS!$O$6,TABLAS!$P$6,IF($AG436&gt;TABLAS!$N$7,TABLAS!$P$7))))</f>
        <v>1</v>
      </c>
      <c r="AI436" s="255">
        <f>VLOOKUP($AH436,TABLAS!$P$4:$R$7,3,FALSE)</f>
        <v>3.4999999999999996E-3</v>
      </c>
      <c r="AJ436" s="255">
        <f>VLOOKUP($AH$3,TABLAS!$P$4:$R$7,2,FALSE)</f>
        <v>0</v>
      </c>
      <c r="AK436" s="280">
        <f t="shared" si="84"/>
        <v>-3.4999999999999996E-3</v>
      </c>
      <c r="AL436" s="44"/>
      <c r="AM436" s="44"/>
      <c r="AN436" s="281">
        <f t="shared" si="85"/>
        <v>0</v>
      </c>
      <c r="AO436" s="44"/>
      <c r="AP436" s="235">
        <f t="shared" si="86"/>
        <v>0</v>
      </c>
      <c r="AQ436" s="44"/>
      <c r="AR436" s="282">
        <f t="shared" si="87"/>
        <v>0</v>
      </c>
      <c r="AS436" s="283">
        <f t="shared" si="88"/>
        <v>0</v>
      </c>
      <c r="AT436" s="44"/>
      <c r="AU436" s="44"/>
      <c r="AV436" s="44"/>
      <c r="AW436" s="44"/>
      <c r="AX436" s="44"/>
      <c r="AY436" s="44"/>
      <c r="AZ436" s="44"/>
      <c r="BA436" s="44"/>
      <c r="BB436" s="44"/>
      <c r="BC436" s="44"/>
      <c r="BD436" s="44"/>
      <c r="BE436" s="44"/>
      <c r="BF436" s="44"/>
      <c r="BG436" s="44"/>
      <c r="BH436" s="44"/>
    </row>
    <row r="437" spans="1:60" ht="35.1" customHeight="1" thickBot="1" x14ac:dyDescent="0.45">
      <c r="A437" s="22">
        <f t="shared" si="89"/>
        <v>435</v>
      </c>
      <c r="B437" s="43">
        <f>Hoja2!B444</f>
        <v>0</v>
      </c>
      <c r="C437" s="38">
        <f>Hoja2!P444</f>
        <v>0</v>
      </c>
      <c r="D437" s="39">
        <f>Hoja2!C444</f>
        <v>0</v>
      </c>
      <c r="E437" s="40">
        <f>Hoja4!J444</f>
        <v>0</v>
      </c>
      <c r="F437" s="40">
        <f>Hoja4!N444</f>
        <v>0</v>
      </c>
      <c r="G437" s="40"/>
      <c r="H437" s="40">
        <f t="shared" si="78"/>
        <v>0</v>
      </c>
      <c r="I437" s="40">
        <f t="shared" si="79"/>
        <v>0</v>
      </c>
      <c r="J437" s="290" t="s">
        <v>209</v>
      </c>
      <c r="K437" s="44"/>
      <c r="L437" s="44"/>
      <c r="M437" s="44"/>
      <c r="N437" s="44"/>
      <c r="O437" s="44"/>
      <c r="P437" s="44"/>
      <c r="Q437" s="44"/>
      <c r="R437" s="44"/>
      <c r="S437" s="262">
        <f t="shared" si="80"/>
        <v>0</v>
      </c>
      <c r="T437" s="266" t="str">
        <f t="shared" si="81"/>
        <v>Economico</v>
      </c>
      <c r="U437">
        <f>VLOOKUP(T437,TABLAS!$J$4:$L$9,3,FALSE)</f>
        <v>1320</v>
      </c>
      <c r="V437">
        <f t="shared" si="90"/>
        <v>2026</v>
      </c>
      <c r="W437" t="str">
        <f>INICIO!$C$28</f>
        <v>2026</v>
      </c>
      <c r="X437" s="268">
        <f t="shared" si="82"/>
        <v>0</v>
      </c>
      <c r="Y437" s="269" t="str">
        <f>IF(X437&lt;TABLAS!$P$18,TABLAS!$Q$18,IF(X437&lt;TABLAS!$P$19,TABLAS!$Q$19,IF(X437&lt;TABLAS!$P$20,TABLAS!$Q$20,IF(X437&lt;TABLAS!$P$21,TABLAS!$Q$21,IF(X437&lt;TABLAS!$P$22,TABLAS!$Q$22,IF(X437&lt;TABLAS!$P$23,TABLAS!$Q$23,IF(X437&lt;TABLAS!$P$24,TABLAS!$Q$24,IF(X437&lt;TABLAS!$P$25,TABLAS!$Q$25,IF(X437&lt;TABLAS!$P$26,TABLAS!$Q$26,IF(X437&lt;TABLAS!$P$27,TABLAS!$Q$27,IF(X437&gt;=TABLAS!$O$28,TABLAS!$Q$28)))))))))))</f>
        <v>0 a 5</v>
      </c>
      <c r="Z437" s="262">
        <f>VLOOKUP(Y437,TABLAS!$J$18:$K$28,2,FALSE)</f>
        <v>1</v>
      </c>
      <c r="AA437" s="274" t="s">
        <v>262</v>
      </c>
      <c r="AB437" s="262">
        <f>VLOOKUP(AA437,TABLAS!$K$34:$L$39,2,FALSE)</f>
        <v>1</v>
      </c>
      <c r="AC437" s="262" t="str">
        <f>INICIO!$C$11</f>
        <v>ZONA 6</v>
      </c>
      <c r="AD437" s="263">
        <f>VLOOKUP(AC437,TABLAS!$V$18:$W$28,2,FALSE)</f>
        <v>1.1000000000000001</v>
      </c>
      <c r="AE437" s="44"/>
      <c r="AF437" s="44"/>
      <c r="AG437" s="279">
        <f t="shared" si="83"/>
        <v>0</v>
      </c>
      <c r="AH437" s="255">
        <f>IF($AG437&lt;TABLAS!$O$4,TABLAS!$P$4,IF($AG437&lt;TABLAS!$O$5,TABLAS!$P$5,IF($AG437&lt;TABLAS!$O$6,TABLAS!$P$6,IF($AG437&gt;TABLAS!$N$7,TABLAS!$P$7))))</f>
        <v>1</v>
      </c>
      <c r="AI437" s="255">
        <f>VLOOKUP($AH437,TABLAS!$P$4:$R$7,3,FALSE)</f>
        <v>3.4999999999999996E-3</v>
      </c>
      <c r="AJ437" s="255">
        <f>VLOOKUP($AH$3,TABLAS!$P$4:$R$7,2,FALSE)</f>
        <v>0</v>
      </c>
      <c r="AK437" s="280">
        <f t="shared" si="84"/>
        <v>-3.4999999999999996E-3</v>
      </c>
      <c r="AL437" s="44"/>
      <c r="AM437" s="44"/>
      <c r="AN437" s="281">
        <f t="shared" si="85"/>
        <v>0</v>
      </c>
      <c r="AO437" s="44"/>
      <c r="AP437" s="235">
        <f t="shared" si="86"/>
        <v>0</v>
      </c>
      <c r="AQ437" s="44"/>
      <c r="AR437" s="282">
        <f t="shared" si="87"/>
        <v>0</v>
      </c>
      <c r="AS437" s="283">
        <f t="shared" si="88"/>
        <v>0</v>
      </c>
      <c r="AT437" s="44"/>
      <c r="AU437" s="44"/>
      <c r="AV437" s="44"/>
      <c r="AW437" s="44"/>
      <c r="AX437" s="44"/>
      <c r="AY437" s="44"/>
      <c r="AZ437" s="44"/>
      <c r="BA437" s="44"/>
      <c r="BB437" s="44"/>
      <c r="BC437" s="44"/>
      <c r="BD437" s="44"/>
      <c r="BE437" s="44"/>
      <c r="BF437" s="44"/>
      <c r="BG437" s="44"/>
      <c r="BH437" s="44"/>
    </row>
    <row r="438" spans="1:60" ht="35.1" customHeight="1" thickBot="1" x14ac:dyDescent="0.45">
      <c r="A438" s="41">
        <f t="shared" si="89"/>
        <v>436</v>
      </c>
      <c r="B438" s="42">
        <f>Hoja2!B445</f>
        <v>0</v>
      </c>
      <c r="C438" s="14">
        <f>Hoja2!P445</f>
        <v>0</v>
      </c>
      <c r="D438" s="16">
        <f>Hoja2!C445</f>
        <v>0</v>
      </c>
      <c r="E438" s="15">
        <f>Hoja4!J445</f>
        <v>0</v>
      </c>
      <c r="F438" s="15">
        <f>Hoja4!N445</f>
        <v>0</v>
      </c>
      <c r="G438" s="15"/>
      <c r="H438" s="15">
        <f t="shared" si="78"/>
        <v>0</v>
      </c>
      <c r="I438" s="15">
        <f t="shared" si="79"/>
        <v>0</v>
      </c>
      <c r="J438" s="289" t="s">
        <v>209</v>
      </c>
      <c r="K438" s="44"/>
      <c r="L438" s="44"/>
      <c r="M438" s="44"/>
      <c r="N438" s="44"/>
      <c r="O438" s="44"/>
      <c r="P438" s="44"/>
      <c r="Q438" s="44"/>
      <c r="R438" s="44"/>
      <c r="S438" s="262">
        <f t="shared" si="80"/>
        <v>0</v>
      </c>
      <c r="T438" s="266" t="str">
        <f t="shared" si="81"/>
        <v>Economico</v>
      </c>
      <c r="U438">
        <f>VLOOKUP(T438,TABLAS!$J$4:$L$9,3,FALSE)</f>
        <v>1320</v>
      </c>
      <c r="V438">
        <f t="shared" si="90"/>
        <v>2026</v>
      </c>
      <c r="W438" t="str">
        <f>INICIO!$C$28</f>
        <v>2026</v>
      </c>
      <c r="X438" s="268">
        <f t="shared" si="82"/>
        <v>0</v>
      </c>
      <c r="Y438" s="269" t="str">
        <f>IF(X438&lt;TABLAS!$P$18,TABLAS!$Q$18,IF(X438&lt;TABLAS!$P$19,TABLAS!$Q$19,IF(X438&lt;TABLAS!$P$20,TABLAS!$Q$20,IF(X438&lt;TABLAS!$P$21,TABLAS!$Q$21,IF(X438&lt;TABLAS!$P$22,TABLAS!$Q$22,IF(X438&lt;TABLAS!$P$23,TABLAS!$Q$23,IF(X438&lt;TABLAS!$P$24,TABLAS!$Q$24,IF(X438&lt;TABLAS!$P$25,TABLAS!$Q$25,IF(X438&lt;TABLAS!$P$26,TABLAS!$Q$26,IF(X438&lt;TABLAS!$P$27,TABLAS!$Q$27,IF(X438&gt;=TABLAS!$O$28,TABLAS!$Q$28)))))))))))</f>
        <v>0 a 5</v>
      </c>
      <c r="Z438" s="262">
        <f>VLOOKUP(Y438,TABLAS!$J$18:$K$28,2,FALSE)</f>
        <v>1</v>
      </c>
      <c r="AA438" s="274" t="s">
        <v>262</v>
      </c>
      <c r="AB438" s="262">
        <f>VLOOKUP(AA438,TABLAS!$K$34:$L$39,2,FALSE)</f>
        <v>1</v>
      </c>
      <c r="AC438" s="262" t="str">
        <f>INICIO!$C$11</f>
        <v>ZONA 6</v>
      </c>
      <c r="AD438" s="263">
        <f>VLOOKUP(AC438,TABLAS!$V$18:$W$28,2,FALSE)</f>
        <v>1.1000000000000001</v>
      </c>
      <c r="AE438" s="44"/>
      <c r="AF438" s="44"/>
      <c r="AG438" s="279">
        <f t="shared" si="83"/>
        <v>0</v>
      </c>
      <c r="AH438" s="255">
        <f>IF($AG438&lt;TABLAS!$O$4,TABLAS!$P$4,IF($AG438&lt;TABLAS!$O$5,TABLAS!$P$5,IF($AG438&lt;TABLAS!$O$6,TABLAS!$P$6,IF($AG438&gt;TABLAS!$N$7,TABLAS!$P$7))))</f>
        <v>1</v>
      </c>
      <c r="AI438" s="255">
        <f>VLOOKUP($AH438,TABLAS!$P$4:$R$7,3,FALSE)</f>
        <v>3.4999999999999996E-3</v>
      </c>
      <c r="AJ438" s="255">
        <f>VLOOKUP($AH$3,TABLAS!$P$4:$R$7,2,FALSE)</f>
        <v>0</v>
      </c>
      <c r="AK438" s="280">
        <f t="shared" si="84"/>
        <v>-3.4999999999999996E-3</v>
      </c>
      <c r="AL438" s="44"/>
      <c r="AM438" s="44"/>
      <c r="AN438" s="281">
        <f t="shared" si="85"/>
        <v>0</v>
      </c>
      <c r="AO438" s="44"/>
      <c r="AP438" s="235">
        <f t="shared" si="86"/>
        <v>0</v>
      </c>
      <c r="AQ438" s="44"/>
      <c r="AR438" s="282">
        <f t="shared" si="87"/>
        <v>0</v>
      </c>
      <c r="AS438" s="283">
        <f t="shared" si="88"/>
        <v>0</v>
      </c>
      <c r="AT438" s="44"/>
      <c r="AU438" s="44"/>
      <c r="AV438" s="44"/>
      <c r="AW438" s="44"/>
      <c r="AX438" s="44"/>
      <c r="AY438" s="44"/>
      <c r="AZ438" s="44"/>
      <c r="BA438" s="44"/>
      <c r="BB438" s="44"/>
      <c r="BC438" s="44"/>
      <c r="BD438" s="44"/>
      <c r="BE438" s="44"/>
      <c r="BF438" s="44"/>
      <c r="BG438" s="44"/>
      <c r="BH438" s="44"/>
    </row>
    <row r="439" spans="1:60" ht="35.1" customHeight="1" thickBot="1" x14ac:dyDescent="0.45">
      <c r="A439" s="41">
        <f t="shared" si="89"/>
        <v>437</v>
      </c>
      <c r="B439" s="42">
        <f>Hoja2!B446</f>
        <v>0</v>
      </c>
      <c r="C439" s="14">
        <f>Hoja2!P446</f>
        <v>0</v>
      </c>
      <c r="D439" s="16">
        <f>Hoja2!C446</f>
        <v>0</v>
      </c>
      <c r="E439" s="15">
        <f>Hoja4!J446</f>
        <v>0</v>
      </c>
      <c r="F439" s="15">
        <f>Hoja4!N446</f>
        <v>0</v>
      </c>
      <c r="G439" s="15"/>
      <c r="H439" s="15">
        <f t="shared" si="78"/>
        <v>0</v>
      </c>
      <c r="I439" s="15">
        <f t="shared" si="79"/>
        <v>0</v>
      </c>
      <c r="J439" s="289" t="s">
        <v>209</v>
      </c>
      <c r="K439" s="44"/>
      <c r="L439" s="44"/>
      <c r="M439" s="44"/>
      <c r="N439" s="44"/>
      <c r="O439" s="44"/>
      <c r="P439" s="44"/>
      <c r="Q439" s="44"/>
      <c r="R439" s="44"/>
      <c r="S439" s="262">
        <f t="shared" si="80"/>
        <v>0</v>
      </c>
      <c r="T439" s="266" t="str">
        <f t="shared" si="81"/>
        <v>Economico</v>
      </c>
      <c r="U439">
        <f>VLOOKUP(T439,TABLAS!$J$4:$L$9,3,FALSE)</f>
        <v>1320</v>
      </c>
      <c r="V439">
        <f t="shared" si="90"/>
        <v>2026</v>
      </c>
      <c r="W439" t="str">
        <f>INICIO!$C$28</f>
        <v>2026</v>
      </c>
      <c r="X439" s="268">
        <f t="shared" si="82"/>
        <v>0</v>
      </c>
      <c r="Y439" s="269" t="str">
        <f>IF(X439&lt;TABLAS!$P$18,TABLAS!$Q$18,IF(X439&lt;TABLAS!$P$19,TABLAS!$Q$19,IF(X439&lt;TABLAS!$P$20,TABLAS!$Q$20,IF(X439&lt;TABLAS!$P$21,TABLAS!$Q$21,IF(X439&lt;TABLAS!$P$22,TABLAS!$Q$22,IF(X439&lt;TABLAS!$P$23,TABLAS!$Q$23,IF(X439&lt;TABLAS!$P$24,TABLAS!$Q$24,IF(X439&lt;TABLAS!$P$25,TABLAS!$Q$25,IF(X439&lt;TABLAS!$P$26,TABLAS!$Q$26,IF(X439&lt;TABLAS!$P$27,TABLAS!$Q$27,IF(X439&gt;=TABLAS!$O$28,TABLAS!$Q$28)))))))))))</f>
        <v>0 a 5</v>
      </c>
      <c r="Z439" s="262">
        <f>VLOOKUP(Y439,TABLAS!$J$18:$K$28,2,FALSE)</f>
        <v>1</v>
      </c>
      <c r="AA439" s="274" t="s">
        <v>262</v>
      </c>
      <c r="AB439" s="262">
        <f>VLOOKUP(AA439,TABLAS!$K$34:$L$39,2,FALSE)</f>
        <v>1</v>
      </c>
      <c r="AC439" s="262" t="str">
        <f>INICIO!$C$11</f>
        <v>ZONA 6</v>
      </c>
      <c r="AD439" s="263">
        <f>VLOOKUP(AC439,TABLAS!$V$18:$W$28,2,FALSE)</f>
        <v>1.1000000000000001</v>
      </c>
      <c r="AE439" s="44"/>
      <c r="AF439" s="44"/>
      <c r="AG439" s="279">
        <f t="shared" si="83"/>
        <v>0</v>
      </c>
      <c r="AH439" s="255">
        <f>IF($AG439&lt;TABLAS!$O$4,TABLAS!$P$4,IF($AG439&lt;TABLAS!$O$5,TABLAS!$P$5,IF($AG439&lt;TABLAS!$O$6,TABLAS!$P$6,IF($AG439&gt;TABLAS!$N$7,TABLAS!$P$7))))</f>
        <v>1</v>
      </c>
      <c r="AI439" s="255">
        <f>VLOOKUP($AH439,TABLAS!$P$4:$R$7,3,FALSE)</f>
        <v>3.4999999999999996E-3</v>
      </c>
      <c r="AJ439" s="255">
        <f>VLOOKUP($AH$3,TABLAS!$P$4:$R$7,2,FALSE)</f>
        <v>0</v>
      </c>
      <c r="AK439" s="280">
        <f t="shared" si="84"/>
        <v>-3.4999999999999996E-3</v>
      </c>
      <c r="AL439" s="44"/>
      <c r="AM439" s="44"/>
      <c r="AN439" s="281">
        <f t="shared" si="85"/>
        <v>0</v>
      </c>
      <c r="AO439" s="44"/>
      <c r="AP439" s="235">
        <f t="shared" si="86"/>
        <v>0</v>
      </c>
      <c r="AQ439" s="44"/>
      <c r="AR439" s="282">
        <f t="shared" si="87"/>
        <v>0</v>
      </c>
      <c r="AS439" s="283">
        <f t="shared" si="88"/>
        <v>0</v>
      </c>
      <c r="AT439" s="44"/>
      <c r="AU439" s="44"/>
      <c r="AV439" s="44"/>
      <c r="AW439" s="44"/>
      <c r="AX439" s="44"/>
      <c r="AY439" s="44"/>
      <c r="AZ439" s="44"/>
      <c r="BA439" s="44"/>
      <c r="BB439" s="44"/>
      <c r="BC439" s="44"/>
      <c r="BD439" s="44"/>
      <c r="BE439" s="44"/>
      <c r="BF439" s="44"/>
      <c r="BG439" s="44"/>
      <c r="BH439" s="44"/>
    </row>
    <row r="440" spans="1:60" ht="35.1" customHeight="1" thickBot="1" x14ac:dyDescent="0.45">
      <c r="A440" s="41">
        <f t="shared" si="89"/>
        <v>438</v>
      </c>
      <c r="B440" s="42">
        <f>Hoja2!B447</f>
        <v>0</v>
      </c>
      <c r="C440" s="14">
        <f>Hoja2!P447</f>
        <v>0</v>
      </c>
      <c r="D440" s="16">
        <f>Hoja2!C447</f>
        <v>0</v>
      </c>
      <c r="E440" s="15">
        <f>Hoja4!J447</f>
        <v>0</v>
      </c>
      <c r="F440" s="15">
        <f>Hoja4!N447</f>
        <v>0</v>
      </c>
      <c r="G440" s="15"/>
      <c r="H440" s="15">
        <f t="shared" si="78"/>
        <v>0</v>
      </c>
      <c r="I440" s="15">
        <f t="shared" si="79"/>
        <v>0</v>
      </c>
      <c r="J440" s="289" t="s">
        <v>209</v>
      </c>
      <c r="K440" s="44"/>
      <c r="L440" s="44"/>
      <c r="M440" s="44"/>
      <c r="N440" s="44"/>
      <c r="O440" s="44"/>
      <c r="P440" s="44"/>
      <c r="Q440" s="44"/>
      <c r="R440" s="44"/>
      <c r="S440" s="262">
        <f t="shared" si="80"/>
        <v>0</v>
      </c>
      <c r="T440" s="266" t="str">
        <f t="shared" si="81"/>
        <v>Economico</v>
      </c>
      <c r="U440">
        <f>VLOOKUP(T440,TABLAS!$J$4:$L$9,3,FALSE)</f>
        <v>1320</v>
      </c>
      <c r="V440">
        <f t="shared" si="90"/>
        <v>2026</v>
      </c>
      <c r="W440" t="str">
        <f>INICIO!$C$28</f>
        <v>2026</v>
      </c>
      <c r="X440" s="268">
        <f t="shared" si="82"/>
        <v>0</v>
      </c>
      <c r="Y440" s="269" t="str">
        <f>IF(X440&lt;TABLAS!$P$18,TABLAS!$Q$18,IF(X440&lt;TABLAS!$P$19,TABLAS!$Q$19,IF(X440&lt;TABLAS!$P$20,TABLAS!$Q$20,IF(X440&lt;TABLAS!$P$21,TABLAS!$Q$21,IF(X440&lt;TABLAS!$P$22,TABLAS!$Q$22,IF(X440&lt;TABLAS!$P$23,TABLAS!$Q$23,IF(X440&lt;TABLAS!$P$24,TABLAS!$Q$24,IF(X440&lt;TABLAS!$P$25,TABLAS!$Q$25,IF(X440&lt;TABLAS!$P$26,TABLAS!$Q$26,IF(X440&lt;TABLAS!$P$27,TABLAS!$Q$27,IF(X440&gt;=TABLAS!$O$28,TABLAS!$Q$28)))))))))))</f>
        <v>0 a 5</v>
      </c>
      <c r="Z440" s="262">
        <f>VLOOKUP(Y440,TABLAS!$J$18:$K$28,2,FALSE)</f>
        <v>1</v>
      </c>
      <c r="AA440" s="274" t="s">
        <v>262</v>
      </c>
      <c r="AB440" s="262">
        <f>VLOOKUP(AA440,TABLAS!$K$34:$L$39,2,FALSE)</f>
        <v>1</v>
      </c>
      <c r="AC440" s="262" t="str">
        <f>INICIO!$C$11</f>
        <v>ZONA 6</v>
      </c>
      <c r="AD440" s="263">
        <f>VLOOKUP(AC440,TABLAS!$V$18:$W$28,2,FALSE)</f>
        <v>1.1000000000000001</v>
      </c>
      <c r="AE440" s="44"/>
      <c r="AF440" s="44"/>
      <c r="AG440" s="279">
        <f t="shared" si="83"/>
        <v>0</v>
      </c>
      <c r="AH440" s="255">
        <f>IF($AG440&lt;TABLAS!$O$4,TABLAS!$P$4,IF($AG440&lt;TABLAS!$O$5,TABLAS!$P$5,IF($AG440&lt;TABLAS!$O$6,TABLAS!$P$6,IF($AG440&gt;TABLAS!$N$7,TABLAS!$P$7))))</f>
        <v>1</v>
      </c>
      <c r="AI440" s="255">
        <f>VLOOKUP($AH440,TABLAS!$P$4:$R$7,3,FALSE)</f>
        <v>3.4999999999999996E-3</v>
      </c>
      <c r="AJ440" s="255">
        <f>VLOOKUP($AH$3,TABLAS!$P$4:$R$7,2,FALSE)</f>
        <v>0</v>
      </c>
      <c r="AK440" s="280">
        <f t="shared" si="84"/>
        <v>-3.4999999999999996E-3</v>
      </c>
      <c r="AL440" s="44"/>
      <c r="AM440" s="44"/>
      <c r="AN440" s="281">
        <f t="shared" si="85"/>
        <v>0</v>
      </c>
      <c r="AO440" s="44"/>
      <c r="AP440" s="235">
        <f t="shared" si="86"/>
        <v>0</v>
      </c>
      <c r="AQ440" s="44"/>
      <c r="AR440" s="282">
        <f t="shared" si="87"/>
        <v>0</v>
      </c>
      <c r="AS440" s="283">
        <f t="shared" si="88"/>
        <v>0</v>
      </c>
      <c r="AT440" s="44"/>
      <c r="AU440" s="44"/>
      <c r="AV440" s="44"/>
      <c r="AW440" s="44"/>
      <c r="AX440" s="44"/>
      <c r="AY440" s="44"/>
      <c r="AZ440" s="44"/>
      <c r="BA440" s="44"/>
      <c r="BB440" s="44"/>
      <c r="BC440" s="44"/>
      <c r="BD440" s="44"/>
      <c r="BE440" s="44"/>
      <c r="BF440" s="44"/>
      <c r="BG440" s="44"/>
      <c r="BH440" s="44"/>
    </row>
    <row r="441" spans="1:60" ht="35.1" customHeight="1" thickBot="1" x14ac:dyDescent="0.45">
      <c r="A441" s="41">
        <f t="shared" si="89"/>
        <v>439</v>
      </c>
      <c r="B441" s="42">
        <f>Hoja2!B448</f>
        <v>0</v>
      </c>
      <c r="C441" s="14">
        <f>Hoja2!P448</f>
        <v>0</v>
      </c>
      <c r="D441" s="16">
        <f>Hoja2!C448</f>
        <v>0</v>
      </c>
      <c r="E441" s="15">
        <f>Hoja4!J448</f>
        <v>0</v>
      </c>
      <c r="F441" s="15">
        <f>Hoja4!N448</f>
        <v>0</v>
      </c>
      <c r="G441" s="15"/>
      <c r="H441" s="15">
        <f t="shared" si="78"/>
        <v>0</v>
      </c>
      <c r="I441" s="15">
        <f t="shared" si="79"/>
        <v>0</v>
      </c>
      <c r="J441" s="289" t="s">
        <v>209</v>
      </c>
      <c r="K441" s="44"/>
      <c r="L441" s="44"/>
      <c r="M441" s="44"/>
      <c r="N441" s="44"/>
      <c r="O441" s="44"/>
      <c r="P441" s="44"/>
      <c r="Q441" s="44"/>
      <c r="R441" s="44"/>
      <c r="S441" s="262">
        <f t="shared" si="80"/>
        <v>0</v>
      </c>
      <c r="T441" s="266" t="str">
        <f t="shared" si="81"/>
        <v>Economico</v>
      </c>
      <c r="U441">
        <f>VLOOKUP(T441,TABLAS!$J$4:$L$9,3,FALSE)</f>
        <v>1320</v>
      </c>
      <c r="V441">
        <f t="shared" si="90"/>
        <v>2026</v>
      </c>
      <c r="W441" t="str">
        <f>INICIO!$C$28</f>
        <v>2026</v>
      </c>
      <c r="X441" s="268">
        <f t="shared" si="82"/>
        <v>0</v>
      </c>
      <c r="Y441" s="269" t="str">
        <f>IF(X441&lt;TABLAS!$P$18,TABLAS!$Q$18,IF(X441&lt;TABLAS!$P$19,TABLAS!$Q$19,IF(X441&lt;TABLAS!$P$20,TABLAS!$Q$20,IF(X441&lt;TABLAS!$P$21,TABLAS!$Q$21,IF(X441&lt;TABLAS!$P$22,TABLAS!$Q$22,IF(X441&lt;TABLAS!$P$23,TABLAS!$Q$23,IF(X441&lt;TABLAS!$P$24,TABLAS!$Q$24,IF(X441&lt;TABLAS!$P$25,TABLAS!$Q$25,IF(X441&lt;TABLAS!$P$26,TABLAS!$Q$26,IF(X441&lt;TABLAS!$P$27,TABLAS!$Q$27,IF(X441&gt;=TABLAS!$O$28,TABLAS!$Q$28)))))))))))</f>
        <v>0 a 5</v>
      </c>
      <c r="Z441" s="262">
        <f>VLOOKUP(Y441,TABLAS!$J$18:$K$28,2,FALSE)</f>
        <v>1</v>
      </c>
      <c r="AA441" s="274" t="s">
        <v>262</v>
      </c>
      <c r="AB441" s="262">
        <f>VLOOKUP(AA441,TABLAS!$K$34:$L$39,2,FALSE)</f>
        <v>1</v>
      </c>
      <c r="AC441" s="262" t="str">
        <f>INICIO!$C$11</f>
        <v>ZONA 6</v>
      </c>
      <c r="AD441" s="263">
        <f>VLOOKUP(AC441,TABLAS!$V$18:$W$28,2,FALSE)</f>
        <v>1.1000000000000001</v>
      </c>
      <c r="AE441" s="44"/>
      <c r="AF441" s="44"/>
      <c r="AG441" s="279">
        <f t="shared" si="83"/>
        <v>0</v>
      </c>
      <c r="AH441" s="255">
        <f>IF($AG441&lt;TABLAS!$O$4,TABLAS!$P$4,IF($AG441&lt;TABLAS!$O$5,TABLAS!$P$5,IF($AG441&lt;TABLAS!$O$6,TABLAS!$P$6,IF($AG441&gt;TABLAS!$N$7,TABLAS!$P$7))))</f>
        <v>1</v>
      </c>
      <c r="AI441" s="255">
        <f>VLOOKUP($AH441,TABLAS!$P$4:$R$7,3,FALSE)</f>
        <v>3.4999999999999996E-3</v>
      </c>
      <c r="AJ441" s="255">
        <f>VLOOKUP($AH$3,TABLAS!$P$4:$R$7,2,FALSE)</f>
        <v>0</v>
      </c>
      <c r="AK441" s="280">
        <f t="shared" si="84"/>
        <v>-3.4999999999999996E-3</v>
      </c>
      <c r="AL441" s="44"/>
      <c r="AM441" s="44"/>
      <c r="AN441" s="281">
        <f t="shared" si="85"/>
        <v>0</v>
      </c>
      <c r="AO441" s="44"/>
      <c r="AP441" s="235">
        <f t="shared" si="86"/>
        <v>0</v>
      </c>
      <c r="AQ441" s="44"/>
      <c r="AR441" s="282">
        <f t="shared" si="87"/>
        <v>0</v>
      </c>
      <c r="AS441" s="283">
        <f t="shared" si="88"/>
        <v>0</v>
      </c>
      <c r="AT441" s="44"/>
      <c r="AU441" s="44"/>
      <c r="AV441" s="44"/>
      <c r="AW441" s="44"/>
      <c r="AX441" s="44"/>
      <c r="AY441" s="44"/>
      <c r="AZ441" s="44"/>
      <c r="BA441" s="44"/>
      <c r="BB441" s="44"/>
      <c r="BC441" s="44"/>
      <c r="BD441" s="44"/>
      <c r="BE441" s="44"/>
      <c r="BF441" s="44"/>
      <c r="BG441" s="44"/>
      <c r="BH441" s="44"/>
    </row>
    <row r="442" spans="1:60" ht="35.1" customHeight="1" thickBot="1" x14ac:dyDescent="0.45">
      <c r="A442" s="22">
        <f t="shared" si="89"/>
        <v>440</v>
      </c>
      <c r="B442" s="43">
        <f>Hoja2!B449</f>
        <v>0</v>
      </c>
      <c r="C442" s="38">
        <f>Hoja2!P449</f>
        <v>0</v>
      </c>
      <c r="D442" s="39">
        <f>Hoja2!C449</f>
        <v>0</v>
      </c>
      <c r="E442" s="40">
        <f>Hoja4!J449</f>
        <v>0</v>
      </c>
      <c r="F442" s="40">
        <f>Hoja4!N449</f>
        <v>0</v>
      </c>
      <c r="G442" s="40"/>
      <c r="H442" s="40">
        <f t="shared" si="78"/>
        <v>0</v>
      </c>
      <c r="I442" s="40">
        <f t="shared" si="79"/>
        <v>0</v>
      </c>
      <c r="J442" s="290" t="s">
        <v>209</v>
      </c>
      <c r="K442" s="44"/>
      <c r="L442" s="44"/>
      <c r="M442" s="44"/>
      <c r="N442" s="44"/>
      <c r="O442" s="44"/>
      <c r="P442" s="44"/>
      <c r="Q442" s="44"/>
      <c r="R442" s="44"/>
      <c r="S442" s="262">
        <f t="shared" si="80"/>
        <v>0</v>
      </c>
      <c r="T442" s="266" t="str">
        <f t="shared" si="81"/>
        <v>Economico</v>
      </c>
      <c r="U442">
        <f>VLOOKUP(T442,TABLAS!$J$4:$L$9,3,FALSE)</f>
        <v>1320</v>
      </c>
      <c r="V442">
        <f t="shared" si="90"/>
        <v>2026</v>
      </c>
      <c r="W442" t="str">
        <f>INICIO!$C$28</f>
        <v>2026</v>
      </c>
      <c r="X442" s="268">
        <f t="shared" si="82"/>
        <v>0</v>
      </c>
      <c r="Y442" s="269" t="str">
        <f>IF(X442&lt;TABLAS!$P$18,TABLAS!$Q$18,IF(X442&lt;TABLAS!$P$19,TABLAS!$Q$19,IF(X442&lt;TABLAS!$P$20,TABLAS!$Q$20,IF(X442&lt;TABLAS!$P$21,TABLAS!$Q$21,IF(X442&lt;TABLAS!$P$22,TABLAS!$Q$22,IF(X442&lt;TABLAS!$P$23,TABLAS!$Q$23,IF(X442&lt;TABLAS!$P$24,TABLAS!$Q$24,IF(X442&lt;TABLAS!$P$25,TABLAS!$Q$25,IF(X442&lt;TABLAS!$P$26,TABLAS!$Q$26,IF(X442&lt;TABLAS!$P$27,TABLAS!$Q$27,IF(X442&gt;=TABLAS!$O$28,TABLAS!$Q$28)))))))))))</f>
        <v>0 a 5</v>
      </c>
      <c r="Z442" s="262">
        <f>VLOOKUP(Y442,TABLAS!$J$18:$K$28,2,FALSE)</f>
        <v>1</v>
      </c>
      <c r="AA442" s="274" t="s">
        <v>262</v>
      </c>
      <c r="AB442" s="262">
        <f>VLOOKUP(AA442,TABLAS!$K$34:$L$39,2,FALSE)</f>
        <v>1</v>
      </c>
      <c r="AC442" s="262" t="str">
        <f>INICIO!$C$11</f>
        <v>ZONA 6</v>
      </c>
      <c r="AD442" s="263">
        <f>VLOOKUP(AC442,TABLAS!$V$18:$W$28,2,FALSE)</f>
        <v>1.1000000000000001</v>
      </c>
      <c r="AE442" s="44"/>
      <c r="AF442" s="44"/>
      <c r="AG442" s="279">
        <f t="shared" si="83"/>
        <v>0</v>
      </c>
      <c r="AH442" s="255">
        <f>IF($AG442&lt;TABLAS!$O$4,TABLAS!$P$4,IF($AG442&lt;TABLAS!$O$5,TABLAS!$P$5,IF($AG442&lt;TABLAS!$O$6,TABLAS!$P$6,IF($AG442&gt;TABLAS!$N$7,TABLAS!$P$7))))</f>
        <v>1</v>
      </c>
      <c r="AI442" s="255">
        <f>VLOOKUP($AH442,TABLAS!$P$4:$R$7,3,FALSE)</f>
        <v>3.4999999999999996E-3</v>
      </c>
      <c r="AJ442" s="255">
        <f>VLOOKUP($AH$3,TABLAS!$P$4:$R$7,2,FALSE)</f>
        <v>0</v>
      </c>
      <c r="AK442" s="280">
        <f t="shared" si="84"/>
        <v>-3.4999999999999996E-3</v>
      </c>
      <c r="AL442" s="44"/>
      <c r="AM442" s="44"/>
      <c r="AN442" s="281">
        <f t="shared" si="85"/>
        <v>0</v>
      </c>
      <c r="AO442" s="44"/>
      <c r="AP442" s="235">
        <f t="shared" si="86"/>
        <v>0</v>
      </c>
      <c r="AQ442" s="44"/>
      <c r="AR442" s="282">
        <f t="shared" si="87"/>
        <v>0</v>
      </c>
      <c r="AS442" s="283">
        <f t="shared" si="88"/>
        <v>0</v>
      </c>
      <c r="AT442" s="44"/>
      <c r="AU442" s="44"/>
      <c r="AV442" s="44"/>
      <c r="AW442" s="44"/>
      <c r="AX442" s="44"/>
      <c r="AY442" s="44"/>
      <c r="AZ442" s="44"/>
      <c r="BA442" s="44"/>
      <c r="BB442" s="44"/>
      <c r="BC442" s="44"/>
      <c r="BD442" s="44"/>
      <c r="BE442" s="44"/>
      <c r="BF442" s="44"/>
      <c r="BG442" s="44"/>
      <c r="BH442" s="44"/>
    </row>
    <row r="443" spans="1:60" ht="35.1" customHeight="1" thickBot="1" x14ac:dyDescent="0.45">
      <c r="A443" s="41">
        <f t="shared" si="89"/>
        <v>441</v>
      </c>
      <c r="B443" s="42">
        <f>Hoja2!B450</f>
        <v>0</v>
      </c>
      <c r="C443" s="14">
        <f>Hoja2!P450</f>
        <v>0</v>
      </c>
      <c r="D443" s="16">
        <f>Hoja2!C450</f>
        <v>0</v>
      </c>
      <c r="E443" s="15">
        <f>Hoja4!J450</f>
        <v>0</v>
      </c>
      <c r="F443" s="15">
        <f>Hoja4!N450</f>
        <v>0</v>
      </c>
      <c r="G443" s="15"/>
      <c r="H443" s="15">
        <f t="shared" si="78"/>
        <v>0</v>
      </c>
      <c r="I443" s="15">
        <f t="shared" si="79"/>
        <v>0</v>
      </c>
      <c r="J443" s="289" t="s">
        <v>209</v>
      </c>
      <c r="K443" s="44"/>
      <c r="L443" s="44"/>
      <c r="M443" s="44"/>
      <c r="N443" s="44"/>
      <c r="O443" s="44"/>
      <c r="P443" s="44"/>
      <c r="Q443" s="44"/>
      <c r="R443" s="44"/>
      <c r="S443" s="262">
        <f t="shared" si="80"/>
        <v>0</v>
      </c>
      <c r="T443" s="266" t="str">
        <f t="shared" si="81"/>
        <v>Economico</v>
      </c>
      <c r="U443">
        <f>VLOOKUP(T443,TABLAS!$J$4:$L$9,3,FALSE)</f>
        <v>1320</v>
      </c>
      <c r="V443">
        <f t="shared" si="90"/>
        <v>2026</v>
      </c>
      <c r="W443" t="str">
        <f>INICIO!$C$28</f>
        <v>2026</v>
      </c>
      <c r="X443" s="268">
        <f t="shared" si="82"/>
        <v>0</v>
      </c>
      <c r="Y443" s="269" t="str">
        <f>IF(X443&lt;TABLAS!$P$18,TABLAS!$Q$18,IF(X443&lt;TABLAS!$P$19,TABLAS!$Q$19,IF(X443&lt;TABLAS!$P$20,TABLAS!$Q$20,IF(X443&lt;TABLAS!$P$21,TABLAS!$Q$21,IF(X443&lt;TABLAS!$P$22,TABLAS!$Q$22,IF(X443&lt;TABLAS!$P$23,TABLAS!$Q$23,IF(X443&lt;TABLAS!$P$24,TABLAS!$Q$24,IF(X443&lt;TABLAS!$P$25,TABLAS!$Q$25,IF(X443&lt;TABLAS!$P$26,TABLAS!$Q$26,IF(X443&lt;TABLAS!$P$27,TABLAS!$Q$27,IF(X443&gt;=TABLAS!$O$28,TABLAS!$Q$28)))))))))))</f>
        <v>0 a 5</v>
      </c>
      <c r="Z443" s="262">
        <f>VLOOKUP(Y443,TABLAS!$J$18:$K$28,2,FALSE)</f>
        <v>1</v>
      </c>
      <c r="AA443" s="274" t="s">
        <v>262</v>
      </c>
      <c r="AB443" s="262">
        <f>VLOOKUP(AA443,TABLAS!$K$34:$L$39,2,FALSE)</f>
        <v>1</v>
      </c>
      <c r="AC443" s="262" t="str">
        <f>INICIO!$C$11</f>
        <v>ZONA 6</v>
      </c>
      <c r="AD443" s="263">
        <f>VLOOKUP(AC443,TABLAS!$V$18:$W$28,2,FALSE)</f>
        <v>1.1000000000000001</v>
      </c>
      <c r="AE443" s="44"/>
      <c r="AF443" s="44"/>
      <c r="AG443" s="279">
        <f t="shared" si="83"/>
        <v>0</v>
      </c>
      <c r="AH443" s="255">
        <f>IF($AG443&lt;TABLAS!$O$4,TABLAS!$P$4,IF($AG443&lt;TABLAS!$O$5,TABLAS!$P$5,IF($AG443&lt;TABLAS!$O$6,TABLAS!$P$6,IF($AG443&gt;TABLAS!$N$7,TABLAS!$P$7))))</f>
        <v>1</v>
      </c>
      <c r="AI443" s="255">
        <f>VLOOKUP($AH443,TABLAS!$P$4:$R$7,3,FALSE)</f>
        <v>3.4999999999999996E-3</v>
      </c>
      <c r="AJ443" s="255">
        <f>VLOOKUP($AH$3,TABLAS!$P$4:$R$7,2,FALSE)</f>
        <v>0</v>
      </c>
      <c r="AK443" s="280">
        <f t="shared" si="84"/>
        <v>-3.4999999999999996E-3</v>
      </c>
      <c r="AL443" s="44"/>
      <c r="AM443" s="44"/>
      <c r="AN443" s="281">
        <f t="shared" si="85"/>
        <v>0</v>
      </c>
      <c r="AO443" s="44"/>
      <c r="AP443" s="235">
        <f t="shared" si="86"/>
        <v>0</v>
      </c>
      <c r="AQ443" s="44"/>
      <c r="AR443" s="282">
        <f t="shared" si="87"/>
        <v>0</v>
      </c>
      <c r="AS443" s="283">
        <f t="shared" si="88"/>
        <v>0</v>
      </c>
      <c r="AT443" s="44"/>
      <c r="AU443" s="44"/>
      <c r="AV443" s="44"/>
      <c r="AW443" s="44"/>
      <c r="AX443" s="44"/>
      <c r="AY443" s="44"/>
      <c r="AZ443" s="44"/>
      <c r="BA443" s="44"/>
      <c r="BB443" s="44"/>
      <c r="BC443" s="44"/>
      <c r="BD443" s="44"/>
      <c r="BE443" s="44"/>
      <c r="BF443" s="44"/>
      <c r="BG443" s="44"/>
      <c r="BH443" s="44"/>
    </row>
    <row r="444" spans="1:60" ht="35.1" customHeight="1" thickBot="1" x14ac:dyDescent="0.45">
      <c r="A444" s="41">
        <f t="shared" si="89"/>
        <v>442</v>
      </c>
      <c r="B444" s="42">
        <f>Hoja2!B451</f>
        <v>0</v>
      </c>
      <c r="C444" s="14">
        <f>Hoja2!P451</f>
        <v>0</v>
      </c>
      <c r="D444" s="16">
        <f>Hoja2!C451</f>
        <v>0</v>
      </c>
      <c r="E444" s="15">
        <f>Hoja4!J451</f>
        <v>0</v>
      </c>
      <c r="F444" s="15">
        <f>Hoja4!N451</f>
        <v>0</v>
      </c>
      <c r="G444" s="15"/>
      <c r="H444" s="15">
        <f t="shared" si="78"/>
        <v>0</v>
      </c>
      <c r="I444" s="15">
        <f t="shared" si="79"/>
        <v>0</v>
      </c>
      <c r="J444" s="289" t="s">
        <v>209</v>
      </c>
      <c r="K444" s="44"/>
      <c r="L444" s="44"/>
      <c r="M444" s="44"/>
      <c r="N444" s="44"/>
      <c r="O444" s="44"/>
      <c r="P444" s="44"/>
      <c r="Q444" s="44"/>
      <c r="R444" s="44"/>
      <c r="S444" s="262">
        <f t="shared" si="80"/>
        <v>0</v>
      </c>
      <c r="T444" s="266" t="str">
        <f t="shared" si="81"/>
        <v>Economico</v>
      </c>
      <c r="U444">
        <f>VLOOKUP(T444,TABLAS!$J$4:$L$9,3,FALSE)</f>
        <v>1320</v>
      </c>
      <c r="V444">
        <f t="shared" si="90"/>
        <v>2026</v>
      </c>
      <c r="W444" t="str">
        <f>INICIO!$C$28</f>
        <v>2026</v>
      </c>
      <c r="X444" s="268">
        <f t="shared" si="82"/>
        <v>0</v>
      </c>
      <c r="Y444" s="269" t="str">
        <f>IF(X444&lt;TABLAS!$P$18,TABLAS!$Q$18,IF(X444&lt;TABLAS!$P$19,TABLAS!$Q$19,IF(X444&lt;TABLAS!$P$20,TABLAS!$Q$20,IF(X444&lt;TABLAS!$P$21,TABLAS!$Q$21,IF(X444&lt;TABLAS!$P$22,TABLAS!$Q$22,IF(X444&lt;TABLAS!$P$23,TABLAS!$Q$23,IF(X444&lt;TABLAS!$P$24,TABLAS!$Q$24,IF(X444&lt;TABLAS!$P$25,TABLAS!$Q$25,IF(X444&lt;TABLAS!$P$26,TABLAS!$Q$26,IF(X444&lt;TABLAS!$P$27,TABLAS!$Q$27,IF(X444&gt;=TABLAS!$O$28,TABLAS!$Q$28)))))))))))</f>
        <v>0 a 5</v>
      </c>
      <c r="Z444" s="262">
        <f>VLOOKUP(Y444,TABLAS!$J$18:$K$28,2,FALSE)</f>
        <v>1</v>
      </c>
      <c r="AA444" s="274" t="s">
        <v>262</v>
      </c>
      <c r="AB444" s="262">
        <f>VLOOKUP(AA444,TABLAS!$K$34:$L$39,2,FALSE)</f>
        <v>1</v>
      </c>
      <c r="AC444" s="262" t="str">
        <f>INICIO!$C$11</f>
        <v>ZONA 6</v>
      </c>
      <c r="AD444" s="263">
        <f>VLOOKUP(AC444,TABLAS!$V$18:$W$28,2,FALSE)</f>
        <v>1.1000000000000001</v>
      </c>
      <c r="AE444" s="44"/>
      <c r="AF444" s="44"/>
      <c r="AG444" s="279">
        <f t="shared" si="83"/>
        <v>0</v>
      </c>
      <c r="AH444" s="255">
        <f>IF($AG444&lt;TABLAS!$O$4,TABLAS!$P$4,IF($AG444&lt;TABLAS!$O$5,TABLAS!$P$5,IF($AG444&lt;TABLAS!$O$6,TABLAS!$P$6,IF($AG444&gt;TABLAS!$N$7,TABLAS!$P$7))))</f>
        <v>1</v>
      </c>
      <c r="AI444" s="255">
        <f>VLOOKUP($AH444,TABLAS!$P$4:$R$7,3,FALSE)</f>
        <v>3.4999999999999996E-3</v>
      </c>
      <c r="AJ444" s="255">
        <f>VLOOKUP($AH$3,TABLAS!$P$4:$R$7,2,FALSE)</f>
        <v>0</v>
      </c>
      <c r="AK444" s="280">
        <f t="shared" si="84"/>
        <v>-3.4999999999999996E-3</v>
      </c>
      <c r="AL444" s="44"/>
      <c r="AM444" s="44"/>
      <c r="AN444" s="281">
        <f t="shared" si="85"/>
        <v>0</v>
      </c>
      <c r="AO444" s="44"/>
      <c r="AP444" s="235">
        <f t="shared" si="86"/>
        <v>0</v>
      </c>
      <c r="AQ444" s="44"/>
      <c r="AR444" s="282">
        <f t="shared" si="87"/>
        <v>0</v>
      </c>
      <c r="AS444" s="283">
        <f t="shared" si="88"/>
        <v>0</v>
      </c>
      <c r="AT444" s="44"/>
      <c r="AU444" s="44"/>
      <c r="AV444" s="44"/>
      <c r="AW444" s="44"/>
      <c r="AX444" s="44"/>
      <c r="AY444" s="44"/>
      <c r="AZ444" s="44"/>
      <c r="BA444" s="44"/>
      <c r="BB444" s="44"/>
      <c r="BC444" s="44"/>
      <c r="BD444" s="44"/>
      <c r="BE444" s="44"/>
      <c r="BF444" s="44"/>
      <c r="BG444" s="44"/>
      <c r="BH444" s="44"/>
    </row>
    <row r="445" spans="1:60" ht="35.1" customHeight="1" thickBot="1" x14ac:dyDescent="0.45">
      <c r="A445" s="41">
        <f t="shared" si="89"/>
        <v>443</v>
      </c>
      <c r="B445" s="42">
        <f>Hoja2!B452</f>
        <v>0</v>
      </c>
      <c r="C445" s="14">
        <f>Hoja2!P452</f>
        <v>0</v>
      </c>
      <c r="D445" s="16">
        <f>Hoja2!C452</f>
        <v>0</v>
      </c>
      <c r="E445" s="15">
        <f>Hoja4!J452</f>
        <v>0</v>
      </c>
      <c r="F445" s="15">
        <f>Hoja4!N452</f>
        <v>0</v>
      </c>
      <c r="G445" s="15"/>
      <c r="H445" s="15">
        <f t="shared" si="78"/>
        <v>0</v>
      </c>
      <c r="I445" s="15">
        <f t="shared" si="79"/>
        <v>0</v>
      </c>
      <c r="J445" s="289" t="s">
        <v>209</v>
      </c>
      <c r="K445" s="44"/>
      <c r="L445" s="44"/>
      <c r="M445" s="44"/>
      <c r="N445" s="44"/>
      <c r="O445" s="44"/>
      <c r="P445" s="44"/>
      <c r="Q445" s="44"/>
      <c r="R445" s="44"/>
      <c r="S445" s="262">
        <f t="shared" si="80"/>
        <v>0</v>
      </c>
      <c r="T445" s="266" t="str">
        <f t="shared" si="81"/>
        <v>Economico</v>
      </c>
      <c r="U445">
        <f>VLOOKUP(T445,TABLAS!$J$4:$L$9,3,FALSE)</f>
        <v>1320</v>
      </c>
      <c r="V445">
        <f t="shared" si="90"/>
        <v>2026</v>
      </c>
      <c r="W445" t="str">
        <f>INICIO!$C$28</f>
        <v>2026</v>
      </c>
      <c r="X445" s="268">
        <f t="shared" si="82"/>
        <v>0</v>
      </c>
      <c r="Y445" s="269" t="str">
        <f>IF(X445&lt;TABLAS!$P$18,TABLAS!$Q$18,IF(X445&lt;TABLAS!$P$19,TABLAS!$Q$19,IF(X445&lt;TABLAS!$P$20,TABLAS!$Q$20,IF(X445&lt;TABLAS!$P$21,TABLAS!$Q$21,IF(X445&lt;TABLAS!$P$22,TABLAS!$Q$22,IF(X445&lt;TABLAS!$P$23,TABLAS!$Q$23,IF(X445&lt;TABLAS!$P$24,TABLAS!$Q$24,IF(X445&lt;TABLAS!$P$25,TABLAS!$Q$25,IF(X445&lt;TABLAS!$P$26,TABLAS!$Q$26,IF(X445&lt;TABLAS!$P$27,TABLAS!$Q$27,IF(X445&gt;=TABLAS!$O$28,TABLAS!$Q$28)))))))))))</f>
        <v>0 a 5</v>
      </c>
      <c r="Z445" s="262">
        <f>VLOOKUP(Y445,TABLAS!$J$18:$K$28,2,FALSE)</f>
        <v>1</v>
      </c>
      <c r="AA445" s="274" t="s">
        <v>262</v>
      </c>
      <c r="AB445" s="262">
        <f>VLOOKUP(AA445,TABLAS!$K$34:$L$39,2,FALSE)</f>
        <v>1</v>
      </c>
      <c r="AC445" s="262" t="str">
        <f>INICIO!$C$11</f>
        <v>ZONA 6</v>
      </c>
      <c r="AD445" s="263">
        <f>VLOOKUP(AC445,TABLAS!$V$18:$W$28,2,FALSE)</f>
        <v>1.1000000000000001</v>
      </c>
      <c r="AE445" s="44"/>
      <c r="AF445" s="44"/>
      <c r="AG445" s="279">
        <f t="shared" si="83"/>
        <v>0</v>
      </c>
      <c r="AH445" s="255">
        <f>IF($AG445&lt;TABLAS!$O$4,TABLAS!$P$4,IF($AG445&lt;TABLAS!$O$5,TABLAS!$P$5,IF($AG445&lt;TABLAS!$O$6,TABLAS!$P$6,IF($AG445&gt;TABLAS!$N$7,TABLAS!$P$7))))</f>
        <v>1</v>
      </c>
      <c r="AI445" s="255">
        <f>VLOOKUP($AH445,TABLAS!$P$4:$R$7,3,FALSE)</f>
        <v>3.4999999999999996E-3</v>
      </c>
      <c r="AJ445" s="255">
        <f>VLOOKUP($AH$3,TABLAS!$P$4:$R$7,2,FALSE)</f>
        <v>0</v>
      </c>
      <c r="AK445" s="280">
        <f t="shared" si="84"/>
        <v>-3.4999999999999996E-3</v>
      </c>
      <c r="AL445" s="44"/>
      <c r="AM445" s="44"/>
      <c r="AN445" s="281">
        <f t="shared" si="85"/>
        <v>0</v>
      </c>
      <c r="AO445" s="44"/>
      <c r="AP445" s="235">
        <f t="shared" si="86"/>
        <v>0</v>
      </c>
      <c r="AQ445" s="44"/>
      <c r="AR445" s="282">
        <f t="shared" si="87"/>
        <v>0</v>
      </c>
      <c r="AS445" s="283">
        <f t="shared" si="88"/>
        <v>0</v>
      </c>
      <c r="AT445" s="44"/>
      <c r="AU445" s="44"/>
      <c r="AV445" s="44"/>
      <c r="AW445" s="44"/>
      <c r="AX445" s="44"/>
      <c r="AY445" s="44"/>
      <c r="AZ445" s="44"/>
      <c r="BA445" s="44"/>
      <c r="BB445" s="44"/>
      <c r="BC445" s="44"/>
      <c r="BD445" s="44"/>
      <c r="BE445" s="44"/>
      <c r="BF445" s="44"/>
      <c r="BG445" s="44"/>
      <c r="BH445" s="44"/>
    </row>
    <row r="446" spans="1:60" ht="35.1" customHeight="1" thickBot="1" x14ac:dyDescent="0.45">
      <c r="A446" s="41">
        <f t="shared" si="89"/>
        <v>444</v>
      </c>
      <c r="B446" s="42">
        <f>Hoja2!B453</f>
        <v>0</v>
      </c>
      <c r="C446" s="14">
        <f>Hoja2!P453</f>
        <v>0</v>
      </c>
      <c r="D446" s="16">
        <f>Hoja2!C453</f>
        <v>0</v>
      </c>
      <c r="E446" s="15">
        <f>Hoja4!J453</f>
        <v>0</v>
      </c>
      <c r="F446" s="15">
        <f>Hoja4!N453</f>
        <v>0</v>
      </c>
      <c r="G446" s="15"/>
      <c r="H446" s="15">
        <f t="shared" si="78"/>
        <v>0</v>
      </c>
      <c r="I446" s="15">
        <f t="shared" si="79"/>
        <v>0</v>
      </c>
      <c r="J446" s="289" t="s">
        <v>209</v>
      </c>
      <c r="K446" s="44"/>
      <c r="L446" s="44"/>
      <c r="M446" s="44"/>
      <c r="N446" s="44"/>
      <c r="O446" s="44"/>
      <c r="P446" s="44"/>
      <c r="Q446" s="44"/>
      <c r="R446" s="44"/>
      <c r="S446" s="262">
        <f t="shared" si="80"/>
        <v>0</v>
      </c>
      <c r="T446" s="266" t="str">
        <f t="shared" si="81"/>
        <v>Economico</v>
      </c>
      <c r="U446">
        <f>VLOOKUP(T446,TABLAS!$J$4:$L$9,3,FALSE)</f>
        <v>1320</v>
      </c>
      <c r="V446">
        <f t="shared" si="90"/>
        <v>2026</v>
      </c>
      <c r="W446" t="str">
        <f>INICIO!$C$28</f>
        <v>2026</v>
      </c>
      <c r="X446" s="268">
        <f t="shared" si="82"/>
        <v>0</v>
      </c>
      <c r="Y446" s="269" t="str">
        <f>IF(X446&lt;TABLAS!$P$18,TABLAS!$Q$18,IF(X446&lt;TABLAS!$P$19,TABLAS!$Q$19,IF(X446&lt;TABLAS!$P$20,TABLAS!$Q$20,IF(X446&lt;TABLAS!$P$21,TABLAS!$Q$21,IF(X446&lt;TABLAS!$P$22,TABLAS!$Q$22,IF(X446&lt;TABLAS!$P$23,TABLAS!$Q$23,IF(X446&lt;TABLAS!$P$24,TABLAS!$Q$24,IF(X446&lt;TABLAS!$P$25,TABLAS!$Q$25,IF(X446&lt;TABLAS!$P$26,TABLAS!$Q$26,IF(X446&lt;TABLAS!$P$27,TABLAS!$Q$27,IF(X446&gt;=TABLAS!$O$28,TABLAS!$Q$28)))))))))))</f>
        <v>0 a 5</v>
      </c>
      <c r="Z446" s="262">
        <f>VLOOKUP(Y446,TABLAS!$J$18:$K$28,2,FALSE)</f>
        <v>1</v>
      </c>
      <c r="AA446" s="274" t="s">
        <v>262</v>
      </c>
      <c r="AB446" s="262">
        <f>VLOOKUP(AA446,TABLAS!$K$34:$L$39,2,FALSE)</f>
        <v>1</v>
      </c>
      <c r="AC446" s="262" t="str">
        <f>INICIO!$C$11</f>
        <v>ZONA 6</v>
      </c>
      <c r="AD446" s="263">
        <f>VLOOKUP(AC446,TABLAS!$V$18:$W$28,2,FALSE)</f>
        <v>1.1000000000000001</v>
      </c>
      <c r="AE446" s="44"/>
      <c r="AF446" s="44"/>
      <c r="AG446" s="279">
        <f t="shared" si="83"/>
        <v>0</v>
      </c>
      <c r="AH446" s="255">
        <f>IF($AG446&lt;TABLAS!$O$4,TABLAS!$P$4,IF($AG446&lt;TABLAS!$O$5,TABLAS!$P$5,IF($AG446&lt;TABLAS!$O$6,TABLAS!$P$6,IF($AG446&gt;TABLAS!$N$7,TABLAS!$P$7))))</f>
        <v>1</v>
      </c>
      <c r="AI446" s="255">
        <f>VLOOKUP($AH446,TABLAS!$P$4:$R$7,3,FALSE)</f>
        <v>3.4999999999999996E-3</v>
      </c>
      <c r="AJ446" s="255">
        <f>VLOOKUP($AH$3,TABLAS!$P$4:$R$7,2,FALSE)</f>
        <v>0</v>
      </c>
      <c r="AK446" s="280">
        <f t="shared" si="84"/>
        <v>-3.4999999999999996E-3</v>
      </c>
      <c r="AL446" s="44"/>
      <c r="AM446" s="44"/>
      <c r="AN446" s="281">
        <f t="shared" si="85"/>
        <v>0</v>
      </c>
      <c r="AO446" s="44"/>
      <c r="AP446" s="235">
        <f t="shared" si="86"/>
        <v>0</v>
      </c>
      <c r="AQ446" s="44"/>
      <c r="AR446" s="282">
        <f t="shared" si="87"/>
        <v>0</v>
      </c>
      <c r="AS446" s="283">
        <f t="shared" si="88"/>
        <v>0</v>
      </c>
      <c r="AT446" s="44"/>
      <c r="AU446" s="44"/>
      <c r="AV446" s="44"/>
      <c r="AW446" s="44"/>
      <c r="AX446" s="44"/>
      <c r="AY446" s="44"/>
      <c r="AZ446" s="44"/>
      <c r="BA446" s="44"/>
      <c r="BB446" s="44"/>
      <c r="BC446" s="44"/>
      <c r="BD446" s="44"/>
      <c r="BE446" s="44"/>
      <c r="BF446" s="44"/>
      <c r="BG446" s="44"/>
      <c r="BH446" s="44"/>
    </row>
    <row r="447" spans="1:60" ht="35.1" customHeight="1" thickBot="1" x14ac:dyDescent="0.45">
      <c r="A447" s="22">
        <f t="shared" si="89"/>
        <v>445</v>
      </c>
      <c r="B447" s="43">
        <f>Hoja2!B454</f>
        <v>0</v>
      </c>
      <c r="C447" s="38">
        <f>Hoja2!P454</f>
        <v>0</v>
      </c>
      <c r="D447" s="39">
        <f>Hoja2!C454</f>
        <v>0</v>
      </c>
      <c r="E447" s="40">
        <f>Hoja4!J454</f>
        <v>0</v>
      </c>
      <c r="F447" s="40">
        <f>Hoja4!N454</f>
        <v>0</v>
      </c>
      <c r="G447" s="40"/>
      <c r="H447" s="40">
        <f t="shared" si="78"/>
        <v>0</v>
      </c>
      <c r="I447" s="40">
        <f t="shared" si="79"/>
        <v>0</v>
      </c>
      <c r="J447" s="290" t="s">
        <v>209</v>
      </c>
      <c r="K447" s="44"/>
      <c r="L447" s="44"/>
      <c r="M447" s="44"/>
      <c r="N447" s="44"/>
      <c r="O447" s="44"/>
      <c r="P447" s="44"/>
      <c r="Q447" s="44"/>
      <c r="R447" s="44"/>
      <c r="S447" s="262">
        <f t="shared" si="80"/>
        <v>0</v>
      </c>
      <c r="T447" s="266" t="str">
        <f t="shared" si="81"/>
        <v>Economico</v>
      </c>
      <c r="U447">
        <f>VLOOKUP(T447,TABLAS!$J$4:$L$9,3,FALSE)</f>
        <v>1320</v>
      </c>
      <c r="V447">
        <f t="shared" si="90"/>
        <v>2026</v>
      </c>
      <c r="W447" t="str">
        <f>INICIO!$C$28</f>
        <v>2026</v>
      </c>
      <c r="X447" s="268">
        <f t="shared" si="82"/>
        <v>0</v>
      </c>
      <c r="Y447" s="269" t="str">
        <f>IF(X447&lt;TABLAS!$P$18,TABLAS!$Q$18,IF(X447&lt;TABLAS!$P$19,TABLAS!$Q$19,IF(X447&lt;TABLAS!$P$20,TABLAS!$Q$20,IF(X447&lt;TABLAS!$P$21,TABLAS!$Q$21,IF(X447&lt;TABLAS!$P$22,TABLAS!$Q$22,IF(X447&lt;TABLAS!$P$23,TABLAS!$Q$23,IF(X447&lt;TABLAS!$P$24,TABLAS!$Q$24,IF(X447&lt;TABLAS!$P$25,TABLAS!$Q$25,IF(X447&lt;TABLAS!$P$26,TABLAS!$Q$26,IF(X447&lt;TABLAS!$P$27,TABLAS!$Q$27,IF(X447&gt;=TABLAS!$O$28,TABLAS!$Q$28)))))))))))</f>
        <v>0 a 5</v>
      </c>
      <c r="Z447" s="262">
        <f>VLOOKUP(Y447,TABLAS!$J$18:$K$28,2,FALSE)</f>
        <v>1</v>
      </c>
      <c r="AA447" s="274" t="s">
        <v>262</v>
      </c>
      <c r="AB447" s="262">
        <f>VLOOKUP(AA447,TABLAS!$K$34:$L$39,2,FALSE)</f>
        <v>1</v>
      </c>
      <c r="AC447" s="262" t="str">
        <f>INICIO!$C$11</f>
        <v>ZONA 6</v>
      </c>
      <c r="AD447" s="263">
        <f>VLOOKUP(AC447,TABLAS!$V$18:$W$28,2,FALSE)</f>
        <v>1.1000000000000001</v>
      </c>
      <c r="AE447" s="44"/>
      <c r="AF447" s="44"/>
      <c r="AG447" s="279">
        <f t="shared" si="83"/>
        <v>0</v>
      </c>
      <c r="AH447" s="255">
        <f>IF($AG447&lt;TABLAS!$O$4,TABLAS!$P$4,IF($AG447&lt;TABLAS!$O$5,TABLAS!$P$5,IF($AG447&lt;TABLAS!$O$6,TABLAS!$P$6,IF($AG447&gt;TABLAS!$N$7,TABLAS!$P$7))))</f>
        <v>1</v>
      </c>
      <c r="AI447" s="255">
        <f>VLOOKUP($AH447,TABLAS!$P$4:$R$7,3,FALSE)</f>
        <v>3.4999999999999996E-3</v>
      </c>
      <c r="AJ447" s="255">
        <f>VLOOKUP($AH$3,TABLAS!$P$4:$R$7,2,FALSE)</f>
        <v>0</v>
      </c>
      <c r="AK447" s="280">
        <f t="shared" si="84"/>
        <v>-3.4999999999999996E-3</v>
      </c>
      <c r="AL447" s="44"/>
      <c r="AM447" s="44"/>
      <c r="AN447" s="281">
        <f t="shared" si="85"/>
        <v>0</v>
      </c>
      <c r="AO447" s="44"/>
      <c r="AP447" s="235">
        <f t="shared" si="86"/>
        <v>0</v>
      </c>
      <c r="AQ447" s="44"/>
      <c r="AR447" s="282">
        <f t="shared" si="87"/>
        <v>0</v>
      </c>
      <c r="AS447" s="283">
        <f t="shared" si="88"/>
        <v>0</v>
      </c>
      <c r="AT447" s="44"/>
      <c r="AU447" s="44"/>
      <c r="AV447" s="44"/>
      <c r="AW447" s="44"/>
      <c r="AX447" s="44"/>
      <c r="AY447" s="44"/>
      <c r="AZ447" s="44"/>
      <c r="BA447" s="44"/>
      <c r="BB447" s="44"/>
      <c r="BC447" s="44"/>
      <c r="BD447" s="44"/>
      <c r="BE447" s="44"/>
      <c r="BF447" s="44"/>
      <c r="BG447" s="44"/>
      <c r="BH447" s="44"/>
    </row>
    <row r="448" spans="1:60" ht="35.1" customHeight="1" thickBot="1" x14ac:dyDescent="0.45">
      <c r="A448" s="41">
        <f t="shared" si="89"/>
        <v>446</v>
      </c>
      <c r="B448" s="42">
        <f>Hoja2!B455</f>
        <v>0</v>
      </c>
      <c r="C448" s="14">
        <f>Hoja2!P455</f>
        <v>0</v>
      </c>
      <c r="D448" s="16">
        <f>Hoja2!C455</f>
        <v>0</v>
      </c>
      <c r="E448" s="15">
        <f>Hoja4!J455</f>
        <v>0</v>
      </c>
      <c r="F448" s="15">
        <f>Hoja4!N455</f>
        <v>0</v>
      </c>
      <c r="G448" s="15"/>
      <c r="H448" s="15">
        <f t="shared" si="78"/>
        <v>0</v>
      </c>
      <c r="I448" s="15">
        <f t="shared" si="79"/>
        <v>0</v>
      </c>
      <c r="J448" s="289" t="s">
        <v>209</v>
      </c>
      <c r="K448" s="44"/>
      <c r="L448" s="44"/>
      <c r="M448" s="44"/>
      <c r="N448" s="44"/>
      <c r="O448" s="44"/>
      <c r="P448" s="44"/>
      <c r="Q448" s="44"/>
      <c r="R448" s="44"/>
      <c r="S448" s="262">
        <f t="shared" si="80"/>
        <v>0</v>
      </c>
      <c r="T448" s="266" t="str">
        <f t="shared" si="81"/>
        <v>Economico</v>
      </c>
      <c r="U448">
        <f>VLOOKUP(T448,TABLAS!$J$4:$L$9,3,FALSE)</f>
        <v>1320</v>
      </c>
      <c r="V448">
        <f t="shared" si="90"/>
        <v>2026</v>
      </c>
      <c r="W448" t="str">
        <f>INICIO!$C$28</f>
        <v>2026</v>
      </c>
      <c r="X448" s="268">
        <f t="shared" si="82"/>
        <v>0</v>
      </c>
      <c r="Y448" s="269" t="str">
        <f>IF(X448&lt;TABLAS!$P$18,TABLAS!$Q$18,IF(X448&lt;TABLAS!$P$19,TABLAS!$Q$19,IF(X448&lt;TABLAS!$P$20,TABLAS!$Q$20,IF(X448&lt;TABLAS!$P$21,TABLAS!$Q$21,IF(X448&lt;TABLAS!$P$22,TABLAS!$Q$22,IF(X448&lt;TABLAS!$P$23,TABLAS!$Q$23,IF(X448&lt;TABLAS!$P$24,TABLAS!$Q$24,IF(X448&lt;TABLAS!$P$25,TABLAS!$Q$25,IF(X448&lt;TABLAS!$P$26,TABLAS!$Q$26,IF(X448&lt;TABLAS!$P$27,TABLAS!$Q$27,IF(X448&gt;=TABLAS!$O$28,TABLAS!$Q$28)))))))))))</f>
        <v>0 a 5</v>
      </c>
      <c r="Z448" s="262">
        <f>VLOOKUP(Y448,TABLAS!$J$18:$K$28,2,FALSE)</f>
        <v>1</v>
      </c>
      <c r="AA448" s="274" t="s">
        <v>262</v>
      </c>
      <c r="AB448" s="262">
        <f>VLOOKUP(AA448,TABLAS!$K$34:$L$39,2,FALSE)</f>
        <v>1</v>
      </c>
      <c r="AC448" s="262" t="str">
        <f>INICIO!$C$11</f>
        <v>ZONA 6</v>
      </c>
      <c r="AD448" s="263">
        <f>VLOOKUP(AC448,TABLAS!$V$18:$W$28,2,FALSE)</f>
        <v>1.1000000000000001</v>
      </c>
      <c r="AE448" s="44"/>
      <c r="AF448" s="44"/>
      <c r="AG448" s="279">
        <f t="shared" si="83"/>
        <v>0</v>
      </c>
      <c r="AH448" s="255">
        <f>IF($AG448&lt;TABLAS!$O$4,TABLAS!$P$4,IF($AG448&lt;TABLAS!$O$5,TABLAS!$P$5,IF($AG448&lt;TABLAS!$O$6,TABLAS!$P$6,IF($AG448&gt;TABLAS!$N$7,TABLAS!$P$7))))</f>
        <v>1</v>
      </c>
      <c r="AI448" s="255">
        <f>VLOOKUP($AH448,TABLAS!$P$4:$R$7,3,FALSE)</f>
        <v>3.4999999999999996E-3</v>
      </c>
      <c r="AJ448" s="255">
        <f>VLOOKUP($AH$3,TABLAS!$P$4:$R$7,2,FALSE)</f>
        <v>0</v>
      </c>
      <c r="AK448" s="280">
        <f t="shared" si="84"/>
        <v>-3.4999999999999996E-3</v>
      </c>
      <c r="AL448" s="44"/>
      <c r="AM448" s="44"/>
      <c r="AN448" s="281">
        <f t="shared" si="85"/>
        <v>0</v>
      </c>
      <c r="AO448" s="44"/>
      <c r="AP448" s="235">
        <f t="shared" si="86"/>
        <v>0</v>
      </c>
      <c r="AQ448" s="44"/>
      <c r="AR448" s="282">
        <f t="shared" si="87"/>
        <v>0</v>
      </c>
      <c r="AS448" s="283">
        <f t="shared" si="88"/>
        <v>0</v>
      </c>
      <c r="AT448" s="44"/>
      <c r="AU448" s="44"/>
      <c r="AV448" s="44"/>
      <c r="AW448" s="44"/>
      <c r="AX448" s="44"/>
      <c r="AY448" s="44"/>
      <c r="AZ448" s="44"/>
      <c r="BA448" s="44"/>
      <c r="BB448" s="44"/>
      <c r="BC448" s="44"/>
      <c r="BD448" s="44"/>
      <c r="BE448" s="44"/>
      <c r="BF448" s="44"/>
      <c r="BG448" s="44"/>
      <c r="BH448" s="44"/>
    </row>
    <row r="449" spans="1:60" ht="35.1" customHeight="1" thickBot="1" x14ac:dyDescent="0.45">
      <c r="A449" s="41">
        <f t="shared" si="89"/>
        <v>447</v>
      </c>
      <c r="B449" s="42">
        <f>Hoja2!B456</f>
        <v>0</v>
      </c>
      <c r="C449" s="14">
        <f>Hoja2!P456</f>
        <v>0</v>
      </c>
      <c r="D449" s="16">
        <f>Hoja2!C456</f>
        <v>0</v>
      </c>
      <c r="E449" s="15">
        <f>Hoja4!J456</f>
        <v>0</v>
      </c>
      <c r="F449" s="15">
        <f>Hoja4!N456</f>
        <v>0</v>
      </c>
      <c r="G449" s="15"/>
      <c r="H449" s="15">
        <f t="shared" si="78"/>
        <v>0</v>
      </c>
      <c r="I449" s="15">
        <f t="shared" si="79"/>
        <v>0</v>
      </c>
      <c r="J449" s="289" t="s">
        <v>209</v>
      </c>
      <c r="K449" s="44"/>
      <c r="L449" s="44"/>
      <c r="M449" s="44"/>
      <c r="N449" s="44"/>
      <c r="O449" s="44"/>
      <c r="P449" s="44"/>
      <c r="Q449" s="44"/>
      <c r="R449" s="44"/>
      <c r="S449" s="262">
        <f t="shared" si="80"/>
        <v>0</v>
      </c>
      <c r="T449" s="266" t="str">
        <f t="shared" si="81"/>
        <v>Economico</v>
      </c>
      <c r="U449">
        <f>VLOOKUP(T449,TABLAS!$J$4:$L$9,3,FALSE)</f>
        <v>1320</v>
      </c>
      <c r="V449">
        <f t="shared" si="90"/>
        <v>2026</v>
      </c>
      <c r="W449" t="str">
        <f>INICIO!$C$28</f>
        <v>2026</v>
      </c>
      <c r="X449" s="268">
        <f t="shared" si="82"/>
        <v>0</v>
      </c>
      <c r="Y449" s="269" t="str">
        <f>IF(X449&lt;TABLAS!$P$18,TABLAS!$Q$18,IF(X449&lt;TABLAS!$P$19,TABLAS!$Q$19,IF(X449&lt;TABLAS!$P$20,TABLAS!$Q$20,IF(X449&lt;TABLAS!$P$21,TABLAS!$Q$21,IF(X449&lt;TABLAS!$P$22,TABLAS!$Q$22,IF(X449&lt;TABLAS!$P$23,TABLAS!$Q$23,IF(X449&lt;TABLAS!$P$24,TABLAS!$Q$24,IF(X449&lt;TABLAS!$P$25,TABLAS!$Q$25,IF(X449&lt;TABLAS!$P$26,TABLAS!$Q$26,IF(X449&lt;TABLAS!$P$27,TABLAS!$Q$27,IF(X449&gt;=TABLAS!$O$28,TABLAS!$Q$28)))))))))))</f>
        <v>0 a 5</v>
      </c>
      <c r="Z449" s="262">
        <f>VLOOKUP(Y449,TABLAS!$J$18:$K$28,2,FALSE)</f>
        <v>1</v>
      </c>
      <c r="AA449" s="274" t="s">
        <v>262</v>
      </c>
      <c r="AB449" s="262">
        <f>VLOOKUP(AA449,TABLAS!$K$34:$L$39,2,FALSE)</f>
        <v>1</v>
      </c>
      <c r="AC449" s="262" t="str">
        <f>INICIO!$C$11</f>
        <v>ZONA 6</v>
      </c>
      <c r="AD449" s="263">
        <f>VLOOKUP(AC449,TABLAS!$V$18:$W$28,2,FALSE)</f>
        <v>1.1000000000000001</v>
      </c>
      <c r="AE449" s="44"/>
      <c r="AF449" s="44"/>
      <c r="AG449" s="279">
        <f t="shared" si="83"/>
        <v>0</v>
      </c>
      <c r="AH449" s="255">
        <f>IF($AG449&lt;TABLAS!$O$4,TABLAS!$P$4,IF($AG449&lt;TABLAS!$O$5,TABLAS!$P$5,IF($AG449&lt;TABLAS!$O$6,TABLAS!$P$6,IF($AG449&gt;TABLAS!$N$7,TABLAS!$P$7))))</f>
        <v>1</v>
      </c>
      <c r="AI449" s="255">
        <f>VLOOKUP($AH449,TABLAS!$P$4:$R$7,3,FALSE)</f>
        <v>3.4999999999999996E-3</v>
      </c>
      <c r="AJ449" s="255">
        <f>VLOOKUP($AH$3,TABLAS!$P$4:$R$7,2,FALSE)</f>
        <v>0</v>
      </c>
      <c r="AK449" s="280">
        <f t="shared" si="84"/>
        <v>-3.4999999999999996E-3</v>
      </c>
      <c r="AL449" s="44"/>
      <c r="AM449" s="44"/>
      <c r="AN449" s="281">
        <f t="shared" si="85"/>
        <v>0</v>
      </c>
      <c r="AO449" s="44"/>
      <c r="AP449" s="235">
        <f t="shared" si="86"/>
        <v>0</v>
      </c>
      <c r="AQ449" s="44"/>
      <c r="AR449" s="282">
        <f t="shared" si="87"/>
        <v>0</v>
      </c>
      <c r="AS449" s="283">
        <f t="shared" si="88"/>
        <v>0</v>
      </c>
      <c r="AT449" s="44"/>
      <c r="AU449" s="44"/>
      <c r="AV449" s="44"/>
      <c r="AW449" s="44"/>
      <c r="AX449" s="44"/>
      <c r="AY449" s="44"/>
      <c r="AZ449" s="44"/>
      <c r="BA449" s="44"/>
      <c r="BB449" s="44"/>
      <c r="BC449" s="44"/>
      <c r="BD449" s="44"/>
      <c r="BE449" s="44"/>
      <c r="BF449" s="44"/>
      <c r="BG449" s="44"/>
      <c r="BH449" s="44"/>
    </row>
    <row r="450" spans="1:60" ht="35.1" customHeight="1" thickBot="1" x14ac:dyDescent="0.45">
      <c r="A450" s="41">
        <f t="shared" si="89"/>
        <v>448</v>
      </c>
      <c r="B450" s="42">
        <f>Hoja2!B457</f>
        <v>0</v>
      </c>
      <c r="C450" s="14">
        <f>Hoja2!P457</f>
        <v>0</v>
      </c>
      <c r="D450" s="16">
        <f>Hoja2!C457</f>
        <v>0</v>
      </c>
      <c r="E450" s="15">
        <f>Hoja4!J457</f>
        <v>0</v>
      </c>
      <c r="F450" s="15">
        <f>Hoja4!N457</f>
        <v>0</v>
      </c>
      <c r="G450" s="15"/>
      <c r="H450" s="15">
        <f t="shared" si="78"/>
        <v>0</v>
      </c>
      <c r="I450" s="15">
        <f t="shared" si="79"/>
        <v>0</v>
      </c>
      <c r="J450" s="289" t="s">
        <v>209</v>
      </c>
      <c r="K450" s="44"/>
      <c r="L450" s="44"/>
      <c r="M450" s="44"/>
      <c r="N450" s="44"/>
      <c r="O450" s="44"/>
      <c r="P450" s="44"/>
      <c r="Q450" s="44"/>
      <c r="R450" s="44"/>
      <c r="S450" s="262">
        <f t="shared" si="80"/>
        <v>0</v>
      </c>
      <c r="T450" s="266" t="str">
        <f t="shared" si="81"/>
        <v>Economico</v>
      </c>
      <c r="U450">
        <f>VLOOKUP(T450,TABLAS!$J$4:$L$9,3,FALSE)</f>
        <v>1320</v>
      </c>
      <c r="V450">
        <f t="shared" si="90"/>
        <v>2026</v>
      </c>
      <c r="W450" t="str">
        <f>INICIO!$C$28</f>
        <v>2026</v>
      </c>
      <c r="X450" s="268">
        <f t="shared" si="82"/>
        <v>0</v>
      </c>
      <c r="Y450" s="269" t="str">
        <f>IF(X450&lt;TABLAS!$P$18,TABLAS!$Q$18,IF(X450&lt;TABLAS!$P$19,TABLAS!$Q$19,IF(X450&lt;TABLAS!$P$20,TABLAS!$Q$20,IF(X450&lt;TABLAS!$P$21,TABLAS!$Q$21,IF(X450&lt;TABLAS!$P$22,TABLAS!$Q$22,IF(X450&lt;TABLAS!$P$23,TABLAS!$Q$23,IF(X450&lt;TABLAS!$P$24,TABLAS!$Q$24,IF(X450&lt;TABLAS!$P$25,TABLAS!$Q$25,IF(X450&lt;TABLAS!$P$26,TABLAS!$Q$26,IF(X450&lt;TABLAS!$P$27,TABLAS!$Q$27,IF(X450&gt;=TABLAS!$O$28,TABLAS!$Q$28)))))))))))</f>
        <v>0 a 5</v>
      </c>
      <c r="Z450" s="262">
        <f>VLOOKUP(Y450,TABLAS!$J$18:$K$28,2,FALSE)</f>
        <v>1</v>
      </c>
      <c r="AA450" s="274" t="s">
        <v>262</v>
      </c>
      <c r="AB450" s="262">
        <f>VLOOKUP(AA450,TABLAS!$K$34:$L$39,2,FALSE)</f>
        <v>1</v>
      </c>
      <c r="AC450" s="262" t="str">
        <f>INICIO!$C$11</f>
        <v>ZONA 6</v>
      </c>
      <c r="AD450" s="263">
        <f>VLOOKUP(AC450,TABLAS!$V$18:$W$28,2,FALSE)</f>
        <v>1.1000000000000001</v>
      </c>
      <c r="AE450" s="44"/>
      <c r="AF450" s="44"/>
      <c r="AG450" s="279">
        <f t="shared" si="83"/>
        <v>0</v>
      </c>
      <c r="AH450" s="255">
        <f>IF($AG450&lt;TABLAS!$O$4,TABLAS!$P$4,IF($AG450&lt;TABLAS!$O$5,TABLAS!$P$5,IF($AG450&lt;TABLAS!$O$6,TABLAS!$P$6,IF($AG450&gt;TABLAS!$N$7,TABLAS!$P$7))))</f>
        <v>1</v>
      </c>
      <c r="AI450" s="255">
        <f>VLOOKUP($AH450,TABLAS!$P$4:$R$7,3,FALSE)</f>
        <v>3.4999999999999996E-3</v>
      </c>
      <c r="AJ450" s="255">
        <f>VLOOKUP($AH$3,TABLAS!$P$4:$R$7,2,FALSE)</f>
        <v>0</v>
      </c>
      <c r="AK450" s="280">
        <f t="shared" si="84"/>
        <v>-3.4999999999999996E-3</v>
      </c>
      <c r="AL450" s="44"/>
      <c r="AM450" s="44"/>
      <c r="AN450" s="281">
        <f t="shared" si="85"/>
        <v>0</v>
      </c>
      <c r="AO450" s="44"/>
      <c r="AP450" s="235">
        <f t="shared" si="86"/>
        <v>0</v>
      </c>
      <c r="AQ450" s="44"/>
      <c r="AR450" s="282">
        <f t="shared" si="87"/>
        <v>0</v>
      </c>
      <c r="AS450" s="283">
        <f t="shared" si="88"/>
        <v>0</v>
      </c>
      <c r="AT450" s="44"/>
      <c r="AU450" s="44"/>
      <c r="AV450" s="44"/>
      <c r="AW450" s="44"/>
      <c r="AX450" s="44"/>
      <c r="AY450" s="44"/>
      <c r="AZ450" s="44"/>
      <c r="BA450" s="44"/>
      <c r="BB450" s="44"/>
      <c r="BC450" s="44"/>
      <c r="BD450" s="44"/>
      <c r="BE450" s="44"/>
      <c r="BF450" s="44"/>
      <c r="BG450" s="44"/>
      <c r="BH450" s="44"/>
    </row>
    <row r="451" spans="1:60" ht="35.1" customHeight="1" thickBot="1" x14ac:dyDescent="0.45">
      <c r="A451" s="41">
        <f t="shared" si="89"/>
        <v>449</v>
      </c>
      <c r="B451" s="42">
        <f>Hoja2!B458</f>
        <v>0</v>
      </c>
      <c r="C451" s="14">
        <f>Hoja2!P458</f>
        <v>0</v>
      </c>
      <c r="D451" s="16">
        <f>Hoja2!C458</f>
        <v>0</v>
      </c>
      <c r="E451" s="15">
        <f>Hoja4!J458</f>
        <v>0</v>
      </c>
      <c r="F451" s="15">
        <f>Hoja4!N458</f>
        <v>0</v>
      </c>
      <c r="G451" s="15"/>
      <c r="H451" s="15">
        <f t="shared" si="78"/>
        <v>0</v>
      </c>
      <c r="I451" s="15">
        <f t="shared" si="79"/>
        <v>0</v>
      </c>
      <c r="J451" s="289" t="s">
        <v>209</v>
      </c>
      <c r="K451" s="44"/>
      <c r="L451" s="44"/>
      <c r="M451" s="44"/>
      <c r="N451" s="44"/>
      <c r="O451" s="44"/>
      <c r="P451" s="44"/>
      <c r="Q451" s="44"/>
      <c r="R451" s="44"/>
      <c r="S451" s="262">
        <f t="shared" si="80"/>
        <v>0</v>
      </c>
      <c r="T451" s="266" t="str">
        <f t="shared" si="81"/>
        <v>Economico</v>
      </c>
      <c r="U451">
        <f>VLOOKUP(T451,TABLAS!$J$4:$L$9,3,FALSE)</f>
        <v>1320</v>
      </c>
      <c r="V451">
        <f t="shared" si="90"/>
        <v>2026</v>
      </c>
      <c r="W451" t="str">
        <f>INICIO!$C$28</f>
        <v>2026</v>
      </c>
      <c r="X451" s="268">
        <f t="shared" si="82"/>
        <v>0</v>
      </c>
      <c r="Y451" s="269" t="str">
        <f>IF(X451&lt;TABLAS!$P$18,TABLAS!$Q$18,IF(X451&lt;TABLAS!$P$19,TABLAS!$Q$19,IF(X451&lt;TABLAS!$P$20,TABLAS!$Q$20,IF(X451&lt;TABLAS!$P$21,TABLAS!$Q$21,IF(X451&lt;TABLAS!$P$22,TABLAS!$Q$22,IF(X451&lt;TABLAS!$P$23,TABLAS!$Q$23,IF(X451&lt;TABLAS!$P$24,TABLAS!$Q$24,IF(X451&lt;TABLAS!$P$25,TABLAS!$Q$25,IF(X451&lt;TABLAS!$P$26,TABLAS!$Q$26,IF(X451&lt;TABLAS!$P$27,TABLAS!$Q$27,IF(X451&gt;=TABLAS!$O$28,TABLAS!$Q$28)))))))))))</f>
        <v>0 a 5</v>
      </c>
      <c r="Z451" s="262">
        <f>VLOOKUP(Y451,TABLAS!$J$18:$K$28,2,FALSE)</f>
        <v>1</v>
      </c>
      <c r="AA451" s="274" t="s">
        <v>262</v>
      </c>
      <c r="AB451" s="262">
        <f>VLOOKUP(AA451,TABLAS!$K$34:$L$39,2,FALSE)</f>
        <v>1</v>
      </c>
      <c r="AC451" s="262" t="str">
        <f>INICIO!$C$11</f>
        <v>ZONA 6</v>
      </c>
      <c r="AD451" s="263">
        <f>VLOOKUP(AC451,TABLAS!$V$18:$W$28,2,FALSE)</f>
        <v>1.1000000000000001</v>
      </c>
      <c r="AE451" s="44"/>
      <c r="AF451" s="44"/>
      <c r="AG451" s="279">
        <f t="shared" si="83"/>
        <v>0</v>
      </c>
      <c r="AH451" s="255">
        <f>IF($AG451&lt;TABLAS!$O$4,TABLAS!$P$4,IF($AG451&lt;TABLAS!$O$5,TABLAS!$P$5,IF($AG451&lt;TABLAS!$O$6,TABLAS!$P$6,IF($AG451&gt;TABLAS!$N$7,TABLAS!$P$7))))</f>
        <v>1</v>
      </c>
      <c r="AI451" s="255">
        <f>VLOOKUP($AH451,TABLAS!$P$4:$R$7,3,FALSE)</f>
        <v>3.4999999999999996E-3</v>
      </c>
      <c r="AJ451" s="255">
        <f>VLOOKUP($AH$3,TABLAS!$P$4:$R$7,2,FALSE)</f>
        <v>0</v>
      </c>
      <c r="AK451" s="280">
        <f t="shared" si="84"/>
        <v>-3.4999999999999996E-3</v>
      </c>
      <c r="AL451" s="44"/>
      <c r="AM451" s="44"/>
      <c r="AN451" s="281">
        <f t="shared" si="85"/>
        <v>0</v>
      </c>
      <c r="AO451" s="44"/>
      <c r="AP451" s="235">
        <f t="shared" si="86"/>
        <v>0</v>
      </c>
      <c r="AQ451" s="44"/>
      <c r="AR451" s="282">
        <f t="shared" si="87"/>
        <v>0</v>
      </c>
      <c r="AS451" s="283">
        <f t="shared" si="88"/>
        <v>0</v>
      </c>
      <c r="AT451" s="44"/>
      <c r="AU451" s="44"/>
      <c r="AV451" s="44"/>
      <c r="AW451" s="44"/>
      <c r="AX451" s="44"/>
      <c r="AY451" s="44"/>
      <c r="AZ451" s="44"/>
      <c r="BA451" s="44"/>
      <c r="BB451" s="44"/>
      <c r="BC451" s="44"/>
      <c r="BD451" s="44"/>
      <c r="BE451" s="44"/>
      <c r="BF451" s="44"/>
      <c r="BG451" s="44"/>
      <c r="BH451" s="44"/>
    </row>
    <row r="452" spans="1:60" ht="35.1" customHeight="1" thickBot="1" x14ac:dyDescent="0.45">
      <c r="A452" s="22">
        <f t="shared" si="89"/>
        <v>450</v>
      </c>
      <c r="B452" s="43">
        <f>Hoja2!B459</f>
        <v>0</v>
      </c>
      <c r="C452" s="38">
        <f>Hoja2!P459</f>
        <v>0</v>
      </c>
      <c r="D452" s="39">
        <f>Hoja2!C459</f>
        <v>0</v>
      </c>
      <c r="E452" s="40">
        <f>Hoja4!J459</f>
        <v>0</v>
      </c>
      <c r="F452" s="40">
        <f>Hoja4!N459</f>
        <v>0</v>
      </c>
      <c r="G452" s="40"/>
      <c r="H452" s="40">
        <f t="shared" ref="H452:H515" si="91">AG452</f>
        <v>0</v>
      </c>
      <c r="I452" s="40">
        <f t="shared" ref="I452:I515" si="92">AS452</f>
        <v>0</v>
      </c>
      <c r="J452" s="290" t="s">
        <v>209</v>
      </c>
      <c r="K452" s="44"/>
      <c r="L452" s="44"/>
      <c r="M452" s="44"/>
      <c r="N452" s="44"/>
      <c r="O452" s="44"/>
      <c r="P452" s="44"/>
      <c r="Q452" s="44"/>
      <c r="R452" s="44"/>
      <c r="S452" s="262">
        <f t="shared" ref="S452:S515" si="93">E452+F452</f>
        <v>0</v>
      </c>
      <c r="T452" s="266" t="str">
        <f t="shared" ref="T452:T515" si="94">J452</f>
        <v>Economico</v>
      </c>
      <c r="U452">
        <f>VLOOKUP(T452,TABLAS!$J$4:$L$9,3,FALSE)</f>
        <v>1320</v>
      </c>
      <c r="V452">
        <f t="shared" si="90"/>
        <v>2026</v>
      </c>
      <c r="W452" t="str">
        <f>INICIO!$C$28</f>
        <v>2026</v>
      </c>
      <c r="X452" s="268">
        <f t="shared" ref="X452:X515" si="95">V452-W452</f>
        <v>0</v>
      </c>
      <c r="Y452" s="269" t="str">
        <f>IF(X452&lt;TABLAS!$P$18,TABLAS!$Q$18,IF(X452&lt;TABLAS!$P$19,TABLAS!$Q$19,IF(X452&lt;TABLAS!$P$20,TABLAS!$Q$20,IF(X452&lt;TABLAS!$P$21,TABLAS!$Q$21,IF(X452&lt;TABLAS!$P$22,TABLAS!$Q$22,IF(X452&lt;TABLAS!$P$23,TABLAS!$Q$23,IF(X452&lt;TABLAS!$P$24,TABLAS!$Q$24,IF(X452&lt;TABLAS!$P$25,TABLAS!$Q$25,IF(X452&lt;TABLAS!$P$26,TABLAS!$Q$26,IF(X452&lt;TABLAS!$P$27,TABLAS!$Q$27,IF(X452&gt;=TABLAS!$O$28,TABLAS!$Q$28)))))))))))</f>
        <v>0 a 5</v>
      </c>
      <c r="Z452" s="262">
        <f>VLOOKUP(Y452,TABLAS!$J$18:$K$28,2,FALSE)</f>
        <v>1</v>
      </c>
      <c r="AA452" s="274" t="s">
        <v>262</v>
      </c>
      <c r="AB452" s="262">
        <f>VLOOKUP(AA452,TABLAS!$K$34:$L$39,2,FALSE)</f>
        <v>1</v>
      </c>
      <c r="AC452" s="262" t="str">
        <f>INICIO!$C$11</f>
        <v>ZONA 6</v>
      </c>
      <c r="AD452" s="263">
        <f>VLOOKUP(AC452,TABLAS!$V$18:$W$28,2,FALSE)</f>
        <v>1.1000000000000001</v>
      </c>
      <c r="AE452" s="44"/>
      <c r="AF452" s="44"/>
      <c r="AG452" s="279">
        <f t="shared" ref="AG452:AG515" si="96">S452*U452*Z452*AB452*AD452</f>
        <v>0</v>
      </c>
      <c r="AH452" s="255">
        <f>IF($AG452&lt;TABLAS!$O$4,TABLAS!$P$4,IF($AG452&lt;TABLAS!$O$5,TABLAS!$P$5,IF($AG452&lt;TABLAS!$O$6,TABLAS!$P$6,IF($AG452&gt;TABLAS!$N$7,TABLAS!$P$7))))</f>
        <v>1</v>
      </c>
      <c r="AI452" s="255">
        <f>VLOOKUP($AH452,TABLAS!$P$4:$R$7,3,FALSE)</f>
        <v>3.4999999999999996E-3</v>
      </c>
      <c r="AJ452" s="255">
        <f>VLOOKUP($AH$3,TABLAS!$P$4:$R$7,2,FALSE)</f>
        <v>0</v>
      </c>
      <c r="AK452" s="280">
        <f t="shared" ref="AK452:AK515" si="97">((AG452-AH452)*AI452)+AJ452</f>
        <v>-3.4999999999999996E-3</v>
      </c>
      <c r="AL452" s="44"/>
      <c r="AM452" s="44"/>
      <c r="AN452" s="281">
        <f t="shared" ref="AN452:AN515" si="98">ROUND(AK452,0)</f>
        <v>0</v>
      </c>
      <c r="AO452" s="44"/>
      <c r="AP452" s="235">
        <f t="shared" ref="AP452:AP515" si="99">ROUND(((AG452-AH452)*AI452)+AJ452,0)</f>
        <v>0</v>
      </c>
      <c r="AQ452" s="44"/>
      <c r="AR452" s="282">
        <f t="shared" ref="AR452:AR515" si="100">ROUND(AN452*$AR$2,0)</f>
        <v>0</v>
      </c>
      <c r="AS452" s="283">
        <f t="shared" ref="AS452:AS515" si="101">AP452-AR452</f>
        <v>0</v>
      </c>
      <c r="AT452" s="44"/>
      <c r="AU452" s="44"/>
      <c r="AV452" s="44"/>
      <c r="AW452" s="44"/>
      <c r="AX452" s="44"/>
      <c r="AY452" s="44"/>
      <c r="AZ452" s="44"/>
      <c r="BA452" s="44"/>
      <c r="BB452" s="44"/>
      <c r="BC452" s="44"/>
      <c r="BD452" s="44"/>
      <c r="BE452" s="44"/>
      <c r="BF452" s="44"/>
      <c r="BG452" s="44"/>
      <c r="BH452" s="44"/>
    </row>
    <row r="453" spans="1:60" ht="35.1" customHeight="1" thickBot="1" x14ac:dyDescent="0.45">
      <c r="A453" s="41">
        <f t="shared" ref="A453:A516" si="102">A452+1</f>
        <v>451</v>
      </c>
      <c r="B453" s="42">
        <f>Hoja2!B460</f>
        <v>0</v>
      </c>
      <c r="C453" s="14">
        <f>Hoja2!P460</f>
        <v>0</v>
      </c>
      <c r="D453" s="16">
        <f>Hoja2!C460</f>
        <v>0</v>
      </c>
      <c r="E453" s="15">
        <f>Hoja4!J460</f>
        <v>0</v>
      </c>
      <c r="F453" s="15">
        <f>Hoja4!N460</f>
        <v>0</v>
      </c>
      <c r="G453" s="15"/>
      <c r="H453" s="15">
        <f t="shared" si="91"/>
        <v>0</v>
      </c>
      <c r="I453" s="15">
        <f t="shared" si="92"/>
        <v>0</v>
      </c>
      <c r="J453" s="289" t="s">
        <v>209</v>
      </c>
      <c r="K453" s="44"/>
      <c r="L453" s="44"/>
      <c r="M453" s="44"/>
      <c r="N453" s="44"/>
      <c r="O453" s="44"/>
      <c r="P453" s="44"/>
      <c r="Q453" s="44"/>
      <c r="R453" s="44"/>
      <c r="S453" s="262">
        <f t="shared" si="93"/>
        <v>0</v>
      </c>
      <c r="T453" s="266" t="str">
        <f t="shared" si="94"/>
        <v>Economico</v>
      </c>
      <c r="U453">
        <f>VLOOKUP(T453,TABLAS!$J$4:$L$9,3,FALSE)</f>
        <v>1320</v>
      </c>
      <c r="V453">
        <f t="shared" ref="V453:V516" si="103">$V$3</f>
        <v>2026</v>
      </c>
      <c r="W453" t="str">
        <f>INICIO!$C$28</f>
        <v>2026</v>
      </c>
      <c r="X453" s="268">
        <f t="shared" si="95"/>
        <v>0</v>
      </c>
      <c r="Y453" s="269" t="str">
        <f>IF(X453&lt;TABLAS!$P$18,TABLAS!$Q$18,IF(X453&lt;TABLAS!$P$19,TABLAS!$Q$19,IF(X453&lt;TABLAS!$P$20,TABLAS!$Q$20,IF(X453&lt;TABLAS!$P$21,TABLAS!$Q$21,IF(X453&lt;TABLAS!$P$22,TABLAS!$Q$22,IF(X453&lt;TABLAS!$P$23,TABLAS!$Q$23,IF(X453&lt;TABLAS!$P$24,TABLAS!$Q$24,IF(X453&lt;TABLAS!$P$25,TABLAS!$Q$25,IF(X453&lt;TABLAS!$P$26,TABLAS!$Q$26,IF(X453&lt;TABLAS!$P$27,TABLAS!$Q$27,IF(X453&gt;=TABLAS!$O$28,TABLAS!$Q$28)))))))))))</f>
        <v>0 a 5</v>
      </c>
      <c r="Z453" s="262">
        <f>VLOOKUP(Y453,TABLAS!$J$18:$K$28,2,FALSE)</f>
        <v>1</v>
      </c>
      <c r="AA453" s="274" t="s">
        <v>262</v>
      </c>
      <c r="AB453" s="262">
        <f>VLOOKUP(AA453,TABLAS!$K$34:$L$39,2,FALSE)</f>
        <v>1</v>
      </c>
      <c r="AC453" s="262" t="str">
        <f>INICIO!$C$11</f>
        <v>ZONA 6</v>
      </c>
      <c r="AD453" s="263">
        <f>VLOOKUP(AC453,TABLAS!$V$18:$W$28,2,FALSE)</f>
        <v>1.1000000000000001</v>
      </c>
      <c r="AE453" s="44"/>
      <c r="AF453" s="44"/>
      <c r="AG453" s="279">
        <f t="shared" si="96"/>
        <v>0</v>
      </c>
      <c r="AH453" s="255">
        <f>IF($AG453&lt;TABLAS!$O$4,TABLAS!$P$4,IF($AG453&lt;TABLAS!$O$5,TABLAS!$P$5,IF($AG453&lt;TABLAS!$O$6,TABLAS!$P$6,IF($AG453&gt;TABLAS!$N$7,TABLAS!$P$7))))</f>
        <v>1</v>
      </c>
      <c r="AI453" s="255">
        <f>VLOOKUP($AH453,TABLAS!$P$4:$R$7,3,FALSE)</f>
        <v>3.4999999999999996E-3</v>
      </c>
      <c r="AJ453" s="255">
        <f>VLOOKUP($AH$3,TABLAS!$P$4:$R$7,2,FALSE)</f>
        <v>0</v>
      </c>
      <c r="AK453" s="280">
        <f t="shared" si="97"/>
        <v>-3.4999999999999996E-3</v>
      </c>
      <c r="AL453" s="44"/>
      <c r="AM453" s="44"/>
      <c r="AN453" s="281">
        <f t="shared" si="98"/>
        <v>0</v>
      </c>
      <c r="AO453" s="44"/>
      <c r="AP453" s="235">
        <f t="shared" si="99"/>
        <v>0</v>
      </c>
      <c r="AQ453" s="44"/>
      <c r="AR453" s="282">
        <f t="shared" si="100"/>
        <v>0</v>
      </c>
      <c r="AS453" s="283">
        <f t="shared" si="101"/>
        <v>0</v>
      </c>
      <c r="AT453" s="44"/>
      <c r="AU453" s="44"/>
      <c r="AV453" s="44"/>
      <c r="AW453" s="44"/>
      <c r="AX453" s="44"/>
      <c r="AY453" s="44"/>
      <c r="AZ453" s="44"/>
      <c r="BA453" s="44"/>
      <c r="BB453" s="44"/>
      <c r="BC453" s="44"/>
      <c r="BD453" s="44"/>
      <c r="BE453" s="44"/>
      <c r="BF453" s="44"/>
      <c r="BG453" s="44"/>
      <c r="BH453" s="44"/>
    </row>
    <row r="454" spans="1:60" ht="35.1" customHeight="1" thickBot="1" x14ac:dyDescent="0.45">
      <c r="A454" s="41">
        <f t="shared" si="102"/>
        <v>452</v>
      </c>
      <c r="B454" s="42">
        <f>Hoja2!B461</f>
        <v>0</v>
      </c>
      <c r="C454" s="14">
        <f>Hoja2!P461</f>
        <v>0</v>
      </c>
      <c r="D454" s="16">
        <f>Hoja2!C461</f>
        <v>0</v>
      </c>
      <c r="E454" s="15">
        <f>Hoja4!J461</f>
        <v>0</v>
      </c>
      <c r="F454" s="15">
        <f>Hoja4!N461</f>
        <v>0</v>
      </c>
      <c r="G454" s="15"/>
      <c r="H454" s="15">
        <f t="shared" si="91"/>
        <v>0</v>
      </c>
      <c r="I454" s="15">
        <f t="shared" si="92"/>
        <v>0</v>
      </c>
      <c r="J454" s="289" t="s">
        <v>209</v>
      </c>
      <c r="K454" s="44"/>
      <c r="L454" s="44"/>
      <c r="M454" s="44"/>
      <c r="N454" s="44"/>
      <c r="O454" s="44"/>
      <c r="P454" s="44"/>
      <c r="Q454" s="44"/>
      <c r="R454" s="44"/>
      <c r="S454" s="262">
        <f t="shared" si="93"/>
        <v>0</v>
      </c>
      <c r="T454" s="266" t="str">
        <f t="shared" si="94"/>
        <v>Economico</v>
      </c>
      <c r="U454">
        <f>VLOOKUP(T454,TABLAS!$J$4:$L$9,3,FALSE)</f>
        <v>1320</v>
      </c>
      <c r="V454">
        <f t="shared" si="103"/>
        <v>2026</v>
      </c>
      <c r="W454" t="str">
        <f>INICIO!$C$28</f>
        <v>2026</v>
      </c>
      <c r="X454" s="268">
        <f t="shared" si="95"/>
        <v>0</v>
      </c>
      <c r="Y454" s="269" t="str">
        <f>IF(X454&lt;TABLAS!$P$18,TABLAS!$Q$18,IF(X454&lt;TABLAS!$P$19,TABLAS!$Q$19,IF(X454&lt;TABLAS!$P$20,TABLAS!$Q$20,IF(X454&lt;TABLAS!$P$21,TABLAS!$Q$21,IF(X454&lt;TABLAS!$P$22,TABLAS!$Q$22,IF(X454&lt;TABLAS!$P$23,TABLAS!$Q$23,IF(X454&lt;TABLAS!$P$24,TABLAS!$Q$24,IF(X454&lt;TABLAS!$P$25,TABLAS!$Q$25,IF(X454&lt;TABLAS!$P$26,TABLAS!$Q$26,IF(X454&lt;TABLAS!$P$27,TABLAS!$Q$27,IF(X454&gt;=TABLAS!$O$28,TABLAS!$Q$28)))))))))))</f>
        <v>0 a 5</v>
      </c>
      <c r="Z454" s="262">
        <f>VLOOKUP(Y454,TABLAS!$J$18:$K$28,2,FALSE)</f>
        <v>1</v>
      </c>
      <c r="AA454" s="274" t="s">
        <v>262</v>
      </c>
      <c r="AB454" s="262">
        <f>VLOOKUP(AA454,TABLAS!$K$34:$L$39,2,FALSE)</f>
        <v>1</v>
      </c>
      <c r="AC454" s="262" t="str">
        <f>INICIO!$C$11</f>
        <v>ZONA 6</v>
      </c>
      <c r="AD454" s="263">
        <f>VLOOKUP(AC454,TABLAS!$V$18:$W$28,2,FALSE)</f>
        <v>1.1000000000000001</v>
      </c>
      <c r="AE454" s="44"/>
      <c r="AF454" s="44"/>
      <c r="AG454" s="279">
        <f t="shared" si="96"/>
        <v>0</v>
      </c>
      <c r="AH454" s="255">
        <f>IF($AG454&lt;TABLAS!$O$4,TABLAS!$P$4,IF($AG454&lt;TABLAS!$O$5,TABLAS!$P$5,IF($AG454&lt;TABLAS!$O$6,TABLAS!$P$6,IF($AG454&gt;TABLAS!$N$7,TABLAS!$P$7))))</f>
        <v>1</v>
      </c>
      <c r="AI454" s="255">
        <f>VLOOKUP($AH454,TABLAS!$P$4:$R$7,3,FALSE)</f>
        <v>3.4999999999999996E-3</v>
      </c>
      <c r="AJ454" s="255">
        <f>VLOOKUP($AH$3,TABLAS!$P$4:$R$7,2,FALSE)</f>
        <v>0</v>
      </c>
      <c r="AK454" s="280">
        <f t="shared" si="97"/>
        <v>-3.4999999999999996E-3</v>
      </c>
      <c r="AL454" s="44"/>
      <c r="AM454" s="44"/>
      <c r="AN454" s="281">
        <f t="shared" si="98"/>
        <v>0</v>
      </c>
      <c r="AO454" s="44"/>
      <c r="AP454" s="235">
        <f t="shared" si="99"/>
        <v>0</v>
      </c>
      <c r="AQ454" s="44"/>
      <c r="AR454" s="282">
        <f t="shared" si="100"/>
        <v>0</v>
      </c>
      <c r="AS454" s="283">
        <f t="shared" si="101"/>
        <v>0</v>
      </c>
      <c r="AT454" s="44"/>
      <c r="AU454" s="44"/>
      <c r="AV454" s="44"/>
      <c r="AW454" s="44"/>
      <c r="AX454" s="44"/>
      <c r="AY454" s="44"/>
      <c r="AZ454" s="44"/>
      <c r="BA454" s="44"/>
      <c r="BB454" s="44"/>
      <c r="BC454" s="44"/>
      <c r="BD454" s="44"/>
      <c r="BE454" s="44"/>
      <c r="BF454" s="44"/>
      <c r="BG454" s="44"/>
      <c r="BH454" s="44"/>
    </row>
    <row r="455" spans="1:60" ht="35.1" customHeight="1" thickBot="1" x14ac:dyDescent="0.45">
      <c r="A455" s="41">
        <f t="shared" si="102"/>
        <v>453</v>
      </c>
      <c r="B455" s="42">
        <f>Hoja2!B462</f>
        <v>0</v>
      </c>
      <c r="C455" s="14">
        <f>Hoja2!P462</f>
        <v>0</v>
      </c>
      <c r="D455" s="16">
        <f>Hoja2!C462</f>
        <v>0</v>
      </c>
      <c r="E455" s="15">
        <f>Hoja4!J462</f>
        <v>0</v>
      </c>
      <c r="F455" s="15">
        <f>Hoja4!N462</f>
        <v>0</v>
      </c>
      <c r="G455" s="15"/>
      <c r="H455" s="15">
        <f t="shared" si="91"/>
        <v>0</v>
      </c>
      <c r="I455" s="15">
        <f t="shared" si="92"/>
        <v>0</v>
      </c>
      <c r="J455" s="289" t="s">
        <v>209</v>
      </c>
      <c r="K455" s="44"/>
      <c r="L455" s="44"/>
      <c r="M455" s="44"/>
      <c r="N455" s="44"/>
      <c r="O455" s="44"/>
      <c r="P455" s="44"/>
      <c r="Q455" s="44"/>
      <c r="R455" s="44"/>
      <c r="S455" s="262">
        <f t="shared" si="93"/>
        <v>0</v>
      </c>
      <c r="T455" s="266" t="str">
        <f t="shared" si="94"/>
        <v>Economico</v>
      </c>
      <c r="U455">
        <f>VLOOKUP(T455,TABLAS!$J$4:$L$9,3,FALSE)</f>
        <v>1320</v>
      </c>
      <c r="V455">
        <f t="shared" si="103"/>
        <v>2026</v>
      </c>
      <c r="W455" t="str">
        <f>INICIO!$C$28</f>
        <v>2026</v>
      </c>
      <c r="X455" s="268">
        <f t="shared" si="95"/>
        <v>0</v>
      </c>
      <c r="Y455" s="269" t="str">
        <f>IF(X455&lt;TABLAS!$P$18,TABLAS!$Q$18,IF(X455&lt;TABLAS!$P$19,TABLAS!$Q$19,IF(X455&lt;TABLAS!$P$20,TABLAS!$Q$20,IF(X455&lt;TABLAS!$P$21,TABLAS!$Q$21,IF(X455&lt;TABLAS!$P$22,TABLAS!$Q$22,IF(X455&lt;TABLAS!$P$23,TABLAS!$Q$23,IF(X455&lt;TABLAS!$P$24,TABLAS!$Q$24,IF(X455&lt;TABLAS!$P$25,TABLAS!$Q$25,IF(X455&lt;TABLAS!$P$26,TABLAS!$Q$26,IF(X455&lt;TABLAS!$P$27,TABLAS!$Q$27,IF(X455&gt;=TABLAS!$O$28,TABLAS!$Q$28)))))))))))</f>
        <v>0 a 5</v>
      </c>
      <c r="Z455" s="262">
        <f>VLOOKUP(Y455,TABLAS!$J$18:$K$28,2,FALSE)</f>
        <v>1</v>
      </c>
      <c r="AA455" s="274" t="s">
        <v>262</v>
      </c>
      <c r="AB455" s="262">
        <f>VLOOKUP(AA455,TABLAS!$K$34:$L$39,2,FALSE)</f>
        <v>1</v>
      </c>
      <c r="AC455" s="262" t="str">
        <f>INICIO!$C$11</f>
        <v>ZONA 6</v>
      </c>
      <c r="AD455" s="263">
        <f>VLOOKUP(AC455,TABLAS!$V$18:$W$28,2,FALSE)</f>
        <v>1.1000000000000001</v>
      </c>
      <c r="AE455" s="44"/>
      <c r="AF455" s="44"/>
      <c r="AG455" s="279">
        <f t="shared" si="96"/>
        <v>0</v>
      </c>
      <c r="AH455" s="255">
        <f>IF($AG455&lt;TABLAS!$O$4,TABLAS!$P$4,IF($AG455&lt;TABLAS!$O$5,TABLAS!$P$5,IF($AG455&lt;TABLAS!$O$6,TABLAS!$P$6,IF($AG455&gt;TABLAS!$N$7,TABLAS!$P$7))))</f>
        <v>1</v>
      </c>
      <c r="AI455" s="255">
        <f>VLOOKUP($AH455,TABLAS!$P$4:$R$7,3,FALSE)</f>
        <v>3.4999999999999996E-3</v>
      </c>
      <c r="AJ455" s="255">
        <f>VLOOKUP($AH$3,TABLAS!$P$4:$R$7,2,FALSE)</f>
        <v>0</v>
      </c>
      <c r="AK455" s="280">
        <f t="shared" si="97"/>
        <v>-3.4999999999999996E-3</v>
      </c>
      <c r="AL455" s="44"/>
      <c r="AM455" s="44"/>
      <c r="AN455" s="281">
        <f t="shared" si="98"/>
        <v>0</v>
      </c>
      <c r="AO455" s="44"/>
      <c r="AP455" s="235">
        <f t="shared" si="99"/>
        <v>0</v>
      </c>
      <c r="AQ455" s="44"/>
      <c r="AR455" s="282">
        <f t="shared" si="100"/>
        <v>0</v>
      </c>
      <c r="AS455" s="283">
        <f t="shared" si="101"/>
        <v>0</v>
      </c>
      <c r="AT455" s="44"/>
      <c r="AU455" s="44"/>
      <c r="AV455" s="44"/>
      <c r="AW455" s="44"/>
      <c r="AX455" s="44"/>
      <c r="AY455" s="44"/>
      <c r="AZ455" s="44"/>
      <c r="BA455" s="44"/>
      <c r="BB455" s="44"/>
      <c r="BC455" s="44"/>
      <c r="BD455" s="44"/>
      <c r="BE455" s="44"/>
      <c r="BF455" s="44"/>
      <c r="BG455" s="44"/>
      <c r="BH455" s="44"/>
    </row>
    <row r="456" spans="1:60" ht="35.1" customHeight="1" thickBot="1" x14ac:dyDescent="0.45">
      <c r="A456" s="41">
        <f t="shared" si="102"/>
        <v>454</v>
      </c>
      <c r="B456" s="42">
        <f>Hoja2!B463</f>
        <v>0</v>
      </c>
      <c r="C456" s="14">
        <f>Hoja2!P463</f>
        <v>0</v>
      </c>
      <c r="D456" s="16">
        <f>Hoja2!C463</f>
        <v>0</v>
      </c>
      <c r="E456" s="15">
        <f>Hoja4!J463</f>
        <v>0</v>
      </c>
      <c r="F456" s="15">
        <f>Hoja4!N463</f>
        <v>0</v>
      </c>
      <c r="G456" s="15"/>
      <c r="H456" s="15">
        <f t="shared" si="91"/>
        <v>0</v>
      </c>
      <c r="I456" s="15">
        <f t="shared" si="92"/>
        <v>0</v>
      </c>
      <c r="J456" s="289" t="s">
        <v>209</v>
      </c>
      <c r="K456" s="44"/>
      <c r="L456" s="44"/>
      <c r="M456" s="44"/>
      <c r="N456" s="44"/>
      <c r="O456" s="44"/>
      <c r="P456" s="44"/>
      <c r="Q456" s="44"/>
      <c r="R456" s="44"/>
      <c r="S456" s="262">
        <f t="shared" si="93"/>
        <v>0</v>
      </c>
      <c r="T456" s="266" t="str">
        <f t="shared" si="94"/>
        <v>Economico</v>
      </c>
      <c r="U456">
        <f>VLOOKUP(T456,TABLAS!$J$4:$L$9,3,FALSE)</f>
        <v>1320</v>
      </c>
      <c r="V456">
        <f t="shared" si="103"/>
        <v>2026</v>
      </c>
      <c r="W456" t="str">
        <f>INICIO!$C$28</f>
        <v>2026</v>
      </c>
      <c r="X456" s="268">
        <f t="shared" si="95"/>
        <v>0</v>
      </c>
      <c r="Y456" s="269" t="str">
        <f>IF(X456&lt;TABLAS!$P$18,TABLAS!$Q$18,IF(X456&lt;TABLAS!$P$19,TABLAS!$Q$19,IF(X456&lt;TABLAS!$P$20,TABLAS!$Q$20,IF(X456&lt;TABLAS!$P$21,TABLAS!$Q$21,IF(X456&lt;TABLAS!$P$22,TABLAS!$Q$22,IF(X456&lt;TABLAS!$P$23,TABLAS!$Q$23,IF(X456&lt;TABLAS!$P$24,TABLAS!$Q$24,IF(X456&lt;TABLAS!$P$25,TABLAS!$Q$25,IF(X456&lt;TABLAS!$P$26,TABLAS!$Q$26,IF(X456&lt;TABLAS!$P$27,TABLAS!$Q$27,IF(X456&gt;=TABLAS!$O$28,TABLAS!$Q$28)))))))))))</f>
        <v>0 a 5</v>
      </c>
      <c r="Z456" s="262">
        <f>VLOOKUP(Y456,TABLAS!$J$18:$K$28,2,FALSE)</f>
        <v>1</v>
      </c>
      <c r="AA456" s="274" t="s">
        <v>262</v>
      </c>
      <c r="AB456" s="262">
        <f>VLOOKUP(AA456,TABLAS!$K$34:$L$39,2,FALSE)</f>
        <v>1</v>
      </c>
      <c r="AC456" s="262" t="str">
        <f>INICIO!$C$11</f>
        <v>ZONA 6</v>
      </c>
      <c r="AD456" s="263">
        <f>VLOOKUP(AC456,TABLAS!$V$18:$W$28,2,FALSE)</f>
        <v>1.1000000000000001</v>
      </c>
      <c r="AE456" s="44"/>
      <c r="AF456" s="44"/>
      <c r="AG456" s="279">
        <f t="shared" si="96"/>
        <v>0</v>
      </c>
      <c r="AH456" s="255">
        <f>IF($AG456&lt;TABLAS!$O$4,TABLAS!$P$4,IF($AG456&lt;TABLAS!$O$5,TABLAS!$P$5,IF($AG456&lt;TABLAS!$O$6,TABLAS!$P$6,IF($AG456&gt;TABLAS!$N$7,TABLAS!$P$7))))</f>
        <v>1</v>
      </c>
      <c r="AI456" s="255">
        <f>VLOOKUP($AH456,TABLAS!$P$4:$R$7,3,FALSE)</f>
        <v>3.4999999999999996E-3</v>
      </c>
      <c r="AJ456" s="255">
        <f>VLOOKUP($AH$3,TABLAS!$P$4:$R$7,2,FALSE)</f>
        <v>0</v>
      </c>
      <c r="AK456" s="280">
        <f t="shared" si="97"/>
        <v>-3.4999999999999996E-3</v>
      </c>
      <c r="AL456" s="44"/>
      <c r="AM456" s="44"/>
      <c r="AN456" s="281">
        <f t="shared" si="98"/>
        <v>0</v>
      </c>
      <c r="AO456" s="44"/>
      <c r="AP456" s="235">
        <f t="shared" si="99"/>
        <v>0</v>
      </c>
      <c r="AQ456" s="44"/>
      <c r="AR456" s="282">
        <f t="shared" si="100"/>
        <v>0</v>
      </c>
      <c r="AS456" s="283">
        <f t="shared" si="101"/>
        <v>0</v>
      </c>
      <c r="AT456" s="44"/>
      <c r="AU456" s="44"/>
      <c r="AV456" s="44"/>
      <c r="AW456" s="44"/>
      <c r="AX456" s="44"/>
      <c r="AY456" s="44"/>
      <c r="AZ456" s="44"/>
      <c r="BA456" s="44"/>
      <c r="BB456" s="44"/>
      <c r="BC456" s="44"/>
      <c r="BD456" s="44"/>
      <c r="BE456" s="44"/>
      <c r="BF456" s="44"/>
      <c r="BG456" s="44"/>
      <c r="BH456" s="44"/>
    </row>
    <row r="457" spans="1:60" ht="35.1" customHeight="1" thickBot="1" x14ac:dyDescent="0.45">
      <c r="A457" s="22">
        <f t="shared" si="102"/>
        <v>455</v>
      </c>
      <c r="B457" s="43">
        <f>Hoja2!B464</f>
        <v>0</v>
      </c>
      <c r="C457" s="38">
        <f>Hoja2!P464</f>
        <v>0</v>
      </c>
      <c r="D457" s="39">
        <f>Hoja2!C464</f>
        <v>0</v>
      </c>
      <c r="E457" s="40">
        <f>Hoja4!J464</f>
        <v>0</v>
      </c>
      <c r="F457" s="40">
        <f>Hoja4!N464</f>
        <v>0</v>
      </c>
      <c r="G457" s="40"/>
      <c r="H457" s="40">
        <f t="shared" si="91"/>
        <v>0</v>
      </c>
      <c r="I457" s="40">
        <f t="shared" si="92"/>
        <v>0</v>
      </c>
      <c r="J457" s="290" t="s">
        <v>209</v>
      </c>
      <c r="K457" s="44"/>
      <c r="L457" s="44"/>
      <c r="M457" s="44"/>
      <c r="N457" s="44"/>
      <c r="O457" s="44"/>
      <c r="P457" s="44"/>
      <c r="Q457" s="44"/>
      <c r="R457" s="44"/>
      <c r="S457" s="262">
        <f t="shared" si="93"/>
        <v>0</v>
      </c>
      <c r="T457" s="266" t="str">
        <f t="shared" si="94"/>
        <v>Economico</v>
      </c>
      <c r="U457">
        <f>VLOOKUP(T457,TABLAS!$J$4:$L$9,3,FALSE)</f>
        <v>1320</v>
      </c>
      <c r="V457">
        <f t="shared" si="103"/>
        <v>2026</v>
      </c>
      <c r="W457" t="str">
        <f>INICIO!$C$28</f>
        <v>2026</v>
      </c>
      <c r="X457" s="268">
        <f t="shared" si="95"/>
        <v>0</v>
      </c>
      <c r="Y457" s="269" t="str">
        <f>IF(X457&lt;TABLAS!$P$18,TABLAS!$Q$18,IF(X457&lt;TABLAS!$P$19,TABLAS!$Q$19,IF(X457&lt;TABLAS!$P$20,TABLAS!$Q$20,IF(X457&lt;TABLAS!$P$21,TABLAS!$Q$21,IF(X457&lt;TABLAS!$P$22,TABLAS!$Q$22,IF(X457&lt;TABLAS!$P$23,TABLAS!$Q$23,IF(X457&lt;TABLAS!$P$24,TABLAS!$Q$24,IF(X457&lt;TABLAS!$P$25,TABLAS!$Q$25,IF(X457&lt;TABLAS!$P$26,TABLAS!$Q$26,IF(X457&lt;TABLAS!$P$27,TABLAS!$Q$27,IF(X457&gt;=TABLAS!$O$28,TABLAS!$Q$28)))))))))))</f>
        <v>0 a 5</v>
      </c>
      <c r="Z457" s="262">
        <f>VLOOKUP(Y457,TABLAS!$J$18:$K$28,2,FALSE)</f>
        <v>1</v>
      </c>
      <c r="AA457" s="274" t="s">
        <v>262</v>
      </c>
      <c r="AB457" s="262">
        <f>VLOOKUP(AA457,TABLAS!$K$34:$L$39,2,FALSE)</f>
        <v>1</v>
      </c>
      <c r="AC457" s="262" t="str">
        <f>INICIO!$C$11</f>
        <v>ZONA 6</v>
      </c>
      <c r="AD457" s="263">
        <f>VLOOKUP(AC457,TABLAS!$V$18:$W$28,2,FALSE)</f>
        <v>1.1000000000000001</v>
      </c>
      <c r="AE457" s="44"/>
      <c r="AF457" s="44"/>
      <c r="AG457" s="279">
        <f t="shared" si="96"/>
        <v>0</v>
      </c>
      <c r="AH457" s="255">
        <f>IF($AG457&lt;TABLAS!$O$4,TABLAS!$P$4,IF($AG457&lt;TABLAS!$O$5,TABLAS!$P$5,IF($AG457&lt;TABLAS!$O$6,TABLAS!$P$6,IF($AG457&gt;TABLAS!$N$7,TABLAS!$P$7))))</f>
        <v>1</v>
      </c>
      <c r="AI457" s="255">
        <f>VLOOKUP($AH457,TABLAS!$P$4:$R$7,3,FALSE)</f>
        <v>3.4999999999999996E-3</v>
      </c>
      <c r="AJ457" s="255">
        <f>VLOOKUP($AH$3,TABLAS!$P$4:$R$7,2,FALSE)</f>
        <v>0</v>
      </c>
      <c r="AK457" s="280">
        <f t="shared" si="97"/>
        <v>-3.4999999999999996E-3</v>
      </c>
      <c r="AL457" s="44"/>
      <c r="AM457" s="44"/>
      <c r="AN457" s="281">
        <f t="shared" si="98"/>
        <v>0</v>
      </c>
      <c r="AO457" s="44"/>
      <c r="AP457" s="235">
        <f t="shared" si="99"/>
        <v>0</v>
      </c>
      <c r="AQ457" s="44"/>
      <c r="AR457" s="282">
        <f t="shared" si="100"/>
        <v>0</v>
      </c>
      <c r="AS457" s="283">
        <f t="shared" si="101"/>
        <v>0</v>
      </c>
      <c r="AT457" s="44"/>
      <c r="AU457" s="44"/>
      <c r="AV457" s="44"/>
      <c r="AW457" s="44"/>
      <c r="AX457" s="44"/>
      <c r="AY457" s="44"/>
      <c r="AZ457" s="44"/>
      <c r="BA457" s="44"/>
      <c r="BB457" s="44"/>
      <c r="BC457" s="44"/>
      <c r="BD457" s="44"/>
      <c r="BE457" s="44"/>
      <c r="BF457" s="44"/>
      <c r="BG457" s="44"/>
      <c r="BH457" s="44"/>
    </row>
    <row r="458" spans="1:60" ht="35.1" customHeight="1" thickBot="1" x14ac:dyDescent="0.45">
      <c r="A458" s="41">
        <f t="shared" si="102"/>
        <v>456</v>
      </c>
      <c r="B458" s="42">
        <f>Hoja2!B465</f>
        <v>0</v>
      </c>
      <c r="C458" s="14">
        <f>Hoja2!P465</f>
        <v>0</v>
      </c>
      <c r="D458" s="16">
        <f>Hoja2!C465</f>
        <v>0</v>
      </c>
      <c r="E458" s="15">
        <f>Hoja4!J465</f>
        <v>0</v>
      </c>
      <c r="F458" s="15">
        <f>Hoja4!N465</f>
        <v>0</v>
      </c>
      <c r="G458" s="15"/>
      <c r="H458" s="15">
        <f t="shared" si="91"/>
        <v>0</v>
      </c>
      <c r="I458" s="15">
        <f t="shared" si="92"/>
        <v>0</v>
      </c>
      <c r="J458" s="289" t="s">
        <v>209</v>
      </c>
      <c r="K458" s="44"/>
      <c r="L458" s="44"/>
      <c r="M458" s="44"/>
      <c r="N458" s="44"/>
      <c r="O458" s="44"/>
      <c r="P458" s="44"/>
      <c r="Q458" s="44"/>
      <c r="R458" s="44"/>
      <c r="S458" s="262">
        <f t="shared" si="93"/>
        <v>0</v>
      </c>
      <c r="T458" s="266" t="str">
        <f t="shared" si="94"/>
        <v>Economico</v>
      </c>
      <c r="U458">
        <f>VLOOKUP(T458,TABLAS!$J$4:$L$9,3,FALSE)</f>
        <v>1320</v>
      </c>
      <c r="V458">
        <f t="shared" si="103"/>
        <v>2026</v>
      </c>
      <c r="W458" t="str">
        <f>INICIO!$C$28</f>
        <v>2026</v>
      </c>
      <c r="X458" s="268">
        <f t="shared" si="95"/>
        <v>0</v>
      </c>
      <c r="Y458" s="269" t="str">
        <f>IF(X458&lt;TABLAS!$P$18,TABLAS!$Q$18,IF(X458&lt;TABLAS!$P$19,TABLAS!$Q$19,IF(X458&lt;TABLAS!$P$20,TABLAS!$Q$20,IF(X458&lt;TABLAS!$P$21,TABLAS!$Q$21,IF(X458&lt;TABLAS!$P$22,TABLAS!$Q$22,IF(X458&lt;TABLAS!$P$23,TABLAS!$Q$23,IF(X458&lt;TABLAS!$P$24,TABLAS!$Q$24,IF(X458&lt;TABLAS!$P$25,TABLAS!$Q$25,IF(X458&lt;TABLAS!$P$26,TABLAS!$Q$26,IF(X458&lt;TABLAS!$P$27,TABLAS!$Q$27,IF(X458&gt;=TABLAS!$O$28,TABLAS!$Q$28)))))))))))</f>
        <v>0 a 5</v>
      </c>
      <c r="Z458" s="262">
        <f>VLOOKUP(Y458,TABLAS!$J$18:$K$28,2,FALSE)</f>
        <v>1</v>
      </c>
      <c r="AA458" s="274" t="s">
        <v>262</v>
      </c>
      <c r="AB458" s="262">
        <f>VLOOKUP(AA458,TABLAS!$K$34:$L$39,2,FALSE)</f>
        <v>1</v>
      </c>
      <c r="AC458" s="262" t="str">
        <f>INICIO!$C$11</f>
        <v>ZONA 6</v>
      </c>
      <c r="AD458" s="263">
        <f>VLOOKUP(AC458,TABLAS!$V$18:$W$28,2,FALSE)</f>
        <v>1.1000000000000001</v>
      </c>
      <c r="AE458" s="44"/>
      <c r="AF458" s="44"/>
      <c r="AG458" s="279">
        <f t="shared" si="96"/>
        <v>0</v>
      </c>
      <c r="AH458" s="255">
        <f>IF($AG458&lt;TABLAS!$O$4,TABLAS!$P$4,IF($AG458&lt;TABLAS!$O$5,TABLAS!$P$5,IF($AG458&lt;TABLAS!$O$6,TABLAS!$P$6,IF($AG458&gt;TABLAS!$N$7,TABLAS!$P$7))))</f>
        <v>1</v>
      </c>
      <c r="AI458" s="255">
        <f>VLOOKUP($AH458,TABLAS!$P$4:$R$7,3,FALSE)</f>
        <v>3.4999999999999996E-3</v>
      </c>
      <c r="AJ458" s="255">
        <f>VLOOKUP($AH$3,TABLAS!$P$4:$R$7,2,FALSE)</f>
        <v>0</v>
      </c>
      <c r="AK458" s="280">
        <f t="shared" si="97"/>
        <v>-3.4999999999999996E-3</v>
      </c>
      <c r="AL458" s="44"/>
      <c r="AM458" s="44"/>
      <c r="AN458" s="281">
        <f t="shared" si="98"/>
        <v>0</v>
      </c>
      <c r="AO458" s="44"/>
      <c r="AP458" s="235">
        <f t="shared" si="99"/>
        <v>0</v>
      </c>
      <c r="AQ458" s="44"/>
      <c r="AR458" s="282">
        <f t="shared" si="100"/>
        <v>0</v>
      </c>
      <c r="AS458" s="283">
        <f t="shared" si="101"/>
        <v>0</v>
      </c>
      <c r="AT458" s="44"/>
      <c r="AU458" s="44"/>
      <c r="AV458" s="44"/>
      <c r="AW458" s="44"/>
      <c r="AX458" s="44"/>
      <c r="AY458" s="44"/>
      <c r="AZ458" s="44"/>
      <c r="BA458" s="44"/>
      <c r="BB458" s="44"/>
      <c r="BC458" s="44"/>
      <c r="BD458" s="44"/>
      <c r="BE458" s="44"/>
      <c r="BF458" s="44"/>
      <c r="BG458" s="44"/>
      <c r="BH458" s="44"/>
    </row>
    <row r="459" spans="1:60" ht="35.1" customHeight="1" thickBot="1" x14ac:dyDescent="0.45">
      <c r="A459" s="41">
        <f t="shared" si="102"/>
        <v>457</v>
      </c>
      <c r="B459" s="42">
        <f>Hoja2!B466</f>
        <v>0</v>
      </c>
      <c r="C459" s="14">
        <f>Hoja2!P466</f>
        <v>0</v>
      </c>
      <c r="D459" s="16">
        <f>Hoja2!C466</f>
        <v>0</v>
      </c>
      <c r="E459" s="15">
        <f>Hoja4!J466</f>
        <v>0</v>
      </c>
      <c r="F459" s="15">
        <f>Hoja4!N466</f>
        <v>0</v>
      </c>
      <c r="G459" s="15"/>
      <c r="H459" s="15">
        <f t="shared" si="91"/>
        <v>0</v>
      </c>
      <c r="I459" s="15">
        <f t="shared" si="92"/>
        <v>0</v>
      </c>
      <c r="J459" s="289" t="s">
        <v>209</v>
      </c>
      <c r="K459" s="44"/>
      <c r="L459" s="44"/>
      <c r="M459" s="44"/>
      <c r="N459" s="44"/>
      <c r="O459" s="44"/>
      <c r="P459" s="44"/>
      <c r="Q459" s="44"/>
      <c r="R459" s="44"/>
      <c r="S459" s="262">
        <f t="shared" si="93"/>
        <v>0</v>
      </c>
      <c r="T459" s="266" t="str">
        <f t="shared" si="94"/>
        <v>Economico</v>
      </c>
      <c r="U459">
        <f>VLOOKUP(T459,TABLAS!$J$4:$L$9,3,FALSE)</f>
        <v>1320</v>
      </c>
      <c r="V459">
        <f t="shared" si="103"/>
        <v>2026</v>
      </c>
      <c r="W459" t="str">
        <f>INICIO!$C$28</f>
        <v>2026</v>
      </c>
      <c r="X459" s="268">
        <f t="shared" si="95"/>
        <v>0</v>
      </c>
      <c r="Y459" s="269" t="str">
        <f>IF(X459&lt;TABLAS!$P$18,TABLAS!$Q$18,IF(X459&lt;TABLAS!$P$19,TABLAS!$Q$19,IF(X459&lt;TABLAS!$P$20,TABLAS!$Q$20,IF(X459&lt;TABLAS!$P$21,TABLAS!$Q$21,IF(X459&lt;TABLAS!$P$22,TABLAS!$Q$22,IF(X459&lt;TABLAS!$P$23,TABLAS!$Q$23,IF(X459&lt;TABLAS!$P$24,TABLAS!$Q$24,IF(X459&lt;TABLAS!$P$25,TABLAS!$Q$25,IF(X459&lt;TABLAS!$P$26,TABLAS!$Q$26,IF(X459&lt;TABLAS!$P$27,TABLAS!$Q$27,IF(X459&gt;=TABLAS!$O$28,TABLAS!$Q$28)))))))))))</f>
        <v>0 a 5</v>
      </c>
      <c r="Z459" s="262">
        <f>VLOOKUP(Y459,TABLAS!$J$18:$K$28,2,FALSE)</f>
        <v>1</v>
      </c>
      <c r="AA459" s="274" t="s">
        <v>262</v>
      </c>
      <c r="AB459" s="262">
        <f>VLOOKUP(AA459,TABLAS!$K$34:$L$39,2,FALSE)</f>
        <v>1</v>
      </c>
      <c r="AC459" s="262" t="str">
        <f>INICIO!$C$11</f>
        <v>ZONA 6</v>
      </c>
      <c r="AD459" s="263">
        <f>VLOOKUP(AC459,TABLAS!$V$18:$W$28,2,FALSE)</f>
        <v>1.1000000000000001</v>
      </c>
      <c r="AE459" s="44"/>
      <c r="AF459" s="44"/>
      <c r="AG459" s="279">
        <f t="shared" si="96"/>
        <v>0</v>
      </c>
      <c r="AH459" s="255">
        <f>IF($AG459&lt;TABLAS!$O$4,TABLAS!$P$4,IF($AG459&lt;TABLAS!$O$5,TABLAS!$P$5,IF($AG459&lt;TABLAS!$O$6,TABLAS!$P$6,IF($AG459&gt;TABLAS!$N$7,TABLAS!$P$7))))</f>
        <v>1</v>
      </c>
      <c r="AI459" s="255">
        <f>VLOOKUP($AH459,TABLAS!$P$4:$R$7,3,FALSE)</f>
        <v>3.4999999999999996E-3</v>
      </c>
      <c r="AJ459" s="255">
        <f>VLOOKUP($AH$3,TABLAS!$P$4:$R$7,2,FALSE)</f>
        <v>0</v>
      </c>
      <c r="AK459" s="280">
        <f t="shared" si="97"/>
        <v>-3.4999999999999996E-3</v>
      </c>
      <c r="AL459" s="44"/>
      <c r="AM459" s="44"/>
      <c r="AN459" s="281">
        <f t="shared" si="98"/>
        <v>0</v>
      </c>
      <c r="AO459" s="44"/>
      <c r="AP459" s="235">
        <f t="shared" si="99"/>
        <v>0</v>
      </c>
      <c r="AQ459" s="44"/>
      <c r="AR459" s="282">
        <f t="shared" si="100"/>
        <v>0</v>
      </c>
      <c r="AS459" s="283">
        <f t="shared" si="101"/>
        <v>0</v>
      </c>
      <c r="AT459" s="44"/>
      <c r="AU459" s="44"/>
      <c r="AV459" s="44"/>
      <c r="AW459" s="44"/>
      <c r="AX459" s="44"/>
      <c r="AY459" s="44"/>
      <c r="AZ459" s="44"/>
      <c r="BA459" s="44"/>
      <c r="BB459" s="44"/>
      <c r="BC459" s="44"/>
      <c r="BD459" s="44"/>
      <c r="BE459" s="44"/>
      <c r="BF459" s="44"/>
      <c r="BG459" s="44"/>
      <c r="BH459" s="44"/>
    </row>
    <row r="460" spans="1:60" ht="35.1" customHeight="1" thickBot="1" x14ac:dyDescent="0.45">
      <c r="A460" s="41">
        <f t="shared" si="102"/>
        <v>458</v>
      </c>
      <c r="B460" s="42">
        <f>Hoja2!B467</f>
        <v>0</v>
      </c>
      <c r="C460" s="14">
        <f>Hoja2!P467</f>
        <v>0</v>
      </c>
      <c r="D460" s="16">
        <f>Hoja2!C467</f>
        <v>0</v>
      </c>
      <c r="E460" s="15">
        <f>Hoja4!J467</f>
        <v>0</v>
      </c>
      <c r="F460" s="15">
        <f>Hoja4!N467</f>
        <v>0</v>
      </c>
      <c r="G460" s="15"/>
      <c r="H460" s="15">
        <f t="shared" si="91"/>
        <v>0</v>
      </c>
      <c r="I460" s="15">
        <f t="shared" si="92"/>
        <v>0</v>
      </c>
      <c r="J460" s="289" t="s">
        <v>209</v>
      </c>
      <c r="K460" s="44"/>
      <c r="L460" s="44"/>
      <c r="M460" s="44"/>
      <c r="N460" s="44"/>
      <c r="O460" s="44"/>
      <c r="P460" s="44"/>
      <c r="Q460" s="44"/>
      <c r="R460" s="44"/>
      <c r="S460" s="262">
        <f t="shared" si="93"/>
        <v>0</v>
      </c>
      <c r="T460" s="266" t="str">
        <f t="shared" si="94"/>
        <v>Economico</v>
      </c>
      <c r="U460">
        <f>VLOOKUP(T460,TABLAS!$J$4:$L$9,3,FALSE)</f>
        <v>1320</v>
      </c>
      <c r="V460">
        <f t="shared" si="103"/>
        <v>2026</v>
      </c>
      <c r="W460" t="str">
        <f>INICIO!$C$28</f>
        <v>2026</v>
      </c>
      <c r="X460" s="268">
        <f t="shared" si="95"/>
        <v>0</v>
      </c>
      <c r="Y460" s="269" t="str">
        <f>IF(X460&lt;TABLAS!$P$18,TABLAS!$Q$18,IF(X460&lt;TABLAS!$P$19,TABLAS!$Q$19,IF(X460&lt;TABLAS!$P$20,TABLAS!$Q$20,IF(X460&lt;TABLAS!$P$21,TABLAS!$Q$21,IF(X460&lt;TABLAS!$P$22,TABLAS!$Q$22,IF(X460&lt;TABLAS!$P$23,TABLAS!$Q$23,IF(X460&lt;TABLAS!$P$24,TABLAS!$Q$24,IF(X460&lt;TABLAS!$P$25,TABLAS!$Q$25,IF(X460&lt;TABLAS!$P$26,TABLAS!$Q$26,IF(X460&lt;TABLAS!$P$27,TABLAS!$Q$27,IF(X460&gt;=TABLAS!$O$28,TABLAS!$Q$28)))))))))))</f>
        <v>0 a 5</v>
      </c>
      <c r="Z460" s="262">
        <f>VLOOKUP(Y460,TABLAS!$J$18:$K$28,2,FALSE)</f>
        <v>1</v>
      </c>
      <c r="AA460" s="274" t="s">
        <v>262</v>
      </c>
      <c r="AB460" s="262">
        <f>VLOOKUP(AA460,TABLAS!$K$34:$L$39,2,FALSE)</f>
        <v>1</v>
      </c>
      <c r="AC460" s="262" t="str">
        <f>INICIO!$C$11</f>
        <v>ZONA 6</v>
      </c>
      <c r="AD460" s="263">
        <f>VLOOKUP(AC460,TABLAS!$V$18:$W$28,2,FALSE)</f>
        <v>1.1000000000000001</v>
      </c>
      <c r="AE460" s="44"/>
      <c r="AF460" s="44"/>
      <c r="AG460" s="279">
        <f t="shared" si="96"/>
        <v>0</v>
      </c>
      <c r="AH460" s="255">
        <f>IF($AG460&lt;TABLAS!$O$4,TABLAS!$P$4,IF($AG460&lt;TABLAS!$O$5,TABLAS!$P$5,IF($AG460&lt;TABLAS!$O$6,TABLAS!$P$6,IF($AG460&gt;TABLAS!$N$7,TABLAS!$P$7))))</f>
        <v>1</v>
      </c>
      <c r="AI460" s="255">
        <f>VLOOKUP($AH460,TABLAS!$P$4:$R$7,3,FALSE)</f>
        <v>3.4999999999999996E-3</v>
      </c>
      <c r="AJ460" s="255">
        <f>VLOOKUP($AH$3,TABLAS!$P$4:$R$7,2,FALSE)</f>
        <v>0</v>
      </c>
      <c r="AK460" s="280">
        <f t="shared" si="97"/>
        <v>-3.4999999999999996E-3</v>
      </c>
      <c r="AL460" s="44"/>
      <c r="AM460" s="44"/>
      <c r="AN460" s="281">
        <f t="shared" si="98"/>
        <v>0</v>
      </c>
      <c r="AO460" s="44"/>
      <c r="AP460" s="235">
        <f t="shared" si="99"/>
        <v>0</v>
      </c>
      <c r="AQ460" s="44"/>
      <c r="AR460" s="282">
        <f t="shared" si="100"/>
        <v>0</v>
      </c>
      <c r="AS460" s="283">
        <f t="shared" si="101"/>
        <v>0</v>
      </c>
      <c r="AT460" s="44"/>
      <c r="AU460" s="44"/>
      <c r="AV460" s="44"/>
      <c r="AW460" s="44"/>
      <c r="AX460" s="44"/>
      <c r="AY460" s="44"/>
      <c r="AZ460" s="44"/>
      <c r="BA460" s="44"/>
      <c r="BB460" s="44"/>
      <c r="BC460" s="44"/>
      <c r="BD460" s="44"/>
      <c r="BE460" s="44"/>
      <c r="BF460" s="44"/>
      <c r="BG460" s="44"/>
      <c r="BH460" s="44"/>
    </row>
    <row r="461" spans="1:60" ht="35.1" customHeight="1" thickBot="1" x14ac:dyDescent="0.45">
      <c r="A461" s="41">
        <f t="shared" si="102"/>
        <v>459</v>
      </c>
      <c r="B461" s="42">
        <f>Hoja2!B468</f>
        <v>0</v>
      </c>
      <c r="C461" s="14">
        <f>Hoja2!P468</f>
        <v>0</v>
      </c>
      <c r="D461" s="16">
        <f>Hoja2!C468</f>
        <v>0</v>
      </c>
      <c r="E461" s="15">
        <f>Hoja4!J468</f>
        <v>0</v>
      </c>
      <c r="F461" s="15">
        <f>Hoja4!N468</f>
        <v>0</v>
      </c>
      <c r="G461" s="15"/>
      <c r="H461" s="15">
        <f t="shared" si="91"/>
        <v>0</v>
      </c>
      <c r="I461" s="15">
        <f t="shared" si="92"/>
        <v>0</v>
      </c>
      <c r="J461" s="289" t="s">
        <v>209</v>
      </c>
      <c r="K461" s="44"/>
      <c r="L461" s="44"/>
      <c r="M461" s="44"/>
      <c r="N461" s="44"/>
      <c r="O461" s="44"/>
      <c r="P461" s="44"/>
      <c r="Q461" s="44"/>
      <c r="R461" s="44"/>
      <c r="S461" s="262">
        <f t="shared" si="93"/>
        <v>0</v>
      </c>
      <c r="T461" s="266" t="str">
        <f t="shared" si="94"/>
        <v>Economico</v>
      </c>
      <c r="U461">
        <f>VLOOKUP(T461,TABLAS!$J$4:$L$9,3,FALSE)</f>
        <v>1320</v>
      </c>
      <c r="V461">
        <f t="shared" si="103"/>
        <v>2026</v>
      </c>
      <c r="W461" t="str">
        <f>INICIO!$C$28</f>
        <v>2026</v>
      </c>
      <c r="X461" s="268">
        <f t="shared" si="95"/>
        <v>0</v>
      </c>
      <c r="Y461" s="269" t="str">
        <f>IF(X461&lt;TABLAS!$P$18,TABLAS!$Q$18,IF(X461&lt;TABLAS!$P$19,TABLAS!$Q$19,IF(X461&lt;TABLAS!$P$20,TABLAS!$Q$20,IF(X461&lt;TABLAS!$P$21,TABLAS!$Q$21,IF(X461&lt;TABLAS!$P$22,TABLAS!$Q$22,IF(X461&lt;TABLAS!$P$23,TABLAS!$Q$23,IF(X461&lt;TABLAS!$P$24,TABLAS!$Q$24,IF(X461&lt;TABLAS!$P$25,TABLAS!$Q$25,IF(X461&lt;TABLAS!$P$26,TABLAS!$Q$26,IF(X461&lt;TABLAS!$P$27,TABLAS!$Q$27,IF(X461&gt;=TABLAS!$O$28,TABLAS!$Q$28)))))))))))</f>
        <v>0 a 5</v>
      </c>
      <c r="Z461" s="262">
        <f>VLOOKUP(Y461,TABLAS!$J$18:$K$28,2,FALSE)</f>
        <v>1</v>
      </c>
      <c r="AA461" s="274" t="s">
        <v>262</v>
      </c>
      <c r="AB461" s="262">
        <f>VLOOKUP(AA461,TABLAS!$K$34:$L$39,2,FALSE)</f>
        <v>1</v>
      </c>
      <c r="AC461" s="262" t="str">
        <f>INICIO!$C$11</f>
        <v>ZONA 6</v>
      </c>
      <c r="AD461" s="263">
        <f>VLOOKUP(AC461,TABLAS!$V$18:$W$28,2,FALSE)</f>
        <v>1.1000000000000001</v>
      </c>
      <c r="AE461" s="44"/>
      <c r="AF461" s="44"/>
      <c r="AG461" s="279">
        <f t="shared" si="96"/>
        <v>0</v>
      </c>
      <c r="AH461" s="255">
        <f>IF($AG461&lt;TABLAS!$O$4,TABLAS!$P$4,IF($AG461&lt;TABLAS!$O$5,TABLAS!$P$5,IF($AG461&lt;TABLAS!$O$6,TABLAS!$P$6,IF($AG461&gt;TABLAS!$N$7,TABLAS!$P$7))))</f>
        <v>1</v>
      </c>
      <c r="AI461" s="255">
        <f>VLOOKUP($AH461,TABLAS!$P$4:$R$7,3,FALSE)</f>
        <v>3.4999999999999996E-3</v>
      </c>
      <c r="AJ461" s="255">
        <f>VLOOKUP($AH$3,TABLAS!$P$4:$R$7,2,FALSE)</f>
        <v>0</v>
      </c>
      <c r="AK461" s="280">
        <f t="shared" si="97"/>
        <v>-3.4999999999999996E-3</v>
      </c>
      <c r="AL461" s="44"/>
      <c r="AM461" s="44"/>
      <c r="AN461" s="281">
        <f t="shared" si="98"/>
        <v>0</v>
      </c>
      <c r="AO461" s="44"/>
      <c r="AP461" s="235">
        <f t="shared" si="99"/>
        <v>0</v>
      </c>
      <c r="AQ461" s="44"/>
      <c r="AR461" s="282">
        <f t="shared" si="100"/>
        <v>0</v>
      </c>
      <c r="AS461" s="283">
        <f t="shared" si="101"/>
        <v>0</v>
      </c>
      <c r="AT461" s="44"/>
      <c r="AU461" s="44"/>
      <c r="AV461" s="44"/>
      <c r="AW461" s="44"/>
      <c r="AX461" s="44"/>
      <c r="AY461" s="44"/>
      <c r="AZ461" s="44"/>
      <c r="BA461" s="44"/>
      <c r="BB461" s="44"/>
      <c r="BC461" s="44"/>
      <c r="BD461" s="44"/>
      <c r="BE461" s="44"/>
      <c r="BF461" s="44"/>
      <c r="BG461" s="44"/>
      <c r="BH461" s="44"/>
    </row>
    <row r="462" spans="1:60" ht="35.1" customHeight="1" thickBot="1" x14ac:dyDescent="0.45">
      <c r="A462" s="22">
        <f t="shared" si="102"/>
        <v>460</v>
      </c>
      <c r="B462" s="43">
        <f>Hoja2!B469</f>
        <v>0</v>
      </c>
      <c r="C462" s="38">
        <f>Hoja2!P469</f>
        <v>0</v>
      </c>
      <c r="D462" s="39">
        <f>Hoja2!C469</f>
        <v>0</v>
      </c>
      <c r="E462" s="40">
        <f>Hoja4!J469</f>
        <v>0</v>
      </c>
      <c r="F462" s="40">
        <f>Hoja4!N469</f>
        <v>0</v>
      </c>
      <c r="G462" s="40"/>
      <c r="H462" s="40">
        <f t="shared" si="91"/>
        <v>0</v>
      </c>
      <c r="I462" s="40">
        <f t="shared" si="92"/>
        <v>0</v>
      </c>
      <c r="J462" s="290" t="s">
        <v>209</v>
      </c>
      <c r="K462" s="44"/>
      <c r="L462" s="44"/>
      <c r="M462" s="44"/>
      <c r="N462" s="44"/>
      <c r="O462" s="44"/>
      <c r="P462" s="44"/>
      <c r="Q462" s="44"/>
      <c r="R462" s="44"/>
      <c r="S462" s="262">
        <f t="shared" si="93"/>
        <v>0</v>
      </c>
      <c r="T462" s="266" t="str">
        <f t="shared" si="94"/>
        <v>Economico</v>
      </c>
      <c r="U462">
        <f>VLOOKUP(T462,TABLAS!$J$4:$L$9,3,FALSE)</f>
        <v>1320</v>
      </c>
      <c r="V462">
        <f t="shared" si="103"/>
        <v>2026</v>
      </c>
      <c r="W462" t="str">
        <f>INICIO!$C$28</f>
        <v>2026</v>
      </c>
      <c r="X462" s="268">
        <f t="shared" si="95"/>
        <v>0</v>
      </c>
      <c r="Y462" s="269" t="str">
        <f>IF(X462&lt;TABLAS!$P$18,TABLAS!$Q$18,IF(X462&lt;TABLAS!$P$19,TABLAS!$Q$19,IF(X462&lt;TABLAS!$P$20,TABLAS!$Q$20,IF(X462&lt;TABLAS!$P$21,TABLAS!$Q$21,IF(X462&lt;TABLAS!$P$22,TABLAS!$Q$22,IF(X462&lt;TABLAS!$P$23,TABLAS!$Q$23,IF(X462&lt;TABLAS!$P$24,TABLAS!$Q$24,IF(X462&lt;TABLAS!$P$25,TABLAS!$Q$25,IF(X462&lt;TABLAS!$P$26,TABLAS!$Q$26,IF(X462&lt;TABLAS!$P$27,TABLAS!$Q$27,IF(X462&gt;=TABLAS!$O$28,TABLAS!$Q$28)))))))))))</f>
        <v>0 a 5</v>
      </c>
      <c r="Z462" s="262">
        <f>VLOOKUP(Y462,TABLAS!$J$18:$K$28,2,FALSE)</f>
        <v>1</v>
      </c>
      <c r="AA462" s="274" t="s">
        <v>262</v>
      </c>
      <c r="AB462" s="262">
        <f>VLOOKUP(AA462,TABLAS!$K$34:$L$39,2,FALSE)</f>
        <v>1</v>
      </c>
      <c r="AC462" s="262" t="str">
        <f>INICIO!$C$11</f>
        <v>ZONA 6</v>
      </c>
      <c r="AD462" s="263">
        <f>VLOOKUP(AC462,TABLAS!$V$18:$W$28,2,FALSE)</f>
        <v>1.1000000000000001</v>
      </c>
      <c r="AE462" s="44"/>
      <c r="AF462" s="44"/>
      <c r="AG462" s="279">
        <f t="shared" si="96"/>
        <v>0</v>
      </c>
      <c r="AH462" s="255">
        <f>IF($AG462&lt;TABLAS!$O$4,TABLAS!$P$4,IF($AG462&lt;TABLAS!$O$5,TABLAS!$P$5,IF($AG462&lt;TABLAS!$O$6,TABLAS!$P$6,IF($AG462&gt;TABLAS!$N$7,TABLAS!$P$7))))</f>
        <v>1</v>
      </c>
      <c r="AI462" s="255">
        <f>VLOOKUP($AH462,TABLAS!$P$4:$R$7,3,FALSE)</f>
        <v>3.4999999999999996E-3</v>
      </c>
      <c r="AJ462" s="255">
        <f>VLOOKUP($AH$3,TABLAS!$P$4:$R$7,2,FALSE)</f>
        <v>0</v>
      </c>
      <c r="AK462" s="280">
        <f t="shared" si="97"/>
        <v>-3.4999999999999996E-3</v>
      </c>
      <c r="AL462" s="44"/>
      <c r="AM462" s="44"/>
      <c r="AN462" s="281">
        <f t="shared" si="98"/>
        <v>0</v>
      </c>
      <c r="AO462" s="44"/>
      <c r="AP462" s="235">
        <f t="shared" si="99"/>
        <v>0</v>
      </c>
      <c r="AQ462" s="44"/>
      <c r="AR462" s="282">
        <f t="shared" si="100"/>
        <v>0</v>
      </c>
      <c r="AS462" s="283">
        <f t="shared" si="101"/>
        <v>0</v>
      </c>
      <c r="AT462" s="44"/>
      <c r="AU462" s="44"/>
      <c r="AV462" s="44"/>
      <c r="AW462" s="44"/>
      <c r="AX462" s="44"/>
      <c r="AY462" s="44"/>
      <c r="AZ462" s="44"/>
      <c r="BA462" s="44"/>
      <c r="BB462" s="44"/>
      <c r="BC462" s="44"/>
      <c r="BD462" s="44"/>
      <c r="BE462" s="44"/>
      <c r="BF462" s="44"/>
      <c r="BG462" s="44"/>
      <c r="BH462" s="44"/>
    </row>
    <row r="463" spans="1:60" ht="35.1" customHeight="1" thickBot="1" x14ac:dyDescent="0.45">
      <c r="A463" s="41">
        <f t="shared" si="102"/>
        <v>461</v>
      </c>
      <c r="B463" s="42">
        <f>Hoja2!B470</f>
        <v>0</v>
      </c>
      <c r="C463" s="14">
        <f>Hoja2!P470</f>
        <v>0</v>
      </c>
      <c r="D463" s="16">
        <f>Hoja2!C470</f>
        <v>0</v>
      </c>
      <c r="E463" s="15">
        <f>Hoja4!J470</f>
        <v>0</v>
      </c>
      <c r="F463" s="15">
        <f>Hoja4!N470</f>
        <v>0</v>
      </c>
      <c r="G463" s="15"/>
      <c r="H463" s="15">
        <f t="shared" si="91"/>
        <v>0</v>
      </c>
      <c r="I463" s="15">
        <f t="shared" si="92"/>
        <v>0</v>
      </c>
      <c r="J463" s="289" t="s">
        <v>209</v>
      </c>
      <c r="K463" s="44"/>
      <c r="L463" s="44"/>
      <c r="M463" s="44"/>
      <c r="N463" s="44"/>
      <c r="O463" s="44"/>
      <c r="P463" s="44"/>
      <c r="Q463" s="44"/>
      <c r="R463" s="44"/>
      <c r="S463" s="262">
        <f t="shared" si="93"/>
        <v>0</v>
      </c>
      <c r="T463" s="266" t="str">
        <f t="shared" si="94"/>
        <v>Economico</v>
      </c>
      <c r="U463">
        <f>VLOOKUP(T463,TABLAS!$J$4:$L$9,3,FALSE)</f>
        <v>1320</v>
      </c>
      <c r="V463">
        <f t="shared" si="103"/>
        <v>2026</v>
      </c>
      <c r="W463" t="str">
        <f>INICIO!$C$28</f>
        <v>2026</v>
      </c>
      <c r="X463" s="268">
        <f t="shared" si="95"/>
        <v>0</v>
      </c>
      <c r="Y463" s="269" t="str">
        <f>IF(X463&lt;TABLAS!$P$18,TABLAS!$Q$18,IF(X463&lt;TABLAS!$P$19,TABLAS!$Q$19,IF(X463&lt;TABLAS!$P$20,TABLAS!$Q$20,IF(X463&lt;TABLAS!$P$21,TABLAS!$Q$21,IF(X463&lt;TABLAS!$P$22,TABLAS!$Q$22,IF(X463&lt;TABLAS!$P$23,TABLAS!$Q$23,IF(X463&lt;TABLAS!$P$24,TABLAS!$Q$24,IF(X463&lt;TABLAS!$P$25,TABLAS!$Q$25,IF(X463&lt;TABLAS!$P$26,TABLAS!$Q$26,IF(X463&lt;TABLAS!$P$27,TABLAS!$Q$27,IF(X463&gt;=TABLAS!$O$28,TABLAS!$Q$28)))))))))))</f>
        <v>0 a 5</v>
      </c>
      <c r="Z463" s="262">
        <f>VLOOKUP(Y463,TABLAS!$J$18:$K$28,2,FALSE)</f>
        <v>1</v>
      </c>
      <c r="AA463" s="274" t="s">
        <v>262</v>
      </c>
      <c r="AB463" s="262">
        <f>VLOOKUP(AA463,TABLAS!$K$34:$L$39,2,FALSE)</f>
        <v>1</v>
      </c>
      <c r="AC463" s="262" t="str">
        <f>INICIO!$C$11</f>
        <v>ZONA 6</v>
      </c>
      <c r="AD463" s="263">
        <f>VLOOKUP(AC463,TABLAS!$V$18:$W$28,2,FALSE)</f>
        <v>1.1000000000000001</v>
      </c>
      <c r="AE463" s="44"/>
      <c r="AF463" s="44"/>
      <c r="AG463" s="279">
        <f t="shared" si="96"/>
        <v>0</v>
      </c>
      <c r="AH463" s="255">
        <f>IF($AG463&lt;TABLAS!$O$4,TABLAS!$P$4,IF($AG463&lt;TABLAS!$O$5,TABLAS!$P$5,IF($AG463&lt;TABLAS!$O$6,TABLAS!$P$6,IF($AG463&gt;TABLAS!$N$7,TABLAS!$P$7))))</f>
        <v>1</v>
      </c>
      <c r="AI463" s="255">
        <f>VLOOKUP($AH463,TABLAS!$P$4:$R$7,3,FALSE)</f>
        <v>3.4999999999999996E-3</v>
      </c>
      <c r="AJ463" s="255">
        <f>VLOOKUP($AH$3,TABLAS!$P$4:$R$7,2,FALSE)</f>
        <v>0</v>
      </c>
      <c r="AK463" s="280">
        <f t="shared" si="97"/>
        <v>-3.4999999999999996E-3</v>
      </c>
      <c r="AL463" s="44"/>
      <c r="AM463" s="44"/>
      <c r="AN463" s="281">
        <f t="shared" si="98"/>
        <v>0</v>
      </c>
      <c r="AO463" s="44"/>
      <c r="AP463" s="235">
        <f t="shared" si="99"/>
        <v>0</v>
      </c>
      <c r="AQ463" s="44"/>
      <c r="AR463" s="282">
        <f t="shared" si="100"/>
        <v>0</v>
      </c>
      <c r="AS463" s="283">
        <f t="shared" si="101"/>
        <v>0</v>
      </c>
      <c r="AT463" s="44"/>
      <c r="AU463" s="44"/>
      <c r="AV463" s="44"/>
      <c r="AW463" s="44"/>
      <c r="AX463" s="44"/>
      <c r="AY463" s="44"/>
      <c r="AZ463" s="44"/>
      <c r="BA463" s="44"/>
      <c r="BB463" s="44"/>
      <c r="BC463" s="44"/>
      <c r="BD463" s="44"/>
      <c r="BE463" s="44"/>
      <c r="BF463" s="44"/>
      <c r="BG463" s="44"/>
      <c r="BH463" s="44"/>
    </row>
    <row r="464" spans="1:60" ht="35.1" customHeight="1" thickBot="1" x14ac:dyDescent="0.45">
      <c r="A464" s="41">
        <f t="shared" si="102"/>
        <v>462</v>
      </c>
      <c r="B464" s="42">
        <f>Hoja2!B471</f>
        <v>0</v>
      </c>
      <c r="C464" s="14">
        <f>Hoja2!P471</f>
        <v>0</v>
      </c>
      <c r="D464" s="16">
        <f>Hoja2!C471</f>
        <v>0</v>
      </c>
      <c r="E464" s="15">
        <f>Hoja4!J471</f>
        <v>0</v>
      </c>
      <c r="F464" s="15">
        <f>Hoja4!N471</f>
        <v>0</v>
      </c>
      <c r="G464" s="15"/>
      <c r="H464" s="15">
        <f t="shared" si="91"/>
        <v>0</v>
      </c>
      <c r="I464" s="15">
        <f t="shared" si="92"/>
        <v>0</v>
      </c>
      <c r="J464" s="289" t="s">
        <v>209</v>
      </c>
      <c r="K464" s="44"/>
      <c r="L464" s="44"/>
      <c r="M464" s="44"/>
      <c r="N464" s="44"/>
      <c r="O464" s="44"/>
      <c r="P464" s="44"/>
      <c r="Q464" s="44"/>
      <c r="R464" s="44"/>
      <c r="S464" s="262">
        <f t="shared" si="93"/>
        <v>0</v>
      </c>
      <c r="T464" s="266" t="str">
        <f t="shared" si="94"/>
        <v>Economico</v>
      </c>
      <c r="U464">
        <f>VLOOKUP(T464,TABLAS!$J$4:$L$9,3,FALSE)</f>
        <v>1320</v>
      </c>
      <c r="V464">
        <f t="shared" si="103"/>
        <v>2026</v>
      </c>
      <c r="W464" t="str">
        <f>INICIO!$C$28</f>
        <v>2026</v>
      </c>
      <c r="X464" s="268">
        <f t="shared" si="95"/>
        <v>0</v>
      </c>
      <c r="Y464" s="269" t="str">
        <f>IF(X464&lt;TABLAS!$P$18,TABLAS!$Q$18,IF(X464&lt;TABLAS!$P$19,TABLAS!$Q$19,IF(X464&lt;TABLAS!$P$20,TABLAS!$Q$20,IF(X464&lt;TABLAS!$P$21,TABLAS!$Q$21,IF(X464&lt;TABLAS!$P$22,TABLAS!$Q$22,IF(X464&lt;TABLAS!$P$23,TABLAS!$Q$23,IF(X464&lt;TABLAS!$P$24,TABLAS!$Q$24,IF(X464&lt;TABLAS!$P$25,TABLAS!$Q$25,IF(X464&lt;TABLAS!$P$26,TABLAS!$Q$26,IF(X464&lt;TABLAS!$P$27,TABLAS!$Q$27,IF(X464&gt;=TABLAS!$O$28,TABLAS!$Q$28)))))))))))</f>
        <v>0 a 5</v>
      </c>
      <c r="Z464" s="262">
        <f>VLOOKUP(Y464,TABLAS!$J$18:$K$28,2,FALSE)</f>
        <v>1</v>
      </c>
      <c r="AA464" s="274" t="s">
        <v>262</v>
      </c>
      <c r="AB464" s="262">
        <f>VLOOKUP(AA464,TABLAS!$K$34:$L$39,2,FALSE)</f>
        <v>1</v>
      </c>
      <c r="AC464" s="262" t="str">
        <f>INICIO!$C$11</f>
        <v>ZONA 6</v>
      </c>
      <c r="AD464" s="263">
        <f>VLOOKUP(AC464,TABLAS!$V$18:$W$28,2,FALSE)</f>
        <v>1.1000000000000001</v>
      </c>
      <c r="AE464" s="44"/>
      <c r="AF464" s="44"/>
      <c r="AG464" s="279">
        <f t="shared" si="96"/>
        <v>0</v>
      </c>
      <c r="AH464" s="255">
        <f>IF($AG464&lt;TABLAS!$O$4,TABLAS!$P$4,IF($AG464&lt;TABLAS!$O$5,TABLAS!$P$5,IF($AG464&lt;TABLAS!$O$6,TABLAS!$P$6,IF($AG464&gt;TABLAS!$N$7,TABLAS!$P$7))))</f>
        <v>1</v>
      </c>
      <c r="AI464" s="255">
        <f>VLOOKUP($AH464,TABLAS!$P$4:$R$7,3,FALSE)</f>
        <v>3.4999999999999996E-3</v>
      </c>
      <c r="AJ464" s="255">
        <f>VLOOKUP($AH$3,TABLAS!$P$4:$R$7,2,FALSE)</f>
        <v>0</v>
      </c>
      <c r="AK464" s="280">
        <f t="shared" si="97"/>
        <v>-3.4999999999999996E-3</v>
      </c>
      <c r="AL464" s="44"/>
      <c r="AM464" s="44"/>
      <c r="AN464" s="281">
        <f t="shared" si="98"/>
        <v>0</v>
      </c>
      <c r="AO464" s="44"/>
      <c r="AP464" s="235">
        <f t="shared" si="99"/>
        <v>0</v>
      </c>
      <c r="AQ464" s="44"/>
      <c r="AR464" s="282">
        <f t="shared" si="100"/>
        <v>0</v>
      </c>
      <c r="AS464" s="283">
        <f t="shared" si="101"/>
        <v>0</v>
      </c>
      <c r="AT464" s="44"/>
      <c r="AU464" s="44"/>
      <c r="AV464" s="44"/>
      <c r="AW464" s="44"/>
      <c r="AX464" s="44"/>
      <c r="AY464" s="44"/>
      <c r="AZ464" s="44"/>
      <c r="BA464" s="44"/>
      <c r="BB464" s="44"/>
      <c r="BC464" s="44"/>
      <c r="BD464" s="44"/>
      <c r="BE464" s="44"/>
      <c r="BF464" s="44"/>
      <c r="BG464" s="44"/>
      <c r="BH464" s="44"/>
    </row>
    <row r="465" spans="1:60" ht="35.1" customHeight="1" thickBot="1" x14ac:dyDescent="0.45">
      <c r="A465" s="41">
        <f t="shared" si="102"/>
        <v>463</v>
      </c>
      <c r="B465" s="42">
        <f>Hoja2!B472</f>
        <v>0</v>
      </c>
      <c r="C465" s="14">
        <f>Hoja2!P472</f>
        <v>0</v>
      </c>
      <c r="D465" s="16">
        <f>Hoja2!C472</f>
        <v>0</v>
      </c>
      <c r="E465" s="15">
        <f>Hoja4!J472</f>
        <v>0</v>
      </c>
      <c r="F465" s="15">
        <f>Hoja4!N472</f>
        <v>0</v>
      </c>
      <c r="G465" s="15"/>
      <c r="H465" s="15">
        <f t="shared" si="91"/>
        <v>0</v>
      </c>
      <c r="I465" s="15">
        <f t="shared" si="92"/>
        <v>0</v>
      </c>
      <c r="J465" s="289" t="s">
        <v>209</v>
      </c>
      <c r="K465" s="44"/>
      <c r="L465" s="44"/>
      <c r="M465" s="44"/>
      <c r="N465" s="44"/>
      <c r="O465" s="44"/>
      <c r="P465" s="44"/>
      <c r="Q465" s="44"/>
      <c r="R465" s="44"/>
      <c r="S465" s="262">
        <f t="shared" si="93"/>
        <v>0</v>
      </c>
      <c r="T465" s="266" t="str">
        <f t="shared" si="94"/>
        <v>Economico</v>
      </c>
      <c r="U465">
        <f>VLOOKUP(T465,TABLAS!$J$4:$L$9,3,FALSE)</f>
        <v>1320</v>
      </c>
      <c r="V465">
        <f t="shared" si="103"/>
        <v>2026</v>
      </c>
      <c r="W465" t="str">
        <f>INICIO!$C$28</f>
        <v>2026</v>
      </c>
      <c r="X465" s="268">
        <f t="shared" si="95"/>
        <v>0</v>
      </c>
      <c r="Y465" s="269" t="str">
        <f>IF(X465&lt;TABLAS!$P$18,TABLAS!$Q$18,IF(X465&lt;TABLAS!$P$19,TABLAS!$Q$19,IF(X465&lt;TABLAS!$P$20,TABLAS!$Q$20,IF(X465&lt;TABLAS!$P$21,TABLAS!$Q$21,IF(X465&lt;TABLAS!$P$22,TABLAS!$Q$22,IF(X465&lt;TABLAS!$P$23,TABLAS!$Q$23,IF(X465&lt;TABLAS!$P$24,TABLAS!$Q$24,IF(X465&lt;TABLAS!$P$25,TABLAS!$Q$25,IF(X465&lt;TABLAS!$P$26,TABLAS!$Q$26,IF(X465&lt;TABLAS!$P$27,TABLAS!$Q$27,IF(X465&gt;=TABLAS!$O$28,TABLAS!$Q$28)))))))))))</f>
        <v>0 a 5</v>
      </c>
      <c r="Z465" s="262">
        <f>VLOOKUP(Y465,TABLAS!$J$18:$K$28,2,FALSE)</f>
        <v>1</v>
      </c>
      <c r="AA465" s="274" t="s">
        <v>262</v>
      </c>
      <c r="AB465" s="262">
        <f>VLOOKUP(AA465,TABLAS!$K$34:$L$39,2,FALSE)</f>
        <v>1</v>
      </c>
      <c r="AC465" s="262" t="str">
        <f>INICIO!$C$11</f>
        <v>ZONA 6</v>
      </c>
      <c r="AD465" s="263">
        <f>VLOOKUP(AC465,TABLAS!$V$18:$W$28,2,FALSE)</f>
        <v>1.1000000000000001</v>
      </c>
      <c r="AE465" s="44"/>
      <c r="AF465" s="44"/>
      <c r="AG465" s="279">
        <f t="shared" si="96"/>
        <v>0</v>
      </c>
      <c r="AH465" s="255">
        <f>IF($AG465&lt;TABLAS!$O$4,TABLAS!$P$4,IF($AG465&lt;TABLAS!$O$5,TABLAS!$P$5,IF($AG465&lt;TABLAS!$O$6,TABLAS!$P$6,IF($AG465&gt;TABLAS!$N$7,TABLAS!$P$7))))</f>
        <v>1</v>
      </c>
      <c r="AI465" s="255">
        <f>VLOOKUP($AH465,TABLAS!$P$4:$R$7,3,FALSE)</f>
        <v>3.4999999999999996E-3</v>
      </c>
      <c r="AJ465" s="255">
        <f>VLOOKUP($AH$3,TABLAS!$P$4:$R$7,2,FALSE)</f>
        <v>0</v>
      </c>
      <c r="AK465" s="280">
        <f t="shared" si="97"/>
        <v>-3.4999999999999996E-3</v>
      </c>
      <c r="AL465" s="44"/>
      <c r="AM465" s="44"/>
      <c r="AN465" s="281">
        <f t="shared" si="98"/>
        <v>0</v>
      </c>
      <c r="AO465" s="44"/>
      <c r="AP465" s="235">
        <f t="shared" si="99"/>
        <v>0</v>
      </c>
      <c r="AQ465" s="44"/>
      <c r="AR465" s="282">
        <f t="shared" si="100"/>
        <v>0</v>
      </c>
      <c r="AS465" s="283">
        <f t="shared" si="101"/>
        <v>0</v>
      </c>
      <c r="AT465" s="44"/>
      <c r="AU465" s="44"/>
      <c r="AV465" s="44"/>
      <c r="AW465" s="44"/>
      <c r="AX465" s="44"/>
      <c r="AY465" s="44"/>
      <c r="AZ465" s="44"/>
      <c r="BA465" s="44"/>
      <c r="BB465" s="44"/>
      <c r="BC465" s="44"/>
      <c r="BD465" s="44"/>
      <c r="BE465" s="44"/>
      <c r="BF465" s="44"/>
      <c r="BG465" s="44"/>
      <c r="BH465" s="44"/>
    </row>
    <row r="466" spans="1:60" ht="35.1" customHeight="1" thickBot="1" x14ac:dyDescent="0.45">
      <c r="A466" s="41">
        <f t="shared" si="102"/>
        <v>464</v>
      </c>
      <c r="B466" s="42">
        <f>Hoja2!B473</f>
        <v>0</v>
      </c>
      <c r="C466" s="14">
        <f>Hoja2!P473</f>
        <v>0</v>
      </c>
      <c r="D466" s="16">
        <f>Hoja2!C473</f>
        <v>0</v>
      </c>
      <c r="E466" s="15">
        <f>Hoja4!J473</f>
        <v>0</v>
      </c>
      <c r="F466" s="15">
        <f>Hoja4!N473</f>
        <v>0</v>
      </c>
      <c r="G466" s="15"/>
      <c r="H466" s="15">
        <f t="shared" si="91"/>
        <v>0</v>
      </c>
      <c r="I466" s="15">
        <f t="shared" si="92"/>
        <v>0</v>
      </c>
      <c r="J466" s="289" t="s">
        <v>209</v>
      </c>
      <c r="K466" s="44"/>
      <c r="L466" s="44"/>
      <c r="M466" s="44"/>
      <c r="N466" s="44"/>
      <c r="O466" s="44"/>
      <c r="P466" s="44"/>
      <c r="Q466" s="44"/>
      <c r="R466" s="44"/>
      <c r="S466" s="262">
        <f t="shared" si="93"/>
        <v>0</v>
      </c>
      <c r="T466" s="266" t="str">
        <f t="shared" si="94"/>
        <v>Economico</v>
      </c>
      <c r="U466">
        <f>VLOOKUP(T466,TABLAS!$J$4:$L$9,3,FALSE)</f>
        <v>1320</v>
      </c>
      <c r="V466">
        <f t="shared" si="103"/>
        <v>2026</v>
      </c>
      <c r="W466" t="str">
        <f>INICIO!$C$28</f>
        <v>2026</v>
      </c>
      <c r="X466" s="268">
        <f t="shared" si="95"/>
        <v>0</v>
      </c>
      <c r="Y466" s="269" t="str">
        <f>IF(X466&lt;TABLAS!$P$18,TABLAS!$Q$18,IF(X466&lt;TABLAS!$P$19,TABLAS!$Q$19,IF(X466&lt;TABLAS!$P$20,TABLAS!$Q$20,IF(X466&lt;TABLAS!$P$21,TABLAS!$Q$21,IF(X466&lt;TABLAS!$P$22,TABLAS!$Q$22,IF(X466&lt;TABLAS!$P$23,TABLAS!$Q$23,IF(X466&lt;TABLAS!$P$24,TABLAS!$Q$24,IF(X466&lt;TABLAS!$P$25,TABLAS!$Q$25,IF(X466&lt;TABLAS!$P$26,TABLAS!$Q$26,IF(X466&lt;TABLAS!$P$27,TABLAS!$Q$27,IF(X466&gt;=TABLAS!$O$28,TABLAS!$Q$28)))))))))))</f>
        <v>0 a 5</v>
      </c>
      <c r="Z466" s="262">
        <f>VLOOKUP(Y466,TABLAS!$J$18:$K$28,2,FALSE)</f>
        <v>1</v>
      </c>
      <c r="AA466" s="274" t="s">
        <v>262</v>
      </c>
      <c r="AB466" s="262">
        <f>VLOOKUP(AA466,TABLAS!$K$34:$L$39,2,FALSE)</f>
        <v>1</v>
      </c>
      <c r="AC466" s="262" t="str">
        <f>INICIO!$C$11</f>
        <v>ZONA 6</v>
      </c>
      <c r="AD466" s="263">
        <f>VLOOKUP(AC466,TABLAS!$V$18:$W$28,2,FALSE)</f>
        <v>1.1000000000000001</v>
      </c>
      <c r="AE466" s="44"/>
      <c r="AF466" s="44"/>
      <c r="AG466" s="279">
        <f t="shared" si="96"/>
        <v>0</v>
      </c>
      <c r="AH466" s="255">
        <f>IF($AG466&lt;TABLAS!$O$4,TABLAS!$P$4,IF($AG466&lt;TABLAS!$O$5,TABLAS!$P$5,IF($AG466&lt;TABLAS!$O$6,TABLAS!$P$6,IF($AG466&gt;TABLAS!$N$7,TABLAS!$P$7))))</f>
        <v>1</v>
      </c>
      <c r="AI466" s="255">
        <f>VLOOKUP($AH466,TABLAS!$P$4:$R$7,3,FALSE)</f>
        <v>3.4999999999999996E-3</v>
      </c>
      <c r="AJ466" s="255">
        <f>VLOOKUP($AH$3,TABLAS!$P$4:$R$7,2,FALSE)</f>
        <v>0</v>
      </c>
      <c r="AK466" s="280">
        <f t="shared" si="97"/>
        <v>-3.4999999999999996E-3</v>
      </c>
      <c r="AL466" s="44"/>
      <c r="AM466" s="44"/>
      <c r="AN466" s="281">
        <f t="shared" si="98"/>
        <v>0</v>
      </c>
      <c r="AO466" s="44"/>
      <c r="AP466" s="235">
        <f t="shared" si="99"/>
        <v>0</v>
      </c>
      <c r="AQ466" s="44"/>
      <c r="AR466" s="282">
        <f t="shared" si="100"/>
        <v>0</v>
      </c>
      <c r="AS466" s="283">
        <f t="shared" si="101"/>
        <v>0</v>
      </c>
      <c r="AT466" s="44"/>
      <c r="AU466" s="44"/>
      <c r="AV466" s="44"/>
      <c r="AW466" s="44"/>
      <c r="AX466" s="44"/>
      <c r="AY466" s="44"/>
      <c r="AZ466" s="44"/>
      <c r="BA466" s="44"/>
      <c r="BB466" s="44"/>
      <c r="BC466" s="44"/>
      <c r="BD466" s="44"/>
      <c r="BE466" s="44"/>
      <c r="BF466" s="44"/>
      <c r="BG466" s="44"/>
      <c r="BH466" s="44"/>
    </row>
    <row r="467" spans="1:60" ht="35.1" customHeight="1" thickBot="1" x14ac:dyDescent="0.45">
      <c r="A467" s="22">
        <f t="shared" si="102"/>
        <v>465</v>
      </c>
      <c r="B467" s="43">
        <f>Hoja2!B474</f>
        <v>0</v>
      </c>
      <c r="C467" s="38">
        <f>Hoja2!P474</f>
        <v>0</v>
      </c>
      <c r="D467" s="39">
        <f>Hoja2!C474</f>
        <v>0</v>
      </c>
      <c r="E467" s="40">
        <f>Hoja4!J474</f>
        <v>0</v>
      </c>
      <c r="F467" s="40">
        <f>Hoja4!N474</f>
        <v>0</v>
      </c>
      <c r="G467" s="40"/>
      <c r="H467" s="40">
        <f t="shared" si="91"/>
        <v>0</v>
      </c>
      <c r="I467" s="40">
        <f t="shared" si="92"/>
        <v>0</v>
      </c>
      <c r="J467" s="290" t="s">
        <v>209</v>
      </c>
      <c r="K467" s="44"/>
      <c r="L467" s="44"/>
      <c r="M467" s="44"/>
      <c r="N467" s="44"/>
      <c r="O467" s="44"/>
      <c r="P467" s="44"/>
      <c r="Q467" s="44"/>
      <c r="R467" s="44"/>
      <c r="S467" s="262">
        <f t="shared" si="93"/>
        <v>0</v>
      </c>
      <c r="T467" s="266" t="str">
        <f t="shared" si="94"/>
        <v>Economico</v>
      </c>
      <c r="U467">
        <f>VLOOKUP(T467,TABLAS!$J$4:$L$9,3,FALSE)</f>
        <v>1320</v>
      </c>
      <c r="V467">
        <f t="shared" si="103"/>
        <v>2026</v>
      </c>
      <c r="W467" t="str">
        <f>INICIO!$C$28</f>
        <v>2026</v>
      </c>
      <c r="X467" s="268">
        <f t="shared" si="95"/>
        <v>0</v>
      </c>
      <c r="Y467" s="269" t="str">
        <f>IF(X467&lt;TABLAS!$P$18,TABLAS!$Q$18,IF(X467&lt;TABLAS!$P$19,TABLAS!$Q$19,IF(X467&lt;TABLAS!$P$20,TABLAS!$Q$20,IF(X467&lt;TABLAS!$P$21,TABLAS!$Q$21,IF(X467&lt;TABLAS!$P$22,TABLAS!$Q$22,IF(X467&lt;TABLAS!$P$23,TABLAS!$Q$23,IF(X467&lt;TABLAS!$P$24,TABLAS!$Q$24,IF(X467&lt;TABLAS!$P$25,TABLAS!$Q$25,IF(X467&lt;TABLAS!$P$26,TABLAS!$Q$26,IF(X467&lt;TABLAS!$P$27,TABLAS!$Q$27,IF(X467&gt;=TABLAS!$O$28,TABLAS!$Q$28)))))))))))</f>
        <v>0 a 5</v>
      </c>
      <c r="Z467" s="262">
        <f>VLOOKUP(Y467,TABLAS!$J$18:$K$28,2,FALSE)</f>
        <v>1</v>
      </c>
      <c r="AA467" s="274" t="s">
        <v>262</v>
      </c>
      <c r="AB467" s="262">
        <f>VLOOKUP(AA467,TABLAS!$K$34:$L$39,2,FALSE)</f>
        <v>1</v>
      </c>
      <c r="AC467" s="262" t="str">
        <f>INICIO!$C$11</f>
        <v>ZONA 6</v>
      </c>
      <c r="AD467" s="263">
        <f>VLOOKUP(AC467,TABLAS!$V$18:$W$28,2,FALSE)</f>
        <v>1.1000000000000001</v>
      </c>
      <c r="AE467" s="44"/>
      <c r="AF467" s="44"/>
      <c r="AG467" s="279">
        <f t="shared" si="96"/>
        <v>0</v>
      </c>
      <c r="AH467" s="255">
        <f>IF($AG467&lt;TABLAS!$O$4,TABLAS!$P$4,IF($AG467&lt;TABLAS!$O$5,TABLAS!$P$5,IF($AG467&lt;TABLAS!$O$6,TABLAS!$P$6,IF($AG467&gt;TABLAS!$N$7,TABLAS!$P$7))))</f>
        <v>1</v>
      </c>
      <c r="AI467" s="255">
        <f>VLOOKUP($AH467,TABLAS!$P$4:$R$7,3,FALSE)</f>
        <v>3.4999999999999996E-3</v>
      </c>
      <c r="AJ467" s="255">
        <f>VLOOKUP($AH$3,TABLAS!$P$4:$R$7,2,FALSE)</f>
        <v>0</v>
      </c>
      <c r="AK467" s="280">
        <f t="shared" si="97"/>
        <v>-3.4999999999999996E-3</v>
      </c>
      <c r="AL467" s="44"/>
      <c r="AM467" s="44"/>
      <c r="AN467" s="281">
        <f t="shared" si="98"/>
        <v>0</v>
      </c>
      <c r="AO467" s="44"/>
      <c r="AP467" s="235">
        <f t="shared" si="99"/>
        <v>0</v>
      </c>
      <c r="AQ467" s="44"/>
      <c r="AR467" s="282">
        <f t="shared" si="100"/>
        <v>0</v>
      </c>
      <c r="AS467" s="283">
        <f t="shared" si="101"/>
        <v>0</v>
      </c>
      <c r="AT467" s="44"/>
      <c r="AU467" s="44"/>
      <c r="AV467" s="44"/>
      <c r="AW467" s="44"/>
      <c r="AX467" s="44"/>
      <c r="AY467" s="44"/>
      <c r="AZ467" s="44"/>
      <c r="BA467" s="44"/>
      <c r="BB467" s="44"/>
      <c r="BC467" s="44"/>
      <c r="BD467" s="44"/>
      <c r="BE467" s="44"/>
      <c r="BF467" s="44"/>
      <c r="BG467" s="44"/>
      <c r="BH467" s="44"/>
    </row>
    <row r="468" spans="1:60" ht="35.1" customHeight="1" thickBot="1" x14ac:dyDescent="0.45">
      <c r="A468" s="41">
        <f t="shared" si="102"/>
        <v>466</v>
      </c>
      <c r="B468" s="42">
        <f>Hoja2!B475</f>
        <v>0</v>
      </c>
      <c r="C468" s="14">
        <f>Hoja2!P475</f>
        <v>0</v>
      </c>
      <c r="D468" s="16">
        <f>Hoja2!C475</f>
        <v>0</v>
      </c>
      <c r="E468" s="15">
        <f>Hoja4!J475</f>
        <v>0</v>
      </c>
      <c r="F468" s="15">
        <f>Hoja4!N475</f>
        <v>0</v>
      </c>
      <c r="G468" s="15"/>
      <c r="H468" s="15">
        <f t="shared" si="91"/>
        <v>0</v>
      </c>
      <c r="I468" s="15">
        <f t="shared" si="92"/>
        <v>0</v>
      </c>
      <c r="J468" s="289" t="s">
        <v>209</v>
      </c>
      <c r="K468" s="44"/>
      <c r="L468" s="44"/>
      <c r="M468" s="44"/>
      <c r="N468" s="44"/>
      <c r="O468" s="44"/>
      <c r="P468" s="44"/>
      <c r="Q468" s="44"/>
      <c r="R468" s="44"/>
      <c r="S468" s="262">
        <f t="shared" si="93"/>
        <v>0</v>
      </c>
      <c r="T468" s="266" t="str">
        <f t="shared" si="94"/>
        <v>Economico</v>
      </c>
      <c r="U468">
        <f>VLOOKUP(T468,TABLAS!$J$4:$L$9,3,FALSE)</f>
        <v>1320</v>
      </c>
      <c r="V468">
        <f t="shared" si="103"/>
        <v>2026</v>
      </c>
      <c r="W468" t="str">
        <f>INICIO!$C$28</f>
        <v>2026</v>
      </c>
      <c r="X468" s="268">
        <f t="shared" si="95"/>
        <v>0</v>
      </c>
      <c r="Y468" s="269" t="str">
        <f>IF(X468&lt;TABLAS!$P$18,TABLAS!$Q$18,IF(X468&lt;TABLAS!$P$19,TABLAS!$Q$19,IF(X468&lt;TABLAS!$P$20,TABLAS!$Q$20,IF(X468&lt;TABLAS!$P$21,TABLAS!$Q$21,IF(X468&lt;TABLAS!$P$22,TABLAS!$Q$22,IF(X468&lt;TABLAS!$P$23,TABLAS!$Q$23,IF(X468&lt;TABLAS!$P$24,TABLAS!$Q$24,IF(X468&lt;TABLAS!$P$25,TABLAS!$Q$25,IF(X468&lt;TABLAS!$P$26,TABLAS!$Q$26,IF(X468&lt;TABLAS!$P$27,TABLAS!$Q$27,IF(X468&gt;=TABLAS!$O$28,TABLAS!$Q$28)))))))))))</f>
        <v>0 a 5</v>
      </c>
      <c r="Z468" s="262">
        <f>VLOOKUP(Y468,TABLAS!$J$18:$K$28,2,FALSE)</f>
        <v>1</v>
      </c>
      <c r="AA468" s="274" t="s">
        <v>262</v>
      </c>
      <c r="AB468" s="262">
        <f>VLOOKUP(AA468,TABLAS!$K$34:$L$39,2,FALSE)</f>
        <v>1</v>
      </c>
      <c r="AC468" s="262" t="str">
        <f>INICIO!$C$11</f>
        <v>ZONA 6</v>
      </c>
      <c r="AD468" s="263">
        <f>VLOOKUP(AC468,TABLAS!$V$18:$W$28,2,FALSE)</f>
        <v>1.1000000000000001</v>
      </c>
      <c r="AE468" s="44"/>
      <c r="AF468" s="44"/>
      <c r="AG468" s="279">
        <f t="shared" si="96"/>
        <v>0</v>
      </c>
      <c r="AH468" s="255">
        <f>IF($AG468&lt;TABLAS!$O$4,TABLAS!$P$4,IF($AG468&lt;TABLAS!$O$5,TABLAS!$P$5,IF($AG468&lt;TABLAS!$O$6,TABLAS!$P$6,IF($AG468&gt;TABLAS!$N$7,TABLAS!$P$7))))</f>
        <v>1</v>
      </c>
      <c r="AI468" s="255">
        <f>VLOOKUP($AH468,TABLAS!$P$4:$R$7,3,FALSE)</f>
        <v>3.4999999999999996E-3</v>
      </c>
      <c r="AJ468" s="255">
        <f>VLOOKUP($AH$3,TABLAS!$P$4:$R$7,2,FALSE)</f>
        <v>0</v>
      </c>
      <c r="AK468" s="280">
        <f t="shared" si="97"/>
        <v>-3.4999999999999996E-3</v>
      </c>
      <c r="AL468" s="44"/>
      <c r="AM468" s="44"/>
      <c r="AN468" s="281">
        <f t="shared" si="98"/>
        <v>0</v>
      </c>
      <c r="AO468" s="44"/>
      <c r="AP468" s="235">
        <f t="shared" si="99"/>
        <v>0</v>
      </c>
      <c r="AQ468" s="44"/>
      <c r="AR468" s="282">
        <f t="shared" si="100"/>
        <v>0</v>
      </c>
      <c r="AS468" s="283">
        <f t="shared" si="101"/>
        <v>0</v>
      </c>
      <c r="AT468" s="44"/>
      <c r="AU468" s="44"/>
      <c r="AV468" s="44"/>
      <c r="AW468" s="44"/>
      <c r="AX468" s="44"/>
      <c r="AY468" s="44"/>
      <c r="AZ468" s="44"/>
      <c r="BA468" s="44"/>
      <c r="BB468" s="44"/>
      <c r="BC468" s="44"/>
      <c r="BD468" s="44"/>
      <c r="BE468" s="44"/>
      <c r="BF468" s="44"/>
      <c r="BG468" s="44"/>
      <c r="BH468" s="44"/>
    </row>
    <row r="469" spans="1:60" ht="35.1" customHeight="1" thickBot="1" x14ac:dyDescent="0.45">
      <c r="A469" s="41">
        <f t="shared" si="102"/>
        <v>467</v>
      </c>
      <c r="B469" s="42">
        <f>Hoja2!B476</f>
        <v>0</v>
      </c>
      <c r="C469" s="14">
        <f>Hoja2!P476</f>
        <v>0</v>
      </c>
      <c r="D469" s="16">
        <f>Hoja2!C476</f>
        <v>0</v>
      </c>
      <c r="E469" s="15">
        <f>Hoja4!J476</f>
        <v>0</v>
      </c>
      <c r="F469" s="15">
        <f>Hoja4!N476</f>
        <v>0</v>
      </c>
      <c r="G469" s="15"/>
      <c r="H469" s="15">
        <f t="shared" si="91"/>
        <v>0</v>
      </c>
      <c r="I469" s="15">
        <f t="shared" si="92"/>
        <v>0</v>
      </c>
      <c r="J469" s="289" t="s">
        <v>209</v>
      </c>
      <c r="K469" s="44"/>
      <c r="L469" s="44"/>
      <c r="M469" s="44"/>
      <c r="N469" s="44"/>
      <c r="O469" s="44"/>
      <c r="P469" s="44"/>
      <c r="Q469" s="44"/>
      <c r="R469" s="44"/>
      <c r="S469" s="262">
        <f t="shared" si="93"/>
        <v>0</v>
      </c>
      <c r="T469" s="266" t="str">
        <f t="shared" si="94"/>
        <v>Economico</v>
      </c>
      <c r="U469">
        <f>VLOOKUP(T469,TABLAS!$J$4:$L$9,3,FALSE)</f>
        <v>1320</v>
      </c>
      <c r="V469">
        <f t="shared" si="103"/>
        <v>2026</v>
      </c>
      <c r="W469" t="str">
        <f>INICIO!$C$28</f>
        <v>2026</v>
      </c>
      <c r="X469" s="268">
        <f t="shared" si="95"/>
        <v>0</v>
      </c>
      <c r="Y469" s="269" t="str">
        <f>IF(X469&lt;TABLAS!$P$18,TABLAS!$Q$18,IF(X469&lt;TABLAS!$P$19,TABLAS!$Q$19,IF(X469&lt;TABLAS!$P$20,TABLAS!$Q$20,IF(X469&lt;TABLAS!$P$21,TABLAS!$Q$21,IF(X469&lt;TABLAS!$P$22,TABLAS!$Q$22,IF(X469&lt;TABLAS!$P$23,TABLAS!$Q$23,IF(X469&lt;TABLAS!$P$24,TABLAS!$Q$24,IF(X469&lt;TABLAS!$P$25,TABLAS!$Q$25,IF(X469&lt;TABLAS!$P$26,TABLAS!$Q$26,IF(X469&lt;TABLAS!$P$27,TABLAS!$Q$27,IF(X469&gt;=TABLAS!$O$28,TABLAS!$Q$28)))))))))))</f>
        <v>0 a 5</v>
      </c>
      <c r="Z469" s="262">
        <f>VLOOKUP(Y469,TABLAS!$J$18:$K$28,2,FALSE)</f>
        <v>1</v>
      </c>
      <c r="AA469" s="274" t="s">
        <v>262</v>
      </c>
      <c r="AB469" s="262">
        <f>VLOOKUP(AA469,TABLAS!$K$34:$L$39,2,FALSE)</f>
        <v>1</v>
      </c>
      <c r="AC469" s="262" t="str">
        <f>INICIO!$C$11</f>
        <v>ZONA 6</v>
      </c>
      <c r="AD469" s="263">
        <f>VLOOKUP(AC469,TABLAS!$V$18:$W$28,2,FALSE)</f>
        <v>1.1000000000000001</v>
      </c>
      <c r="AE469" s="44"/>
      <c r="AF469" s="44"/>
      <c r="AG469" s="279">
        <f t="shared" si="96"/>
        <v>0</v>
      </c>
      <c r="AH469" s="255">
        <f>IF($AG469&lt;TABLAS!$O$4,TABLAS!$P$4,IF($AG469&lt;TABLAS!$O$5,TABLAS!$P$5,IF($AG469&lt;TABLAS!$O$6,TABLAS!$P$6,IF($AG469&gt;TABLAS!$N$7,TABLAS!$P$7))))</f>
        <v>1</v>
      </c>
      <c r="AI469" s="255">
        <f>VLOOKUP($AH469,TABLAS!$P$4:$R$7,3,FALSE)</f>
        <v>3.4999999999999996E-3</v>
      </c>
      <c r="AJ469" s="255">
        <f>VLOOKUP($AH$3,TABLAS!$P$4:$R$7,2,FALSE)</f>
        <v>0</v>
      </c>
      <c r="AK469" s="280">
        <f t="shared" si="97"/>
        <v>-3.4999999999999996E-3</v>
      </c>
      <c r="AL469" s="44"/>
      <c r="AM469" s="44"/>
      <c r="AN469" s="281">
        <f t="shared" si="98"/>
        <v>0</v>
      </c>
      <c r="AO469" s="44"/>
      <c r="AP469" s="235">
        <f t="shared" si="99"/>
        <v>0</v>
      </c>
      <c r="AQ469" s="44"/>
      <c r="AR469" s="282">
        <f t="shared" si="100"/>
        <v>0</v>
      </c>
      <c r="AS469" s="283">
        <f t="shared" si="101"/>
        <v>0</v>
      </c>
      <c r="AT469" s="44"/>
      <c r="AU469" s="44"/>
      <c r="AV469" s="44"/>
      <c r="AW469" s="44"/>
      <c r="AX469" s="44"/>
      <c r="AY469" s="44"/>
      <c r="AZ469" s="44"/>
      <c r="BA469" s="44"/>
      <c r="BB469" s="44"/>
      <c r="BC469" s="44"/>
      <c r="BD469" s="44"/>
      <c r="BE469" s="44"/>
      <c r="BF469" s="44"/>
      <c r="BG469" s="44"/>
      <c r="BH469" s="44"/>
    </row>
    <row r="470" spans="1:60" ht="35.1" customHeight="1" thickBot="1" x14ac:dyDescent="0.45">
      <c r="A470" s="41">
        <f t="shared" si="102"/>
        <v>468</v>
      </c>
      <c r="B470" s="42">
        <f>Hoja2!B477</f>
        <v>0</v>
      </c>
      <c r="C470" s="14">
        <f>Hoja2!P477</f>
        <v>0</v>
      </c>
      <c r="D470" s="16">
        <f>Hoja2!C477</f>
        <v>0</v>
      </c>
      <c r="E470" s="15">
        <f>Hoja4!J477</f>
        <v>0</v>
      </c>
      <c r="F470" s="15">
        <f>Hoja4!N477</f>
        <v>0</v>
      </c>
      <c r="G470" s="15"/>
      <c r="H470" s="15">
        <f t="shared" si="91"/>
        <v>0</v>
      </c>
      <c r="I470" s="15">
        <f t="shared" si="92"/>
        <v>0</v>
      </c>
      <c r="J470" s="289" t="s">
        <v>209</v>
      </c>
      <c r="K470" s="44"/>
      <c r="L470" s="44"/>
      <c r="M470" s="44"/>
      <c r="N470" s="44"/>
      <c r="O470" s="44"/>
      <c r="P470" s="44"/>
      <c r="Q470" s="44"/>
      <c r="R470" s="44"/>
      <c r="S470" s="262">
        <f t="shared" si="93"/>
        <v>0</v>
      </c>
      <c r="T470" s="266" t="str">
        <f t="shared" si="94"/>
        <v>Economico</v>
      </c>
      <c r="U470">
        <f>VLOOKUP(T470,TABLAS!$J$4:$L$9,3,FALSE)</f>
        <v>1320</v>
      </c>
      <c r="V470">
        <f t="shared" si="103"/>
        <v>2026</v>
      </c>
      <c r="W470" t="str">
        <f>INICIO!$C$28</f>
        <v>2026</v>
      </c>
      <c r="X470" s="268">
        <f t="shared" si="95"/>
        <v>0</v>
      </c>
      <c r="Y470" s="269" t="str">
        <f>IF(X470&lt;TABLAS!$P$18,TABLAS!$Q$18,IF(X470&lt;TABLAS!$P$19,TABLAS!$Q$19,IF(X470&lt;TABLAS!$P$20,TABLAS!$Q$20,IF(X470&lt;TABLAS!$P$21,TABLAS!$Q$21,IF(X470&lt;TABLAS!$P$22,TABLAS!$Q$22,IF(X470&lt;TABLAS!$P$23,TABLAS!$Q$23,IF(X470&lt;TABLAS!$P$24,TABLAS!$Q$24,IF(X470&lt;TABLAS!$P$25,TABLAS!$Q$25,IF(X470&lt;TABLAS!$P$26,TABLAS!$Q$26,IF(X470&lt;TABLAS!$P$27,TABLAS!$Q$27,IF(X470&gt;=TABLAS!$O$28,TABLAS!$Q$28)))))))))))</f>
        <v>0 a 5</v>
      </c>
      <c r="Z470" s="262">
        <f>VLOOKUP(Y470,TABLAS!$J$18:$K$28,2,FALSE)</f>
        <v>1</v>
      </c>
      <c r="AA470" s="274" t="s">
        <v>262</v>
      </c>
      <c r="AB470" s="262">
        <f>VLOOKUP(AA470,TABLAS!$K$34:$L$39,2,FALSE)</f>
        <v>1</v>
      </c>
      <c r="AC470" s="262" t="str">
        <f>INICIO!$C$11</f>
        <v>ZONA 6</v>
      </c>
      <c r="AD470" s="263">
        <f>VLOOKUP(AC470,TABLAS!$V$18:$W$28,2,FALSE)</f>
        <v>1.1000000000000001</v>
      </c>
      <c r="AE470" s="44"/>
      <c r="AF470" s="44"/>
      <c r="AG470" s="279">
        <f t="shared" si="96"/>
        <v>0</v>
      </c>
      <c r="AH470" s="255">
        <f>IF($AG470&lt;TABLAS!$O$4,TABLAS!$P$4,IF($AG470&lt;TABLAS!$O$5,TABLAS!$P$5,IF($AG470&lt;TABLAS!$O$6,TABLAS!$P$6,IF($AG470&gt;TABLAS!$N$7,TABLAS!$P$7))))</f>
        <v>1</v>
      </c>
      <c r="AI470" s="255">
        <f>VLOOKUP($AH470,TABLAS!$P$4:$R$7,3,FALSE)</f>
        <v>3.4999999999999996E-3</v>
      </c>
      <c r="AJ470" s="255">
        <f>VLOOKUP($AH$3,TABLAS!$P$4:$R$7,2,FALSE)</f>
        <v>0</v>
      </c>
      <c r="AK470" s="280">
        <f t="shared" si="97"/>
        <v>-3.4999999999999996E-3</v>
      </c>
      <c r="AL470" s="44"/>
      <c r="AM470" s="44"/>
      <c r="AN470" s="281">
        <f t="shared" si="98"/>
        <v>0</v>
      </c>
      <c r="AO470" s="44"/>
      <c r="AP470" s="235">
        <f t="shared" si="99"/>
        <v>0</v>
      </c>
      <c r="AQ470" s="44"/>
      <c r="AR470" s="282">
        <f t="shared" si="100"/>
        <v>0</v>
      </c>
      <c r="AS470" s="283">
        <f t="shared" si="101"/>
        <v>0</v>
      </c>
      <c r="AT470" s="44"/>
      <c r="AU470" s="44"/>
      <c r="AV470" s="44"/>
      <c r="AW470" s="44"/>
      <c r="AX470" s="44"/>
      <c r="AY470" s="44"/>
      <c r="AZ470" s="44"/>
      <c r="BA470" s="44"/>
      <c r="BB470" s="44"/>
      <c r="BC470" s="44"/>
      <c r="BD470" s="44"/>
      <c r="BE470" s="44"/>
      <c r="BF470" s="44"/>
      <c r="BG470" s="44"/>
      <c r="BH470" s="44"/>
    </row>
    <row r="471" spans="1:60" ht="35.1" customHeight="1" thickBot="1" x14ac:dyDescent="0.45">
      <c r="A471" s="41">
        <f t="shared" si="102"/>
        <v>469</v>
      </c>
      <c r="B471" s="42">
        <f>Hoja2!B478</f>
        <v>0</v>
      </c>
      <c r="C471" s="14">
        <f>Hoja2!P478</f>
        <v>0</v>
      </c>
      <c r="D471" s="16">
        <f>Hoja2!C478</f>
        <v>0</v>
      </c>
      <c r="E471" s="15">
        <f>Hoja4!J478</f>
        <v>0</v>
      </c>
      <c r="F471" s="15">
        <f>Hoja4!N478</f>
        <v>0</v>
      </c>
      <c r="G471" s="15"/>
      <c r="H471" s="15">
        <f t="shared" si="91"/>
        <v>0</v>
      </c>
      <c r="I471" s="15">
        <f t="shared" si="92"/>
        <v>0</v>
      </c>
      <c r="J471" s="289" t="s">
        <v>209</v>
      </c>
      <c r="K471" s="44"/>
      <c r="L471" s="44"/>
      <c r="M471" s="44"/>
      <c r="N471" s="44"/>
      <c r="O471" s="44"/>
      <c r="P471" s="44"/>
      <c r="Q471" s="44"/>
      <c r="R471" s="44"/>
      <c r="S471" s="262">
        <f t="shared" si="93"/>
        <v>0</v>
      </c>
      <c r="T471" s="266" t="str">
        <f t="shared" si="94"/>
        <v>Economico</v>
      </c>
      <c r="U471">
        <f>VLOOKUP(T471,TABLAS!$J$4:$L$9,3,FALSE)</f>
        <v>1320</v>
      </c>
      <c r="V471">
        <f t="shared" si="103"/>
        <v>2026</v>
      </c>
      <c r="W471" t="str">
        <f>INICIO!$C$28</f>
        <v>2026</v>
      </c>
      <c r="X471" s="268">
        <f t="shared" si="95"/>
        <v>0</v>
      </c>
      <c r="Y471" s="269" t="str">
        <f>IF(X471&lt;TABLAS!$P$18,TABLAS!$Q$18,IF(X471&lt;TABLAS!$P$19,TABLAS!$Q$19,IF(X471&lt;TABLAS!$P$20,TABLAS!$Q$20,IF(X471&lt;TABLAS!$P$21,TABLAS!$Q$21,IF(X471&lt;TABLAS!$P$22,TABLAS!$Q$22,IF(X471&lt;TABLAS!$P$23,TABLAS!$Q$23,IF(X471&lt;TABLAS!$P$24,TABLAS!$Q$24,IF(X471&lt;TABLAS!$P$25,TABLAS!$Q$25,IF(X471&lt;TABLAS!$P$26,TABLAS!$Q$26,IF(X471&lt;TABLAS!$P$27,TABLAS!$Q$27,IF(X471&gt;=TABLAS!$O$28,TABLAS!$Q$28)))))))))))</f>
        <v>0 a 5</v>
      </c>
      <c r="Z471" s="262">
        <f>VLOOKUP(Y471,TABLAS!$J$18:$K$28,2,FALSE)</f>
        <v>1</v>
      </c>
      <c r="AA471" s="274" t="s">
        <v>262</v>
      </c>
      <c r="AB471" s="262">
        <f>VLOOKUP(AA471,TABLAS!$K$34:$L$39,2,FALSE)</f>
        <v>1</v>
      </c>
      <c r="AC471" s="262" t="str">
        <f>INICIO!$C$11</f>
        <v>ZONA 6</v>
      </c>
      <c r="AD471" s="263">
        <f>VLOOKUP(AC471,TABLAS!$V$18:$W$28,2,FALSE)</f>
        <v>1.1000000000000001</v>
      </c>
      <c r="AE471" s="44"/>
      <c r="AF471" s="44"/>
      <c r="AG471" s="279">
        <f t="shared" si="96"/>
        <v>0</v>
      </c>
      <c r="AH471" s="255">
        <f>IF($AG471&lt;TABLAS!$O$4,TABLAS!$P$4,IF($AG471&lt;TABLAS!$O$5,TABLAS!$P$5,IF($AG471&lt;TABLAS!$O$6,TABLAS!$P$6,IF($AG471&gt;TABLAS!$N$7,TABLAS!$P$7))))</f>
        <v>1</v>
      </c>
      <c r="AI471" s="255">
        <f>VLOOKUP($AH471,TABLAS!$P$4:$R$7,3,FALSE)</f>
        <v>3.4999999999999996E-3</v>
      </c>
      <c r="AJ471" s="255">
        <f>VLOOKUP($AH$3,TABLAS!$P$4:$R$7,2,FALSE)</f>
        <v>0</v>
      </c>
      <c r="AK471" s="280">
        <f t="shared" si="97"/>
        <v>-3.4999999999999996E-3</v>
      </c>
      <c r="AL471" s="44"/>
      <c r="AM471" s="44"/>
      <c r="AN471" s="281">
        <f t="shared" si="98"/>
        <v>0</v>
      </c>
      <c r="AO471" s="44"/>
      <c r="AP471" s="235">
        <f t="shared" si="99"/>
        <v>0</v>
      </c>
      <c r="AQ471" s="44"/>
      <c r="AR471" s="282">
        <f t="shared" si="100"/>
        <v>0</v>
      </c>
      <c r="AS471" s="283">
        <f t="shared" si="101"/>
        <v>0</v>
      </c>
      <c r="AT471" s="44"/>
      <c r="AU471" s="44"/>
      <c r="AV471" s="44"/>
      <c r="AW471" s="44"/>
      <c r="AX471" s="44"/>
      <c r="AY471" s="44"/>
      <c r="AZ471" s="44"/>
      <c r="BA471" s="44"/>
      <c r="BB471" s="44"/>
      <c r="BC471" s="44"/>
      <c r="BD471" s="44"/>
      <c r="BE471" s="44"/>
      <c r="BF471" s="44"/>
      <c r="BG471" s="44"/>
      <c r="BH471" s="44"/>
    </row>
    <row r="472" spans="1:60" ht="35.1" customHeight="1" thickBot="1" x14ac:dyDescent="0.45">
      <c r="A472" s="22">
        <f t="shared" si="102"/>
        <v>470</v>
      </c>
      <c r="B472" s="43">
        <f>Hoja2!B479</f>
        <v>0</v>
      </c>
      <c r="C472" s="38">
        <f>Hoja2!P479</f>
        <v>0</v>
      </c>
      <c r="D472" s="39">
        <f>Hoja2!C479</f>
        <v>0</v>
      </c>
      <c r="E472" s="40">
        <f>Hoja4!J479</f>
        <v>0</v>
      </c>
      <c r="F472" s="40">
        <f>Hoja4!N479</f>
        <v>0</v>
      </c>
      <c r="G472" s="40"/>
      <c r="H472" s="40">
        <f t="shared" si="91"/>
        <v>0</v>
      </c>
      <c r="I472" s="40">
        <f t="shared" si="92"/>
        <v>0</v>
      </c>
      <c r="J472" s="290" t="s">
        <v>209</v>
      </c>
      <c r="K472" s="44"/>
      <c r="L472" s="44"/>
      <c r="M472" s="44"/>
      <c r="N472" s="44"/>
      <c r="O472" s="44"/>
      <c r="P472" s="44"/>
      <c r="Q472" s="44"/>
      <c r="R472" s="44"/>
      <c r="S472" s="262">
        <f t="shared" si="93"/>
        <v>0</v>
      </c>
      <c r="T472" s="266" t="str">
        <f t="shared" si="94"/>
        <v>Economico</v>
      </c>
      <c r="U472">
        <f>VLOOKUP(T472,TABLAS!$J$4:$L$9,3,FALSE)</f>
        <v>1320</v>
      </c>
      <c r="V472">
        <f t="shared" si="103"/>
        <v>2026</v>
      </c>
      <c r="W472" t="str">
        <f>INICIO!$C$28</f>
        <v>2026</v>
      </c>
      <c r="X472" s="268">
        <f t="shared" si="95"/>
        <v>0</v>
      </c>
      <c r="Y472" s="269" t="str">
        <f>IF(X472&lt;TABLAS!$P$18,TABLAS!$Q$18,IF(X472&lt;TABLAS!$P$19,TABLAS!$Q$19,IF(X472&lt;TABLAS!$P$20,TABLAS!$Q$20,IF(X472&lt;TABLAS!$P$21,TABLAS!$Q$21,IF(X472&lt;TABLAS!$P$22,TABLAS!$Q$22,IF(X472&lt;TABLAS!$P$23,TABLAS!$Q$23,IF(X472&lt;TABLAS!$P$24,TABLAS!$Q$24,IF(X472&lt;TABLAS!$P$25,TABLAS!$Q$25,IF(X472&lt;TABLAS!$P$26,TABLAS!$Q$26,IF(X472&lt;TABLAS!$P$27,TABLAS!$Q$27,IF(X472&gt;=TABLAS!$O$28,TABLAS!$Q$28)))))))))))</f>
        <v>0 a 5</v>
      </c>
      <c r="Z472" s="262">
        <f>VLOOKUP(Y472,TABLAS!$J$18:$K$28,2,FALSE)</f>
        <v>1</v>
      </c>
      <c r="AA472" s="274" t="s">
        <v>262</v>
      </c>
      <c r="AB472" s="262">
        <f>VLOOKUP(AA472,TABLAS!$K$34:$L$39,2,FALSE)</f>
        <v>1</v>
      </c>
      <c r="AC472" s="262" t="str">
        <f>INICIO!$C$11</f>
        <v>ZONA 6</v>
      </c>
      <c r="AD472" s="263">
        <f>VLOOKUP(AC472,TABLAS!$V$18:$W$28,2,FALSE)</f>
        <v>1.1000000000000001</v>
      </c>
      <c r="AE472" s="44"/>
      <c r="AF472" s="44"/>
      <c r="AG472" s="279">
        <f t="shared" si="96"/>
        <v>0</v>
      </c>
      <c r="AH472" s="255">
        <f>IF($AG472&lt;TABLAS!$O$4,TABLAS!$P$4,IF($AG472&lt;TABLAS!$O$5,TABLAS!$P$5,IF($AG472&lt;TABLAS!$O$6,TABLAS!$P$6,IF($AG472&gt;TABLAS!$N$7,TABLAS!$P$7))))</f>
        <v>1</v>
      </c>
      <c r="AI472" s="255">
        <f>VLOOKUP($AH472,TABLAS!$P$4:$R$7,3,FALSE)</f>
        <v>3.4999999999999996E-3</v>
      </c>
      <c r="AJ472" s="255">
        <f>VLOOKUP($AH$3,TABLAS!$P$4:$R$7,2,FALSE)</f>
        <v>0</v>
      </c>
      <c r="AK472" s="280">
        <f t="shared" si="97"/>
        <v>-3.4999999999999996E-3</v>
      </c>
      <c r="AL472" s="44"/>
      <c r="AM472" s="44"/>
      <c r="AN472" s="281">
        <f t="shared" si="98"/>
        <v>0</v>
      </c>
      <c r="AO472" s="44"/>
      <c r="AP472" s="235">
        <f t="shared" si="99"/>
        <v>0</v>
      </c>
      <c r="AQ472" s="44"/>
      <c r="AR472" s="282">
        <f t="shared" si="100"/>
        <v>0</v>
      </c>
      <c r="AS472" s="283">
        <f t="shared" si="101"/>
        <v>0</v>
      </c>
      <c r="AT472" s="44"/>
      <c r="AU472" s="44"/>
      <c r="AV472" s="44"/>
      <c r="AW472" s="44"/>
      <c r="AX472" s="44"/>
      <c r="AY472" s="44"/>
      <c r="AZ472" s="44"/>
      <c r="BA472" s="44"/>
      <c r="BB472" s="44"/>
      <c r="BC472" s="44"/>
      <c r="BD472" s="44"/>
      <c r="BE472" s="44"/>
      <c r="BF472" s="44"/>
      <c r="BG472" s="44"/>
      <c r="BH472" s="44"/>
    </row>
    <row r="473" spans="1:60" ht="35.1" customHeight="1" thickBot="1" x14ac:dyDescent="0.45">
      <c r="A473" s="41">
        <f t="shared" si="102"/>
        <v>471</v>
      </c>
      <c r="B473" s="42">
        <f>Hoja2!B480</f>
        <v>0</v>
      </c>
      <c r="C473" s="14">
        <f>Hoja2!P480</f>
        <v>0</v>
      </c>
      <c r="D473" s="16">
        <f>Hoja2!C480</f>
        <v>0</v>
      </c>
      <c r="E473" s="15">
        <f>Hoja4!J480</f>
        <v>0</v>
      </c>
      <c r="F473" s="15">
        <f>Hoja4!N480</f>
        <v>0</v>
      </c>
      <c r="G473" s="15"/>
      <c r="H473" s="15">
        <f t="shared" si="91"/>
        <v>0</v>
      </c>
      <c r="I473" s="15">
        <f t="shared" si="92"/>
        <v>0</v>
      </c>
      <c r="J473" s="289" t="s">
        <v>209</v>
      </c>
      <c r="K473" s="44"/>
      <c r="L473" s="44"/>
      <c r="M473" s="44"/>
      <c r="N473" s="44"/>
      <c r="O473" s="44"/>
      <c r="P473" s="44"/>
      <c r="Q473" s="44"/>
      <c r="R473" s="44"/>
      <c r="S473" s="262">
        <f t="shared" si="93"/>
        <v>0</v>
      </c>
      <c r="T473" s="266" t="str">
        <f t="shared" si="94"/>
        <v>Economico</v>
      </c>
      <c r="U473">
        <f>VLOOKUP(T473,TABLAS!$J$4:$L$9,3,FALSE)</f>
        <v>1320</v>
      </c>
      <c r="V473">
        <f t="shared" si="103"/>
        <v>2026</v>
      </c>
      <c r="W473" t="str">
        <f>INICIO!$C$28</f>
        <v>2026</v>
      </c>
      <c r="X473" s="268">
        <f t="shared" si="95"/>
        <v>0</v>
      </c>
      <c r="Y473" s="269" t="str">
        <f>IF(X473&lt;TABLAS!$P$18,TABLAS!$Q$18,IF(X473&lt;TABLAS!$P$19,TABLAS!$Q$19,IF(X473&lt;TABLAS!$P$20,TABLAS!$Q$20,IF(X473&lt;TABLAS!$P$21,TABLAS!$Q$21,IF(X473&lt;TABLAS!$P$22,TABLAS!$Q$22,IF(X473&lt;TABLAS!$P$23,TABLAS!$Q$23,IF(X473&lt;TABLAS!$P$24,TABLAS!$Q$24,IF(X473&lt;TABLAS!$P$25,TABLAS!$Q$25,IF(X473&lt;TABLAS!$P$26,TABLAS!$Q$26,IF(X473&lt;TABLAS!$P$27,TABLAS!$Q$27,IF(X473&gt;=TABLAS!$O$28,TABLAS!$Q$28)))))))))))</f>
        <v>0 a 5</v>
      </c>
      <c r="Z473" s="262">
        <f>VLOOKUP(Y473,TABLAS!$J$18:$K$28,2,FALSE)</f>
        <v>1</v>
      </c>
      <c r="AA473" s="274" t="s">
        <v>262</v>
      </c>
      <c r="AB473" s="262">
        <f>VLOOKUP(AA473,TABLAS!$K$34:$L$39,2,FALSE)</f>
        <v>1</v>
      </c>
      <c r="AC473" s="262" t="str">
        <f>INICIO!$C$11</f>
        <v>ZONA 6</v>
      </c>
      <c r="AD473" s="263">
        <f>VLOOKUP(AC473,TABLAS!$V$18:$W$28,2,FALSE)</f>
        <v>1.1000000000000001</v>
      </c>
      <c r="AE473" s="44"/>
      <c r="AF473" s="44"/>
      <c r="AG473" s="279">
        <f t="shared" si="96"/>
        <v>0</v>
      </c>
      <c r="AH473" s="255">
        <f>IF($AG473&lt;TABLAS!$O$4,TABLAS!$P$4,IF($AG473&lt;TABLAS!$O$5,TABLAS!$P$5,IF($AG473&lt;TABLAS!$O$6,TABLAS!$P$6,IF($AG473&gt;TABLAS!$N$7,TABLAS!$P$7))))</f>
        <v>1</v>
      </c>
      <c r="AI473" s="255">
        <f>VLOOKUP($AH473,TABLAS!$P$4:$R$7,3,FALSE)</f>
        <v>3.4999999999999996E-3</v>
      </c>
      <c r="AJ473" s="255">
        <f>VLOOKUP($AH$3,TABLAS!$P$4:$R$7,2,FALSE)</f>
        <v>0</v>
      </c>
      <c r="AK473" s="280">
        <f t="shared" si="97"/>
        <v>-3.4999999999999996E-3</v>
      </c>
      <c r="AL473" s="44"/>
      <c r="AM473" s="44"/>
      <c r="AN473" s="281">
        <f t="shared" si="98"/>
        <v>0</v>
      </c>
      <c r="AO473" s="44"/>
      <c r="AP473" s="235">
        <f t="shared" si="99"/>
        <v>0</v>
      </c>
      <c r="AQ473" s="44"/>
      <c r="AR473" s="282">
        <f t="shared" si="100"/>
        <v>0</v>
      </c>
      <c r="AS473" s="283">
        <f t="shared" si="101"/>
        <v>0</v>
      </c>
      <c r="AT473" s="44"/>
      <c r="AU473" s="44"/>
      <c r="AV473" s="44"/>
      <c r="AW473" s="44"/>
      <c r="AX473" s="44"/>
      <c r="AY473" s="44"/>
      <c r="AZ473" s="44"/>
      <c r="BA473" s="44"/>
      <c r="BB473" s="44"/>
      <c r="BC473" s="44"/>
      <c r="BD473" s="44"/>
      <c r="BE473" s="44"/>
      <c r="BF473" s="44"/>
      <c r="BG473" s="44"/>
      <c r="BH473" s="44"/>
    </row>
    <row r="474" spans="1:60" ht="35.1" customHeight="1" thickBot="1" x14ac:dyDescent="0.45">
      <c r="A474" s="41">
        <f t="shared" si="102"/>
        <v>472</v>
      </c>
      <c r="B474" s="42">
        <f>Hoja2!B481</f>
        <v>0</v>
      </c>
      <c r="C474" s="14">
        <f>Hoja2!P481</f>
        <v>0</v>
      </c>
      <c r="D474" s="16">
        <f>Hoja2!C481</f>
        <v>0</v>
      </c>
      <c r="E474" s="15">
        <f>Hoja4!J481</f>
        <v>0</v>
      </c>
      <c r="F474" s="15">
        <f>Hoja4!N481</f>
        <v>0</v>
      </c>
      <c r="G474" s="15"/>
      <c r="H474" s="15">
        <f t="shared" si="91"/>
        <v>0</v>
      </c>
      <c r="I474" s="15">
        <f t="shared" si="92"/>
        <v>0</v>
      </c>
      <c r="J474" s="289" t="s">
        <v>209</v>
      </c>
      <c r="K474" s="44"/>
      <c r="L474" s="44"/>
      <c r="M474" s="44"/>
      <c r="N474" s="44"/>
      <c r="O474" s="44"/>
      <c r="P474" s="44"/>
      <c r="Q474" s="44"/>
      <c r="R474" s="44"/>
      <c r="S474" s="262">
        <f t="shared" si="93"/>
        <v>0</v>
      </c>
      <c r="T474" s="266" t="str">
        <f t="shared" si="94"/>
        <v>Economico</v>
      </c>
      <c r="U474">
        <f>VLOOKUP(T474,TABLAS!$J$4:$L$9,3,FALSE)</f>
        <v>1320</v>
      </c>
      <c r="V474">
        <f t="shared" si="103"/>
        <v>2026</v>
      </c>
      <c r="W474" t="str">
        <f>INICIO!$C$28</f>
        <v>2026</v>
      </c>
      <c r="X474" s="268">
        <f t="shared" si="95"/>
        <v>0</v>
      </c>
      <c r="Y474" s="269" t="str">
        <f>IF(X474&lt;TABLAS!$P$18,TABLAS!$Q$18,IF(X474&lt;TABLAS!$P$19,TABLAS!$Q$19,IF(X474&lt;TABLAS!$P$20,TABLAS!$Q$20,IF(X474&lt;TABLAS!$P$21,TABLAS!$Q$21,IF(X474&lt;TABLAS!$P$22,TABLAS!$Q$22,IF(X474&lt;TABLAS!$P$23,TABLAS!$Q$23,IF(X474&lt;TABLAS!$P$24,TABLAS!$Q$24,IF(X474&lt;TABLAS!$P$25,TABLAS!$Q$25,IF(X474&lt;TABLAS!$P$26,TABLAS!$Q$26,IF(X474&lt;TABLAS!$P$27,TABLAS!$Q$27,IF(X474&gt;=TABLAS!$O$28,TABLAS!$Q$28)))))))))))</f>
        <v>0 a 5</v>
      </c>
      <c r="Z474" s="262">
        <f>VLOOKUP(Y474,TABLAS!$J$18:$K$28,2,FALSE)</f>
        <v>1</v>
      </c>
      <c r="AA474" s="274" t="s">
        <v>262</v>
      </c>
      <c r="AB474" s="262">
        <f>VLOOKUP(AA474,TABLAS!$K$34:$L$39,2,FALSE)</f>
        <v>1</v>
      </c>
      <c r="AC474" s="262" t="str">
        <f>INICIO!$C$11</f>
        <v>ZONA 6</v>
      </c>
      <c r="AD474" s="263">
        <f>VLOOKUP(AC474,TABLAS!$V$18:$W$28,2,FALSE)</f>
        <v>1.1000000000000001</v>
      </c>
      <c r="AE474" s="44"/>
      <c r="AF474" s="44"/>
      <c r="AG474" s="279">
        <f t="shared" si="96"/>
        <v>0</v>
      </c>
      <c r="AH474" s="255">
        <f>IF($AG474&lt;TABLAS!$O$4,TABLAS!$P$4,IF($AG474&lt;TABLAS!$O$5,TABLAS!$P$5,IF($AG474&lt;TABLAS!$O$6,TABLAS!$P$6,IF($AG474&gt;TABLAS!$N$7,TABLAS!$P$7))))</f>
        <v>1</v>
      </c>
      <c r="AI474" s="255">
        <f>VLOOKUP($AH474,TABLAS!$P$4:$R$7,3,FALSE)</f>
        <v>3.4999999999999996E-3</v>
      </c>
      <c r="AJ474" s="255">
        <f>VLOOKUP($AH$3,TABLAS!$P$4:$R$7,2,FALSE)</f>
        <v>0</v>
      </c>
      <c r="AK474" s="280">
        <f t="shared" si="97"/>
        <v>-3.4999999999999996E-3</v>
      </c>
      <c r="AL474" s="44"/>
      <c r="AM474" s="44"/>
      <c r="AN474" s="281">
        <f t="shared" si="98"/>
        <v>0</v>
      </c>
      <c r="AO474" s="44"/>
      <c r="AP474" s="235">
        <f t="shared" si="99"/>
        <v>0</v>
      </c>
      <c r="AQ474" s="44"/>
      <c r="AR474" s="282">
        <f t="shared" si="100"/>
        <v>0</v>
      </c>
      <c r="AS474" s="283">
        <f t="shared" si="101"/>
        <v>0</v>
      </c>
      <c r="AT474" s="44"/>
      <c r="AU474" s="44"/>
      <c r="AV474" s="44"/>
      <c r="AW474" s="44"/>
      <c r="AX474" s="44"/>
      <c r="AY474" s="44"/>
      <c r="AZ474" s="44"/>
      <c r="BA474" s="44"/>
      <c r="BB474" s="44"/>
      <c r="BC474" s="44"/>
      <c r="BD474" s="44"/>
      <c r="BE474" s="44"/>
      <c r="BF474" s="44"/>
      <c r="BG474" s="44"/>
      <c r="BH474" s="44"/>
    </row>
    <row r="475" spans="1:60" ht="35.1" customHeight="1" thickBot="1" x14ac:dyDescent="0.45">
      <c r="A475" s="41">
        <f t="shared" si="102"/>
        <v>473</v>
      </c>
      <c r="B475" s="42">
        <f>Hoja2!B482</f>
        <v>0</v>
      </c>
      <c r="C475" s="14">
        <f>Hoja2!P482</f>
        <v>0</v>
      </c>
      <c r="D475" s="16">
        <f>Hoja2!C482</f>
        <v>0</v>
      </c>
      <c r="E475" s="15">
        <f>Hoja4!J482</f>
        <v>0</v>
      </c>
      <c r="F475" s="15">
        <f>Hoja4!N482</f>
        <v>0</v>
      </c>
      <c r="G475" s="15"/>
      <c r="H475" s="15">
        <f t="shared" si="91"/>
        <v>0</v>
      </c>
      <c r="I475" s="15">
        <f t="shared" si="92"/>
        <v>0</v>
      </c>
      <c r="J475" s="289" t="s">
        <v>209</v>
      </c>
      <c r="K475" s="44"/>
      <c r="L475" s="44"/>
      <c r="M475" s="44"/>
      <c r="N475" s="44"/>
      <c r="O475" s="44"/>
      <c r="P475" s="44"/>
      <c r="Q475" s="44"/>
      <c r="R475" s="44"/>
      <c r="S475" s="262">
        <f t="shared" si="93"/>
        <v>0</v>
      </c>
      <c r="T475" s="266" t="str">
        <f t="shared" si="94"/>
        <v>Economico</v>
      </c>
      <c r="U475">
        <f>VLOOKUP(T475,TABLAS!$J$4:$L$9,3,FALSE)</f>
        <v>1320</v>
      </c>
      <c r="V475">
        <f t="shared" si="103"/>
        <v>2026</v>
      </c>
      <c r="W475" t="str">
        <f>INICIO!$C$28</f>
        <v>2026</v>
      </c>
      <c r="X475" s="268">
        <f t="shared" si="95"/>
        <v>0</v>
      </c>
      <c r="Y475" s="269" t="str">
        <f>IF(X475&lt;TABLAS!$P$18,TABLAS!$Q$18,IF(X475&lt;TABLAS!$P$19,TABLAS!$Q$19,IF(X475&lt;TABLAS!$P$20,TABLAS!$Q$20,IF(X475&lt;TABLAS!$P$21,TABLAS!$Q$21,IF(X475&lt;TABLAS!$P$22,TABLAS!$Q$22,IF(X475&lt;TABLAS!$P$23,TABLAS!$Q$23,IF(X475&lt;TABLAS!$P$24,TABLAS!$Q$24,IF(X475&lt;TABLAS!$P$25,TABLAS!$Q$25,IF(X475&lt;TABLAS!$P$26,TABLAS!$Q$26,IF(X475&lt;TABLAS!$P$27,TABLAS!$Q$27,IF(X475&gt;=TABLAS!$O$28,TABLAS!$Q$28)))))))))))</f>
        <v>0 a 5</v>
      </c>
      <c r="Z475" s="262">
        <f>VLOOKUP(Y475,TABLAS!$J$18:$K$28,2,FALSE)</f>
        <v>1</v>
      </c>
      <c r="AA475" s="274" t="s">
        <v>262</v>
      </c>
      <c r="AB475" s="262">
        <f>VLOOKUP(AA475,TABLAS!$K$34:$L$39,2,FALSE)</f>
        <v>1</v>
      </c>
      <c r="AC475" s="262" t="str">
        <f>INICIO!$C$11</f>
        <v>ZONA 6</v>
      </c>
      <c r="AD475" s="263">
        <f>VLOOKUP(AC475,TABLAS!$V$18:$W$28,2,FALSE)</f>
        <v>1.1000000000000001</v>
      </c>
      <c r="AE475" s="44"/>
      <c r="AF475" s="44"/>
      <c r="AG475" s="279">
        <f t="shared" si="96"/>
        <v>0</v>
      </c>
      <c r="AH475" s="255">
        <f>IF($AG475&lt;TABLAS!$O$4,TABLAS!$P$4,IF($AG475&lt;TABLAS!$O$5,TABLAS!$P$5,IF($AG475&lt;TABLAS!$O$6,TABLAS!$P$6,IF($AG475&gt;TABLAS!$N$7,TABLAS!$P$7))))</f>
        <v>1</v>
      </c>
      <c r="AI475" s="255">
        <f>VLOOKUP($AH475,TABLAS!$P$4:$R$7,3,FALSE)</f>
        <v>3.4999999999999996E-3</v>
      </c>
      <c r="AJ475" s="255">
        <f>VLOOKUP($AH$3,TABLAS!$P$4:$R$7,2,FALSE)</f>
        <v>0</v>
      </c>
      <c r="AK475" s="280">
        <f t="shared" si="97"/>
        <v>-3.4999999999999996E-3</v>
      </c>
      <c r="AL475" s="44"/>
      <c r="AM475" s="44"/>
      <c r="AN475" s="281">
        <f t="shared" si="98"/>
        <v>0</v>
      </c>
      <c r="AO475" s="44"/>
      <c r="AP475" s="235">
        <f t="shared" si="99"/>
        <v>0</v>
      </c>
      <c r="AQ475" s="44"/>
      <c r="AR475" s="282">
        <f t="shared" si="100"/>
        <v>0</v>
      </c>
      <c r="AS475" s="283">
        <f t="shared" si="101"/>
        <v>0</v>
      </c>
      <c r="AT475" s="44"/>
      <c r="AU475" s="44"/>
      <c r="AV475" s="44"/>
      <c r="AW475" s="44"/>
      <c r="AX475" s="44"/>
      <c r="AY475" s="44"/>
      <c r="AZ475" s="44"/>
      <c r="BA475" s="44"/>
      <c r="BB475" s="44"/>
      <c r="BC475" s="44"/>
      <c r="BD475" s="44"/>
      <c r="BE475" s="44"/>
      <c r="BF475" s="44"/>
      <c r="BG475" s="44"/>
      <c r="BH475" s="44"/>
    </row>
    <row r="476" spans="1:60" ht="35.1" customHeight="1" thickBot="1" x14ac:dyDescent="0.45">
      <c r="A476" s="41">
        <f t="shared" si="102"/>
        <v>474</v>
      </c>
      <c r="B476" s="42">
        <f>Hoja2!B483</f>
        <v>0</v>
      </c>
      <c r="C476" s="14">
        <f>Hoja2!P483</f>
        <v>0</v>
      </c>
      <c r="D476" s="16">
        <f>Hoja2!C483</f>
        <v>0</v>
      </c>
      <c r="E476" s="15">
        <f>Hoja4!J483</f>
        <v>0</v>
      </c>
      <c r="F476" s="15">
        <f>Hoja4!N483</f>
        <v>0</v>
      </c>
      <c r="G476" s="15"/>
      <c r="H476" s="15">
        <f t="shared" si="91"/>
        <v>0</v>
      </c>
      <c r="I476" s="15">
        <f t="shared" si="92"/>
        <v>0</v>
      </c>
      <c r="J476" s="289" t="s">
        <v>209</v>
      </c>
      <c r="K476" s="44"/>
      <c r="L476" s="44"/>
      <c r="M476" s="44"/>
      <c r="N476" s="44"/>
      <c r="O476" s="44"/>
      <c r="P476" s="44"/>
      <c r="Q476" s="44"/>
      <c r="R476" s="44"/>
      <c r="S476" s="262">
        <f t="shared" si="93"/>
        <v>0</v>
      </c>
      <c r="T476" s="266" t="str">
        <f t="shared" si="94"/>
        <v>Economico</v>
      </c>
      <c r="U476">
        <f>VLOOKUP(T476,TABLAS!$J$4:$L$9,3,FALSE)</f>
        <v>1320</v>
      </c>
      <c r="V476">
        <f t="shared" si="103"/>
        <v>2026</v>
      </c>
      <c r="W476" t="str">
        <f>INICIO!$C$28</f>
        <v>2026</v>
      </c>
      <c r="X476" s="268">
        <f t="shared" si="95"/>
        <v>0</v>
      </c>
      <c r="Y476" s="269" t="str">
        <f>IF(X476&lt;TABLAS!$P$18,TABLAS!$Q$18,IF(X476&lt;TABLAS!$P$19,TABLAS!$Q$19,IF(X476&lt;TABLAS!$P$20,TABLAS!$Q$20,IF(X476&lt;TABLAS!$P$21,TABLAS!$Q$21,IF(X476&lt;TABLAS!$P$22,TABLAS!$Q$22,IF(X476&lt;TABLAS!$P$23,TABLAS!$Q$23,IF(X476&lt;TABLAS!$P$24,TABLAS!$Q$24,IF(X476&lt;TABLAS!$P$25,TABLAS!$Q$25,IF(X476&lt;TABLAS!$P$26,TABLAS!$Q$26,IF(X476&lt;TABLAS!$P$27,TABLAS!$Q$27,IF(X476&gt;=TABLAS!$O$28,TABLAS!$Q$28)))))))))))</f>
        <v>0 a 5</v>
      </c>
      <c r="Z476" s="262">
        <f>VLOOKUP(Y476,TABLAS!$J$18:$K$28,2,FALSE)</f>
        <v>1</v>
      </c>
      <c r="AA476" s="274" t="s">
        <v>262</v>
      </c>
      <c r="AB476" s="262">
        <f>VLOOKUP(AA476,TABLAS!$K$34:$L$39,2,FALSE)</f>
        <v>1</v>
      </c>
      <c r="AC476" s="262" t="str">
        <f>INICIO!$C$11</f>
        <v>ZONA 6</v>
      </c>
      <c r="AD476" s="263">
        <f>VLOOKUP(AC476,TABLAS!$V$18:$W$28,2,FALSE)</f>
        <v>1.1000000000000001</v>
      </c>
      <c r="AE476" s="44"/>
      <c r="AF476" s="44"/>
      <c r="AG476" s="279">
        <f t="shared" si="96"/>
        <v>0</v>
      </c>
      <c r="AH476" s="255">
        <f>IF($AG476&lt;TABLAS!$O$4,TABLAS!$P$4,IF($AG476&lt;TABLAS!$O$5,TABLAS!$P$5,IF($AG476&lt;TABLAS!$O$6,TABLAS!$P$6,IF($AG476&gt;TABLAS!$N$7,TABLAS!$P$7))))</f>
        <v>1</v>
      </c>
      <c r="AI476" s="255">
        <f>VLOOKUP($AH476,TABLAS!$P$4:$R$7,3,FALSE)</f>
        <v>3.4999999999999996E-3</v>
      </c>
      <c r="AJ476" s="255">
        <f>VLOOKUP($AH$3,TABLAS!$P$4:$R$7,2,FALSE)</f>
        <v>0</v>
      </c>
      <c r="AK476" s="280">
        <f t="shared" si="97"/>
        <v>-3.4999999999999996E-3</v>
      </c>
      <c r="AL476" s="44"/>
      <c r="AM476" s="44"/>
      <c r="AN476" s="281">
        <f t="shared" si="98"/>
        <v>0</v>
      </c>
      <c r="AO476" s="44"/>
      <c r="AP476" s="235">
        <f t="shared" si="99"/>
        <v>0</v>
      </c>
      <c r="AQ476" s="44"/>
      <c r="AR476" s="282">
        <f t="shared" si="100"/>
        <v>0</v>
      </c>
      <c r="AS476" s="283">
        <f t="shared" si="101"/>
        <v>0</v>
      </c>
      <c r="AT476" s="44"/>
      <c r="AU476" s="44"/>
      <c r="AV476" s="44"/>
      <c r="AW476" s="44"/>
      <c r="AX476" s="44"/>
      <c r="AY476" s="44"/>
      <c r="AZ476" s="44"/>
      <c r="BA476" s="44"/>
      <c r="BB476" s="44"/>
      <c r="BC476" s="44"/>
      <c r="BD476" s="44"/>
      <c r="BE476" s="44"/>
      <c r="BF476" s="44"/>
      <c r="BG476" s="44"/>
      <c r="BH476" s="44"/>
    </row>
    <row r="477" spans="1:60" ht="35.1" customHeight="1" thickBot="1" x14ac:dyDescent="0.45">
      <c r="A477" s="22">
        <f t="shared" si="102"/>
        <v>475</v>
      </c>
      <c r="B477" s="43">
        <f>Hoja2!B484</f>
        <v>0</v>
      </c>
      <c r="C477" s="38">
        <f>Hoja2!P484</f>
        <v>0</v>
      </c>
      <c r="D477" s="39">
        <f>Hoja2!C484</f>
        <v>0</v>
      </c>
      <c r="E477" s="40">
        <f>Hoja4!J484</f>
        <v>0</v>
      </c>
      <c r="F477" s="40">
        <f>Hoja4!N484</f>
        <v>0</v>
      </c>
      <c r="G477" s="40"/>
      <c r="H477" s="40">
        <f t="shared" si="91"/>
        <v>0</v>
      </c>
      <c r="I477" s="40">
        <f t="shared" si="92"/>
        <v>0</v>
      </c>
      <c r="J477" s="290" t="s">
        <v>209</v>
      </c>
      <c r="K477" s="44"/>
      <c r="L477" s="44"/>
      <c r="M477" s="44"/>
      <c r="N477" s="44"/>
      <c r="O477" s="44"/>
      <c r="P477" s="44"/>
      <c r="Q477" s="44"/>
      <c r="R477" s="44"/>
      <c r="S477" s="262">
        <f t="shared" si="93"/>
        <v>0</v>
      </c>
      <c r="T477" s="266" t="str">
        <f t="shared" si="94"/>
        <v>Economico</v>
      </c>
      <c r="U477">
        <f>VLOOKUP(T477,TABLAS!$J$4:$L$9,3,FALSE)</f>
        <v>1320</v>
      </c>
      <c r="V477">
        <f t="shared" si="103"/>
        <v>2026</v>
      </c>
      <c r="W477" t="str">
        <f>INICIO!$C$28</f>
        <v>2026</v>
      </c>
      <c r="X477" s="268">
        <f t="shared" si="95"/>
        <v>0</v>
      </c>
      <c r="Y477" s="269" t="str">
        <f>IF(X477&lt;TABLAS!$P$18,TABLAS!$Q$18,IF(X477&lt;TABLAS!$P$19,TABLAS!$Q$19,IF(X477&lt;TABLAS!$P$20,TABLAS!$Q$20,IF(X477&lt;TABLAS!$P$21,TABLAS!$Q$21,IF(X477&lt;TABLAS!$P$22,TABLAS!$Q$22,IF(X477&lt;TABLAS!$P$23,TABLAS!$Q$23,IF(X477&lt;TABLAS!$P$24,TABLAS!$Q$24,IF(X477&lt;TABLAS!$P$25,TABLAS!$Q$25,IF(X477&lt;TABLAS!$P$26,TABLAS!$Q$26,IF(X477&lt;TABLAS!$P$27,TABLAS!$Q$27,IF(X477&gt;=TABLAS!$O$28,TABLAS!$Q$28)))))))))))</f>
        <v>0 a 5</v>
      </c>
      <c r="Z477" s="262">
        <f>VLOOKUP(Y477,TABLAS!$J$18:$K$28,2,FALSE)</f>
        <v>1</v>
      </c>
      <c r="AA477" s="274" t="s">
        <v>262</v>
      </c>
      <c r="AB477" s="262">
        <f>VLOOKUP(AA477,TABLAS!$K$34:$L$39,2,FALSE)</f>
        <v>1</v>
      </c>
      <c r="AC477" s="262" t="str">
        <f>INICIO!$C$11</f>
        <v>ZONA 6</v>
      </c>
      <c r="AD477" s="263">
        <f>VLOOKUP(AC477,TABLAS!$V$18:$W$28,2,FALSE)</f>
        <v>1.1000000000000001</v>
      </c>
      <c r="AE477" s="44"/>
      <c r="AF477" s="44"/>
      <c r="AG477" s="279">
        <f t="shared" si="96"/>
        <v>0</v>
      </c>
      <c r="AH477" s="255">
        <f>IF($AG477&lt;TABLAS!$O$4,TABLAS!$P$4,IF($AG477&lt;TABLAS!$O$5,TABLAS!$P$5,IF($AG477&lt;TABLAS!$O$6,TABLAS!$P$6,IF($AG477&gt;TABLAS!$N$7,TABLAS!$P$7))))</f>
        <v>1</v>
      </c>
      <c r="AI477" s="255">
        <f>VLOOKUP($AH477,TABLAS!$P$4:$R$7,3,FALSE)</f>
        <v>3.4999999999999996E-3</v>
      </c>
      <c r="AJ477" s="255">
        <f>VLOOKUP($AH$3,TABLAS!$P$4:$R$7,2,FALSE)</f>
        <v>0</v>
      </c>
      <c r="AK477" s="280">
        <f t="shared" si="97"/>
        <v>-3.4999999999999996E-3</v>
      </c>
      <c r="AL477" s="44"/>
      <c r="AM477" s="44"/>
      <c r="AN477" s="281">
        <f t="shared" si="98"/>
        <v>0</v>
      </c>
      <c r="AO477" s="44"/>
      <c r="AP477" s="235">
        <f t="shared" si="99"/>
        <v>0</v>
      </c>
      <c r="AQ477" s="44"/>
      <c r="AR477" s="282">
        <f t="shared" si="100"/>
        <v>0</v>
      </c>
      <c r="AS477" s="283">
        <f t="shared" si="101"/>
        <v>0</v>
      </c>
      <c r="AT477" s="44"/>
      <c r="AU477" s="44"/>
      <c r="AV477" s="44"/>
      <c r="AW477" s="44"/>
      <c r="AX477" s="44"/>
      <c r="AY477" s="44"/>
      <c r="AZ477" s="44"/>
      <c r="BA477" s="44"/>
      <c r="BB477" s="44"/>
      <c r="BC477" s="44"/>
      <c r="BD477" s="44"/>
      <c r="BE477" s="44"/>
      <c r="BF477" s="44"/>
      <c r="BG477" s="44"/>
      <c r="BH477" s="44"/>
    </row>
    <row r="478" spans="1:60" ht="35.1" customHeight="1" thickBot="1" x14ac:dyDescent="0.45">
      <c r="A478" s="41">
        <f t="shared" si="102"/>
        <v>476</v>
      </c>
      <c r="B478" s="42">
        <f>Hoja2!B485</f>
        <v>0</v>
      </c>
      <c r="C478" s="14">
        <f>Hoja2!P485</f>
        <v>0</v>
      </c>
      <c r="D478" s="16">
        <f>Hoja2!C485</f>
        <v>0</v>
      </c>
      <c r="E478" s="15">
        <f>Hoja4!J485</f>
        <v>0</v>
      </c>
      <c r="F478" s="15">
        <f>Hoja4!N485</f>
        <v>0</v>
      </c>
      <c r="G478" s="15"/>
      <c r="H478" s="15">
        <f t="shared" si="91"/>
        <v>0</v>
      </c>
      <c r="I478" s="15">
        <f t="shared" si="92"/>
        <v>0</v>
      </c>
      <c r="J478" s="289" t="s">
        <v>209</v>
      </c>
      <c r="K478" s="44"/>
      <c r="L478" s="44"/>
      <c r="M478" s="44"/>
      <c r="N478" s="44"/>
      <c r="O478" s="44"/>
      <c r="P478" s="44"/>
      <c r="Q478" s="44"/>
      <c r="R478" s="44"/>
      <c r="S478" s="262">
        <f t="shared" si="93"/>
        <v>0</v>
      </c>
      <c r="T478" s="266" t="str">
        <f t="shared" si="94"/>
        <v>Economico</v>
      </c>
      <c r="U478">
        <f>VLOOKUP(T478,TABLAS!$J$4:$L$9,3,FALSE)</f>
        <v>1320</v>
      </c>
      <c r="V478">
        <f t="shared" si="103"/>
        <v>2026</v>
      </c>
      <c r="W478" t="str">
        <f>INICIO!$C$28</f>
        <v>2026</v>
      </c>
      <c r="X478" s="268">
        <f t="shared" si="95"/>
        <v>0</v>
      </c>
      <c r="Y478" s="269" t="str">
        <f>IF(X478&lt;TABLAS!$P$18,TABLAS!$Q$18,IF(X478&lt;TABLAS!$P$19,TABLAS!$Q$19,IF(X478&lt;TABLAS!$P$20,TABLAS!$Q$20,IF(X478&lt;TABLAS!$P$21,TABLAS!$Q$21,IF(X478&lt;TABLAS!$P$22,TABLAS!$Q$22,IF(X478&lt;TABLAS!$P$23,TABLAS!$Q$23,IF(X478&lt;TABLAS!$P$24,TABLAS!$Q$24,IF(X478&lt;TABLAS!$P$25,TABLAS!$Q$25,IF(X478&lt;TABLAS!$P$26,TABLAS!$Q$26,IF(X478&lt;TABLAS!$P$27,TABLAS!$Q$27,IF(X478&gt;=TABLAS!$O$28,TABLAS!$Q$28)))))))))))</f>
        <v>0 a 5</v>
      </c>
      <c r="Z478" s="262">
        <f>VLOOKUP(Y478,TABLAS!$J$18:$K$28,2,FALSE)</f>
        <v>1</v>
      </c>
      <c r="AA478" s="274" t="s">
        <v>262</v>
      </c>
      <c r="AB478" s="262">
        <f>VLOOKUP(AA478,TABLAS!$K$34:$L$39,2,FALSE)</f>
        <v>1</v>
      </c>
      <c r="AC478" s="262" t="str">
        <f>INICIO!$C$11</f>
        <v>ZONA 6</v>
      </c>
      <c r="AD478" s="263">
        <f>VLOOKUP(AC478,TABLAS!$V$18:$W$28,2,FALSE)</f>
        <v>1.1000000000000001</v>
      </c>
      <c r="AE478" s="44"/>
      <c r="AF478" s="44"/>
      <c r="AG478" s="279">
        <f t="shared" si="96"/>
        <v>0</v>
      </c>
      <c r="AH478" s="255">
        <f>IF($AG478&lt;TABLAS!$O$4,TABLAS!$P$4,IF($AG478&lt;TABLAS!$O$5,TABLAS!$P$5,IF($AG478&lt;TABLAS!$O$6,TABLAS!$P$6,IF($AG478&gt;TABLAS!$N$7,TABLAS!$P$7))))</f>
        <v>1</v>
      </c>
      <c r="AI478" s="255">
        <f>VLOOKUP($AH478,TABLAS!$P$4:$R$7,3,FALSE)</f>
        <v>3.4999999999999996E-3</v>
      </c>
      <c r="AJ478" s="255">
        <f>VLOOKUP($AH$3,TABLAS!$P$4:$R$7,2,FALSE)</f>
        <v>0</v>
      </c>
      <c r="AK478" s="280">
        <f t="shared" si="97"/>
        <v>-3.4999999999999996E-3</v>
      </c>
      <c r="AL478" s="44"/>
      <c r="AM478" s="44"/>
      <c r="AN478" s="281">
        <f t="shared" si="98"/>
        <v>0</v>
      </c>
      <c r="AO478" s="44"/>
      <c r="AP478" s="235">
        <f t="shared" si="99"/>
        <v>0</v>
      </c>
      <c r="AQ478" s="44"/>
      <c r="AR478" s="282">
        <f t="shared" si="100"/>
        <v>0</v>
      </c>
      <c r="AS478" s="283">
        <f t="shared" si="101"/>
        <v>0</v>
      </c>
      <c r="AT478" s="44"/>
      <c r="AU478" s="44"/>
      <c r="AV478" s="44"/>
      <c r="AW478" s="44"/>
      <c r="AX478" s="44"/>
      <c r="AY478" s="44"/>
      <c r="AZ478" s="44"/>
      <c r="BA478" s="44"/>
      <c r="BB478" s="44"/>
      <c r="BC478" s="44"/>
      <c r="BD478" s="44"/>
      <c r="BE478" s="44"/>
      <c r="BF478" s="44"/>
      <c r="BG478" s="44"/>
      <c r="BH478" s="44"/>
    </row>
    <row r="479" spans="1:60" ht="35.1" customHeight="1" thickBot="1" x14ac:dyDescent="0.45">
      <c r="A479" s="41">
        <f t="shared" si="102"/>
        <v>477</v>
      </c>
      <c r="B479" s="42">
        <f>Hoja2!B486</f>
        <v>0</v>
      </c>
      <c r="C479" s="14">
        <f>Hoja2!P486</f>
        <v>0</v>
      </c>
      <c r="D479" s="16">
        <f>Hoja2!C486</f>
        <v>0</v>
      </c>
      <c r="E479" s="15">
        <f>Hoja4!J486</f>
        <v>0</v>
      </c>
      <c r="F479" s="15">
        <f>Hoja4!N486</f>
        <v>0</v>
      </c>
      <c r="G479" s="15"/>
      <c r="H479" s="15">
        <f t="shared" si="91"/>
        <v>0</v>
      </c>
      <c r="I479" s="15">
        <f t="shared" si="92"/>
        <v>0</v>
      </c>
      <c r="J479" s="289" t="s">
        <v>209</v>
      </c>
      <c r="K479" s="44"/>
      <c r="L479" s="44"/>
      <c r="M479" s="44"/>
      <c r="N479" s="44"/>
      <c r="O479" s="44"/>
      <c r="P479" s="44"/>
      <c r="Q479" s="44"/>
      <c r="R479" s="44"/>
      <c r="S479" s="262">
        <f t="shared" si="93"/>
        <v>0</v>
      </c>
      <c r="T479" s="266" t="str">
        <f t="shared" si="94"/>
        <v>Economico</v>
      </c>
      <c r="U479">
        <f>VLOOKUP(T479,TABLAS!$J$4:$L$9,3,FALSE)</f>
        <v>1320</v>
      </c>
      <c r="V479">
        <f t="shared" si="103"/>
        <v>2026</v>
      </c>
      <c r="W479" t="str">
        <f>INICIO!$C$28</f>
        <v>2026</v>
      </c>
      <c r="X479" s="268">
        <f t="shared" si="95"/>
        <v>0</v>
      </c>
      <c r="Y479" s="269" t="str">
        <f>IF(X479&lt;TABLAS!$P$18,TABLAS!$Q$18,IF(X479&lt;TABLAS!$P$19,TABLAS!$Q$19,IF(X479&lt;TABLAS!$P$20,TABLAS!$Q$20,IF(X479&lt;TABLAS!$P$21,TABLAS!$Q$21,IF(X479&lt;TABLAS!$P$22,TABLAS!$Q$22,IF(X479&lt;TABLAS!$P$23,TABLAS!$Q$23,IF(X479&lt;TABLAS!$P$24,TABLAS!$Q$24,IF(X479&lt;TABLAS!$P$25,TABLAS!$Q$25,IF(X479&lt;TABLAS!$P$26,TABLAS!$Q$26,IF(X479&lt;TABLAS!$P$27,TABLAS!$Q$27,IF(X479&gt;=TABLAS!$O$28,TABLAS!$Q$28)))))))))))</f>
        <v>0 a 5</v>
      </c>
      <c r="Z479" s="262">
        <f>VLOOKUP(Y479,TABLAS!$J$18:$K$28,2,FALSE)</f>
        <v>1</v>
      </c>
      <c r="AA479" s="274" t="s">
        <v>262</v>
      </c>
      <c r="AB479" s="262">
        <f>VLOOKUP(AA479,TABLAS!$K$34:$L$39,2,FALSE)</f>
        <v>1</v>
      </c>
      <c r="AC479" s="262" t="str">
        <f>INICIO!$C$11</f>
        <v>ZONA 6</v>
      </c>
      <c r="AD479" s="263">
        <f>VLOOKUP(AC479,TABLAS!$V$18:$W$28,2,FALSE)</f>
        <v>1.1000000000000001</v>
      </c>
      <c r="AE479" s="44"/>
      <c r="AF479" s="44"/>
      <c r="AG479" s="279">
        <f t="shared" si="96"/>
        <v>0</v>
      </c>
      <c r="AH479" s="255">
        <f>IF($AG479&lt;TABLAS!$O$4,TABLAS!$P$4,IF($AG479&lt;TABLAS!$O$5,TABLAS!$P$5,IF($AG479&lt;TABLAS!$O$6,TABLAS!$P$6,IF($AG479&gt;TABLAS!$N$7,TABLAS!$P$7))))</f>
        <v>1</v>
      </c>
      <c r="AI479" s="255">
        <f>VLOOKUP($AH479,TABLAS!$P$4:$R$7,3,FALSE)</f>
        <v>3.4999999999999996E-3</v>
      </c>
      <c r="AJ479" s="255">
        <f>VLOOKUP($AH$3,TABLAS!$P$4:$R$7,2,FALSE)</f>
        <v>0</v>
      </c>
      <c r="AK479" s="280">
        <f t="shared" si="97"/>
        <v>-3.4999999999999996E-3</v>
      </c>
      <c r="AL479" s="44"/>
      <c r="AM479" s="44"/>
      <c r="AN479" s="281">
        <f t="shared" si="98"/>
        <v>0</v>
      </c>
      <c r="AO479" s="44"/>
      <c r="AP479" s="235">
        <f t="shared" si="99"/>
        <v>0</v>
      </c>
      <c r="AQ479" s="44"/>
      <c r="AR479" s="282">
        <f t="shared" si="100"/>
        <v>0</v>
      </c>
      <c r="AS479" s="283">
        <f t="shared" si="101"/>
        <v>0</v>
      </c>
      <c r="AT479" s="44"/>
      <c r="AU479" s="44"/>
      <c r="AV479" s="44"/>
      <c r="AW479" s="44"/>
      <c r="AX479" s="44"/>
      <c r="AY479" s="44"/>
      <c r="AZ479" s="44"/>
      <c r="BA479" s="44"/>
      <c r="BB479" s="44"/>
      <c r="BC479" s="44"/>
      <c r="BD479" s="44"/>
      <c r="BE479" s="44"/>
      <c r="BF479" s="44"/>
      <c r="BG479" s="44"/>
      <c r="BH479" s="44"/>
    </row>
    <row r="480" spans="1:60" ht="35.1" customHeight="1" thickBot="1" x14ac:dyDescent="0.45">
      <c r="A480" s="41">
        <f t="shared" si="102"/>
        <v>478</v>
      </c>
      <c r="B480" s="42">
        <f>Hoja2!B487</f>
        <v>0</v>
      </c>
      <c r="C480" s="14">
        <f>Hoja2!P487</f>
        <v>0</v>
      </c>
      <c r="D480" s="16">
        <f>Hoja2!C487</f>
        <v>0</v>
      </c>
      <c r="E480" s="15">
        <f>Hoja4!J487</f>
        <v>0</v>
      </c>
      <c r="F480" s="15">
        <f>Hoja4!N487</f>
        <v>0</v>
      </c>
      <c r="G480" s="15"/>
      <c r="H480" s="15">
        <f t="shared" si="91"/>
        <v>0</v>
      </c>
      <c r="I480" s="15">
        <f t="shared" si="92"/>
        <v>0</v>
      </c>
      <c r="J480" s="289" t="s">
        <v>209</v>
      </c>
      <c r="K480" s="44"/>
      <c r="L480" s="44"/>
      <c r="M480" s="44"/>
      <c r="N480" s="44"/>
      <c r="O480" s="44"/>
      <c r="P480" s="44"/>
      <c r="Q480" s="44"/>
      <c r="R480" s="44"/>
      <c r="S480" s="262">
        <f t="shared" si="93"/>
        <v>0</v>
      </c>
      <c r="T480" s="266" t="str">
        <f t="shared" si="94"/>
        <v>Economico</v>
      </c>
      <c r="U480">
        <f>VLOOKUP(T480,TABLAS!$J$4:$L$9,3,FALSE)</f>
        <v>1320</v>
      </c>
      <c r="V480">
        <f t="shared" si="103"/>
        <v>2026</v>
      </c>
      <c r="W480" t="str">
        <f>INICIO!$C$28</f>
        <v>2026</v>
      </c>
      <c r="X480" s="268">
        <f t="shared" si="95"/>
        <v>0</v>
      </c>
      <c r="Y480" s="269" t="str">
        <f>IF(X480&lt;TABLAS!$P$18,TABLAS!$Q$18,IF(X480&lt;TABLAS!$P$19,TABLAS!$Q$19,IF(X480&lt;TABLAS!$P$20,TABLAS!$Q$20,IF(X480&lt;TABLAS!$P$21,TABLAS!$Q$21,IF(X480&lt;TABLAS!$P$22,TABLAS!$Q$22,IF(X480&lt;TABLAS!$P$23,TABLAS!$Q$23,IF(X480&lt;TABLAS!$P$24,TABLAS!$Q$24,IF(X480&lt;TABLAS!$P$25,TABLAS!$Q$25,IF(X480&lt;TABLAS!$P$26,TABLAS!$Q$26,IF(X480&lt;TABLAS!$P$27,TABLAS!$Q$27,IF(X480&gt;=TABLAS!$O$28,TABLAS!$Q$28)))))))))))</f>
        <v>0 a 5</v>
      </c>
      <c r="Z480" s="262">
        <f>VLOOKUP(Y480,TABLAS!$J$18:$K$28,2,FALSE)</f>
        <v>1</v>
      </c>
      <c r="AA480" s="274" t="s">
        <v>262</v>
      </c>
      <c r="AB480" s="262">
        <f>VLOOKUP(AA480,TABLAS!$K$34:$L$39,2,FALSE)</f>
        <v>1</v>
      </c>
      <c r="AC480" s="262" t="str">
        <f>INICIO!$C$11</f>
        <v>ZONA 6</v>
      </c>
      <c r="AD480" s="263">
        <f>VLOOKUP(AC480,TABLAS!$V$18:$W$28,2,FALSE)</f>
        <v>1.1000000000000001</v>
      </c>
      <c r="AE480" s="44"/>
      <c r="AF480" s="44"/>
      <c r="AG480" s="279">
        <f t="shared" si="96"/>
        <v>0</v>
      </c>
      <c r="AH480" s="255">
        <f>IF($AG480&lt;TABLAS!$O$4,TABLAS!$P$4,IF($AG480&lt;TABLAS!$O$5,TABLAS!$P$5,IF($AG480&lt;TABLAS!$O$6,TABLAS!$P$6,IF($AG480&gt;TABLAS!$N$7,TABLAS!$P$7))))</f>
        <v>1</v>
      </c>
      <c r="AI480" s="255">
        <f>VLOOKUP($AH480,TABLAS!$P$4:$R$7,3,FALSE)</f>
        <v>3.4999999999999996E-3</v>
      </c>
      <c r="AJ480" s="255">
        <f>VLOOKUP($AH$3,TABLAS!$P$4:$R$7,2,FALSE)</f>
        <v>0</v>
      </c>
      <c r="AK480" s="280">
        <f t="shared" si="97"/>
        <v>-3.4999999999999996E-3</v>
      </c>
      <c r="AL480" s="44"/>
      <c r="AM480" s="44"/>
      <c r="AN480" s="281">
        <f t="shared" si="98"/>
        <v>0</v>
      </c>
      <c r="AO480" s="44"/>
      <c r="AP480" s="235">
        <f t="shared" si="99"/>
        <v>0</v>
      </c>
      <c r="AQ480" s="44"/>
      <c r="AR480" s="282">
        <f t="shared" si="100"/>
        <v>0</v>
      </c>
      <c r="AS480" s="283">
        <f t="shared" si="101"/>
        <v>0</v>
      </c>
      <c r="AT480" s="44"/>
      <c r="AU480" s="44"/>
      <c r="AV480" s="44"/>
      <c r="AW480" s="44"/>
      <c r="AX480" s="44"/>
      <c r="AY480" s="44"/>
      <c r="AZ480" s="44"/>
      <c r="BA480" s="44"/>
      <c r="BB480" s="44"/>
      <c r="BC480" s="44"/>
      <c r="BD480" s="44"/>
      <c r="BE480" s="44"/>
      <c r="BF480" s="44"/>
      <c r="BG480" s="44"/>
      <c r="BH480" s="44"/>
    </row>
    <row r="481" spans="1:60" ht="35.1" customHeight="1" thickBot="1" x14ac:dyDescent="0.45">
      <c r="A481" s="41">
        <f t="shared" si="102"/>
        <v>479</v>
      </c>
      <c r="B481" s="42">
        <f>Hoja2!B488</f>
        <v>0</v>
      </c>
      <c r="C481" s="14">
        <f>Hoja2!P488</f>
        <v>0</v>
      </c>
      <c r="D481" s="16">
        <f>Hoja2!C488</f>
        <v>0</v>
      </c>
      <c r="E481" s="15">
        <f>Hoja4!J488</f>
        <v>0</v>
      </c>
      <c r="F481" s="15">
        <f>Hoja4!N488</f>
        <v>0</v>
      </c>
      <c r="G481" s="15"/>
      <c r="H481" s="15">
        <f t="shared" si="91"/>
        <v>0</v>
      </c>
      <c r="I481" s="15">
        <f t="shared" si="92"/>
        <v>0</v>
      </c>
      <c r="J481" s="289" t="s">
        <v>209</v>
      </c>
      <c r="K481" s="44"/>
      <c r="L481" s="44"/>
      <c r="M481" s="44"/>
      <c r="N481" s="44"/>
      <c r="O481" s="44"/>
      <c r="P481" s="44"/>
      <c r="Q481" s="44"/>
      <c r="R481" s="44"/>
      <c r="S481" s="262">
        <f t="shared" si="93"/>
        <v>0</v>
      </c>
      <c r="T481" s="266" t="str">
        <f t="shared" si="94"/>
        <v>Economico</v>
      </c>
      <c r="U481">
        <f>VLOOKUP(T481,TABLAS!$J$4:$L$9,3,FALSE)</f>
        <v>1320</v>
      </c>
      <c r="V481">
        <f t="shared" si="103"/>
        <v>2026</v>
      </c>
      <c r="W481" t="str">
        <f>INICIO!$C$28</f>
        <v>2026</v>
      </c>
      <c r="X481" s="268">
        <f t="shared" si="95"/>
        <v>0</v>
      </c>
      <c r="Y481" s="269" t="str">
        <f>IF(X481&lt;TABLAS!$P$18,TABLAS!$Q$18,IF(X481&lt;TABLAS!$P$19,TABLAS!$Q$19,IF(X481&lt;TABLAS!$P$20,TABLAS!$Q$20,IF(X481&lt;TABLAS!$P$21,TABLAS!$Q$21,IF(X481&lt;TABLAS!$P$22,TABLAS!$Q$22,IF(X481&lt;TABLAS!$P$23,TABLAS!$Q$23,IF(X481&lt;TABLAS!$P$24,TABLAS!$Q$24,IF(X481&lt;TABLAS!$P$25,TABLAS!$Q$25,IF(X481&lt;TABLAS!$P$26,TABLAS!$Q$26,IF(X481&lt;TABLAS!$P$27,TABLAS!$Q$27,IF(X481&gt;=TABLAS!$O$28,TABLAS!$Q$28)))))))))))</f>
        <v>0 a 5</v>
      </c>
      <c r="Z481" s="262">
        <f>VLOOKUP(Y481,TABLAS!$J$18:$K$28,2,FALSE)</f>
        <v>1</v>
      </c>
      <c r="AA481" s="274" t="s">
        <v>262</v>
      </c>
      <c r="AB481" s="262">
        <f>VLOOKUP(AA481,TABLAS!$K$34:$L$39,2,FALSE)</f>
        <v>1</v>
      </c>
      <c r="AC481" s="262" t="str">
        <f>INICIO!$C$11</f>
        <v>ZONA 6</v>
      </c>
      <c r="AD481" s="263">
        <f>VLOOKUP(AC481,TABLAS!$V$18:$W$28,2,FALSE)</f>
        <v>1.1000000000000001</v>
      </c>
      <c r="AE481" s="44"/>
      <c r="AF481" s="44"/>
      <c r="AG481" s="279">
        <f t="shared" si="96"/>
        <v>0</v>
      </c>
      <c r="AH481" s="255">
        <f>IF($AG481&lt;TABLAS!$O$4,TABLAS!$P$4,IF($AG481&lt;TABLAS!$O$5,TABLAS!$P$5,IF($AG481&lt;TABLAS!$O$6,TABLAS!$P$6,IF($AG481&gt;TABLAS!$N$7,TABLAS!$P$7))))</f>
        <v>1</v>
      </c>
      <c r="AI481" s="255">
        <f>VLOOKUP($AH481,TABLAS!$P$4:$R$7,3,FALSE)</f>
        <v>3.4999999999999996E-3</v>
      </c>
      <c r="AJ481" s="255">
        <f>VLOOKUP($AH$3,TABLAS!$P$4:$R$7,2,FALSE)</f>
        <v>0</v>
      </c>
      <c r="AK481" s="280">
        <f t="shared" si="97"/>
        <v>-3.4999999999999996E-3</v>
      </c>
      <c r="AL481" s="44"/>
      <c r="AM481" s="44"/>
      <c r="AN481" s="281">
        <f t="shared" si="98"/>
        <v>0</v>
      </c>
      <c r="AO481" s="44"/>
      <c r="AP481" s="235">
        <f t="shared" si="99"/>
        <v>0</v>
      </c>
      <c r="AQ481" s="44"/>
      <c r="AR481" s="282">
        <f t="shared" si="100"/>
        <v>0</v>
      </c>
      <c r="AS481" s="283">
        <f t="shared" si="101"/>
        <v>0</v>
      </c>
      <c r="AT481" s="44"/>
      <c r="AU481" s="44"/>
      <c r="AV481" s="44"/>
      <c r="AW481" s="44"/>
      <c r="AX481" s="44"/>
      <c r="AY481" s="44"/>
      <c r="AZ481" s="44"/>
      <c r="BA481" s="44"/>
      <c r="BB481" s="44"/>
      <c r="BC481" s="44"/>
      <c r="BD481" s="44"/>
      <c r="BE481" s="44"/>
      <c r="BF481" s="44"/>
      <c r="BG481" s="44"/>
      <c r="BH481" s="44"/>
    </row>
    <row r="482" spans="1:60" ht="35.1" customHeight="1" thickBot="1" x14ac:dyDescent="0.45">
      <c r="A482" s="22">
        <f t="shared" si="102"/>
        <v>480</v>
      </c>
      <c r="B482" s="43">
        <f>Hoja2!B489</f>
        <v>0</v>
      </c>
      <c r="C482" s="38">
        <f>Hoja2!P489</f>
        <v>0</v>
      </c>
      <c r="D482" s="39">
        <f>Hoja2!C489</f>
        <v>0</v>
      </c>
      <c r="E482" s="40">
        <f>Hoja4!J489</f>
        <v>0</v>
      </c>
      <c r="F482" s="40">
        <f>Hoja4!N489</f>
        <v>0</v>
      </c>
      <c r="G482" s="40"/>
      <c r="H482" s="40">
        <f t="shared" si="91"/>
        <v>0</v>
      </c>
      <c r="I482" s="40">
        <f t="shared" si="92"/>
        <v>0</v>
      </c>
      <c r="J482" s="290" t="s">
        <v>209</v>
      </c>
      <c r="K482" s="44"/>
      <c r="L482" s="44"/>
      <c r="M482" s="44"/>
      <c r="N482" s="44"/>
      <c r="O482" s="44"/>
      <c r="P482" s="44"/>
      <c r="Q482" s="44"/>
      <c r="R482" s="44"/>
      <c r="S482" s="262">
        <f t="shared" si="93"/>
        <v>0</v>
      </c>
      <c r="T482" s="266" t="str">
        <f t="shared" si="94"/>
        <v>Economico</v>
      </c>
      <c r="U482">
        <f>VLOOKUP(T482,TABLAS!$J$4:$L$9,3,FALSE)</f>
        <v>1320</v>
      </c>
      <c r="V482">
        <f t="shared" si="103"/>
        <v>2026</v>
      </c>
      <c r="W482" t="str">
        <f>INICIO!$C$28</f>
        <v>2026</v>
      </c>
      <c r="X482" s="268">
        <f t="shared" si="95"/>
        <v>0</v>
      </c>
      <c r="Y482" s="269" t="str">
        <f>IF(X482&lt;TABLAS!$P$18,TABLAS!$Q$18,IF(X482&lt;TABLAS!$P$19,TABLAS!$Q$19,IF(X482&lt;TABLAS!$P$20,TABLAS!$Q$20,IF(X482&lt;TABLAS!$P$21,TABLAS!$Q$21,IF(X482&lt;TABLAS!$P$22,TABLAS!$Q$22,IF(X482&lt;TABLAS!$P$23,TABLAS!$Q$23,IF(X482&lt;TABLAS!$P$24,TABLAS!$Q$24,IF(X482&lt;TABLAS!$P$25,TABLAS!$Q$25,IF(X482&lt;TABLAS!$P$26,TABLAS!$Q$26,IF(X482&lt;TABLAS!$P$27,TABLAS!$Q$27,IF(X482&gt;=TABLAS!$O$28,TABLAS!$Q$28)))))))))))</f>
        <v>0 a 5</v>
      </c>
      <c r="Z482" s="262">
        <f>VLOOKUP(Y482,TABLAS!$J$18:$K$28,2,FALSE)</f>
        <v>1</v>
      </c>
      <c r="AA482" s="274" t="s">
        <v>262</v>
      </c>
      <c r="AB482" s="262">
        <f>VLOOKUP(AA482,TABLAS!$K$34:$L$39,2,FALSE)</f>
        <v>1</v>
      </c>
      <c r="AC482" s="262" t="str">
        <f>INICIO!$C$11</f>
        <v>ZONA 6</v>
      </c>
      <c r="AD482" s="263">
        <f>VLOOKUP(AC482,TABLAS!$V$18:$W$28,2,FALSE)</f>
        <v>1.1000000000000001</v>
      </c>
      <c r="AE482" s="44"/>
      <c r="AF482" s="44"/>
      <c r="AG482" s="279">
        <f t="shared" si="96"/>
        <v>0</v>
      </c>
      <c r="AH482" s="255">
        <f>IF($AG482&lt;TABLAS!$O$4,TABLAS!$P$4,IF($AG482&lt;TABLAS!$O$5,TABLAS!$P$5,IF($AG482&lt;TABLAS!$O$6,TABLAS!$P$6,IF($AG482&gt;TABLAS!$N$7,TABLAS!$P$7))))</f>
        <v>1</v>
      </c>
      <c r="AI482" s="255">
        <f>VLOOKUP($AH482,TABLAS!$P$4:$R$7,3,FALSE)</f>
        <v>3.4999999999999996E-3</v>
      </c>
      <c r="AJ482" s="255">
        <f>VLOOKUP($AH$3,TABLAS!$P$4:$R$7,2,FALSE)</f>
        <v>0</v>
      </c>
      <c r="AK482" s="280">
        <f t="shared" si="97"/>
        <v>-3.4999999999999996E-3</v>
      </c>
      <c r="AL482" s="44"/>
      <c r="AM482" s="44"/>
      <c r="AN482" s="281">
        <f t="shared" si="98"/>
        <v>0</v>
      </c>
      <c r="AO482" s="44"/>
      <c r="AP482" s="235">
        <f t="shared" si="99"/>
        <v>0</v>
      </c>
      <c r="AQ482" s="44"/>
      <c r="AR482" s="282">
        <f t="shared" si="100"/>
        <v>0</v>
      </c>
      <c r="AS482" s="283">
        <f t="shared" si="101"/>
        <v>0</v>
      </c>
      <c r="AT482" s="44"/>
      <c r="AU482" s="44"/>
      <c r="AV482" s="44"/>
      <c r="AW482" s="44"/>
      <c r="AX482" s="44"/>
      <c r="AY482" s="44"/>
      <c r="AZ482" s="44"/>
      <c r="BA482" s="44"/>
      <c r="BB482" s="44"/>
      <c r="BC482" s="44"/>
      <c r="BD482" s="44"/>
      <c r="BE482" s="44"/>
      <c r="BF482" s="44"/>
      <c r="BG482" s="44"/>
      <c r="BH482" s="44"/>
    </row>
    <row r="483" spans="1:60" ht="35.1" customHeight="1" thickBot="1" x14ac:dyDescent="0.45">
      <c r="A483" s="41">
        <f t="shared" si="102"/>
        <v>481</v>
      </c>
      <c r="B483" s="42">
        <f>Hoja2!B490</f>
        <v>0</v>
      </c>
      <c r="C483" s="14">
        <f>Hoja2!P490</f>
        <v>0</v>
      </c>
      <c r="D483" s="16">
        <f>Hoja2!C490</f>
        <v>0</v>
      </c>
      <c r="E483" s="15">
        <f>Hoja4!J490</f>
        <v>0</v>
      </c>
      <c r="F483" s="15">
        <f>Hoja4!N490</f>
        <v>0</v>
      </c>
      <c r="G483" s="15"/>
      <c r="H483" s="15">
        <f t="shared" si="91"/>
        <v>0</v>
      </c>
      <c r="I483" s="15">
        <f t="shared" si="92"/>
        <v>0</v>
      </c>
      <c r="J483" s="289" t="s">
        <v>209</v>
      </c>
      <c r="K483" s="44"/>
      <c r="L483" s="44"/>
      <c r="M483" s="44"/>
      <c r="N483" s="44"/>
      <c r="O483" s="44"/>
      <c r="P483" s="44"/>
      <c r="Q483" s="44"/>
      <c r="R483" s="44"/>
      <c r="S483" s="262">
        <f t="shared" si="93"/>
        <v>0</v>
      </c>
      <c r="T483" s="266" t="str">
        <f t="shared" si="94"/>
        <v>Economico</v>
      </c>
      <c r="U483">
        <f>VLOOKUP(T483,TABLAS!$J$4:$L$9,3,FALSE)</f>
        <v>1320</v>
      </c>
      <c r="V483">
        <f t="shared" si="103"/>
        <v>2026</v>
      </c>
      <c r="W483" t="str">
        <f>INICIO!$C$28</f>
        <v>2026</v>
      </c>
      <c r="X483" s="268">
        <f t="shared" si="95"/>
        <v>0</v>
      </c>
      <c r="Y483" s="269" t="str">
        <f>IF(X483&lt;TABLAS!$P$18,TABLAS!$Q$18,IF(X483&lt;TABLAS!$P$19,TABLAS!$Q$19,IF(X483&lt;TABLAS!$P$20,TABLAS!$Q$20,IF(X483&lt;TABLAS!$P$21,TABLAS!$Q$21,IF(X483&lt;TABLAS!$P$22,TABLAS!$Q$22,IF(X483&lt;TABLAS!$P$23,TABLAS!$Q$23,IF(X483&lt;TABLAS!$P$24,TABLAS!$Q$24,IF(X483&lt;TABLAS!$P$25,TABLAS!$Q$25,IF(X483&lt;TABLAS!$P$26,TABLAS!$Q$26,IF(X483&lt;TABLAS!$P$27,TABLAS!$Q$27,IF(X483&gt;=TABLAS!$O$28,TABLAS!$Q$28)))))))))))</f>
        <v>0 a 5</v>
      </c>
      <c r="Z483" s="262">
        <f>VLOOKUP(Y483,TABLAS!$J$18:$K$28,2,FALSE)</f>
        <v>1</v>
      </c>
      <c r="AA483" s="274" t="s">
        <v>262</v>
      </c>
      <c r="AB483" s="262">
        <f>VLOOKUP(AA483,TABLAS!$K$34:$L$39,2,FALSE)</f>
        <v>1</v>
      </c>
      <c r="AC483" s="262" t="str">
        <f>INICIO!$C$11</f>
        <v>ZONA 6</v>
      </c>
      <c r="AD483" s="263">
        <f>VLOOKUP(AC483,TABLAS!$V$18:$W$28,2,FALSE)</f>
        <v>1.1000000000000001</v>
      </c>
      <c r="AE483" s="44"/>
      <c r="AF483" s="44"/>
      <c r="AG483" s="279">
        <f t="shared" si="96"/>
        <v>0</v>
      </c>
      <c r="AH483" s="255">
        <f>IF($AG483&lt;TABLAS!$O$4,TABLAS!$P$4,IF($AG483&lt;TABLAS!$O$5,TABLAS!$P$5,IF($AG483&lt;TABLAS!$O$6,TABLAS!$P$6,IF($AG483&gt;TABLAS!$N$7,TABLAS!$P$7))))</f>
        <v>1</v>
      </c>
      <c r="AI483" s="255">
        <f>VLOOKUP($AH483,TABLAS!$P$4:$R$7,3,FALSE)</f>
        <v>3.4999999999999996E-3</v>
      </c>
      <c r="AJ483" s="255">
        <f>VLOOKUP($AH$3,TABLAS!$P$4:$R$7,2,FALSE)</f>
        <v>0</v>
      </c>
      <c r="AK483" s="280">
        <f t="shared" si="97"/>
        <v>-3.4999999999999996E-3</v>
      </c>
      <c r="AL483" s="44"/>
      <c r="AM483" s="44"/>
      <c r="AN483" s="281">
        <f t="shared" si="98"/>
        <v>0</v>
      </c>
      <c r="AO483" s="44"/>
      <c r="AP483" s="235">
        <f t="shared" si="99"/>
        <v>0</v>
      </c>
      <c r="AQ483" s="44"/>
      <c r="AR483" s="282">
        <f t="shared" si="100"/>
        <v>0</v>
      </c>
      <c r="AS483" s="283">
        <f t="shared" si="101"/>
        <v>0</v>
      </c>
      <c r="AT483" s="44"/>
      <c r="AU483" s="44"/>
      <c r="AV483" s="44"/>
      <c r="AW483" s="44"/>
      <c r="AX483" s="44"/>
      <c r="AY483" s="44"/>
      <c r="AZ483" s="44"/>
      <c r="BA483" s="44"/>
      <c r="BB483" s="44"/>
      <c r="BC483" s="44"/>
      <c r="BD483" s="44"/>
      <c r="BE483" s="44"/>
      <c r="BF483" s="44"/>
      <c r="BG483" s="44"/>
      <c r="BH483" s="44"/>
    </row>
    <row r="484" spans="1:60" ht="35.1" customHeight="1" thickBot="1" x14ac:dyDescent="0.45">
      <c r="A484" s="41">
        <f t="shared" si="102"/>
        <v>482</v>
      </c>
      <c r="B484" s="42">
        <f>Hoja2!B491</f>
        <v>0</v>
      </c>
      <c r="C484" s="14">
        <f>Hoja2!P491</f>
        <v>0</v>
      </c>
      <c r="D484" s="16">
        <f>Hoja2!C491</f>
        <v>0</v>
      </c>
      <c r="E484" s="15">
        <f>Hoja4!J491</f>
        <v>0</v>
      </c>
      <c r="F484" s="15">
        <f>Hoja4!N491</f>
        <v>0</v>
      </c>
      <c r="G484" s="15"/>
      <c r="H484" s="15">
        <f t="shared" si="91"/>
        <v>0</v>
      </c>
      <c r="I484" s="15">
        <f t="shared" si="92"/>
        <v>0</v>
      </c>
      <c r="J484" s="289" t="s">
        <v>209</v>
      </c>
      <c r="K484" s="44"/>
      <c r="L484" s="44"/>
      <c r="M484" s="44"/>
      <c r="N484" s="44"/>
      <c r="O484" s="44"/>
      <c r="P484" s="44"/>
      <c r="Q484" s="44"/>
      <c r="R484" s="44"/>
      <c r="S484" s="262">
        <f t="shared" si="93"/>
        <v>0</v>
      </c>
      <c r="T484" s="266" t="str">
        <f t="shared" si="94"/>
        <v>Economico</v>
      </c>
      <c r="U484">
        <f>VLOOKUP(T484,TABLAS!$J$4:$L$9,3,FALSE)</f>
        <v>1320</v>
      </c>
      <c r="V484">
        <f t="shared" si="103"/>
        <v>2026</v>
      </c>
      <c r="W484" t="str">
        <f>INICIO!$C$28</f>
        <v>2026</v>
      </c>
      <c r="X484" s="268">
        <f t="shared" si="95"/>
        <v>0</v>
      </c>
      <c r="Y484" s="269" t="str">
        <f>IF(X484&lt;TABLAS!$P$18,TABLAS!$Q$18,IF(X484&lt;TABLAS!$P$19,TABLAS!$Q$19,IF(X484&lt;TABLAS!$P$20,TABLAS!$Q$20,IF(X484&lt;TABLAS!$P$21,TABLAS!$Q$21,IF(X484&lt;TABLAS!$P$22,TABLAS!$Q$22,IF(X484&lt;TABLAS!$P$23,TABLAS!$Q$23,IF(X484&lt;TABLAS!$P$24,TABLAS!$Q$24,IF(X484&lt;TABLAS!$P$25,TABLAS!$Q$25,IF(X484&lt;TABLAS!$P$26,TABLAS!$Q$26,IF(X484&lt;TABLAS!$P$27,TABLAS!$Q$27,IF(X484&gt;=TABLAS!$O$28,TABLAS!$Q$28)))))))))))</f>
        <v>0 a 5</v>
      </c>
      <c r="Z484" s="262">
        <f>VLOOKUP(Y484,TABLAS!$J$18:$K$28,2,FALSE)</f>
        <v>1</v>
      </c>
      <c r="AA484" s="274" t="s">
        <v>262</v>
      </c>
      <c r="AB484" s="262">
        <f>VLOOKUP(AA484,TABLAS!$K$34:$L$39,2,FALSE)</f>
        <v>1</v>
      </c>
      <c r="AC484" s="262" t="str">
        <f>INICIO!$C$11</f>
        <v>ZONA 6</v>
      </c>
      <c r="AD484" s="263">
        <f>VLOOKUP(AC484,TABLAS!$V$18:$W$28,2,FALSE)</f>
        <v>1.1000000000000001</v>
      </c>
      <c r="AE484" s="44"/>
      <c r="AF484" s="44"/>
      <c r="AG484" s="279">
        <f t="shared" si="96"/>
        <v>0</v>
      </c>
      <c r="AH484" s="255">
        <f>IF($AG484&lt;TABLAS!$O$4,TABLAS!$P$4,IF($AG484&lt;TABLAS!$O$5,TABLAS!$P$5,IF($AG484&lt;TABLAS!$O$6,TABLAS!$P$6,IF($AG484&gt;TABLAS!$N$7,TABLAS!$P$7))))</f>
        <v>1</v>
      </c>
      <c r="AI484" s="255">
        <f>VLOOKUP($AH484,TABLAS!$P$4:$R$7,3,FALSE)</f>
        <v>3.4999999999999996E-3</v>
      </c>
      <c r="AJ484" s="255">
        <f>VLOOKUP($AH$3,TABLAS!$P$4:$R$7,2,FALSE)</f>
        <v>0</v>
      </c>
      <c r="AK484" s="280">
        <f t="shared" si="97"/>
        <v>-3.4999999999999996E-3</v>
      </c>
      <c r="AL484" s="44"/>
      <c r="AM484" s="44"/>
      <c r="AN484" s="281">
        <f t="shared" si="98"/>
        <v>0</v>
      </c>
      <c r="AO484" s="44"/>
      <c r="AP484" s="235">
        <f t="shared" si="99"/>
        <v>0</v>
      </c>
      <c r="AQ484" s="44"/>
      <c r="AR484" s="282">
        <f t="shared" si="100"/>
        <v>0</v>
      </c>
      <c r="AS484" s="283">
        <f t="shared" si="101"/>
        <v>0</v>
      </c>
      <c r="AT484" s="44"/>
      <c r="AU484" s="44"/>
      <c r="AV484" s="44"/>
      <c r="AW484" s="44"/>
      <c r="AX484" s="44"/>
      <c r="AY484" s="44"/>
      <c r="AZ484" s="44"/>
      <c r="BA484" s="44"/>
      <c r="BB484" s="44"/>
      <c r="BC484" s="44"/>
      <c r="BD484" s="44"/>
      <c r="BE484" s="44"/>
      <c r="BF484" s="44"/>
      <c r="BG484" s="44"/>
      <c r="BH484" s="44"/>
    </row>
    <row r="485" spans="1:60" ht="35.1" customHeight="1" thickBot="1" x14ac:dyDescent="0.45">
      <c r="A485" s="41">
        <f t="shared" si="102"/>
        <v>483</v>
      </c>
      <c r="B485" s="42">
        <f>Hoja2!B492</f>
        <v>0</v>
      </c>
      <c r="C485" s="14">
        <f>Hoja2!P492</f>
        <v>0</v>
      </c>
      <c r="D485" s="16">
        <f>Hoja2!C492</f>
        <v>0</v>
      </c>
      <c r="E485" s="15">
        <f>Hoja4!J492</f>
        <v>0</v>
      </c>
      <c r="F485" s="15">
        <f>Hoja4!N492</f>
        <v>0</v>
      </c>
      <c r="G485" s="15"/>
      <c r="H485" s="15">
        <f t="shared" si="91"/>
        <v>0</v>
      </c>
      <c r="I485" s="15">
        <f t="shared" si="92"/>
        <v>0</v>
      </c>
      <c r="J485" s="289" t="s">
        <v>209</v>
      </c>
      <c r="K485" s="44"/>
      <c r="L485" s="44"/>
      <c r="M485" s="44"/>
      <c r="N485" s="44"/>
      <c r="O485" s="44"/>
      <c r="P485" s="44"/>
      <c r="Q485" s="44"/>
      <c r="R485" s="44"/>
      <c r="S485" s="262">
        <f t="shared" si="93"/>
        <v>0</v>
      </c>
      <c r="T485" s="266" t="str">
        <f t="shared" si="94"/>
        <v>Economico</v>
      </c>
      <c r="U485">
        <f>VLOOKUP(T485,TABLAS!$J$4:$L$9,3,FALSE)</f>
        <v>1320</v>
      </c>
      <c r="V485">
        <f t="shared" si="103"/>
        <v>2026</v>
      </c>
      <c r="W485" t="str">
        <f>INICIO!$C$28</f>
        <v>2026</v>
      </c>
      <c r="X485" s="268">
        <f t="shared" si="95"/>
        <v>0</v>
      </c>
      <c r="Y485" s="269" t="str">
        <f>IF(X485&lt;TABLAS!$P$18,TABLAS!$Q$18,IF(X485&lt;TABLAS!$P$19,TABLAS!$Q$19,IF(X485&lt;TABLAS!$P$20,TABLAS!$Q$20,IF(X485&lt;TABLAS!$P$21,TABLAS!$Q$21,IF(X485&lt;TABLAS!$P$22,TABLAS!$Q$22,IF(X485&lt;TABLAS!$P$23,TABLAS!$Q$23,IF(X485&lt;TABLAS!$P$24,TABLAS!$Q$24,IF(X485&lt;TABLAS!$P$25,TABLAS!$Q$25,IF(X485&lt;TABLAS!$P$26,TABLAS!$Q$26,IF(X485&lt;TABLAS!$P$27,TABLAS!$Q$27,IF(X485&gt;=TABLAS!$O$28,TABLAS!$Q$28)))))))))))</f>
        <v>0 a 5</v>
      </c>
      <c r="Z485" s="262">
        <f>VLOOKUP(Y485,TABLAS!$J$18:$K$28,2,FALSE)</f>
        <v>1</v>
      </c>
      <c r="AA485" s="274" t="s">
        <v>262</v>
      </c>
      <c r="AB485" s="262">
        <f>VLOOKUP(AA485,TABLAS!$K$34:$L$39,2,FALSE)</f>
        <v>1</v>
      </c>
      <c r="AC485" s="262" t="str">
        <f>INICIO!$C$11</f>
        <v>ZONA 6</v>
      </c>
      <c r="AD485" s="263">
        <f>VLOOKUP(AC485,TABLAS!$V$18:$W$28,2,FALSE)</f>
        <v>1.1000000000000001</v>
      </c>
      <c r="AE485" s="44"/>
      <c r="AF485" s="44"/>
      <c r="AG485" s="279">
        <f t="shared" si="96"/>
        <v>0</v>
      </c>
      <c r="AH485" s="255">
        <f>IF($AG485&lt;TABLAS!$O$4,TABLAS!$P$4,IF($AG485&lt;TABLAS!$O$5,TABLAS!$P$5,IF($AG485&lt;TABLAS!$O$6,TABLAS!$P$6,IF($AG485&gt;TABLAS!$N$7,TABLAS!$P$7))))</f>
        <v>1</v>
      </c>
      <c r="AI485" s="255">
        <f>VLOOKUP($AH485,TABLAS!$P$4:$R$7,3,FALSE)</f>
        <v>3.4999999999999996E-3</v>
      </c>
      <c r="AJ485" s="255">
        <f>VLOOKUP($AH$3,TABLAS!$P$4:$R$7,2,FALSE)</f>
        <v>0</v>
      </c>
      <c r="AK485" s="280">
        <f t="shared" si="97"/>
        <v>-3.4999999999999996E-3</v>
      </c>
      <c r="AL485" s="44"/>
      <c r="AM485" s="44"/>
      <c r="AN485" s="281">
        <f t="shared" si="98"/>
        <v>0</v>
      </c>
      <c r="AO485" s="44"/>
      <c r="AP485" s="235">
        <f t="shared" si="99"/>
        <v>0</v>
      </c>
      <c r="AQ485" s="44"/>
      <c r="AR485" s="282">
        <f t="shared" si="100"/>
        <v>0</v>
      </c>
      <c r="AS485" s="283">
        <f t="shared" si="101"/>
        <v>0</v>
      </c>
      <c r="AT485" s="44"/>
      <c r="AU485" s="44"/>
      <c r="AV485" s="44"/>
      <c r="AW485" s="44"/>
      <c r="AX485" s="44"/>
      <c r="AY485" s="44"/>
      <c r="AZ485" s="44"/>
      <c r="BA485" s="44"/>
      <c r="BB485" s="44"/>
      <c r="BC485" s="44"/>
      <c r="BD485" s="44"/>
      <c r="BE485" s="44"/>
      <c r="BF485" s="44"/>
      <c r="BG485" s="44"/>
      <c r="BH485" s="44"/>
    </row>
    <row r="486" spans="1:60" ht="35.1" customHeight="1" thickBot="1" x14ac:dyDescent="0.45">
      <c r="A486" s="41">
        <f t="shared" si="102"/>
        <v>484</v>
      </c>
      <c r="B486" s="42">
        <f>Hoja2!B493</f>
        <v>0</v>
      </c>
      <c r="C486" s="14">
        <f>Hoja2!P493</f>
        <v>0</v>
      </c>
      <c r="D486" s="16">
        <f>Hoja2!C493</f>
        <v>0</v>
      </c>
      <c r="E486" s="15">
        <f>Hoja4!J493</f>
        <v>0</v>
      </c>
      <c r="F486" s="15">
        <f>Hoja4!N493</f>
        <v>0</v>
      </c>
      <c r="G486" s="15"/>
      <c r="H486" s="15">
        <f t="shared" si="91"/>
        <v>0</v>
      </c>
      <c r="I486" s="15">
        <f t="shared" si="92"/>
        <v>0</v>
      </c>
      <c r="J486" s="289" t="s">
        <v>209</v>
      </c>
      <c r="K486" s="44"/>
      <c r="L486" s="44"/>
      <c r="M486" s="44"/>
      <c r="N486" s="44"/>
      <c r="O486" s="44"/>
      <c r="P486" s="44"/>
      <c r="Q486" s="44"/>
      <c r="R486" s="44"/>
      <c r="S486" s="262">
        <f t="shared" si="93"/>
        <v>0</v>
      </c>
      <c r="T486" s="266" t="str">
        <f t="shared" si="94"/>
        <v>Economico</v>
      </c>
      <c r="U486">
        <f>VLOOKUP(T486,TABLAS!$J$4:$L$9,3,FALSE)</f>
        <v>1320</v>
      </c>
      <c r="V486">
        <f t="shared" si="103"/>
        <v>2026</v>
      </c>
      <c r="W486" t="str">
        <f>INICIO!$C$28</f>
        <v>2026</v>
      </c>
      <c r="X486" s="268">
        <f t="shared" si="95"/>
        <v>0</v>
      </c>
      <c r="Y486" s="269" t="str">
        <f>IF(X486&lt;TABLAS!$P$18,TABLAS!$Q$18,IF(X486&lt;TABLAS!$P$19,TABLAS!$Q$19,IF(X486&lt;TABLAS!$P$20,TABLAS!$Q$20,IF(X486&lt;TABLAS!$P$21,TABLAS!$Q$21,IF(X486&lt;TABLAS!$P$22,TABLAS!$Q$22,IF(X486&lt;TABLAS!$P$23,TABLAS!$Q$23,IF(X486&lt;TABLAS!$P$24,TABLAS!$Q$24,IF(X486&lt;TABLAS!$P$25,TABLAS!$Q$25,IF(X486&lt;TABLAS!$P$26,TABLAS!$Q$26,IF(X486&lt;TABLAS!$P$27,TABLAS!$Q$27,IF(X486&gt;=TABLAS!$O$28,TABLAS!$Q$28)))))))))))</f>
        <v>0 a 5</v>
      </c>
      <c r="Z486" s="262">
        <f>VLOOKUP(Y486,TABLAS!$J$18:$K$28,2,FALSE)</f>
        <v>1</v>
      </c>
      <c r="AA486" s="274" t="s">
        <v>262</v>
      </c>
      <c r="AB486" s="262">
        <f>VLOOKUP(AA486,TABLAS!$K$34:$L$39,2,FALSE)</f>
        <v>1</v>
      </c>
      <c r="AC486" s="262" t="str">
        <f>INICIO!$C$11</f>
        <v>ZONA 6</v>
      </c>
      <c r="AD486" s="263">
        <f>VLOOKUP(AC486,TABLAS!$V$18:$W$28,2,FALSE)</f>
        <v>1.1000000000000001</v>
      </c>
      <c r="AE486" s="44"/>
      <c r="AF486" s="44"/>
      <c r="AG486" s="279">
        <f t="shared" si="96"/>
        <v>0</v>
      </c>
      <c r="AH486" s="255">
        <f>IF($AG486&lt;TABLAS!$O$4,TABLAS!$P$4,IF($AG486&lt;TABLAS!$O$5,TABLAS!$P$5,IF($AG486&lt;TABLAS!$O$6,TABLAS!$P$6,IF($AG486&gt;TABLAS!$N$7,TABLAS!$P$7))))</f>
        <v>1</v>
      </c>
      <c r="AI486" s="255">
        <f>VLOOKUP($AH486,TABLAS!$P$4:$R$7,3,FALSE)</f>
        <v>3.4999999999999996E-3</v>
      </c>
      <c r="AJ486" s="255">
        <f>VLOOKUP($AH$3,TABLAS!$P$4:$R$7,2,FALSE)</f>
        <v>0</v>
      </c>
      <c r="AK486" s="280">
        <f t="shared" si="97"/>
        <v>-3.4999999999999996E-3</v>
      </c>
      <c r="AL486" s="44"/>
      <c r="AM486" s="44"/>
      <c r="AN486" s="281">
        <f t="shared" si="98"/>
        <v>0</v>
      </c>
      <c r="AO486" s="44"/>
      <c r="AP486" s="235">
        <f t="shared" si="99"/>
        <v>0</v>
      </c>
      <c r="AQ486" s="44"/>
      <c r="AR486" s="282">
        <f t="shared" si="100"/>
        <v>0</v>
      </c>
      <c r="AS486" s="283">
        <f t="shared" si="101"/>
        <v>0</v>
      </c>
      <c r="AT486" s="44"/>
      <c r="AU486" s="44"/>
      <c r="AV486" s="44"/>
      <c r="AW486" s="44"/>
      <c r="AX486" s="44"/>
      <c r="AY486" s="44"/>
      <c r="AZ486" s="44"/>
      <c r="BA486" s="44"/>
      <c r="BB486" s="44"/>
      <c r="BC486" s="44"/>
      <c r="BD486" s="44"/>
      <c r="BE486" s="44"/>
      <c r="BF486" s="44"/>
      <c r="BG486" s="44"/>
      <c r="BH486" s="44"/>
    </row>
    <row r="487" spans="1:60" ht="35.1" customHeight="1" thickBot="1" x14ac:dyDescent="0.45">
      <c r="A487" s="22">
        <f t="shared" si="102"/>
        <v>485</v>
      </c>
      <c r="B487" s="43">
        <f>Hoja2!B494</f>
        <v>0</v>
      </c>
      <c r="C487" s="38">
        <f>Hoja2!P494</f>
        <v>0</v>
      </c>
      <c r="D487" s="39">
        <f>Hoja2!C494</f>
        <v>0</v>
      </c>
      <c r="E487" s="40">
        <f>Hoja4!J494</f>
        <v>0</v>
      </c>
      <c r="F487" s="40">
        <f>Hoja4!N494</f>
        <v>0</v>
      </c>
      <c r="G487" s="40"/>
      <c r="H487" s="40">
        <f t="shared" si="91"/>
        <v>0</v>
      </c>
      <c r="I487" s="40">
        <f t="shared" si="92"/>
        <v>0</v>
      </c>
      <c r="J487" s="290" t="s">
        <v>209</v>
      </c>
      <c r="K487" s="44"/>
      <c r="L487" s="44"/>
      <c r="M487" s="44"/>
      <c r="N487" s="44"/>
      <c r="O487" s="44"/>
      <c r="P487" s="44"/>
      <c r="Q487" s="44"/>
      <c r="R487" s="44"/>
      <c r="S487" s="262">
        <f t="shared" si="93"/>
        <v>0</v>
      </c>
      <c r="T487" s="266" t="str">
        <f t="shared" si="94"/>
        <v>Economico</v>
      </c>
      <c r="U487">
        <f>VLOOKUP(T487,TABLAS!$J$4:$L$9,3,FALSE)</f>
        <v>1320</v>
      </c>
      <c r="V487">
        <f t="shared" si="103"/>
        <v>2026</v>
      </c>
      <c r="W487" t="str">
        <f>INICIO!$C$28</f>
        <v>2026</v>
      </c>
      <c r="X487" s="268">
        <f t="shared" si="95"/>
        <v>0</v>
      </c>
      <c r="Y487" s="269" t="str">
        <f>IF(X487&lt;TABLAS!$P$18,TABLAS!$Q$18,IF(X487&lt;TABLAS!$P$19,TABLAS!$Q$19,IF(X487&lt;TABLAS!$P$20,TABLAS!$Q$20,IF(X487&lt;TABLAS!$P$21,TABLAS!$Q$21,IF(X487&lt;TABLAS!$P$22,TABLAS!$Q$22,IF(X487&lt;TABLAS!$P$23,TABLAS!$Q$23,IF(X487&lt;TABLAS!$P$24,TABLAS!$Q$24,IF(X487&lt;TABLAS!$P$25,TABLAS!$Q$25,IF(X487&lt;TABLAS!$P$26,TABLAS!$Q$26,IF(X487&lt;TABLAS!$P$27,TABLAS!$Q$27,IF(X487&gt;=TABLAS!$O$28,TABLAS!$Q$28)))))))))))</f>
        <v>0 a 5</v>
      </c>
      <c r="Z487" s="262">
        <f>VLOOKUP(Y487,TABLAS!$J$18:$K$28,2,FALSE)</f>
        <v>1</v>
      </c>
      <c r="AA487" s="274" t="s">
        <v>262</v>
      </c>
      <c r="AB487" s="262">
        <f>VLOOKUP(AA487,TABLAS!$K$34:$L$39,2,FALSE)</f>
        <v>1</v>
      </c>
      <c r="AC487" s="262" t="str">
        <f>INICIO!$C$11</f>
        <v>ZONA 6</v>
      </c>
      <c r="AD487" s="263">
        <f>VLOOKUP(AC487,TABLAS!$V$18:$W$28,2,FALSE)</f>
        <v>1.1000000000000001</v>
      </c>
      <c r="AE487" s="44"/>
      <c r="AF487" s="44"/>
      <c r="AG487" s="279">
        <f t="shared" si="96"/>
        <v>0</v>
      </c>
      <c r="AH487" s="255">
        <f>IF($AG487&lt;TABLAS!$O$4,TABLAS!$P$4,IF($AG487&lt;TABLAS!$O$5,TABLAS!$P$5,IF($AG487&lt;TABLAS!$O$6,TABLAS!$P$6,IF($AG487&gt;TABLAS!$N$7,TABLAS!$P$7))))</f>
        <v>1</v>
      </c>
      <c r="AI487" s="255">
        <f>VLOOKUP($AH487,TABLAS!$P$4:$R$7,3,FALSE)</f>
        <v>3.4999999999999996E-3</v>
      </c>
      <c r="AJ487" s="255">
        <f>VLOOKUP($AH$3,TABLAS!$P$4:$R$7,2,FALSE)</f>
        <v>0</v>
      </c>
      <c r="AK487" s="280">
        <f t="shared" si="97"/>
        <v>-3.4999999999999996E-3</v>
      </c>
      <c r="AL487" s="44"/>
      <c r="AM487" s="44"/>
      <c r="AN487" s="281">
        <f t="shared" si="98"/>
        <v>0</v>
      </c>
      <c r="AO487" s="44"/>
      <c r="AP487" s="235">
        <f t="shared" si="99"/>
        <v>0</v>
      </c>
      <c r="AQ487" s="44"/>
      <c r="AR487" s="282">
        <f t="shared" si="100"/>
        <v>0</v>
      </c>
      <c r="AS487" s="283">
        <f t="shared" si="101"/>
        <v>0</v>
      </c>
      <c r="AT487" s="44"/>
      <c r="AU487" s="44"/>
      <c r="AV487" s="44"/>
      <c r="AW487" s="44"/>
      <c r="AX487" s="44"/>
      <c r="AY487" s="44"/>
      <c r="AZ487" s="44"/>
      <c r="BA487" s="44"/>
      <c r="BB487" s="44"/>
      <c r="BC487" s="44"/>
      <c r="BD487" s="44"/>
      <c r="BE487" s="44"/>
      <c r="BF487" s="44"/>
      <c r="BG487" s="44"/>
      <c r="BH487" s="44"/>
    </row>
    <row r="488" spans="1:60" ht="35.1" customHeight="1" thickBot="1" x14ac:dyDescent="0.45">
      <c r="A488" s="41">
        <f t="shared" si="102"/>
        <v>486</v>
      </c>
      <c r="B488" s="42">
        <f>Hoja2!B495</f>
        <v>0</v>
      </c>
      <c r="C488" s="14">
        <f>Hoja2!P495</f>
        <v>0</v>
      </c>
      <c r="D488" s="16">
        <f>Hoja2!C495</f>
        <v>0</v>
      </c>
      <c r="E488" s="15">
        <f>Hoja4!J495</f>
        <v>0</v>
      </c>
      <c r="F488" s="15">
        <f>Hoja4!N495</f>
        <v>0</v>
      </c>
      <c r="G488" s="15"/>
      <c r="H488" s="15">
        <f t="shared" si="91"/>
        <v>0</v>
      </c>
      <c r="I488" s="15">
        <f t="shared" si="92"/>
        <v>0</v>
      </c>
      <c r="J488" s="289" t="s">
        <v>209</v>
      </c>
      <c r="K488" s="44"/>
      <c r="L488" s="44"/>
      <c r="M488" s="44"/>
      <c r="N488" s="44"/>
      <c r="O488" s="44"/>
      <c r="P488" s="44"/>
      <c r="Q488" s="44"/>
      <c r="R488" s="44"/>
      <c r="S488" s="262">
        <f t="shared" si="93"/>
        <v>0</v>
      </c>
      <c r="T488" s="266" t="str">
        <f t="shared" si="94"/>
        <v>Economico</v>
      </c>
      <c r="U488">
        <f>VLOOKUP(T488,TABLAS!$J$4:$L$9,3,FALSE)</f>
        <v>1320</v>
      </c>
      <c r="V488">
        <f t="shared" si="103"/>
        <v>2026</v>
      </c>
      <c r="W488" t="str">
        <f>INICIO!$C$28</f>
        <v>2026</v>
      </c>
      <c r="X488" s="268">
        <f t="shared" si="95"/>
        <v>0</v>
      </c>
      <c r="Y488" s="269" t="str">
        <f>IF(X488&lt;TABLAS!$P$18,TABLAS!$Q$18,IF(X488&lt;TABLAS!$P$19,TABLAS!$Q$19,IF(X488&lt;TABLAS!$P$20,TABLAS!$Q$20,IF(X488&lt;TABLAS!$P$21,TABLAS!$Q$21,IF(X488&lt;TABLAS!$P$22,TABLAS!$Q$22,IF(X488&lt;TABLAS!$P$23,TABLAS!$Q$23,IF(X488&lt;TABLAS!$P$24,TABLAS!$Q$24,IF(X488&lt;TABLAS!$P$25,TABLAS!$Q$25,IF(X488&lt;TABLAS!$P$26,TABLAS!$Q$26,IF(X488&lt;TABLAS!$P$27,TABLAS!$Q$27,IF(X488&gt;=TABLAS!$O$28,TABLAS!$Q$28)))))))))))</f>
        <v>0 a 5</v>
      </c>
      <c r="Z488" s="262">
        <f>VLOOKUP(Y488,TABLAS!$J$18:$K$28,2,FALSE)</f>
        <v>1</v>
      </c>
      <c r="AA488" s="274" t="s">
        <v>262</v>
      </c>
      <c r="AB488" s="262">
        <f>VLOOKUP(AA488,TABLAS!$K$34:$L$39,2,FALSE)</f>
        <v>1</v>
      </c>
      <c r="AC488" s="262" t="str">
        <f>INICIO!$C$11</f>
        <v>ZONA 6</v>
      </c>
      <c r="AD488" s="263">
        <f>VLOOKUP(AC488,TABLAS!$V$18:$W$28,2,FALSE)</f>
        <v>1.1000000000000001</v>
      </c>
      <c r="AE488" s="44"/>
      <c r="AF488" s="44"/>
      <c r="AG488" s="279">
        <f t="shared" si="96"/>
        <v>0</v>
      </c>
      <c r="AH488" s="255">
        <f>IF($AG488&lt;TABLAS!$O$4,TABLAS!$P$4,IF($AG488&lt;TABLAS!$O$5,TABLAS!$P$5,IF($AG488&lt;TABLAS!$O$6,TABLAS!$P$6,IF($AG488&gt;TABLAS!$N$7,TABLAS!$P$7))))</f>
        <v>1</v>
      </c>
      <c r="AI488" s="255">
        <f>VLOOKUP($AH488,TABLAS!$P$4:$R$7,3,FALSE)</f>
        <v>3.4999999999999996E-3</v>
      </c>
      <c r="AJ488" s="255">
        <f>VLOOKUP($AH$3,TABLAS!$P$4:$R$7,2,FALSE)</f>
        <v>0</v>
      </c>
      <c r="AK488" s="280">
        <f t="shared" si="97"/>
        <v>-3.4999999999999996E-3</v>
      </c>
      <c r="AL488" s="44"/>
      <c r="AM488" s="44"/>
      <c r="AN488" s="281">
        <f t="shared" si="98"/>
        <v>0</v>
      </c>
      <c r="AO488" s="44"/>
      <c r="AP488" s="235">
        <f t="shared" si="99"/>
        <v>0</v>
      </c>
      <c r="AQ488" s="44"/>
      <c r="AR488" s="282">
        <f t="shared" si="100"/>
        <v>0</v>
      </c>
      <c r="AS488" s="283">
        <f t="shared" si="101"/>
        <v>0</v>
      </c>
      <c r="AT488" s="44"/>
      <c r="AU488" s="44"/>
      <c r="AV488" s="44"/>
      <c r="AW488" s="44"/>
      <c r="AX488" s="44"/>
      <c r="AY488" s="44"/>
      <c r="AZ488" s="44"/>
      <c r="BA488" s="44"/>
      <c r="BB488" s="44"/>
      <c r="BC488" s="44"/>
      <c r="BD488" s="44"/>
      <c r="BE488" s="44"/>
      <c r="BF488" s="44"/>
      <c r="BG488" s="44"/>
      <c r="BH488" s="44"/>
    </row>
    <row r="489" spans="1:60" ht="35.1" customHeight="1" thickBot="1" x14ac:dyDescent="0.45">
      <c r="A489" s="41">
        <f t="shared" si="102"/>
        <v>487</v>
      </c>
      <c r="B489" s="42">
        <f>Hoja2!B496</f>
        <v>0</v>
      </c>
      <c r="C489" s="14">
        <f>Hoja2!P496</f>
        <v>0</v>
      </c>
      <c r="D489" s="16">
        <f>Hoja2!C496</f>
        <v>0</v>
      </c>
      <c r="E489" s="15">
        <f>Hoja4!J496</f>
        <v>0</v>
      </c>
      <c r="F489" s="15">
        <f>Hoja4!N496</f>
        <v>0</v>
      </c>
      <c r="G489" s="15"/>
      <c r="H489" s="15">
        <f t="shared" si="91"/>
        <v>0</v>
      </c>
      <c r="I489" s="15">
        <f t="shared" si="92"/>
        <v>0</v>
      </c>
      <c r="J489" s="289" t="s">
        <v>209</v>
      </c>
      <c r="K489" s="44"/>
      <c r="L489" s="44"/>
      <c r="M489" s="44"/>
      <c r="N489" s="44"/>
      <c r="O489" s="44"/>
      <c r="P489" s="44"/>
      <c r="Q489" s="44"/>
      <c r="R489" s="44"/>
      <c r="S489" s="262">
        <f t="shared" si="93"/>
        <v>0</v>
      </c>
      <c r="T489" s="266" t="str">
        <f t="shared" si="94"/>
        <v>Economico</v>
      </c>
      <c r="U489">
        <f>VLOOKUP(T489,TABLAS!$J$4:$L$9,3,FALSE)</f>
        <v>1320</v>
      </c>
      <c r="V489">
        <f t="shared" si="103"/>
        <v>2026</v>
      </c>
      <c r="W489" t="str">
        <f>INICIO!$C$28</f>
        <v>2026</v>
      </c>
      <c r="X489" s="268">
        <f t="shared" si="95"/>
        <v>0</v>
      </c>
      <c r="Y489" s="269" t="str">
        <f>IF(X489&lt;TABLAS!$P$18,TABLAS!$Q$18,IF(X489&lt;TABLAS!$P$19,TABLAS!$Q$19,IF(X489&lt;TABLAS!$P$20,TABLAS!$Q$20,IF(X489&lt;TABLAS!$P$21,TABLAS!$Q$21,IF(X489&lt;TABLAS!$P$22,TABLAS!$Q$22,IF(X489&lt;TABLAS!$P$23,TABLAS!$Q$23,IF(X489&lt;TABLAS!$P$24,TABLAS!$Q$24,IF(X489&lt;TABLAS!$P$25,TABLAS!$Q$25,IF(X489&lt;TABLAS!$P$26,TABLAS!$Q$26,IF(X489&lt;TABLAS!$P$27,TABLAS!$Q$27,IF(X489&gt;=TABLAS!$O$28,TABLAS!$Q$28)))))))))))</f>
        <v>0 a 5</v>
      </c>
      <c r="Z489" s="262">
        <f>VLOOKUP(Y489,TABLAS!$J$18:$K$28,2,FALSE)</f>
        <v>1</v>
      </c>
      <c r="AA489" s="274" t="s">
        <v>262</v>
      </c>
      <c r="AB489" s="262">
        <f>VLOOKUP(AA489,TABLAS!$K$34:$L$39,2,FALSE)</f>
        <v>1</v>
      </c>
      <c r="AC489" s="262" t="str">
        <f>INICIO!$C$11</f>
        <v>ZONA 6</v>
      </c>
      <c r="AD489" s="263">
        <f>VLOOKUP(AC489,TABLAS!$V$18:$W$28,2,FALSE)</f>
        <v>1.1000000000000001</v>
      </c>
      <c r="AE489" s="44"/>
      <c r="AF489" s="44"/>
      <c r="AG489" s="279">
        <f t="shared" si="96"/>
        <v>0</v>
      </c>
      <c r="AH489" s="255">
        <f>IF($AG489&lt;TABLAS!$O$4,TABLAS!$P$4,IF($AG489&lt;TABLAS!$O$5,TABLAS!$P$5,IF($AG489&lt;TABLAS!$O$6,TABLAS!$P$6,IF($AG489&gt;TABLAS!$N$7,TABLAS!$P$7))))</f>
        <v>1</v>
      </c>
      <c r="AI489" s="255">
        <f>VLOOKUP($AH489,TABLAS!$P$4:$R$7,3,FALSE)</f>
        <v>3.4999999999999996E-3</v>
      </c>
      <c r="AJ489" s="255">
        <f>VLOOKUP($AH$3,TABLAS!$P$4:$R$7,2,FALSE)</f>
        <v>0</v>
      </c>
      <c r="AK489" s="280">
        <f t="shared" si="97"/>
        <v>-3.4999999999999996E-3</v>
      </c>
      <c r="AL489" s="44"/>
      <c r="AM489" s="44"/>
      <c r="AN489" s="281">
        <f t="shared" si="98"/>
        <v>0</v>
      </c>
      <c r="AO489" s="44"/>
      <c r="AP489" s="235">
        <f t="shared" si="99"/>
        <v>0</v>
      </c>
      <c r="AQ489" s="44"/>
      <c r="AR489" s="282">
        <f t="shared" si="100"/>
        <v>0</v>
      </c>
      <c r="AS489" s="283">
        <f t="shared" si="101"/>
        <v>0</v>
      </c>
      <c r="AT489" s="44"/>
      <c r="AU489" s="44"/>
      <c r="AV489" s="44"/>
      <c r="AW489" s="44"/>
      <c r="AX489" s="44"/>
      <c r="AY489" s="44"/>
      <c r="AZ489" s="44"/>
      <c r="BA489" s="44"/>
      <c r="BB489" s="44"/>
      <c r="BC489" s="44"/>
      <c r="BD489" s="44"/>
      <c r="BE489" s="44"/>
      <c r="BF489" s="44"/>
      <c r="BG489" s="44"/>
      <c r="BH489" s="44"/>
    </row>
    <row r="490" spans="1:60" ht="35.1" customHeight="1" thickBot="1" x14ac:dyDescent="0.45">
      <c r="A490" s="41">
        <f t="shared" si="102"/>
        <v>488</v>
      </c>
      <c r="B490" s="42">
        <f>Hoja2!B497</f>
        <v>0</v>
      </c>
      <c r="C490" s="14">
        <f>Hoja2!P497</f>
        <v>0</v>
      </c>
      <c r="D490" s="16">
        <f>Hoja2!C497</f>
        <v>0</v>
      </c>
      <c r="E490" s="15">
        <f>Hoja4!J497</f>
        <v>0</v>
      </c>
      <c r="F490" s="15">
        <f>Hoja4!N497</f>
        <v>0</v>
      </c>
      <c r="G490" s="15"/>
      <c r="H490" s="15">
        <f t="shared" si="91"/>
        <v>0</v>
      </c>
      <c r="I490" s="15">
        <f t="shared" si="92"/>
        <v>0</v>
      </c>
      <c r="J490" s="289" t="s">
        <v>209</v>
      </c>
      <c r="K490" s="44"/>
      <c r="L490" s="44"/>
      <c r="M490" s="44"/>
      <c r="N490" s="44"/>
      <c r="O490" s="44"/>
      <c r="P490" s="44"/>
      <c r="Q490" s="44"/>
      <c r="R490" s="44"/>
      <c r="S490" s="262">
        <f t="shared" si="93"/>
        <v>0</v>
      </c>
      <c r="T490" s="266" t="str">
        <f t="shared" si="94"/>
        <v>Economico</v>
      </c>
      <c r="U490">
        <f>VLOOKUP(T490,TABLAS!$J$4:$L$9,3,FALSE)</f>
        <v>1320</v>
      </c>
      <c r="V490">
        <f t="shared" si="103"/>
        <v>2026</v>
      </c>
      <c r="W490" t="str">
        <f>INICIO!$C$28</f>
        <v>2026</v>
      </c>
      <c r="X490" s="268">
        <f t="shared" si="95"/>
        <v>0</v>
      </c>
      <c r="Y490" s="269" t="str">
        <f>IF(X490&lt;TABLAS!$P$18,TABLAS!$Q$18,IF(X490&lt;TABLAS!$P$19,TABLAS!$Q$19,IF(X490&lt;TABLAS!$P$20,TABLAS!$Q$20,IF(X490&lt;TABLAS!$P$21,TABLAS!$Q$21,IF(X490&lt;TABLAS!$P$22,TABLAS!$Q$22,IF(X490&lt;TABLAS!$P$23,TABLAS!$Q$23,IF(X490&lt;TABLAS!$P$24,TABLAS!$Q$24,IF(X490&lt;TABLAS!$P$25,TABLAS!$Q$25,IF(X490&lt;TABLAS!$P$26,TABLAS!$Q$26,IF(X490&lt;TABLAS!$P$27,TABLAS!$Q$27,IF(X490&gt;=TABLAS!$O$28,TABLAS!$Q$28)))))))))))</f>
        <v>0 a 5</v>
      </c>
      <c r="Z490" s="262">
        <f>VLOOKUP(Y490,TABLAS!$J$18:$K$28,2,FALSE)</f>
        <v>1</v>
      </c>
      <c r="AA490" s="274" t="s">
        <v>262</v>
      </c>
      <c r="AB490" s="262">
        <f>VLOOKUP(AA490,TABLAS!$K$34:$L$39,2,FALSE)</f>
        <v>1</v>
      </c>
      <c r="AC490" s="262" t="str">
        <f>INICIO!$C$11</f>
        <v>ZONA 6</v>
      </c>
      <c r="AD490" s="263">
        <f>VLOOKUP(AC490,TABLAS!$V$18:$W$28,2,FALSE)</f>
        <v>1.1000000000000001</v>
      </c>
      <c r="AE490" s="44"/>
      <c r="AF490" s="44"/>
      <c r="AG490" s="279">
        <f t="shared" si="96"/>
        <v>0</v>
      </c>
      <c r="AH490" s="255">
        <f>IF($AG490&lt;TABLAS!$O$4,TABLAS!$P$4,IF($AG490&lt;TABLAS!$O$5,TABLAS!$P$5,IF($AG490&lt;TABLAS!$O$6,TABLAS!$P$6,IF($AG490&gt;TABLAS!$N$7,TABLAS!$P$7))))</f>
        <v>1</v>
      </c>
      <c r="AI490" s="255">
        <f>VLOOKUP($AH490,TABLAS!$P$4:$R$7,3,FALSE)</f>
        <v>3.4999999999999996E-3</v>
      </c>
      <c r="AJ490" s="255">
        <f>VLOOKUP($AH$3,TABLAS!$P$4:$R$7,2,FALSE)</f>
        <v>0</v>
      </c>
      <c r="AK490" s="280">
        <f t="shared" si="97"/>
        <v>-3.4999999999999996E-3</v>
      </c>
      <c r="AL490" s="44"/>
      <c r="AM490" s="44"/>
      <c r="AN490" s="281">
        <f t="shared" si="98"/>
        <v>0</v>
      </c>
      <c r="AO490" s="44"/>
      <c r="AP490" s="235">
        <f t="shared" si="99"/>
        <v>0</v>
      </c>
      <c r="AQ490" s="44"/>
      <c r="AR490" s="282">
        <f t="shared" si="100"/>
        <v>0</v>
      </c>
      <c r="AS490" s="283">
        <f t="shared" si="101"/>
        <v>0</v>
      </c>
      <c r="AT490" s="44"/>
      <c r="AU490" s="44"/>
      <c r="AV490" s="44"/>
      <c r="AW490" s="44"/>
      <c r="AX490" s="44"/>
      <c r="AY490" s="44"/>
      <c r="AZ490" s="44"/>
      <c r="BA490" s="44"/>
      <c r="BB490" s="44"/>
      <c r="BC490" s="44"/>
      <c r="BD490" s="44"/>
      <c r="BE490" s="44"/>
      <c r="BF490" s="44"/>
      <c r="BG490" s="44"/>
      <c r="BH490" s="44"/>
    </row>
    <row r="491" spans="1:60" ht="35.1" customHeight="1" thickBot="1" x14ac:dyDescent="0.45">
      <c r="A491" s="41">
        <f t="shared" si="102"/>
        <v>489</v>
      </c>
      <c r="B491" s="42">
        <f>Hoja2!B498</f>
        <v>0</v>
      </c>
      <c r="C491" s="14">
        <f>Hoja2!P498</f>
        <v>0</v>
      </c>
      <c r="D491" s="16">
        <f>Hoja2!C498</f>
        <v>0</v>
      </c>
      <c r="E491" s="15">
        <f>Hoja4!J498</f>
        <v>0</v>
      </c>
      <c r="F491" s="15">
        <f>Hoja4!N498</f>
        <v>0</v>
      </c>
      <c r="G491" s="15"/>
      <c r="H491" s="15">
        <f t="shared" si="91"/>
        <v>0</v>
      </c>
      <c r="I491" s="15">
        <f t="shared" si="92"/>
        <v>0</v>
      </c>
      <c r="J491" s="289" t="s">
        <v>209</v>
      </c>
      <c r="K491" s="44"/>
      <c r="L491" s="44"/>
      <c r="M491" s="44"/>
      <c r="N491" s="44"/>
      <c r="O491" s="44"/>
      <c r="P491" s="44"/>
      <c r="Q491" s="44"/>
      <c r="R491" s="44"/>
      <c r="S491" s="262">
        <f t="shared" si="93"/>
        <v>0</v>
      </c>
      <c r="T491" s="266" t="str">
        <f t="shared" si="94"/>
        <v>Economico</v>
      </c>
      <c r="U491">
        <f>VLOOKUP(T491,TABLAS!$J$4:$L$9,3,FALSE)</f>
        <v>1320</v>
      </c>
      <c r="V491">
        <f t="shared" si="103"/>
        <v>2026</v>
      </c>
      <c r="W491" t="str">
        <f>INICIO!$C$28</f>
        <v>2026</v>
      </c>
      <c r="X491" s="268">
        <f t="shared" si="95"/>
        <v>0</v>
      </c>
      <c r="Y491" s="269" t="str">
        <f>IF(X491&lt;TABLAS!$P$18,TABLAS!$Q$18,IF(X491&lt;TABLAS!$P$19,TABLAS!$Q$19,IF(X491&lt;TABLAS!$P$20,TABLAS!$Q$20,IF(X491&lt;TABLAS!$P$21,TABLAS!$Q$21,IF(X491&lt;TABLAS!$P$22,TABLAS!$Q$22,IF(X491&lt;TABLAS!$P$23,TABLAS!$Q$23,IF(X491&lt;TABLAS!$P$24,TABLAS!$Q$24,IF(X491&lt;TABLAS!$P$25,TABLAS!$Q$25,IF(X491&lt;TABLAS!$P$26,TABLAS!$Q$26,IF(X491&lt;TABLAS!$P$27,TABLAS!$Q$27,IF(X491&gt;=TABLAS!$O$28,TABLAS!$Q$28)))))))))))</f>
        <v>0 a 5</v>
      </c>
      <c r="Z491" s="262">
        <f>VLOOKUP(Y491,TABLAS!$J$18:$K$28,2,FALSE)</f>
        <v>1</v>
      </c>
      <c r="AA491" s="274" t="s">
        <v>262</v>
      </c>
      <c r="AB491" s="262">
        <f>VLOOKUP(AA491,TABLAS!$K$34:$L$39,2,FALSE)</f>
        <v>1</v>
      </c>
      <c r="AC491" s="262" t="str">
        <f>INICIO!$C$11</f>
        <v>ZONA 6</v>
      </c>
      <c r="AD491" s="263">
        <f>VLOOKUP(AC491,TABLAS!$V$18:$W$28,2,FALSE)</f>
        <v>1.1000000000000001</v>
      </c>
      <c r="AE491" s="44"/>
      <c r="AF491" s="44"/>
      <c r="AG491" s="279">
        <f t="shared" si="96"/>
        <v>0</v>
      </c>
      <c r="AH491" s="255">
        <f>IF($AG491&lt;TABLAS!$O$4,TABLAS!$P$4,IF($AG491&lt;TABLAS!$O$5,TABLAS!$P$5,IF($AG491&lt;TABLAS!$O$6,TABLAS!$P$6,IF($AG491&gt;TABLAS!$N$7,TABLAS!$P$7))))</f>
        <v>1</v>
      </c>
      <c r="AI491" s="255">
        <f>VLOOKUP($AH491,TABLAS!$P$4:$R$7,3,FALSE)</f>
        <v>3.4999999999999996E-3</v>
      </c>
      <c r="AJ491" s="255">
        <f>VLOOKUP($AH$3,TABLAS!$P$4:$R$7,2,FALSE)</f>
        <v>0</v>
      </c>
      <c r="AK491" s="280">
        <f t="shared" si="97"/>
        <v>-3.4999999999999996E-3</v>
      </c>
      <c r="AL491" s="44"/>
      <c r="AM491" s="44"/>
      <c r="AN491" s="281">
        <f t="shared" si="98"/>
        <v>0</v>
      </c>
      <c r="AO491" s="44"/>
      <c r="AP491" s="235">
        <f t="shared" si="99"/>
        <v>0</v>
      </c>
      <c r="AQ491" s="44"/>
      <c r="AR491" s="282">
        <f t="shared" si="100"/>
        <v>0</v>
      </c>
      <c r="AS491" s="283">
        <f t="shared" si="101"/>
        <v>0</v>
      </c>
      <c r="AT491" s="44"/>
      <c r="AU491" s="44"/>
      <c r="AV491" s="44"/>
      <c r="AW491" s="44"/>
      <c r="AX491" s="44"/>
      <c r="AY491" s="44"/>
      <c r="AZ491" s="44"/>
      <c r="BA491" s="44"/>
      <c r="BB491" s="44"/>
      <c r="BC491" s="44"/>
      <c r="BD491" s="44"/>
      <c r="BE491" s="44"/>
      <c r="BF491" s="44"/>
      <c r="BG491" s="44"/>
      <c r="BH491" s="44"/>
    </row>
    <row r="492" spans="1:60" ht="35.1" customHeight="1" thickBot="1" x14ac:dyDescent="0.45">
      <c r="A492" s="22">
        <f t="shared" si="102"/>
        <v>490</v>
      </c>
      <c r="B492" s="43">
        <f>Hoja2!B499</f>
        <v>0</v>
      </c>
      <c r="C492" s="38">
        <f>Hoja2!P499</f>
        <v>0</v>
      </c>
      <c r="D492" s="39">
        <f>Hoja2!C499</f>
        <v>0</v>
      </c>
      <c r="E492" s="40">
        <f>Hoja4!J499</f>
        <v>0</v>
      </c>
      <c r="F492" s="40">
        <f>Hoja4!N499</f>
        <v>0</v>
      </c>
      <c r="G492" s="40"/>
      <c r="H492" s="40">
        <f t="shared" si="91"/>
        <v>0</v>
      </c>
      <c r="I492" s="40">
        <f t="shared" si="92"/>
        <v>0</v>
      </c>
      <c r="J492" s="290" t="s">
        <v>209</v>
      </c>
      <c r="K492" s="44"/>
      <c r="L492" s="44"/>
      <c r="M492" s="44"/>
      <c r="N492" s="44"/>
      <c r="O492" s="44"/>
      <c r="P492" s="44"/>
      <c r="Q492" s="44"/>
      <c r="R492" s="44"/>
      <c r="S492" s="262">
        <f t="shared" si="93"/>
        <v>0</v>
      </c>
      <c r="T492" s="266" t="str">
        <f t="shared" si="94"/>
        <v>Economico</v>
      </c>
      <c r="U492">
        <f>VLOOKUP(T492,TABLAS!$J$4:$L$9,3,FALSE)</f>
        <v>1320</v>
      </c>
      <c r="V492">
        <f t="shared" si="103"/>
        <v>2026</v>
      </c>
      <c r="W492" t="str">
        <f>INICIO!$C$28</f>
        <v>2026</v>
      </c>
      <c r="X492" s="268">
        <f t="shared" si="95"/>
        <v>0</v>
      </c>
      <c r="Y492" s="269" t="str">
        <f>IF(X492&lt;TABLAS!$P$18,TABLAS!$Q$18,IF(X492&lt;TABLAS!$P$19,TABLAS!$Q$19,IF(X492&lt;TABLAS!$P$20,TABLAS!$Q$20,IF(X492&lt;TABLAS!$P$21,TABLAS!$Q$21,IF(X492&lt;TABLAS!$P$22,TABLAS!$Q$22,IF(X492&lt;TABLAS!$P$23,TABLAS!$Q$23,IF(X492&lt;TABLAS!$P$24,TABLAS!$Q$24,IF(X492&lt;TABLAS!$P$25,TABLAS!$Q$25,IF(X492&lt;TABLAS!$P$26,TABLAS!$Q$26,IF(X492&lt;TABLAS!$P$27,TABLAS!$Q$27,IF(X492&gt;=TABLAS!$O$28,TABLAS!$Q$28)))))))))))</f>
        <v>0 a 5</v>
      </c>
      <c r="Z492" s="262">
        <f>VLOOKUP(Y492,TABLAS!$J$18:$K$28,2,FALSE)</f>
        <v>1</v>
      </c>
      <c r="AA492" s="274" t="s">
        <v>262</v>
      </c>
      <c r="AB492" s="262">
        <f>VLOOKUP(AA492,TABLAS!$K$34:$L$39,2,FALSE)</f>
        <v>1</v>
      </c>
      <c r="AC492" s="262" t="str">
        <f>INICIO!$C$11</f>
        <v>ZONA 6</v>
      </c>
      <c r="AD492" s="263">
        <f>VLOOKUP(AC492,TABLAS!$V$18:$W$28,2,FALSE)</f>
        <v>1.1000000000000001</v>
      </c>
      <c r="AE492" s="44"/>
      <c r="AF492" s="44"/>
      <c r="AG492" s="279">
        <f t="shared" si="96"/>
        <v>0</v>
      </c>
      <c r="AH492" s="255">
        <f>IF($AG492&lt;TABLAS!$O$4,TABLAS!$P$4,IF($AG492&lt;TABLAS!$O$5,TABLAS!$P$5,IF($AG492&lt;TABLAS!$O$6,TABLAS!$P$6,IF($AG492&gt;TABLAS!$N$7,TABLAS!$P$7))))</f>
        <v>1</v>
      </c>
      <c r="AI492" s="255">
        <f>VLOOKUP($AH492,TABLAS!$P$4:$R$7,3,FALSE)</f>
        <v>3.4999999999999996E-3</v>
      </c>
      <c r="AJ492" s="255">
        <f>VLOOKUP($AH$3,TABLAS!$P$4:$R$7,2,FALSE)</f>
        <v>0</v>
      </c>
      <c r="AK492" s="280">
        <f t="shared" si="97"/>
        <v>-3.4999999999999996E-3</v>
      </c>
      <c r="AL492" s="44"/>
      <c r="AM492" s="44"/>
      <c r="AN492" s="281">
        <f t="shared" si="98"/>
        <v>0</v>
      </c>
      <c r="AO492" s="44"/>
      <c r="AP492" s="235">
        <f t="shared" si="99"/>
        <v>0</v>
      </c>
      <c r="AQ492" s="44"/>
      <c r="AR492" s="282">
        <f t="shared" si="100"/>
        <v>0</v>
      </c>
      <c r="AS492" s="283">
        <f t="shared" si="101"/>
        <v>0</v>
      </c>
      <c r="AT492" s="44"/>
      <c r="AU492" s="44"/>
      <c r="AV492" s="44"/>
      <c r="AW492" s="44"/>
      <c r="AX492" s="44"/>
      <c r="AY492" s="44"/>
      <c r="AZ492" s="44"/>
      <c r="BA492" s="44"/>
      <c r="BB492" s="44"/>
      <c r="BC492" s="44"/>
      <c r="BD492" s="44"/>
      <c r="BE492" s="44"/>
      <c r="BF492" s="44"/>
      <c r="BG492" s="44"/>
      <c r="BH492" s="44"/>
    </row>
    <row r="493" spans="1:60" ht="35.1" customHeight="1" thickBot="1" x14ac:dyDescent="0.45">
      <c r="A493" s="41">
        <f t="shared" si="102"/>
        <v>491</v>
      </c>
      <c r="B493" s="42">
        <f>Hoja2!B500</f>
        <v>0</v>
      </c>
      <c r="C493" s="14">
        <f>Hoja2!P500</f>
        <v>0</v>
      </c>
      <c r="D493" s="16">
        <f>Hoja2!C500</f>
        <v>0</v>
      </c>
      <c r="E493" s="15">
        <f>Hoja4!J500</f>
        <v>0</v>
      </c>
      <c r="F493" s="15">
        <f>Hoja4!N500</f>
        <v>0</v>
      </c>
      <c r="G493" s="15"/>
      <c r="H493" s="15">
        <f t="shared" si="91"/>
        <v>0</v>
      </c>
      <c r="I493" s="15">
        <f t="shared" si="92"/>
        <v>0</v>
      </c>
      <c r="J493" s="289" t="s">
        <v>209</v>
      </c>
      <c r="K493" s="44"/>
      <c r="L493" s="44"/>
      <c r="M493" s="44"/>
      <c r="N493" s="44"/>
      <c r="O493" s="44"/>
      <c r="P493" s="44"/>
      <c r="Q493" s="44"/>
      <c r="R493" s="44"/>
      <c r="S493" s="262">
        <f t="shared" si="93"/>
        <v>0</v>
      </c>
      <c r="T493" s="266" t="str">
        <f t="shared" si="94"/>
        <v>Economico</v>
      </c>
      <c r="U493">
        <f>VLOOKUP(T493,TABLAS!$J$4:$L$9,3,FALSE)</f>
        <v>1320</v>
      </c>
      <c r="V493">
        <f t="shared" si="103"/>
        <v>2026</v>
      </c>
      <c r="W493" t="str">
        <f>INICIO!$C$28</f>
        <v>2026</v>
      </c>
      <c r="X493" s="268">
        <f t="shared" si="95"/>
        <v>0</v>
      </c>
      <c r="Y493" s="269" t="str">
        <f>IF(X493&lt;TABLAS!$P$18,TABLAS!$Q$18,IF(X493&lt;TABLAS!$P$19,TABLAS!$Q$19,IF(X493&lt;TABLAS!$P$20,TABLAS!$Q$20,IF(X493&lt;TABLAS!$P$21,TABLAS!$Q$21,IF(X493&lt;TABLAS!$P$22,TABLAS!$Q$22,IF(X493&lt;TABLAS!$P$23,TABLAS!$Q$23,IF(X493&lt;TABLAS!$P$24,TABLAS!$Q$24,IF(X493&lt;TABLAS!$P$25,TABLAS!$Q$25,IF(X493&lt;TABLAS!$P$26,TABLAS!$Q$26,IF(X493&lt;TABLAS!$P$27,TABLAS!$Q$27,IF(X493&gt;=TABLAS!$O$28,TABLAS!$Q$28)))))))))))</f>
        <v>0 a 5</v>
      </c>
      <c r="Z493" s="262">
        <f>VLOOKUP(Y493,TABLAS!$J$18:$K$28,2,FALSE)</f>
        <v>1</v>
      </c>
      <c r="AA493" s="274" t="s">
        <v>262</v>
      </c>
      <c r="AB493" s="262">
        <f>VLOOKUP(AA493,TABLAS!$K$34:$L$39,2,FALSE)</f>
        <v>1</v>
      </c>
      <c r="AC493" s="262" t="str">
        <f>INICIO!$C$11</f>
        <v>ZONA 6</v>
      </c>
      <c r="AD493" s="263">
        <f>VLOOKUP(AC493,TABLAS!$V$18:$W$28,2,FALSE)</f>
        <v>1.1000000000000001</v>
      </c>
      <c r="AE493" s="44"/>
      <c r="AF493" s="44"/>
      <c r="AG493" s="279">
        <f t="shared" si="96"/>
        <v>0</v>
      </c>
      <c r="AH493" s="255">
        <f>IF($AG493&lt;TABLAS!$O$4,TABLAS!$P$4,IF($AG493&lt;TABLAS!$O$5,TABLAS!$P$5,IF($AG493&lt;TABLAS!$O$6,TABLAS!$P$6,IF($AG493&gt;TABLAS!$N$7,TABLAS!$P$7))))</f>
        <v>1</v>
      </c>
      <c r="AI493" s="255">
        <f>VLOOKUP($AH493,TABLAS!$P$4:$R$7,3,FALSE)</f>
        <v>3.4999999999999996E-3</v>
      </c>
      <c r="AJ493" s="255">
        <f>VLOOKUP($AH$3,TABLAS!$P$4:$R$7,2,FALSE)</f>
        <v>0</v>
      </c>
      <c r="AK493" s="280">
        <f t="shared" si="97"/>
        <v>-3.4999999999999996E-3</v>
      </c>
      <c r="AL493" s="44"/>
      <c r="AM493" s="44"/>
      <c r="AN493" s="281">
        <f t="shared" si="98"/>
        <v>0</v>
      </c>
      <c r="AO493" s="44"/>
      <c r="AP493" s="235">
        <f t="shared" si="99"/>
        <v>0</v>
      </c>
      <c r="AQ493" s="44"/>
      <c r="AR493" s="282">
        <f t="shared" si="100"/>
        <v>0</v>
      </c>
      <c r="AS493" s="283">
        <f t="shared" si="101"/>
        <v>0</v>
      </c>
      <c r="AT493" s="44"/>
      <c r="AU493" s="44"/>
      <c r="AV493" s="44"/>
      <c r="AW493" s="44"/>
      <c r="AX493" s="44"/>
      <c r="AY493" s="44"/>
      <c r="AZ493" s="44"/>
      <c r="BA493" s="44"/>
      <c r="BB493" s="44"/>
      <c r="BC493" s="44"/>
      <c r="BD493" s="44"/>
      <c r="BE493" s="44"/>
      <c r="BF493" s="44"/>
      <c r="BG493" s="44"/>
      <c r="BH493" s="44"/>
    </row>
    <row r="494" spans="1:60" ht="35.1" customHeight="1" thickBot="1" x14ac:dyDescent="0.45">
      <c r="A494" s="41">
        <f t="shared" si="102"/>
        <v>492</v>
      </c>
      <c r="B494" s="42">
        <f>Hoja2!B501</f>
        <v>0</v>
      </c>
      <c r="C494" s="14">
        <f>Hoja2!P501</f>
        <v>0</v>
      </c>
      <c r="D494" s="16">
        <f>Hoja2!C501</f>
        <v>0</v>
      </c>
      <c r="E494" s="15">
        <f>Hoja4!J501</f>
        <v>0</v>
      </c>
      <c r="F494" s="15">
        <f>Hoja4!N501</f>
        <v>0</v>
      </c>
      <c r="G494" s="15"/>
      <c r="H494" s="15">
        <f t="shared" si="91"/>
        <v>0</v>
      </c>
      <c r="I494" s="15">
        <f t="shared" si="92"/>
        <v>0</v>
      </c>
      <c r="J494" s="289" t="s">
        <v>209</v>
      </c>
      <c r="K494" s="44"/>
      <c r="L494" s="44"/>
      <c r="M494" s="44"/>
      <c r="N494" s="44"/>
      <c r="O494" s="44"/>
      <c r="P494" s="44"/>
      <c r="Q494" s="44"/>
      <c r="R494" s="44"/>
      <c r="S494" s="262">
        <f t="shared" si="93"/>
        <v>0</v>
      </c>
      <c r="T494" s="266" t="str">
        <f t="shared" si="94"/>
        <v>Economico</v>
      </c>
      <c r="U494">
        <f>VLOOKUP(T494,TABLAS!$J$4:$L$9,3,FALSE)</f>
        <v>1320</v>
      </c>
      <c r="V494">
        <f t="shared" si="103"/>
        <v>2026</v>
      </c>
      <c r="W494" t="str">
        <f>INICIO!$C$28</f>
        <v>2026</v>
      </c>
      <c r="X494" s="268">
        <f t="shared" si="95"/>
        <v>0</v>
      </c>
      <c r="Y494" s="269" t="str">
        <f>IF(X494&lt;TABLAS!$P$18,TABLAS!$Q$18,IF(X494&lt;TABLAS!$P$19,TABLAS!$Q$19,IF(X494&lt;TABLAS!$P$20,TABLAS!$Q$20,IF(X494&lt;TABLAS!$P$21,TABLAS!$Q$21,IF(X494&lt;TABLAS!$P$22,TABLAS!$Q$22,IF(X494&lt;TABLAS!$P$23,TABLAS!$Q$23,IF(X494&lt;TABLAS!$P$24,TABLAS!$Q$24,IF(X494&lt;TABLAS!$P$25,TABLAS!$Q$25,IF(X494&lt;TABLAS!$P$26,TABLAS!$Q$26,IF(X494&lt;TABLAS!$P$27,TABLAS!$Q$27,IF(X494&gt;=TABLAS!$O$28,TABLAS!$Q$28)))))))))))</f>
        <v>0 a 5</v>
      </c>
      <c r="Z494" s="262">
        <f>VLOOKUP(Y494,TABLAS!$J$18:$K$28,2,FALSE)</f>
        <v>1</v>
      </c>
      <c r="AA494" s="274" t="s">
        <v>262</v>
      </c>
      <c r="AB494" s="262">
        <f>VLOOKUP(AA494,TABLAS!$K$34:$L$39,2,FALSE)</f>
        <v>1</v>
      </c>
      <c r="AC494" s="262" t="str">
        <f>INICIO!$C$11</f>
        <v>ZONA 6</v>
      </c>
      <c r="AD494" s="263">
        <f>VLOOKUP(AC494,TABLAS!$V$18:$W$28,2,FALSE)</f>
        <v>1.1000000000000001</v>
      </c>
      <c r="AE494" s="44"/>
      <c r="AF494" s="44"/>
      <c r="AG494" s="279">
        <f t="shared" si="96"/>
        <v>0</v>
      </c>
      <c r="AH494" s="255">
        <f>IF($AG494&lt;TABLAS!$O$4,TABLAS!$P$4,IF($AG494&lt;TABLAS!$O$5,TABLAS!$P$5,IF($AG494&lt;TABLAS!$O$6,TABLAS!$P$6,IF($AG494&gt;TABLAS!$N$7,TABLAS!$P$7))))</f>
        <v>1</v>
      </c>
      <c r="AI494" s="255">
        <f>VLOOKUP($AH494,TABLAS!$P$4:$R$7,3,FALSE)</f>
        <v>3.4999999999999996E-3</v>
      </c>
      <c r="AJ494" s="255">
        <f>VLOOKUP($AH$3,TABLAS!$P$4:$R$7,2,FALSE)</f>
        <v>0</v>
      </c>
      <c r="AK494" s="280">
        <f t="shared" si="97"/>
        <v>-3.4999999999999996E-3</v>
      </c>
      <c r="AL494" s="44"/>
      <c r="AM494" s="44"/>
      <c r="AN494" s="281">
        <f t="shared" si="98"/>
        <v>0</v>
      </c>
      <c r="AO494" s="44"/>
      <c r="AP494" s="235">
        <f t="shared" si="99"/>
        <v>0</v>
      </c>
      <c r="AQ494" s="44"/>
      <c r="AR494" s="282">
        <f t="shared" si="100"/>
        <v>0</v>
      </c>
      <c r="AS494" s="283">
        <f t="shared" si="101"/>
        <v>0</v>
      </c>
      <c r="AT494" s="44"/>
      <c r="AU494" s="44"/>
      <c r="AV494" s="44"/>
      <c r="AW494" s="44"/>
      <c r="AX494" s="44"/>
      <c r="AY494" s="44"/>
      <c r="AZ494" s="44"/>
      <c r="BA494" s="44"/>
      <c r="BB494" s="44"/>
      <c r="BC494" s="44"/>
      <c r="BD494" s="44"/>
      <c r="BE494" s="44"/>
      <c r="BF494" s="44"/>
      <c r="BG494" s="44"/>
      <c r="BH494" s="44"/>
    </row>
    <row r="495" spans="1:60" ht="35.1" customHeight="1" thickBot="1" x14ac:dyDescent="0.45">
      <c r="A495" s="41">
        <f t="shared" si="102"/>
        <v>493</v>
      </c>
      <c r="B495" s="42">
        <f>Hoja2!B502</f>
        <v>0</v>
      </c>
      <c r="C495" s="14">
        <f>Hoja2!P502</f>
        <v>0</v>
      </c>
      <c r="D495" s="16">
        <f>Hoja2!C502</f>
        <v>0</v>
      </c>
      <c r="E495" s="15">
        <f>Hoja4!J502</f>
        <v>0</v>
      </c>
      <c r="F495" s="15">
        <f>Hoja4!N502</f>
        <v>0</v>
      </c>
      <c r="G495" s="15"/>
      <c r="H495" s="15">
        <f t="shared" si="91"/>
        <v>0</v>
      </c>
      <c r="I495" s="15">
        <f t="shared" si="92"/>
        <v>0</v>
      </c>
      <c r="J495" s="289" t="s">
        <v>209</v>
      </c>
      <c r="K495" s="44"/>
      <c r="L495" s="44"/>
      <c r="M495" s="44"/>
      <c r="N495" s="44"/>
      <c r="O495" s="44"/>
      <c r="P495" s="44"/>
      <c r="Q495" s="44"/>
      <c r="R495" s="44"/>
      <c r="S495" s="262">
        <f t="shared" si="93"/>
        <v>0</v>
      </c>
      <c r="T495" s="266" t="str">
        <f t="shared" si="94"/>
        <v>Economico</v>
      </c>
      <c r="U495">
        <f>VLOOKUP(T495,TABLAS!$J$4:$L$9,3,FALSE)</f>
        <v>1320</v>
      </c>
      <c r="V495">
        <f t="shared" si="103"/>
        <v>2026</v>
      </c>
      <c r="W495" t="str">
        <f>INICIO!$C$28</f>
        <v>2026</v>
      </c>
      <c r="X495" s="268">
        <f t="shared" si="95"/>
        <v>0</v>
      </c>
      <c r="Y495" s="269" t="str">
        <f>IF(X495&lt;TABLAS!$P$18,TABLAS!$Q$18,IF(X495&lt;TABLAS!$P$19,TABLAS!$Q$19,IF(X495&lt;TABLAS!$P$20,TABLAS!$Q$20,IF(X495&lt;TABLAS!$P$21,TABLAS!$Q$21,IF(X495&lt;TABLAS!$P$22,TABLAS!$Q$22,IF(X495&lt;TABLAS!$P$23,TABLAS!$Q$23,IF(X495&lt;TABLAS!$P$24,TABLAS!$Q$24,IF(X495&lt;TABLAS!$P$25,TABLAS!$Q$25,IF(X495&lt;TABLAS!$P$26,TABLAS!$Q$26,IF(X495&lt;TABLAS!$P$27,TABLAS!$Q$27,IF(X495&gt;=TABLAS!$O$28,TABLAS!$Q$28)))))))))))</f>
        <v>0 a 5</v>
      </c>
      <c r="Z495" s="262">
        <f>VLOOKUP(Y495,TABLAS!$J$18:$K$28,2,FALSE)</f>
        <v>1</v>
      </c>
      <c r="AA495" s="274" t="s">
        <v>262</v>
      </c>
      <c r="AB495" s="262">
        <f>VLOOKUP(AA495,TABLAS!$K$34:$L$39,2,FALSE)</f>
        <v>1</v>
      </c>
      <c r="AC495" s="262" t="str">
        <f>INICIO!$C$11</f>
        <v>ZONA 6</v>
      </c>
      <c r="AD495" s="263">
        <f>VLOOKUP(AC495,TABLAS!$V$18:$W$28,2,FALSE)</f>
        <v>1.1000000000000001</v>
      </c>
      <c r="AE495" s="44"/>
      <c r="AF495" s="44"/>
      <c r="AG495" s="279">
        <f t="shared" si="96"/>
        <v>0</v>
      </c>
      <c r="AH495" s="255">
        <f>IF($AG495&lt;TABLAS!$O$4,TABLAS!$P$4,IF($AG495&lt;TABLAS!$O$5,TABLAS!$P$5,IF($AG495&lt;TABLAS!$O$6,TABLAS!$P$6,IF($AG495&gt;TABLAS!$N$7,TABLAS!$P$7))))</f>
        <v>1</v>
      </c>
      <c r="AI495" s="255">
        <f>VLOOKUP($AH495,TABLAS!$P$4:$R$7,3,FALSE)</f>
        <v>3.4999999999999996E-3</v>
      </c>
      <c r="AJ495" s="255">
        <f>VLOOKUP($AH$3,TABLAS!$P$4:$R$7,2,FALSE)</f>
        <v>0</v>
      </c>
      <c r="AK495" s="280">
        <f t="shared" si="97"/>
        <v>-3.4999999999999996E-3</v>
      </c>
      <c r="AL495" s="44"/>
      <c r="AM495" s="44"/>
      <c r="AN495" s="281">
        <f t="shared" si="98"/>
        <v>0</v>
      </c>
      <c r="AO495" s="44"/>
      <c r="AP495" s="235">
        <f t="shared" si="99"/>
        <v>0</v>
      </c>
      <c r="AQ495" s="44"/>
      <c r="AR495" s="282">
        <f t="shared" si="100"/>
        <v>0</v>
      </c>
      <c r="AS495" s="283">
        <f t="shared" si="101"/>
        <v>0</v>
      </c>
      <c r="AT495" s="44"/>
      <c r="AU495" s="44"/>
      <c r="AV495" s="44"/>
      <c r="AW495" s="44"/>
      <c r="AX495" s="44"/>
      <c r="AY495" s="44"/>
      <c r="AZ495" s="44"/>
      <c r="BA495" s="44"/>
      <c r="BB495" s="44"/>
      <c r="BC495" s="44"/>
      <c r="BD495" s="44"/>
      <c r="BE495" s="44"/>
      <c r="BF495" s="44"/>
      <c r="BG495" s="44"/>
      <c r="BH495" s="44"/>
    </row>
    <row r="496" spans="1:60" ht="35.1" customHeight="1" thickBot="1" x14ac:dyDescent="0.45">
      <c r="A496" s="41">
        <f t="shared" si="102"/>
        <v>494</v>
      </c>
      <c r="B496" s="42">
        <f>Hoja2!B503</f>
        <v>0</v>
      </c>
      <c r="C496" s="14">
        <f>Hoja2!P503</f>
        <v>0</v>
      </c>
      <c r="D496" s="16">
        <f>Hoja2!C503</f>
        <v>0</v>
      </c>
      <c r="E496" s="15">
        <f>Hoja4!J503</f>
        <v>0</v>
      </c>
      <c r="F496" s="15">
        <f>Hoja4!N503</f>
        <v>0</v>
      </c>
      <c r="G496" s="15"/>
      <c r="H496" s="15">
        <f t="shared" si="91"/>
        <v>0</v>
      </c>
      <c r="I496" s="15">
        <f t="shared" si="92"/>
        <v>0</v>
      </c>
      <c r="J496" s="289" t="s">
        <v>209</v>
      </c>
      <c r="K496" s="44"/>
      <c r="L496" s="44"/>
      <c r="M496" s="44"/>
      <c r="N496" s="44"/>
      <c r="O496" s="44"/>
      <c r="P496" s="44"/>
      <c r="Q496" s="44"/>
      <c r="R496" s="44"/>
      <c r="S496" s="262">
        <f t="shared" si="93"/>
        <v>0</v>
      </c>
      <c r="T496" s="266" t="str">
        <f t="shared" si="94"/>
        <v>Economico</v>
      </c>
      <c r="U496">
        <f>VLOOKUP(T496,TABLAS!$J$4:$L$9,3,FALSE)</f>
        <v>1320</v>
      </c>
      <c r="V496">
        <f t="shared" si="103"/>
        <v>2026</v>
      </c>
      <c r="W496" t="str">
        <f>INICIO!$C$28</f>
        <v>2026</v>
      </c>
      <c r="X496" s="268">
        <f t="shared" si="95"/>
        <v>0</v>
      </c>
      <c r="Y496" s="269" t="str">
        <f>IF(X496&lt;TABLAS!$P$18,TABLAS!$Q$18,IF(X496&lt;TABLAS!$P$19,TABLAS!$Q$19,IF(X496&lt;TABLAS!$P$20,TABLAS!$Q$20,IF(X496&lt;TABLAS!$P$21,TABLAS!$Q$21,IF(X496&lt;TABLAS!$P$22,TABLAS!$Q$22,IF(X496&lt;TABLAS!$P$23,TABLAS!$Q$23,IF(X496&lt;TABLAS!$P$24,TABLAS!$Q$24,IF(X496&lt;TABLAS!$P$25,TABLAS!$Q$25,IF(X496&lt;TABLAS!$P$26,TABLAS!$Q$26,IF(X496&lt;TABLAS!$P$27,TABLAS!$Q$27,IF(X496&gt;=TABLAS!$O$28,TABLAS!$Q$28)))))))))))</f>
        <v>0 a 5</v>
      </c>
      <c r="Z496" s="262">
        <f>VLOOKUP(Y496,TABLAS!$J$18:$K$28,2,FALSE)</f>
        <v>1</v>
      </c>
      <c r="AA496" s="274" t="s">
        <v>262</v>
      </c>
      <c r="AB496" s="262">
        <f>VLOOKUP(AA496,TABLAS!$K$34:$L$39,2,FALSE)</f>
        <v>1</v>
      </c>
      <c r="AC496" s="262" t="str">
        <f>INICIO!$C$11</f>
        <v>ZONA 6</v>
      </c>
      <c r="AD496" s="263">
        <f>VLOOKUP(AC496,TABLAS!$V$18:$W$28,2,FALSE)</f>
        <v>1.1000000000000001</v>
      </c>
      <c r="AE496" s="44"/>
      <c r="AF496" s="44"/>
      <c r="AG496" s="279">
        <f t="shared" si="96"/>
        <v>0</v>
      </c>
      <c r="AH496" s="255">
        <f>IF($AG496&lt;TABLAS!$O$4,TABLAS!$P$4,IF($AG496&lt;TABLAS!$O$5,TABLAS!$P$5,IF($AG496&lt;TABLAS!$O$6,TABLAS!$P$6,IF($AG496&gt;TABLAS!$N$7,TABLAS!$P$7))))</f>
        <v>1</v>
      </c>
      <c r="AI496" s="255">
        <f>VLOOKUP($AH496,TABLAS!$P$4:$R$7,3,FALSE)</f>
        <v>3.4999999999999996E-3</v>
      </c>
      <c r="AJ496" s="255">
        <f>VLOOKUP($AH$3,TABLAS!$P$4:$R$7,2,FALSE)</f>
        <v>0</v>
      </c>
      <c r="AK496" s="280">
        <f t="shared" si="97"/>
        <v>-3.4999999999999996E-3</v>
      </c>
      <c r="AL496" s="44"/>
      <c r="AM496" s="44"/>
      <c r="AN496" s="281">
        <f t="shared" si="98"/>
        <v>0</v>
      </c>
      <c r="AO496" s="44"/>
      <c r="AP496" s="235">
        <f t="shared" si="99"/>
        <v>0</v>
      </c>
      <c r="AQ496" s="44"/>
      <c r="AR496" s="282">
        <f t="shared" si="100"/>
        <v>0</v>
      </c>
      <c r="AS496" s="283">
        <f t="shared" si="101"/>
        <v>0</v>
      </c>
      <c r="AT496" s="44"/>
      <c r="AU496" s="44"/>
      <c r="AV496" s="44"/>
      <c r="AW496" s="44"/>
      <c r="AX496" s="44"/>
      <c r="AY496" s="44"/>
      <c r="AZ496" s="44"/>
      <c r="BA496" s="44"/>
      <c r="BB496" s="44"/>
      <c r="BC496" s="44"/>
      <c r="BD496" s="44"/>
      <c r="BE496" s="44"/>
      <c r="BF496" s="44"/>
      <c r="BG496" s="44"/>
      <c r="BH496" s="44"/>
    </row>
    <row r="497" spans="1:60" ht="35.1" customHeight="1" thickBot="1" x14ac:dyDescent="0.45">
      <c r="A497" s="22">
        <f t="shared" si="102"/>
        <v>495</v>
      </c>
      <c r="B497" s="43">
        <f>Hoja2!B504</f>
        <v>0</v>
      </c>
      <c r="C497" s="38">
        <f>Hoja2!P504</f>
        <v>0</v>
      </c>
      <c r="D497" s="39">
        <f>Hoja2!C504</f>
        <v>0</v>
      </c>
      <c r="E497" s="40">
        <f>Hoja4!J504</f>
        <v>0</v>
      </c>
      <c r="F497" s="40">
        <f>Hoja4!N504</f>
        <v>0</v>
      </c>
      <c r="G497" s="40"/>
      <c r="H497" s="40">
        <f t="shared" si="91"/>
        <v>0</v>
      </c>
      <c r="I497" s="40">
        <f t="shared" si="92"/>
        <v>0</v>
      </c>
      <c r="J497" s="290" t="s">
        <v>209</v>
      </c>
      <c r="K497" s="44"/>
      <c r="L497" s="44"/>
      <c r="M497" s="44"/>
      <c r="N497" s="44"/>
      <c r="O497" s="44"/>
      <c r="P497" s="44"/>
      <c r="Q497" s="44"/>
      <c r="R497" s="44"/>
      <c r="S497" s="262">
        <f t="shared" si="93"/>
        <v>0</v>
      </c>
      <c r="T497" s="266" t="str">
        <f t="shared" si="94"/>
        <v>Economico</v>
      </c>
      <c r="U497">
        <f>VLOOKUP(T497,TABLAS!$J$4:$L$9,3,FALSE)</f>
        <v>1320</v>
      </c>
      <c r="V497">
        <f t="shared" si="103"/>
        <v>2026</v>
      </c>
      <c r="W497" t="str">
        <f>INICIO!$C$28</f>
        <v>2026</v>
      </c>
      <c r="X497" s="268">
        <f t="shared" si="95"/>
        <v>0</v>
      </c>
      <c r="Y497" s="269" t="str">
        <f>IF(X497&lt;TABLAS!$P$18,TABLAS!$Q$18,IF(X497&lt;TABLAS!$P$19,TABLAS!$Q$19,IF(X497&lt;TABLAS!$P$20,TABLAS!$Q$20,IF(X497&lt;TABLAS!$P$21,TABLAS!$Q$21,IF(X497&lt;TABLAS!$P$22,TABLAS!$Q$22,IF(X497&lt;TABLAS!$P$23,TABLAS!$Q$23,IF(X497&lt;TABLAS!$P$24,TABLAS!$Q$24,IF(X497&lt;TABLAS!$P$25,TABLAS!$Q$25,IF(X497&lt;TABLAS!$P$26,TABLAS!$Q$26,IF(X497&lt;TABLAS!$P$27,TABLAS!$Q$27,IF(X497&gt;=TABLAS!$O$28,TABLAS!$Q$28)))))))))))</f>
        <v>0 a 5</v>
      </c>
      <c r="Z497" s="262">
        <f>VLOOKUP(Y497,TABLAS!$J$18:$K$28,2,FALSE)</f>
        <v>1</v>
      </c>
      <c r="AA497" s="274" t="s">
        <v>262</v>
      </c>
      <c r="AB497" s="262">
        <f>VLOOKUP(AA497,TABLAS!$K$34:$L$39,2,FALSE)</f>
        <v>1</v>
      </c>
      <c r="AC497" s="262" t="str">
        <f>INICIO!$C$11</f>
        <v>ZONA 6</v>
      </c>
      <c r="AD497" s="263">
        <f>VLOOKUP(AC497,TABLAS!$V$18:$W$28,2,FALSE)</f>
        <v>1.1000000000000001</v>
      </c>
      <c r="AE497" s="44"/>
      <c r="AF497" s="44"/>
      <c r="AG497" s="279">
        <f t="shared" si="96"/>
        <v>0</v>
      </c>
      <c r="AH497" s="255">
        <f>IF($AG497&lt;TABLAS!$O$4,TABLAS!$P$4,IF($AG497&lt;TABLAS!$O$5,TABLAS!$P$5,IF($AG497&lt;TABLAS!$O$6,TABLAS!$P$6,IF($AG497&gt;TABLAS!$N$7,TABLAS!$P$7))))</f>
        <v>1</v>
      </c>
      <c r="AI497" s="255">
        <f>VLOOKUP($AH497,TABLAS!$P$4:$R$7,3,FALSE)</f>
        <v>3.4999999999999996E-3</v>
      </c>
      <c r="AJ497" s="255">
        <f>VLOOKUP($AH$3,TABLAS!$P$4:$R$7,2,FALSE)</f>
        <v>0</v>
      </c>
      <c r="AK497" s="280">
        <f t="shared" si="97"/>
        <v>-3.4999999999999996E-3</v>
      </c>
      <c r="AL497" s="44"/>
      <c r="AM497" s="44"/>
      <c r="AN497" s="281">
        <f t="shared" si="98"/>
        <v>0</v>
      </c>
      <c r="AO497" s="44"/>
      <c r="AP497" s="235">
        <f t="shared" si="99"/>
        <v>0</v>
      </c>
      <c r="AQ497" s="44"/>
      <c r="AR497" s="282">
        <f t="shared" si="100"/>
        <v>0</v>
      </c>
      <c r="AS497" s="283">
        <f t="shared" si="101"/>
        <v>0</v>
      </c>
      <c r="AT497" s="44"/>
      <c r="AU497" s="44"/>
      <c r="AV497" s="44"/>
      <c r="AW497" s="44"/>
      <c r="AX497" s="44"/>
      <c r="AY497" s="44"/>
      <c r="AZ497" s="44"/>
      <c r="BA497" s="44"/>
      <c r="BB497" s="44"/>
      <c r="BC497" s="44"/>
      <c r="BD497" s="44"/>
      <c r="BE497" s="44"/>
      <c r="BF497" s="44"/>
      <c r="BG497" s="44"/>
      <c r="BH497" s="44"/>
    </row>
    <row r="498" spans="1:60" ht="35.1" customHeight="1" thickBot="1" x14ac:dyDescent="0.45">
      <c r="A498" s="41">
        <f t="shared" si="102"/>
        <v>496</v>
      </c>
      <c r="B498" s="42">
        <f>Hoja2!B505</f>
        <v>0</v>
      </c>
      <c r="C498" s="14">
        <f>Hoja2!P505</f>
        <v>0</v>
      </c>
      <c r="D498" s="16">
        <f>Hoja2!C505</f>
        <v>0</v>
      </c>
      <c r="E498" s="15">
        <f>Hoja4!J505</f>
        <v>0</v>
      </c>
      <c r="F498" s="15">
        <f>Hoja4!N505</f>
        <v>0</v>
      </c>
      <c r="G498" s="15"/>
      <c r="H498" s="15">
        <f t="shared" si="91"/>
        <v>0</v>
      </c>
      <c r="I498" s="15">
        <f t="shared" si="92"/>
        <v>0</v>
      </c>
      <c r="J498" s="289" t="s">
        <v>209</v>
      </c>
      <c r="K498" s="44"/>
      <c r="L498" s="44"/>
      <c r="M498" s="44"/>
      <c r="N498" s="44"/>
      <c r="O498" s="44"/>
      <c r="P498" s="44"/>
      <c r="Q498" s="44"/>
      <c r="R498" s="44"/>
      <c r="S498" s="262">
        <f t="shared" si="93"/>
        <v>0</v>
      </c>
      <c r="T498" s="266" t="str">
        <f t="shared" si="94"/>
        <v>Economico</v>
      </c>
      <c r="U498">
        <f>VLOOKUP(T498,TABLAS!$J$4:$L$9,3,FALSE)</f>
        <v>1320</v>
      </c>
      <c r="V498">
        <f t="shared" si="103"/>
        <v>2026</v>
      </c>
      <c r="W498" t="str">
        <f>INICIO!$C$28</f>
        <v>2026</v>
      </c>
      <c r="X498" s="268">
        <f t="shared" si="95"/>
        <v>0</v>
      </c>
      <c r="Y498" s="269" t="str">
        <f>IF(X498&lt;TABLAS!$P$18,TABLAS!$Q$18,IF(X498&lt;TABLAS!$P$19,TABLAS!$Q$19,IF(X498&lt;TABLAS!$P$20,TABLAS!$Q$20,IF(X498&lt;TABLAS!$P$21,TABLAS!$Q$21,IF(X498&lt;TABLAS!$P$22,TABLAS!$Q$22,IF(X498&lt;TABLAS!$P$23,TABLAS!$Q$23,IF(X498&lt;TABLAS!$P$24,TABLAS!$Q$24,IF(X498&lt;TABLAS!$P$25,TABLAS!$Q$25,IF(X498&lt;TABLAS!$P$26,TABLAS!$Q$26,IF(X498&lt;TABLAS!$P$27,TABLAS!$Q$27,IF(X498&gt;=TABLAS!$O$28,TABLAS!$Q$28)))))))))))</f>
        <v>0 a 5</v>
      </c>
      <c r="Z498" s="262">
        <f>VLOOKUP(Y498,TABLAS!$J$18:$K$28,2,FALSE)</f>
        <v>1</v>
      </c>
      <c r="AA498" s="274" t="s">
        <v>262</v>
      </c>
      <c r="AB498" s="262">
        <f>VLOOKUP(AA498,TABLAS!$K$34:$L$39,2,FALSE)</f>
        <v>1</v>
      </c>
      <c r="AC498" s="262" t="str">
        <f>INICIO!$C$11</f>
        <v>ZONA 6</v>
      </c>
      <c r="AD498" s="263">
        <f>VLOOKUP(AC498,TABLAS!$V$18:$W$28,2,FALSE)</f>
        <v>1.1000000000000001</v>
      </c>
      <c r="AE498" s="44"/>
      <c r="AF498" s="44"/>
      <c r="AG498" s="279">
        <f t="shared" si="96"/>
        <v>0</v>
      </c>
      <c r="AH498" s="255">
        <f>IF($AG498&lt;TABLAS!$O$4,TABLAS!$P$4,IF($AG498&lt;TABLAS!$O$5,TABLAS!$P$5,IF($AG498&lt;TABLAS!$O$6,TABLAS!$P$6,IF($AG498&gt;TABLAS!$N$7,TABLAS!$P$7))))</f>
        <v>1</v>
      </c>
      <c r="AI498" s="255">
        <f>VLOOKUP($AH498,TABLAS!$P$4:$R$7,3,FALSE)</f>
        <v>3.4999999999999996E-3</v>
      </c>
      <c r="AJ498" s="255">
        <f>VLOOKUP($AH$3,TABLAS!$P$4:$R$7,2,FALSE)</f>
        <v>0</v>
      </c>
      <c r="AK498" s="280">
        <f t="shared" si="97"/>
        <v>-3.4999999999999996E-3</v>
      </c>
      <c r="AL498" s="44"/>
      <c r="AM498" s="44"/>
      <c r="AN498" s="281">
        <f t="shared" si="98"/>
        <v>0</v>
      </c>
      <c r="AO498" s="44"/>
      <c r="AP498" s="235">
        <f t="shared" si="99"/>
        <v>0</v>
      </c>
      <c r="AQ498" s="44"/>
      <c r="AR498" s="282">
        <f t="shared" si="100"/>
        <v>0</v>
      </c>
      <c r="AS498" s="283">
        <f t="shared" si="101"/>
        <v>0</v>
      </c>
      <c r="AT498" s="44"/>
      <c r="AU498" s="44"/>
      <c r="AV498" s="44"/>
      <c r="AW498" s="44"/>
      <c r="AX498" s="44"/>
      <c r="AY498" s="44"/>
      <c r="AZ498" s="44"/>
      <c r="BA498" s="44"/>
      <c r="BB498" s="44"/>
      <c r="BC498" s="44"/>
      <c r="BD498" s="44"/>
      <c r="BE498" s="44"/>
      <c r="BF498" s="44"/>
      <c r="BG498" s="44"/>
      <c r="BH498" s="44"/>
    </row>
    <row r="499" spans="1:60" ht="35.1" customHeight="1" thickBot="1" x14ac:dyDescent="0.45">
      <c r="A499" s="41">
        <f t="shared" si="102"/>
        <v>497</v>
      </c>
      <c r="B499" s="42">
        <f>Hoja2!B506</f>
        <v>0</v>
      </c>
      <c r="C499" s="14">
        <f>Hoja2!P506</f>
        <v>0</v>
      </c>
      <c r="D499" s="16">
        <f>Hoja2!C506</f>
        <v>0</v>
      </c>
      <c r="E499" s="15">
        <f>Hoja4!J506</f>
        <v>0</v>
      </c>
      <c r="F499" s="15">
        <f>Hoja4!N506</f>
        <v>0</v>
      </c>
      <c r="G499" s="15"/>
      <c r="H499" s="15">
        <f t="shared" si="91"/>
        <v>0</v>
      </c>
      <c r="I499" s="15">
        <f t="shared" si="92"/>
        <v>0</v>
      </c>
      <c r="J499" s="289" t="s">
        <v>209</v>
      </c>
      <c r="K499" s="44"/>
      <c r="L499" s="44"/>
      <c r="M499" s="44"/>
      <c r="N499" s="44"/>
      <c r="O499" s="44"/>
      <c r="P499" s="44"/>
      <c r="Q499" s="44"/>
      <c r="R499" s="44"/>
      <c r="S499" s="262">
        <f t="shared" si="93"/>
        <v>0</v>
      </c>
      <c r="T499" s="266" t="str">
        <f t="shared" si="94"/>
        <v>Economico</v>
      </c>
      <c r="U499">
        <f>VLOOKUP(T499,TABLAS!$J$4:$L$9,3,FALSE)</f>
        <v>1320</v>
      </c>
      <c r="V499">
        <f t="shared" si="103"/>
        <v>2026</v>
      </c>
      <c r="W499" t="str">
        <f>INICIO!$C$28</f>
        <v>2026</v>
      </c>
      <c r="X499" s="268">
        <f t="shared" si="95"/>
        <v>0</v>
      </c>
      <c r="Y499" s="269" t="str">
        <f>IF(X499&lt;TABLAS!$P$18,TABLAS!$Q$18,IF(X499&lt;TABLAS!$P$19,TABLAS!$Q$19,IF(X499&lt;TABLAS!$P$20,TABLAS!$Q$20,IF(X499&lt;TABLAS!$P$21,TABLAS!$Q$21,IF(X499&lt;TABLAS!$P$22,TABLAS!$Q$22,IF(X499&lt;TABLAS!$P$23,TABLAS!$Q$23,IF(X499&lt;TABLAS!$P$24,TABLAS!$Q$24,IF(X499&lt;TABLAS!$P$25,TABLAS!$Q$25,IF(X499&lt;TABLAS!$P$26,TABLAS!$Q$26,IF(X499&lt;TABLAS!$P$27,TABLAS!$Q$27,IF(X499&gt;=TABLAS!$O$28,TABLAS!$Q$28)))))))))))</f>
        <v>0 a 5</v>
      </c>
      <c r="Z499" s="262">
        <f>VLOOKUP(Y499,TABLAS!$J$18:$K$28,2,FALSE)</f>
        <v>1</v>
      </c>
      <c r="AA499" s="274" t="s">
        <v>262</v>
      </c>
      <c r="AB499" s="262">
        <f>VLOOKUP(AA499,TABLAS!$K$34:$L$39,2,FALSE)</f>
        <v>1</v>
      </c>
      <c r="AC499" s="262" t="str">
        <f>INICIO!$C$11</f>
        <v>ZONA 6</v>
      </c>
      <c r="AD499" s="263">
        <f>VLOOKUP(AC499,TABLAS!$V$18:$W$28,2,FALSE)</f>
        <v>1.1000000000000001</v>
      </c>
      <c r="AE499" s="44"/>
      <c r="AF499" s="44"/>
      <c r="AG499" s="279">
        <f t="shared" si="96"/>
        <v>0</v>
      </c>
      <c r="AH499" s="255">
        <f>IF($AG499&lt;TABLAS!$O$4,TABLAS!$P$4,IF($AG499&lt;TABLAS!$O$5,TABLAS!$P$5,IF($AG499&lt;TABLAS!$O$6,TABLAS!$P$6,IF($AG499&gt;TABLAS!$N$7,TABLAS!$P$7))))</f>
        <v>1</v>
      </c>
      <c r="AI499" s="255">
        <f>VLOOKUP($AH499,TABLAS!$P$4:$R$7,3,FALSE)</f>
        <v>3.4999999999999996E-3</v>
      </c>
      <c r="AJ499" s="255">
        <f>VLOOKUP($AH$3,TABLAS!$P$4:$R$7,2,FALSE)</f>
        <v>0</v>
      </c>
      <c r="AK499" s="280">
        <f t="shared" si="97"/>
        <v>-3.4999999999999996E-3</v>
      </c>
      <c r="AL499" s="44"/>
      <c r="AM499" s="44"/>
      <c r="AN499" s="281">
        <f t="shared" si="98"/>
        <v>0</v>
      </c>
      <c r="AO499" s="44"/>
      <c r="AP499" s="235">
        <f t="shared" si="99"/>
        <v>0</v>
      </c>
      <c r="AQ499" s="44"/>
      <c r="AR499" s="282">
        <f t="shared" si="100"/>
        <v>0</v>
      </c>
      <c r="AS499" s="283">
        <f t="shared" si="101"/>
        <v>0</v>
      </c>
      <c r="AT499" s="44"/>
      <c r="AU499" s="44"/>
      <c r="AV499" s="44"/>
      <c r="AW499" s="44"/>
      <c r="AX499" s="44"/>
      <c r="AY499" s="44"/>
      <c r="AZ499" s="44"/>
      <c r="BA499" s="44"/>
      <c r="BB499" s="44"/>
      <c r="BC499" s="44"/>
      <c r="BD499" s="44"/>
      <c r="BE499" s="44"/>
      <c r="BF499" s="44"/>
      <c r="BG499" s="44"/>
      <c r="BH499" s="44"/>
    </row>
    <row r="500" spans="1:60" ht="35.1" customHeight="1" thickBot="1" x14ac:dyDescent="0.45">
      <c r="A500" s="41">
        <f t="shared" si="102"/>
        <v>498</v>
      </c>
      <c r="B500" s="42">
        <f>Hoja2!B507</f>
        <v>0</v>
      </c>
      <c r="C500" s="14">
        <f>Hoja2!P507</f>
        <v>0</v>
      </c>
      <c r="D500" s="16">
        <f>Hoja2!C507</f>
        <v>0</v>
      </c>
      <c r="E500" s="15">
        <f>Hoja4!J507</f>
        <v>0</v>
      </c>
      <c r="F500" s="15">
        <f>Hoja4!N507</f>
        <v>0</v>
      </c>
      <c r="G500" s="15"/>
      <c r="H500" s="15">
        <f t="shared" si="91"/>
        <v>0</v>
      </c>
      <c r="I500" s="15">
        <f t="shared" si="92"/>
        <v>0</v>
      </c>
      <c r="J500" s="289" t="s">
        <v>209</v>
      </c>
      <c r="K500" s="44"/>
      <c r="L500" s="44"/>
      <c r="M500" s="44"/>
      <c r="N500" s="44"/>
      <c r="O500" s="44"/>
      <c r="P500" s="44"/>
      <c r="Q500" s="44"/>
      <c r="R500" s="44"/>
      <c r="S500" s="262">
        <f t="shared" si="93"/>
        <v>0</v>
      </c>
      <c r="T500" s="266" t="str">
        <f t="shared" si="94"/>
        <v>Economico</v>
      </c>
      <c r="U500">
        <f>VLOOKUP(T500,TABLAS!$J$4:$L$9,3,FALSE)</f>
        <v>1320</v>
      </c>
      <c r="V500">
        <f t="shared" si="103"/>
        <v>2026</v>
      </c>
      <c r="W500" t="str">
        <f>INICIO!$C$28</f>
        <v>2026</v>
      </c>
      <c r="X500" s="268">
        <f t="shared" si="95"/>
        <v>0</v>
      </c>
      <c r="Y500" s="269" t="str">
        <f>IF(X500&lt;TABLAS!$P$18,TABLAS!$Q$18,IF(X500&lt;TABLAS!$P$19,TABLAS!$Q$19,IF(X500&lt;TABLAS!$P$20,TABLAS!$Q$20,IF(X500&lt;TABLAS!$P$21,TABLAS!$Q$21,IF(X500&lt;TABLAS!$P$22,TABLAS!$Q$22,IF(X500&lt;TABLAS!$P$23,TABLAS!$Q$23,IF(X500&lt;TABLAS!$P$24,TABLAS!$Q$24,IF(X500&lt;TABLAS!$P$25,TABLAS!$Q$25,IF(X500&lt;TABLAS!$P$26,TABLAS!$Q$26,IF(X500&lt;TABLAS!$P$27,TABLAS!$Q$27,IF(X500&gt;=TABLAS!$O$28,TABLAS!$Q$28)))))))))))</f>
        <v>0 a 5</v>
      </c>
      <c r="Z500" s="262">
        <f>VLOOKUP(Y500,TABLAS!$J$18:$K$28,2,FALSE)</f>
        <v>1</v>
      </c>
      <c r="AA500" s="274" t="s">
        <v>262</v>
      </c>
      <c r="AB500" s="262">
        <f>VLOOKUP(AA500,TABLAS!$K$34:$L$39,2,FALSE)</f>
        <v>1</v>
      </c>
      <c r="AC500" s="262" t="str">
        <f>INICIO!$C$11</f>
        <v>ZONA 6</v>
      </c>
      <c r="AD500" s="263">
        <f>VLOOKUP(AC500,TABLAS!$V$18:$W$28,2,FALSE)</f>
        <v>1.1000000000000001</v>
      </c>
      <c r="AE500" s="44"/>
      <c r="AF500" s="44"/>
      <c r="AG500" s="279">
        <f t="shared" si="96"/>
        <v>0</v>
      </c>
      <c r="AH500" s="255">
        <f>IF($AG500&lt;TABLAS!$O$4,TABLAS!$P$4,IF($AG500&lt;TABLAS!$O$5,TABLAS!$P$5,IF($AG500&lt;TABLAS!$O$6,TABLAS!$P$6,IF($AG500&gt;TABLAS!$N$7,TABLAS!$P$7))))</f>
        <v>1</v>
      </c>
      <c r="AI500" s="255">
        <f>VLOOKUP($AH500,TABLAS!$P$4:$R$7,3,FALSE)</f>
        <v>3.4999999999999996E-3</v>
      </c>
      <c r="AJ500" s="255">
        <f>VLOOKUP($AH$3,TABLAS!$P$4:$R$7,2,FALSE)</f>
        <v>0</v>
      </c>
      <c r="AK500" s="280">
        <f t="shared" si="97"/>
        <v>-3.4999999999999996E-3</v>
      </c>
      <c r="AL500" s="44"/>
      <c r="AM500" s="44"/>
      <c r="AN500" s="281">
        <f t="shared" si="98"/>
        <v>0</v>
      </c>
      <c r="AO500" s="44"/>
      <c r="AP500" s="235">
        <f t="shared" si="99"/>
        <v>0</v>
      </c>
      <c r="AQ500" s="44"/>
      <c r="AR500" s="282">
        <f t="shared" si="100"/>
        <v>0</v>
      </c>
      <c r="AS500" s="283">
        <f t="shared" si="101"/>
        <v>0</v>
      </c>
      <c r="AT500" s="44"/>
      <c r="AU500" s="44"/>
      <c r="AV500" s="44"/>
      <c r="AW500" s="44"/>
      <c r="AX500" s="44"/>
      <c r="AY500" s="44"/>
      <c r="AZ500" s="44"/>
      <c r="BA500" s="44"/>
      <c r="BB500" s="44"/>
      <c r="BC500" s="44"/>
      <c r="BD500" s="44"/>
      <c r="BE500" s="44"/>
      <c r="BF500" s="44"/>
      <c r="BG500" s="44"/>
      <c r="BH500" s="44"/>
    </row>
    <row r="501" spans="1:60" ht="35.1" customHeight="1" thickBot="1" x14ac:dyDescent="0.45">
      <c r="A501" s="41">
        <f t="shared" si="102"/>
        <v>499</v>
      </c>
      <c r="B501" s="42">
        <f>Hoja2!B508</f>
        <v>0</v>
      </c>
      <c r="C501" s="14">
        <f>Hoja2!P508</f>
        <v>0</v>
      </c>
      <c r="D501" s="16">
        <f>Hoja2!C508</f>
        <v>0</v>
      </c>
      <c r="E501" s="15">
        <f>Hoja4!J508</f>
        <v>0</v>
      </c>
      <c r="F501" s="15">
        <f>Hoja4!N508</f>
        <v>0</v>
      </c>
      <c r="G501" s="15"/>
      <c r="H501" s="15">
        <f t="shared" si="91"/>
        <v>0</v>
      </c>
      <c r="I501" s="15">
        <f t="shared" si="92"/>
        <v>0</v>
      </c>
      <c r="J501" s="289" t="s">
        <v>209</v>
      </c>
      <c r="K501" s="44"/>
      <c r="L501" s="44"/>
      <c r="M501" s="44"/>
      <c r="N501" s="44"/>
      <c r="O501" s="44"/>
      <c r="P501" s="44"/>
      <c r="Q501" s="44"/>
      <c r="R501" s="44"/>
      <c r="S501" s="262">
        <f t="shared" si="93"/>
        <v>0</v>
      </c>
      <c r="T501" s="266" t="str">
        <f t="shared" si="94"/>
        <v>Economico</v>
      </c>
      <c r="U501">
        <f>VLOOKUP(T501,TABLAS!$J$4:$L$9,3,FALSE)</f>
        <v>1320</v>
      </c>
      <c r="V501">
        <f t="shared" si="103"/>
        <v>2026</v>
      </c>
      <c r="W501" t="str">
        <f>INICIO!$C$28</f>
        <v>2026</v>
      </c>
      <c r="X501" s="268">
        <f t="shared" si="95"/>
        <v>0</v>
      </c>
      <c r="Y501" s="269" t="str">
        <f>IF(X501&lt;TABLAS!$P$18,TABLAS!$Q$18,IF(X501&lt;TABLAS!$P$19,TABLAS!$Q$19,IF(X501&lt;TABLAS!$P$20,TABLAS!$Q$20,IF(X501&lt;TABLAS!$P$21,TABLAS!$Q$21,IF(X501&lt;TABLAS!$P$22,TABLAS!$Q$22,IF(X501&lt;TABLAS!$P$23,TABLAS!$Q$23,IF(X501&lt;TABLAS!$P$24,TABLAS!$Q$24,IF(X501&lt;TABLAS!$P$25,TABLAS!$Q$25,IF(X501&lt;TABLAS!$P$26,TABLAS!$Q$26,IF(X501&lt;TABLAS!$P$27,TABLAS!$Q$27,IF(X501&gt;=TABLAS!$O$28,TABLAS!$Q$28)))))))))))</f>
        <v>0 a 5</v>
      </c>
      <c r="Z501" s="262">
        <f>VLOOKUP(Y501,TABLAS!$J$18:$K$28,2,FALSE)</f>
        <v>1</v>
      </c>
      <c r="AA501" s="274" t="s">
        <v>262</v>
      </c>
      <c r="AB501" s="262">
        <f>VLOOKUP(AA501,TABLAS!$K$34:$L$39,2,FALSE)</f>
        <v>1</v>
      </c>
      <c r="AC501" s="262" t="str">
        <f>INICIO!$C$11</f>
        <v>ZONA 6</v>
      </c>
      <c r="AD501" s="263">
        <f>VLOOKUP(AC501,TABLAS!$V$18:$W$28,2,FALSE)</f>
        <v>1.1000000000000001</v>
      </c>
      <c r="AE501" s="44"/>
      <c r="AF501" s="44"/>
      <c r="AG501" s="279">
        <f t="shared" si="96"/>
        <v>0</v>
      </c>
      <c r="AH501" s="255">
        <f>IF($AG501&lt;TABLAS!$O$4,TABLAS!$P$4,IF($AG501&lt;TABLAS!$O$5,TABLAS!$P$5,IF($AG501&lt;TABLAS!$O$6,TABLAS!$P$6,IF($AG501&gt;TABLAS!$N$7,TABLAS!$P$7))))</f>
        <v>1</v>
      </c>
      <c r="AI501" s="255">
        <f>VLOOKUP($AH501,TABLAS!$P$4:$R$7,3,FALSE)</f>
        <v>3.4999999999999996E-3</v>
      </c>
      <c r="AJ501" s="255">
        <f>VLOOKUP($AH$3,TABLAS!$P$4:$R$7,2,FALSE)</f>
        <v>0</v>
      </c>
      <c r="AK501" s="280">
        <f t="shared" si="97"/>
        <v>-3.4999999999999996E-3</v>
      </c>
      <c r="AL501" s="44"/>
      <c r="AM501" s="44"/>
      <c r="AN501" s="281">
        <f t="shared" si="98"/>
        <v>0</v>
      </c>
      <c r="AO501" s="44"/>
      <c r="AP501" s="235">
        <f t="shared" si="99"/>
        <v>0</v>
      </c>
      <c r="AQ501" s="44"/>
      <c r="AR501" s="282">
        <f t="shared" si="100"/>
        <v>0</v>
      </c>
      <c r="AS501" s="283">
        <f t="shared" si="101"/>
        <v>0</v>
      </c>
      <c r="AT501" s="44"/>
      <c r="AU501" s="44"/>
      <c r="AV501" s="44"/>
      <c r="AW501" s="44"/>
      <c r="AX501" s="44"/>
      <c r="AY501" s="44"/>
      <c r="AZ501" s="44"/>
      <c r="BA501" s="44"/>
      <c r="BB501" s="44"/>
      <c r="BC501" s="44"/>
      <c r="BD501" s="44"/>
      <c r="BE501" s="44"/>
      <c r="BF501" s="44"/>
      <c r="BG501" s="44"/>
      <c r="BH501" s="44"/>
    </row>
    <row r="502" spans="1:60" ht="35.1" customHeight="1" thickBot="1" x14ac:dyDescent="0.45">
      <c r="A502" s="22">
        <f t="shared" si="102"/>
        <v>500</v>
      </c>
      <c r="B502" s="43">
        <f>Hoja2!B509</f>
        <v>0</v>
      </c>
      <c r="C502" s="38">
        <f>Hoja2!P509</f>
        <v>0</v>
      </c>
      <c r="D502" s="39">
        <f>Hoja2!C509</f>
        <v>0</v>
      </c>
      <c r="E502" s="40">
        <f>Hoja4!J509</f>
        <v>0</v>
      </c>
      <c r="F502" s="40">
        <f>Hoja4!N509</f>
        <v>0</v>
      </c>
      <c r="G502" s="40"/>
      <c r="H502" s="40">
        <f t="shared" si="91"/>
        <v>0</v>
      </c>
      <c r="I502" s="40">
        <f t="shared" si="92"/>
        <v>0</v>
      </c>
      <c r="J502" s="290" t="s">
        <v>209</v>
      </c>
      <c r="K502" s="44"/>
      <c r="L502" s="44"/>
      <c r="M502" s="44"/>
      <c r="N502" s="44"/>
      <c r="O502" s="44"/>
      <c r="P502" s="44"/>
      <c r="Q502" s="44"/>
      <c r="R502" s="44"/>
      <c r="S502" s="262">
        <f t="shared" si="93"/>
        <v>0</v>
      </c>
      <c r="T502" s="266" t="str">
        <f t="shared" si="94"/>
        <v>Economico</v>
      </c>
      <c r="U502">
        <f>VLOOKUP(T502,TABLAS!$J$4:$L$9,3,FALSE)</f>
        <v>1320</v>
      </c>
      <c r="V502">
        <f t="shared" si="103"/>
        <v>2026</v>
      </c>
      <c r="W502" t="str">
        <f>INICIO!$C$28</f>
        <v>2026</v>
      </c>
      <c r="X502" s="268">
        <f t="shared" si="95"/>
        <v>0</v>
      </c>
      <c r="Y502" s="269" t="str">
        <f>IF(X502&lt;TABLAS!$P$18,TABLAS!$Q$18,IF(X502&lt;TABLAS!$P$19,TABLAS!$Q$19,IF(X502&lt;TABLAS!$P$20,TABLAS!$Q$20,IF(X502&lt;TABLAS!$P$21,TABLAS!$Q$21,IF(X502&lt;TABLAS!$P$22,TABLAS!$Q$22,IF(X502&lt;TABLAS!$P$23,TABLAS!$Q$23,IF(X502&lt;TABLAS!$P$24,TABLAS!$Q$24,IF(X502&lt;TABLAS!$P$25,TABLAS!$Q$25,IF(X502&lt;TABLAS!$P$26,TABLAS!$Q$26,IF(X502&lt;TABLAS!$P$27,TABLAS!$Q$27,IF(X502&gt;=TABLAS!$O$28,TABLAS!$Q$28)))))))))))</f>
        <v>0 a 5</v>
      </c>
      <c r="Z502" s="262">
        <f>VLOOKUP(Y502,TABLAS!$J$18:$K$28,2,FALSE)</f>
        <v>1</v>
      </c>
      <c r="AA502" s="274" t="s">
        <v>262</v>
      </c>
      <c r="AB502" s="262">
        <f>VLOOKUP(AA502,TABLAS!$K$34:$L$39,2,FALSE)</f>
        <v>1</v>
      </c>
      <c r="AC502" s="262" t="str">
        <f>INICIO!$C$11</f>
        <v>ZONA 6</v>
      </c>
      <c r="AD502" s="263">
        <f>VLOOKUP(AC502,TABLAS!$V$18:$W$28,2,FALSE)</f>
        <v>1.1000000000000001</v>
      </c>
      <c r="AE502" s="44"/>
      <c r="AF502" s="44"/>
      <c r="AG502" s="279">
        <f t="shared" si="96"/>
        <v>0</v>
      </c>
      <c r="AH502" s="255">
        <f>IF($AG502&lt;TABLAS!$O$4,TABLAS!$P$4,IF($AG502&lt;TABLAS!$O$5,TABLAS!$P$5,IF($AG502&lt;TABLAS!$O$6,TABLAS!$P$6,IF($AG502&gt;TABLAS!$N$7,TABLAS!$P$7))))</f>
        <v>1</v>
      </c>
      <c r="AI502" s="255">
        <f>VLOOKUP($AH502,TABLAS!$P$4:$R$7,3,FALSE)</f>
        <v>3.4999999999999996E-3</v>
      </c>
      <c r="AJ502" s="255">
        <f>VLOOKUP($AH$3,TABLAS!$P$4:$R$7,2,FALSE)</f>
        <v>0</v>
      </c>
      <c r="AK502" s="280">
        <f t="shared" si="97"/>
        <v>-3.4999999999999996E-3</v>
      </c>
      <c r="AL502" s="44"/>
      <c r="AM502" s="44"/>
      <c r="AN502" s="281">
        <f t="shared" si="98"/>
        <v>0</v>
      </c>
      <c r="AO502" s="44"/>
      <c r="AP502" s="235">
        <f t="shared" si="99"/>
        <v>0</v>
      </c>
      <c r="AQ502" s="44"/>
      <c r="AR502" s="282">
        <f t="shared" si="100"/>
        <v>0</v>
      </c>
      <c r="AS502" s="283">
        <f t="shared" si="101"/>
        <v>0</v>
      </c>
      <c r="AT502" s="44"/>
      <c r="AU502" s="44"/>
      <c r="AV502" s="44"/>
      <c r="AW502" s="44"/>
      <c r="AX502" s="44"/>
      <c r="AY502" s="44"/>
      <c r="AZ502" s="44"/>
      <c r="BA502" s="44"/>
      <c r="BB502" s="44"/>
      <c r="BC502" s="44"/>
      <c r="BD502" s="44"/>
      <c r="BE502" s="44"/>
      <c r="BF502" s="44"/>
      <c r="BG502" s="44"/>
      <c r="BH502" s="44"/>
    </row>
    <row r="503" spans="1:60" ht="35.1" customHeight="1" thickBot="1" x14ac:dyDescent="0.45">
      <c r="A503" s="41">
        <f t="shared" si="102"/>
        <v>501</v>
      </c>
      <c r="B503" s="42">
        <f>Hoja2!B510</f>
        <v>0</v>
      </c>
      <c r="C503" s="14">
        <f>Hoja2!P510</f>
        <v>0</v>
      </c>
      <c r="D503" s="16">
        <f>Hoja2!C510</f>
        <v>0</v>
      </c>
      <c r="E503" s="15">
        <f>Hoja4!J510</f>
        <v>0</v>
      </c>
      <c r="F503" s="15">
        <f>Hoja4!N510</f>
        <v>0</v>
      </c>
      <c r="G503" s="15"/>
      <c r="H503" s="15">
        <f t="shared" si="91"/>
        <v>0</v>
      </c>
      <c r="I503" s="15">
        <f t="shared" si="92"/>
        <v>0</v>
      </c>
      <c r="J503" s="289" t="s">
        <v>209</v>
      </c>
      <c r="K503" s="44"/>
      <c r="L503" s="44"/>
      <c r="M503" s="44"/>
      <c r="N503" s="44"/>
      <c r="O503" s="44"/>
      <c r="P503" s="44"/>
      <c r="Q503" s="44"/>
      <c r="R503" s="44"/>
      <c r="S503" s="262">
        <f t="shared" si="93"/>
        <v>0</v>
      </c>
      <c r="T503" s="266" t="str">
        <f t="shared" si="94"/>
        <v>Economico</v>
      </c>
      <c r="U503">
        <f>VLOOKUP(T503,TABLAS!$J$4:$L$9,3,FALSE)</f>
        <v>1320</v>
      </c>
      <c r="V503">
        <f t="shared" si="103"/>
        <v>2026</v>
      </c>
      <c r="W503" t="str">
        <f>INICIO!$C$28</f>
        <v>2026</v>
      </c>
      <c r="X503" s="268">
        <f t="shared" si="95"/>
        <v>0</v>
      </c>
      <c r="Y503" s="269" t="str">
        <f>IF(X503&lt;TABLAS!$P$18,TABLAS!$Q$18,IF(X503&lt;TABLAS!$P$19,TABLAS!$Q$19,IF(X503&lt;TABLAS!$P$20,TABLAS!$Q$20,IF(X503&lt;TABLAS!$P$21,TABLAS!$Q$21,IF(X503&lt;TABLAS!$P$22,TABLAS!$Q$22,IF(X503&lt;TABLAS!$P$23,TABLAS!$Q$23,IF(X503&lt;TABLAS!$P$24,TABLAS!$Q$24,IF(X503&lt;TABLAS!$P$25,TABLAS!$Q$25,IF(X503&lt;TABLAS!$P$26,TABLAS!$Q$26,IF(X503&lt;TABLAS!$P$27,TABLAS!$Q$27,IF(X503&gt;=TABLAS!$O$28,TABLAS!$Q$28)))))))))))</f>
        <v>0 a 5</v>
      </c>
      <c r="Z503" s="262">
        <f>VLOOKUP(Y503,TABLAS!$J$18:$K$28,2,FALSE)</f>
        <v>1</v>
      </c>
      <c r="AA503" s="274" t="s">
        <v>262</v>
      </c>
      <c r="AB503" s="262">
        <f>VLOOKUP(AA503,TABLAS!$K$34:$L$39,2,FALSE)</f>
        <v>1</v>
      </c>
      <c r="AC503" s="262" t="str">
        <f>INICIO!$C$11</f>
        <v>ZONA 6</v>
      </c>
      <c r="AD503" s="263">
        <f>VLOOKUP(AC503,TABLAS!$V$18:$W$28,2,FALSE)</f>
        <v>1.1000000000000001</v>
      </c>
      <c r="AE503" s="44"/>
      <c r="AF503" s="44"/>
      <c r="AG503" s="279">
        <f t="shared" si="96"/>
        <v>0</v>
      </c>
      <c r="AH503" s="255">
        <f>IF($AG503&lt;TABLAS!$O$4,TABLAS!$P$4,IF($AG503&lt;TABLAS!$O$5,TABLAS!$P$5,IF($AG503&lt;TABLAS!$O$6,TABLAS!$P$6,IF($AG503&gt;TABLAS!$N$7,TABLAS!$P$7))))</f>
        <v>1</v>
      </c>
      <c r="AI503" s="255">
        <f>VLOOKUP($AH503,TABLAS!$P$4:$R$7,3,FALSE)</f>
        <v>3.4999999999999996E-3</v>
      </c>
      <c r="AJ503" s="255">
        <f>VLOOKUP($AH$3,TABLAS!$P$4:$R$7,2,FALSE)</f>
        <v>0</v>
      </c>
      <c r="AK503" s="280">
        <f t="shared" si="97"/>
        <v>-3.4999999999999996E-3</v>
      </c>
      <c r="AL503" s="44"/>
      <c r="AM503" s="44"/>
      <c r="AN503" s="281">
        <f t="shared" si="98"/>
        <v>0</v>
      </c>
      <c r="AO503" s="44"/>
      <c r="AP503" s="235">
        <f t="shared" si="99"/>
        <v>0</v>
      </c>
      <c r="AQ503" s="44"/>
      <c r="AR503" s="282">
        <f t="shared" si="100"/>
        <v>0</v>
      </c>
      <c r="AS503" s="283">
        <f t="shared" si="101"/>
        <v>0</v>
      </c>
      <c r="AT503" s="44"/>
      <c r="AU503" s="44"/>
      <c r="AV503" s="44"/>
      <c r="AW503" s="44"/>
      <c r="AX503" s="44"/>
      <c r="AY503" s="44"/>
      <c r="AZ503" s="44"/>
      <c r="BA503" s="44"/>
      <c r="BB503" s="44"/>
      <c r="BC503" s="44"/>
      <c r="BD503" s="44"/>
      <c r="BE503" s="44"/>
      <c r="BF503" s="44"/>
      <c r="BG503" s="44"/>
      <c r="BH503" s="44"/>
    </row>
    <row r="504" spans="1:60" ht="35.1" customHeight="1" thickBot="1" x14ac:dyDescent="0.45">
      <c r="A504" s="41">
        <f t="shared" si="102"/>
        <v>502</v>
      </c>
      <c r="B504" s="42">
        <f>Hoja2!B511</f>
        <v>0</v>
      </c>
      <c r="C504" s="14">
        <f>Hoja2!P511</f>
        <v>0</v>
      </c>
      <c r="D504" s="16">
        <f>Hoja2!C511</f>
        <v>0</v>
      </c>
      <c r="E504" s="15">
        <f>Hoja4!J511</f>
        <v>0</v>
      </c>
      <c r="F504" s="15">
        <f>Hoja4!N511</f>
        <v>0</v>
      </c>
      <c r="G504" s="15"/>
      <c r="H504" s="15">
        <f t="shared" si="91"/>
        <v>0</v>
      </c>
      <c r="I504" s="15">
        <f t="shared" si="92"/>
        <v>0</v>
      </c>
      <c r="J504" s="289" t="s">
        <v>209</v>
      </c>
      <c r="K504" s="44"/>
      <c r="L504" s="44"/>
      <c r="M504" s="44"/>
      <c r="N504" s="44"/>
      <c r="O504" s="44"/>
      <c r="P504" s="44"/>
      <c r="Q504" s="44"/>
      <c r="R504" s="44"/>
      <c r="S504" s="262">
        <f t="shared" si="93"/>
        <v>0</v>
      </c>
      <c r="T504" s="266" t="str">
        <f t="shared" si="94"/>
        <v>Economico</v>
      </c>
      <c r="U504">
        <f>VLOOKUP(T504,TABLAS!$J$4:$L$9,3,FALSE)</f>
        <v>1320</v>
      </c>
      <c r="V504">
        <f t="shared" si="103"/>
        <v>2026</v>
      </c>
      <c r="W504" t="str">
        <f>INICIO!$C$28</f>
        <v>2026</v>
      </c>
      <c r="X504" s="268">
        <f t="shared" si="95"/>
        <v>0</v>
      </c>
      <c r="Y504" s="269" t="str">
        <f>IF(X504&lt;TABLAS!$P$18,TABLAS!$Q$18,IF(X504&lt;TABLAS!$P$19,TABLAS!$Q$19,IF(X504&lt;TABLAS!$P$20,TABLAS!$Q$20,IF(X504&lt;TABLAS!$P$21,TABLAS!$Q$21,IF(X504&lt;TABLAS!$P$22,TABLAS!$Q$22,IF(X504&lt;TABLAS!$P$23,TABLAS!$Q$23,IF(X504&lt;TABLAS!$P$24,TABLAS!$Q$24,IF(X504&lt;TABLAS!$P$25,TABLAS!$Q$25,IF(X504&lt;TABLAS!$P$26,TABLAS!$Q$26,IF(X504&lt;TABLAS!$P$27,TABLAS!$Q$27,IF(X504&gt;=TABLAS!$O$28,TABLAS!$Q$28)))))))))))</f>
        <v>0 a 5</v>
      </c>
      <c r="Z504" s="262">
        <f>VLOOKUP(Y504,TABLAS!$J$18:$K$28,2,FALSE)</f>
        <v>1</v>
      </c>
      <c r="AA504" s="274" t="s">
        <v>262</v>
      </c>
      <c r="AB504" s="262">
        <f>VLOOKUP(AA504,TABLAS!$K$34:$L$39,2,FALSE)</f>
        <v>1</v>
      </c>
      <c r="AC504" s="262" t="str">
        <f>INICIO!$C$11</f>
        <v>ZONA 6</v>
      </c>
      <c r="AD504" s="263">
        <f>VLOOKUP(AC504,TABLAS!$V$18:$W$28,2,FALSE)</f>
        <v>1.1000000000000001</v>
      </c>
      <c r="AE504" s="44"/>
      <c r="AF504" s="44"/>
      <c r="AG504" s="279">
        <f t="shared" si="96"/>
        <v>0</v>
      </c>
      <c r="AH504" s="255">
        <f>IF($AG504&lt;TABLAS!$O$4,TABLAS!$P$4,IF($AG504&lt;TABLAS!$O$5,TABLAS!$P$5,IF($AG504&lt;TABLAS!$O$6,TABLAS!$P$6,IF($AG504&gt;TABLAS!$N$7,TABLAS!$P$7))))</f>
        <v>1</v>
      </c>
      <c r="AI504" s="255">
        <f>VLOOKUP($AH504,TABLAS!$P$4:$R$7,3,FALSE)</f>
        <v>3.4999999999999996E-3</v>
      </c>
      <c r="AJ504" s="255">
        <f>VLOOKUP($AH$3,TABLAS!$P$4:$R$7,2,FALSE)</f>
        <v>0</v>
      </c>
      <c r="AK504" s="280">
        <f t="shared" si="97"/>
        <v>-3.4999999999999996E-3</v>
      </c>
      <c r="AL504" s="44"/>
      <c r="AM504" s="44"/>
      <c r="AN504" s="281">
        <f t="shared" si="98"/>
        <v>0</v>
      </c>
      <c r="AO504" s="44"/>
      <c r="AP504" s="235">
        <f t="shared" si="99"/>
        <v>0</v>
      </c>
      <c r="AQ504" s="44"/>
      <c r="AR504" s="282">
        <f t="shared" si="100"/>
        <v>0</v>
      </c>
      <c r="AS504" s="283">
        <f t="shared" si="101"/>
        <v>0</v>
      </c>
      <c r="AT504" s="44"/>
      <c r="AU504" s="44"/>
      <c r="AV504" s="44"/>
      <c r="AW504" s="44"/>
      <c r="AX504" s="44"/>
      <c r="AY504" s="44"/>
      <c r="AZ504" s="44"/>
      <c r="BA504" s="44"/>
      <c r="BB504" s="44"/>
      <c r="BC504" s="44"/>
      <c r="BD504" s="44"/>
      <c r="BE504" s="44"/>
      <c r="BF504" s="44"/>
      <c r="BG504" s="44"/>
      <c r="BH504" s="44"/>
    </row>
    <row r="505" spans="1:60" ht="35.1" customHeight="1" thickBot="1" x14ac:dyDescent="0.45">
      <c r="A505" s="41">
        <f t="shared" si="102"/>
        <v>503</v>
      </c>
      <c r="B505" s="42">
        <f>Hoja2!B512</f>
        <v>0</v>
      </c>
      <c r="C505" s="14">
        <f>Hoja2!P512</f>
        <v>0</v>
      </c>
      <c r="D505" s="16">
        <f>Hoja2!C512</f>
        <v>0</v>
      </c>
      <c r="E505" s="15">
        <f>Hoja4!J512</f>
        <v>0</v>
      </c>
      <c r="F505" s="15">
        <f>Hoja4!N512</f>
        <v>0</v>
      </c>
      <c r="G505" s="15"/>
      <c r="H505" s="15">
        <f t="shared" si="91"/>
        <v>0</v>
      </c>
      <c r="I505" s="15">
        <f t="shared" si="92"/>
        <v>0</v>
      </c>
      <c r="J505" s="289" t="s">
        <v>209</v>
      </c>
      <c r="K505" s="44"/>
      <c r="L505" s="44"/>
      <c r="M505" s="44"/>
      <c r="N505" s="44"/>
      <c r="O505" s="44"/>
      <c r="P505" s="44"/>
      <c r="Q505" s="44"/>
      <c r="R505" s="44"/>
      <c r="S505" s="262">
        <f t="shared" si="93"/>
        <v>0</v>
      </c>
      <c r="T505" s="266" t="str">
        <f t="shared" si="94"/>
        <v>Economico</v>
      </c>
      <c r="U505">
        <f>VLOOKUP(T505,TABLAS!$J$4:$L$9,3,FALSE)</f>
        <v>1320</v>
      </c>
      <c r="V505">
        <f t="shared" si="103"/>
        <v>2026</v>
      </c>
      <c r="W505" t="str">
        <f>INICIO!$C$28</f>
        <v>2026</v>
      </c>
      <c r="X505" s="268">
        <f t="shared" si="95"/>
        <v>0</v>
      </c>
      <c r="Y505" s="269" t="str">
        <f>IF(X505&lt;TABLAS!$P$18,TABLAS!$Q$18,IF(X505&lt;TABLAS!$P$19,TABLAS!$Q$19,IF(X505&lt;TABLAS!$P$20,TABLAS!$Q$20,IF(X505&lt;TABLAS!$P$21,TABLAS!$Q$21,IF(X505&lt;TABLAS!$P$22,TABLAS!$Q$22,IF(X505&lt;TABLAS!$P$23,TABLAS!$Q$23,IF(X505&lt;TABLAS!$P$24,TABLAS!$Q$24,IF(X505&lt;TABLAS!$P$25,TABLAS!$Q$25,IF(X505&lt;TABLAS!$P$26,TABLAS!$Q$26,IF(X505&lt;TABLAS!$P$27,TABLAS!$Q$27,IF(X505&gt;=TABLAS!$O$28,TABLAS!$Q$28)))))))))))</f>
        <v>0 a 5</v>
      </c>
      <c r="Z505" s="262">
        <f>VLOOKUP(Y505,TABLAS!$J$18:$K$28,2,FALSE)</f>
        <v>1</v>
      </c>
      <c r="AA505" s="274" t="s">
        <v>262</v>
      </c>
      <c r="AB505" s="262">
        <f>VLOOKUP(AA505,TABLAS!$K$34:$L$39,2,FALSE)</f>
        <v>1</v>
      </c>
      <c r="AC505" s="262" t="str">
        <f>INICIO!$C$11</f>
        <v>ZONA 6</v>
      </c>
      <c r="AD505" s="263">
        <f>VLOOKUP(AC505,TABLAS!$V$18:$W$28,2,FALSE)</f>
        <v>1.1000000000000001</v>
      </c>
      <c r="AE505" s="44"/>
      <c r="AF505" s="44"/>
      <c r="AG505" s="279">
        <f t="shared" si="96"/>
        <v>0</v>
      </c>
      <c r="AH505" s="255">
        <f>IF($AG505&lt;TABLAS!$O$4,TABLAS!$P$4,IF($AG505&lt;TABLAS!$O$5,TABLAS!$P$5,IF($AG505&lt;TABLAS!$O$6,TABLAS!$P$6,IF($AG505&gt;TABLAS!$N$7,TABLAS!$P$7))))</f>
        <v>1</v>
      </c>
      <c r="AI505" s="255">
        <f>VLOOKUP($AH505,TABLAS!$P$4:$R$7,3,FALSE)</f>
        <v>3.4999999999999996E-3</v>
      </c>
      <c r="AJ505" s="255">
        <f>VLOOKUP($AH$3,TABLAS!$P$4:$R$7,2,FALSE)</f>
        <v>0</v>
      </c>
      <c r="AK505" s="280">
        <f t="shared" si="97"/>
        <v>-3.4999999999999996E-3</v>
      </c>
      <c r="AL505" s="44"/>
      <c r="AM505" s="44"/>
      <c r="AN505" s="281">
        <f t="shared" si="98"/>
        <v>0</v>
      </c>
      <c r="AO505" s="44"/>
      <c r="AP505" s="235">
        <f t="shared" si="99"/>
        <v>0</v>
      </c>
      <c r="AQ505" s="44"/>
      <c r="AR505" s="282">
        <f t="shared" si="100"/>
        <v>0</v>
      </c>
      <c r="AS505" s="283">
        <f t="shared" si="101"/>
        <v>0</v>
      </c>
      <c r="AT505" s="44"/>
      <c r="AU505" s="44"/>
      <c r="AV505" s="44"/>
      <c r="AW505" s="44"/>
      <c r="AX505" s="44"/>
      <c r="AY505" s="44"/>
      <c r="AZ505" s="44"/>
      <c r="BA505" s="44"/>
      <c r="BB505" s="44"/>
      <c r="BC505" s="44"/>
      <c r="BD505" s="44"/>
      <c r="BE505" s="44"/>
      <c r="BF505" s="44"/>
      <c r="BG505" s="44"/>
      <c r="BH505" s="44"/>
    </row>
    <row r="506" spans="1:60" ht="35.1" customHeight="1" thickBot="1" x14ac:dyDescent="0.45">
      <c r="A506" s="41">
        <f t="shared" si="102"/>
        <v>504</v>
      </c>
      <c r="B506" s="42">
        <f>Hoja2!B513</f>
        <v>0</v>
      </c>
      <c r="C506" s="14">
        <f>Hoja2!P513</f>
        <v>0</v>
      </c>
      <c r="D506" s="16">
        <f>Hoja2!C513</f>
        <v>0</v>
      </c>
      <c r="E506" s="15">
        <f>Hoja4!J513</f>
        <v>0</v>
      </c>
      <c r="F506" s="15">
        <f>Hoja4!N513</f>
        <v>0</v>
      </c>
      <c r="G506" s="15"/>
      <c r="H506" s="15">
        <f t="shared" si="91"/>
        <v>0</v>
      </c>
      <c r="I506" s="15">
        <f t="shared" si="92"/>
        <v>0</v>
      </c>
      <c r="J506" s="289" t="s">
        <v>209</v>
      </c>
      <c r="K506" s="44"/>
      <c r="L506" s="44"/>
      <c r="M506" s="44"/>
      <c r="N506" s="44"/>
      <c r="O506" s="44"/>
      <c r="P506" s="44"/>
      <c r="Q506" s="44"/>
      <c r="R506" s="44"/>
      <c r="S506" s="262">
        <f t="shared" si="93"/>
        <v>0</v>
      </c>
      <c r="T506" s="266" t="str">
        <f t="shared" si="94"/>
        <v>Economico</v>
      </c>
      <c r="U506">
        <f>VLOOKUP(T506,TABLAS!$J$4:$L$9,3,FALSE)</f>
        <v>1320</v>
      </c>
      <c r="V506">
        <f t="shared" si="103"/>
        <v>2026</v>
      </c>
      <c r="W506" t="str">
        <f>INICIO!$C$28</f>
        <v>2026</v>
      </c>
      <c r="X506" s="268">
        <f t="shared" si="95"/>
        <v>0</v>
      </c>
      <c r="Y506" s="269" t="str">
        <f>IF(X506&lt;TABLAS!$P$18,TABLAS!$Q$18,IF(X506&lt;TABLAS!$P$19,TABLAS!$Q$19,IF(X506&lt;TABLAS!$P$20,TABLAS!$Q$20,IF(X506&lt;TABLAS!$P$21,TABLAS!$Q$21,IF(X506&lt;TABLAS!$P$22,TABLAS!$Q$22,IF(X506&lt;TABLAS!$P$23,TABLAS!$Q$23,IF(X506&lt;TABLAS!$P$24,TABLAS!$Q$24,IF(X506&lt;TABLAS!$P$25,TABLAS!$Q$25,IF(X506&lt;TABLAS!$P$26,TABLAS!$Q$26,IF(X506&lt;TABLAS!$P$27,TABLAS!$Q$27,IF(X506&gt;=TABLAS!$O$28,TABLAS!$Q$28)))))))))))</f>
        <v>0 a 5</v>
      </c>
      <c r="Z506" s="262">
        <f>VLOOKUP(Y506,TABLAS!$J$18:$K$28,2,FALSE)</f>
        <v>1</v>
      </c>
      <c r="AA506" s="274" t="s">
        <v>262</v>
      </c>
      <c r="AB506" s="262">
        <f>VLOOKUP(AA506,TABLAS!$K$34:$L$39,2,FALSE)</f>
        <v>1</v>
      </c>
      <c r="AC506" s="262" t="str">
        <f>INICIO!$C$11</f>
        <v>ZONA 6</v>
      </c>
      <c r="AD506" s="263">
        <f>VLOOKUP(AC506,TABLAS!$V$18:$W$28,2,FALSE)</f>
        <v>1.1000000000000001</v>
      </c>
      <c r="AE506" s="44"/>
      <c r="AF506" s="44"/>
      <c r="AG506" s="279">
        <f t="shared" si="96"/>
        <v>0</v>
      </c>
      <c r="AH506" s="255">
        <f>IF($AG506&lt;TABLAS!$O$4,TABLAS!$P$4,IF($AG506&lt;TABLAS!$O$5,TABLAS!$P$5,IF($AG506&lt;TABLAS!$O$6,TABLAS!$P$6,IF($AG506&gt;TABLAS!$N$7,TABLAS!$P$7))))</f>
        <v>1</v>
      </c>
      <c r="AI506" s="255">
        <f>VLOOKUP($AH506,TABLAS!$P$4:$R$7,3,FALSE)</f>
        <v>3.4999999999999996E-3</v>
      </c>
      <c r="AJ506" s="255">
        <f>VLOOKUP($AH$3,TABLAS!$P$4:$R$7,2,FALSE)</f>
        <v>0</v>
      </c>
      <c r="AK506" s="280">
        <f t="shared" si="97"/>
        <v>-3.4999999999999996E-3</v>
      </c>
      <c r="AL506" s="44"/>
      <c r="AM506" s="44"/>
      <c r="AN506" s="281">
        <f t="shared" si="98"/>
        <v>0</v>
      </c>
      <c r="AO506" s="44"/>
      <c r="AP506" s="235">
        <f t="shared" si="99"/>
        <v>0</v>
      </c>
      <c r="AQ506" s="44"/>
      <c r="AR506" s="282">
        <f t="shared" si="100"/>
        <v>0</v>
      </c>
      <c r="AS506" s="283">
        <f t="shared" si="101"/>
        <v>0</v>
      </c>
      <c r="AT506" s="44"/>
      <c r="AU506" s="44"/>
      <c r="AV506" s="44"/>
      <c r="AW506" s="44"/>
      <c r="AX506" s="44"/>
      <c r="AY506" s="44"/>
      <c r="AZ506" s="44"/>
      <c r="BA506" s="44"/>
      <c r="BB506" s="44"/>
      <c r="BC506" s="44"/>
      <c r="BD506" s="44"/>
      <c r="BE506" s="44"/>
      <c r="BF506" s="44"/>
      <c r="BG506" s="44"/>
      <c r="BH506" s="44"/>
    </row>
    <row r="507" spans="1:60" ht="35.1" customHeight="1" thickBot="1" x14ac:dyDescent="0.45">
      <c r="A507" s="22">
        <f t="shared" si="102"/>
        <v>505</v>
      </c>
      <c r="B507" s="43">
        <f>Hoja2!B514</f>
        <v>0</v>
      </c>
      <c r="C507" s="38">
        <f>Hoja2!P514</f>
        <v>0</v>
      </c>
      <c r="D507" s="39">
        <f>Hoja2!C514</f>
        <v>0</v>
      </c>
      <c r="E507" s="40">
        <f>Hoja4!J514</f>
        <v>0</v>
      </c>
      <c r="F507" s="40">
        <f>Hoja4!N514</f>
        <v>0</v>
      </c>
      <c r="G507" s="40"/>
      <c r="H507" s="40">
        <f t="shared" si="91"/>
        <v>0</v>
      </c>
      <c r="I507" s="40">
        <f t="shared" si="92"/>
        <v>0</v>
      </c>
      <c r="J507" s="290" t="s">
        <v>209</v>
      </c>
      <c r="K507" s="44"/>
      <c r="L507" s="44"/>
      <c r="M507" s="44"/>
      <c r="N507" s="44"/>
      <c r="O507" s="44"/>
      <c r="P507" s="44"/>
      <c r="Q507" s="44"/>
      <c r="R507" s="44"/>
      <c r="S507" s="262">
        <f t="shared" si="93"/>
        <v>0</v>
      </c>
      <c r="T507" s="266" t="str">
        <f t="shared" si="94"/>
        <v>Economico</v>
      </c>
      <c r="U507">
        <f>VLOOKUP(T507,TABLAS!$J$4:$L$9,3,FALSE)</f>
        <v>1320</v>
      </c>
      <c r="V507">
        <f t="shared" si="103"/>
        <v>2026</v>
      </c>
      <c r="W507" t="str">
        <f>INICIO!$C$28</f>
        <v>2026</v>
      </c>
      <c r="X507" s="268">
        <f t="shared" si="95"/>
        <v>0</v>
      </c>
      <c r="Y507" s="269" t="str">
        <f>IF(X507&lt;TABLAS!$P$18,TABLAS!$Q$18,IF(X507&lt;TABLAS!$P$19,TABLAS!$Q$19,IF(X507&lt;TABLAS!$P$20,TABLAS!$Q$20,IF(X507&lt;TABLAS!$P$21,TABLAS!$Q$21,IF(X507&lt;TABLAS!$P$22,TABLAS!$Q$22,IF(X507&lt;TABLAS!$P$23,TABLAS!$Q$23,IF(X507&lt;TABLAS!$P$24,TABLAS!$Q$24,IF(X507&lt;TABLAS!$P$25,TABLAS!$Q$25,IF(X507&lt;TABLAS!$P$26,TABLAS!$Q$26,IF(X507&lt;TABLAS!$P$27,TABLAS!$Q$27,IF(X507&gt;=TABLAS!$O$28,TABLAS!$Q$28)))))))))))</f>
        <v>0 a 5</v>
      </c>
      <c r="Z507" s="262">
        <f>VLOOKUP(Y507,TABLAS!$J$18:$K$28,2,FALSE)</f>
        <v>1</v>
      </c>
      <c r="AA507" s="274" t="s">
        <v>262</v>
      </c>
      <c r="AB507" s="262">
        <f>VLOOKUP(AA507,TABLAS!$K$34:$L$39,2,FALSE)</f>
        <v>1</v>
      </c>
      <c r="AC507" s="262" t="str">
        <f>INICIO!$C$11</f>
        <v>ZONA 6</v>
      </c>
      <c r="AD507" s="263">
        <f>VLOOKUP(AC507,TABLAS!$V$18:$W$28,2,FALSE)</f>
        <v>1.1000000000000001</v>
      </c>
      <c r="AE507" s="44"/>
      <c r="AF507" s="44"/>
      <c r="AG507" s="279">
        <f t="shared" si="96"/>
        <v>0</v>
      </c>
      <c r="AH507" s="255">
        <f>IF($AG507&lt;TABLAS!$O$4,TABLAS!$P$4,IF($AG507&lt;TABLAS!$O$5,TABLAS!$P$5,IF($AG507&lt;TABLAS!$O$6,TABLAS!$P$6,IF($AG507&gt;TABLAS!$N$7,TABLAS!$P$7))))</f>
        <v>1</v>
      </c>
      <c r="AI507" s="255">
        <f>VLOOKUP($AH507,TABLAS!$P$4:$R$7,3,FALSE)</f>
        <v>3.4999999999999996E-3</v>
      </c>
      <c r="AJ507" s="255">
        <f>VLOOKUP($AH$3,TABLAS!$P$4:$R$7,2,FALSE)</f>
        <v>0</v>
      </c>
      <c r="AK507" s="280">
        <f t="shared" si="97"/>
        <v>-3.4999999999999996E-3</v>
      </c>
      <c r="AL507" s="44"/>
      <c r="AM507" s="44"/>
      <c r="AN507" s="281">
        <f t="shared" si="98"/>
        <v>0</v>
      </c>
      <c r="AO507" s="44"/>
      <c r="AP507" s="235">
        <f t="shared" si="99"/>
        <v>0</v>
      </c>
      <c r="AQ507" s="44"/>
      <c r="AR507" s="282">
        <f t="shared" si="100"/>
        <v>0</v>
      </c>
      <c r="AS507" s="283">
        <f t="shared" si="101"/>
        <v>0</v>
      </c>
      <c r="AT507" s="44"/>
      <c r="AU507" s="44"/>
      <c r="AV507" s="44"/>
      <c r="AW507" s="44"/>
      <c r="AX507" s="44"/>
      <c r="AY507" s="44"/>
      <c r="AZ507" s="44"/>
      <c r="BA507" s="44"/>
      <c r="BB507" s="44"/>
      <c r="BC507" s="44"/>
      <c r="BD507" s="44"/>
      <c r="BE507" s="44"/>
      <c r="BF507" s="44"/>
      <c r="BG507" s="44"/>
      <c r="BH507" s="44"/>
    </row>
    <row r="508" spans="1:60" ht="35.1" customHeight="1" thickBot="1" x14ac:dyDescent="0.45">
      <c r="A508" s="41">
        <f t="shared" si="102"/>
        <v>506</v>
      </c>
      <c r="B508" s="42">
        <f>Hoja2!B515</f>
        <v>0</v>
      </c>
      <c r="C508" s="14">
        <f>Hoja2!P515</f>
        <v>0</v>
      </c>
      <c r="D508" s="16">
        <f>Hoja2!C515</f>
        <v>0</v>
      </c>
      <c r="E508" s="15">
        <f>Hoja4!J515</f>
        <v>0</v>
      </c>
      <c r="F508" s="15">
        <f>Hoja4!N515</f>
        <v>0</v>
      </c>
      <c r="G508" s="15"/>
      <c r="H508" s="15">
        <f t="shared" si="91"/>
        <v>0</v>
      </c>
      <c r="I508" s="15">
        <f t="shared" si="92"/>
        <v>0</v>
      </c>
      <c r="J508" s="289" t="s">
        <v>209</v>
      </c>
      <c r="K508" s="44"/>
      <c r="L508" s="44"/>
      <c r="M508" s="44"/>
      <c r="N508" s="44"/>
      <c r="O508" s="44"/>
      <c r="P508" s="44"/>
      <c r="Q508" s="44"/>
      <c r="R508" s="44"/>
      <c r="S508" s="262">
        <f t="shared" si="93"/>
        <v>0</v>
      </c>
      <c r="T508" s="266" t="str">
        <f t="shared" si="94"/>
        <v>Economico</v>
      </c>
      <c r="U508">
        <f>VLOOKUP(T508,TABLAS!$J$4:$L$9,3,FALSE)</f>
        <v>1320</v>
      </c>
      <c r="V508">
        <f t="shared" si="103"/>
        <v>2026</v>
      </c>
      <c r="W508" t="str">
        <f>INICIO!$C$28</f>
        <v>2026</v>
      </c>
      <c r="X508" s="268">
        <f t="shared" si="95"/>
        <v>0</v>
      </c>
      <c r="Y508" s="269" t="str">
        <f>IF(X508&lt;TABLAS!$P$18,TABLAS!$Q$18,IF(X508&lt;TABLAS!$P$19,TABLAS!$Q$19,IF(X508&lt;TABLAS!$P$20,TABLAS!$Q$20,IF(X508&lt;TABLAS!$P$21,TABLAS!$Q$21,IF(X508&lt;TABLAS!$P$22,TABLAS!$Q$22,IF(X508&lt;TABLAS!$P$23,TABLAS!$Q$23,IF(X508&lt;TABLAS!$P$24,TABLAS!$Q$24,IF(X508&lt;TABLAS!$P$25,TABLAS!$Q$25,IF(X508&lt;TABLAS!$P$26,TABLAS!$Q$26,IF(X508&lt;TABLAS!$P$27,TABLAS!$Q$27,IF(X508&gt;=TABLAS!$O$28,TABLAS!$Q$28)))))))))))</f>
        <v>0 a 5</v>
      </c>
      <c r="Z508" s="262">
        <f>VLOOKUP(Y508,TABLAS!$J$18:$K$28,2,FALSE)</f>
        <v>1</v>
      </c>
      <c r="AA508" s="274" t="s">
        <v>262</v>
      </c>
      <c r="AB508" s="262">
        <f>VLOOKUP(AA508,TABLAS!$K$34:$L$39,2,FALSE)</f>
        <v>1</v>
      </c>
      <c r="AC508" s="262" t="str">
        <f>INICIO!$C$11</f>
        <v>ZONA 6</v>
      </c>
      <c r="AD508" s="263">
        <f>VLOOKUP(AC508,TABLAS!$V$18:$W$28,2,FALSE)</f>
        <v>1.1000000000000001</v>
      </c>
      <c r="AE508" s="44"/>
      <c r="AF508" s="44"/>
      <c r="AG508" s="279">
        <f t="shared" si="96"/>
        <v>0</v>
      </c>
      <c r="AH508" s="255">
        <f>IF($AG508&lt;TABLAS!$O$4,TABLAS!$P$4,IF($AG508&lt;TABLAS!$O$5,TABLAS!$P$5,IF($AG508&lt;TABLAS!$O$6,TABLAS!$P$6,IF($AG508&gt;TABLAS!$N$7,TABLAS!$P$7))))</f>
        <v>1</v>
      </c>
      <c r="AI508" s="255">
        <f>VLOOKUP($AH508,TABLAS!$P$4:$R$7,3,FALSE)</f>
        <v>3.4999999999999996E-3</v>
      </c>
      <c r="AJ508" s="255">
        <f>VLOOKUP($AH$3,TABLAS!$P$4:$R$7,2,FALSE)</f>
        <v>0</v>
      </c>
      <c r="AK508" s="280">
        <f t="shared" si="97"/>
        <v>-3.4999999999999996E-3</v>
      </c>
      <c r="AL508" s="44"/>
      <c r="AM508" s="44"/>
      <c r="AN508" s="281">
        <f t="shared" si="98"/>
        <v>0</v>
      </c>
      <c r="AO508" s="44"/>
      <c r="AP508" s="235">
        <f t="shared" si="99"/>
        <v>0</v>
      </c>
      <c r="AQ508" s="44"/>
      <c r="AR508" s="282">
        <f t="shared" si="100"/>
        <v>0</v>
      </c>
      <c r="AS508" s="283">
        <f t="shared" si="101"/>
        <v>0</v>
      </c>
      <c r="AT508" s="44"/>
      <c r="AU508" s="44"/>
      <c r="AV508" s="44"/>
      <c r="AW508" s="44"/>
      <c r="AX508" s="44"/>
      <c r="AY508" s="44"/>
      <c r="AZ508" s="44"/>
      <c r="BA508" s="44"/>
      <c r="BB508" s="44"/>
      <c r="BC508" s="44"/>
      <c r="BD508" s="44"/>
      <c r="BE508" s="44"/>
      <c r="BF508" s="44"/>
      <c r="BG508" s="44"/>
      <c r="BH508" s="44"/>
    </row>
    <row r="509" spans="1:60" ht="35.1" customHeight="1" thickBot="1" x14ac:dyDescent="0.45">
      <c r="A509" s="41">
        <f t="shared" si="102"/>
        <v>507</v>
      </c>
      <c r="B509" s="42">
        <f>Hoja2!B516</f>
        <v>0</v>
      </c>
      <c r="C509" s="14">
        <f>Hoja2!P516</f>
        <v>0</v>
      </c>
      <c r="D509" s="16">
        <f>Hoja2!C516</f>
        <v>0</v>
      </c>
      <c r="E509" s="15">
        <f>Hoja4!J516</f>
        <v>0</v>
      </c>
      <c r="F509" s="15">
        <f>Hoja4!N516</f>
        <v>0</v>
      </c>
      <c r="G509" s="15"/>
      <c r="H509" s="15">
        <f t="shared" si="91"/>
        <v>0</v>
      </c>
      <c r="I509" s="15">
        <f t="shared" si="92"/>
        <v>0</v>
      </c>
      <c r="J509" s="289" t="s">
        <v>209</v>
      </c>
      <c r="K509" s="44"/>
      <c r="L509" s="44"/>
      <c r="M509" s="44"/>
      <c r="N509" s="44"/>
      <c r="O509" s="44"/>
      <c r="P509" s="44"/>
      <c r="Q509" s="44"/>
      <c r="R509" s="44"/>
      <c r="S509" s="262">
        <f t="shared" si="93"/>
        <v>0</v>
      </c>
      <c r="T509" s="266" t="str">
        <f t="shared" si="94"/>
        <v>Economico</v>
      </c>
      <c r="U509">
        <f>VLOOKUP(T509,TABLAS!$J$4:$L$9,3,FALSE)</f>
        <v>1320</v>
      </c>
      <c r="V509">
        <f t="shared" si="103"/>
        <v>2026</v>
      </c>
      <c r="W509" t="str">
        <f>INICIO!$C$28</f>
        <v>2026</v>
      </c>
      <c r="X509" s="268">
        <f t="shared" si="95"/>
        <v>0</v>
      </c>
      <c r="Y509" s="269" t="str">
        <f>IF(X509&lt;TABLAS!$P$18,TABLAS!$Q$18,IF(X509&lt;TABLAS!$P$19,TABLAS!$Q$19,IF(X509&lt;TABLAS!$P$20,TABLAS!$Q$20,IF(X509&lt;TABLAS!$P$21,TABLAS!$Q$21,IF(X509&lt;TABLAS!$P$22,TABLAS!$Q$22,IF(X509&lt;TABLAS!$P$23,TABLAS!$Q$23,IF(X509&lt;TABLAS!$P$24,TABLAS!$Q$24,IF(X509&lt;TABLAS!$P$25,TABLAS!$Q$25,IF(X509&lt;TABLAS!$P$26,TABLAS!$Q$26,IF(X509&lt;TABLAS!$P$27,TABLAS!$Q$27,IF(X509&gt;=TABLAS!$O$28,TABLAS!$Q$28)))))))))))</f>
        <v>0 a 5</v>
      </c>
      <c r="Z509" s="262">
        <f>VLOOKUP(Y509,TABLAS!$J$18:$K$28,2,FALSE)</f>
        <v>1</v>
      </c>
      <c r="AA509" s="274" t="s">
        <v>262</v>
      </c>
      <c r="AB509" s="262">
        <f>VLOOKUP(AA509,TABLAS!$K$34:$L$39,2,FALSE)</f>
        <v>1</v>
      </c>
      <c r="AC509" s="262" t="str">
        <f>INICIO!$C$11</f>
        <v>ZONA 6</v>
      </c>
      <c r="AD509" s="263">
        <f>VLOOKUP(AC509,TABLAS!$V$18:$W$28,2,FALSE)</f>
        <v>1.1000000000000001</v>
      </c>
      <c r="AE509" s="44"/>
      <c r="AF509" s="44"/>
      <c r="AG509" s="279">
        <f t="shared" si="96"/>
        <v>0</v>
      </c>
      <c r="AH509" s="255">
        <f>IF($AG509&lt;TABLAS!$O$4,TABLAS!$P$4,IF($AG509&lt;TABLAS!$O$5,TABLAS!$P$5,IF($AG509&lt;TABLAS!$O$6,TABLAS!$P$6,IF($AG509&gt;TABLAS!$N$7,TABLAS!$P$7))))</f>
        <v>1</v>
      </c>
      <c r="AI509" s="255">
        <f>VLOOKUP($AH509,TABLAS!$P$4:$R$7,3,FALSE)</f>
        <v>3.4999999999999996E-3</v>
      </c>
      <c r="AJ509" s="255">
        <f>VLOOKUP($AH$3,TABLAS!$P$4:$R$7,2,FALSE)</f>
        <v>0</v>
      </c>
      <c r="AK509" s="280">
        <f t="shared" si="97"/>
        <v>-3.4999999999999996E-3</v>
      </c>
      <c r="AL509" s="44"/>
      <c r="AM509" s="44"/>
      <c r="AN509" s="281">
        <f t="shared" si="98"/>
        <v>0</v>
      </c>
      <c r="AO509" s="44"/>
      <c r="AP509" s="235">
        <f t="shared" si="99"/>
        <v>0</v>
      </c>
      <c r="AQ509" s="44"/>
      <c r="AR509" s="282">
        <f t="shared" si="100"/>
        <v>0</v>
      </c>
      <c r="AS509" s="283">
        <f t="shared" si="101"/>
        <v>0</v>
      </c>
      <c r="AT509" s="44"/>
      <c r="AU509" s="44"/>
      <c r="AV509" s="44"/>
      <c r="AW509" s="44"/>
      <c r="AX509" s="44"/>
      <c r="AY509" s="44"/>
      <c r="AZ509" s="44"/>
      <c r="BA509" s="44"/>
      <c r="BB509" s="44"/>
      <c r="BC509" s="44"/>
      <c r="BD509" s="44"/>
      <c r="BE509" s="44"/>
      <c r="BF509" s="44"/>
      <c r="BG509" s="44"/>
      <c r="BH509" s="44"/>
    </row>
    <row r="510" spans="1:60" ht="35.1" customHeight="1" thickBot="1" x14ac:dyDescent="0.45">
      <c r="A510" s="41">
        <f t="shared" si="102"/>
        <v>508</v>
      </c>
      <c r="B510" s="42">
        <f>Hoja2!B517</f>
        <v>0</v>
      </c>
      <c r="C510" s="14">
        <f>Hoja2!P517</f>
        <v>0</v>
      </c>
      <c r="D510" s="16">
        <f>Hoja2!C517</f>
        <v>0</v>
      </c>
      <c r="E510" s="15">
        <f>Hoja4!J517</f>
        <v>0</v>
      </c>
      <c r="F510" s="15">
        <f>Hoja4!N517</f>
        <v>0</v>
      </c>
      <c r="G510" s="15"/>
      <c r="H510" s="15">
        <f t="shared" si="91"/>
        <v>0</v>
      </c>
      <c r="I510" s="15">
        <f t="shared" si="92"/>
        <v>0</v>
      </c>
      <c r="J510" s="289" t="s">
        <v>209</v>
      </c>
      <c r="K510" s="44"/>
      <c r="L510" s="44"/>
      <c r="M510" s="44"/>
      <c r="N510" s="44"/>
      <c r="O510" s="44"/>
      <c r="P510" s="44"/>
      <c r="Q510" s="44"/>
      <c r="R510" s="44"/>
      <c r="S510" s="262">
        <f t="shared" si="93"/>
        <v>0</v>
      </c>
      <c r="T510" s="266" t="str">
        <f t="shared" si="94"/>
        <v>Economico</v>
      </c>
      <c r="U510">
        <f>VLOOKUP(T510,TABLAS!$J$4:$L$9,3,FALSE)</f>
        <v>1320</v>
      </c>
      <c r="V510">
        <f t="shared" si="103"/>
        <v>2026</v>
      </c>
      <c r="W510" t="str">
        <f>INICIO!$C$28</f>
        <v>2026</v>
      </c>
      <c r="X510" s="268">
        <f t="shared" si="95"/>
        <v>0</v>
      </c>
      <c r="Y510" s="269" t="str">
        <f>IF(X510&lt;TABLAS!$P$18,TABLAS!$Q$18,IF(X510&lt;TABLAS!$P$19,TABLAS!$Q$19,IF(X510&lt;TABLAS!$P$20,TABLAS!$Q$20,IF(X510&lt;TABLAS!$P$21,TABLAS!$Q$21,IF(X510&lt;TABLAS!$P$22,TABLAS!$Q$22,IF(X510&lt;TABLAS!$P$23,TABLAS!$Q$23,IF(X510&lt;TABLAS!$P$24,TABLAS!$Q$24,IF(X510&lt;TABLAS!$P$25,TABLAS!$Q$25,IF(X510&lt;TABLAS!$P$26,TABLAS!$Q$26,IF(X510&lt;TABLAS!$P$27,TABLAS!$Q$27,IF(X510&gt;=TABLAS!$O$28,TABLAS!$Q$28)))))))))))</f>
        <v>0 a 5</v>
      </c>
      <c r="Z510" s="262">
        <f>VLOOKUP(Y510,TABLAS!$J$18:$K$28,2,FALSE)</f>
        <v>1</v>
      </c>
      <c r="AA510" s="274" t="s">
        <v>262</v>
      </c>
      <c r="AB510" s="262">
        <f>VLOOKUP(AA510,TABLAS!$K$34:$L$39,2,FALSE)</f>
        <v>1</v>
      </c>
      <c r="AC510" s="262" t="str">
        <f>INICIO!$C$11</f>
        <v>ZONA 6</v>
      </c>
      <c r="AD510" s="263">
        <f>VLOOKUP(AC510,TABLAS!$V$18:$W$28,2,FALSE)</f>
        <v>1.1000000000000001</v>
      </c>
      <c r="AE510" s="44"/>
      <c r="AF510" s="44"/>
      <c r="AG510" s="279">
        <f t="shared" si="96"/>
        <v>0</v>
      </c>
      <c r="AH510" s="255">
        <f>IF($AG510&lt;TABLAS!$O$4,TABLAS!$P$4,IF($AG510&lt;TABLAS!$O$5,TABLAS!$P$5,IF($AG510&lt;TABLAS!$O$6,TABLAS!$P$6,IF($AG510&gt;TABLAS!$N$7,TABLAS!$P$7))))</f>
        <v>1</v>
      </c>
      <c r="AI510" s="255">
        <f>VLOOKUP($AH510,TABLAS!$P$4:$R$7,3,FALSE)</f>
        <v>3.4999999999999996E-3</v>
      </c>
      <c r="AJ510" s="255">
        <f>VLOOKUP($AH$3,TABLAS!$P$4:$R$7,2,FALSE)</f>
        <v>0</v>
      </c>
      <c r="AK510" s="280">
        <f t="shared" si="97"/>
        <v>-3.4999999999999996E-3</v>
      </c>
      <c r="AL510" s="44"/>
      <c r="AM510" s="44"/>
      <c r="AN510" s="281">
        <f t="shared" si="98"/>
        <v>0</v>
      </c>
      <c r="AO510" s="44"/>
      <c r="AP510" s="235">
        <f t="shared" si="99"/>
        <v>0</v>
      </c>
      <c r="AQ510" s="44"/>
      <c r="AR510" s="282">
        <f t="shared" si="100"/>
        <v>0</v>
      </c>
      <c r="AS510" s="283">
        <f t="shared" si="101"/>
        <v>0</v>
      </c>
      <c r="AT510" s="44"/>
      <c r="AU510" s="44"/>
      <c r="AV510" s="44"/>
      <c r="AW510" s="44"/>
      <c r="AX510" s="44"/>
      <c r="AY510" s="44"/>
      <c r="AZ510" s="44"/>
      <c r="BA510" s="44"/>
      <c r="BB510" s="44"/>
      <c r="BC510" s="44"/>
      <c r="BD510" s="44"/>
      <c r="BE510" s="44"/>
      <c r="BF510" s="44"/>
      <c r="BG510" s="44"/>
      <c r="BH510" s="44"/>
    </row>
    <row r="511" spans="1:60" ht="35.1" customHeight="1" thickBot="1" x14ac:dyDescent="0.45">
      <c r="A511" s="41">
        <f t="shared" si="102"/>
        <v>509</v>
      </c>
      <c r="B511" s="42">
        <f>Hoja2!B518</f>
        <v>0</v>
      </c>
      <c r="C511" s="14">
        <f>Hoja2!P518</f>
        <v>0</v>
      </c>
      <c r="D511" s="16">
        <f>Hoja2!C518</f>
        <v>0</v>
      </c>
      <c r="E511" s="15">
        <f>Hoja4!J518</f>
        <v>0</v>
      </c>
      <c r="F511" s="15">
        <f>Hoja4!N518</f>
        <v>0</v>
      </c>
      <c r="G511" s="15"/>
      <c r="H511" s="15">
        <f t="shared" si="91"/>
        <v>0</v>
      </c>
      <c r="I511" s="15">
        <f t="shared" si="92"/>
        <v>0</v>
      </c>
      <c r="J511" s="289" t="s">
        <v>209</v>
      </c>
      <c r="K511" s="44"/>
      <c r="L511" s="44"/>
      <c r="M511" s="44"/>
      <c r="N511" s="44"/>
      <c r="O511" s="44"/>
      <c r="P511" s="44"/>
      <c r="Q511" s="44"/>
      <c r="R511" s="44"/>
      <c r="S511" s="262">
        <f t="shared" si="93"/>
        <v>0</v>
      </c>
      <c r="T511" s="266" t="str">
        <f t="shared" si="94"/>
        <v>Economico</v>
      </c>
      <c r="U511">
        <f>VLOOKUP(T511,TABLAS!$J$4:$L$9,3,FALSE)</f>
        <v>1320</v>
      </c>
      <c r="V511">
        <f t="shared" si="103"/>
        <v>2026</v>
      </c>
      <c r="W511" t="str">
        <f>INICIO!$C$28</f>
        <v>2026</v>
      </c>
      <c r="X511" s="268">
        <f t="shared" si="95"/>
        <v>0</v>
      </c>
      <c r="Y511" s="269" t="str">
        <f>IF(X511&lt;TABLAS!$P$18,TABLAS!$Q$18,IF(X511&lt;TABLAS!$P$19,TABLAS!$Q$19,IF(X511&lt;TABLAS!$P$20,TABLAS!$Q$20,IF(X511&lt;TABLAS!$P$21,TABLAS!$Q$21,IF(X511&lt;TABLAS!$P$22,TABLAS!$Q$22,IF(X511&lt;TABLAS!$P$23,TABLAS!$Q$23,IF(X511&lt;TABLAS!$P$24,TABLAS!$Q$24,IF(X511&lt;TABLAS!$P$25,TABLAS!$Q$25,IF(X511&lt;TABLAS!$P$26,TABLAS!$Q$26,IF(X511&lt;TABLAS!$P$27,TABLAS!$Q$27,IF(X511&gt;=TABLAS!$O$28,TABLAS!$Q$28)))))))))))</f>
        <v>0 a 5</v>
      </c>
      <c r="Z511" s="262">
        <f>VLOOKUP(Y511,TABLAS!$J$18:$K$28,2,FALSE)</f>
        <v>1</v>
      </c>
      <c r="AA511" s="274" t="s">
        <v>262</v>
      </c>
      <c r="AB511" s="262">
        <f>VLOOKUP(AA511,TABLAS!$K$34:$L$39,2,FALSE)</f>
        <v>1</v>
      </c>
      <c r="AC511" s="262" t="str">
        <f>INICIO!$C$11</f>
        <v>ZONA 6</v>
      </c>
      <c r="AD511" s="263">
        <f>VLOOKUP(AC511,TABLAS!$V$18:$W$28,2,FALSE)</f>
        <v>1.1000000000000001</v>
      </c>
      <c r="AE511" s="44"/>
      <c r="AF511" s="44"/>
      <c r="AG511" s="279">
        <f t="shared" si="96"/>
        <v>0</v>
      </c>
      <c r="AH511" s="255">
        <f>IF($AG511&lt;TABLAS!$O$4,TABLAS!$P$4,IF($AG511&lt;TABLAS!$O$5,TABLAS!$P$5,IF($AG511&lt;TABLAS!$O$6,TABLAS!$P$6,IF($AG511&gt;TABLAS!$N$7,TABLAS!$P$7))))</f>
        <v>1</v>
      </c>
      <c r="AI511" s="255">
        <f>VLOOKUP($AH511,TABLAS!$P$4:$R$7,3,FALSE)</f>
        <v>3.4999999999999996E-3</v>
      </c>
      <c r="AJ511" s="255">
        <f>VLOOKUP($AH$3,TABLAS!$P$4:$R$7,2,FALSE)</f>
        <v>0</v>
      </c>
      <c r="AK511" s="280">
        <f t="shared" si="97"/>
        <v>-3.4999999999999996E-3</v>
      </c>
      <c r="AL511" s="44"/>
      <c r="AM511" s="44"/>
      <c r="AN511" s="281">
        <f t="shared" si="98"/>
        <v>0</v>
      </c>
      <c r="AO511" s="44"/>
      <c r="AP511" s="235">
        <f t="shared" si="99"/>
        <v>0</v>
      </c>
      <c r="AQ511" s="44"/>
      <c r="AR511" s="282">
        <f t="shared" si="100"/>
        <v>0</v>
      </c>
      <c r="AS511" s="283">
        <f t="shared" si="101"/>
        <v>0</v>
      </c>
      <c r="AT511" s="44"/>
      <c r="AU511" s="44"/>
      <c r="AV511" s="44"/>
      <c r="AW511" s="44"/>
      <c r="AX511" s="44"/>
      <c r="AY511" s="44"/>
      <c r="AZ511" s="44"/>
      <c r="BA511" s="44"/>
      <c r="BB511" s="44"/>
      <c r="BC511" s="44"/>
      <c r="BD511" s="44"/>
      <c r="BE511" s="44"/>
      <c r="BF511" s="44"/>
      <c r="BG511" s="44"/>
      <c r="BH511" s="44"/>
    </row>
    <row r="512" spans="1:60" ht="35.1" customHeight="1" thickBot="1" x14ac:dyDescent="0.45">
      <c r="A512" s="22">
        <f t="shared" si="102"/>
        <v>510</v>
      </c>
      <c r="B512" s="43">
        <f>Hoja2!B519</f>
        <v>0</v>
      </c>
      <c r="C512" s="38">
        <f>Hoja2!P519</f>
        <v>0</v>
      </c>
      <c r="D512" s="39">
        <f>Hoja2!C519</f>
        <v>0</v>
      </c>
      <c r="E512" s="40">
        <f>Hoja4!J519</f>
        <v>0</v>
      </c>
      <c r="F512" s="40">
        <f>Hoja4!N519</f>
        <v>0</v>
      </c>
      <c r="G512" s="40"/>
      <c r="H512" s="40">
        <f t="shared" si="91"/>
        <v>0</v>
      </c>
      <c r="I512" s="40">
        <f t="shared" si="92"/>
        <v>0</v>
      </c>
      <c r="J512" s="290" t="s">
        <v>209</v>
      </c>
      <c r="K512" s="44"/>
      <c r="L512" s="44"/>
      <c r="M512" s="44"/>
      <c r="N512" s="44"/>
      <c r="O512" s="44"/>
      <c r="P512" s="44"/>
      <c r="Q512" s="44"/>
      <c r="R512" s="44"/>
      <c r="S512" s="262">
        <f t="shared" si="93"/>
        <v>0</v>
      </c>
      <c r="T512" s="266" t="str">
        <f t="shared" si="94"/>
        <v>Economico</v>
      </c>
      <c r="U512">
        <f>VLOOKUP(T512,TABLAS!$J$4:$L$9,3,FALSE)</f>
        <v>1320</v>
      </c>
      <c r="V512">
        <f t="shared" si="103"/>
        <v>2026</v>
      </c>
      <c r="W512" t="str">
        <f>INICIO!$C$28</f>
        <v>2026</v>
      </c>
      <c r="X512" s="268">
        <f t="shared" si="95"/>
        <v>0</v>
      </c>
      <c r="Y512" s="269" t="str">
        <f>IF(X512&lt;TABLAS!$P$18,TABLAS!$Q$18,IF(X512&lt;TABLAS!$P$19,TABLAS!$Q$19,IF(X512&lt;TABLAS!$P$20,TABLAS!$Q$20,IF(X512&lt;TABLAS!$P$21,TABLAS!$Q$21,IF(X512&lt;TABLAS!$P$22,TABLAS!$Q$22,IF(X512&lt;TABLAS!$P$23,TABLAS!$Q$23,IF(X512&lt;TABLAS!$P$24,TABLAS!$Q$24,IF(X512&lt;TABLAS!$P$25,TABLAS!$Q$25,IF(X512&lt;TABLAS!$P$26,TABLAS!$Q$26,IF(X512&lt;TABLAS!$P$27,TABLAS!$Q$27,IF(X512&gt;=TABLAS!$O$28,TABLAS!$Q$28)))))))))))</f>
        <v>0 a 5</v>
      </c>
      <c r="Z512" s="262">
        <f>VLOOKUP(Y512,TABLAS!$J$18:$K$28,2,FALSE)</f>
        <v>1</v>
      </c>
      <c r="AA512" s="274" t="s">
        <v>262</v>
      </c>
      <c r="AB512" s="262">
        <f>VLOOKUP(AA512,TABLAS!$K$34:$L$39,2,FALSE)</f>
        <v>1</v>
      </c>
      <c r="AC512" s="262" t="str">
        <f>INICIO!$C$11</f>
        <v>ZONA 6</v>
      </c>
      <c r="AD512" s="263">
        <f>VLOOKUP(AC512,TABLAS!$V$18:$W$28,2,FALSE)</f>
        <v>1.1000000000000001</v>
      </c>
      <c r="AE512" s="44"/>
      <c r="AF512" s="44"/>
      <c r="AG512" s="279">
        <f t="shared" si="96"/>
        <v>0</v>
      </c>
      <c r="AH512" s="255">
        <f>IF($AG512&lt;TABLAS!$O$4,TABLAS!$P$4,IF($AG512&lt;TABLAS!$O$5,TABLAS!$P$5,IF($AG512&lt;TABLAS!$O$6,TABLAS!$P$6,IF($AG512&gt;TABLAS!$N$7,TABLAS!$P$7))))</f>
        <v>1</v>
      </c>
      <c r="AI512" s="255">
        <f>VLOOKUP($AH512,TABLAS!$P$4:$R$7,3,FALSE)</f>
        <v>3.4999999999999996E-3</v>
      </c>
      <c r="AJ512" s="255">
        <f>VLOOKUP($AH$3,TABLAS!$P$4:$R$7,2,FALSE)</f>
        <v>0</v>
      </c>
      <c r="AK512" s="280">
        <f t="shared" si="97"/>
        <v>-3.4999999999999996E-3</v>
      </c>
      <c r="AL512" s="44"/>
      <c r="AM512" s="44"/>
      <c r="AN512" s="281">
        <f t="shared" si="98"/>
        <v>0</v>
      </c>
      <c r="AO512" s="44"/>
      <c r="AP512" s="235">
        <f t="shared" si="99"/>
        <v>0</v>
      </c>
      <c r="AQ512" s="44"/>
      <c r="AR512" s="282">
        <f t="shared" si="100"/>
        <v>0</v>
      </c>
      <c r="AS512" s="283">
        <f t="shared" si="101"/>
        <v>0</v>
      </c>
      <c r="AT512" s="44"/>
      <c r="AU512" s="44"/>
      <c r="AV512" s="44"/>
      <c r="AW512" s="44"/>
      <c r="AX512" s="44"/>
      <c r="AY512" s="44"/>
      <c r="AZ512" s="44"/>
      <c r="BA512" s="44"/>
      <c r="BB512" s="44"/>
      <c r="BC512" s="44"/>
      <c r="BD512" s="44"/>
      <c r="BE512" s="44"/>
      <c r="BF512" s="44"/>
      <c r="BG512" s="44"/>
      <c r="BH512" s="44"/>
    </row>
    <row r="513" spans="1:60" ht="35.1" customHeight="1" thickBot="1" x14ac:dyDescent="0.45">
      <c r="A513" s="41">
        <f t="shared" si="102"/>
        <v>511</v>
      </c>
      <c r="B513" s="42">
        <f>Hoja2!B520</f>
        <v>0</v>
      </c>
      <c r="C513" s="14">
        <f>Hoja2!P520</f>
        <v>0</v>
      </c>
      <c r="D513" s="16">
        <f>Hoja2!C520</f>
        <v>0</v>
      </c>
      <c r="E513" s="15">
        <f>Hoja4!J520</f>
        <v>0</v>
      </c>
      <c r="F513" s="15">
        <f>Hoja4!N520</f>
        <v>0</v>
      </c>
      <c r="G513" s="15"/>
      <c r="H513" s="15">
        <f t="shared" si="91"/>
        <v>0</v>
      </c>
      <c r="I513" s="15">
        <f t="shared" si="92"/>
        <v>0</v>
      </c>
      <c r="J513" s="289" t="s">
        <v>209</v>
      </c>
      <c r="K513" s="44"/>
      <c r="L513" s="44"/>
      <c r="M513" s="44"/>
      <c r="N513" s="44"/>
      <c r="O513" s="44"/>
      <c r="P513" s="44"/>
      <c r="Q513" s="44"/>
      <c r="R513" s="44"/>
      <c r="S513" s="262">
        <f t="shared" si="93"/>
        <v>0</v>
      </c>
      <c r="T513" s="266" t="str">
        <f t="shared" si="94"/>
        <v>Economico</v>
      </c>
      <c r="U513">
        <f>VLOOKUP(T513,TABLAS!$J$4:$L$9,3,FALSE)</f>
        <v>1320</v>
      </c>
      <c r="V513">
        <f t="shared" si="103"/>
        <v>2026</v>
      </c>
      <c r="W513" t="str">
        <f>INICIO!$C$28</f>
        <v>2026</v>
      </c>
      <c r="X513" s="268">
        <f t="shared" si="95"/>
        <v>0</v>
      </c>
      <c r="Y513" s="269" t="str">
        <f>IF(X513&lt;TABLAS!$P$18,TABLAS!$Q$18,IF(X513&lt;TABLAS!$P$19,TABLAS!$Q$19,IF(X513&lt;TABLAS!$P$20,TABLAS!$Q$20,IF(X513&lt;TABLAS!$P$21,TABLAS!$Q$21,IF(X513&lt;TABLAS!$P$22,TABLAS!$Q$22,IF(X513&lt;TABLAS!$P$23,TABLAS!$Q$23,IF(X513&lt;TABLAS!$P$24,TABLAS!$Q$24,IF(X513&lt;TABLAS!$P$25,TABLAS!$Q$25,IF(X513&lt;TABLAS!$P$26,TABLAS!$Q$26,IF(X513&lt;TABLAS!$P$27,TABLAS!$Q$27,IF(X513&gt;=TABLAS!$O$28,TABLAS!$Q$28)))))))))))</f>
        <v>0 a 5</v>
      </c>
      <c r="Z513" s="262">
        <f>VLOOKUP(Y513,TABLAS!$J$18:$K$28,2,FALSE)</f>
        <v>1</v>
      </c>
      <c r="AA513" s="274" t="s">
        <v>262</v>
      </c>
      <c r="AB513" s="262">
        <f>VLOOKUP(AA513,TABLAS!$K$34:$L$39,2,FALSE)</f>
        <v>1</v>
      </c>
      <c r="AC513" s="262" t="str">
        <f>INICIO!$C$11</f>
        <v>ZONA 6</v>
      </c>
      <c r="AD513" s="263">
        <f>VLOOKUP(AC513,TABLAS!$V$18:$W$28,2,FALSE)</f>
        <v>1.1000000000000001</v>
      </c>
      <c r="AE513" s="44"/>
      <c r="AF513" s="44"/>
      <c r="AG513" s="279">
        <f t="shared" si="96"/>
        <v>0</v>
      </c>
      <c r="AH513" s="255">
        <f>IF($AG513&lt;TABLAS!$O$4,TABLAS!$P$4,IF($AG513&lt;TABLAS!$O$5,TABLAS!$P$5,IF($AG513&lt;TABLAS!$O$6,TABLAS!$P$6,IF($AG513&gt;TABLAS!$N$7,TABLAS!$P$7))))</f>
        <v>1</v>
      </c>
      <c r="AI513" s="255">
        <f>VLOOKUP($AH513,TABLAS!$P$4:$R$7,3,FALSE)</f>
        <v>3.4999999999999996E-3</v>
      </c>
      <c r="AJ513" s="255">
        <f>VLOOKUP($AH$3,TABLAS!$P$4:$R$7,2,FALSE)</f>
        <v>0</v>
      </c>
      <c r="AK513" s="280">
        <f t="shared" si="97"/>
        <v>-3.4999999999999996E-3</v>
      </c>
      <c r="AL513" s="44"/>
      <c r="AM513" s="44"/>
      <c r="AN513" s="281">
        <f t="shared" si="98"/>
        <v>0</v>
      </c>
      <c r="AO513" s="44"/>
      <c r="AP513" s="235">
        <f t="shared" si="99"/>
        <v>0</v>
      </c>
      <c r="AQ513" s="44"/>
      <c r="AR513" s="282">
        <f t="shared" si="100"/>
        <v>0</v>
      </c>
      <c r="AS513" s="283">
        <f t="shared" si="101"/>
        <v>0</v>
      </c>
      <c r="AT513" s="44"/>
      <c r="AU513" s="44"/>
      <c r="AV513" s="44"/>
      <c r="AW513" s="44"/>
      <c r="AX513" s="44"/>
      <c r="AY513" s="44"/>
      <c r="AZ513" s="44"/>
      <c r="BA513" s="44"/>
      <c r="BB513" s="44"/>
      <c r="BC513" s="44"/>
      <c r="BD513" s="44"/>
      <c r="BE513" s="44"/>
      <c r="BF513" s="44"/>
      <c r="BG513" s="44"/>
      <c r="BH513" s="44"/>
    </row>
    <row r="514" spans="1:60" ht="35.1" customHeight="1" thickBot="1" x14ac:dyDescent="0.45">
      <c r="A514" s="41">
        <f t="shared" si="102"/>
        <v>512</v>
      </c>
      <c r="B514" s="42">
        <f>Hoja2!B521</f>
        <v>0</v>
      </c>
      <c r="C514" s="14">
        <f>Hoja2!P521</f>
        <v>0</v>
      </c>
      <c r="D514" s="16">
        <f>Hoja2!C521</f>
        <v>0</v>
      </c>
      <c r="E514" s="15">
        <f>Hoja4!J521</f>
        <v>0</v>
      </c>
      <c r="F514" s="15">
        <f>Hoja4!N521</f>
        <v>0</v>
      </c>
      <c r="G514" s="15"/>
      <c r="H514" s="15">
        <f t="shared" si="91"/>
        <v>0</v>
      </c>
      <c r="I514" s="15">
        <f t="shared" si="92"/>
        <v>0</v>
      </c>
      <c r="J514" s="289" t="s">
        <v>209</v>
      </c>
      <c r="K514" s="44"/>
      <c r="L514" s="44"/>
      <c r="M514" s="44"/>
      <c r="N514" s="44"/>
      <c r="O514" s="44"/>
      <c r="P514" s="44"/>
      <c r="Q514" s="44"/>
      <c r="R514" s="44"/>
      <c r="S514" s="262">
        <f t="shared" si="93"/>
        <v>0</v>
      </c>
      <c r="T514" s="266" t="str">
        <f t="shared" si="94"/>
        <v>Economico</v>
      </c>
      <c r="U514">
        <f>VLOOKUP(T514,TABLAS!$J$4:$L$9,3,FALSE)</f>
        <v>1320</v>
      </c>
      <c r="V514">
        <f t="shared" si="103"/>
        <v>2026</v>
      </c>
      <c r="W514" t="str">
        <f>INICIO!$C$28</f>
        <v>2026</v>
      </c>
      <c r="X514" s="268">
        <f t="shared" si="95"/>
        <v>0</v>
      </c>
      <c r="Y514" s="269" t="str">
        <f>IF(X514&lt;TABLAS!$P$18,TABLAS!$Q$18,IF(X514&lt;TABLAS!$P$19,TABLAS!$Q$19,IF(X514&lt;TABLAS!$P$20,TABLAS!$Q$20,IF(X514&lt;TABLAS!$P$21,TABLAS!$Q$21,IF(X514&lt;TABLAS!$P$22,TABLAS!$Q$22,IF(X514&lt;TABLAS!$P$23,TABLAS!$Q$23,IF(X514&lt;TABLAS!$P$24,TABLAS!$Q$24,IF(X514&lt;TABLAS!$P$25,TABLAS!$Q$25,IF(X514&lt;TABLAS!$P$26,TABLAS!$Q$26,IF(X514&lt;TABLAS!$P$27,TABLAS!$Q$27,IF(X514&gt;=TABLAS!$O$28,TABLAS!$Q$28)))))))))))</f>
        <v>0 a 5</v>
      </c>
      <c r="Z514" s="262">
        <f>VLOOKUP(Y514,TABLAS!$J$18:$K$28,2,FALSE)</f>
        <v>1</v>
      </c>
      <c r="AA514" s="274" t="s">
        <v>262</v>
      </c>
      <c r="AB514" s="262">
        <f>VLOOKUP(AA514,TABLAS!$K$34:$L$39,2,FALSE)</f>
        <v>1</v>
      </c>
      <c r="AC514" s="262" t="str">
        <f>INICIO!$C$11</f>
        <v>ZONA 6</v>
      </c>
      <c r="AD514" s="263">
        <f>VLOOKUP(AC514,TABLAS!$V$18:$W$28,2,FALSE)</f>
        <v>1.1000000000000001</v>
      </c>
      <c r="AE514" s="44"/>
      <c r="AF514" s="44"/>
      <c r="AG514" s="279">
        <f t="shared" si="96"/>
        <v>0</v>
      </c>
      <c r="AH514" s="255">
        <f>IF($AG514&lt;TABLAS!$O$4,TABLAS!$P$4,IF($AG514&lt;TABLAS!$O$5,TABLAS!$P$5,IF($AG514&lt;TABLAS!$O$6,TABLAS!$P$6,IF($AG514&gt;TABLAS!$N$7,TABLAS!$P$7))))</f>
        <v>1</v>
      </c>
      <c r="AI514" s="255">
        <f>VLOOKUP($AH514,TABLAS!$P$4:$R$7,3,FALSE)</f>
        <v>3.4999999999999996E-3</v>
      </c>
      <c r="AJ514" s="255">
        <f>VLOOKUP($AH$3,TABLAS!$P$4:$R$7,2,FALSE)</f>
        <v>0</v>
      </c>
      <c r="AK514" s="280">
        <f t="shared" si="97"/>
        <v>-3.4999999999999996E-3</v>
      </c>
      <c r="AL514" s="44"/>
      <c r="AM514" s="44"/>
      <c r="AN514" s="281">
        <f t="shared" si="98"/>
        <v>0</v>
      </c>
      <c r="AO514" s="44"/>
      <c r="AP514" s="235">
        <f t="shared" si="99"/>
        <v>0</v>
      </c>
      <c r="AQ514" s="44"/>
      <c r="AR514" s="282">
        <f t="shared" si="100"/>
        <v>0</v>
      </c>
      <c r="AS514" s="283">
        <f t="shared" si="101"/>
        <v>0</v>
      </c>
      <c r="AT514" s="44"/>
      <c r="AU514" s="44"/>
      <c r="AV514" s="44"/>
      <c r="AW514" s="44"/>
      <c r="AX514" s="44"/>
      <c r="AY514" s="44"/>
      <c r="AZ514" s="44"/>
      <c r="BA514" s="44"/>
      <c r="BB514" s="44"/>
      <c r="BC514" s="44"/>
      <c r="BD514" s="44"/>
      <c r="BE514" s="44"/>
      <c r="BF514" s="44"/>
      <c r="BG514" s="44"/>
      <c r="BH514" s="44"/>
    </row>
    <row r="515" spans="1:60" ht="35.1" customHeight="1" thickBot="1" x14ac:dyDescent="0.45">
      <c r="A515" s="41">
        <f t="shared" si="102"/>
        <v>513</v>
      </c>
      <c r="B515" s="42">
        <f>Hoja2!B522</f>
        <v>0</v>
      </c>
      <c r="C515" s="14">
        <f>Hoja2!P522</f>
        <v>0</v>
      </c>
      <c r="D515" s="16">
        <f>Hoja2!C522</f>
        <v>0</v>
      </c>
      <c r="E515" s="15">
        <f>Hoja4!J522</f>
        <v>0</v>
      </c>
      <c r="F515" s="15">
        <f>Hoja4!N522</f>
        <v>0</v>
      </c>
      <c r="G515" s="15"/>
      <c r="H515" s="15">
        <f t="shared" si="91"/>
        <v>0</v>
      </c>
      <c r="I515" s="15">
        <f t="shared" si="92"/>
        <v>0</v>
      </c>
      <c r="J515" s="289" t="s">
        <v>209</v>
      </c>
      <c r="K515" s="44"/>
      <c r="L515" s="44"/>
      <c r="M515" s="44"/>
      <c r="N515" s="44"/>
      <c r="O515" s="44"/>
      <c r="P515" s="44"/>
      <c r="Q515" s="44"/>
      <c r="R515" s="44"/>
      <c r="S515" s="262">
        <f t="shared" si="93"/>
        <v>0</v>
      </c>
      <c r="T515" s="266" t="str">
        <f t="shared" si="94"/>
        <v>Economico</v>
      </c>
      <c r="U515">
        <f>VLOOKUP(T515,TABLAS!$J$4:$L$9,3,FALSE)</f>
        <v>1320</v>
      </c>
      <c r="V515">
        <f t="shared" si="103"/>
        <v>2026</v>
      </c>
      <c r="W515" t="str">
        <f>INICIO!$C$28</f>
        <v>2026</v>
      </c>
      <c r="X515" s="268">
        <f t="shared" si="95"/>
        <v>0</v>
      </c>
      <c r="Y515" s="269" t="str">
        <f>IF(X515&lt;TABLAS!$P$18,TABLAS!$Q$18,IF(X515&lt;TABLAS!$P$19,TABLAS!$Q$19,IF(X515&lt;TABLAS!$P$20,TABLAS!$Q$20,IF(X515&lt;TABLAS!$P$21,TABLAS!$Q$21,IF(X515&lt;TABLAS!$P$22,TABLAS!$Q$22,IF(X515&lt;TABLAS!$P$23,TABLAS!$Q$23,IF(X515&lt;TABLAS!$P$24,TABLAS!$Q$24,IF(X515&lt;TABLAS!$P$25,TABLAS!$Q$25,IF(X515&lt;TABLAS!$P$26,TABLAS!$Q$26,IF(X515&lt;TABLAS!$P$27,TABLAS!$Q$27,IF(X515&gt;=TABLAS!$O$28,TABLAS!$Q$28)))))))))))</f>
        <v>0 a 5</v>
      </c>
      <c r="Z515" s="262">
        <f>VLOOKUP(Y515,TABLAS!$J$18:$K$28,2,FALSE)</f>
        <v>1</v>
      </c>
      <c r="AA515" s="274" t="s">
        <v>262</v>
      </c>
      <c r="AB515" s="262">
        <f>VLOOKUP(AA515,TABLAS!$K$34:$L$39,2,FALSE)</f>
        <v>1</v>
      </c>
      <c r="AC515" s="262" t="str">
        <f>INICIO!$C$11</f>
        <v>ZONA 6</v>
      </c>
      <c r="AD515" s="263">
        <f>VLOOKUP(AC515,TABLAS!$V$18:$W$28,2,FALSE)</f>
        <v>1.1000000000000001</v>
      </c>
      <c r="AE515" s="44"/>
      <c r="AF515" s="44"/>
      <c r="AG515" s="279">
        <f t="shared" si="96"/>
        <v>0</v>
      </c>
      <c r="AH515" s="255">
        <f>IF($AG515&lt;TABLAS!$O$4,TABLAS!$P$4,IF($AG515&lt;TABLAS!$O$5,TABLAS!$P$5,IF($AG515&lt;TABLAS!$O$6,TABLAS!$P$6,IF($AG515&gt;TABLAS!$N$7,TABLAS!$P$7))))</f>
        <v>1</v>
      </c>
      <c r="AI515" s="255">
        <f>VLOOKUP($AH515,TABLAS!$P$4:$R$7,3,FALSE)</f>
        <v>3.4999999999999996E-3</v>
      </c>
      <c r="AJ515" s="255">
        <f>VLOOKUP($AH$3,TABLAS!$P$4:$R$7,2,FALSE)</f>
        <v>0</v>
      </c>
      <c r="AK515" s="280">
        <f t="shared" si="97"/>
        <v>-3.4999999999999996E-3</v>
      </c>
      <c r="AL515" s="44"/>
      <c r="AM515" s="44"/>
      <c r="AN515" s="281">
        <f t="shared" si="98"/>
        <v>0</v>
      </c>
      <c r="AO515" s="44"/>
      <c r="AP515" s="235">
        <f t="shared" si="99"/>
        <v>0</v>
      </c>
      <c r="AQ515" s="44"/>
      <c r="AR515" s="282">
        <f t="shared" si="100"/>
        <v>0</v>
      </c>
      <c r="AS515" s="283">
        <f t="shared" si="101"/>
        <v>0</v>
      </c>
      <c r="AT515" s="44"/>
      <c r="AU515" s="44"/>
      <c r="AV515" s="44"/>
      <c r="AW515" s="44"/>
      <c r="AX515" s="44"/>
      <c r="AY515" s="44"/>
      <c r="AZ515" s="44"/>
      <c r="BA515" s="44"/>
      <c r="BB515" s="44"/>
      <c r="BC515" s="44"/>
      <c r="BD515" s="44"/>
      <c r="BE515" s="44"/>
      <c r="BF515" s="44"/>
      <c r="BG515" s="44"/>
      <c r="BH515" s="44"/>
    </row>
    <row r="516" spans="1:60" ht="35.1" customHeight="1" thickBot="1" x14ac:dyDescent="0.45">
      <c r="A516" s="41">
        <f t="shared" si="102"/>
        <v>514</v>
      </c>
      <c r="B516" s="42">
        <f>Hoja2!B523</f>
        <v>0</v>
      </c>
      <c r="C516" s="14">
        <f>Hoja2!P523</f>
        <v>0</v>
      </c>
      <c r="D516" s="16">
        <f>Hoja2!C523</f>
        <v>0</v>
      </c>
      <c r="E516" s="15">
        <f>Hoja4!J523</f>
        <v>0</v>
      </c>
      <c r="F516" s="15">
        <f>Hoja4!N523</f>
        <v>0</v>
      </c>
      <c r="G516" s="15"/>
      <c r="H516" s="15">
        <f t="shared" ref="H516:H579" si="104">AG516</f>
        <v>0</v>
      </c>
      <c r="I516" s="15">
        <f t="shared" ref="I516:I579" si="105">AS516</f>
        <v>0</v>
      </c>
      <c r="J516" s="289" t="s">
        <v>209</v>
      </c>
      <c r="K516" s="44"/>
      <c r="L516" s="44"/>
      <c r="M516" s="44"/>
      <c r="N516" s="44"/>
      <c r="O516" s="44"/>
      <c r="P516" s="44"/>
      <c r="Q516" s="44"/>
      <c r="R516" s="44"/>
      <c r="S516" s="262">
        <f t="shared" ref="S516:S579" si="106">E516+F516</f>
        <v>0</v>
      </c>
      <c r="T516" s="266" t="str">
        <f t="shared" ref="T516:T579" si="107">J516</f>
        <v>Economico</v>
      </c>
      <c r="U516">
        <f>VLOOKUP(T516,TABLAS!$J$4:$L$9,3,FALSE)</f>
        <v>1320</v>
      </c>
      <c r="V516">
        <f t="shared" si="103"/>
        <v>2026</v>
      </c>
      <c r="W516" t="str">
        <f>INICIO!$C$28</f>
        <v>2026</v>
      </c>
      <c r="X516" s="268">
        <f t="shared" ref="X516:X579" si="108">V516-W516</f>
        <v>0</v>
      </c>
      <c r="Y516" s="269" t="str">
        <f>IF(X516&lt;TABLAS!$P$18,TABLAS!$Q$18,IF(X516&lt;TABLAS!$P$19,TABLAS!$Q$19,IF(X516&lt;TABLAS!$P$20,TABLAS!$Q$20,IF(X516&lt;TABLAS!$P$21,TABLAS!$Q$21,IF(X516&lt;TABLAS!$P$22,TABLAS!$Q$22,IF(X516&lt;TABLAS!$P$23,TABLAS!$Q$23,IF(X516&lt;TABLAS!$P$24,TABLAS!$Q$24,IF(X516&lt;TABLAS!$P$25,TABLAS!$Q$25,IF(X516&lt;TABLAS!$P$26,TABLAS!$Q$26,IF(X516&lt;TABLAS!$P$27,TABLAS!$Q$27,IF(X516&gt;=TABLAS!$O$28,TABLAS!$Q$28)))))))))))</f>
        <v>0 a 5</v>
      </c>
      <c r="Z516" s="262">
        <f>VLOOKUP(Y516,TABLAS!$J$18:$K$28,2,FALSE)</f>
        <v>1</v>
      </c>
      <c r="AA516" s="274" t="s">
        <v>262</v>
      </c>
      <c r="AB516" s="262">
        <f>VLOOKUP(AA516,TABLAS!$K$34:$L$39,2,FALSE)</f>
        <v>1</v>
      </c>
      <c r="AC516" s="262" t="str">
        <f>INICIO!$C$11</f>
        <v>ZONA 6</v>
      </c>
      <c r="AD516" s="263">
        <f>VLOOKUP(AC516,TABLAS!$V$18:$W$28,2,FALSE)</f>
        <v>1.1000000000000001</v>
      </c>
      <c r="AE516" s="44"/>
      <c r="AF516" s="44"/>
      <c r="AG516" s="279">
        <f t="shared" ref="AG516:AG579" si="109">S516*U516*Z516*AB516*AD516</f>
        <v>0</v>
      </c>
      <c r="AH516" s="255">
        <f>IF($AG516&lt;TABLAS!$O$4,TABLAS!$P$4,IF($AG516&lt;TABLAS!$O$5,TABLAS!$P$5,IF($AG516&lt;TABLAS!$O$6,TABLAS!$P$6,IF($AG516&gt;TABLAS!$N$7,TABLAS!$P$7))))</f>
        <v>1</v>
      </c>
      <c r="AI516" s="255">
        <f>VLOOKUP($AH516,TABLAS!$P$4:$R$7,3,FALSE)</f>
        <v>3.4999999999999996E-3</v>
      </c>
      <c r="AJ516" s="255">
        <f>VLOOKUP($AH$3,TABLAS!$P$4:$R$7,2,FALSE)</f>
        <v>0</v>
      </c>
      <c r="AK516" s="280">
        <f t="shared" ref="AK516:AK579" si="110">((AG516-AH516)*AI516)+AJ516</f>
        <v>-3.4999999999999996E-3</v>
      </c>
      <c r="AL516" s="44"/>
      <c r="AM516" s="44"/>
      <c r="AN516" s="281">
        <f t="shared" ref="AN516:AN579" si="111">ROUND(AK516,0)</f>
        <v>0</v>
      </c>
      <c r="AO516" s="44"/>
      <c r="AP516" s="235">
        <f t="shared" ref="AP516:AP579" si="112">ROUND(((AG516-AH516)*AI516)+AJ516,0)</f>
        <v>0</v>
      </c>
      <c r="AQ516" s="44"/>
      <c r="AR516" s="282">
        <f t="shared" ref="AR516:AR579" si="113">ROUND(AN516*$AR$2,0)</f>
        <v>0</v>
      </c>
      <c r="AS516" s="283">
        <f t="shared" ref="AS516:AS579" si="114">AP516-AR516</f>
        <v>0</v>
      </c>
      <c r="AT516" s="44"/>
      <c r="AU516" s="44"/>
      <c r="AV516" s="44"/>
      <c r="AW516" s="44"/>
      <c r="AX516" s="44"/>
      <c r="AY516" s="44"/>
      <c r="AZ516" s="44"/>
      <c r="BA516" s="44"/>
      <c r="BB516" s="44"/>
      <c r="BC516" s="44"/>
      <c r="BD516" s="44"/>
      <c r="BE516" s="44"/>
      <c r="BF516" s="44"/>
      <c r="BG516" s="44"/>
      <c r="BH516" s="44"/>
    </row>
    <row r="517" spans="1:60" ht="35.1" customHeight="1" thickBot="1" x14ac:dyDescent="0.45">
      <c r="A517" s="22">
        <f t="shared" ref="A517:A580" si="115">A516+1</f>
        <v>515</v>
      </c>
      <c r="B517" s="43">
        <f>Hoja2!B524</f>
        <v>0</v>
      </c>
      <c r="C517" s="38">
        <f>Hoja2!P524</f>
        <v>0</v>
      </c>
      <c r="D517" s="39">
        <f>Hoja2!C524</f>
        <v>0</v>
      </c>
      <c r="E517" s="40">
        <f>Hoja4!J524</f>
        <v>0</v>
      </c>
      <c r="F517" s="40">
        <f>Hoja4!N524</f>
        <v>0</v>
      </c>
      <c r="G517" s="40"/>
      <c r="H517" s="40">
        <f t="shared" si="104"/>
        <v>0</v>
      </c>
      <c r="I517" s="40">
        <f t="shared" si="105"/>
        <v>0</v>
      </c>
      <c r="J517" s="290" t="s">
        <v>209</v>
      </c>
      <c r="K517" s="44"/>
      <c r="L517" s="44"/>
      <c r="M517" s="44"/>
      <c r="N517" s="44"/>
      <c r="O517" s="44"/>
      <c r="P517" s="44"/>
      <c r="Q517" s="44"/>
      <c r="R517" s="44"/>
      <c r="S517" s="262">
        <f t="shared" si="106"/>
        <v>0</v>
      </c>
      <c r="T517" s="266" t="str">
        <f t="shared" si="107"/>
        <v>Economico</v>
      </c>
      <c r="U517">
        <f>VLOOKUP(T517,TABLAS!$J$4:$L$9,3,FALSE)</f>
        <v>1320</v>
      </c>
      <c r="V517">
        <f t="shared" ref="V517:V580" si="116">$V$3</f>
        <v>2026</v>
      </c>
      <c r="W517" t="str">
        <f>INICIO!$C$28</f>
        <v>2026</v>
      </c>
      <c r="X517" s="268">
        <f t="shared" si="108"/>
        <v>0</v>
      </c>
      <c r="Y517" s="269" t="str">
        <f>IF(X517&lt;TABLAS!$P$18,TABLAS!$Q$18,IF(X517&lt;TABLAS!$P$19,TABLAS!$Q$19,IF(X517&lt;TABLAS!$P$20,TABLAS!$Q$20,IF(X517&lt;TABLAS!$P$21,TABLAS!$Q$21,IF(X517&lt;TABLAS!$P$22,TABLAS!$Q$22,IF(X517&lt;TABLAS!$P$23,TABLAS!$Q$23,IF(X517&lt;TABLAS!$P$24,TABLAS!$Q$24,IF(X517&lt;TABLAS!$P$25,TABLAS!$Q$25,IF(X517&lt;TABLAS!$P$26,TABLAS!$Q$26,IF(X517&lt;TABLAS!$P$27,TABLAS!$Q$27,IF(X517&gt;=TABLAS!$O$28,TABLAS!$Q$28)))))))))))</f>
        <v>0 a 5</v>
      </c>
      <c r="Z517" s="262">
        <f>VLOOKUP(Y517,TABLAS!$J$18:$K$28,2,FALSE)</f>
        <v>1</v>
      </c>
      <c r="AA517" s="274" t="s">
        <v>262</v>
      </c>
      <c r="AB517" s="262">
        <f>VLOOKUP(AA517,TABLAS!$K$34:$L$39,2,FALSE)</f>
        <v>1</v>
      </c>
      <c r="AC517" s="262" t="str">
        <f>INICIO!$C$11</f>
        <v>ZONA 6</v>
      </c>
      <c r="AD517" s="263">
        <f>VLOOKUP(AC517,TABLAS!$V$18:$W$28,2,FALSE)</f>
        <v>1.1000000000000001</v>
      </c>
      <c r="AE517" s="44"/>
      <c r="AF517" s="44"/>
      <c r="AG517" s="279">
        <f t="shared" si="109"/>
        <v>0</v>
      </c>
      <c r="AH517" s="255">
        <f>IF($AG517&lt;TABLAS!$O$4,TABLAS!$P$4,IF($AG517&lt;TABLAS!$O$5,TABLAS!$P$5,IF($AG517&lt;TABLAS!$O$6,TABLAS!$P$6,IF($AG517&gt;TABLAS!$N$7,TABLAS!$P$7))))</f>
        <v>1</v>
      </c>
      <c r="AI517" s="255">
        <f>VLOOKUP($AH517,TABLAS!$P$4:$R$7,3,FALSE)</f>
        <v>3.4999999999999996E-3</v>
      </c>
      <c r="AJ517" s="255">
        <f>VLOOKUP($AH$3,TABLAS!$P$4:$R$7,2,FALSE)</f>
        <v>0</v>
      </c>
      <c r="AK517" s="280">
        <f t="shared" si="110"/>
        <v>-3.4999999999999996E-3</v>
      </c>
      <c r="AL517" s="44"/>
      <c r="AM517" s="44"/>
      <c r="AN517" s="281">
        <f t="shared" si="111"/>
        <v>0</v>
      </c>
      <c r="AO517" s="44"/>
      <c r="AP517" s="235">
        <f t="shared" si="112"/>
        <v>0</v>
      </c>
      <c r="AQ517" s="44"/>
      <c r="AR517" s="282">
        <f t="shared" si="113"/>
        <v>0</v>
      </c>
      <c r="AS517" s="283">
        <f t="shared" si="114"/>
        <v>0</v>
      </c>
      <c r="AT517" s="44"/>
      <c r="AU517" s="44"/>
      <c r="AV517" s="44"/>
      <c r="AW517" s="44"/>
      <c r="AX517" s="44"/>
      <c r="AY517" s="44"/>
      <c r="AZ517" s="44"/>
      <c r="BA517" s="44"/>
      <c r="BB517" s="44"/>
      <c r="BC517" s="44"/>
      <c r="BD517" s="44"/>
      <c r="BE517" s="44"/>
      <c r="BF517" s="44"/>
      <c r="BG517" s="44"/>
      <c r="BH517" s="44"/>
    </row>
    <row r="518" spans="1:60" ht="35.1" customHeight="1" thickBot="1" x14ac:dyDescent="0.45">
      <c r="A518" s="41">
        <f t="shared" si="115"/>
        <v>516</v>
      </c>
      <c r="B518" s="42">
        <f>Hoja2!B525</f>
        <v>0</v>
      </c>
      <c r="C518" s="14">
        <f>Hoja2!P525</f>
        <v>0</v>
      </c>
      <c r="D518" s="16">
        <f>Hoja2!C525</f>
        <v>0</v>
      </c>
      <c r="E518" s="15">
        <f>Hoja4!J525</f>
        <v>0</v>
      </c>
      <c r="F518" s="15">
        <f>Hoja4!N525</f>
        <v>0</v>
      </c>
      <c r="G518" s="15"/>
      <c r="H518" s="15">
        <f t="shared" si="104"/>
        <v>0</v>
      </c>
      <c r="I518" s="15">
        <f t="shared" si="105"/>
        <v>0</v>
      </c>
      <c r="J518" s="289" t="s">
        <v>209</v>
      </c>
      <c r="K518" s="44"/>
      <c r="L518" s="44"/>
      <c r="M518" s="44"/>
      <c r="N518" s="44"/>
      <c r="O518" s="44"/>
      <c r="P518" s="44"/>
      <c r="Q518" s="44"/>
      <c r="R518" s="44"/>
      <c r="S518" s="262">
        <f t="shared" si="106"/>
        <v>0</v>
      </c>
      <c r="T518" s="266" t="str">
        <f t="shared" si="107"/>
        <v>Economico</v>
      </c>
      <c r="U518">
        <f>VLOOKUP(T518,TABLAS!$J$4:$L$9,3,FALSE)</f>
        <v>1320</v>
      </c>
      <c r="V518">
        <f t="shared" si="116"/>
        <v>2026</v>
      </c>
      <c r="W518" t="str">
        <f>INICIO!$C$28</f>
        <v>2026</v>
      </c>
      <c r="X518" s="268">
        <f t="shared" si="108"/>
        <v>0</v>
      </c>
      <c r="Y518" s="269" t="str">
        <f>IF(X518&lt;TABLAS!$P$18,TABLAS!$Q$18,IF(X518&lt;TABLAS!$P$19,TABLAS!$Q$19,IF(X518&lt;TABLAS!$P$20,TABLAS!$Q$20,IF(X518&lt;TABLAS!$P$21,TABLAS!$Q$21,IF(X518&lt;TABLAS!$P$22,TABLAS!$Q$22,IF(X518&lt;TABLAS!$P$23,TABLAS!$Q$23,IF(X518&lt;TABLAS!$P$24,TABLAS!$Q$24,IF(X518&lt;TABLAS!$P$25,TABLAS!$Q$25,IF(X518&lt;TABLAS!$P$26,TABLAS!$Q$26,IF(X518&lt;TABLAS!$P$27,TABLAS!$Q$27,IF(X518&gt;=TABLAS!$O$28,TABLAS!$Q$28)))))))))))</f>
        <v>0 a 5</v>
      </c>
      <c r="Z518" s="262">
        <f>VLOOKUP(Y518,TABLAS!$J$18:$K$28,2,FALSE)</f>
        <v>1</v>
      </c>
      <c r="AA518" s="274" t="s">
        <v>262</v>
      </c>
      <c r="AB518" s="262">
        <f>VLOOKUP(AA518,TABLAS!$K$34:$L$39,2,FALSE)</f>
        <v>1</v>
      </c>
      <c r="AC518" s="262" t="str">
        <f>INICIO!$C$11</f>
        <v>ZONA 6</v>
      </c>
      <c r="AD518" s="263">
        <f>VLOOKUP(AC518,TABLAS!$V$18:$W$28,2,FALSE)</f>
        <v>1.1000000000000001</v>
      </c>
      <c r="AE518" s="44"/>
      <c r="AF518" s="44"/>
      <c r="AG518" s="279">
        <f t="shared" si="109"/>
        <v>0</v>
      </c>
      <c r="AH518" s="255">
        <f>IF($AG518&lt;TABLAS!$O$4,TABLAS!$P$4,IF($AG518&lt;TABLAS!$O$5,TABLAS!$P$5,IF($AG518&lt;TABLAS!$O$6,TABLAS!$P$6,IF($AG518&gt;TABLAS!$N$7,TABLAS!$P$7))))</f>
        <v>1</v>
      </c>
      <c r="AI518" s="255">
        <f>VLOOKUP($AH518,TABLAS!$P$4:$R$7,3,FALSE)</f>
        <v>3.4999999999999996E-3</v>
      </c>
      <c r="AJ518" s="255">
        <f>VLOOKUP($AH$3,TABLAS!$P$4:$R$7,2,FALSE)</f>
        <v>0</v>
      </c>
      <c r="AK518" s="280">
        <f t="shared" si="110"/>
        <v>-3.4999999999999996E-3</v>
      </c>
      <c r="AL518" s="44"/>
      <c r="AM518" s="44"/>
      <c r="AN518" s="281">
        <f t="shared" si="111"/>
        <v>0</v>
      </c>
      <c r="AO518" s="44"/>
      <c r="AP518" s="235">
        <f t="shared" si="112"/>
        <v>0</v>
      </c>
      <c r="AQ518" s="44"/>
      <c r="AR518" s="282">
        <f t="shared" si="113"/>
        <v>0</v>
      </c>
      <c r="AS518" s="283">
        <f t="shared" si="114"/>
        <v>0</v>
      </c>
      <c r="AT518" s="44"/>
      <c r="AU518" s="44"/>
      <c r="AV518" s="44"/>
      <c r="AW518" s="44"/>
      <c r="AX518" s="44"/>
      <c r="AY518" s="44"/>
      <c r="AZ518" s="44"/>
      <c r="BA518" s="44"/>
      <c r="BB518" s="44"/>
      <c r="BC518" s="44"/>
      <c r="BD518" s="44"/>
      <c r="BE518" s="44"/>
      <c r="BF518" s="44"/>
      <c r="BG518" s="44"/>
      <c r="BH518" s="44"/>
    </row>
    <row r="519" spans="1:60" ht="35.1" customHeight="1" thickBot="1" x14ac:dyDescent="0.45">
      <c r="A519" s="41">
        <f t="shared" si="115"/>
        <v>517</v>
      </c>
      <c r="B519" s="42">
        <f>Hoja2!B526</f>
        <v>0</v>
      </c>
      <c r="C519" s="14">
        <f>Hoja2!P526</f>
        <v>0</v>
      </c>
      <c r="D519" s="16">
        <f>Hoja2!C526</f>
        <v>0</v>
      </c>
      <c r="E519" s="15">
        <f>Hoja4!J526</f>
        <v>0</v>
      </c>
      <c r="F519" s="15">
        <f>Hoja4!N526</f>
        <v>0</v>
      </c>
      <c r="G519" s="15"/>
      <c r="H519" s="15">
        <f t="shared" si="104"/>
        <v>0</v>
      </c>
      <c r="I519" s="15">
        <f t="shared" si="105"/>
        <v>0</v>
      </c>
      <c r="J519" s="289" t="s">
        <v>209</v>
      </c>
      <c r="K519" s="44"/>
      <c r="L519" s="44"/>
      <c r="M519" s="44"/>
      <c r="N519" s="44"/>
      <c r="O519" s="44"/>
      <c r="P519" s="44"/>
      <c r="Q519" s="44"/>
      <c r="R519" s="44"/>
      <c r="S519" s="262">
        <f t="shared" si="106"/>
        <v>0</v>
      </c>
      <c r="T519" s="266" t="str">
        <f t="shared" si="107"/>
        <v>Economico</v>
      </c>
      <c r="U519">
        <f>VLOOKUP(T519,TABLAS!$J$4:$L$9,3,FALSE)</f>
        <v>1320</v>
      </c>
      <c r="V519">
        <f t="shared" si="116"/>
        <v>2026</v>
      </c>
      <c r="W519" t="str">
        <f>INICIO!$C$28</f>
        <v>2026</v>
      </c>
      <c r="X519" s="268">
        <f t="shared" si="108"/>
        <v>0</v>
      </c>
      <c r="Y519" s="269" t="str">
        <f>IF(X519&lt;TABLAS!$P$18,TABLAS!$Q$18,IF(X519&lt;TABLAS!$P$19,TABLAS!$Q$19,IF(X519&lt;TABLAS!$P$20,TABLAS!$Q$20,IF(X519&lt;TABLAS!$P$21,TABLAS!$Q$21,IF(X519&lt;TABLAS!$P$22,TABLAS!$Q$22,IF(X519&lt;TABLAS!$P$23,TABLAS!$Q$23,IF(X519&lt;TABLAS!$P$24,TABLAS!$Q$24,IF(X519&lt;TABLAS!$P$25,TABLAS!$Q$25,IF(X519&lt;TABLAS!$P$26,TABLAS!$Q$26,IF(X519&lt;TABLAS!$P$27,TABLAS!$Q$27,IF(X519&gt;=TABLAS!$O$28,TABLAS!$Q$28)))))))))))</f>
        <v>0 a 5</v>
      </c>
      <c r="Z519" s="262">
        <f>VLOOKUP(Y519,TABLAS!$J$18:$K$28,2,FALSE)</f>
        <v>1</v>
      </c>
      <c r="AA519" s="274" t="s">
        <v>262</v>
      </c>
      <c r="AB519" s="262">
        <f>VLOOKUP(AA519,TABLAS!$K$34:$L$39,2,FALSE)</f>
        <v>1</v>
      </c>
      <c r="AC519" s="262" t="str">
        <f>INICIO!$C$11</f>
        <v>ZONA 6</v>
      </c>
      <c r="AD519" s="263">
        <f>VLOOKUP(AC519,TABLAS!$V$18:$W$28,2,FALSE)</f>
        <v>1.1000000000000001</v>
      </c>
      <c r="AE519" s="44"/>
      <c r="AF519" s="44"/>
      <c r="AG519" s="279">
        <f t="shared" si="109"/>
        <v>0</v>
      </c>
      <c r="AH519" s="255">
        <f>IF($AG519&lt;TABLAS!$O$4,TABLAS!$P$4,IF($AG519&lt;TABLAS!$O$5,TABLAS!$P$5,IF($AG519&lt;TABLAS!$O$6,TABLAS!$P$6,IF($AG519&gt;TABLAS!$N$7,TABLAS!$P$7))))</f>
        <v>1</v>
      </c>
      <c r="AI519" s="255">
        <f>VLOOKUP($AH519,TABLAS!$P$4:$R$7,3,FALSE)</f>
        <v>3.4999999999999996E-3</v>
      </c>
      <c r="AJ519" s="255">
        <f>VLOOKUP($AH$3,TABLAS!$P$4:$R$7,2,FALSE)</f>
        <v>0</v>
      </c>
      <c r="AK519" s="280">
        <f t="shared" si="110"/>
        <v>-3.4999999999999996E-3</v>
      </c>
      <c r="AL519" s="44"/>
      <c r="AM519" s="44"/>
      <c r="AN519" s="281">
        <f t="shared" si="111"/>
        <v>0</v>
      </c>
      <c r="AO519" s="44"/>
      <c r="AP519" s="235">
        <f t="shared" si="112"/>
        <v>0</v>
      </c>
      <c r="AQ519" s="44"/>
      <c r="AR519" s="282">
        <f t="shared" si="113"/>
        <v>0</v>
      </c>
      <c r="AS519" s="283">
        <f t="shared" si="114"/>
        <v>0</v>
      </c>
      <c r="AT519" s="44"/>
      <c r="AU519" s="44"/>
      <c r="AV519" s="44"/>
      <c r="AW519" s="44"/>
      <c r="AX519" s="44"/>
      <c r="AY519" s="44"/>
      <c r="AZ519" s="44"/>
      <c r="BA519" s="44"/>
      <c r="BB519" s="44"/>
      <c r="BC519" s="44"/>
      <c r="BD519" s="44"/>
      <c r="BE519" s="44"/>
      <c r="BF519" s="44"/>
      <c r="BG519" s="44"/>
      <c r="BH519" s="44"/>
    </row>
    <row r="520" spans="1:60" ht="35.1" customHeight="1" thickBot="1" x14ac:dyDescent="0.45">
      <c r="A520" s="41">
        <f t="shared" si="115"/>
        <v>518</v>
      </c>
      <c r="B520" s="42">
        <f>Hoja2!B527</f>
        <v>0</v>
      </c>
      <c r="C520" s="14">
        <f>Hoja2!P527</f>
        <v>0</v>
      </c>
      <c r="D520" s="16">
        <f>Hoja2!C527</f>
        <v>0</v>
      </c>
      <c r="E520" s="15">
        <f>Hoja4!J527</f>
        <v>0</v>
      </c>
      <c r="F520" s="15">
        <f>Hoja4!N527</f>
        <v>0</v>
      </c>
      <c r="G520" s="15"/>
      <c r="H520" s="15">
        <f t="shared" si="104"/>
        <v>0</v>
      </c>
      <c r="I520" s="15">
        <f t="shared" si="105"/>
        <v>0</v>
      </c>
      <c r="J520" s="289" t="s">
        <v>209</v>
      </c>
      <c r="K520" s="44"/>
      <c r="L520" s="44"/>
      <c r="M520" s="44"/>
      <c r="N520" s="44"/>
      <c r="O520" s="44"/>
      <c r="P520" s="44"/>
      <c r="Q520" s="44"/>
      <c r="R520" s="44"/>
      <c r="S520" s="262">
        <f t="shared" si="106"/>
        <v>0</v>
      </c>
      <c r="T520" s="266" t="str">
        <f t="shared" si="107"/>
        <v>Economico</v>
      </c>
      <c r="U520">
        <f>VLOOKUP(T520,TABLAS!$J$4:$L$9,3,FALSE)</f>
        <v>1320</v>
      </c>
      <c r="V520">
        <f t="shared" si="116"/>
        <v>2026</v>
      </c>
      <c r="W520" t="str">
        <f>INICIO!$C$28</f>
        <v>2026</v>
      </c>
      <c r="X520" s="268">
        <f t="shared" si="108"/>
        <v>0</v>
      </c>
      <c r="Y520" s="269" t="str">
        <f>IF(X520&lt;TABLAS!$P$18,TABLAS!$Q$18,IF(X520&lt;TABLAS!$P$19,TABLAS!$Q$19,IF(X520&lt;TABLAS!$P$20,TABLAS!$Q$20,IF(X520&lt;TABLAS!$P$21,TABLAS!$Q$21,IF(X520&lt;TABLAS!$P$22,TABLAS!$Q$22,IF(X520&lt;TABLAS!$P$23,TABLAS!$Q$23,IF(X520&lt;TABLAS!$P$24,TABLAS!$Q$24,IF(X520&lt;TABLAS!$P$25,TABLAS!$Q$25,IF(X520&lt;TABLAS!$P$26,TABLAS!$Q$26,IF(X520&lt;TABLAS!$P$27,TABLAS!$Q$27,IF(X520&gt;=TABLAS!$O$28,TABLAS!$Q$28)))))))))))</f>
        <v>0 a 5</v>
      </c>
      <c r="Z520" s="262">
        <f>VLOOKUP(Y520,TABLAS!$J$18:$K$28,2,FALSE)</f>
        <v>1</v>
      </c>
      <c r="AA520" s="274" t="s">
        <v>262</v>
      </c>
      <c r="AB520" s="262">
        <f>VLOOKUP(AA520,TABLAS!$K$34:$L$39,2,FALSE)</f>
        <v>1</v>
      </c>
      <c r="AC520" s="262" t="str">
        <f>INICIO!$C$11</f>
        <v>ZONA 6</v>
      </c>
      <c r="AD520" s="263">
        <f>VLOOKUP(AC520,TABLAS!$V$18:$W$28,2,FALSE)</f>
        <v>1.1000000000000001</v>
      </c>
      <c r="AE520" s="44"/>
      <c r="AF520" s="44"/>
      <c r="AG520" s="279">
        <f t="shared" si="109"/>
        <v>0</v>
      </c>
      <c r="AH520" s="255">
        <f>IF($AG520&lt;TABLAS!$O$4,TABLAS!$P$4,IF($AG520&lt;TABLAS!$O$5,TABLAS!$P$5,IF($AG520&lt;TABLAS!$O$6,TABLAS!$P$6,IF($AG520&gt;TABLAS!$N$7,TABLAS!$P$7))))</f>
        <v>1</v>
      </c>
      <c r="AI520" s="255">
        <f>VLOOKUP($AH520,TABLAS!$P$4:$R$7,3,FALSE)</f>
        <v>3.4999999999999996E-3</v>
      </c>
      <c r="AJ520" s="255">
        <f>VLOOKUP($AH$3,TABLAS!$P$4:$R$7,2,FALSE)</f>
        <v>0</v>
      </c>
      <c r="AK520" s="280">
        <f t="shared" si="110"/>
        <v>-3.4999999999999996E-3</v>
      </c>
      <c r="AL520" s="44"/>
      <c r="AM520" s="44"/>
      <c r="AN520" s="281">
        <f t="shared" si="111"/>
        <v>0</v>
      </c>
      <c r="AO520" s="44"/>
      <c r="AP520" s="235">
        <f t="shared" si="112"/>
        <v>0</v>
      </c>
      <c r="AQ520" s="44"/>
      <c r="AR520" s="282">
        <f t="shared" si="113"/>
        <v>0</v>
      </c>
      <c r="AS520" s="283">
        <f t="shared" si="114"/>
        <v>0</v>
      </c>
      <c r="AT520" s="44"/>
      <c r="AU520" s="44"/>
      <c r="AV520" s="44"/>
      <c r="AW520" s="44"/>
      <c r="AX520" s="44"/>
      <c r="AY520" s="44"/>
      <c r="AZ520" s="44"/>
      <c r="BA520" s="44"/>
      <c r="BB520" s="44"/>
      <c r="BC520" s="44"/>
      <c r="BD520" s="44"/>
      <c r="BE520" s="44"/>
      <c r="BF520" s="44"/>
      <c r="BG520" s="44"/>
      <c r="BH520" s="44"/>
    </row>
    <row r="521" spans="1:60" ht="35.1" customHeight="1" thickBot="1" x14ac:dyDescent="0.45">
      <c r="A521" s="41">
        <f t="shared" si="115"/>
        <v>519</v>
      </c>
      <c r="B521" s="42">
        <f>Hoja2!B528</f>
        <v>0</v>
      </c>
      <c r="C521" s="14">
        <f>Hoja2!P528</f>
        <v>0</v>
      </c>
      <c r="D521" s="16">
        <f>Hoja2!C528</f>
        <v>0</v>
      </c>
      <c r="E521" s="15">
        <f>Hoja4!J528</f>
        <v>0</v>
      </c>
      <c r="F521" s="15">
        <f>Hoja4!N528</f>
        <v>0</v>
      </c>
      <c r="G521" s="15"/>
      <c r="H521" s="15">
        <f t="shared" si="104"/>
        <v>0</v>
      </c>
      <c r="I521" s="15">
        <f t="shared" si="105"/>
        <v>0</v>
      </c>
      <c r="J521" s="289" t="s">
        <v>209</v>
      </c>
      <c r="K521" s="44"/>
      <c r="L521" s="44"/>
      <c r="M521" s="44"/>
      <c r="N521" s="44"/>
      <c r="O521" s="44"/>
      <c r="P521" s="44"/>
      <c r="Q521" s="44"/>
      <c r="R521" s="44"/>
      <c r="S521" s="262">
        <f t="shared" si="106"/>
        <v>0</v>
      </c>
      <c r="T521" s="266" t="str">
        <f t="shared" si="107"/>
        <v>Economico</v>
      </c>
      <c r="U521">
        <f>VLOOKUP(T521,TABLAS!$J$4:$L$9,3,FALSE)</f>
        <v>1320</v>
      </c>
      <c r="V521">
        <f t="shared" si="116"/>
        <v>2026</v>
      </c>
      <c r="W521" t="str">
        <f>INICIO!$C$28</f>
        <v>2026</v>
      </c>
      <c r="X521" s="268">
        <f t="shared" si="108"/>
        <v>0</v>
      </c>
      <c r="Y521" s="269" t="str">
        <f>IF(X521&lt;TABLAS!$P$18,TABLAS!$Q$18,IF(X521&lt;TABLAS!$P$19,TABLAS!$Q$19,IF(X521&lt;TABLAS!$P$20,TABLAS!$Q$20,IF(X521&lt;TABLAS!$P$21,TABLAS!$Q$21,IF(X521&lt;TABLAS!$P$22,TABLAS!$Q$22,IF(X521&lt;TABLAS!$P$23,TABLAS!$Q$23,IF(X521&lt;TABLAS!$P$24,TABLAS!$Q$24,IF(X521&lt;TABLAS!$P$25,TABLAS!$Q$25,IF(X521&lt;TABLAS!$P$26,TABLAS!$Q$26,IF(X521&lt;TABLAS!$P$27,TABLAS!$Q$27,IF(X521&gt;=TABLAS!$O$28,TABLAS!$Q$28)))))))))))</f>
        <v>0 a 5</v>
      </c>
      <c r="Z521" s="262">
        <f>VLOOKUP(Y521,TABLAS!$J$18:$K$28,2,FALSE)</f>
        <v>1</v>
      </c>
      <c r="AA521" s="274" t="s">
        <v>262</v>
      </c>
      <c r="AB521" s="262">
        <f>VLOOKUP(AA521,TABLAS!$K$34:$L$39,2,FALSE)</f>
        <v>1</v>
      </c>
      <c r="AC521" s="262" t="str">
        <f>INICIO!$C$11</f>
        <v>ZONA 6</v>
      </c>
      <c r="AD521" s="263">
        <f>VLOOKUP(AC521,TABLAS!$V$18:$W$28,2,FALSE)</f>
        <v>1.1000000000000001</v>
      </c>
      <c r="AE521" s="44"/>
      <c r="AF521" s="44"/>
      <c r="AG521" s="279">
        <f t="shared" si="109"/>
        <v>0</v>
      </c>
      <c r="AH521" s="255">
        <f>IF($AG521&lt;TABLAS!$O$4,TABLAS!$P$4,IF($AG521&lt;TABLAS!$O$5,TABLAS!$P$5,IF($AG521&lt;TABLAS!$O$6,TABLAS!$P$6,IF($AG521&gt;TABLAS!$N$7,TABLAS!$P$7))))</f>
        <v>1</v>
      </c>
      <c r="AI521" s="255">
        <f>VLOOKUP($AH521,TABLAS!$P$4:$R$7,3,FALSE)</f>
        <v>3.4999999999999996E-3</v>
      </c>
      <c r="AJ521" s="255">
        <f>VLOOKUP($AH$3,TABLAS!$P$4:$R$7,2,FALSE)</f>
        <v>0</v>
      </c>
      <c r="AK521" s="280">
        <f t="shared" si="110"/>
        <v>-3.4999999999999996E-3</v>
      </c>
      <c r="AL521" s="44"/>
      <c r="AM521" s="44"/>
      <c r="AN521" s="281">
        <f t="shared" si="111"/>
        <v>0</v>
      </c>
      <c r="AO521" s="44"/>
      <c r="AP521" s="235">
        <f t="shared" si="112"/>
        <v>0</v>
      </c>
      <c r="AQ521" s="44"/>
      <c r="AR521" s="282">
        <f t="shared" si="113"/>
        <v>0</v>
      </c>
      <c r="AS521" s="283">
        <f t="shared" si="114"/>
        <v>0</v>
      </c>
      <c r="AT521" s="44"/>
      <c r="AU521" s="44"/>
      <c r="AV521" s="44"/>
      <c r="AW521" s="44"/>
      <c r="AX521" s="44"/>
      <c r="AY521" s="44"/>
      <c r="AZ521" s="44"/>
      <c r="BA521" s="44"/>
      <c r="BB521" s="44"/>
      <c r="BC521" s="44"/>
      <c r="BD521" s="44"/>
      <c r="BE521" s="44"/>
      <c r="BF521" s="44"/>
      <c r="BG521" s="44"/>
      <c r="BH521" s="44"/>
    </row>
    <row r="522" spans="1:60" ht="35.1" customHeight="1" thickBot="1" x14ac:dyDescent="0.45">
      <c r="A522" s="22">
        <f t="shared" si="115"/>
        <v>520</v>
      </c>
      <c r="B522" s="43">
        <f>Hoja2!B529</f>
        <v>0</v>
      </c>
      <c r="C522" s="38">
        <f>Hoja2!P529</f>
        <v>0</v>
      </c>
      <c r="D522" s="39">
        <f>Hoja2!C529</f>
        <v>0</v>
      </c>
      <c r="E522" s="40">
        <f>Hoja4!J529</f>
        <v>0</v>
      </c>
      <c r="F522" s="40">
        <f>Hoja4!N529</f>
        <v>0</v>
      </c>
      <c r="G522" s="40"/>
      <c r="H522" s="40">
        <f t="shared" si="104"/>
        <v>0</v>
      </c>
      <c r="I522" s="40">
        <f t="shared" si="105"/>
        <v>0</v>
      </c>
      <c r="J522" s="290" t="s">
        <v>209</v>
      </c>
      <c r="K522" s="44"/>
      <c r="L522" s="44"/>
      <c r="M522" s="44"/>
      <c r="N522" s="44"/>
      <c r="O522" s="44"/>
      <c r="P522" s="44"/>
      <c r="Q522" s="44"/>
      <c r="R522" s="44"/>
      <c r="S522" s="262">
        <f t="shared" si="106"/>
        <v>0</v>
      </c>
      <c r="T522" s="266" t="str">
        <f t="shared" si="107"/>
        <v>Economico</v>
      </c>
      <c r="U522">
        <f>VLOOKUP(T522,TABLAS!$J$4:$L$9,3,FALSE)</f>
        <v>1320</v>
      </c>
      <c r="V522">
        <f t="shared" si="116"/>
        <v>2026</v>
      </c>
      <c r="W522" t="str">
        <f>INICIO!$C$28</f>
        <v>2026</v>
      </c>
      <c r="X522" s="268">
        <f t="shared" si="108"/>
        <v>0</v>
      </c>
      <c r="Y522" s="269" t="str">
        <f>IF(X522&lt;TABLAS!$P$18,TABLAS!$Q$18,IF(X522&lt;TABLAS!$P$19,TABLAS!$Q$19,IF(X522&lt;TABLAS!$P$20,TABLAS!$Q$20,IF(X522&lt;TABLAS!$P$21,TABLAS!$Q$21,IF(X522&lt;TABLAS!$P$22,TABLAS!$Q$22,IF(X522&lt;TABLAS!$P$23,TABLAS!$Q$23,IF(X522&lt;TABLAS!$P$24,TABLAS!$Q$24,IF(X522&lt;TABLAS!$P$25,TABLAS!$Q$25,IF(X522&lt;TABLAS!$P$26,TABLAS!$Q$26,IF(X522&lt;TABLAS!$P$27,TABLAS!$Q$27,IF(X522&gt;=TABLAS!$O$28,TABLAS!$Q$28)))))))))))</f>
        <v>0 a 5</v>
      </c>
      <c r="Z522" s="262">
        <f>VLOOKUP(Y522,TABLAS!$J$18:$K$28,2,FALSE)</f>
        <v>1</v>
      </c>
      <c r="AA522" s="274" t="s">
        <v>262</v>
      </c>
      <c r="AB522" s="262">
        <f>VLOOKUP(AA522,TABLAS!$K$34:$L$39,2,FALSE)</f>
        <v>1</v>
      </c>
      <c r="AC522" s="262" t="str">
        <f>INICIO!$C$11</f>
        <v>ZONA 6</v>
      </c>
      <c r="AD522" s="263">
        <f>VLOOKUP(AC522,TABLAS!$V$18:$W$28,2,FALSE)</f>
        <v>1.1000000000000001</v>
      </c>
      <c r="AE522" s="44"/>
      <c r="AF522" s="44"/>
      <c r="AG522" s="279">
        <f t="shared" si="109"/>
        <v>0</v>
      </c>
      <c r="AH522" s="255">
        <f>IF($AG522&lt;TABLAS!$O$4,TABLAS!$P$4,IF($AG522&lt;TABLAS!$O$5,TABLAS!$P$5,IF($AG522&lt;TABLAS!$O$6,TABLAS!$P$6,IF($AG522&gt;TABLAS!$N$7,TABLAS!$P$7))))</f>
        <v>1</v>
      </c>
      <c r="AI522" s="255">
        <f>VLOOKUP($AH522,TABLAS!$P$4:$R$7,3,FALSE)</f>
        <v>3.4999999999999996E-3</v>
      </c>
      <c r="AJ522" s="255">
        <f>VLOOKUP($AH$3,TABLAS!$P$4:$R$7,2,FALSE)</f>
        <v>0</v>
      </c>
      <c r="AK522" s="280">
        <f t="shared" si="110"/>
        <v>-3.4999999999999996E-3</v>
      </c>
      <c r="AL522" s="44"/>
      <c r="AM522" s="44"/>
      <c r="AN522" s="281">
        <f t="shared" si="111"/>
        <v>0</v>
      </c>
      <c r="AO522" s="44"/>
      <c r="AP522" s="235">
        <f t="shared" si="112"/>
        <v>0</v>
      </c>
      <c r="AQ522" s="44"/>
      <c r="AR522" s="282">
        <f t="shared" si="113"/>
        <v>0</v>
      </c>
      <c r="AS522" s="283">
        <f t="shared" si="114"/>
        <v>0</v>
      </c>
      <c r="AT522" s="44"/>
      <c r="AU522" s="44"/>
      <c r="AV522" s="44"/>
      <c r="AW522" s="44"/>
      <c r="AX522" s="44"/>
      <c r="AY522" s="44"/>
      <c r="AZ522" s="44"/>
      <c r="BA522" s="44"/>
      <c r="BB522" s="44"/>
      <c r="BC522" s="44"/>
      <c r="BD522" s="44"/>
      <c r="BE522" s="44"/>
      <c r="BF522" s="44"/>
      <c r="BG522" s="44"/>
      <c r="BH522" s="44"/>
    </row>
    <row r="523" spans="1:60" ht="35.1" customHeight="1" thickBot="1" x14ac:dyDescent="0.45">
      <c r="A523" s="41">
        <f t="shared" si="115"/>
        <v>521</v>
      </c>
      <c r="B523" s="42">
        <f>Hoja2!B530</f>
        <v>0</v>
      </c>
      <c r="C523" s="14">
        <f>Hoja2!P530</f>
        <v>0</v>
      </c>
      <c r="D523" s="16">
        <f>Hoja2!C530</f>
        <v>0</v>
      </c>
      <c r="E523" s="15">
        <f>Hoja4!J530</f>
        <v>0</v>
      </c>
      <c r="F523" s="15">
        <f>Hoja4!N530</f>
        <v>0</v>
      </c>
      <c r="G523" s="15"/>
      <c r="H523" s="15">
        <f t="shared" si="104"/>
        <v>0</v>
      </c>
      <c r="I523" s="15">
        <f t="shared" si="105"/>
        <v>0</v>
      </c>
      <c r="J523" s="289" t="s">
        <v>209</v>
      </c>
      <c r="K523" s="44"/>
      <c r="L523" s="44"/>
      <c r="M523" s="44"/>
      <c r="N523" s="44"/>
      <c r="O523" s="44"/>
      <c r="P523" s="44"/>
      <c r="Q523" s="44"/>
      <c r="R523" s="44"/>
      <c r="S523" s="262">
        <f t="shared" si="106"/>
        <v>0</v>
      </c>
      <c r="T523" s="266" t="str">
        <f t="shared" si="107"/>
        <v>Economico</v>
      </c>
      <c r="U523">
        <f>VLOOKUP(T523,TABLAS!$J$4:$L$9,3,FALSE)</f>
        <v>1320</v>
      </c>
      <c r="V523">
        <f t="shared" si="116"/>
        <v>2026</v>
      </c>
      <c r="W523" t="str">
        <f>INICIO!$C$28</f>
        <v>2026</v>
      </c>
      <c r="X523" s="268">
        <f t="shared" si="108"/>
        <v>0</v>
      </c>
      <c r="Y523" s="269" t="str">
        <f>IF(X523&lt;TABLAS!$P$18,TABLAS!$Q$18,IF(X523&lt;TABLAS!$P$19,TABLAS!$Q$19,IF(X523&lt;TABLAS!$P$20,TABLAS!$Q$20,IF(X523&lt;TABLAS!$P$21,TABLAS!$Q$21,IF(X523&lt;TABLAS!$P$22,TABLAS!$Q$22,IF(X523&lt;TABLAS!$P$23,TABLAS!$Q$23,IF(X523&lt;TABLAS!$P$24,TABLAS!$Q$24,IF(X523&lt;TABLAS!$P$25,TABLAS!$Q$25,IF(X523&lt;TABLAS!$P$26,TABLAS!$Q$26,IF(X523&lt;TABLAS!$P$27,TABLAS!$Q$27,IF(X523&gt;=TABLAS!$O$28,TABLAS!$Q$28)))))))))))</f>
        <v>0 a 5</v>
      </c>
      <c r="Z523" s="262">
        <f>VLOOKUP(Y523,TABLAS!$J$18:$K$28,2,FALSE)</f>
        <v>1</v>
      </c>
      <c r="AA523" s="274" t="s">
        <v>262</v>
      </c>
      <c r="AB523" s="262">
        <f>VLOOKUP(AA523,TABLAS!$K$34:$L$39,2,FALSE)</f>
        <v>1</v>
      </c>
      <c r="AC523" s="262" t="str">
        <f>INICIO!$C$11</f>
        <v>ZONA 6</v>
      </c>
      <c r="AD523" s="263">
        <f>VLOOKUP(AC523,TABLAS!$V$18:$W$28,2,FALSE)</f>
        <v>1.1000000000000001</v>
      </c>
      <c r="AE523" s="44"/>
      <c r="AF523" s="44"/>
      <c r="AG523" s="279">
        <f t="shared" si="109"/>
        <v>0</v>
      </c>
      <c r="AH523" s="255">
        <f>IF($AG523&lt;TABLAS!$O$4,TABLAS!$P$4,IF($AG523&lt;TABLAS!$O$5,TABLAS!$P$5,IF($AG523&lt;TABLAS!$O$6,TABLAS!$P$6,IF($AG523&gt;TABLAS!$N$7,TABLAS!$P$7))))</f>
        <v>1</v>
      </c>
      <c r="AI523" s="255">
        <f>VLOOKUP($AH523,TABLAS!$P$4:$R$7,3,FALSE)</f>
        <v>3.4999999999999996E-3</v>
      </c>
      <c r="AJ523" s="255">
        <f>VLOOKUP($AH$3,TABLAS!$P$4:$R$7,2,FALSE)</f>
        <v>0</v>
      </c>
      <c r="AK523" s="280">
        <f t="shared" si="110"/>
        <v>-3.4999999999999996E-3</v>
      </c>
      <c r="AL523" s="44"/>
      <c r="AM523" s="44"/>
      <c r="AN523" s="281">
        <f t="shared" si="111"/>
        <v>0</v>
      </c>
      <c r="AO523" s="44"/>
      <c r="AP523" s="235">
        <f t="shared" si="112"/>
        <v>0</v>
      </c>
      <c r="AQ523" s="44"/>
      <c r="AR523" s="282">
        <f t="shared" si="113"/>
        <v>0</v>
      </c>
      <c r="AS523" s="283">
        <f t="shared" si="114"/>
        <v>0</v>
      </c>
      <c r="AT523" s="44"/>
      <c r="AU523" s="44"/>
      <c r="AV523" s="44"/>
      <c r="AW523" s="44"/>
      <c r="AX523" s="44"/>
      <c r="AY523" s="44"/>
      <c r="AZ523" s="44"/>
      <c r="BA523" s="44"/>
      <c r="BB523" s="44"/>
      <c r="BC523" s="44"/>
      <c r="BD523" s="44"/>
      <c r="BE523" s="44"/>
      <c r="BF523" s="44"/>
      <c r="BG523" s="44"/>
      <c r="BH523" s="44"/>
    </row>
    <row r="524" spans="1:60" ht="35.1" customHeight="1" thickBot="1" x14ac:dyDescent="0.45">
      <c r="A524" s="41">
        <f t="shared" si="115"/>
        <v>522</v>
      </c>
      <c r="B524" s="42">
        <f>Hoja2!B531</f>
        <v>0</v>
      </c>
      <c r="C524" s="14">
        <f>Hoja2!P531</f>
        <v>0</v>
      </c>
      <c r="D524" s="16">
        <f>Hoja2!C531</f>
        <v>0</v>
      </c>
      <c r="E524" s="15">
        <f>Hoja4!J531</f>
        <v>0</v>
      </c>
      <c r="F524" s="15">
        <f>Hoja4!N531</f>
        <v>0</v>
      </c>
      <c r="G524" s="15"/>
      <c r="H524" s="15">
        <f t="shared" si="104"/>
        <v>0</v>
      </c>
      <c r="I524" s="15">
        <f t="shared" si="105"/>
        <v>0</v>
      </c>
      <c r="J524" s="289" t="s">
        <v>209</v>
      </c>
      <c r="K524" s="44"/>
      <c r="L524" s="44"/>
      <c r="M524" s="44"/>
      <c r="N524" s="44"/>
      <c r="O524" s="44"/>
      <c r="P524" s="44"/>
      <c r="Q524" s="44"/>
      <c r="R524" s="44"/>
      <c r="S524" s="262">
        <f t="shared" si="106"/>
        <v>0</v>
      </c>
      <c r="T524" s="266" t="str">
        <f t="shared" si="107"/>
        <v>Economico</v>
      </c>
      <c r="U524">
        <f>VLOOKUP(T524,TABLAS!$J$4:$L$9,3,FALSE)</f>
        <v>1320</v>
      </c>
      <c r="V524">
        <f t="shared" si="116"/>
        <v>2026</v>
      </c>
      <c r="W524" t="str">
        <f>INICIO!$C$28</f>
        <v>2026</v>
      </c>
      <c r="X524" s="268">
        <f t="shared" si="108"/>
        <v>0</v>
      </c>
      <c r="Y524" s="269" t="str">
        <f>IF(X524&lt;TABLAS!$P$18,TABLAS!$Q$18,IF(X524&lt;TABLAS!$P$19,TABLAS!$Q$19,IF(X524&lt;TABLAS!$P$20,TABLAS!$Q$20,IF(X524&lt;TABLAS!$P$21,TABLAS!$Q$21,IF(X524&lt;TABLAS!$P$22,TABLAS!$Q$22,IF(X524&lt;TABLAS!$P$23,TABLAS!$Q$23,IF(X524&lt;TABLAS!$P$24,TABLAS!$Q$24,IF(X524&lt;TABLAS!$P$25,TABLAS!$Q$25,IF(X524&lt;TABLAS!$P$26,TABLAS!$Q$26,IF(X524&lt;TABLAS!$P$27,TABLAS!$Q$27,IF(X524&gt;=TABLAS!$O$28,TABLAS!$Q$28)))))))))))</f>
        <v>0 a 5</v>
      </c>
      <c r="Z524" s="262">
        <f>VLOOKUP(Y524,TABLAS!$J$18:$K$28,2,FALSE)</f>
        <v>1</v>
      </c>
      <c r="AA524" s="274" t="s">
        <v>262</v>
      </c>
      <c r="AB524" s="262">
        <f>VLOOKUP(AA524,TABLAS!$K$34:$L$39,2,FALSE)</f>
        <v>1</v>
      </c>
      <c r="AC524" s="262" t="str">
        <f>INICIO!$C$11</f>
        <v>ZONA 6</v>
      </c>
      <c r="AD524" s="263">
        <f>VLOOKUP(AC524,TABLAS!$V$18:$W$28,2,FALSE)</f>
        <v>1.1000000000000001</v>
      </c>
      <c r="AE524" s="44"/>
      <c r="AF524" s="44"/>
      <c r="AG524" s="279">
        <f t="shared" si="109"/>
        <v>0</v>
      </c>
      <c r="AH524" s="255">
        <f>IF($AG524&lt;TABLAS!$O$4,TABLAS!$P$4,IF($AG524&lt;TABLAS!$O$5,TABLAS!$P$5,IF($AG524&lt;TABLAS!$O$6,TABLAS!$P$6,IF($AG524&gt;TABLAS!$N$7,TABLAS!$P$7))))</f>
        <v>1</v>
      </c>
      <c r="AI524" s="255">
        <f>VLOOKUP($AH524,TABLAS!$P$4:$R$7,3,FALSE)</f>
        <v>3.4999999999999996E-3</v>
      </c>
      <c r="AJ524" s="255">
        <f>VLOOKUP($AH$3,TABLAS!$P$4:$R$7,2,FALSE)</f>
        <v>0</v>
      </c>
      <c r="AK524" s="280">
        <f t="shared" si="110"/>
        <v>-3.4999999999999996E-3</v>
      </c>
      <c r="AL524" s="44"/>
      <c r="AM524" s="44"/>
      <c r="AN524" s="281">
        <f t="shared" si="111"/>
        <v>0</v>
      </c>
      <c r="AO524" s="44"/>
      <c r="AP524" s="235">
        <f t="shared" si="112"/>
        <v>0</v>
      </c>
      <c r="AQ524" s="44"/>
      <c r="AR524" s="282">
        <f t="shared" si="113"/>
        <v>0</v>
      </c>
      <c r="AS524" s="283">
        <f t="shared" si="114"/>
        <v>0</v>
      </c>
      <c r="AT524" s="44"/>
      <c r="AU524" s="44"/>
      <c r="AV524" s="44"/>
      <c r="AW524" s="44"/>
      <c r="AX524" s="44"/>
      <c r="AY524" s="44"/>
      <c r="AZ524" s="44"/>
      <c r="BA524" s="44"/>
      <c r="BB524" s="44"/>
      <c r="BC524" s="44"/>
      <c r="BD524" s="44"/>
      <c r="BE524" s="44"/>
      <c r="BF524" s="44"/>
      <c r="BG524" s="44"/>
      <c r="BH524" s="44"/>
    </row>
    <row r="525" spans="1:60" ht="35.1" customHeight="1" thickBot="1" x14ac:dyDescent="0.45">
      <c r="A525" s="41">
        <f t="shared" si="115"/>
        <v>523</v>
      </c>
      <c r="B525" s="42">
        <f>Hoja2!B532</f>
        <v>0</v>
      </c>
      <c r="C525" s="14">
        <f>Hoja2!P532</f>
        <v>0</v>
      </c>
      <c r="D525" s="16">
        <f>Hoja2!C532</f>
        <v>0</v>
      </c>
      <c r="E525" s="15">
        <f>Hoja4!J532</f>
        <v>0</v>
      </c>
      <c r="F525" s="15">
        <f>Hoja4!N532</f>
        <v>0</v>
      </c>
      <c r="G525" s="15"/>
      <c r="H525" s="15">
        <f t="shared" si="104"/>
        <v>0</v>
      </c>
      <c r="I525" s="15">
        <f t="shared" si="105"/>
        <v>0</v>
      </c>
      <c r="J525" s="289" t="s">
        <v>209</v>
      </c>
      <c r="K525" s="44"/>
      <c r="L525" s="44"/>
      <c r="M525" s="44"/>
      <c r="N525" s="44"/>
      <c r="O525" s="44"/>
      <c r="P525" s="44"/>
      <c r="Q525" s="44"/>
      <c r="R525" s="44"/>
      <c r="S525" s="262">
        <f t="shared" si="106"/>
        <v>0</v>
      </c>
      <c r="T525" s="266" t="str">
        <f t="shared" si="107"/>
        <v>Economico</v>
      </c>
      <c r="U525">
        <f>VLOOKUP(T525,TABLAS!$J$4:$L$9,3,FALSE)</f>
        <v>1320</v>
      </c>
      <c r="V525">
        <f t="shared" si="116"/>
        <v>2026</v>
      </c>
      <c r="W525" t="str">
        <f>INICIO!$C$28</f>
        <v>2026</v>
      </c>
      <c r="X525" s="268">
        <f t="shared" si="108"/>
        <v>0</v>
      </c>
      <c r="Y525" s="269" t="str">
        <f>IF(X525&lt;TABLAS!$P$18,TABLAS!$Q$18,IF(X525&lt;TABLAS!$P$19,TABLAS!$Q$19,IF(X525&lt;TABLAS!$P$20,TABLAS!$Q$20,IF(X525&lt;TABLAS!$P$21,TABLAS!$Q$21,IF(X525&lt;TABLAS!$P$22,TABLAS!$Q$22,IF(X525&lt;TABLAS!$P$23,TABLAS!$Q$23,IF(X525&lt;TABLAS!$P$24,TABLAS!$Q$24,IF(X525&lt;TABLAS!$P$25,TABLAS!$Q$25,IF(X525&lt;TABLAS!$P$26,TABLAS!$Q$26,IF(X525&lt;TABLAS!$P$27,TABLAS!$Q$27,IF(X525&gt;=TABLAS!$O$28,TABLAS!$Q$28)))))))))))</f>
        <v>0 a 5</v>
      </c>
      <c r="Z525" s="262">
        <f>VLOOKUP(Y525,TABLAS!$J$18:$K$28,2,FALSE)</f>
        <v>1</v>
      </c>
      <c r="AA525" s="274" t="s">
        <v>262</v>
      </c>
      <c r="AB525" s="262">
        <f>VLOOKUP(AA525,TABLAS!$K$34:$L$39,2,FALSE)</f>
        <v>1</v>
      </c>
      <c r="AC525" s="262" t="str">
        <f>INICIO!$C$11</f>
        <v>ZONA 6</v>
      </c>
      <c r="AD525" s="263">
        <f>VLOOKUP(AC525,TABLAS!$V$18:$W$28,2,FALSE)</f>
        <v>1.1000000000000001</v>
      </c>
      <c r="AE525" s="44"/>
      <c r="AF525" s="44"/>
      <c r="AG525" s="279">
        <f t="shared" si="109"/>
        <v>0</v>
      </c>
      <c r="AH525" s="255">
        <f>IF($AG525&lt;TABLAS!$O$4,TABLAS!$P$4,IF($AG525&lt;TABLAS!$O$5,TABLAS!$P$5,IF($AG525&lt;TABLAS!$O$6,TABLAS!$P$6,IF($AG525&gt;TABLAS!$N$7,TABLAS!$P$7))))</f>
        <v>1</v>
      </c>
      <c r="AI525" s="255">
        <f>VLOOKUP($AH525,TABLAS!$P$4:$R$7,3,FALSE)</f>
        <v>3.4999999999999996E-3</v>
      </c>
      <c r="AJ525" s="255">
        <f>VLOOKUP($AH$3,TABLAS!$P$4:$R$7,2,FALSE)</f>
        <v>0</v>
      </c>
      <c r="AK525" s="280">
        <f t="shared" si="110"/>
        <v>-3.4999999999999996E-3</v>
      </c>
      <c r="AL525" s="44"/>
      <c r="AM525" s="44"/>
      <c r="AN525" s="281">
        <f t="shared" si="111"/>
        <v>0</v>
      </c>
      <c r="AO525" s="44"/>
      <c r="AP525" s="235">
        <f t="shared" si="112"/>
        <v>0</v>
      </c>
      <c r="AQ525" s="44"/>
      <c r="AR525" s="282">
        <f t="shared" si="113"/>
        <v>0</v>
      </c>
      <c r="AS525" s="283">
        <f t="shared" si="114"/>
        <v>0</v>
      </c>
      <c r="AT525" s="44"/>
      <c r="AU525" s="44"/>
      <c r="AV525" s="44"/>
      <c r="AW525" s="44"/>
      <c r="AX525" s="44"/>
      <c r="AY525" s="44"/>
      <c r="AZ525" s="44"/>
      <c r="BA525" s="44"/>
      <c r="BB525" s="44"/>
      <c r="BC525" s="44"/>
      <c r="BD525" s="44"/>
      <c r="BE525" s="44"/>
      <c r="BF525" s="44"/>
      <c r="BG525" s="44"/>
      <c r="BH525" s="44"/>
    </row>
    <row r="526" spans="1:60" ht="35.1" customHeight="1" thickBot="1" x14ac:dyDescent="0.45">
      <c r="A526" s="41">
        <f t="shared" si="115"/>
        <v>524</v>
      </c>
      <c r="B526" s="42">
        <f>Hoja2!B533</f>
        <v>0</v>
      </c>
      <c r="C526" s="14">
        <f>Hoja2!P533</f>
        <v>0</v>
      </c>
      <c r="D526" s="16">
        <f>Hoja2!C533</f>
        <v>0</v>
      </c>
      <c r="E526" s="15">
        <f>Hoja4!J533</f>
        <v>0</v>
      </c>
      <c r="F526" s="15">
        <f>Hoja4!N533</f>
        <v>0</v>
      </c>
      <c r="G526" s="15"/>
      <c r="H526" s="15">
        <f t="shared" si="104"/>
        <v>0</v>
      </c>
      <c r="I526" s="15">
        <f t="shared" si="105"/>
        <v>0</v>
      </c>
      <c r="J526" s="289" t="s">
        <v>209</v>
      </c>
      <c r="K526" s="44"/>
      <c r="L526" s="44"/>
      <c r="M526" s="44"/>
      <c r="N526" s="44"/>
      <c r="O526" s="44"/>
      <c r="P526" s="44"/>
      <c r="Q526" s="44"/>
      <c r="R526" s="44"/>
      <c r="S526" s="262">
        <f t="shared" si="106"/>
        <v>0</v>
      </c>
      <c r="T526" s="266" t="str">
        <f t="shared" si="107"/>
        <v>Economico</v>
      </c>
      <c r="U526">
        <f>VLOOKUP(T526,TABLAS!$J$4:$L$9,3,FALSE)</f>
        <v>1320</v>
      </c>
      <c r="V526">
        <f t="shared" si="116"/>
        <v>2026</v>
      </c>
      <c r="W526" t="str">
        <f>INICIO!$C$28</f>
        <v>2026</v>
      </c>
      <c r="X526" s="268">
        <f t="shared" si="108"/>
        <v>0</v>
      </c>
      <c r="Y526" s="269" t="str">
        <f>IF(X526&lt;TABLAS!$P$18,TABLAS!$Q$18,IF(X526&lt;TABLAS!$P$19,TABLAS!$Q$19,IF(X526&lt;TABLAS!$P$20,TABLAS!$Q$20,IF(X526&lt;TABLAS!$P$21,TABLAS!$Q$21,IF(X526&lt;TABLAS!$P$22,TABLAS!$Q$22,IF(X526&lt;TABLAS!$P$23,TABLAS!$Q$23,IF(X526&lt;TABLAS!$P$24,TABLAS!$Q$24,IF(X526&lt;TABLAS!$P$25,TABLAS!$Q$25,IF(X526&lt;TABLAS!$P$26,TABLAS!$Q$26,IF(X526&lt;TABLAS!$P$27,TABLAS!$Q$27,IF(X526&gt;=TABLAS!$O$28,TABLAS!$Q$28)))))))))))</f>
        <v>0 a 5</v>
      </c>
      <c r="Z526" s="262">
        <f>VLOOKUP(Y526,TABLAS!$J$18:$K$28,2,FALSE)</f>
        <v>1</v>
      </c>
      <c r="AA526" s="274" t="s">
        <v>262</v>
      </c>
      <c r="AB526" s="262">
        <f>VLOOKUP(AA526,TABLAS!$K$34:$L$39,2,FALSE)</f>
        <v>1</v>
      </c>
      <c r="AC526" s="262" t="str">
        <f>INICIO!$C$11</f>
        <v>ZONA 6</v>
      </c>
      <c r="AD526" s="263">
        <f>VLOOKUP(AC526,TABLAS!$V$18:$W$28,2,FALSE)</f>
        <v>1.1000000000000001</v>
      </c>
      <c r="AE526" s="44"/>
      <c r="AF526" s="44"/>
      <c r="AG526" s="279">
        <f t="shared" si="109"/>
        <v>0</v>
      </c>
      <c r="AH526" s="255">
        <f>IF($AG526&lt;TABLAS!$O$4,TABLAS!$P$4,IF($AG526&lt;TABLAS!$O$5,TABLAS!$P$5,IF($AG526&lt;TABLAS!$O$6,TABLAS!$P$6,IF($AG526&gt;TABLAS!$N$7,TABLAS!$P$7))))</f>
        <v>1</v>
      </c>
      <c r="AI526" s="255">
        <f>VLOOKUP($AH526,TABLAS!$P$4:$R$7,3,FALSE)</f>
        <v>3.4999999999999996E-3</v>
      </c>
      <c r="AJ526" s="255">
        <f>VLOOKUP($AH$3,TABLAS!$P$4:$R$7,2,FALSE)</f>
        <v>0</v>
      </c>
      <c r="AK526" s="280">
        <f t="shared" si="110"/>
        <v>-3.4999999999999996E-3</v>
      </c>
      <c r="AL526" s="44"/>
      <c r="AM526" s="44"/>
      <c r="AN526" s="281">
        <f t="shared" si="111"/>
        <v>0</v>
      </c>
      <c r="AO526" s="44"/>
      <c r="AP526" s="235">
        <f t="shared" si="112"/>
        <v>0</v>
      </c>
      <c r="AQ526" s="44"/>
      <c r="AR526" s="282">
        <f t="shared" si="113"/>
        <v>0</v>
      </c>
      <c r="AS526" s="283">
        <f t="shared" si="114"/>
        <v>0</v>
      </c>
      <c r="AT526" s="44"/>
      <c r="AU526" s="44"/>
      <c r="AV526" s="44"/>
      <c r="AW526" s="44"/>
      <c r="AX526" s="44"/>
      <c r="AY526" s="44"/>
      <c r="AZ526" s="44"/>
      <c r="BA526" s="44"/>
      <c r="BB526" s="44"/>
      <c r="BC526" s="44"/>
      <c r="BD526" s="44"/>
      <c r="BE526" s="44"/>
      <c r="BF526" s="44"/>
      <c r="BG526" s="44"/>
      <c r="BH526" s="44"/>
    </row>
    <row r="527" spans="1:60" ht="35.1" customHeight="1" thickBot="1" x14ac:dyDescent="0.45">
      <c r="A527" s="22">
        <f t="shared" si="115"/>
        <v>525</v>
      </c>
      <c r="B527" s="43">
        <f>Hoja2!B534</f>
        <v>0</v>
      </c>
      <c r="C527" s="38">
        <f>Hoja2!P534</f>
        <v>0</v>
      </c>
      <c r="D527" s="39">
        <f>Hoja2!C534</f>
        <v>0</v>
      </c>
      <c r="E527" s="40">
        <f>Hoja4!J534</f>
        <v>0</v>
      </c>
      <c r="F527" s="40">
        <f>Hoja4!N534</f>
        <v>0</v>
      </c>
      <c r="G527" s="40"/>
      <c r="H527" s="40">
        <f t="shared" si="104"/>
        <v>0</v>
      </c>
      <c r="I527" s="40">
        <f t="shared" si="105"/>
        <v>0</v>
      </c>
      <c r="J527" s="290" t="s">
        <v>209</v>
      </c>
      <c r="K527" s="44"/>
      <c r="L527" s="44"/>
      <c r="M527" s="44"/>
      <c r="N527" s="44"/>
      <c r="O527" s="44"/>
      <c r="P527" s="44"/>
      <c r="Q527" s="44"/>
      <c r="R527" s="44"/>
      <c r="S527" s="262">
        <f t="shared" si="106"/>
        <v>0</v>
      </c>
      <c r="T527" s="266" t="str">
        <f t="shared" si="107"/>
        <v>Economico</v>
      </c>
      <c r="U527">
        <f>VLOOKUP(T527,TABLAS!$J$4:$L$9,3,FALSE)</f>
        <v>1320</v>
      </c>
      <c r="V527">
        <f t="shared" si="116"/>
        <v>2026</v>
      </c>
      <c r="W527" t="str">
        <f>INICIO!$C$28</f>
        <v>2026</v>
      </c>
      <c r="X527" s="268">
        <f t="shared" si="108"/>
        <v>0</v>
      </c>
      <c r="Y527" s="269" t="str">
        <f>IF(X527&lt;TABLAS!$P$18,TABLAS!$Q$18,IF(X527&lt;TABLAS!$P$19,TABLAS!$Q$19,IF(X527&lt;TABLAS!$P$20,TABLAS!$Q$20,IF(X527&lt;TABLAS!$P$21,TABLAS!$Q$21,IF(X527&lt;TABLAS!$P$22,TABLAS!$Q$22,IF(X527&lt;TABLAS!$P$23,TABLAS!$Q$23,IF(X527&lt;TABLAS!$P$24,TABLAS!$Q$24,IF(X527&lt;TABLAS!$P$25,TABLAS!$Q$25,IF(X527&lt;TABLAS!$P$26,TABLAS!$Q$26,IF(X527&lt;TABLAS!$P$27,TABLAS!$Q$27,IF(X527&gt;=TABLAS!$O$28,TABLAS!$Q$28)))))))))))</f>
        <v>0 a 5</v>
      </c>
      <c r="Z527" s="262">
        <f>VLOOKUP(Y527,TABLAS!$J$18:$K$28,2,FALSE)</f>
        <v>1</v>
      </c>
      <c r="AA527" s="274" t="s">
        <v>262</v>
      </c>
      <c r="AB527" s="262">
        <f>VLOOKUP(AA527,TABLAS!$K$34:$L$39,2,FALSE)</f>
        <v>1</v>
      </c>
      <c r="AC527" s="262" t="str">
        <f>INICIO!$C$11</f>
        <v>ZONA 6</v>
      </c>
      <c r="AD527" s="263">
        <f>VLOOKUP(AC527,TABLAS!$V$18:$W$28,2,FALSE)</f>
        <v>1.1000000000000001</v>
      </c>
      <c r="AE527" s="44"/>
      <c r="AF527" s="44"/>
      <c r="AG527" s="279">
        <f t="shared" si="109"/>
        <v>0</v>
      </c>
      <c r="AH527" s="255">
        <f>IF($AG527&lt;TABLAS!$O$4,TABLAS!$P$4,IF($AG527&lt;TABLAS!$O$5,TABLAS!$P$5,IF($AG527&lt;TABLAS!$O$6,TABLAS!$P$6,IF($AG527&gt;TABLAS!$N$7,TABLAS!$P$7))))</f>
        <v>1</v>
      </c>
      <c r="AI527" s="255">
        <f>VLOOKUP($AH527,TABLAS!$P$4:$R$7,3,FALSE)</f>
        <v>3.4999999999999996E-3</v>
      </c>
      <c r="AJ527" s="255">
        <f>VLOOKUP($AH$3,TABLAS!$P$4:$R$7,2,FALSE)</f>
        <v>0</v>
      </c>
      <c r="AK527" s="280">
        <f t="shared" si="110"/>
        <v>-3.4999999999999996E-3</v>
      </c>
      <c r="AL527" s="44"/>
      <c r="AM527" s="44"/>
      <c r="AN527" s="281">
        <f t="shared" si="111"/>
        <v>0</v>
      </c>
      <c r="AO527" s="44"/>
      <c r="AP527" s="235">
        <f t="shared" si="112"/>
        <v>0</v>
      </c>
      <c r="AQ527" s="44"/>
      <c r="AR527" s="282">
        <f t="shared" si="113"/>
        <v>0</v>
      </c>
      <c r="AS527" s="283">
        <f t="shared" si="114"/>
        <v>0</v>
      </c>
      <c r="AT527" s="44"/>
      <c r="AU527" s="44"/>
      <c r="AV527" s="44"/>
      <c r="AW527" s="44"/>
      <c r="AX527" s="44"/>
      <c r="AY527" s="44"/>
      <c r="AZ527" s="44"/>
      <c r="BA527" s="44"/>
      <c r="BB527" s="44"/>
      <c r="BC527" s="44"/>
      <c r="BD527" s="44"/>
      <c r="BE527" s="44"/>
      <c r="BF527" s="44"/>
      <c r="BG527" s="44"/>
      <c r="BH527" s="44"/>
    </row>
    <row r="528" spans="1:60" ht="35.1" customHeight="1" thickBot="1" x14ac:dyDescent="0.45">
      <c r="A528" s="41">
        <f t="shared" si="115"/>
        <v>526</v>
      </c>
      <c r="B528" s="42">
        <f>Hoja2!B535</f>
        <v>0</v>
      </c>
      <c r="C528" s="14">
        <f>Hoja2!P535</f>
        <v>0</v>
      </c>
      <c r="D528" s="16">
        <f>Hoja2!C535</f>
        <v>0</v>
      </c>
      <c r="E528" s="15">
        <f>Hoja4!J535</f>
        <v>0</v>
      </c>
      <c r="F528" s="15">
        <f>Hoja4!N535</f>
        <v>0</v>
      </c>
      <c r="G528" s="15"/>
      <c r="H528" s="15">
        <f t="shared" si="104"/>
        <v>0</v>
      </c>
      <c r="I528" s="15">
        <f t="shared" si="105"/>
        <v>0</v>
      </c>
      <c r="J528" s="289" t="s">
        <v>209</v>
      </c>
      <c r="K528" s="44"/>
      <c r="L528" s="44"/>
      <c r="M528" s="44"/>
      <c r="N528" s="44"/>
      <c r="O528" s="44"/>
      <c r="P528" s="44"/>
      <c r="Q528" s="44"/>
      <c r="R528" s="44"/>
      <c r="S528" s="262">
        <f t="shared" si="106"/>
        <v>0</v>
      </c>
      <c r="T528" s="266" t="str">
        <f t="shared" si="107"/>
        <v>Economico</v>
      </c>
      <c r="U528">
        <f>VLOOKUP(T528,TABLAS!$J$4:$L$9,3,FALSE)</f>
        <v>1320</v>
      </c>
      <c r="V528">
        <f t="shared" si="116"/>
        <v>2026</v>
      </c>
      <c r="W528" t="str">
        <f>INICIO!$C$28</f>
        <v>2026</v>
      </c>
      <c r="X528" s="268">
        <f t="shared" si="108"/>
        <v>0</v>
      </c>
      <c r="Y528" s="269" t="str">
        <f>IF(X528&lt;TABLAS!$P$18,TABLAS!$Q$18,IF(X528&lt;TABLAS!$P$19,TABLAS!$Q$19,IF(X528&lt;TABLAS!$P$20,TABLAS!$Q$20,IF(X528&lt;TABLAS!$P$21,TABLAS!$Q$21,IF(X528&lt;TABLAS!$P$22,TABLAS!$Q$22,IF(X528&lt;TABLAS!$P$23,TABLAS!$Q$23,IF(X528&lt;TABLAS!$P$24,TABLAS!$Q$24,IF(X528&lt;TABLAS!$P$25,TABLAS!$Q$25,IF(X528&lt;TABLAS!$P$26,TABLAS!$Q$26,IF(X528&lt;TABLAS!$P$27,TABLAS!$Q$27,IF(X528&gt;=TABLAS!$O$28,TABLAS!$Q$28)))))))))))</f>
        <v>0 a 5</v>
      </c>
      <c r="Z528" s="262">
        <f>VLOOKUP(Y528,TABLAS!$J$18:$K$28,2,FALSE)</f>
        <v>1</v>
      </c>
      <c r="AA528" s="274" t="s">
        <v>262</v>
      </c>
      <c r="AB528" s="262">
        <f>VLOOKUP(AA528,TABLAS!$K$34:$L$39,2,FALSE)</f>
        <v>1</v>
      </c>
      <c r="AC528" s="262" t="str">
        <f>INICIO!$C$11</f>
        <v>ZONA 6</v>
      </c>
      <c r="AD528" s="263">
        <f>VLOOKUP(AC528,TABLAS!$V$18:$W$28,2,FALSE)</f>
        <v>1.1000000000000001</v>
      </c>
      <c r="AE528" s="44"/>
      <c r="AF528" s="44"/>
      <c r="AG528" s="279">
        <f t="shared" si="109"/>
        <v>0</v>
      </c>
      <c r="AH528" s="255">
        <f>IF($AG528&lt;TABLAS!$O$4,TABLAS!$P$4,IF($AG528&lt;TABLAS!$O$5,TABLAS!$P$5,IF($AG528&lt;TABLAS!$O$6,TABLAS!$P$6,IF($AG528&gt;TABLAS!$N$7,TABLAS!$P$7))))</f>
        <v>1</v>
      </c>
      <c r="AI528" s="255">
        <f>VLOOKUP($AH528,TABLAS!$P$4:$R$7,3,FALSE)</f>
        <v>3.4999999999999996E-3</v>
      </c>
      <c r="AJ528" s="255">
        <f>VLOOKUP($AH$3,TABLAS!$P$4:$R$7,2,FALSE)</f>
        <v>0</v>
      </c>
      <c r="AK528" s="280">
        <f t="shared" si="110"/>
        <v>-3.4999999999999996E-3</v>
      </c>
      <c r="AL528" s="44"/>
      <c r="AM528" s="44"/>
      <c r="AN528" s="281">
        <f t="shared" si="111"/>
        <v>0</v>
      </c>
      <c r="AO528" s="44"/>
      <c r="AP528" s="235">
        <f t="shared" si="112"/>
        <v>0</v>
      </c>
      <c r="AQ528" s="44"/>
      <c r="AR528" s="282">
        <f t="shared" si="113"/>
        <v>0</v>
      </c>
      <c r="AS528" s="283">
        <f t="shared" si="114"/>
        <v>0</v>
      </c>
      <c r="AT528" s="44"/>
      <c r="AU528" s="44"/>
      <c r="AV528" s="44"/>
      <c r="AW528" s="44"/>
      <c r="AX528" s="44"/>
      <c r="AY528" s="44"/>
      <c r="AZ528" s="44"/>
      <c r="BA528" s="44"/>
      <c r="BB528" s="44"/>
      <c r="BC528" s="44"/>
      <c r="BD528" s="44"/>
      <c r="BE528" s="44"/>
      <c r="BF528" s="44"/>
      <c r="BG528" s="44"/>
      <c r="BH528" s="44"/>
    </row>
    <row r="529" spans="1:60" ht="35.1" customHeight="1" thickBot="1" x14ac:dyDescent="0.45">
      <c r="A529" s="41">
        <f t="shared" si="115"/>
        <v>527</v>
      </c>
      <c r="B529" s="42">
        <f>Hoja2!B536</f>
        <v>0</v>
      </c>
      <c r="C529" s="14">
        <f>Hoja2!P536</f>
        <v>0</v>
      </c>
      <c r="D529" s="16">
        <f>Hoja2!C536</f>
        <v>0</v>
      </c>
      <c r="E529" s="15">
        <f>Hoja4!J536</f>
        <v>0</v>
      </c>
      <c r="F529" s="15">
        <f>Hoja4!N536</f>
        <v>0</v>
      </c>
      <c r="G529" s="15"/>
      <c r="H529" s="15">
        <f t="shared" si="104"/>
        <v>0</v>
      </c>
      <c r="I529" s="15">
        <f t="shared" si="105"/>
        <v>0</v>
      </c>
      <c r="J529" s="289" t="s">
        <v>209</v>
      </c>
      <c r="K529" s="44"/>
      <c r="L529" s="44"/>
      <c r="M529" s="44"/>
      <c r="N529" s="44"/>
      <c r="O529" s="44"/>
      <c r="P529" s="44"/>
      <c r="Q529" s="44"/>
      <c r="R529" s="44"/>
      <c r="S529" s="262">
        <f t="shared" si="106"/>
        <v>0</v>
      </c>
      <c r="T529" s="266" t="str">
        <f t="shared" si="107"/>
        <v>Economico</v>
      </c>
      <c r="U529">
        <f>VLOOKUP(T529,TABLAS!$J$4:$L$9,3,FALSE)</f>
        <v>1320</v>
      </c>
      <c r="V529">
        <f t="shared" si="116"/>
        <v>2026</v>
      </c>
      <c r="W529" t="str">
        <f>INICIO!$C$28</f>
        <v>2026</v>
      </c>
      <c r="X529" s="268">
        <f t="shared" si="108"/>
        <v>0</v>
      </c>
      <c r="Y529" s="269" t="str">
        <f>IF(X529&lt;TABLAS!$P$18,TABLAS!$Q$18,IF(X529&lt;TABLAS!$P$19,TABLAS!$Q$19,IF(X529&lt;TABLAS!$P$20,TABLAS!$Q$20,IF(X529&lt;TABLAS!$P$21,TABLAS!$Q$21,IF(X529&lt;TABLAS!$P$22,TABLAS!$Q$22,IF(X529&lt;TABLAS!$P$23,TABLAS!$Q$23,IF(X529&lt;TABLAS!$P$24,TABLAS!$Q$24,IF(X529&lt;TABLAS!$P$25,TABLAS!$Q$25,IF(X529&lt;TABLAS!$P$26,TABLAS!$Q$26,IF(X529&lt;TABLAS!$P$27,TABLAS!$Q$27,IF(X529&gt;=TABLAS!$O$28,TABLAS!$Q$28)))))))))))</f>
        <v>0 a 5</v>
      </c>
      <c r="Z529" s="262">
        <f>VLOOKUP(Y529,TABLAS!$J$18:$K$28,2,FALSE)</f>
        <v>1</v>
      </c>
      <c r="AA529" s="274" t="s">
        <v>262</v>
      </c>
      <c r="AB529" s="262">
        <f>VLOOKUP(AA529,TABLAS!$K$34:$L$39,2,FALSE)</f>
        <v>1</v>
      </c>
      <c r="AC529" s="262" t="str">
        <f>INICIO!$C$11</f>
        <v>ZONA 6</v>
      </c>
      <c r="AD529" s="263">
        <f>VLOOKUP(AC529,TABLAS!$V$18:$W$28,2,FALSE)</f>
        <v>1.1000000000000001</v>
      </c>
      <c r="AE529" s="44"/>
      <c r="AF529" s="44"/>
      <c r="AG529" s="279">
        <f t="shared" si="109"/>
        <v>0</v>
      </c>
      <c r="AH529" s="255">
        <f>IF($AG529&lt;TABLAS!$O$4,TABLAS!$P$4,IF($AG529&lt;TABLAS!$O$5,TABLAS!$P$5,IF($AG529&lt;TABLAS!$O$6,TABLAS!$P$6,IF($AG529&gt;TABLAS!$N$7,TABLAS!$P$7))))</f>
        <v>1</v>
      </c>
      <c r="AI529" s="255">
        <f>VLOOKUP($AH529,TABLAS!$P$4:$R$7,3,FALSE)</f>
        <v>3.4999999999999996E-3</v>
      </c>
      <c r="AJ529" s="255">
        <f>VLOOKUP($AH$3,TABLAS!$P$4:$R$7,2,FALSE)</f>
        <v>0</v>
      </c>
      <c r="AK529" s="280">
        <f t="shared" si="110"/>
        <v>-3.4999999999999996E-3</v>
      </c>
      <c r="AL529" s="44"/>
      <c r="AM529" s="44"/>
      <c r="AN529" s="281">
        <f t="shared" si="111"/>
        <v>0</v>
      </c>
      <c r="AO529" s="44"/>
      <c r="AP529" s="235">
        <f t="shared" si="112"/>
        <v>0</v>
      </c>
      <c r="AQ529" s="44"/>
      <c r="AR529" s="282">
        <f t="shared" si="113"/>
        <v>0</v>
      </c>
      <c r="AS529" s="283">
        <f t="shared" si="114"/>
        <v>0</v>
      </c>
      <c r="AT529" s="44"/>
      <c r="AU529" s="44"/>
      <c r="AV529" s="44"/>
      <c r="AW529" s="44"/>
      <c r="AX529" s="44"/>
      <c r="AY529" s="44"/>
      <c r="AZ529" s="44"/>
      <c r="BA529" s="44"/>
      <c r="BB529" s="44"/>
      <c r="BC529" s="44"/>
      <c r="BD529" s="44"/>
      <c r="BE529" s="44"/>
      <c r="BF529" s="44"/>
      <c r="BG529" s="44"/>
      <c r="BH529" s="44"/>
    </row>
    <row r="530" spans="1:60" ht="35.1" customHeight="1" thickBot="1" x14ac:dyDescent="0.45">
      <c r="A530" s="41">
        <f t="shared" si="115"/>
        <v>528</v>
      </c>
      <c r="B530" s="42">
        <f>Hoja2!B537</f>
        <v>0</v>
      </c>
      <c r="C530" s="14">
        <f>Hoja2!P537</f>
        <v>0</v>
      </c>
      <c r="D530" s="16">
        <f>Hoja2!C537</f>
        <v>0</v>
      </c>
      <c r="E530" s="15">
        <f>Hoja4!J537</f>
        <v>0</v>
      </c>
      <c r="F530" s="15">
        <f>Hoja4!N537</f>
        <v>0</v>
      </c>
      <c r="G530" s="15"/>
      <c r="H530" s="15">
        <f t="shared" si="104"/>
        <v>0</v>
      </c>
      <c r="I530" s="15">
        <f t="shared" si="105"/>
        <v>0</v>
      </c>
      <c r="J530" s="289" t="s">
        <v>209</v>
      </c>
      <c r="K530" s="44"/>
      <c r="L530" s="44"/>
      <c r="M530" s="44"/>
      <c r="N530" s="44"/>
      <c r="O530" s="44"/>
      <c r="P530" s="44"/>
      <c r="Q530" s="44"/>
      <c r="R530" s="44"/>
      <c r="S530" s="262">
        <f t="shared" si="106"/>
        <v>0</v>
      </c>
      <c r="T530" s="266" t="str">
        <f t="shared" si="107"/>
        <v>Economico</v>
      </c>
      <c r="U530">
        <f>VLOOKUP(T530,TABLAS!$J$4:$L$9,3,FALSE)</f>
        <v>1320</v>
      </c>
      <c r="V530">
        <f t="shared" si="116"/>
        <v>2026</v>
      </c>
      <c r="W530" t="str">
        <f>INICIO!$C$28</f>
        <v>2026</v>
      </c>
      <c r="X530" s="268">
        <f t="shared" si="108"/>
        <v>0</v>
      </c>
      <c r="Y530" s="269" t="str">
        <f>IF(X530&lt;TABLAS!$P$18,TABLAS!$Q$18,IF(X530&lt;TABLAS!$P$19,TABLAS!$Q$19,IF(X530&lt;TABLAS!$P$20,TABLAS!$Q$20,IF(X530&lt;TABLAS!$P$21,TABLAS!$Q$21,IF(X530&lt;TABLAS!$P$22,TABLAS!$Q$22,IF(X530&lt;TABLAS!$P$23,TABLAS!$Q$23,IF(X530&lt;TABLAS!$P$24,TABLAS!$Q$24,IF(X530&lt;TABLAS!$P$25,TABLAS!$Q$25,IF(X530&lt;TABLAS!$P$26,TABLAS!$Q$26,IF(X530&lt;TABLAS!$P$27,TABLAS!$Q$27,IF(X530&gt;=TABLAS!$O$28,TABLAS!$Q$28)))))))))))</f>
        <v>0 a 5</v>
      </c>
      <c r="Z530" s="262">
        <f>VLOOKUP(Y530,TABLAS!$J$18:$K$28,2,FALSE)</f>
        <v>1</v>
      </c>
      <c r="AA530" s="274" t="s">
        <v>262</v>
      </c>
      <c r="AB530" s="262">
        <f>VLOOKUP(AA530,TABLAS!$K$34:$L$39,2,FALSE)</f>
        <v>1</v>
      </c>
      <c r="AC530" s="262" t="str">
        <f>INICIO!$C$11</f>
        <v>ZONA 6</v>
      </c>
      <c r="AD530" s="263">
        <f>VLOOKUP(AC530,TABLAS!$V$18:$W$28,2,FALSE)</f>
        <v>1.1000000000000001</v>
      </c>
      <c r="AE530" s="44"/>
      <c r="AF530" s="44"/>
      <c r="AG530" s="279">
        <f t="shared" si="109"/>
        <v>0</v>
      </c>
      <c r="AH530" s="255">
        <f>IF($AG530&lt;TABLAS!$O$4,TABLAS!$P$4,IF($AG530&lt;TABLAS!$O$5,TABLAS!$P$5,IF($AG530&lt;TABLAS!$O$6,TABLAS!$P$6,IF($AG530&gt;TABLAS!$N$7,TABLAS!$P$7))))</f>
        <v>1</v>
      </c>
      <c r="AI530" s="255">
        <f>VLOOKUP($AH530,TABLAS!$P$4:$R$7,3,FALSE)</f>
        <v>3.4999999999999996E-3</v>
      </c>
      <c r="AJ530" s="255">
        <f>VLOOKUP($AH$3,TABLAS!$P$4:$R$7,2,FALSE)</f>
        <v>0</v>
      </c>
      <c r="AK530" s="280">
        <f t="shared" si="110"/>
        <v>-3.4999999999999996E-3</v>
      </c>
      <c r="AL530" s="44"/>
      <c r="AM530" s="44"/>
      <c r="AN530" s="281">
        <f t="shared" si="111"/>
        <v>0</v>
      </c>
      <c r="AO530" s="44"/>
      <c r="AP530" s="235">
        <f t="shared" si="112"/>
        <v>0</v>
      </c>
      <c r="AQ530" s="44"/>
      <c r="AR530" s="282">
        <f t="shared" si="113"/>
        <v>0</v>
      </c>
      <c r="AS530" s="283">
        <f t="shared" si="114"/>
        <v>0</v>
      </c>
      <c r="AT530" s="44"/>
      <c r="AU530" s="44"/>
      <c r="AV530" s="44"/>
      <c r="AW530" s="44"/>
      <c r="AX530" s="44"/>
      <c r="AY530" s="44"/>
      <c r="AZ530" s="44"/>
      <c r="BA530" s="44"/>
      <c r="BB530" s="44"/>
      <c r="BC530" s="44"/>
      <c r="BD530" s="44"/>
      <c r="BE530" s="44"/>
      <c r="BF530" s="44"/>
      <c r="BG530" s="44"/>
      <c r="BH530" s="44"/>
    </row>
    <row r="531" spans="1:60" ht="35.1" customHeight="1" thickBot="1" x14ac:dyDescent="0.45">
      <c r="A531" s="41">
        <f t="shared" si="115"/>
        <v>529</v>
      </c>
      <c r="B531" s="42">
        <f>Hoja2!B538</f>
        <v>0</v>
      </c>
      <c r="C531" s="14">
        <f>Hoja2!P538</f>
        <v>0</v>
      </c>
      <c r="D531" s="16">
        <f>Hoja2!C538</f>
        <v>0</v>
      </c>
      <c r="E531" s="15">
        <f>Hoja4!J538</f>
        <v>0</v>
      </c>
      <c r="F531" s="15">
        <f>Hoja4!N538</f>
        <v>0</v>
      </c>
      <c r="G531" s="15"/>
      <c r="H531" s="15">
        <f t="shared" si="104"/>
        <v>0</v>
      </c>
      <c r="I531" s="15">
        <f t="shared" si="105"/>
        <v>0</v>
      </c>
      <c r="J531" s="289" t="s">
        <v>209</v>
      </c>
      <c r="K531" s="44"/>
      <c r="L531" s="44"/>
      <c r="M531" s="44"/>
      <c r="N531" s="44"/>
      <c r="O531" s="44"/>
      <c r="P531" s="44"/>
      <c r="Q531" s="44"/>
      <c r="R531" s="44"/>
      <c r="S531" s="262">
        <f t="shared" si="106"/>
        <v>0</v>
      </c>
      <c r="T531" s="266" t="str">
        <f t="shared" si="107"/>
        <v>Economico</v>
      </c>
      <c r="U531">
        <f>VLOOKUP(T531,TABLAS!$J$4:$L$9,3,FALSE)</f>
        <v>1320</v>
      </c>
      <c r="V531">
        <f t="shared" si="116"/>
        <v>2026</v>
      </c>
      <c r="W531" t="str">
        <f>INICIO!$C$28</f>
        <v>2026</v>
      </c>
      <c r="X531" s="268">
        <f t="shared" si="108"/>
        <v>0</v>
      </c>
      <c r="Y531" s="269" t="str">
        <f>IF(X531&lt;TABLAS!$P$18,TABLAS!$Q$18,IF(X531&lt;TABLAS!$P$19,TABLAS!$Q$19,IF(X531&lt;TABLAS!$P$20,TABLAS!$Q$20,IF(X531&lt;TABLAS!$P$21,TABLAS!$Q$21,IF(X531&lt;TABLAS!$P$22,TABLAS!$Q$22,IF(X531&lt;TABLAS!$P$23,TABLAS!$Q$23,IF(X531&lt;TABLAS!$P$24,TABLAS!$Q$24,IF(X531&lt;TABLAS!$P$25,TABLAS!$Q$25,IF(X531&lt;TABLAS!$P$26,TABLAS!$Q$26,IF(X531&lt;TABLAS!$P$27,TABLAS!$Q$27,IF(X531&gt;=TABLAS!$O$28,TABLAS!$Q$28)))))))))))</f>
        <v>0 a 5</v>
      </c>
      <c r="Z531" s="262">
        <f>VLOOKUP(Y531,TABLAS!$J$18:$K$28,2,FALSE)</f>
        <v>1</v>
      </c>
      <c r="AA531" s="274" t="s">
        <v>262</v>
      </c>
      <c r="AB531" s="262">
        <f>VLOOKUP(AA531,TABLAS!$K$34:$L$39,2,FALSE)</f>
        <v>1</v>
      </c>
      <c r="AC531" s="262" t="str">
        <f>INICIO!$C$11</f>
        <v>ZONA 6</v>
      </c>
      <c r="AD531" s="263">
        <f>VLOOKUP(AC531,TABLAS!$V$18:$W$28,2,FALSE)</f>
        <v>1.1000000000000001</v>
      </c>
      <c r="AE531" s="44"/>
      <c r="AF531" s="44"/>
      <c r="AG531" s="279">
        <f t="shared" si="109"/>
        <v>0</v>
      </c>
      <c r="AH531" s="255">
        <f>IF($AG531&lt;TABLAS!$O$4,TABLAS!$P$4,IF($AG531&lt;TABLAS!$O$5,TABLAS!$P$5,IF($AG531&lt;TABLAS!$O$6,TABLAS!$P$6,IF($AG531&gt;TABLAS!$N$7,TABLAS!$P$7))))</f>
        <v>1</v>
      </c>
      <c r="AI531" s="255">
        <f>VLOOKUP($AH531,TABLAS!$P$4:$R$7,3,FALSE)</f>
        <v>3.4999999999999996E-3</v>
      </c>
      <c r="AJ531" s="255">
        <f>VLOOKUP($AH$3,TABLAS!$P$4:$R$7,2,FALSE)</f>
        <v>0</v>
      </c>
      <c r="AK531" s="280">
        <f t="shared" si="110"/>
        <v>-3.4999999999999996E-3</v>
      </c>
      <c r="AL531" s="44"/>
      <c r="AM531" s="44"/>
      <c r="AN531" s="281">
        <f t="shared" si="111"/>
        <v>0</v>
      </c>
      <c r="AO531" s="44"/>
      <c r="AP531" s="235">
        <f t="shared" si="112"/>
        <v>0</v>
      </c>
      <c r="AQ531" s="44"/>
      <c r="AR531" s="282">
        <f t="shared" si="113"/>
        <v>0</v>
      </c>
      <c r="AS531" s="283">
        <f t="shared" si="114"/>
        <v>0</v>
      </c>
      <c r="AT531" s="44"/>
      <c r="AU531" s="44"/>
      <c r="AV531" s="44"/>
      <c r="AW531" s="44"/>
      <c r="AX531" s="44"/>
      <c r="AY531" s="44"/>
      <c r="AZ531" s="44"/>
      <c r="BA531" s="44"/>
      <c r="BB531" s="44"/>
      <c r="BC531" s="44"/>
      <c r="BD531" s="44"/>
      <c r="BE531" s="44"/>
      <c r="BF531" s="44"/>
      <c r="BG531" s="44"/>
      <c r="BH531" s="44"/>
    </row>
    <row r="532" spans="1:60" ht="35.1" customHeight="1" thickBot="1" x14ac:dyDescent="0.45">
      <c r="A532" s="22">
        <f t="shared" si="115"/>
        <v>530</v>
      </c>
      <c r="B532" s="43">
        <f>Hoja2!B539</f>
        <v>0</v>
      </c>
      <c r="C532" s="38">
        <f>Hoja2!P539</f>
        <v>0</v>
      </c>
      <c r="D532" s="39">
        <f>Hoja2!C539</f>
        <v>0</v>
      </c>
      <c r="E532" s="40">
        <f>Hoja4!J539</f>
        <v>0</v>
      </c>
      <c r="F532" s="40">
        <f>Hoja4!N539</f>
        <v>0</v>
      </c>
      <c r="G532" s="40"/>
      <c r="H532" s="40">
        <f t="shared" si="104"/>
        <v>0</v>
      </c>
      <c r="I532" s="40">
        <f t="shared" si="105"/>
        <v>0</v>
      </c>
      <c r="J532" s="290" t="s">
        <v>209</v>
      </c>
      <c r="K532" s="44"/>
      <c r="L532" s="44"/>
      <c r="M532" s="44"/>
      <c r="N532" s="44"/>
      <c r="O532" s="44"/>
      <c r="P532" s="44"/>
      <c r="Q532" s="44"/>
      <c r="R532" s="44"/>
      <c r="S532" s="262">
        <f t="shared" si="106"/>
        <v>0</v>
      </c>
      <c r="T532" s="266" t="str">
        <f t="shared" si="107"/>
        <v>Economico</v>
      </c>
      <c r="U532">
        <f>VLOOKUP(T532,TABLAS!$J$4:$L$9,3,FALSE)</f>
        <v>1320</v>
      </c>
      <c r="V532">
        <f t="shared" si="116"/>
        <v>2026</v>
      </c>
      <c r="W532" t="str">
        <f>INICIO!$C$28</f>
        <v>2026</v>
      </c>
      <c r="X532" s="268">
        <f t="shared" si="108"/>
        <v>0</v>
      </c>
      <c r="Y532" s="269" t="str">
        <f>IF(X532&lt;TABLAS!$P$18,TABLAS!$Q$18,IF(X532&lt;TABLAS!$P$19,TABLAS!$Q$19,IF(X532&lt;TABLAS!$P$20,TABLAS!$Q$20,IF(X532&lt;TABLAS!$P$21,TABLAS!$Q$21,IF(X532&lt;TABLAS!$P$22,TABLAS!$Q$22,IF(X532&lt;TABLAS!$P$23,TABLAS!$Q$23,IF(X532&lt;TABLAS!$P$24,TABLAS!$Q$24,IF(X532&lt;TABLAS!$P$25,TABLAS!$Q$25,IF(X532&lt;TABLAS!$P$26,TABLAS!$Q$26,IF(X532&lt;TABLAS!$P$27,TABLAS!$Q$27,IF(X532&gt;=TABLAS!$O$28,TABLAS!$Q$28)))))))))))</f>
        <v>0 a 5</v>
      </c>
      <c r="Z532" s="262">
        <f>VLOOKUP(Y532,TABLAS!$J$18:$K$28,2,FALSE)</f>
        <v>1</v>
      </c>
      <c r="AA532" s="274" t="s">
        <v>262</v>
      </c>
      <c r="AB532" s="262">
        <f>VLOOKUP(AA532,TABLAS!$K$34:$L$39,2,FALSE)</f>
        <v>1</v>
      </c>
      <c r="AC532" s="262" t="str">
        <f>INICIO!$C$11</f>
        <v>ZONA 6</v>
      </c>
      <c r="AD532" s="263">
        <f>VLOOKUP(AC532,TABLAS!$V$18:$W$28,2,FALSE)</f>
        <v>1.1000000000000001</v>
      </c>
      <c r="AE532" s="44"/>
      <c r="AF532" s="44"/>
      <c r="AG532" s="279">
        <f t="shared" si="109"/>
        <v>0</v>
      </c>
      <c r="AH532" s="255">
        <f>IF($AG532&lt;TABLAS!$O$4,TABLAS!$P$4,IF($AG532&lt;TABLAS!$O$5,TABLAS!$P$5,IF($AG532&lt;TABLAS!$O$6,TABLAS!$P$6,IF($AG532&gt;TABLAS!$N$7,TABLAS!$P$7))))</f>
        <v>1</v>
      </c>
      <c r="AI532" s="255">
        <f>VLOOKUP($AH532,TABLAS!$P$4:$R$7,3,FALSE)</f>
        <v>3.4999999999999996E-3</v>
      </c>
      <c r="AJ532" s="255">
        <f>VLOOKUP($AH$3,TABLAS!$P$4:$R$7,2,FALSE)</f>
        <v>0</v>
      </c>
      <c r="AK532" s="280">
        <f t="shared" si="110"/>
        <v>-3.4999999999999996E-3</v>
      </c>
      <c r="AL532" s="44"/>
      <c r="AM532" s="44"/>
      <c r="AN532" s="281">
        <f t="shared" si="111"/>
        <v>0</v>
      </c>
      <c r="AO532" s="44"/>
      <c r="AP532" s="235">
        <f t="shared" si="112"/>
        <v>0</v>
      </c>
      <c r="AQ532" s="44"/>
      <c r="AR532" s="282">
        <f t="shared" si="113"/>
        <v>0</v>
      </c>
      <c r="AS532" s="283">
        <f t="shared" si="114"/>
        <v>0</v>
      </c>
      <c r="AT532" s="44"/>
      <c r="AU532" s="44"/>
      <c r="AV532" s="44"/>
      <c r="AW532" s="44"/>
      <c r="AX532" s="44"/>
      <c r="AY532" s="44"/>
      <c r="AZ532" s="44"/>
      <c r="BA532" s="44"/>
      <c r="BB532" s="44"/>
      <c r="BC532" s="44"/>
      <c r="BD532" s="44"/>
      <c r="BE532" s="44"/>
      <c r="BF532" s="44"/>
      <c r="BG532" s="44"/>
      <c r="BH532" s="44"/>
    </row>
    <row r="533" spans="1:60" ht="35.1" customHeight="1" thickBot="1" x14ac:dyDescent="0.45">
      <c r="A533" s="41">
        <f t="shared" si="115"/>
        <v>531</v>
      </c>
      <c r="B533" s="42">
        <f>Hoja2!B540</f>
        <v>0</v>
      </c>
      <c r="C533" s="14">
        <f>Hoja2!P540</f>
        <v>0</v>
      </c>
      <c r="D533" s="16">
        <f>Hoja2!C540</f>
        <v>0</v>
      </c>
      <c r="E533" s="15">
        <f>Hoja4!J540</f>
        <v>0</v>
      </c>
      <c r="F533" s="15">
        <f>Hoja4!N540</f>
        <v>0</v>
      </c>
      <c r="G533" s="15"/>
      <c r="H533" s="15">
        <f t="shared" si="104"/>
        <v>0</v>
      </c>
      <c r="I533" s="15">
        <f t="shared" si="105"/>
        <v>0</v>
      </c>
      <c r="J533" s="289" t="s">
        <v>209</v>
      </c>
      <c r="K533" s="44"/>
      <c r="L533" s="44"/>
      <c r="M533" s="44"/>
      <c r="N533" s="44"/>
      <c r="O533" s="44"/>
      <c r="P533" s="44"/>
      <c r="Q533" s="44"/>
      <c r="R533" s="44"/>
      <c r="S533" s="262">
        <f t="shared" si="106"/>
        <v>0</v>
      </c>
      <c r="T533" s="266" t="str">
        <f t="shared" si="107"/>
        <v>Economico</v>
      </c>
      <c r="U533">
        <f>VLOOKUP(T533,TABLAS!$J$4:$L$9,3,FALSE)</f>
        <v>1320</v>
      </c>
      <c r="V533">
        <f t="shared" si="116"/>
        <v>2026</v>
      </c>
      <c r="W533" t="str">
        <f>INICIO!$C$28</f>
        <v>2026</v>
      </c>
      <c r="X533" s="268">
        <f t="shared" si="108"/>
        <v>0</v>
      </c>
      <c r="Y533" s="269" t="str">
        <f>IF(X533&lt;TABLAS!$P$18,TABLAS!$Q$18,IF(X533&lt;TABLAS!$P$19,TABLAS!$Q$19,IF(X533&lt;TABLAS!$P$20,TABLAS!$Q$20,IF(X533&lt;TABLAS!$P$21,TABLAS!$Q$21,IF(X533&lt;TABLAS!$P$22,TABLAS!$Q$22,IF(X533&lt;TABLAS!$P$23,TABLAS!$Q$23,IF(X533&lt;TABLAS!$P$24,TABLAS!$Q$24,IF(X533&lt;TABLAS!$P$25,TABLAS!$Q$25,IF(X533&lt;TABLAS!$P$26,TABLAS!$Q$26,IF(X533&lt;TABLAS!$P$27,TABLAS!$Q$27,IF(X533&gt;=TABLAS!$O$28,TABLAS!$Q$28)))))))))))</f>
        <v>0 a 5</v>
      </c>
      <c r="Z533" s="262">
        <f>VLOOKUP(Y533,TABLAS!$J$18:$K$28,2,FALSE)</f>
        <v>1</v>
      </c>
      <c r="AA533" s="274" t="s">
        <v>262</v>
      </c>
      <c r="AB533" s="262">
        <f>VLOOKUP(AA533,TABLAS!$K$34:$L$39,2,FALSE)</f>
        <v>1</v>
      </c>
      <c r="AC533" s="262" t="str">
        <f>INICIO!$C$11</f>
        <v>ZONA 6</v>
      </c>
      <c r="AD533" s="263">
        <f>VLOOKUP(AC533,TABLAS!$V$18:$W$28,2,FALSE)</f>
        <v>1.1000000000000001</v>
      </c>
      <c r="AE533" s="44"/>
      <c r="AF533" s="44"/>
      <c r="AG533" s="279">
        <f t="shared" si="109"/>
        <v>0</v>
      </c>
      <c r="AH533" s="255">
        <f>IF($AG533&lt;TABLAS!$O$4,TABLAS!$P$4,IF($AG533&lt;TABLAS!$O$5,TABLAS!$P$5,IF($AG533&lt;TABLAS!$O$6,TABLAS!$P$6,IF($AG533&gt;TABLAS!$N$7,TABLAS!$P$7))))</f>
        <v>1</v>
      </c>
      <c r="AI533" s="255">
        <f>VLOOKUP($AH533,TABLAS!$P$4:$R$7,3,FALSE)</f>
        <v>3.4999999999999996E-3</v>
      </c>
      <c r="AJ533" s="255">
        <f>VLOOKUP($AH$3,TABLAS!$P$4:$R$7,2,FALSE)</f>
        <v>0</v>
      </c>
      <c r="AK533" s="280">
        <f t="shared" si="110"/>
        <v>-3.4999999999999996E-3</v>
      </c>
      <c r="AL533" s="44"/>
      <c r="AM533" s="44"/>
      <c r="AN533" s="281">
        <f t="shared" si="111"/>
        <v>0</v>
      </c>
      <c r="AO533" s="44"/>
      <c r="AP533" s="235">
        <f t="shared" si="112"/>
        <v>0</v>
      </c>
      <c r="AQ533" s="44"/>
      <c r="AR533" s="282">
        <f t="shared" si="113"/>
        <v>0</v>
      </c>
      <c r="AS533" s="283">
        <f t="shared" si="114"/>
        <v>0</v>
      </c>
      <c r="AT533" s="44"/>
      <c r="AU533" s="44"/>
      <c r="AV533" s="44"/>
      <c r="AW533" s="44"/>
      <c r="AX533" s="44"/>
      <c r="AY533" s="44"/>
      <c r="AZ533" s="44"/>
      <c r="BA533" s="44"/>
      <c r="BB533" s="44"/>
      <c r="BC533" s="44"/>
      <c r="BD533" s="44"/>
      <c r="BE533" s="44"/>
      <c r="BF533" s="44"/>
      <c r="BG533" s="44"/>
      <c r="BH533" s="44"/>
    </row>
    <row r="534" spans="1:60" ht="35.1" customHeight="1" thickBot="1" x14ac:dyDescent="0.45">
      <c r="A534" s="41">
        <f t="shared" si="115"/>
        <v>532</v>
      </c>
      <c r="B534" s="42">
        <f>Hoja2!B541</f>
        <v>0</v>
      </c>
      <c r="C534" s="14">
        <f>Hoja2!P541</f>
        <v>0</v>
      </c>
      <c r="D534" s="16">
        <f>Hoja2!C541</f>
        <v>0</v>
      </c>
      <c r="E534" s="15">
        <f>Hoja4!J541</f>
        <v>0</v>
      </c>
      <c r="F534" s="15">
        <f>Hoja4!N541</f>
        <v>0</v>
      </c>
      <c r="G534" s="15"/>
      <c r="H534" s="15">
        <f t="shared" si="104"/>
        <v>0</v>
      </c>
      <c r="I534" s="15">
        <f t="shared" si="105"/>
        <v>0</v>
      </c>
      <c r="J534" s="289" t="s">
        <v>209</v>
      </c>
      <c r="K534" s="44"/>
      <c r="L534" s="44"/>
      <c r="M534" s="44"/>
      <c r="N534" s="44"/>
      <c r="O534" s="44"/>
      <c r="P534" s="44"/>
      <c r="Q534" s="44"/>
      <c r="R534" s="44"/>
      <c r="S534" s="262">
        <f t="shared" si="106"/>
        <v>0</v>
      </c>
      <c r="T534" s="266" t="str">
        <f t="shared" si="107"/>
        <v>Economico</v>
      </c>
      <c r="U534">
        <f>VLOOKUP(T534,TABLAS!$J$4:$L$9,3,FALSE)</f>
        <v>1320</v>
      </c>
      <c r="V534">
        <f t="shared" si="116"/>
        <v>2026</v>
      </c>
      <c r="W534" t="str">
        <f>INICIO!$C$28</f>
        <v>2026</v>
      </c>
      <c r="X534" s="268">
        <f t="shared" si="108"/>
        <v>0</v>
      </c>
      <c r="Y534" s="269" t="str">
        <f>IF(X534&lt;TABLAS!$P$18,TABLAS!$Q$18,IF(X534&lt;TABLAS!$P$19,TABLAS!$Q$19,IF(X534&lt;TABLAS!$P$20,TABLAS!$Q$20,IF(X534&lt;TABLAS!$P$21,TABLAS!$Q$21,IF(X534&lt;TABLAS!$P$22,TABLAS!$Q$22,IF(X534&lt;TABLAS!$P$23,TABLAS!$Q$23,IF(X534&lt;TABLAS!$P$24,TABLAS!$Q$24,IF(X534&lt;TABLAS!$P$25,TABLAS!$Q$25,IF(X534&lt;TABLAS!$P$26,TABLAS!$Q$26,IF(X534&lt;TABLAS!$P$27,TABLAS!$Q$27,IF(X534&gt;=TABLAS!$O$28,TABLAS!$Q$28)))))))))))</f>
        <v>0 a 5</v>
      </c>
      <c r="Z534" s="262">
        <f>VLOOKUP(Y534,TABLAS!$J$18:$K$28,2,FALSE)</f>
        <v>1</v>
      </c>
      <c r="AA534" s="274" t="s">
        <v>262</v>
      </c>
      <c r="AB534" s="262">
        <f>VLOOKUP(AA534,TABLAS!$K$34:$L$39,2,FALSE)</f>
        <v>1</v>
      </c>
      <c r="AC534" s="262" t="str">
        <f>INICIO!$C$11</f>
        <v>ZONA 6</v>
      </c>
      <c r="AD534" s="263">
        <f>VLOOKUP(AC534,TABLAS!$V$18:$W$28,2,FALSE)</f>
        <v>1.1000000000000001</v>
      </c>
      <c r="AE534" s="44"/>
      <c r="AF534" s="44"/>
      <c r="AG534" s="279">
        <f t="shared" si="109"/>
        <v>0</v>
      </c>
      <c r="AH534" s="255">
        <f>IF($AG534&lt;TABLAS!$O$4,TABLAS!$P$4,IF($AG534&lt;TABLAS!$O$5,TABLAS!$P$5,IF($AG534&lt;TABLAS!$O$6,TABLAS!$P$6,IF($AG534&gt;TABLAS!$N$7,TABLAS!$P$7))))</f>
        <v>1</v>
      </c>
      <c r="AI534" s="255">
        <f>VLOOKUP($AH534,TABLAS!$P$4:$R$7,3,FALSE)</f>
        <v>3.4999999999999996E-3</v>
      </c>
      <c r="AJ534" s="255">
        <f>VLOOKUP($AH$3,TABLAS!$P$4:$R$7,2,FALSE)</f>
        <v>0</v>
      </c>
      <c r="AK534" s="280">
        <f t="shared" si="110"/>
        <v>-3.4999999999999996E-3</v>
      </c>
      <c r="AL534" s="44"/>
      <c r="AM534" s="44"/>
      <c r="AN534" s="281">
        <f t="shared" si="111"/>
        <v>0</v>
      </c>
      <c r="AO534" s="44"/>
      <c r="AP534" s="235">
        <f t="shared" si="112"/>
        <v>0</v>
      </c>
      <c r="AQ534" s="44"/>
      <c r="AR534" s="282">
        <f t="shared" si="113"/>
        <v>0</v>
      </c>
      <c r="AS534" s="283">
        <f t="shared" si="114"/>
        <v>0</v>
      </c>
      <c r="AT534" s="44"/>
      <c r="AU534" s="44"/>
      <c r="AV534" s="44"/>
      <c r="AW534" s="44"/>
      <c r="AX534" s="44"/>
      <c r="AY534" s="44"/>
      <c r="AZ534" s="44"/>
      <c r="BA534" s="44"/>
      <c r="BB534" s="44"/>
      <c r="BC534" s="44"/>
      <c r="BD534" s="44"/>
      <c r="BE534" s="44"/>
      <c r="BF534" s="44"/>
      <c r="BG534" s="44"/>
      <c r="BH534" s="44"/>
    </row>
    <row r="535" spans="1:60" ht="35.1" customHeight="1" thickBot="1" x14ac:dyDescent="0.45">
      <c r="A535" s="41">
        <f t="shared" si="115"/>
        <v>533</v>
      </c>
      <c r="B535" s="42">
        <f>Hoja2!B542</f>
        <v>0</v>
      </c>
      <c r="C535" s="14">
        <f>Hoja2!P542</f>
        <v>0</v>
      </c>
      <c r="D535" s="16">
        <f>Hoja2!C542</f>
        <v>0</v>
      </c>
      <c r="E535" s="15">
        <f>Hoja4!J542</f>
        <v>0</v>
      </c>
      <c r="F535" s="15">
        <f>Hoja4!N542</f>
        <v>0</v>
      </c>
      <c r="G535" s="15"/>
      <c r="H535" s="15">
        <f t="shared" si="104"/>
        <v>0</v>
      </c>
      <c r="I535" s="15">
        <f t="shared" si="105"/>
        <v>0</v>
      </c>
      <c r="J535" s="289" t="s">
        <v>209</v>
      </c>
      <c r="K535" s="44"/>
      <c r="L535" s="44"/>
      <c r="M535" s="44"/>
      <c r="N535" s="44"/>
      <c r="O535" s="44"/>
      <c r="P535" s="44"/>
      <c r="Q535" s="44"/>
      <c r="R535" s="44"/>
      <c r="S535" s="262">
        <f t="shared" si="106"/>
        <v>0</v>
      </c>
      <c r="T535" s="266" t="str">
        <f t="shared" si="107"/>
        <v>Economico</v>
      </c>
      <c r="U535">
        <f>VLOOKUP(T535,TABLAS!$J$4:$L$9,3,FALSE)</f>
        <v>1320</v>
      </c>
      <c r="V535">
        <f t="shared" si="116"/>
        <v>2026</v>
      </c>
      <c r="W535" t="str">
        <f>INICIO!$C$28</f>
        <v>2026</v>
      </c>
      <c r="X535" s="268">
        <f t="shared" si="108"/>
        <v>0</v>
      </c>
      <c r="Y535" s="269" t="str">
        <f>IF(X535&lt;TABLAS!$P$18,TABLAS!$Q$18,IF(X535&lt;TABLAS!$P$19,TABLAS!$Q$19,IF(X535&lt;TABLAS!$P$20,TABLAS!$Q$20,IF(X535&lt;TABLAS!$P$21,TABLAS!$Q$21,IF(X535&lt;TABLAS!$P$22,TABLAS!$Q$22,IF(X535&lt;TABLAS!$P$23,TABLAS!$Q$23,IF(X535&lt;TABLAS!$P$24,TABLAS!$Q$24,IF(X535&lt;TABLAS!$P$25,TABLAS!$Q$25,IF(X535&lt;TABLAS!$P$26,TABLAS!$Q$26,IF(X535&lt;TABLAS!$P$27,TABLAS!$Q$27,IF(X535&gt;=TABLAS!$O$28,TABLAS!$Q$28)))))))))))</f>
        <v>0 a 5</v>
      </c>
      <c r="Z535" s="262">
        <f>VLOOKUP(Y535,TABLAS!$J$18:$K$28,2,FALSE)</f>
        <v>1</v>
      </c>
      <c r="AA535" s="274" t="s">
        <v>262</v>
      </c>
      <c r="AB535" s="262">
        <f>VLOOKUP(AA535,TABLAS!$K$34:$L$39,2,FALSE)</f>
        <v>1</v>
      </c>
      <c r="AC535" s="262" t="str">
        <f>INICIO!$C$11</f>
        <v>ZONA 6</v>
      </c>
      <c r="AD535" s="263">
        <f>VLOOKUP(AC535,TABLAS!$V$18:$W$28,2,FALSE)</f>
        <v>1.1000000000000001</v>
      </c>
      <c r="AE535" s="44"/>
      <c r="AF535" s="44"/>
      <c r="AG535" s="279">
        <f t="shared" si="109"/>
        <v>0</v>
      </c>
      <c r="AH535" s="255">
        <f>IF($AG535&lt;TABLAS!$O$4,TABLAS!$P$4,IF($AG535&lt;TABLAS!$O$5,TABLAS!$P$5,IF($AG535&lt;TABLAS!$O$6,TABLAS!$P$6,IF($AG535&gt;TABLAS!$N$7,TABLAS!$P$7))))</f>
        <v>1</v>
      </c>
      <c r="AI535" s="255">
        <f>VLOOKUP($AH535,TABLAS!$P$4:$R$7,3,FALSE)</f>
        <v>3.4999999999999996E-3</v>
      </c>
      <c r="AJ535" s="255">
        <f>VLOOKUP($AH$3,TABLAS!$P$4:$R$7,2,FALSE)</f>
        <v>0</v>
      </c>
      <c r="AK535" s="280">
        <f t="shared" si="110"/>
        <v>-3.4999999999999996E-3</v>
      </c>
      <c r="AL535" s="44"/>
      <c r="AM535" s="44"/>
      <c r="AN535" s="281">
        <f t="shared" si="111"/>
        <v>0</v>
      </c>
      <c r="AO535" s="44"/>
      <c r="AP535" s="235">
        <f t="shared" si="112"/>
        <v>0</v>
      </c>
      <c r="AQ535" s="44"/>
      <c r="AR535" s="282">
        <f t="shared" si="113"/>
        <v>0</v>
      </c>
      <c r="AS535" s="283">
        <f t="shared" si="114"/>
        <v>0</v>
      </c>
      <c r="AT535" s="44"/>
      <c r="AU535" s="44"/>
      <c r="AV535" s="44"/>
      <c r="AW535" s="44"/>
      <c r="AX535" s="44"/>
      <c r="AY535" s="44"/>
      <c r="AZ535" s="44"/>
      <c r="BA535" s="44"/>
      <c r="BB535" s="44"/>
      <c r="BC535" s="44"/>
      <c r="BD535" s="44"/>
      <c r="BE535" s="44"/>
      <c r="BF535" s="44"/>
      <c r="BG535" s="44"/>
      <c r="BH535" s="44"/>
    </row>
    <row r="536" spans="1:60" ht="35.1" customHeight="1" thickBot="1" x14ac:dyDescent="0.45">
      <c r="A536" s="41">
        <f t="shared" si="115"/>
        <v>534</v>
      </c>
      <c r="B536" s="42">
        <f>Hoja2!B543</f>
        <v>0</v>
      </c>
      <c r="C536" s="14">
        <f>Hoja2!P543</f>
        <v>0</v>
      </c>
      <c r="D536" s="16">
        <f>Hoja2!C543</f>
        <v>0</v>
      </c>
      <c r="E536" s="15">
        <f>Hoja4!J543</f>
        <v>0</v>
      </c>
      <c r="F536" s="15">
        <f>Hoja4!N543</f>
        <v>0</v>
      </c>
      <c r="G536" s="15"/>
      <c r="H536" s="15">
        <f t="shared" si="104"/>
        <v>0</v>
      </c>
      <c r="I536" s="15">
        <f t="shared" si="105"/>
        <v>0</v>
      </c>
      <c r="J536" s="289" t="s">
        <v>209</v>
      </c>
      <c r="K536" s="44"/>
      <c r="L536" s="44"/>
      <c r="M536" s="44"/>
      <c r="N536" s="44"/>
      <c r="O536" s="44"/>
      <c r="P536" s="44"/>
      <c r="Q536" s="44"/>
      <c r="R536" s="44"/>
      <c r="S536" s="262">
        <f t="shared" si="106"/>
        <v>0</v>
      </c>
      <c r="T536" s="266" t="str">
        <f t="shared" si="107"/>
        <v>Economico</v>
      </c>
      <c r="U536">
        <f>VLOOKUP(T536,TABLAS!$J$4:$L$9,3,FALSE)</f>
        <v>1320</v>
      </c>
      <c r="V536">
        <f t="shared" si="116"/>
        <v>2026</v>
      </c>
      <c r="W536" t="str">
        <f>INICIO!$C$28</f>
        <v>2026</v>
      </c>
      <c r="X536" s="268">
        <f t="shared" si="108"/>
        <v>0</v>
      </c>
      <c r="Y536" s="269" t="str">
        <f>IF(X536&lt;TABLAS!$P$18,TABLAS!$Q$18,IF(X536&lt;TABLAS!$P$19,TABLAS!$Q$19,IF(X536&lt;TABLAS!$P$20,TABLAS!$Q$20,IF(X536&lt;TABLAS!$P$21,TABLAS!$Q$21,IF(X536&lt;TABLAS!$P$22,TABLAS!$Q$22,IF(X536&lt;TABLAS!$P$23,TABLAS!$Q$23,IF(X536&lt;TABLAS!$P$24,TABLAS!$Q$24,IF(X536&lt;TABLAS!$P$25,TABLAS!$Q$25,IF(X536&lt;TABLAS!$P$26,TABLAS!$Q$26,IF(X536&lt;TABLAS!$P$27,TABLAS!$Q$27,IF(X536&gt;=TABLAS!$O$28,TABLAS!$Q$28)))))))))))</f>
        <v>0 a 5</v>
      </c>
      <c r="Z536" s="262">
        <f>VLOOKUP(Y536,TABLAS!$J$18:$K$28,2,FALSE)</f>
        <v>1</v>
      </c>
      <c r="AA536" s="274" t="s">
        <v>262</v>
      </c>
      <c r="AB536" s="262">
        <f>VLOOKUP(AA536,TABLAS!$K$34:$L$39,2,FALSE)</f>
        <v>1</v>
      </c>
      <c r="AC536" s="262" t="str">
        <f>INICIO!$C$11</f>
        <v>ZONA 6</v>
      </c>
      <c r="AD536" s="263">
        <f>VLOOKUP(AC536,TABLAS!$V$18:$W$28,2,FALSE)</f>
        <v>1.1000000000000001</v>
      </c>
      <c r="AE536" s="44"/>
      <c r="AF536" s="44"/>
      <c r="AG536" s="279">
        <f t="shared" si="109"/>
        <v>0</v>
      </c>
      <c r="AH536" s="255">
        <f>IF($AG536&lt;TABLAS!$O$4,TABLAS!$P$4,IF($AG536&lt;TABLAS!$O$5,TABLAS!$P$5,IF($AG536&lt;TABLAS!$O$6,TABLAS!$P$6,IF($AG536&gt;TABLAS!$N$7,TABLAS!$P$7))))</f>
        <v>1</v>
      </c>
      <c r="AI536" s="255">
        <f>VLOOKUP($AH536,TABLAS!$P$4:$R$7,3,FALSE)</f>
        <v>3.4999999999999996E-3</v>
      </c>
      <c r="AJ536" s="255">
        <f>VLOOKUP($AH$3,TABLAS!$P$4:$R$7,2,FALSE)</f>
        <v>0</v>
      </c>
      <c r="AK536" s="280">
        <f t="shared" si="110"/>
        <v>-3.4999999999999996E-3</v>
      </c>
      <c r="AL536" s="44"/>
      <c r="AM536" s="44"/>
      <c r="AN536" s="281">
        <f t="shared" si="111"/>
        <v>0</v>
      </c>
      <c r="AO536" s="44"/>
      <c r="AP536" s="235">
        <f t="shared" si="112"/>
        <v>0</v>
      </c>
      <c r="AQ536" s="44"/>
      <c r="AR536" s="282">
        <f t="shared" si="113"/>
        <v>0</v>
      </c>
      <c r="AS536" s="283">
        <f t="shared" si="114"/>
        <v>0</v>
      </c>
      <c r="AT536" s="44"/>
      <c r="AU536" s="44"/>
      <c r="AV536" s="44"/>
      <c r="AW536" s="44"/>
      <c r="AX536" s="44"/>
      <c r="AY536" s="44"/>
      <c r="AZ536" s="44"/>
      <c r="BA536" s="44"/>
      <c r="BB536" s="44"/>
      <c r="BC536" s="44"/>
      <c r="BD536" s="44"/>
      <c r="BE536" s="44"/>
      <c r="BF536" s="44"/>
      <c r="BG536" s="44"/>
      <c r="BH536" s="44"/>
    </row>
    <row r="537" spans="1:60" ht="35.1" customHeight="1" thickBot="1" x14ac:dyDescent="0.45">
      <c r="A537" s="22">
        <f t="shared" si="115"/>
        <v>535</v>
      </c>
      <c r="B537" s="43">
        <f>Hoja2!B544</f>
        <v>0</v>
      </c>
      <c r="C537" s="38">
        <f>Hoja2!P544</f>
        <v>0</v>
      </c>
      <c r="D537" s="39">
        <f>Hoja2!C544</f>
        <v>0</v>
      </c>
      <c r="E537" s="40">
        <f>Hoja4!J544</f>
        <v>0</v>
      </c>
      <c r="F537" s="40">
        <f>Hoja4!N544</f>
        <v>0</v>
      </c>
      <c r="G537" s="40"/>
      <c r="H537" s="40">
        <f t="shared" si="104"/>
        <v>0</v>
      </c>
      <c r="I537" s="40">
        <f t="shared" si="105"/>
        <v>0</v>
      </c>
      <c r="J537" s="290" t="s">
        <v>209</v>
      </c>
      <c r="K537" s="44"/>
      <c r="L537" s="44"/>
      <c r="M537" s="44"/>
      <c r="N537" s="44"/>
      <c r="O537" s="44"/>
      <c r="P537" s="44"/>
      <c r="Q537" s="44"/>
      <c r="R537" s="44"/>
      <c r="S537" s="262">
        <f t="shared" si="106"/>
        <v>0</v>
      </c>
      <c r="T537" s="266" t="str">
        <f t="shared" si="107"/>
        <v>Economico</v>
      </c>
      <c r="U537">
        <f>VLOOKUP(T537,TABLAS!$J$4:$L$9,3,FALSE)</f>
        <v>1320</v>
      </c>
      <c r="V537">
        <f t="shared" si="116"/>
        <v>2026</v>
      </c>
      <c r="W537" t="str">
        <f>INICIO!$C$28</f>
        <v>2026</v>
      </c>
      <c r="X537" s="268">
        <f t="shared" si="108"/>
        <v>0</v>
      </c>
      <c r="Y537" s="269" t="str">
        <f>IF(X537&lt;TABLAS!$P$18,TABLAS!$Q$18,IF(X537&lt;TABLAS!$P$19,TABLAS!$Q$19,IF(X537&lt;TABLAS!$P$20,TABLAS!$Q$20,IF(X537&lt;TABLAS!$P$21,TABLAS!$Q$21,IF(X537&lt;TABLAS!$P$22,TABLAS!$Q$22,IF(X537&lt;TABLAS!$P$23,TABLAS!$Q$23,IF(X537&lt;TABLAS!$P$24,TABLAS!$Q$24,IF(X537&lt;TABLAS!$P$25,TABLAS!$Q$25,IF(X537&lt;TABLAS!$P$26,TABLAS!$Q$26,IF(X537&lt;TABLAS!$P$27,TABLAS!$Q$27,IF(X537&gt;=TABLAS!$O$28,TABLAS!$Q$28)))))))))))</f>
        <v>0 a 5</v>
      </c>
      <c r="Z537" s="262">
        <f>VLOOKUP(Y537,TABLAS!$J$18:$K$28,2,FALSE)</f>
        <v>1</v>
      </c>
      <c r="AA537" s="274" t="s">
        <v>262</v>
      </c>
      <c r="AB537" s="262">
        <f>VLOOKUP(AA537,TABLAS!$K$34:$L$39,2,FALSE)</f>
        <v>1</v>
      </c>
      <c r="AC537" s="262" t="str">
        <f>INICIO!$C$11</f>
        <v>ZONA 6</v>
      </c>
      <c r="AD537" s="263">
        <f>VLOOKUP(AC537,TABLAS!$V$18:$W$28,2,FALSE)</f>
        <v>1.1000000000000001</v>
      </c>
      <c r="AE537" s="44"/>
      <c r="AF537" s="44"/>
      <c r="AG537" s="279">
        <f t="shared" si="109"/>
        <v>0</v>
      </c>
      <c r="AH537" s="255">
        <f>IF($AG537&lt;TABLAS!$O$4,TABLAS!$P$4,IF($AG537&lt;TABLAS!$O$5,TABLAS!$P$5,IF($AG537&lt;TABLAS!$O$6,TABLAS!$P$6,IF($AG537&gt;TABLAS!$N$7,TABLAS!$P$7))))</f>
        <v>1</v>
      </c>
      <c r="AI537" s="255">
        <f>VLOOKUP($AH537,TABLAS!$P$4:$R$7,3,FALSE)</f>
        <v>3.4999999999999996E-3</v>
      </c>
      <c r="AJ537" s="255">
        <f>VLOOKUP($AH$3,TABLAS!$P$4:$R$7,2,FALSE)</f>
        <v>0</v>
      </c>
      <c r="AK537" s="280">
        <f t="shared" si="110"/>
        <v>-3.4999999999999996E-3</v>
      </c>
      <c r="AL537" s="44"/>
      <c r="AM537" s="44"/>
      <c r="AN537" s="281">
        <f t="shared" si="111"/>
        <v>0</v>
      </c>
      <c r="AO537" s="44"/>
      <c r="AP537" s="235">
        <f t="shared" si="112"/>
        <v>0</v>
      </c>
      <c r="AQ537" s="44"/>
      <c r="AR537" s="282">
        <f t="shared" si="113"/>
        <v>0</v>
      </c>
      <c r="AS537" s="283">
        <f t="shared" si="114"/>
        <v>0</v>
      </c>
      <c r="AT537" s="44"/>
      <c r="AU537" s="44"/>
      <c r="AV537" s="44"/>
      <c r="AW537" s="44"/>
      <c r="AX537" s="44"/>
      <c r="AY537" s="44"/>
      <c r="AZ537" s="44"/>
      <c r="BA537" s="44"/>
      <c r="BB537" s="44"/>
      <c r="BC537" s="44"/>
      <c r="BD537" s="44"/>
      <c r="BE537" s="44"/>
      <c r="BF537" s="44"/>
      <c r="BG537" s="44"/>
      <c r="BH537" s="44"/>
    </row>
    <row r="538" spans="1:60" ht="35.1" customHeight="1" thickBot="1" x14ac:dyDescent="0.45">
      <c r="A538" s="41">
        <f t="shared" si="115"/>
        <v>536</v>
      </c>
      <c r="B538" s="42">
        <f>Hoja2!B545</f>
        <v>0</v>
      </c>
      <c r="C538" s="14">
        <f>Hoja2!P545</f>
        <v>0</v>
      </c>
      <c r="D538" s="16">
        <f>Hoja2!C545</f>
        <v>0</v>
      </c>
      <c r="E538" s="15">
        <f>Hoja4!J545</f>
        <v>0</v>
      </c>
      <c r="F538" s="15">
        <f>Hoja4!N545</f>
        <v>0</v>
      </c>
      <c r="G538" s="15"/>
      <c r="H538" s="15">
        <f t="shared" si="104"/>
        <v>0</v>
      </c>
      <c r="I538" s="15">
        <f t="shared" si="105"/>
        <v>0</v>
      </c>
      <c r="J538" s="289" t="s">
        <v>209</v>
      </c>
      <c r="K538" s="44"/>
      <c r="L538" s="44"/>
      <c r="M538" s="44"/>
      <c r="N538" s="44"/>
      <c r="O538" s="44"/>
      <c r="P538" s="44"/>
      <c r="Q538" s="44"/>
      <c r="R538" s="44"/>
      <c r="S538" s="262">
        <f t="shared" si="106"/>
        <v>0</v>
      </c>
      <c r="T538" s="266" t="str">
        <f t="shared" si="107"/>
        <v>Economico</v>
      </c>
      <c r="U538">
        <f>VLOOKUP(T538,TABLAS!$J$4:$L$9,3,FALSE)</f>
        <v>1320</v>
      </c>
      <c r="V538">
        <f t="shared" si="116"/>
        <v>2026</v>
      </c>
      <c r="W538" t="str">
        <f>INICIO!$C$28</f>
        <v>2026</v>
      </c>
      <c r="X538" s="268">
        <f t="shared" si="108"/>
        <v>0</v>
      </c>
      <c r="Y538" s="269" t="str">
        <f>IF(X538&lt;TABLAS!$P$18,TABLAS!$Q$18,IF(X538&lt;TABLAS!$P$19,TABLAS!$Q$19,IF(X538&lt;TABLAS!$P$20,TABLAS!$Q$20,IF(X538&lt;TABLAS!$P$21,TABLAS!$Q$21,IF(X538&lt;TABLAS!$P$22,TABLAS!$Q$22,IF(X538&lt;TABLAS!$P$23,TABLAS!$Q$23,IF(X538&lt;TABLAS!$P$24,TABLAS!$Q$24,IF(X538&lt;TABLAS!$P$25,TABLAS!$Q$25,IF(X538&lt;TABLAS!$P$26,TABLAS!$Q$26,IF(X538&lt;TABLAS!$P$27,TABLAS!$Q$27,IF(X538&gt;=TABLAS!$O$28,TABLAS!$Q$28)))))))))))</f>
        <v>0 a 5</v>
      </c>
      <c r="Z538" s="262">
        <f>VLOOKUP(Y538,TABLAS!$J$18:$K$28,2,FALSE)</f>
        <v>1</v>
      </c>
      <c r="AA538" s="274" t="s">
        <v>262</v>
      </c>
      <c r="AB538" s="262">
        <f>VLOOKUP(AA538,TABLAS!$K$34:$L$39,2,FALSE)</f>
        <v>1</v>
      </c>
      <c r="AC538" s="262" t="str">
        <f>INICIO!$C$11</f>
        <v>ZONA 6</v>
      </c>
      <c r="AD538" s="263">
        <f>VLOOKUP(AC538,TABLAS!$V$18:$W$28,2,FALSE)</f>
        <v>1.1000000000000001</v>
      </c>
      <c r="AE538" s="44"/>
      <c r="AF538" s="44"/>
      <c r="AG538" s="279">
        <f t="shared" si="109"/>
        <v>0</v>
      </c>
      <c r="AH538" s="255">
        <f>IF($AG538&lt;TABLAS!$O$4,TABLAS!$P$4,IF($AG538&lt;TABLAS!$O$5,TABLAS!$P$5,IF($AG538&lt;TABLAS!$O$6,TABLAS!$P$6,IF($AG538&gt;TABLAS!$N$7,TABLAS!$P$7))))</f>
        <v>1</v>
      </c>
      <c r="AI538" s="255">
        <f>VLOOKUP($AH538,TABLAS!$P$4:$R$7,3,FALSE)</f>
        <v>3.4999999999999996E-3</v>
      </c>
      <c r="AJ538" s="255">
        <f>VLOOKUP($AH$3,TABLAS!$P$4:$R$7,2,FALSE)</f>
        <v>0</v>
      </c>
      <c r="AK538" s="280">
        <f t="shared" si="110"/>
        <v>-3.4999999999999996E-3</v>
      </c>
      <c r="AL538" s="44"/>
      <c r="AM538" s="44"/>
      <c r="AN538" s="281">
        <f t="shared" si="111"/>
        <v>0</v>
      </c>
      <c r="AO538" s="44"/>
      <c r="AP538" s="235">
        <f t="shared" si="112"/>
        <v>0</v>
      </c>
      <c r="AQ538" s="44"/>
      <c r="AR538" s="282">
        <f t="shared" si="113"/>
        <v>0</v>
      </c>
      <c r="AS538" s="283">
        <f t="shared" si="114"/>
        <v>0</v>
      </c>
      <c r="AT538" s="44"/>
      <c r="AU538" s="44"/>
      <c r="AV538" s="44"/>
      <c r="AW538" s="44"/>
      <c r="AX538" s="44"/>
      <c r="AY538" s="44"/>
      <c r="AZ538" s="44"/>
      <c r="BA538" s="44"/>
      <c r="BB538" s="44"/>
      <c r="BC538" s="44"/>
      <c r="BD538" s="44"/>
      <c r="BE538" s="44"/>
      <c r="BF538" s="44"/>
      <c r="BG538" s="44"/>
      <c r="BH538" s="44"/>
    </row>
    <row r="539" spans="1:60" ht="35.1" customHeight="1" thickBot="1" x14ac:dyDescent="0.45">
      <c r="A539" s="41">
        <f t="shared" si="115"/>
        <v>537</v>
      </c>
      <c r="B539" s="42">
        <f>Hoja2!B546</f>
        <v>0</v>
      </c>
      <c r="C539" s="14">
        <f>Hoja2!P546</f>
        <v>0</v>
      </c>
      <c r="D539" s="16">
        <f>Hoja2!C546</f>
        <v>0</v>
      </c>
      <c r="E539" s="15">
        <f>Hoja4!J546</f>
        <v>0</v>
      </c>
      <c r="F539" s="15">
        <f>Hoja4!N546</f>
        <v>0</v>
      </c>
      <c r="G539" s="15"/>
      <c r="H539" s="15">
        <f t="shared" si="104"/>
        <v>0</v>
      </c>
      <c r="I539" s="15">
        <f t="shared" si="105"/>
        <v>0</v>
      </c>
      <c r="J539" s="289" t="s">
        <v>209</v>
      </c>
      <c r="K539" s="44"/>
      <c r="L539" s="44"/>
      <c r="M539" s="44"/>
      <c r="N539" s="44"/>
      <c r="O539" s="44"/>
      <c r="P539" s="44"/>
      <c r="Q539" s="44"/>
      <c r="R539" s="44"/>
      <c r="S539" s="262">
        <f t="shared" si="106"/>
        <v>0</v>
      </c>
      <c r="T539" s="266" t="str">
        <f t="shared" si="107"/>
        <v>Economico</v>
      </c>
      <c r="U539">
        <f>VLOOKUP(T539,TABLAS!$J$4:$L$9,3,FALSE)</f>
        <v>1320</v>
      </c>
      <c r="V539">
        <f t="shared" si="116"/>
        <v>2026</v>
      </c>
      <c r="W539" t="str">
        <f>INICIO!$C$28</f>
        <v>2026</v>
      </c>
      <c r="X539" s="268">
        <f t="shared" si="108"/>
        <v>0</v>
      </c>
      <c r="Y539" s="269" t="str">
        <f>IF(X539&lt;TABLAS!$P$18,TABLAS!$Q$18,IF(X539&lt;TABLAS!$P$19,TABLAS!$Q$19,IF(X539&lt;TABLAS!$P$20,TABLAS!$Q$20,IF(X539&lt;TABLAS!$P$21,TABLAS!$Q$21,IF(X539&lt;TABLAS!$P$22,TABLAS!$Q$22,IF(X539&lt;TABLAS!$P$23,TABLAS!$Q$23,IF(X539&lt;TABLAS!$P$24,TABLAS!$Q$24,IF(X539&lt;TABLAS!$P$25,TABLAS!$Q$25,IF(X539&lt;TABLAS!$P$26,TABLAS!$Q$26,IF(X539&lt;TABLAS!$P$27,TABLAS!$Q$27,IF(X539&gt;=TABLAS!$O$28,TABLAS!$Q$28)))))))))))</f>
        <v>0 a 5</v>
      </c>
      <c r="Z539" s="262">
        <f>VLOOKUP(Y539,TABLAS!$J$18:$K$28,2,FALSE)</f>
        <v>1</v>
      </c>
      <c r="AA539" s="274" t="s">
        <v>262</v>
      </c>
      <c r="AB539" s="262">
        <f>VLOOKUP(AA539,TABLAS!$K$34:$L$39,2,FALSE)</f>
        <v>1</v>
      </c>
      <c r="AC539" s="262" t="str">
        <f>INICIO!$C$11</f>
        <v>ZONA 6</v>
      </c>
      <c r="AD539" s="263">
        <f>VLOOKUP(AC539,TABLAS!$V$18:$W$28,2,FALSE)</f>
        <v>1.1000000000000001</v>
      </c>
      <c r="AE539" s="44"/>
      <c r="AF539" s="44"/>
      <c r="AG539" s="279">
        <f t="shared" si="109"/>
        <v>0</v>
      </c>
      <c r="AH539" s="255">
        <f>IF($AG539&lt;TABLAS!$O$4,TABLAS!$P$4,IF($AG539&lt;TABLAS!$O$5,TABLAS!$P$5,IF($AG539&lt;TABLAS!$O$6,TABLAS!$P$6,IF($AG539&gt;TABLAS!$N$7,TABLAS!$P$7))))</f>
        <v>1</v>
      </c>
      <c r="AI539" s="255">
        <f>VLOOKUP($AH539,TABLAS!$P$4:$R$7,3,FALSE)</f>
        <v>3.4999999999999996E-3</v>
      </c>
      <c r="AJ539" s="255">
        <f>VLOOKUP($AH$3,TABLAS!$P$4:$R$7,2,FALSE)</f>
        <v>0</v>
      </c>
      <c r="AK539" s="280">
        <f t="shared" si="110"/>
        <v>-3.4999999999999996E-3</v>
      </c>
      <c r="AL539" s="44"/>
      <c r="AM539" s="44"/>
      <c r="AN539" s="281">
        <f t="shared" si="111"/>
        <v>0</v>
      </c>
      <c r="AO539" s="44"/>
      <c r="AP539" s="235">
        <f t="shared" si="112"/>
        <v>0</v>
      </c>
      <c r="AQ539" s="44"/>
      <c r="AR539" s="282">
        <f t="shared" si="113"/>
        <v>0</v>
      </c>
      <c r="AS539" s="283">
        <f t="shared" si="114"/>
        <v>0</v>
      </c>
      <c r="AT539" s="44"/>
      <c r="AU539" s="44"/>
      <c r="AV539" s="44"/>
      <c r="AW539" s="44"/>
      <c r="AX539" s="44"/>
      <c r="AY539" s="44"/>
      <c r="AZ539" s="44"/>
      <c r="BA539" s="44"/>
      <c r="BB539" s="44"/>
      <c r="BC539" s="44"/>
      <c r="BD539" s="44"/>
      <c r="BE539" s="44"/>
      <c r="BF539" s="44"/>
      <c r="BG539" s="44"/>
      <c r="BH539" s="44"/>
    </row>
    <row r="540" spans="1:60" ht="35.1" customHeight="1" thickBot="1" x14ac:dyDescent="0.45">
      <c r="A540" s="41">
        <f t="shared" si="115"/>
        <v>538</v>
      </c>
      <c r="B540" s="42">
        <f>Hoja2!B547</f>
        <v>0</v>
      </c>
      <c r="C540" s="14">
        <f>Hoja2!P547</f>
        <v>0</v>
      </c>
      <c r="D540" s="16">
        <f>Hoja2!C547</f>
        <v>0</v>
      </c>
      <c r="E540" s="15">
        <f>Hoja4!J547</f>
        <v>0</v>
      </c>
      <c r="F540" s="15">
        <f>Hoja4!N547</f>
        <v>0</v>
      </c>
      <c r="G540" s="15"/>
      <c r="H540" s="15">
        <f t="shared" si="104"/>
        <v>0</v>
      </c>
      <c r="I540" s="15">
        <f t="shared" si="105"/>
        <v>0</v>
      </c>
      <c r="J540" s="289" t="s">
        <v>209</v>
      </c>
      <c r="K540" s="44"/>
      <c r="L540" s="44"/>
      <c r="M540" s="44"/>
      <c r="N540" s="44"/>
      <c r="O540" s="44"/>
      <c r="P540" s="44"/>
      <c r="Q540" s="44"/>
      <c r="R540" s="44"/>
      <c r="S540" s="262">
        <f t="shared" si="106"/>
        <v>0</v>
      </c>
      <c r="T540" s="266" t="str">
        <f t="shared" si="107"/>
        <v>Economico</v>
      </c>
      <c r="U540">
        <f>VLOOKUP(T540,TABLAS!$J$4:$L$9,3,FALSE)</f>
        <v>1320</v>
      </c>
      <c r="V540">
        <f t="shared" si="116"/>
        <v>2026</v>
      </c>
      <c r="W540" t="str">
        <f>INICIO!$C$28</f>
        <v>2026</v>
      </c>
      <c r="X540" s="268">
        <f t="shared" si="108"/>
        <v>0</v>
      </c>
      <c r="Y540" s="269" t="str">
        <f>IF(X540&lt;TABLAS!$P$18,TABLAS!$Q$18,IF(X540&lt;TABLAS!$P$19,TABLAS!$Q$19,IF(X540&lt;TABLAS!$P$20,TABLAS!$Q$20,IF(X540&lt;TABLAS!$P$21,TABLAS!$Q$21,IF(X540&lt;TABLAS!$P$22,TABLAS!$Q$22,IF(X540&lt;TABLAS!$P$23,TABLAS!$Q$23,IF(X540&lt;TABLAS!$P$24,TABLAS!$Q$24,IF(X540&lt;TABLAS!$P$25,TABLAS!$Q$25,IF(X540&lt;TABLAS!$P$26,TABLAS!$Q$26,IF(X540&lt;TABLAS!$P$27,TABLAS!$Q$27,IF(X540&gt;=TABLAS!$O$28,TABLAS!$Q$28)))))))))))</f>
        <v>0 a 5</v>
      </c>
      <c r="Z540" s="262">
        <f>VLOOKUP(Y540,TABLAS!$J$18:$K$28,2,FALSE)</f>
        <v>1</v>
      </c>
      <c r="AA540" s="274" t="s">
        <v>262</v>
      </c>
      <c r="AB540" s="262">
        <f>VLOOKUP(AA540,TABLAS!$K$34:$L$39,2,FALSE)</f>
        <v>1</v>
      </c>
      <c r="AC540" s="262" t="str">
        <f>INICIO!$C$11</f>
        <v>ZONA 6</v>
      </c>
      <c r="AD540" s="263">
        <f>VLOOKUP(AC540,TABLAS!$V$18:$W$28,2,FALSE)</f>
        <v>1.1000000000000001</v>
      </c>
      <c r="AE540" s="44"/>
      <c r="AF540" s="44"/>
      <c r="AG540" s="279">
        <f t="shared" si="109"/>
        <v>0</v>
      </c>
      <c r="AH540" s="255">
        <f>IF($AG540&lt;TABLAS!$O$4,TABLAS!$P$4,IF($AG540&lt;TABLAS!$O$5,TABLAS!$P$5,IF($AG540&lt;TABLAS!$O$6,TABLAS!$P$6,IF($AG540&gt;TABLAS!$N$7,TABLAS!$P$7))))</f>
        <v>1</v>
      </c>
      <c r="AI540" s="255">
        <f>VLOOKUP($AH540,TABLAS!$P$4:$R$7,3,FALSE)</f>
        <v>3.4999999999999996E-3</v>
      </c>
      <c r="AJ540" s="255">
        <f>VLOOKUP($AH$3,TABLAS!$P$4:$R$7,2,FALSE)</f>
        <v>0</v>
      </c>
      <c r="AK540" s="280">
        <f t="shared" si="110"/>
        <v>-3.4999999999999996E-3</v>
      </c>
      <c r="AL540" s="44"/>
      <c r="AM540" s="44"/>
      <c r="AN540" s="281">
        <f t="shared" si="111"/>
        <v>0</v>
      </c>
      <c r="AO540" s="44"/>
      <c r="AP540" s="235">
        <f t="shared" si="112"/>
        <v>0</v>
      </c>
      <c r="AQ540" s="44"/>
      <c r="AR540" s="282">
        <f t="shared" si="113"/>
        <v>0</v>
      </c>
      <c r="AS540" s="283">
        <f t="shared" si="114"/>
        <v>0</v>
      </c>
      <c r="AT540" s="44"/>
      <c r="AU540" s="44"/>
      <c r="AV540" s="44"/>
      <c r="AW540" s="44"/>
      <c r="AX540" s="44"/>
      <c r="AY540" s="44"/>
      <c r="AZ540" s="44"/>
      <c r="BA540" s="44"/>
      <c r="BB540" s="44"/>
      <c r="BC540" s="44"/>
      <c r="BD540" s="44"/>
      <c r="BE540" s="44"/>
      <c r="BF540" s="44"/>
      <c r="BG540" s="44"/>
      <c r="BH540" s="44"/>
    </row>
    <row r="541" spans="1:60" ht="35.1" customHeight="1" thickBot="1" x14ac:dyDescent="0.45">
      <c r="A541" s="41">
        <f t="shared" si="115"/>
        <v>539</v>
      </c>
      <c r="B541" s="42">
        <f>Hoja2!B548</f>
        <v>0</v>
      </c>
      <c r="C541" s="14">
        <f>Hoja2!P548</f>
        <v>0</v>
      </c>
      <c r="D541" s="16">
        <f>Hoja2!C548</f>
        <v>0</v>
      </c>
      <c r="E541" s="15">
        <f>Hoja4!J548</f>
        <v>0</v>
      </c>
      <c r="F541" s="15">
        <f>Hoja4!N548</f>
        <v>0</v>
      </c>
      <c r="G541" s="15"/>
      <c r="H541" s="15">
        <f t="shared" si="104"/>
        <v>0</v>
      </c>
      <c r="I541" s="15">
        <f t="shared" si="105"/>
        <v>0</v>
      </c>
      <c r="J541" s="289" t="s">
        <v>209</v>
      </c>
      <c r="K541" s="44"/>
      <c r="L541" s="44"/>
      <c r="M541" s="44"/>
      <c r="N541" s="44"/>
      <c r="O541" s="44"/>
      <c r="P541" s="44"/>
      <c r="Q541" s="44"/>
      <c r="R541" s="44"/>
      <c r="S541" s="262">
        <f t="shared" si="106"/>
        <v>0</v>
      </c>
      <c r="T541" s="266" t="str">
        <f t="shared" si="107"/>
        <v>Economico</v>
      </c>
      <c r="U541">
        <f>VLOOKUP(T541,TABLAS!$J$4:$L$9,3,FALSE)</f>
        <v>1320</v>
      </c>
      <c r="V541">
        <f t="shared" si="116"/>
        <v>2026</v>
      </c>
      <c r="W541" t="str">
        <f>INICIO!$C$28</f>
        <v>2026</v>
      </c>
      <c r="X541" s="268">
        <f t="shared" si="108"/>
        <v>0</v>
      </c>
      <c r="Y541" s="269" t="str">
        <f>IF(X541&lt;TABLAS!$P$18,TABLAS!$Q$18,IF(X541&lt;TABLAS!$P$19,TABLAS!$Q$19,IF(X541&lt;TABLAS!$P$20,TABLAS!$Q$20,IF(X541&lt;TABLAS!$P$21,TABLAS!$Q$21,IF(X541&lt;TABLAS!$P$22,TABLAS!$Q$22,IF(X541&lt;TABLAS!$P$23,TABLAS!$Q$23,IF(X541&lt;TABLAS!$P$24,TABLAS!$Q$24,IF(X541&lt;TABLAS!$P$25,TABLAS!$Q$25,IF(X541&lt;TABLAS!$P$26,TABLAS!$Q$26,IF(X541&lt;TABLAS!$P$27,TABLAS!$Q$27,IF(X541&gt;=TABLAS!$O$28,TABLAS!$Q$28)))))))))))</f>
        <v>0 a 5</v>
      </c>
      <c r="Z541" s="262">
        <f>VLOOKUP(Y541,TABLAS!$J$18:$K$28,2,FALSE)</f>
        <v>1</v>
      </c>
      <c r="AA541" s="274" t="s">
        <v>262</v>
      </c>
      <c r="AB541" s="262">
        <f>VLOOKUP(AA541,TABLAS!$K$34:$L$39,2,FALSE)</f>
        <v>1</v>
      </c>
      <c r="AC541" s="262" t="str">
        <f>INICIO!$C$11</f>
        <v>ZONA 6</v>
      </c>
      <c r="AD541" s="263">
        <f>VLOOKUP(AC541,TABLAS!$V$18:$W$28,2,FALSE)</f>
        <v>1.1000000000000001</v>
      </c>
      <c r="AE541" s="44"/>
      <c r="AF541" s="44"/>
      <c r="AG541" s="279">
        <f t="shared" si="109"/>
        <v>0</v>
      </c>
      <c r="AH541" s="255">
        <f>IF($AG541&lt;TABLAS!$O$4,TABLAS!$P$4,IF($AG541&lt;TABLAS!$O$5,TABLAS!$P$5,IF($AG541&lt;TABLAS!$O$6,TABLAS!$P$6,IF($AG541&gt;TABLAS!$N$7,TABLAS!$P$7))))</f>
        <v>1</v>
      </c>
      <c r="AI541" s="255">
        <f>VLOOKUP($AH541,TABLAS!$P$4:$R$7,3,FALSE)</f>
        <v>3.4999999999999996E-3</v>
      </c>
      <c r="AJ541" s="255">
        <f>VLOOKUP($AH$3,TABLAS!$P$4:$R$7,2,FALSE)</f>
        <v>0</v>
      </c>
      <c r="AK541" s="280">
        <f t="shared" si="110"/>
        <v>-3.4999999999999996E-3</v>
      </c>
      <c r="AL541" s="44"/>
      <c r="AM541" s="44"/>
      <c r="AN541" s="281">
        <f t="shared" si="111"/>
        <v>0</v>
      </c>
      <c r="AO541" s="44"/>
      <c r="AP541" s="235">
        <f t="shared" si="112"/>
        <v>0</v>
      </c>
      <c r="AQ541" s="44"/>
      <c r="AR541" s="282">
        <f t="shared" si="113"/>
        <v>0</v>
      </c>
      <c r="AS541" s="283">
        <f t="shared" si="114"/>
        <v>0</v>
      </c>
      <c r="AT541" s="44"/>
      <c r="AU541" s="44"/>
      <c r="AV541" s="44"/>
      <c r="AW541" s="44"/>
      <c r="AX541" s="44"/>
      <c r="AY541" s="44"/>
      <c r="AZ541" s="44"/>
      <c r="BA541" s="44"/>
      <c r="BB541" s="44"/>
      <c r="BC541" s="44"/>
      <c r="BD541" s="44"/>
      <c r="BE541" s="44"/>
      <c r="BF541" s="44"/>
      <c r="BG541" s="44"/>
      <c r="BH541" s="44"/>
    </row>
    <row r="542" spans="1:60" ht="35.1" customHeight="1" thickBot="1" x14ac:dyDescent="0.45">
      <c r="A542" s="22">
        <f t="shared" si="115"/>
        <v>540</v>
      </c>
      <c r="B542" s="43">
        <f>Hoja2!B549</f>
        <v>0</v>
      </c>
      <c r="C542" s="38">
        <f>Hoja2!P549</f>
        <v>0</v>
      </c>
      <c r="D542" s="39">
        <f>Hoja2!C549</f>
        <v>0</v>
      </c>
      <c r="E542" s="40">
        <f>Hoja4!J549</f>
        <v>0</v>
      </c>
      <c r="F542" s="40">
        <f>Hoja4!N549</f>
        <v>0</v>
      </c>
      <c r="G542" s="40"/>
      <c r="H542" s="40">
        <f t="shared" si="104"/>
        <v>0</v>
      </c>
      <c r="I542" s="40">
        <f t="shared" si="105"/>
        <v>0</v>
      </c>
      <c r="J542" s="290" t="s">
        <v>209</v>
      </c>
      <c r="K542" s="44"/>
      <c r="L542" s="44"/>
      <c r="M542" s="44"/>
      <c r="N542" s="44"/>
      <c r="O542" s="44"/>
      <c r="P542" s="44"/>
      <c r="Q542" s="44"/>
      <c r="R542" s="44"/>
      <c r="S542" s="262">
        <f t="shared" si="106"/>
        <v>0</v>
      </c>
      <c r="T542" s="266" t="str">
        <f t="shared" si="107"/>
        <v>Economico</v>
      </c>
      <c r="U542">
        <f>VLOOKUP(T542,TABLAS!$J$4:$L$9,3,FALSE)</f>
        <v>1320</v>
      </c>
      <c r="V542">
        <f t="shared" si="116"/>
        <v>2026</v>
      </c>
      <c r="W542" t="str">
        <f>INICIO!$C$28</f>
        <v>2026</v>
      </c>
      <c r="X542" s="268">
        <f t="shared" si="108"/>
        <v>0</v>
      </c>
      <c r="Y542" s="269" t="str">
        <f>IF(X542&lt;TABLAS!$P$18,TABLAS!$Q$18,IF(X542&lt;TABLAS!$P$19,TABLAS!$Q$19,IF(X542&lt;TABLAS!$P$20,TABLAS!$Q$20,IF(X542&lt;TABLAS!$P$21,TABLAS!$Q$21,IF(X542&lt;TABLAS!$P$22,TABLAS!$Q$22,IF(X542&lt;TABLAS!$P$23,TABLAS!$Q$23,IF(X542&lt;TABLAS!$P$24,TABLAS!$Q$24,IF(X542&lt;TABLAS!$P$25,TABLAS!$Q$25,IF(X542&lt;TABLAS!$P$26,TABLAS!$Q$26,IF(X542&lt;TABLAS!$P$27,TABLAS!$Q$27,IF(X542&gt;=TABLAS!$O$28,TABLAS!$Q$28)))))))))))</f>
        <v>0 a 5</v>
      </c>
      <c r="Z542" s="262">
        <f>VLOOKUP(Y542,TABLAS!$J$18:$K$28,2,FALSE)</f>
        <v>1</v>
      </c>
      <c r="AA542" s="274" t="s">
        <v>262</v>
      </c>
      <c r="AB542" s="262">
        <f>VLOOKUP(AA542,TABLAS!$K$34:$L$39,2,FALSE)</f>
        <v>1</v>
      </c>
      <c r="AC542" s="262" t="str">
        <f>INICIO!$C$11</f>
        <v>ZONA 6</v>
      </c>
      <c r="AD542" s="263">
        <f>VLOOKUP(AC542,TABLAS!$V$18:$W$28,2,FALSE)</f>
        <v>1.1000000000000001</v>
      </c>
      <c r="AE542" s="44"/>
      <c r="AF542" s="44"/>
      <c r="AG542" s="279">
        <f t="shared" si="109"/>
        <v>0</v>
      </c>
      <c r="AH542" s="255">
        <f>IF($AG542&lt;TABLAS!$O$4,TABLAS!$P$4,IF($AG542&lt;TABLAS!$O$5,TABLAS!$P$5,IF($AG542&lt;TABLAS!$O$6,TABLAS!$P$6,IF($AG542&gt;TABLAS!$N$7,TABLAS!$P$7))))</f>
        <v>1</v>
      </c>
      <c r="AI542" s="255">
        <f>VLOOKUP($AH542,TABLAS!$P$4:$R$7,3,FALSE)</f>
        <v>3.4999999999999996E-3</v>
      </c>
      <c r="AJ542" s="255">
        <f>VLOOKUP($AH$3,TABLAS!$P$4:$R$7,2,FALSE)</f>
        <v>0</v>
      </c>
      <c r="AK542" s="280">
        <f t="shared" si="110"/>
        <v>-3.4999999999999996E-3</v>
      </c>
      <c r="AL542" s="44"/>
      <c r="AM542" s="44"/>
      <c r="AN542" s="281">
        <f t="shared" si="111"/>
        <v>0</v>
      </c>
      <c r="AO542" s="44"/>
      <c r="AP542" s="235">
        <f t="shared" si="112"/>
        <v>0</v>
      </c>
      <c r="AQ542" s="44"/>
      <c r="AR542" s="282">
        <f t="shared" si="113"/>
        <v>0</v>
      </c>
      <c r="AS542" s="283">
        <f t="shared" si="114"/>
        <v>0</v>
      </c>
      <c r="AT542" s="44"/>
      <c r="AU542" s="44"/>
      <c r="AV542" s="44"/>
      <c r="AW542" s="44"/>
      <c r="AX542" s="44"/>
      <c r="AY542" s="44"/>
      <c r="AZ542" s="44"/>
      <c r="BA542" s="44"/>
      <c r="BB542" s="44"/>
      <c r="BC542" s="44"/>
      <c r="BD542" s="44"/>
      <c r="BE542" s="44"/>
      <c r="BF542" s="44"/>
      <c r="BG542" s="44"/>
      <c r="BH542" s="44"/>
    </row>
    <row r="543" spans="1:60" ht="35.1" customHeight="1" thickBot="1" x14ac:dyDescent="0.45">
      <c r="A543" s="41">
        <f t="shared" si="115"/>
        <v>541</v>
      </c>
      <c r="B543" s="42">
        <f>Hoja2!B550</f>
        <v>0</v>
      </c>
      <c r="C543" s="14">
        <f>Hoja2!P550</f>
        <v>0</v>
      </c>
      <c r="D543" s="16">
        <f>Hoja2!C550</f>
        <v>0</v>
      </c>
      <c r="E543" s="15">
        <f>Hoja4!J550</f>
        <v>0</v>
      </c>
      <c r="F543" s="15">
        <f>Hoja4!N550</f>
        <v>0</v>
      </c>
      <c r="G543" s="15"/>
      <c r="H543" s="15">
        <f t="shared" si="104"/>
        <v>0</v>
      </c>
      <c r="I543" s="15">
        <f t="shared" si="105"/>
        <v>0</v>
      </c>
      <c r="J543" s="289" t="s">
        <v>209</v>
      </c>
      <c r="K543" s="44"/>
      <c r="L543" s="44"/>
      <c r="M543" s="44"/>
      <c r="N543" s="44"/>
      <c r="O543" s="44"/>
      <c r="P543" s="44"/>
      <c r="Q543" s="44"/>
      <c r="R543" s="44"/>
      <c r="S543" s="262">
        <f t="shared" si="106"/>
        <v>0</v>
      </c>
      <c r="T543" s="266" t="str">
        <f t="shared" si="107"/>
        <v>Economico</v>
      </c>
      <c r="U543">
        <f>VLOOKUP(T543,TABLAS!$J$4:$L$9,3,FALSE)</f>
        <v>1320</v>
      </c>
      <c r="V543">
        <f t="shared" si="116"/>
        <v>2026</v>
      </c>
      <c r="W543" t="str">
        <f>INICIO!$C$28</f>
        <v>2026</v>
      </c>
      <c r="X543" s="268">
        <f t="shared" si="108"/>
        <v>0</v>
      </c>
      <c r="Y543" s="269" t="str">
        <f>IF(X543&lt;TABLAS!$P$18,TABLAS!$Q$18,IF(X543&lt;TABLAS!$P$19,TABLAS!$Q$19,IF(X543&lt;TABLAS!$P$20,TABLAS!$Q$20,IF(X543&lt;TABLAS!$P$21,TABLAS!$Q$21,IF(X543&lt;TABLAS!$P$22,TABLAS!$Q$22,IF(X543&lt;TABLAS!$P$23,TABLAS!$Q$23,IF(X543&lt;TABLAS!$P$24,TABLAS!$Q$24,IF(X543&lt;TABLAS!$P$25,TABLAS!$Q$25,IF(X543&lt;TABLAS!$P$26,TABLAS!$Q$26,IF(X543&lt;TABLAS!$P$27,TABLAS!$Q$27,IF(X543&gt;=TABLAS!$O$28,TABLAS!$Q$28)))))))))))</f>
        <v>0 a 5</v>
      </c>
      <c r="Z543" s="262">
        <f>VLOOKUP(Y543,TABLAS!$J$18:$K$28,2,FALSE)</f>
        <v>1</v>
      </c>
      <c r="AA543" s="274" t="s">
        <v>262</v>
      </c>
      <c r="AB543" s="262">
        <f>VLOOKUP(AA543,TABLAS!$K$34:$L$39,2,FALSE)</f>
        <v>1</v>
      </c>
      <c r="AC543" s="262" t="str">
        <f>INICIO!$C$11</f>
        <v>ZONA 6</v>
      </c>
      <c r="AD543" s="263">
        <f>VLOOKUP(AC543,TABLAS!$V$18:$W$28,2,FALSE)</f>
        <v>1.1000000000000001</v>
      </c>
      <c r="AE543" s="44"/>
      <c r="AF543" s="44"/>
      <c r="AG543" s="279">
        <f t="shared" si="109"/>
        <v>0</v>
      </c>
      <c r="AH543" s="255">
        <f>IF($AG543&lt;TABLAS!$O$4,TABLAS!$P$4,IF($AG543&lt;TABLAS!$O$5,TABLAS!$P$5,IF($AG543&lt;TABLAS!$O$6,TABLAS!$P$6,IF($AG543&gt;TABLAS!$N$7,TABLAS!$P$7))))</f>
        <v>1</v>
      </c>
      <c r="AI543" s="255">
        <f>VLOOKUP($AH543,TABLAS!$P$4:$R$7,3,FALSE)</f>
        <v>3.4999999999999996E-3</v>
      </c>
      <c r="AJ543" s="255">
        <f>VLOOKUP($AH$3,TABLAS!$P$4:$R$7,2,FALSE)</f>
        <v>0</v>
      </c>
      <c r="AK543" s="280">
        <f t="shared" si="110"/>
        <v>-3.4999999999999996E-3</v>
      </c>
      <c r="AL543" s="44"/>
      <c r="AM543" s="44"/>
      <c r="AN543" s="281">
        <f t="shared" si="111"/>
        <v>0</v>
      </c>
      <c r="AO543" s="44"/>
      <c r="AP543" s="235">
        <f t="shared" si="112"/>
        <v>0</v>
      </c>
      <c r="AQ543" s="44"/>
      <c r="AR543" s="282">
        <f t="shared" si="113"/>
        <v>0</v>
      </c>
      <c r="AS543" s="283">
        <f t="shared" si="114"/>
        <v>0</v>
      </c>
      <c r="AT543" s="44"/>
      <c r="AU543" s="44"/>
      <c r="AV543" s="44"/>
      <c r="AW543" s="44"/>
      <c r="AX543" s="44"/>
      <c r="AY543" s="44"/>
      <c r="AZ543" s="44"/>
      <c r="BA543" s="44"/>
      <c r="BB543" s="44"/>
      <c r="BC543" s="44"/>
      <c r="BD543" s="44"/>
      <c r="BE543" s="44"/>
      <c r="BF543" s="44"/>
      <c r="BG543" s="44"/>
      <c r="BH543" s="44"/>
    </row>
    <row r="544" spans="1:60" ht="35.1" customHeight="1" thickBot="1" x14ac:dyDescent="0.45">
      <c r="A544" s="41">
        <f t="shared" si="115"/>
        <v>542</v>
      </c>
      <c r="B544" s="42">
        <f>Hoja2!B551</f>
        <v>0</v>
      </c>
      <c r="C544" s="14">
        <f>Hoja2!P551</f>
        <v>0</v>
      </c>
      <c r="D544" s="16">
        <f>Hoja2!C551</f>
        <v>0</v>
      </c>
      <c r="E544" s="15">
        <f>Hoja4!J551</f>
        <v>0</v>
      </c>
      <c r="F544" s="15">
        <f>Hoja4!N551</f>
        <v>0</v>
      </c>
      <c r="G544" s="15"/>
      <c r="H544" s="15">
        <f t="shared" si="104"/>
        <v>0</v>
      </c>
      <c r="I544" s="15">
        <f t="shared" si="105"/>
        <v>0</v>
      </c>
      <c r="J544" s="289" t="s">
        <v>209</v>
      </c>
      <c r="K544" s="44"/>
      <c r="L544" s="44"/>
      <c r="M544" s="44"/>
      <c r="N544" s="44"/>
      <c r="O544" s="44"/>
      <c r="P544" s="44"/>
      <c r="Q544" s="44"/>
      <c r="R544" s="44"/>
      <c r="S544" s="262">
        <f t="shared" si="106"/>
        <v>0</v>
      </c>
      <c r="T544" s="266" t="str">
        <f t="shared" si="107"/>
        <v>Economico</v>
      </c>
      <c r="U544">
        <f>VLOOKUP(T544,TABLAS!$J$4:$L$9,3,FALSE)</f>
        <v>1320</v>
      </c>
      <c r="V544">
        <f t="shared" si="116"/>
        <v>2026</v>
      </c>
      <c r="W544" t="str">
        <f>INICIO!$C$28</f>
        <v>2026</v>
      </c>
      <c r="X544" s="268">
        <f t="shared" si="108"/>
        <v>0</v>
      </c>
      <c r="Y544" s="269" t="str">
        <f>IF(X544&lt;TABLAS!$P$18,TABLAS!$Q$18,IF(X544&lt;TABLAS!$P$19,TABLAS!$Q$19,IF(X544&lt;TABLAS!$P$20,TABLAS!$Q$20,IF(X544&lt;TABLAS!$P$21,TABLAS!$Q$21,IF(X544&lt;TABLAS!$P$22,TABLAS!$Q$22,IF(X544&lt;TABLAS!$P$23,TABLAS!$Q$23,IF(X544&lt;TABLAS!$P$24,TABLAS!$Q$24,IF(X544&lt;TABLAS!$P$25,TABLAS!$Q$25,IF(X544&lt;TABLAS!$P$26,TABLAS!$Q$26,IF(X544&lt;TABLAS!$P$27,TABLAS!$Q$27,IF(X544&gt;=TABLAS!$O$28,TABLAS!$Q$28)))))))))))</f>
        <v>0 a 5</v>
      </c>
      <c r="Z544" s="262">
        <f>VLOOKUP(Y544,TABLAS!$J$18:$K$28,2,FALSE)</f>
        <v>1</v>
      </c>
      <c r="AA544" s="274" t="s">
        <v>262</v>
      </c>
      <c r="AB544" s="262">
        <f>VLOOKUP(AA544,TABLAS!$K$34:$L$39,2,FALSE)</f>
        <v>1</v>
      </c>
      <c r="AC544" s="262" t="str">
        <f>INICIO!$C$11</f>
        <v>ZONA 6</v>
      </c>
      <c r="AD544" s="263">
        <f>VLOOKUP(AC544,TABLAS!$V$18:$W$28,2,FALSE)</f>
        <v>1.1000000000000001</v>
      </c>
      <c r="AE544" s="44"/>
      <c r="AF544" s="44"/>
      <c r="AG544" s="279">
        <f t="shared" si="109"/>
        <v>0</v>
      </c>
      <c r="AH544" s="255">
        <f>IF($AG544&lt;TABLAS!$O$4,TABLAS!$P$4,IF($AG544&lt;TABLAS!$O$5,TABLAS!$P$5,IF($AG544&lt;TABLAS!$O$6,TABLAS!$P$6,IF($AG544&gt;TABLAS!$N$7,TABLAS!$P$7))))</f>
        <v>1</v>
      </c>
      <c r="AI544" s="255">
        <f>VLOOKUP($AH544,TABLAS!$P$4:$R$7,3,FALSE)</f>
        <v>3.4999999999999996E-3</v>
      </c>
      <c r="AJ544" s="255">
        <f>VLOOKUP($AH$3,TABLAS!$P$4:$R$7,2,FALSE)</f>
        <v>0</v>
      </c>
      <c r="AK544" s="280">
        <f t="shared" si="110"/>
        <v>-3.4999999999999996E-3</v>
      </c>
      <c r="AL544" s="44"/>
      <c r="AM544" s="44"/>
      <c r="AN544" s="281">
        <f t="shared" si="111"/>
        <v>0</v>
      </c>
      <c r="AO544" s="44"/>
      <c r="AP544" s="235">
        <f t="shared" si="112"/>
        <v>0</v>
      </c>
      <c r="AQ544" s="44"/>
      <c r="AR544" s="282">
        <f t="shared" si="113"/>
        <v>0</v>
      </c>
      <c r="AS544" s="283">
        <f t="shared" si="114"/>
        <v>0</v>
      </c>
      <c r="AT544" s="44"/>
      <c r="AU544" s="44"/>
      <c r="AV544" s="44"/>
      <c r="AW544" s="44"/>
      <c r="AX544" s="44"/>
      <c r="AY544" s="44"/>
      <c r="AZ544" s="44"/>
      <c r="BA544" s="44"/>
      <c r="BB544" s="44"/>
      <c r="BC544" s="44"/>
      <c r="BD544" s="44"/>
      <c r="BE544" s="44"/>
      <c r="BF544" s="44"/>
      <c r="BG544" s="44"/>
      <c r="BH544" s="44"/>
    </row>
    <row r="545" spans="1:60" ht="35.1" customHeight="1" thickBot="1" x14ac:dyDescent="0.45">
      <c r="A545" s="41">
        <f t="shared" si="115"/>
        <v>543</v>
      </c>
      <c r="B545" s="42">
        <f>Hoja2!B552</f>
        <v>0</v>
      </c>
      <c r="C545" s="14">
        <f>Hoja2!P552</f>
        <v>0</v>
      </c>
      <c r="D545" s="16">
        <f>Hoja2!C552</f>
        <v>0</v>
      </c>
      <c r="E545" s="15">
        <f>Hoja4!J552</f>
        <v>0</v>
      </c>
      <c r="F545" s="15">
        <f>Hoja4!N552</f>
        <v>0</v>
      </c>
      <c r="G545" s="15"/>
      <c r="H545" s="15">
        <f t="shared" si="104"/>
        <v>0</v>
      </c>
      <c r="I545" s="15">
        <f t="shared" si="105"/>
        <v>0</v>
      </c>
      <c r="J545" s="289" t="s">
        <v>209</v>
      </c>
      <c r="K545" s="44"/>
      <c r="L545" s="44"/>
      <c r="M545" s="44"/>
      <c r="N545" s="44"/>
      <c r="O545" s="44"/>
      <c r="P545" s="44"/>
      <c r="Q545" s="44"/>
      <c r="R545" s="44"/>
      <c r="S545" s="262">
        <f t="shared" si="106"/>
        <v>0</v>
      </c>
      <c r="T545" s="266" t="str">
        <f t="shared" si="107"/>
        <v>Economico</v>
      </c>
      <c r="U545">
        <f>VLOOKUP(T545,TABLAS!$J$4:$L$9,3,FALSE)</f>
        <v>1320</v>
      </c>
      <c r="V545">
        <f t="shared" si="116"/>
        <v>2026</v>
      </c>
      <c r="W545" t="str">
        <f>INICIO!$C$28</f>
        <v>2026</v>
      </c>
      <c r="X545" s="268">
        <f t="shared" si="108"/>
        <v>0</v>
      </c>
      <c r="Y545" s="269" t="str">
        <f>IF(X545&lt;TABLAS!$P$18,TABLAS!$Q$18,IF(X545&lt;TABLAS!$P$19,TABLAS!$Q$19,IF(X545&lt;TABLAS!$P$20,TABLAS!$Q$20,IF(X545&lt;TABLAS!$P$21,TABLAS!$Q$21,IF(X545&lt;TABLAS!$P$22,TABLAS!$Q$22,IF(X545&lt;TABLAS!$P$23,TABLAS!$Q$23,IF(X545&lt;TABLAS!$P$24,TABLAS!$Q$24,IF(X545&lt;TABLAS!$P$25,TABLAS!$Q$25,IF(X545&lt;TABLAS!$P$26,TABLAS!$Q$26,IF(X545&lt;TABLAS!$P$27,TABLAS!$Q$27,IF(X545&gt;=TABLAS!$O$28,TABLAS!$Q$28)))))))))))</f>
        <v>0 a 5</v>
      </c>
      <c r="Z545" s="262">
        <f>VLOOKUP(Y545,TABLAS!$J$18:$K$28,2,FALSE)</f>
        <v>1</v>
      </c>
      <c r="AA545" s="274" t="s">
        <v>262</v>
      </c>
      <c r="AB545" s="262">
        <f>VLOOKUP(AA545,TABLAS!$K$34:$L$39,2,FALSE)</f>
        <v>1</v>
      </c>
      <c r="AC545" s="262" t="str">
        <f>INICIO!$C$11</f>
        <v>ZONA 6</v>
      </c>
      <c r="AD545" s="263">
        <f>VLOOKUP(AC545,TABLAS!$V$18:$W$28,2,FALSE)</f>
        <v>1.1000000000000001</v>
      </c>
      <c r="AE545" s="44"/>
      <c r="AF545" s="44"/>
      <c r="AG545" s="279">
        <f t="shared" si="109"/>
        <v>0</v>
      </c>
      <c r="AH545" s="255">
        <f>IF($AG545&lt;TABLAS!$O$4,TABLAS!$P$4,IF($AG545&lt;TABLAS!$O$5,TABLAS!$P$5,IF($AG545&lt;TABLAS!$O$6,TABLAS!$P$6,IF($AG545&gt;TABLAS!$N$7,TABLAS!$P$7))))</f>
        <v>1</v>
      </c>
      <c r="AI545" s="255">
        <f>VLOOKUP($AH545,TABLAS!$P$4:$R$7,3,FALSE)</f>
        <v>3.4999999999999996E-3</v>
      </c>
      <c r="AJ545" s="255">
        <f>VLOOKUP($AH$3,TABLAS!$P$4:$R$7,2,FALSE)</f>
        <v>0</v>
      </c>
      <c r="AK545" s="280">
        <f t="shared" si="110"/>
        <v>-3.4999999999999996E-3</v>
      </c>
      <c r="AL545" s="44"/>
      <c r="AM545" s="44"/>
      <c r="AN545" s="281">
        <f t="shared" si="111"/>
        <v>0</v>
      </c>
      <c r="AO545" s="44"/>
      <c r="AP545" s="235">
        <f t="shared" si="112"/>
        <v>0</v>
      </c>
      <c r="AQ545" s="44"/>
      <c r="AR545" s="282">
        <f t="shared" si="113"/>
        <v>0</v>
      </c>
      <c r="AS545" s="283">
        <f t="shared" si="114"/>
        <v>0</v>
      </c>
      <c r="AT545" s="44"/>
      <c r="AU545" s="44"/>
      <c r="AV545" s="44"/>
      <c r="AW545" s="44"/>
      <c r="AX545" s="44"/>
      <c r="AY545" s="44"/>
      <c r="AZ545" s="44"/>
      <c r="BA545" s="44"/>
      <c r="BB545" s="44"/>
      <c r="BC545" s="44"/>
      <c r="BD545" s="44"/>
      <c r="BE545" s="44"/>
      <c r="BF545" s="44"/>
      <c r="BG545" s="44"/>
      <c r="BH545" s="44"/>
    </row>
    <row r="546" spans="1:60" ht="35.1" customHeight="1" thickBot="1" x14ac:dyDescent="0.45">
      <c r="A546" s="41">
        <f t="shared" si="115"/>
        <v>544</v>
      </c>
      <c r="B546" s="42">
        <f>Hoja2!B553</f>
        <v>0</v>
      </c>
      <c r="C546" s="14">
        <f>Hoja2!P553</f>
        <v>0</v>
      </c>
      <c r="D546" s="16">
        <f>Hoja2!C553</f>
        <v>0</v>
      </c>
      <c r="E546" s="15">
        <f>Hoja4!J553</f>
        <v>0</v>
      </c>
      <c r="F546" s="15">
        <f>Hoja4!N553</f>
        <v>0</v>
      </c>
      <c r="G546" s="15"/>
      <c r="H546" s="15">
        <f t="shared" si="104"/>
        <v>0</v>
      </c>
      <c r="I546" s="15">
        <f t="shared" si="105"/>
        <v>0</v>
      </c>
      <c r="J546" s="289" t="s">
        <v>209</v>
      </c>
      <c r="K546" s="44"/>
      <c r="L546" s="44"/>
      <c r="M546" s="44"/>
      <c r="N546" s="44"/>
      <c r="O546" s="44"/>
      <c r="P546" s="44"/>
      <c r="Q546" s="44"/>
      <c r="R546" s="44"/>
      <c r="S546" s="262">
        <f t="shared" si="106"/>
        <v>0</v>
      </c>
      <c r="T546" s="266" t="str">
        <f t="shared" si="107"/>
        <v>Economico</v>
      </c>
      <c r="U546">
        <f>VLOOKUP(T546,TABLAS!$J$4:$L$9,3,FALSE)</f>
        <v>1320</v>
      </c>
      <c r="V546">
        <f t="shared" si="116"/>
        <v>2026</v>
      </c>
      <c r="W546" t="str">
        <f>INICIO!$C$28</f>
        <v>2026</v>
      </c>
      <c r="X546" s="268">
        <f t="shared" si="108"/>
        <v>0</v>
      </c>
      <c r="Y546" s="269" t="str">
        <f>IF(X546&lt;TABLAS!$P$18,TABLAS!$Q$18,IF(X546&lt;TABLAS!$P$19,TABLAS!$Q$19,IF(X546&lt;TABLAS!$P$20,TABLAS!$Q$20,IF(X546&lt;TABLAS!$P$21,TABLAS!$Q$21,IF(X546&lt;TABLAS!$P$22,TABLAS!$Q$22,IF(X546&lt;TABLAS!$P$23,TABLAS!$Q$23,IF(X546&lt;TABLAS!$P$24,TABLAS!$Q$24,IF(X546&lt;TABLAS!$P$25,TABLAS!$Q$25,IF(X546&lt;TABLAS!$P$26,TABLAS!$Q$26,IF(X546&lt;TABLAS!$P$27,TABLAS!$Q$27,IF(X546&gt;=TABLAS!$O$28,TABLAS!$Q$28)))))))))))</f>
        <v>0 a 5</v>
      </c>
      <c r="Z546" s="262">
        <f>VLOOKUP(Y546,TABLAS!$J$18:$K$28,2,FALSE)</f>
        <v>1</v>
      </c>
      <c r="AA546" s="274" t="s">
        <v>262</v>
      </c>
      <c r="AB546" s="262">
        <f>VLOOKUP(AA546,TABLAS!$K$34:$L$39,2,FALSE)</f>
        <v>1</v>
      </c>
      <c r="AC546" s="262" t="str">
        <f>INICIO!$C$11</f>
        <v>ZONA 6</v>
      </c>
      <c r="AD546" s="263">
        <f>VLOOKUP(AC546,TABLAS!$V$18:$W$28,2,FALSE)</f>
        <v>1.1000000000000001</v>
      </c>
      <c r="AE546" s="44"/>
      <c r="AF546" s="44"/>
      <c r="AG546" s="279">
        <f t="shared" si="109"/>
        <v>0</v>
      </c>
      <c r="AH546" s="255">
        <f>IF($AG546&lt;TABLAS!$O$4,TABLAS!$P$4,IF($AG546&lt;TABLAS!$O$5,TABLAS!$P$5,IF($AG546&lt;TABLAS!$O$6,TABLAS!$P$6,IF($AG546&gt;TABLAS!$N$7,TABLAS!$P$7))))</f>
        <v>1</v>
      </c>
      <c r="AI546" s="255">
        <f>VLOOKUP($AH546,TABLAS!$P$4:$R$7,3,FALSE)</f>
        <v>3.4999999999999996E-3</v>
      </c>
      <c r="AJ546" s="255">
        <f>VLOOKUP($AH$3,TABLAS!$P$4:$R$7,2,FALSE)</f>
        <v>0</v>
      </c>
      <c r="AK546" s="280">
        <f t="shared" si="110"/>
        <v>-3.4999999999999996E-3</v>
      </c>
      <c r="AL546" s="44"/>
      <c r="AM546" s="44"/>
      <c r="AN546" s="281">
        <f t="shared" si="111"/>
        <v>0</v>
      </c>
      <c r="AO546" s="44"/>
      <c r="AP546" s="235">
        <f t="shared" si="112"/>
        <v>0</v>
      </c>
      <c r="AQ546" s="44"/>
      <c r="AR546" s="282">
        <f t="shared" si="113"/>
        <v>0</v>
      </c>
      <c r="AS546" s="283">
        <f t="shared" si="114"/>
        <v>0</v>
      </c>
      <c r="AT546" s="44"/>
      <c r="AU546" s="44"/>
      <c r="AV546" s="44"/>
      <c r="AW546" s="44"/>
      <c r="AX546" s="44"/>
      <c r="AY546" s="44"/>
      <c r="AZ546" s="44"/>
      <c r="BA546" s="44"/>
      <c r="BB546" s="44"/>
      <c r="BC546" s="44"/>
      <c r="BD546" s="44"/>
      <c r="BE546" s="44"/>
      <c r="BF546" s="44"/>
      <c r="BG546" s="44"/>
      <c r="BH546" s="44"/>
    </row>
    <row r="547" spans="1:60" ht="35.1" customHeight="1" thickBot="1" x14ac:dyDescent="0.45">
      <c r="A547" s="22">
        <f t="shared" si="115"/>
        <v>545</v>
      </c>
      <c r="B547" s="43">
        <f>Hoja2!B554</f>
        <v>0</v>
      </c>
      <c r="C547" s="38">
        <f>Hoja2!P554</f>
        <v>0</v>
      </c>
      <c r="D547" s="39">
        <f>Hoja2!C554</f>
        <v>0</v>
      </c>
      <c r="E547" s="40">
        <f>Hoja4!J554</f>
        <v>0</v>
      </c>
      <c r="F547" s="40">
        <f>Hoja4!N554</f>
        <v>0</v>
      </c>
      <c r="G547" s="40"/>
      <c r="H547" s="40">
        <f t="shared" si="104"/>
        <v>0</v>
      </c>
      <c r="I547" s="40">
        <f t="shared" si="105"/>
        <v>0</v>
      </c>
      <c r="J547" s="290" t="s">
        <v>209</v>
      </c>
      <c r="K547" s="44"/>
      <c r="L547" s="44"/>
      <c r="M547" s="44"/>
      <c r="N547" s="44"/>
      <c r="O547" s="44"/>
      <c r="P547" s="44"/>
      <c r="Q547" s="44"/>
      <c r="R547" s="44"/>
      <c r="S547" s="262">
        <f t="shared" si="106"/>
        <v>0</v>
      </c>
      <c r="T547" s="266" t="str">
        <f t="shared" si="107"/>
        <v>Economico</v>
      </c>
      <c r="U547">
        <f>VLOOKUP(T547,TABLAS!$J$4:$L$9,3,FALSE)</f>
        <v>1320</v>
      </c>
      <c r="V547">
        <f t="shared" si="116"/>
        <v>2026</v>
      </c>
      <c r="W547" t="str">
        <f>INICIO!$C$28</f>
        <v>2026</v>
      </c>
      <c r="X547" s="268">
        <f t="shared" si="108"/>
        <v>0</v>
      </c>
      <c r="Y547" s="269" t="str">
        <f>IF(X547&lt;TABLAS!$P$18,TABLAS!$Q$18,IF(X547&lt;TABLAS!$P$19,TABLAS!$Q$19,IF(X547&lt;TABLAS!$P$20,TABLAS!$Q$20,IF(X547&lt;TABLAS!$P$21,TABLAS!$Q$21,IF(X547&lt;TABLAS!$P$22,TABLAS!$Q$22,IF(X547&lt;TABLAS!$P$23,TABLAS!$Q$23,IF(X547&lt;TABLAS!$P$24,TABLAS!$Q$24,IF(X547&lt;TABLAS!$P$25,TABLAS!$Q$25,IF(X547&lt;TABLAS!$P$26,TABLAS!$Q$26,IF(X547&lt;TABLAS!$P$27,TABLAS!$Q$27,IF(X547&gt;=TABLAS!$O$28,TABLAS!$Q$28)))))))))))</f>
        <v>0 a 5</v>
      </c>
      <c r="Z547" s="262">
        <f>VLOOKUP(Y547,TABLAS!$J$18:$K$28,2,FALSE)</f>
        <v>1</v>
      </c>
      <c r="AA547" s="274" t="s">
        <v>262</v>
      </c>
      <c r="AB547" s="262">
        <f>VLOOKUP(AA547,TABLAS!$K$34:$L$39,2,FALSE)</f>
        <v>1</v>
      </c>
      <c r="AC547" s="262" t="str">
        <f>INICIO!$C$11</f>
        <v>ZONA 6</v>
      </c>
      <c r="AD547" s="263">
        <f>VLOOKUP(AC547,TABLAS!$V$18:$W$28,2,FALSE)</f>
        <v>1.1000000000000001</v>
      </c>
      <c r="AE547" s="44"/>
      <c r="AF547" s="44"/>
      <c r="AG547" s="279">
        <f t="shared" si="109"/>
        <v>0</v>
      </c>
      <c r="AH547" s="255">
        <f>IF($AG547&lt;TABLAS!$O$4,TABLAS!$P$4,IF($AG547&lt;TABLAS!$O$5,TABLAS!$P$5,IF($AG547&lt;TABLAS!$O$6,TABLAS!$P$6,IF($AG547&gt;TABLAS!$N$7,TABLAS!$P$7))))</f>
        <v>1</v>
      </c>
      <c r="AI547" s="255">
        <f>VLOOKUP($AH547,TABLAS!$P$4:$R$7,3,FALSE)</f>
        <v>3.4999999999999996E-3</v>
      </c>
      <c r="AJ547" s="255">
        <f>VLOOKUP($AH$3,TABLAS!$P$4:$R$7,2,FALSE)</f>
        <v>0</v>
      </c>
      <c r="AK547" s="280">
        <f t="shared" si="110"/>
        <v>-3.4999999999999996E-3</v>
      </c>
      <c r="AL547" s="44"/>
      <c r="AM547" s="44"/>
      <c r="AN547" s="281">
        <f t="shared" si="111"/>
        <v>0</v>
      </c>
      <c r="AO547" s="44"/>
      <c r="AP547" s="235">
        <f t="shared" si="112"/>
        <v>0</v>
      </c>
      <c r="AQ547" s="44"/>
      <c r="AR547" s="282">
        <f t="shared" si="113"/>
        <v>0</v>
      </c>
      <c r="AS547" s="283">
        <f t="shared" si="114"/>
        <v>0</v>
      </c>
      <c r="AT547" s="44"/>
      <c r="AU547" s="44"/>
      <c r="AV547" s="44"/>
      <c r="AW547" s="44"/>
      <c r="AX547" s="44"/>
      <c r="AY547" s="44"/>
      <c r="AZ547" s="44"/>
      <c r="BA547" s="44"/>
      <c r="BB547" s="44"/>
      <c r="BC547" s="44"/>
      <c r="BD547" s="44"/>
      <c r="BE547" s="44"/>
      <c r="BF547" s="44"/>
      <c r="BG547" s="44"/>
      <c r="BH547" s="44"/>
    </row>
    <row r="548" spans="1:60" ht="35.1" customHeight="1" thickBot="1" x14ac:dyDescent="0.45">
      <c r="A548" s="41">
        <f t="shared" si="115"/>
        <v>546</v>
      </c>
      <c r="B548" s="42">
        <f>Hoja2!B555</f>
        <v>0</v>
      </c>
      <c r="C548" s="14">
        <f>Hoja2!P555</f>
        <v>0</v>
      </c>
      <c r="D548" s="16">
        <f>Hoja2!C555</f>
        <v>0</v>
      </c>
      <c r="E548" s="15">
        <f>Hoja4!J555</f>
        <v>0</v>
      </c>
      <c r="F548" s="15">
        <f>Hoja4!N555</f>
        <v>0</v>
      </c>
      <c r="G548" s="15"/>
      <c r="H548" s="15">
        <f t="shared" si="104"/>
        <v>0</v>
      </c>
      <c r="I548" s="15">
        <f t="shared" si="105"/>
        <v>0</v>
      </c>
      <c r="J548" s="289" t="s">
        <v>209</v>
      </c>
      <c r="K548" s="44"/>
      <c r="L548" s="44"/>
      <c r="M548" s="44"/>
      <c r="N548" s="44"/>
      <c r="O548" s="44"/>
      <c r="P548" s="44"/>
      <c r="Q548" s="44"/>
      <c r="R548" s="44"/>
      <c r="S548" s="262">
        <f t="shared" si="106"/>
        <v>0</v>
      </c>
      <c r="T548" s="266" t="str">
        <f t="shared" si="107"/>
        <v>Economico</v>
      </c>
      <c r="U548">
        <f>VLOOKUP(T548,TABLAS!$J$4:$L$9,3,FALSE)</f>
        <v>1320</v>
      </c>
      <c r="V548">
        <f t="shared" si="116"/>
        <v>2026</v>
      </c>
      <c r="W548" t="str">
        <f>INICIO!$C$28</f>
        <v>2026</v>
      </c>
      <c r="X548" s="268">
        <f t="shared" si="108"/>
        <v>0</v>
      </c>
      <c r="Y548" s="269" t="str">
        <f>IF(X548&lt;TABLAS!$P$18,TABLAS!$Q$18,IF(X548&lt;TABLAS!$P$19,TABLAS!$Q$19,IF(X548&lt;TABLAS!$P$20,TABLAS!$Q$20,IF(X548&lt;TABLAS!$P$21,TABLAS!$Q$21,IF(X548&lt;TABLAS!$P$22,TABLAS!$Q$22,IF(X548&lt;TABLAS!$P$23,TABLAS!$Q$23,IF(X548&lt;TABLAS!$P$24,TABLAS!$Q$24,IF(X548&lt;TABLAS!$P$25,TABLAS!$Q$25,IF(X548&lt;TABLAS!$P$26,TABLAS!$Q$26,IF(X548&lt;TABLAS!$P$27,TABLAS!$Q$27,IF(X548&gt;=TABLAS!$O$28,TABLAS!$Q$28)))))))))))</f>
        <v>0 a 5</v>
      </c>
      <c r="Z548" s="262">
        <f>VLOOKUP(Y548,TABLAS!$J$18:$K$28,2,FALSE)</f>
        <v>1</v>
      </c>
      <c r="AA548" s="274" t="s">
        <v>262</v>
      </c>
      <c r="AB548" s="262">
        <f>VLOOKUP(AA548,TABLAS!$K$34:$L$39,2,FALSE)</f>
        <v>1</v>
      </c>
      <c r="AC548" s="262" t="str">
        <f>INICIO!$C$11</f>
        <v>ZONA 6</v>
      </c>
      <c r="AD548" s="263">
        <f>VLOOKUP(AC548,TABLAS!$V$18:$W$28,2,FALSE)</f>
        <v>1.1000000000000001</v>
      </c>
      <c r="AE548" s="44"/>
      <c r="AF548" s="44"/>
      <c r="AG548" s="279">
        <f t="shared" si="109"/>
        <v>0</v>
      </c>
      <c r="AH548" s="255">
        <f>IF($AG548&lt;TABLAS!$O$4,TABLAS!$P$4,IF($AG548&lt;TABLAS!$O$5,TABLAS!$P$5,IF($AG548&lt;TABLAS!$O$6,TABLAS!$P$6,IF($AG548&gt;TABLAS!$N$7,TABLAS!$P$7))))</f>
        <v>1</v>
      </c>
      <c r="AI548" s="255">
        <f>VLOOKUP($AH548,TABLAS!$P$4:$R$7,3,FALSE)</f>
        <v>3.4999999999999996E-3</v>
      </c>
      <c r="AJ548" s="255">
        <f>VLOOKUP($AH$3,TABLAS!$P$4:$R$7,2,FALSE)</f>
        <v>0</v>
      </c>
      <c r="AK548" s="280">
        <f t="shared" si="110"/>
        <v>-3.4999999999999996E-3</v>
      </c>
      <c r="AL548" s="44"/>
      <c r="AM548" s="44"/>
      <c r="AN548" s="281">
        <f t="shared" si="111"/>
        <v>0</v>
      </c>
      <c r="AO548" s="44"/>
      <c r="AP548" s="235">
        <f t="shared" si="112"/>
        <v>0</v>
      </c>
      <c r="AQ548" s="44"/>
      <c r="AR548" s="282">
        <f t="shared" si="113"/>
        <v>0</v>
      </c>
      <c r="AS548" s="283">
        <f t="shared" si="114"/>
        <v>0</v>
      </c>
      <c r="AT548" s="44"/>
      <c r="AU548" s="44"/>
      <c r="AV548" s="44"/>
      <c r="AW548" s="44"/>
      <c r="AX548" s="44"/>
      <c r="AY548" s="44"/>
      <c r="AZ548" s="44"/>
      <c r="BA548" s="44"/>
      <c r="BB548" s="44"/>
      <c r="BC548" s="44"/>
      <c r="BD548" s="44"/>
      <c r="BE548" s="44"/>
      <c r="BF548" s="44"/>
      <c r="BG548" s="44"/>
      <c r="BH548" s="44"/>
    </row>
    <row r="549" spans="1:60" ht="35.1" customHeight="1" thickBot="1" x14ac:dyDescent="0.45">
      <c r="A549" s="41">
        <f t="shared" si="115"/>
        <v>547</v>
      </c>
      <c r="B549" s="42">
        <f>Hoja2!B556</f>
        <v>0</v>
      </c>
      <c r="C549" s="14">
        <f>Hoja2!P556</f>
        <v>0</v>
      </c>
      <c r="D549" s="16">
        <f>Hoja2!C556</f>
        <v>0</v>
      </c>
      <c r="E549" s="15">
        <f>Hoja4!J556</f>
        <v>0</v>
      </c>
      <c r="F549" s="15">
        <f>Hoja4!N556</f>
        <v>0</v>
      </c>
      <c r="G549" s="15"/>
      <c r="H549" s="15">
        <f t="shared" si="104"/>
        <v>0</v>
      </c>
      <c r="I549" s="15">
        <f t="shared" si="105"/>
        <v>0</v>
      </c>
      <c r="J549" s="289" t="s">
        <v>209</v>
      </c>
      <c r="K549" s="44"/>
      <c r="L549" s="44"/>
      <c r="M549" s="44"/>
      <c r="N549" s="44"/>
      <c r="O549" s="44"/>
      <c r="P549" s="44"/>
      <c r="Q549" s="44"/>
      <c r="R549" s="44"/>
      <c r="S549" s="262">
        <f t="shared" si="106"/>
        <v>0</v>
      </c>
      <c r="T549" s="266" t="str">
        <f t="shared" si="107"/>
        <v>Economico</v>
      </c>
      <c r="U549">
        <f>VLOOKUP(T549,TABLAS!$J$4:$L$9,3,FALSE)</f>
        <v>1320</v>
      </c>
      <c r="V549">
        <f t="shared" si="116"/>
        <v>2026</v>
      </c>
      <c r="W549" t="str">
        <f>INICIO!$C$28</f>
        <v>2026</v>
      </c>
      <c r="X549" s="268">
        <f t="shared" si="108"/>
        <v>0</v>
      </c>
      <c r="Y549" s="269" t="str">
        <f>IF(X549&lt;TABLAS!$P$18,TABLAS!$Q$18,IF(X549&lt;TABLAS!$P$19,TABLAS!$Q$19,IF(X549&lt;TABLAS!$P$20,TABLAS!$Q$20,IF(X549&lt;TABLAS!$P$21,TABLAS!$Q$21,IF(X549&lt;TABLAS!$P$22,TABLAS!$Q$22,IF(X549&lt;TABLAS!$P$23,TABLAS!$Q$23,IF(X549&lt;TABLAS!$P$24,TABLAS!$Q$24,IF(X549&lt;TABLAS!$P$25,TABLAS!$Q$25,IF(X549&lt;TABLAS!$P$26,TABLAS!$Q$26,IF(X549&lt;TABLAS!$P$27,TABLAS!$Q$27,IF(X549&gt;=TABLAS!$O$28,TABLAS!$Q$28)))))))))))</f>
        <v>0 a 5</v>
      </c>
      <c r="Z549" s="262">
        <f>VLOOKUP(Y549,TABLAS!$J$18:$K$28,2,FALSE)</f>
        <v>1</v>
      </c>
      <c r="AA549" s="274" t="s">
        <v>262</v>
      </c>
      <c r="AB549" s="262">
        <f>VLOOKUP(AA549,TABLAS!$K$34:$L$39,2,FALSE)</f>
        <v>1</v>
      </c>
      <c r="AC549" s="262" t="str">
        <f>INICIO!$C$11</f>
        <v>ZONA 6</v>
      </c>
      <c r="AD549" s="263">
        <f>VLOOKUP(AC549,TABLAS!$V$18:$W$28,2,FALSE)</f>
        <v>1.1000000000000001</v>
      </c>
      <c r="AE549" s="44"/>
      <c r="AF549" s="44"/>
      <c r="AG549" s="279">
        <f t="shared" si="109"/>
        <v>0</v>
      </c>
      <c r="AH549" s="255">
        <f>IF($AG549&lt;TABLAS!$O$4,TABLAS!$P$4,IF($AG549&lt;TABLAS!$O$5,TABLAS!$P$5,IF($AG549&lt;TABLAS!$O$6,TABLAS!$P$6,IF($AG549&gt;TABLAS!$N$7,TABLAS!$P$7))))</f>
        <v>1</v>
      </c>
      <c r="AI549" s="255">
        <f>VLOOKUP($AH549,TABLAS!$P$4:$R$7,3,FALSE)</f>
        <v>3.4999999999999996E-3</v>
      </c>
      <c r="AJ549" s="255">
        <f>VLOOKUP($AH$3,TABLAS!$P$4:$R$7,2,FALSE)</f>
        <v>0</v>
      </c>
      <c r="AK549" s="280">
        <f t="shared" si="110"/>
        <v>-3.4999999999999996E-3</v>
      </c>
      <c r="AL549" s="44"/>
      <c r="AM549" s="44"/>
      <c r="AN549" s="281">
        <f t="shared" si="111"/>
        <v>0</v>
      </c>
      <c r="AO549" s="44"/>
      <c r="AP549" s="235">
        <f t="shared" si="112"/>
        <v>0</v>
      </c>
      <c r="AQ549" s="44"/>
      <c r="AR549" s="282">
        <f t="shared" si="113"/>
        <v>0</v>
      </c>
      <c r="AS549" s="283">
        <f t="shared" si="114"/>
        <v>0</v>
      </c>
      <c r="AT549" s="44"/>
      <c r="AU549" s="44"/>
      <c r="AV549" s="44"/>
      <c r="AW549" s="44"/>
      <c r="AX549" s="44"/>
      <c r="AY549" s="44"/>
      <c r="AZ549" s="44"/>
      <c r="BA549" s="44"/>
      <c r="BB549" s="44"/>
      <c r="BC549" s="44"/>
      <c r="BD549" s="44"/>
      <c r="BE549" s="44"/>
      <c r="BF549" s="44"/>
      <c r="BG549" s="44"/>
      <c r="BH549" s="44"/>
    </row>
    <row r="550" spans="1:60" ht="35.1" customHeight="1" thickBot="1" x14ac:dyDescent="0.45">
      <c r="A550" s="41">
        <f t="shared" si="115"/>
        <v>548</v>
      </c>
      <c r="B550" s="42">
        <f>Hoja2!B557</f>
        <v>0</v>
      </c>
      <c r="C550" s="14">
        <f>Hoja2!P557</f>
        <v>0</v>
      </c>
      <c r="D550" s="16">
        <f>Hoja2!C557</f>
        <v>0</v>
      </c>
      <c r="E550" s="15">
        <f>Hoja4!J557</f>
        <v>0</v>
      </c>
      <c r="F550" s="15">
        <f>Hoja4!N557</f>
        <v>0</v>
      </c>
      <c r="G550" s="15"/>
      <c r="H550" s="15">
        <f t="shared" si="104"/>
        <v>0</v>
      </c>
      <c r="I550" s="15">
        <f t="shared" si="105"/>
        <v>0</v>
      </c>
      <c r="J550" s="289" t="s">
        <v>209</v>
      </c>
      <c r="K550" s="44"/>
      <c r="L550" s="44"/>
      <c r="M550" s="44"/>
      <c r="N550" s="44"/>
      <c r="O550" s="44"/>
      <c r="P550" s="44"/>
      <c r="Q550" s="44"/>
      <c r="R550" s="44"/>
      <c r="S550" s="262">
        <f t="shared" si="106"/>
        <v>0</v>
      </c>
      <c r="T550" s="266" t="str">
        <f t="shared" si="107"/>
        <v>Economico</v>
      </c>
      <c r="U550">
        <f>VLOOKUP(T550,TABLAS!$J$4:$L$9,3,FALSE)</f>
        <v>1320</v>
      </c>
      <c r="V550">
        <f t="shared" si="116"/>
        <v>2026</v>
      </c>
      <c r="W550" t="str">
        <f>INICIO!$C$28</f>
        <v>2026</v>
      </c>
      <c r="X550" s="268">
        <f t="shared" si="108"/>
        <v>0</v>
      </c>
      <c r="Y550" s="269" t="str">
        <f>IF(X550&lt;TABLAS!$P$18,TABLAS!$Q$18,IF(X550&lt;TABLAS!$P$19,TABLAS!$Q$19,IF(X550&lt;TABLAS!$P$20,TABLAS!$Q$20,IF(X550&lt;TABLAS!$P$21,TABLAS!$Q$21,IF(X550&lt;TABLAS!$P$22,TABLAS!$Q$22,IF(X550&lt;TABLAS!$P$23,TABLAS!$Q$23,IF(X550&lt;TABLAS!$P$24,TABLAS!$Q$24,IF(X550&lt;TABLAS!$P$25,TABLAS!$Q$25,IF(X550&lt;TABLAS!$P$26,TABLAS!$Q$26,IF(X550&lt;TABLAS!$P$27,TABLAS!$Q$27,IF(X550&gt;=TABLAS!$O$28,TABLAS!$Q$28)))))))))))</f>
        <v>0 a 5</v>
      </c>
      <c r="Z550" s="262">
        <f>VLOOKUP(Y550,TABLAS!$J$18:$K$28,2,FALSE)</f>
        <v>1</v>
      </c>
      <c r="AA550" s="274" t="s">
        <v>262</v>
      </c>
      <c r="AB550" s="262">
        <f>VLOOKUP(AA550,TABLAS!$K$34:$L$39,2,FALSE)</f>
        <v>1</v>
      </c>
      <c r="AC550" s="262" t="str">
        <f>INICIO!$C$11</f>
        <v>ZONA 6</v>
      </c>
      <c r="AD550" s="263">
        <f>VLOOKUP(AC550,TABLAS!$V$18:$W$28,2,FALSE)</f>
        <v>1.1000000000000001</v>
      </c>
      <c r="AE550" s="44"/>
      <c r="AF550" s="44"/>
      <c r="AG550" s="279">
        <f t="shared" si="109"/>
        <v>0</v>
      </c>
      <c r="AH550" s="255">
        <f>IF($AG550&lt;TABLAS!$O$4,TABLAS!$P$4,IF($AG550&lt;TABLAS!$O$5,TABLAS!$P$5,IF($AG550&lt;TABLAS!$O$6,TABLAS!$P$6,IF($AG550&gt;TABLAS!$N$7,TABLAS!$P$7))))</f>
        <v>1</v>
      </c>
      <c r="AI550" s="255">
        <f>VLOOKUP($AH550,TABLAS!$P$4:$R$7,3,FALSE)</f>
        <v>3.4999999999999996E-3</v>
      </c>
      <c r="AJ550" s="255">
        <f>VLOOKUP($AH$3,TABLAS!$P$4:$R$7,2,FALSE)</f>
        <v>0</v>
      </c>
      <c r="AK550" s="280">
        <f t="shared" si="110"/>
        <v>-3.4999999999999996E-3</v>
      </c>
      <c r="AL550" s="44"/>
      <c r="AM550" s="44"/>
      <c r="AN550" s="281">
        <f t="shared" si="111"/>
        <v>0</v>
      </c>
      <c r="AO550" s="44"/>
      <c r="AP550" s="235">
        <f t="shared" si="112"/>
        <v>0</v>
      </c>
      <c r="AQ550" s="44"/>
      <c r="AR550" s="282">
        <f t="shared" si="113"/>
        <v>0</v>
      </c>
      <c r="AS550" s="283">
        <f t="shared" si="114"/>
        <v>0</v>
      </c>
      <c r="AT550" s="44"/>
      <c r="AU550" s="44"/>
      <c r="AV550" s="44"/>
      <c r="AW550" s="44"/>
      <c r="AX550" s="44"/>
      <c r="AY550" s="44"/>
      <c r="AZ550" s="44"/>
      <c r="BA550" s="44"/>
      <c r="BB550" s="44"/>
      <c r="BC550" s="44"/>
      <c r="BD550" s="44"/>
      <c r="BE550" s="44"/>
      <c r="BF550" s="44"/>
      <c r="BG550" s="44"/>
      <c r="BH550" s="44"/>
    </row>
    <row r="551" spans="1:60" ht="35.1" customHeight="1" thickBot="1" x14ac:dyDescent="0.45">
      <c r="A551" s="41">
        <f t="shared" si="115"/>
        <v>549</v>
      </c>
      <c r="B551" s="42">
        <f>Hoja2!B558</f>
        <v>0</v>
      </c>
      <c r="C551" s="14">
        <f>Hoja2!P558</f>
        <v>0</v>
      </c>
      <c r="D551" s="16">
        <f>Hoja2!C558</f>
        <v>0</v>
      </c>
      <c r="E551" s="15">
        <f>Hoja4!J558</f>
        <v>0</v>
      </c>
      <c r="F551" s="15">
        <f>Hoja4!N558</f>
        <v>0</v>
      </c>
      <c r="G551" s="15"/>
      <c r="H551" s="15">
        <f t="shared" si="104"/>
        <v>0</v>
      </c>
      <c r="I551" s="15">
        <f t="shared" si="105"/>
        <v>0</v>
      </c>
      <c r="J551" s="289" t="s">
        <v>209</v>
      </c>
      <c r="K551" s="44"/>
      <c r="L551" s="44"/>
      <c r="M551" s="44"/>
      <c r="N551" s="44"/>
      <c r="O551" s="44"/>
      <c r="P551" s="44"/>
      <c r="Q551" s="44"/>
      <c r="R551" s="44"/>
      <c r="S551" s="262">
        <f t="shared" si="106"/>
        <v>0</v>
      </c>
      <c r="T551" s="266" t="str">
        <f t="shared" si="107"/>
        <v>Economico</v>
      </c>
      <c r="U551">
        <f>VLOOKUP(T551,TABLAS!$J$4:$L$9,3,FALSE)</f>
        <v>1320</v>
      </c>
      <c r="V551">
        <f t="shared" si="116"/>
        <v>2026</v>
      </c>
      <c r="W551" t="str">
        <f>INICIO!$C$28</f>
        <v>2026</v>
      </c>
      <c r="X551" s="268">
        <f t="shared" si="108"/>
        <v>0</v>
      </c>
      <c r="Y551" s="269" t="str">
        <f>IF(X551&lt;TABLAS!$P$18,TABLAS!$Q$18,IF(X551&lt;TABLAS!$P$19,TABLAS!$Q$19,IF(X551&lt;TABLAS!$P$20,TABLAS!$Q$20,IF(X551&lt;TABLAS!$P$21,TABLAS!$Q$21,IF(X551&lt;TABLAS!$P$22,TABLAS!$Q$22,IF(X551&lt;TABLAS!$P$23,TABLAS!$Q$23,IF(X551&lt;TABLAS!$P$24,TABLAS!$Q$24,IF(X551&lt;TABLAS!$P$25,TABLAS!$Q$25,IF(X551&lt;TABLAS!$P$26,TABLAS!$Q$26,IF(X551&lt;TABLAS!$P$27,TABLAS!$Q$27,IF(X551&gt;=TABLAS!$O$28,TABLAS!$Q$28)))))))))))</f>
        <v>0 a 5</v>
      </c>
      <c r="Z551" s="262">
        <f>VLOOKUP(Y551,TABLAS!$J$18:$K$28,2,FALSE)</f>
        <v>1</v>
      </c>
      <c r="AA551" s="274" t="s">
        <v>262</v>
      </c>
      <c r="AB551" s="262">
        <f>VLOOKUP(AA551,TABLAS!$K$34:$L$39,2,FALSE)</f>
        <v>1</v>
      </c>
      <c r="AC551" s="262" t="str">
        <f>INICIO!$C$11</f>
        <v>ZONA 6</v>
      </c>
      <c r="AD551" s="263">
        <f>VLOOKUP(AC551,TABLAS!$V$18:$W$28,2,FALSE)</f>
        <v>1.1000000000000001</v>
      </c>
      <c r="AE551" s="44"/>
      <c r="AF551" s="44"/>
      <c r="AG551" s="279">
        <f t="shared" si="109"/>
        <v>0</v>
      </c>
      <c r="AH551" s="255">
        <f>IF($AG551&lt;TABLAS!$O$4,TABLAS!$P$4,IF($AG551&lt;TABLAS!$O$5,TABLAS!$P$5,IF($AG551&lt;TABLAS!$O$6,TABLAS!$P$6,IF($AG551&gt;TABLAS!$N$7,TABLAS!$P$7))))</f>
        <v>1</v>
      </c>
      <c r="AI551" s="255">
        <f>VLOOKUP($AH551,TABLAS!$P$4:$R$7,3,FALSE)</f>
        <v>3.4999999999999996E-3</v>
      </c>
      <c r="AJ551" s="255">
        <f>VLOOKUP($AH$3,TABLAS!$P$4:$R$7,2,FALSE)</f>
        <v>0</v>
      </c>
      <c r="AK551" s="280">
        <f t="shared" si="110"/>
        <v>-3.4999999999999996E-3</v>
      </c>
      <c r="AL551" s="44"/>
      <c r="AM551" s="44"/>
      <c r="AN551" s="281">
        <f t="shared" si="111"/>
        <v>0</v>
      </c>
      <c r="AO551" s="44"/>
      <c r="AP551" s="235">
        <f t="shared" si="112"/>
        <v>0</v>
      </c>
      <c r="AQ551" s="44"/>
      <c r="AR551" s="282">
        <f t="shared" si="113"/>
        <v>0</v>
      </c>
      <c r="AS551" s="283">
        <f t="shared" si="114"/>
        <v>0</v>
      </c>
      <c r="AT551" s="44"/>
      <c r="AU551" s="44"/>
      <c r="AV551" s="44"/>
      <c r="AW551" s="44"/>
      <c r="AX551" s="44"/>
      <c r="AY551" s="44"/>
      <c r="AZ551" s="44"/>
      <c r="BA551" s="44"/>
      <c r="BB551" s="44"/>
      <c r="BC551" s="44"/>
      <c r="BD551" s="44"/>
      <c r="BE551" s="44"/>
      <c r="BF551" s="44"/>
      <c r="BG551" s="44"/>
      <c r="BH551" s="44"/>
    </row>
    <row r="552" spans="1:60" ht="35.1" customHeight="1" thickBot="1" x14ac:dyDescent="0.45">
      <c r="A552" s="22">
        <f t="shared" si="115"/>
        <v>550</v>
      </c>
      <c r="B552" s="43">
        <f>Hoja2!B559</f>
        <v>0</v>
      </c>
      <c r="C552" s="38">
        <f>Hoja2!P559</f>
        <v>0</v>
      </c>
      <c r="D552" s="39">
        <f>Hoja2!C559</f>
        <v>0</v>
      </c>
      <c r="E552" s="40">
        <f>Hoja4!J559</f>
        <v>0</v>
      </c>
      <c r="F552" s="40">
        <f>Hoja4!N559</f>
        <v>0</v>
      </c>
      <c r="G552" s="40"/>
      <c r="H552" s="40">
        <f t="shared" si="104"/>
        <v>0</v>
      </c>
      <c r="I552" s="40">
        <f t="shared" si="105"/>
        <v>0</v>
      </c>
      <c r="J552" s="290" t="s">
        <v>209</v>
      </c>
      <c r="K552" s="44"/>
      <c r="L552" s="44"/>
      <c r="M552" s="44"/>
      <c r="N552" s="44"/>
      <c r="O552" s="44"/>
      <c r="P552" s="44"/>
      <c r="Q552" s="44"/>
      <c r="R552" s="44"/>
      <c r="S552" s="262">
        <f t="shared" si="106"/>
        <v>0</v>
      </c>
      <c r="T552" s="266" t="str">
        <f t="shared" si="107"/>
        <v>Economico</v>
      </c>
      <c r="U552">
        <f>VLOOKUP(T552,TABLAS!$J$4:$L$9,3,FALSE)</f>
        <v>1320</v>
      </c>
      <c r="V552">
        <f t="shared" si="116"/>
        <v>2026</v>
      </c>
      <c r="W552" t="str">
        <f>INICIO!$C$28</f>
        <v>2026</v>
      </c>
      <c r="X552" s="268">
        <f t="shared" si="108"/>
        <v>0</v>
      </c>
      <c r="Y552" s="269" t="str">
        <f>IF(X552&lt;TABLAS!$P$18,TABLAS!$Q$18,IF(X552&lt;TABLAS!$P$19,TABLAS!$Q$19,IF(X552&lt;TABLAS!$P$20,TABLAS!$Q$20,IF(X552&lt;TABLAS!$P$21,TABLAS!$Q$21,IF(X552&lt;TABLAS!$P$22,TABLAS!$Q$22,IF(X552&lt;TABLAS!$P$23,TABLAS!$Q$23,IF(X552&lt;TABLAS!$P$24,TABLAS!$Q$24,IF(X552&lt;TABLAS!$P$25,TABLAS!$Q$25,IF(X552&lt;TABLAS!$P$26,TABLAS!$Q$26,IF(X552&lt;TABLAS!$P$27,TABLAS!$Q$27,IF(X552&gt;=TABLAS!$O$28,TABLAS!$Q$28)))))))))))</f>
        <v>0 a 5</v>
      </c>
      <c r="Z552" s="262">
        <f>VLOOKUP(Y552,TABLAS!$J$18:$K$28,2,FALSE)</f>
        <v>1</v>
      </c>
      <c r="AA552" s="274" t="s">
        <v>262</v>
      </c>
      <c r="AB552" s="262">
        <f>VLOOKUP(AA552,TABLAS!$K$34:$L$39,2,FALSE)</f>
        <v>1</v>
      </c>
      <c r="AC552" s="262" t="str">
        <f>INICIO!$C$11</f>
        <v>ZONA 6</v>
      </c>
      <c r="AD552" s="263">
        <f>VLOOKUP(AC552,TABLAS!$V$18:$W$28,2,FALSE)</f>
        <v>1.1000000000000001</v>
      </c>
      <c r="AE552" s="44"/>
      <c r="AF552" s="44"/>
      <c r="AG552" s="279">
        <f t="shared" si="109"/>
        <v>0</v>
      </c>
      <c r="AH552" s="255">
        <f>IF($AG552&lt;TABLAS!$O$4,TABLAS!$P$4,IF($AG552&lt;TABLAS!$O$5,TABLAS!$P$5,IF($AG552&lt;TABLAS!$O$6,TABLAS!$P$6,IF($AG552&gt;TABLAS!$N$7,TABLAS!$P$7))))</f>
        <v>1</v>
      </c>
      <c r="AI552" s="255">
        <f>VLOOKUP($AH552,TABLAS!$P$4:$R$7,3,FALSE)</f>
        <v>3.4999999999999996E-3</v>
      </c>
      <c r="AJ552" s="255">
        <f>VLOOKUP($AH$3,TABLAS!$P$4:$R$7,2,FALSE)</f>
        <v>0</v>
      </c>
      <c r="AK552" s="280">
        <f t="shared" si="110"/>
        <v>-3.4999999999999996E-3</v>
      </c>
      <c r="AL552" s="44"/>
      <c r="AM552" s="44"/>
      <c r="AN552" s="281">
        <f t="shared" si="111"/>
        <v>0</v>
      </c>
      <c r="AO552" s="44"/>
      <c r="AP552" s="235">
        <f t="shared" si="112"/>
        <v>0</v>
      </c>
      <c r="AQ552" s="44"/>
      <c r="AR552" s="282">
        <f t="shared" si="113"/>
        <v>0</v>
      </c>
      <c r="AS552" s="283">
        <f t="shared" si="114"/>
        <v>0</v>
      </c>
      <c r="AT552" s="44"/>
      <c r="AU552" s="44"/>
      <c r="AV552" s="44"/>
      <c r="AW552" s="44"/>
      <c r="AX552" s="44"/>
      <c r="AY552" s="44"/>
      <c r="AZ552" s="44"/>
      <c r="BA552" s="44"/>
      <c r="BB552" s="44"/>
      <c r="BC552" s="44"/>
      <c r="BD552" s="44"/>
      <c r="BE552" s="44"/>
      <c r="BF552" s="44"/>
      <c r="BG552" s="44"/>
      <c r="BH552" s="44"/>
    </row>
    <row r="553" spans="1:60" ht="35.1" customHeight="1" thickBot="1" x14ac:dyDescent="0.45">
      <c r="A553" s="41">
        <f t="shared" si="115"/>
        <v>551</v>
      </c>
      <c r="B553" s="42">
        <f>Hoja2!B560</f>
        <v>0</v>
      </c>
      <c r="C553" s="14">
        <f>Hoja2!P560</f>
        <v>0</v>
      </c>
      <c r="D553" s="16">
        <f>Hoja2!C560</f>
        <v>0</v>
      </c>
      <c r="E553" s="15">
        <f>Hoja4!J560</f>
        <v>0</v>
      </c>
      <c r="F553" s="15">
        <f>Hoja4!N560</f>
        <v>0</v>
      </c>
      <c r="G553" s="15"/>
      <c r="H553" s="15">
        <f t="shared" si="104"/>
        <v>0</v>
      </c>
      <c r="I553" s="15">
        <f t="shared" si="105"/>
        <v>0</v>
      </c>
      <c r="J553" s="289" t="s">
        <v>209</v>
      </c>
      <c r="K553" s="44"/>
      <c r="L553" s="44"/>
      <c r="M553" s="44"/>
      <c r="N553" s="44"/>
      <c r="O553" s="44"/>
      <c r="P553" s="44"/>
      <c r="Q553" s="44"/>
      <c r="R553" s="44"/>
      <c r="S553" s="262">
        <f t="shared" si="106"/>
        <v>0</v>
      </c>
      <c r="T553" s="266" t="str">
        <f t="shared" si="107"/>
        <v>Economico</v>
      </c>
      <c r="U553">
        <f>VLOOKUP(T553,TABLAS!$J$4:$L$9,3,FALSE)</f>
        <v>1320</v>
      </c>
      <c r="V553">
        <f t="shared" si="116"/>
        <v>2026</v>
      </c>
      <c r="W553" t="str">
        <f>INICIO!$C$28</f>
        <v>2026</v>
      </c>
      <c r="X553" s="268">
        <f t="shared" si="108"/>
        <v>0</v>
      </c>
      <c r="Y553" s="269" t="str">
        <f>IF(X553&lt;TABLAS!$P$18,TABLAS!$Q$18,IF(X553&lt;TABLAS!$P$19,TABLAS!$Q$19,IF(X553&lt;TABLAS!$P$20,TABLAS!$Q$20,IF(X553&lt;TABLAS!$P$21,TABLAS!$Q$21,IF(X553&lt;TABLAS!$P$22,TABLAS!$Q$22,IF(X553&lt;TABLAS!$P$23,TABLAS!$Q$23,IF(X553&lt;TABLAS!$P$24,TABLAS!$Q$24,IF(X553&lt;TABLAS!$P$25,TABLAS!$Q$25,IF(X553&lt;TABLAS!$P$26,TABLAS!$Q$26,IF(X553&lt;TABLAS!$P$27,TABLAS!$Q$27,IF(X553&gt;=TABLAS!$O$28,TABLAS!$Q$28)))))))))))</f>
        <v>0 a 5</v>
      </c>
      <c r="Z553" s="262">
        <f>VLOOKUP(Y553,TABLAS!$J$18:$K$28,2,FALSE)</f>
        <v>1</v>
      </c>
      <c r="AA553" s="274" t="s">
        <v>262</v>
      </c>
      <c r="AB553" s="262">
        <f>VLOOKUP(AA553,TABLAS!$K$34:$L$39,2,FALSE)</f>
        <v>1</v>
      </c>
      <c r="AC553" s="262" t="str">
        <f>INICIO!$C$11</f>
        <v>ZONA 6</v>
      </c>
      <c r="AD553" s="263">
        <f>VLOOKUP(AC553,TABLAS!$V$18:$W$28,2,FALSE)</f>
        <v>1.1000000000000001</v>
      </c>
      <c r="AE553" s="44"/>
      <c r="AF553" s="44"/>
      <c r="AG553" s="279">
        <f t="shared" si="109"/>
        <v>0</v>
      </c>
      <c r="AH553" s="255">
        <f>IF($AG553&lt;TABLAS!$O$4,TABLAS!$P$4,IF($AG553&lt;TABLAS!$O$5,TABLAS!$P$5,IF($AG553&lt;TABLAS!$O$6,TABLAS!$P$6,IF($AG553&gt;TABLAS!$N$7,TABLAS!$P$7))))</f>
        <v>1</v>
      </c>
      <c r="AI553" s="255">
        <f>VLOOKUP($AH553,TABLAS!$P$4:$R$7,3,FALSE)</f>
        <v>3.4999999999999996E-3</v>
      </c>
      <c r="AJ553" s="255">
        <f>VLOOKUP($AH$3,TABLAS!$P$4:$R$7,2,FALSE)</f>
        <v>0</v>
      </c>
      <c r="AK553" s="280">
        <f t="shared" si="110"/>
        <v>-3.4999999999999996E-3</v>
      </c>
      <c r="AL553" s="44"/>
      <c r="AM553" s="44"/>
      <c r="AN553" s="281">
        <f t="shared" si="111"/>
        <v>0</v>
      </c>
      <c r="AO553" s="44"/>
      <c r="AP553" s="235">
        <f t="shared" si="112"/>
        <v>0</v>
      </c>
      <c r="AQ553" s="44"/>
      <c r="AR553" s="282">
        <f t="shared" si="113"/>
        <v>0</v>
      </c>
      <c r="AS553" s="283">
        <f t="shared" si="114"/>
        <v>0</v>
      </c>
      <c r="AT553" s="44"/>
      <c r="AU553" s="44"/>
      <c r="AV553" s="44"/>
      <c r="AW553" s="44"/>
      <c r="AX553" s="44"/>
      <c r="AY553" s="44"/>
      <c r="AZ553" s="44"/>
      <c r="BA553" s="44"/>
      <c r="BB553" s="44"/>
      <c r="BC553" s="44"/>
      <c r="BD553" s="44"/>
      <c r="BE553" s="44"/>
      <c r="BF553" s="44"/>
      <c r="BG553" s="44"/>
      <c r="BH553" s="44"/>
    </row>
    <row r="554" spans="1:60" ht="35.1" customHeight="1" thickBot="1" x14ac:dyDescent="0.45">
      <c r="A554" s="41">
        <f t="shared" si="115"/>
        <v>552</v>
      </c>
      <c r="B554" s="42">
        <f>Hoja2!B561</f>
        <v>0</v>
      </c>
      <c r="C554" s="14">
        <f>Hoja2!P561</f>
        <v>0</v>
      </c>
      <c r="D554" s="16">
        <f>Hoja2!C561</f>
        <v>0</v>
      </c>
      <c r="E554" s="15">
        <f>Hoja4!J561</f>
        <v>0</v>
      </c>
      <c r="F554" s="15">
        <f>Hoja4!N561</f>
        <v>0</v>
      </c>
      <c r="G554" s="15"/>
      <c r="H554" s="15">
        <f t="shared" si="104"/>
        <v>0</v>
      </c>
      <c r="I554" s="15">
        <f t="shared" si="105"/>
        <v>0</v>
      </c>
      <c r="J554" s="289" t="s">
        <v>209</v>
      </c>
      <c r="K554" s="44"/>
      <c r="L554" s="44"/>
      <c r="M554" s="44"/>
      <c r="N554" s="44"/>
      <c r="O554" s="44"/>
      <c r="P554" s="44"/>
      <c r="Q554" s="44"/>
      <c r="R554" s="44"/>
      <c r="S554" s="262">
        <f t="shared" si="106"/>
        <v>0</v>
      </c>
      <c r="T554" s="266" t="str">
        <f t="shared" si="107"/>
        <v>Economico</v>
      </c>
      <c r="U554">
        <f>VLOOKUP(T554,TABLAS!$J$4:$L$9,3,FALSE)</f>
        <v>1320</v>
      </c>
      <c r="V554">
        <f t="shared" si="116"/>
        <v>2026</v>
      </c>
      <c r="W554" t="str">
        <f>INICIO!$C$28</f>
        <v>2026</v>
      </c>
      <c r="X554" s="268">
        <f t="shared" si="108"/>
        <v>0</v>
      </c>
      <c r="Y554" s="269" t="str">
        <f>IF(X554&lt;TABLAS!$P$18,TABLAS!$Q$18,IF(X554&lt;TABLAS!$P$19,TABLAS!$Q$19,IF(X554&lt;TABLAS!$P$20,TABLAS!$Q$20,IF(X554&lt;TABLAS!$P$21,TABLAS!$Q$21,IF(X554&lt;TABLAS!$P$22,TABLAS!$Q$22,IF(X554&lt;TABLAS!$P$23,TABLAS!$Q$23,IF(X554&lt;TABLAS!$P$24,TABLAS!$Q$24,IF(X554&lt;TABLAS!$P$25,TABLAS!$Q$25,IF(X554&lt;TABLAS!$P$26,TABLAS!$Q$26,IF(X554&lt;TABLAS!$P$27,TABLAS!$Q$27,IF(X554&gt;=TABLAS!$O$28,TABLAS!$Q$28)))))))))))</f>
        <v>0 a 5</v>
      </c>
      <c r="Z554" s="262">
        <f>VLOOKUP(Y554,TABLAS!$J$18:$K$28,2,FALSE)</f>
        <v>1</v>
      </c>
      <c r="AA554" s="274" t="s">
        <v>262</v>
      </c>
      <c r="AB554" s="262">
        <f>VLOOKUP(AA554,TABLAS!$K$34:$L$39,2,FALSE)</f>
        <v>1</v>
      </c>
      <c r="AC554" s="262" t="str">
        <f>INICIO!$C$11</f>
        <v>ZONA 6</v>
      </c>
      <c r="AD554" s="263">
        <f>VLOOKUP(AC554,TABLAS!$V$18:$W$28,2,FALSE)</f>
        <v>1.1000000000000001</v>
      </c>
      <c r="AE554" s="44"/>
      <c r="AF554" s="44"/>
      <c r="AG554" s="279">
        <f t="shared" si="109"/>
        <v>0</v>
      </c>
      <c r="AH554" s="255">
        <f>IF($AG554&lt;TABLAS!$O$4,TABLAS!$P$4,IF($AG554&lt;TABLAS!$O$5,TABLAS!$P$5,IF($AG554&lt;TABLAS!$O$6,TABLAS!$P$6,IF($AG554&gt;TABLAS!$N$7,TABLAS!$P$7))))</f>
        <v>1</v>
      </c>
      <c r="AI554" s="255">
        <f>VLOOKUP($AH554,TABLAS!$P$4:$R$7,3,FALSE)</f>
        <v>3.4999999999999996E-3</v>
      </c>
      <c r="AJ554" s="255">
        <f>VLOOKUP($AH$3,TABLAS!$P$4:$R$7,2,FALSE)</f>
        <v>0</v>
      </c>
      <c r="AK554" s="280">
        <f t="shared" si="110"/>
        <v>-3.4999999999999996E-3</v>
      </c>
      <c r="AL554" s="44"/>
      <c r="AM554" s="44"/>
      <c r="AN554" s="281">
        <f t="shared" si="111"/>
        <v>0</v>
      </c>
      <c r="AO554" s="44"/>
      <c r="AP554" s="235">
        <f t="shared" si="112"/>
        <v>0</v>
      </c>
      <c r="AQ554" s="44"/>
      <c r="AR554" s="282">
        <f t="shared" si="113"/>
        <v>0</v>
      </c>
      <c r="AS554" s="283">
        <f t="shared" si="114"/>
        <v>0</v>
      </c>
      <c r="AT554" s="44"/>
      <c r="AU554" s="44"/>
      <c r="AV554" s="44"/>
      <c r="AW554" s="44"/>
      <c r="AX554" s="44"/>
      <c r="AY554" s="44"/>
      <c r="AZ554" s="44"/>
      <c r="BA554" s="44"/>
      <c r="BB554" s="44"/>
      <c r="BC554" s="44"/>
      <c r="BD554" s="44"/>
      <c r="BE554" s="44"/>
      <c r="BF554" s="44"/>
      <c r="BG554" s="44"/>
      <c r="BH554" s="44"/>
    </row>
    <row r="555" spans="1:60" ht="35.1" customHeight="1" thickBot="1" x14ac:dyDescent="0.45">
      <c r="A555" s="41">
        <f t="shared" si="115"/>
        <v>553</v>
      </c>
      <c r="B555" s="42">
        <f>Hoja2!B562</f>
        <v>0</v>
      </c>
      <c r="C555" s="14">
        <f>Hoja2!P562</f>
        <v>0</v>
      </c>
      <c r="D555" s="16">
        <f>Hoja2!C562</f>
        <v>0</v>
      </c>
      <c r="E555" s="15">
        <f>Hoja4!J562</f>
        <v>0</v>
      </c>
      <c r="F555" s="15">
        <f>Hoja4!N562</f>
        <v>0</v>
      </c>
      <c r="G555" s="15"/>
      <c r="H555" s="15">
        <f t="shared" si="104"/>
        <v>0</v>
      </c>
      <c r="I555" s="15">
        <f t="shared" si="105"/>
        <v>0</v>
      </c>
      <c r="J555" s="289" t="s">
        <v>209</v>
      </c>
      <c r="K555" s="44"/>
      <c r="L555" s="44"/>
      <c r="M555" s="44"/>
      <c r="N555" s="44"/>
      <c r="O555" s="44"/>
      <c r="P555" s="44"/>
      <c r="Q555" s="44"/>
      <c r="R555" s="44"/>
      <c r="S555" s="262">
        <f t="shared" si="106"/>
        <v>0</v>
      </c>
      <c r="T555" s="266" t="str">
        <f t="shared" si="107"/>
        <v>Economico</v>
      </c>
      <c r="U555">
        <f>VLOOKUP(T555,TABLAS!$J$4:$L$9,3,FALSE)</f>
        <v>1320</v>
      </c>
      <c r="V555">
        <f t="shared" si="116"/>
        <v>2026</v>
      </c>
      <c r="W555" t="str">
        <f>INICIO!$C$28</f>
        <v>2026</v>
      </c>
      <c r="X555" s="268">
        <f t="shared" si="108"/>
        <v>0</v>
      </c>
      <c r="Y555" s="269" t="str">
        <f>IF(X555&lt;TABLAS!$P$18,TABLAS!$Q$18,IF(X555&lt;TABLAS!$P$19,TABLAS!$Q$19,IF(X555&lt;TABLAS!$P$20,TABLAS!$Q$20,IF(X555&lt;TABLAS!$P$21,TABLAS!$Q$21,IF(X555&lt;TABLAS!$P$22,TABLAS!$Q$22,IF(X555&lt;TABLAS!$P$23,TABLAS!$Q$23,IF(X555&lt;TABLAS!$P$24,TABLAS!$Q$24,IF(X555&lt;TABLAS!$P$25,TABLAS!$Q$25,IF(X555&lt;TABLAS!$P$26,TABLAS!$Q$26,IF(X555&lt;TABLAS!$P$27,TABLAS!$Q$27,IF(X555&gt;=TABLAS!$O$28,TABLAS!$Q$28)))))))))))</f>
        <v>0 a 5</v>
      </c>
      <c r="Z555" s="262">
        <f>VLOOKUP(Y555,TABLAS!$J$18:$K$28,2,FALSE)</f>
        <v>1</v>
      </c>
      <c r="AA555" s="274" t="s">
        <v>262</v>
      </c>
      <c r="AB555" s="262">
        <f>VLOOKUP(AA555,TABLAS!$K$34:$L$39,2,FALSE)</f>
        <v>1</v>
      </c>
      <c r="AC555" s="262" t="str">
        <f>INICIO!$C$11</f>
        <v>ZONA 6</v>
      </c>
      <c r="AD555" s="263">
        <f>VLOOKUP(AC555,TABLAS!$V$18:$W$28,2,FALSE)</f>
        <v>1.1000000000000001</v>
      </c>
      <c r="AE555" s="44"/>
      <c r="AF555" s="44"/>
      <c r="AG555" s="279">
        <f t="shared" si="109"/>
        <v>0</v>
      </c>
      <c r="AH555" s="255">
        <f>IF($AG555&lt;TABLAS!$O$4,TABLAS!$P$4,IF($AG555&lt;TABLAS!$O$5,TABLAS!$P$5,IF($AG555&lt;TABLAS!$O$6,TABLAS!$P$6,IF($AG555&gt;TABLAS!$N$7,TABLAS!$P$7))))</f>
        <v>1</v>
      </c>
      <c r="AI555" s="255">
        <f>VLOOKUP($AH555,TABLAS!$P$4:$R$7,3,FALSE)</f>
        <v>3.4999999999999996E-3</v>
      </c>
      <c r="AJ555" s="255">
        <f>VLOOKUP($AH$3,TABLAS!$P$4:$R$7,2,FALSE)</f>
        <v>0</v>
      </c>
      <c r="AK555" s="280">
        <f t="shared" si="110"/>
        <v>-3.4999999999999996E-3</v>
      </c>
      <c r="AL555" s="44"/>
      <c r="AM555" s="44"/>
      <c r="AN555" s="281">
        <f t="shared" si="111"/>
        <v>0</v>
      </c>
      <c r="AO555" s="44"/>
      <c r="AP555" s="235">
        <f t="shared" si="112"/>
        <v>0</v>
      </c>
      <c r="AQ555" s="44"/>
      <c r="AR555" s="282">
        <f t="shared" si="113"/>
        <v>0</v>
      </c>
      <c r="AS555" s="283">
        <f t="shared" si="114"/>
        <v>0</v>
      </c>
      <c r="AT555" s="44"/>
      <c r="AU555" s="44"/>
      <c r="AV555" s="44"/>
      <c r="AW555" s="44"/>
      <c r="AX555" s="44"/>
      <c r="AY555" s="44"/>
      <c r="AZ555" s="44"/>
      <c r="BA555" s="44"/>
      <c r="BB555" s="44"/>
      <c r="BC555" s="44"/>
      <c r="BD555" s="44"/>
      <c r="BE555" s="44"/>
      <c r="BF555" s="44"/>
      <c r="BG555" s="44"/>
      <c r="BH555" s="44"/>
    </row>
    <row r="556" spans="1:60" ht="35.1" customHeight="1" thickBot="1" x14ac:dyDescent="0.45">
      <c r="A556" s="41">
        <f t="shared" si="115"/>
        <v>554</v>
      </c>
      <c r="B556" s="42">
        <f>Hoja2!B563</f>
        <v>0</v>
      </c>
      <c r="C556" s="14">
        <f>Hoja2!P563</f>
        <v>0</v>
      </c>
      <c r="D556" s="16">
        <f>Hoja2!C563</f>
        <v>0</v>
      </c>
      <c r="E556" s="15">
        <f>Hoja4!J563</f>
        <v>0</v>
      </c>
      <c r="F556" s="15">
        <f>Hoja4!N563</f>
        <v>0</v>
      </c>
      <c r="G556" s="15"/>
      <c r="H556" s="15">
        <f t="shared" si="104"/>
        <v>0</v>
      </c>
      <c r="I556" s="15">
        <f t="shared" si="105"/>
        <v>0</v>
      </c>
      <c r="J556" s="289" t="s">
        <v>209</v>
      </c>
      <c r="K556" s="44"/>
      <c r="L556" s="44"/>
      <c r="M556" s="44"/>
      <c r="N556" s="44"/>
      <c r="O556" s="44"/>
      <c r="P556" s="44"/>
      <c r="Q556" s="44"/>
      <c r="R556" s="44"/>
      <c r="S556" s="262">
        <f t="shared" si="106"/>
        <v>0</v>
      </c>
      <c r="T556" s="266" t="str">
        <f t="shared" si="107"/>
        <v>Economico</v>
      </c>
      <c r="U556">
        <f>VLOOKUP(T556,TABLAS!$J$4:$L$9,3,FALSE)</f>
        <v>1320</v>
      </c>
      <c r="V556">
        <f t="shared" si="116"/>
        <v>2026</v>
      </c>
      <c r="W556" t="str">
        <f>INICIO!$C$28</f>
        <v>2026</v>
      </c>
      <c r="X556" s="268">
        <f t="shared" si="108"/>
        <v>0</v>
      </c>
      <c r="Y556" s="269" t="str">
        <f>IF(X556&lt;TABLAS!$P$18,TABLAS!$Q$18,IF(X556&lt;TABLAS!$P$19,TABLAS!$Q$19,IF(X556&lt;TABLAS!$P$20,TABLAS!$Q$20,IF(X556&lt;TABLAS!$P$21,TABLAS!$Q$21,IF(X556&lt;TABLAS!$P$22,TABLAS!$Q$22,IF(X556&lt;TABLAS!$P$23,TABLAS!$Q$23,IF(X556&lt;TABLAS!$P$24,TABLAS!$Q$24,IF(X556&lt;TABLAS!$P$25,TABLAS!$Q$25,IF(X556&lt;TABLAS!$P$26,TABLAS!$Q$26,IF(X556&lt;TABLAS!$P$27,TABLAS!$Q$27,IF(X556&gt;=TABLAS!$O$28,TABLAS!$Q$28)))))))))))</f>
        <v>0 a 5</v>
      </c>
      <c r="Z556" s="262">
        <f>VLOOKUP(Y556,TABLAS!$J$18:$K$28,2,FALSE)</f>
        <v>1</v>
      </c>
      <c r="AA556" s="274" t="s">
        <v>262</v>
      </c>
      <c r="AB556" s="262">
        <f>VLOOKUP(AA556,TABLAS!$K$34:$L$39,2,FALSE)</f>
        <v>1</v>
      </c>
      <c r="AC556" s="262" t="str">
        <f>INICIO!$C$11</f>
        <v>ZONA 6</v>
      </c>
      <c r="AD556" s="263">
        <f>VLOOKUP(AC556,TABLAS!$V$18:$W$28,2,FALSE)</f>
        <v>1.1000000000000001</v>
      </c>
      <c r="AE556" s="44"/>
      <c r="AF556" s="44"/>
      <c r="AG556" s="279">
        <f t="shared" si="109"/>
        <v>0</v>
      </c>
      <c r="AH556" s="255">
        <f>IF($AG556&lt;TABLAS!$O$4,TABLAS!$P$4,IF($AG556&lt;TABLAS!$O$5,TABLAS!$P$5,IF($AG556&lt;TABLAS!$O$6,TABLAS!$P$6,IF($AG556&gt;TABLAS!$N$7,TABLAS!$P$7))))</f>
        <v>1</v>
      </c>
      <c r="AI556" s="255">
        <f>VLOOKUP($AH556,TABLAS!$P$4:$R$7,3,FALSE)</f>
        <v>3.4999999999999996E-3</v>
      </c>
      <c r="AJ556" s="255">
        <f>VLOOKUP($AH$3,TABLAS!$P$4:$R$7,2,FALSE)</f>
        <v>0</v>
      </c>
      <c r="AK556" s="280">
        <f t="shared" si="110"/>
        <v>-3.4999999999999996E-3</v>
      </c>
      <c r="AL556" s="44"/>
      <c r="AM556" s="44"/>
      <c r="AN556" s="281">
        <f t="shared" si="111"/>
        <v>0</v>
      </c>
      <c r="AO556" s="44"/>
      <c r="AP556" s="235">
        <f t="shared" si="112"/>
        <v>0</v>
      </c>
      <c r="AQ556" s="44"/>
      <c r="AR556" s="282">
        <f t="shared" si="113"/>
        <v>0</v>
      </c>
      <c r="AS556" s="283">
        <f t="shared" si="114"/>
        <v>0</v>
      </c>
      <c r="AT556" s="44"/>
      <c r="AU556" s="44"/>
      <c r="AV556" s="44"/>
      <c r="AW556" s="44"/>
      <c r="AX556" s="44"/>
      <c r="AY556" s="44"/>
      <c r="AZ556" s="44"/>
      <c r="BA556" s="44"/>
      <c r="BB556" s="44"/>
      <c r="BC556" s="44"/>
      <c r="BD556" s="44"/>
      <c r="BE556" s="44"/>
      <c r="BF556" s="44"/>
      <c r="BG556" s="44"/>
      <c r="BH556" s="44"/>
    </row>
    <row r="557" spans="1:60" ht="35.1" customHeight="1" thickBot="1" x14ac:dyDescent="0.45">
      <c r="A557" s="22">
        <f t="shared" si="115"/>
        <v>555</v>
      </c>
      <c r="B557" s="43">
        <f>Hoja2!B564</f>
        <v>0</v>
      </c>
      <c r="C557" s="38">
        <f>Hoja2!P564</f>
        <v>0</v>
      </c>
      <c r="D557" s="39">
        <f>Hoja2!C564</f>
        <v>0</v>
      </c>
      <c r="E557" s="40">
        <f>Hoja4!J564</f>
        <v>0</v>
      </c>
      <c r="F557" s="40">
        <f>Hoja4!N564</f>
        <v>0</v>
      </c>
      <c r="G557" s="40"/>
      <c r="H557" s="40">
        <f t="shared" si="104"/>
        <v>0</v>
      </c>
      <c r="I557" s="40">
        <f t="shared" si="105"/>
        <v>0</v>
      </c>
      <c r="J557" s="290" t="s">
        <v>209</v>
      </c>
      <c r="K557" s="44"/>
      <c r="L557" s="44"/>
      <c r="M557" s="44"/>
      <c r="N557" s="44"/>
      <c r="O557" s="44"/>
      <c r="P557" s="44"/>
      <c r="Q557" s="44"/>
      <c r="R557" s="44"/>
      <c r="S557" s="262">
        <f t="shared" si="106"/>
        <v>0</v>
      </c>
      <c r="T557" s="266" t="str">
        <f t="shared" si="107"/>
        <v>Economico</v>
      </c>
      <c r="U557">
        <f>VLOOKUP(T557,TABLAS!$J$4:$L$9,3,FALSE)</f>
        <v>1320</v>
      </c>
      <c r="V557">
        <f t="shared" si="116"/>
        <v>2026</v>
      </c>
      <c r="W557" t="str">
        <f>INICIO!$C$28</f>
        <v>2026</v>
      </c>
      <c r="X557" s="268">
        <f t="shared" si="108"/>
        <v>0</v>
      </c>
      <c r="Y557" s="269" t="str">
        <f>IF(X557&lt;TABLAS!$P$18,TABLAS!$Q$18,IF(X557&lt;TABLAS!$P$19,TABLAS!$Q$19,IF(X557&lt;TABLAS!$P$20,TABLAS!$Q$20,IF(X557&lt;TABLAS!$P$21,TABLAS!$Q$21,IF(X557&lt;TABLAS!$P$22,TABLAS!$Q$22,IF(X557&lt;TABLAS!$P$23,TABLAS!$Q$23,IF(X557&lt;TABLAS!$P$24,TABLAS!$Q$24,IF(X557&lt;TABLAS!$P$25,TABLAS!$Q$25,IF(X557&lt;TABLAS!$P$26,TABLAS!$Q$26,IF(X557&lt;TABLAS!$P$27,TABLAS!$Q$27,IF(X557&gt;=TABLAS!$O$28,TABLAS!$Q$28)))))))))))</f>
        <v>0 a 5</v>
      </c>
      <c r="Z557" s="262">
        <f>VLOOKUP(Y557,TABLAS!$J$18:$K$28,2,FALSE)</f>
        <v>1</v>
      </c>
      <c r="AA557" s="274" t="s">
        <v>262</v>
      </c>
      <c r="AB557" s="262">
        <f>VLOOKUP(AA557,TABLAS!$K$34:$L$39,2,FALSE)</f>
        <v>1</v>
      </c>
      <c r="AC557" s="262" t="str">
        <f>INICIO!$C$11</f>
        <v>ZONA 6</v>
      </c>
      <c r="AD557" s="263">
        <f>VLOOKUP(AC557,TABLAS!$V$18:$W$28,2,FALSE)</f>
        <v>1.1000000000000001</v>
      </c>
      <c r="AE557" s="44"/>
      <c r="AF557" s="44"/>
      <c r="AG557" s="279">
        <f t="shared" si="109"/>
        <v>0</v>
      </c>
      <c r="AH557" s="255">
        <f>IF($AG557&lt;TABLAS!$O$4,TABLAS!$P$4,IF($AG557&lt;TABLAS!$O$5,TABLAS!$P$5,IF($AG557&lt;TABLAS!$O$6,TABLAS!$P$6,IF($AG557&gt;TABLAS!$N$7,TABLAS!$P$7))))</f>
        <v>1</v>
      </c>
      <c r="AI557" s="255">
        <f>VLOOKUP($AH557,TABLAS!$P$4:$R$7,3,FALSE)</f>
        <v>3.4999999999999996E-3</v>
      </c>
      <c r="AJ557" s="255">
        <f>VLOOKUP($AH$3,TABLAS!$P$4:$R$7,2,FALSE)</f>
        <v>0</v>
      </c>
      <c r="AK557" s="280">
        <f t="shared" si="110"/>
        <v>-3.4999999999999996E-3</v>
      </c>
      <c r="AL557" s="44"/>
      <c r="AM557" s="44"/>
      <c r="AN557" s="281">
        <f t="shared" si="111"/>
        <v>0</v>
      </c>
      <c r="AO557" s="44"/>
      <c r="AP557" s="235">
        <f t="shared" si="112"/>
        <v>0</v>
      </c>
      <c r="AQ557" s="44"/>
      <c r="AR557" s="282">
        <f t="shared" si="113"/>
        <v>0</v>
      </c>
      <c r="AS557" s="283">
        <f t="shared" si="114"/>
        <v>0</v>
      </c>
      <c r="AT557" s="44"/>
      <c r="AU557" s="44"/>
      <c r="AV557" s="44"/>
      <c r="AW557" s="44"/>
      <c r="AX557" s="44"/>
      <c r="AY557" s="44"/>
      <c r="AZ557" s="44"/>
      <c r="BA557" s="44"/>
      <c r="BB557" s="44"/>
      <c r="BC557" s="44"/>
      <c r="BD557" s="44"/>
      <c r="BE557" s="44"/>
      <c r="BF557" s="44"/>
      <c r="BG557" s="44"/>
      <c r="BH557" s="44"/>
    </row>
    <row r="558" spans="1:60" ht="35.1" customHeight="1" thickBot="1" x14ac:dyDescent="0.45">
      <c r="A558" s="41">
        <f t="shared" si="115"/>
        <v>556</v>
      </c>
      <c r="B558" s="42">
        <f>Hoja2!B565</f>
        <v>0</v>
      </c>
      <c r="C558" s="14">
        <f>Hoja2!P565</f>
        <v>0</v>
      </c>
      <c r="D558" s="16">
        <f>Hoja2!C565</f>
        <v>0</v>
      </c>
      <c r="E558" s="15">
        <f>Hoja4!J565</f>
        <v>0</v>
      </c>
      <c r="F558" s="15">
        <f>Hoja4!N565</f>
        <v>0</v>
      </c>
      <c r="G558" s="15"/>
      <c r="H558" s="15">
        <f t="shared" si="104"/>
        <v>0</v>
      </c>
      <c r="I558" s="15">
        <f t="shared" si="105"/>
        <v>0</v>
      </c>
      <c r="J558" s="289" t="s">
        <v>209</v>
      </c>
      <c r="K558" s="44"/>
      <c r="L558" s="44"/>
      <c r="M558" s="44"/>
      <c r="N558" s="44"/>
      <c r="O558" s="44"/>
      <c r="P558" s="44"/>
      <c r="Q558" s="44"/>
      <c r="R558" s="44"/>
      <c r="S558" s="262">
        <f t="shared" si="106"/>
        <v>0</v>
      </c>
      <c r="T558" s="266" t="str">
        <f t="shared" si="107"/>
        <v>Economico</v>
      </c>
      <c r="U558">
        <f>VLOOKUP(T558,TABLAS!$J$4:$L$9,3,FALSE)</f>
        <v>1320</v>
      </c>
      <c r="V558">
        <f t="shared" si="116"/>
        <v>2026</v>
      </c>
      <c r="W558" t="str">
        <f>INICIO!$C$28</f>
        <v>2026</v>
      </c>
      <c r="X558" s="268">
        <f t="shared" si="108"/>
        <v>0</v>
      </c>
      <c r="Y558" s="269" t="str">
        <f>IF(X558&lt;TABLAS!$P$18,TABLAS!$Q$18,IF(X558&lt;TABLAS!$P$19,TABLAS!$Q$19,IF(X558&lt;TABLAS!$P$20,TABLAS!$Q$20,IF(X558&lt;TABLAS!$P$21,TABLAS!$Q$21,IF(X558&lt;TABLAS!$P$22,TABLAS!$Q$22,IF(X558&lt;TABLAS!$P$23,TABLAS!$Q$23,IF(X558&lt;TABLAS!$P$24,TABLAS!$Q$24,IF(X558&lt;TABLAS!$P$25,TABLAS!$Q$25,IF(X558&lt;TABLAS!$P$26,TABLAS!$Q$26,IF(X558&lt;TABLAS!$P$27,TABLAS!$Q$27,IF(X558&gt;=TABLAS!$O$28,TABLAS!$Q$28)))))))))))</f>
        <v>0 a 5</v>
      </c>
      <c r="Z558" s="262">
        <f>VLOOKUP(Y558,TABLAS!$J$18:$K$28,2,FALSE)</f>
        <v>1</v>
      </c>
      <c r="AA558" s="274" t="s">
        <v>262</v>
      </c>
      <c r="AB558" s="262">
        <f>VLOOKUP(AA558,TABLAS!$K$34:$L$39,2,FALSE)</f>
        <v>1</v>
      </c>
      <c r="AC558" s="262" t="str">
        <f>INICIO!$C$11</f>
        <v>ZONA 6</v>
      </c>
      <c r="AD558" s="263">
        <f>VLOOKUP(AC558,TABLAS!$V$18:$W$28,2,FALSE)</f>
        <v>1.1000000000000001</v>
      </c>
      <c r="AE558" s="44"/>
      <c r="AF558" s="44"/>
      <c r="AG558" s="279">
        <f t="shared" si="109"/>
        <v>0</v>
      </c>
      <c r="AH558" s="255">
        <f>IF($AG558&lt;TABLAS!$O$4,TABLAS!$P$4,IF($AG558&lt;TABLAS!$O$5,TABLAS!$P$5,IF($AG558&lt;TABLAS!$O$6,TABLAS!$P$6,IF($AG558&gt;TABLAS!$N$7,TABLAS!$P$7))))</f>
        <v>1</v>
      </c>
      <c r="AI558" s="255">
        <f>VLOOKUP($AH558,TABLAS!$P$4:$R$7,3,FALSE)</f>
        <v>3.4999999999999996E-3</v>
      </c>
      <c r="AJ558" s="255">
        <f>VLOOKUP($AH$3,TABLAS!$P$4:$R$7,2,FALSE)</f>
        <v>0</v>
      </c>
      <c r="AK558" s="280">
        <f t="shared" si="110"/>
        <v>-3.4999999999999996E-3</v>
      </c>
      <c r="AL558" s="44"/>
      <c r="AM558" s="44"/>
      <c r="AN558" s="281">
        <f t="shared" si="111"/>
        <v>0</v>
      </c>
      <c r="AO558" s="44"/>
      <c r="AP558" s="235">
        <f t="shared" si="112"/>
        <v>0</v>
      </c>
      <c r="AQ558" s="44"/>
      <c r="AR558" s="282">
        <f t="shared" si="113"/>
        <v>0</v>
      </c>
      <c r="AS558" s="283">
        <f t="shared" si="114"/>
        <v>0</v>
      </c>
      <c r="AT558" s="44"/>
      <c r="AU558" s="44"/>
      <c r="AV558" s="44"/>
      <c r="AW558" s="44"/>
      <c r="AX558" s="44"/>
      <c r="AY558" s="44"/>
      <c r="AZ558" s="44"/>
      <c r="BA558" s="44"/>
      <c r="BB558" s="44"/>
      <c r="BC558" s="44"/>
      <c r="BD558" s="44"/>
      <c r="BE558" s="44"/>
      <c r="BF558" s="44"/>
      <c r="BG558" s="44"/>
      <c r="BH558" s="44"/>
    </row>
    <row r="559" spans="1:60" ht="35.1" customHeight="1" thickBot="1" x14ac:dyDescent="0.45">
      <c r="A559" s="41">
        <f t="shared" si="115"/>
        <v>557</v>
      </c>
      <c r="B559" s="42">
        <f>Hoja2!B566</f>
        <v>0</v>
      </c>
      <c r="C559" s="14">
        <f>Hoja2!P566</f>
        <v>0</v>
      </c>
      <c r="D559" s="16">
        <f>Hoja2!C566</f>
        <v>0</v>
      </c>
      <c r="E559" s="15">
        <f>Hoja4!J566</f>
        <v>0</v>
      </c>
      <c r="F559" s="15">
        <f>Hoja4!N566</f>
        <v>0</v>
      </c>
      <c r="G559" s="15"/>
      <c r="H559" s="15">
        <f t="shared" si="104"/>
        <v>0</v>
      </c>
      <c r="I559" s="15">
        <f t="shared" si="105"/>
        <v>0</v>
      </c>
      <c r="J559" s="289" t="s">
        <v>209</v>
      </c>
      <c r="K559" s="44"/>
      <c r="L559" s="44"/>
      <c r="M559" s="44"/>
      <c r="N559" s="44"/>
      <c r="O559" s="44"/>
      <c r="P559" s="44"/>
      <c r="Q559" s="44"/>
      <c r="R559" s="44"/>
      <c r="S559" s="262">
        <f t="shared" si="106"/>
        <v>0</v>
      </c>
      <c r="T559" s="266" t="str">
        <f t="shared" si="107"/>
        <v>Economico</v>
      </c>
      <c r="U559">
        <f>VLOOKUP(T559,TABLAS!$J$4:$L$9,3,FALSE)</f>
        <v>1320</v>
      </c>
      <c r="V559">
        <f t="shared" si="116"/>
        <v>2026</v>
      </c>
      <c r="W559" t="str">
        <f>INICIO!$C$28</f>
        <v>2026</v>
      </c>
      <c r="X559" s="268">
        <f t="shared" si="108"/>
        <v>0</v>
      </c>
      <c r="Y559" s="269" t="str">
        <f>IF(X559&lt;TABLAS!$P$18,TABLAS!$Q$18,IF(X559&lt;TABLAS!$P$19,TABLAS!$Q$19,IF(X559&lt;TABLAS!$P$20,TABLAS!$Q$20,IF(X559&lt;TABLAS!$P$21,TABLAS!$Q$21,IF(X559&lt;TABLAS!$P$22,TABLAS!$Q$22,IF(X559&lt;TABLAS!$P$23,TABLAS!$Q$23,IF(X559&lt;TABLAS!$P$24,TABLAS!$Q$24,IF(X559&lt;TABLAS!$P$25,TABLAS!$Q$25,IF(X559&lt;TABLAS!$P$26,TABLAS!$Q$26,IF(X559&lt;TABLAS!$P$27,TABLAS!$Q$27,IF(X559&gt;=TABLAS!$O$28,TABLAS!$Q$28)))))))))))</f>
        <v>0 a 5</v>
      </c>
      <c r="Z559" s="262">
        <f>VLOOKUP(Y559,TABLAS!$J$18:$K$28,2,FALSE)</f>
        <v>1</v>
      </c>
      <c r="AA559" s="274" t="s">
        <v>262</v>
      </c>
      <c r="AB559" s="262">
        <f>VLOOKUP(AA559,TABLAS!$K$34:$L$39,2,FALSE)</f>
        <v>1</v>
      </c>
      <c r="AC559" s="262" t="str">
        <f>INICIO!$C$11</f>
        <v>ZONA 6</v>
      </c>
      <c r="AD559" s="263">
        <f>VLOOKUP(AC559,TABLAS!$V$18:$W$28,2,FALSE)</f>
        <v>1.1000000000000001</v>
      </c>
      <c r="AE559" s="44"/>
      <c r="AF559" s="44"/>
      <c r="AG559" s="279">
        <f t="shared" si="109"/>
        <v>0</v>
      </c>
      <c r="AH559" s="255">
        <f>IF($AG559&lt;TABLAS!$O$4,TABLAS!$P$4,IF($AG559&lt;TABLAS!$O$5,TABLAS!$P$5,IF($AG559&lt;TABLAS!$O$6,TABLAS!$P$6,IF($AG559&gt;TABLAS!$N$7,TABLAS!$P$7))))</f>
        <v>1</v>
      </c>
      <c r="AI559" s="255">
        <f>VLOOKUP($AH559,TABLAS!$P$4:$R$7,3,FALSE)</f>
        <v>3.4999999999999996E-3</v>
      </c>
      <c r="AJ559" s="255">
        <f>VLOOKUP($AH$3,TABLAS!$P$4:$R$7,2,FALSE)</f>
        <v>0</v>
      </c>
      <c r="AK559" s="280">
        <f t="shared" si="110"/>
        <v>-3.4999999999999996E-3</v>
      </c>
      <c r="AL559" s="44"/>
      <c r="AM559" s="44"/>
      <c r="AN559" s="281">
        <f t="shared" si="111"/>
        <v>0</v>
      </c>
      <c r="AO559" s="44"/>
      <c r="AP559" s="235">
        <f t="shared" si="112"/>
        <v>0</v>
      </c>
      <c r="AQ559" s="44"/>
      <c r="AR559" s="282">
        <f t="shared" si="113"/>
        <v>0</v>
      </c>
      <c r="AS559" s="283">
        <f t="shared" si="114"/>
        <v>0</v>
      </c>
      <c r="AT559" s="44"/>
      <c r="AU559" s="44"/>
      <c r="AV559" s="44"/>
      <c r="AW559" s="44"/>
      <c r="AX559" s="44"/>
      <c r="AY559" s="44"/>
      <c r="AZ559" s="44"/>
      <c r="BA559" s="44"/>
      <c r="BB559" s="44"/>
      <c r="BC559" s="44"/>
      <c r="BD559" s="44"/>
      <c r="BE559" s="44"/>
      <c r="BF559" s="44"/>
      <c r="BG559" s="44"/>
      <c r="BH559" s="44"/>
    </row>
    <row r="560" spans="1:60" ht="35.1" customHeight="1" thickBot="1" x14ac:dyDescent="0.45">
      <c r="A560" s="41">
        <f t="shared" si="115"/>
        <v>558</v>
      </c>
      <c r="B560" s="42">
        <f>Hoja2!B567</f>
        <v>0</v>
      </c>
      <c r="C560" s="14">
        <f>Hoja2!P567</f>
        <v>0</v>
      </c>
      <c r="D560" s="16">
        <f>Hoja2!C567</f>
        <v>0</v>
      </c>
      <c r="E560" s="15">
        <f>Hoja4!J567</f>
        <v>0</v>
      </c>
      <c r="F560" s="15">
        <f>Hoja4!N567</f>
        <v>0</v>
      </c>
      <c r="G560" s="15"/>
      <c r="H560" s="15">
        <f t="shared" si="104"/>
        <v>0</v>
      </c>
      <c r="I560" s="15">
        <f t="shared" si="105"/>
        <v>0</v>
      </c>
      <c r="J560" s="289" t="s">
        <v>209</v>
      </c>
      <c r="K560" s="44"/>
      <c r="L560" s="44"/>
      <c r="M560" s="44"/>
      <c r="N560" s="44"/>
      <c r="O560" s="44"/>
      <c r="P560" s="44"/>
      <c r="Q560" s="44"/>
      <c r="R560" s="44"/>
      <c r="S560" s="262">
        <f t="shared" si="106"/>
        <v>0</v>
      </c>
      <c r="T560" s="266" t="str">
        <f t="shared" si="107"/>
        <v>Economico</v>
      </c>
      <c r="U560">
        <f>VLOOKUP(T560,TABLAS!$J$4:$L$9,3,FALSE)</f>
        <v>1320</v>
      </c>
      <c r="V560">
        <f t="shared" si="116"/>
        <v>2026</v>
      </c>
      <c r="W560" t="str">
        <f>INICIO!$C$28</f>
        <v>2026</v>
      </c>
      <c r="X560" s="268">
        <f t="shared" si="108"/>
        <v>0</v>
      </c>
      <c r="Y560" s="269" t="str">
        <f>IF(X560&lt;TABLAS!$P$18,TABLAS!$Q$18,IF(X560&lt;TABLAS!$P$19,TABLAS!$Q$19,IF(X560&lt;TABLAS!$P$20,TABLAS!$Q$20,IF(X560&lt;TABLAS!$P$21,TABLAS!$Q$21,IF(X560&lt;TABLAS!$P$22,TABLAS!$Q$22,IF(X560&lt;TABLAS!$P$23,TABLAS!$Q$23,IF(X560&lt;TABLAS!$P$24,TABLAS!$Q$24,IF(X560&lt;TABLAS!$P$25,TABLAS!$Q$25,IF(X560&lt;TABLAS!$P$26,TABLAS!$Q$26,IF(X560&lt;TABLAS!$P$27,TABLAS!$Q$27,IF(X560&gt;=TABLAS!$O$28,TABLAS!$Q$28)))))))))))</f>
        <v>0 a 5</v>
      </c>
      <c r="Z560" s="262">
        <f>VLOOKUP(Y560,TABLAS!$J$18:$K$28,2,FALSE)</f>
        <v>1</v>
      </c>
      <c r="AA560" s="274" t="s">
        <v>262</v>
      </c>
      <c r="AB560" s="262">
        <f>VLOOKUP(AA560,TABLAS!$K$34:$L$39,2,FALSE)</f>
        <v>1</v>
      </c>
      <c r="AC560" s="262" t="str">
        <f>INICIO!$C$11</f>
        <v>ZONA 6</v>
      </c>
      <c r="AD560" s="263">
        <f>VLOOKUP(AC560,TABLAS!$V$18:$W$28,2,FALSE)</f>
        <v>1.1000000000000001</v>
      </c>
      <c r="AE560" s="44"/>
      <c r="AF560" s="44"/>
      <c r="AG560" s="279">
        <f t="shared" si="109"/>
        <v>0</v>
      </c>
      <c r="AH560" s="255">
        <f>IF($AG560&lt;TABLAS!$O$4,TABLAS!$P$4,IF($AG560&lt;TABLAS!$O$5,TABLAS!$P$5,IF($AG560&lt;TABLAS!$O$6,TABLAS!$P$6,IF($AG560&gt;TABLAS!$N$7,TABLAS!$P$7))))</f>
        <v>1</v>
      </c>
      <c r="AI560" s="255">
        <f>VLOOKUP($AH560,TABLAS!$P$4:$R$7,3,FALSE)</f>
        <v>3.4999999999999996E-3</v>
      </c>
      <c r="AJ560" s="255">
        <f>VLOOKUP($AH$3,TABLAS!$P$4:$R$7,2,FALSE)</f>
        <v>0</v>
      </c>
      <c r="AK560" s="280">
        <f t="shared" si="110"/>
        <v>-3.4999999999999996E-3</v>
      </c>
      <c r="AL560" s="44"/>
      <c r="AM560" s="44"/>
      <c r="AN560" s="281">
        <f t="shared" si="111"/>
        <v>0</v>
      </c>
      <c r="AO560" s="44"/>
      <c r="AP560" s="235">
        <f t="shared" si="112"/>
        <v>0</v>
      </c>
      <c r="AQ560" s="44"/>
      <c r="AR560" s="282">
        <f t="shared" si="113"/>
        <v>0</v>
      </c>
      <c r="AS560" s="283">
        <f t="shared" si="114"/>
        <v>0</v>
      </c>
      <c r="AT560" s="44"/>
      <c r="AU560" s="44"/>
      <c r="AV560" s="44"/>
      <c r="AW560" s="44"/>
      <c r="AX560" s="44"/>
      <c r="AY560" s="44"/>
      <c r="AZ560" s="44"/>
      <c r="BA560" s="44"/>
      <c r="BB560" s="44"/>
      <c r="BC560" s="44"/>
      <c r="BD560" s="44"/>
      <c r="BE560" s="44"/>
      <c r="BF560" s="44"/>
      <c r="BG560" s="44"/>
      <c r="BH560" s="44"/>
    </row>
    <row r="561" spans="1:60" ht="35.1" customHeight="1" thickBot="1" x14ac:dyDescent="0.45">
      <c r="A561" s="41">
        <f t="shared" si="115"/>
        <v>559</v>
      </c>
      <c r="B561" s="42">
        <f>Hoja2!B568</f>
        <v>0</v>
      </c>
      <c r="C561" s="14">
        <f>Hoja2!P568</f>
        <v>0</v>
      </c>
      <c r="D561" s="16">
        <f>Hoja2!C568</f>
        <v>0</v>
      </c>
      <c r="E561" s="15">
        <f>Hoja4!J568</f>
        <v>0</v>
      </c>
      <c r="F561" s="15">
        <f>Hoja4!N568</f>
        <v>0</v>
      </c>
      <c r="G561" s="15"/>
      <c r="H561" s="15">
        <f t="shared" si="104"/>
        <v>0</v>
      </c>
      <c r="I561" s="15">
        <f t="shared" si="105"/>
        <v>0</v>
      </c>
      <c r="J561" s="289" t="s">
        <v>209</v>
      </c>
      <c r="K561" s="44"/>
      <c r="L561" s="44"/>
      <c r="M561" s="44"/>
      <c r="N561" s="44"/>
      <c r="O561" s="44"/>
      <c r="P561" s="44"/>
      <c r="Q561" s="44"/>
      <c r="R561" s="44"/>
      <c r="S561" s="262">
        <f t="shared" si="106"/>
        <v>0</v>
      </c>
      <c r="T561" s="266" t="str">
        <f t="shared" si="107"/>
        <v>Economico</v>
      </c>
      <c r="U561">
        <f>VLOOKUP(T561,TABLAS!$J$4:$L$9,3,FALSE)</f>
        <v>1320</v>
      </c>
      <c r="V561">
        <f t="shared" si="116"/>
        <v>2026</v>
      </c>
      <c r="W561" t="str">
        <f>INICIO!$C$28</f>
        <v>2026</v>
      </c>
      <c r="X561" s="268">
        <f t="shared" si="108"/>
        <v>0</v>
      </c>
      <c r="Y561" s="269" t="str">
        <f>IF(X561&lt;TABLAS!$P$18,TABLAS!$Q$18,IF(X561&lt;TABLAS!$P$19,TABLAS!$Q$19,IF(X561&lt;TABLAS!$P$20,TABLAS!$Q$20,IF(X561&lt;TABLAS!$P$21,TABLAS!$Q$21,IF(X561&lt;TABLAS!$P$22,TABLAS!$Q$22,IF(X561&lt;TABLAS!$P$23,TABLAS!$Q$23,IF(X561&lt;TABLAS!$P$24,TABLAS!$Q$24,IF(X561&lt;TABLAS!$P$25,TABLAS!$Q$25,IF(X561&lt;TABLAS!$P$26,TABLAS!$Q$26,IF(X561&lt;TABLAS!$P$27,TABLAS!$Q$27,IF(X561&gt;=TABLAS!$O$28,TABLAS!$Q$28)))))))))))</f>
        <v>0 a 5</v>
      </c>
      <c r="Z561" s="262">
        <f>VLOOKUP(Y561,TABLAS!$J$18:$K$28,2,FALSE)</f>
        <v>1</v>
      </c>
      <c r="AA561" s="274" t="s">
        <v>262</v>
      </c>
      <c r="AB561" s="262">
        <f>VLOOKUP(AA561,TABLAS!$K$34:$L$39,2,FALSE)</f>
        <v>1</v>
      </c>
      <c r="AC561" s="262" t="str">
        <f>INICIO!$C$11</f>
        <v>ZONA 6</v>
      </c>
      <c r="AD561" s="263">
        <f>VLOOKUP(AC561,TABLAS!$V$18:$W$28,2,FALSE)</f>
        <v>1.1000000000000001</v>
      </c>
      <c r="AE561" s="44"/>
      <c r="AF561" s="44"/>
      <c r="AG561" s="279">
        <f t="shared" si="109"/>
        <v>0</v>
      </c>
      <c r="AH561" s="255">
        <f>IF($AG561&lt;TABLAS!$O$4,TABLAS!$P$4,IF($AG561&lt;TABLAS!$O$5,TABLAS!$P$5,IF($AG561&lt;TABLAS!$O$6,TABLAS!$P$6,IF($AG561&gt;TABLAS!$N$7,TABLAS!$P$7))))</f>
        <v>1</v>
      </c>
      <c r="AI561" s="255">
        <f>VLOOKUP($AH561,TABLAS!$P$4:$R$7,3,FALSE)</f>
        <v>3.4999999999999996E-3</v>
      </c>
      <c r="AJ561" s="255">
        <f>VLOOKUP($AH$3,TABLAS!$P$4:$R$7,2,FALSE)</f>
        <v>0</v>
      </c>
      <c r="AK561" s="280">
        <f t="shared" si="110"/>
        <v>-3.4999999999999996E-3</v>
      </c>
      <c r="AL561" s="44"/>
      <c r="AM561" s="44"/>
      <c r="AN561" s="281">
        <f t="shared" si="111"/>
        <v>0</v>
      </c>
      <c r="AO561" s="44"/>
      <c r="AP561" s="235">
        <f t="shared" si="112"/>
        <v>0</v>
      </c>
      <c r="AQ561" s="44"/>
      <c r="AR561" s="282">
        <f t="shared" si="113"/>
        <v>0</v>
      </c>
      <c r="AS561" s="283">
        <f t="shared" si="114"/>
        <v>0</v>
      </c>
      <c r="AT561" s="44"/>
      <c r="AU561" s="44"/>
      <c r="AV561" s="44"/>
      <c r="AW561" s="44"/>
      <c r="AX561" s="44"/>
      <c r="AY561" s="44"/>
      <c r="AZ561" s="44"/>
      <c r="BA561" s="44"/>
      <c r="BB561" s="44"/>
      <c r="BC561" s="44"/>
      <c r="BD561" s="44"/>
      <c r="BE561" s="44"/>
      <c r="BF561" s="44"/>
      <c r="BG561" s="44"/>
      <c r="BH561" s="44"/>
    </row>
    <row r="562" spans="1:60" ht="35.1" customHeight="1" thickBot="1" x14ac:dyDescent="0.45">
      <c r="A562" s="22">
        <f t="shared" si="115"/>
        <v>560</v>
      </c>
      <c r="B562" s="43">
        <f>Hoja2!B569</f>
        <v>0</v>
      </c>
      <c r="C562" s="38">
        <f>Hoja2!P569</f>
        <v>0</v>
      </c>
      <c r="D562" s="39">
        <f>Hoja2!C569</f>
        <v>0</v>
      </c>
      <c r="E562" s="40">
        <f>Hoja4!J569</f>
        <v>0</v>
      </c>
      <c r="F562" s="40">
        <f>Hoja4!N569</f>
        <v>0</v>
      </c>
      <c r="G562" s="40"/>
      <c r="H562" s="40">
        <f t="shared" si="104"/>
        <v>0</v>
      </c>
      <c r="I562" s="40">
        <f t="shared" si="105"/>
        <v>0</v>
      </c>
      <c r="J562" s="290" t="s">
        <v>209</v>
      </c>
      <c r="K562" s="44"/>
      <c r="L562" s="44"/>
      <c r="M562" s="44"/>
      <c r="N562" s="44"/>
      <c r="O562" s="44"/>
      <c r="P562" s="44"/>
      <c r="Q562" s="44"/>
      <c r="R562" s="44"/>
      <c r="S562" s="262">
        <f t="shared" si="106"/>
        <v>0</v>
      </c>
      <c r="T562" s="266" t="str">
        <f t="shared" si="107"/>
        <v>Economico</v>
      </c>
      <c r="U562">
        <f>VLOOKUP(T562,TABLAS!$J$4:$L$9,3,FALSE)</f>
        <v>1320</v>
      </c>
      <c r="V562">
        <f t="shared" si="116"/>
        <v>2026</v>
      </c>
      <c r="W562" t="str">
        <f>INICIO!$C$28</f>
        <v>2026</v>
      </c>
      <c r="X562" s="268">
        <f t="shared" si="108"/>
        <v>0</v>
      </c>
      <c r="Y562" s="269" t="str">
        <f>IF(X562&lt;TABLAS!$P$18,TABLAS!$Q$18,IF(X562&lt;TABLAS!$P$19,TABLAS!$Q$19,IF(X562&lt;TABLAS!$P$20,TABLAS!$Q$20,IF(X562&lt;TABLAS!$P$21,TABLAS!$Q$21,IF(X562&lt;TABLAS!$P$22,TABLAS!$Q$22,IF(X562&lt;TABLAS!$P$23,TABLAS!$Q$23,IF(X562&lt;TABLAS!$P$24,TABLAS!$Q$24,IF(X562&lt;TABLAS!$P$25,TABLAS!$Q$25,IF(X562&lt;TABLAS!$P$26,TABLAS!$Q$26,IF(X562&lt;TABLAS!$P$27,TABLAS!$Q$27,IF(X562&gt;=TABLAS!$O$28,TABLAS!$Q$28)))))))))))</f>
        <v>0 a 5</v>
      </c>
      <c r="Z562" s="262">
        <f>VLOOKUP(Y562,TABLAS!$J$18:$K$28,2,FALSE)</f>
        <v>1</v>
      </c>
      <c r="AA562" s="274" t="s">
        <v>262</v>
      </c>
      <c r="AB562" s="262">
        <f>VLOOKUP(AA562,TABLAS!$K$34:$L$39,2,FALSE)</f>
        <v>1</v>
      </c>
      <c r="AC562" s="262" t="str">
        <f>INICIO!$C$11</f>
        <v>ZONA 6</v>
      </c>
      <c r="AD562" s="263">
        <f>VLOOKUP(AC562,TABLAS!$V$18:$W$28,2,FALSE)</f>
        <v>1.1000000000000001</v>
      </c>
      <c r="AE562" s="44"/>
      <c r="AF562" s="44"/>
      <c r="AG562" s="279">
        <f t="shared" si="109"/>
        <v>0</v>
      </c>
      <c r="AH562" s="255">
        <f>IF($AG562&lt;TABLAS!$O$4,TABLAS!$P$4,IF($AG562&lt;TABLAS!$O$5,TABLAS!$P$5,IF($AG562&lt;TABLAS!$O$6,TABLAS!$P$6,IF($AG562&gt;TABLAS!$N$7,TABLAS!$P$7))))</f>
        <v>1</v>
      </c>
      <c r="AI562" s="255">
        <f>VLOOKUP($AH562,TABLAS!$P$4:$R$7,3,FALSE)</f>
        <v>3.4999999999999996E-3</v>
      </c>
      <c r="AJ562" s="255">
        <f>VLOOKUP($AH$3,TABLAS!$P$4:$R$7,2,FALSE)</f>
        <v>0</v>
      </c>
      <c r="AK562" s="280">
        <f t="shared" si="110"/>
        <v>-3.4999999999999996E-3</v>
      </c>
      <c r="AL562" s="44"/>
      <c r="AM562" s="44"/>
      <c r="AN562" s="281">
        <f t="shared" si="111"/>
        <v>0</v>
      </c>
      <c r="AO562" s="44"/>
      <c r="AP562" s="235">
        <f t="shared" si="112"/>
        <v>0</v>
      </c>
      <c r="AQ562" s="44"/>
      <c r="AR562" s="282">
        <f t="shared" si="113"/>
        <v>0</v>
      </c>
      <c r="AS562" s="283">
        <f t="shared" si="114"/>
        <v>0</v>
      </c>
      <c r="AT562" s="44"/>
      <c r="AU562" s="44"/>
      <c r="AV562" s="44"/>
      <c r="AW562" s="44"/>
      <c r="AX562" s="44"/>
      <c r="AY562" s="44"/>
      <c r="AZ562" s="44"/>
      <c r="BA562" s="44"/>
      <c r="BB562" s="44"/>
      <c r="BC562" s="44"/>
      <c r="BD562" s="44"/>
      <c r="BE562" s="44"/>
      <c r="BF562" s="44"/>
      <c r="BG562" s="44"/>
      <c r="BH562" s="44"/>
    </row>
    <row r="563" spans="1:60" ht="35.1" customHeight="1" thickBot="1" x14ac:dyDescent="0.45">
      <c r="A563" s="41">
        <f t="shared" si="115"/>
        <v>561</v>
      </c>
      <c r="B563" s="42">
        <f>Hoja2!B570</f>
        <v>0</v>
      </c>
      <c r="C563" s="14">
        <f>Hoja2!P570</f>
        <v>0</v>
      </c>
      <c r="D563" s="16">
        <f>Hoja2!C570</f>
        <v>0</v>
      </c>
      <c r="E563" s="15">
        <f>Hoja4!J570</f>
        <v>0</v>
      </c>
      <c r="F563" s="15">
        <f>Hoja4!N570</f>
        <v>0</v>
      </c>
      <c r="G563" s="15"/>
      <c r="H563" s="15">
        <f t="shared" si="104"/>
        <v>0</v>
      </c>
      <c r="I563" s="15">
        <f t="shared" si="105"/>
        <v>0</v>
      </c>
      <c r="J563" s="289" t="s">
        <v>209</v>
      </c>
      <c r="K563" s="44"/>
      <c r="L563" s="44"/>
      <c r="M563" s="44"/>
      <c r="N563" s="44"/>
      <c r="O563" s="44"/>
      <c r="P563" s="44"/>
      <c r="Q563" s="44"/>
      <c r="R563" s="44"/>
      <c r="S563" s="262">
        <f t="shared" si="106"/>
        <v>0</v>
      </c>
      <c r="T563" s="266" t="str">
        <f t="shared" si="107"/>
        <v>Economico</v>
      </c>
      <c r="U563">
        <f>VLOOKUP(T563,TABLAS!$J$4:$L$9,3,FALSE)</f>
        <v>1320</v>
      </c>
      <c r="V563">
        <f t="shared" si="116"/>
        <v>2026</v>
      </c>
      <c r="W563" t="str">
        <f>INICIO!$C$28</f>
        <v>2026</v>
      </c>
      <c r="X563" s="268">
        <f t="shared" si="108"/>
        <v>0</v>
      </c>
      <c r="Y563" s="269" t="str">
        <f>IF(X563&lt;TABLAS!$P$18,TABLAS!$Q$18,IF(X563&lt;TABLAS!$P$19,TABLAS!$Q$19,IF(X563&lt;TABLAS!$P$20,TABLAS!$Q$20,IF(X563&lt;TABLAS!$P$21,TABLAS!$Q$21,IF(X563&lt;TABLAS!$P$22,TABLAS!$Q$22,IF(X563&lt;TABLAS!$P$23,TABLAS!$Q$23,IF(X563&lt;TABLAS!$P$24,TABLAS!$Q$24,IF(X563&lt;TABLAS!$P$25,TABLAS!$Q$25,IF(X563&lt;TABLAS!$P$26,TABLAS!$Q$26,IF(X563&lt;TABLAS!$P$27,TABLAS!$Q$27,IF(X563&gt;=TABLAS!$O$28,TABLAS!$Q$28)))))))))))</f>
        <v>0 a 5</v>
      </c>
      <c r="Z563" s="262">
        <f>VLOOKUP(Y563,TABLAS!$J$18:$K$28,2,FALSE)</f>
        <v>1</v>
      </c>
      <c r="AA563" s="274" t="s">
        <v>262</v>
      </c>
      <c r="AB563" s="262">
        <f>VLOOKUP(AA563,TABLAS!$K$34:$L$39,2,FALSE)</f>
        <v>1</v>
      </c>
      <c r="AC563" s="262" t="str">
        <f>INICIO!$C$11</f>
        <v>ZONA 6</v>
      </c>
      <c r="AD563" s="263">
        <f>VLOOKUP(AC563,TABLAS!$V$18:$W$28,2,FALSE)</f>
        <v>1.1000000000000001</v>
      </c>
      <c r="AE563" s="44"/>
      <c r="AF563" s="44"/>
      <c r="AG563" s="279">
        <f t="shared" si="109"/>
        <v>0</v>
      </c>
      <c r="AH563" s="255">
        <f>IF($AG563&lt;TABLAS!$O$4,TABLAS!$P$4,IF($AG563&lt;TABLAS!$O$5,TABLAS!$P$5,IF($AG563&lt;TABLAS!$O$6,TABLAS!$P$6,IF($AG563&gt;TABLAS!$N$7,TABLAS!$P$7))))</f>
        <v>1</v>
      </c>
      <c r="AI563" s="255">
        <f>VLOOKUP($AH563,TABLAS!$P$4:$R$7,3,FALSE)</f>
        <v>3.4999999999999996E-3</v>
      </c>
      <c r="AJ563" s="255">
        <f>VLOOKUP($AH$3,TABLAS!$P$4:$R$7,2,FALSE)</f>
        <v>0</v>
      </c>
      <c r="AK563" s="280">
        <f t="shared" si="110"/>
        <v>-3.4999999999999996E-3</v>
      </c>
      <c r="AL563" s="44"/>
      <c r="AM563" s="44"/>
      <c r="AN563" s="281">
        <f t="shared" si="111"/>
        <v>0</v>
      </c>
      <c r="AO563" s="44"/>
      <c r="AP563" s="235">
        <f t="shared" si="112"/>
        <v>0</v>
      </c>
      <c r="AQ563" s="44"/>
      <c r="AR563" s="282">
        <f t="shared" si="113"/>
        <v>0</v>
      </c>
      <c r="AS563" s="283">
        <f t="shared" si="114"/>
        <v>0</v>
      </c>
      <c r="AT563" s="44"/>
      <c r="AU563" s="44"/>
      <c r="AV563" s="44"/>
      <c r="AW563" s="44"/>
      <c r="AX563" s="44"/>
      <c r="AY563" s="44"/>
      <c r="AZ563" s="44"/>
      <c r="BA563" s="44"/>
      <c r="BB563" s="44"/>
      <c r="BC563" s="44"/>
      <c r="BD563" s="44"/>
      <c r="BE563" s="44"/>
      <c r="BF563" s="44"/>
      <c r="BG563" s="44"/>
      <c r="BH563" s="44"/>
    </row>
    <row r="564" spans="1:60" ht="35.1" customHeight="1" thickBot="1" x14ac:dyDescent="0.45">
      <c r="A564" s="41">
        <f t="shared" si="115"/>
        <v>562</v>
      </c>
      <c r="B564" s="42">
        <f>Hoja2!B571</f>
        <v>0</v>
      </c>
      <c r="C564" s="14">
        <f>Hoja2!P571</f>
        <v>0</v>
      </c>
      <c r="D564" s="16">
        <f>Hoja2!C571</f>
        <v>0</v>
      </c>
      <c r="E564" s="15">
        <f>Hoja4!J571</f>
        <v>0</v>
      </c>
      <c r="F564" s="15">
        <f>Hoja4!N571</f>
        <v>0</v>
      </c>
      <c r="G564" s="15"/>
      <c r="H564" s="15">
        <f t="shared" si="104"/>
        <v>0</v>
      </c>
      <c r="I564" s="15">
        <f t="shared" si="105"/>
        <v>0</v>
      </c>
      <c r="J564" s="289" t="s">
        <v>209</v>
      </c>
      <c r="K564" s="44"/>
      <c r="L564" s="44"/>
      <c r="M564" s="44"/>
      <c r="N564" s="44"/>
      <c r="O564" s="44"/>
      <c r="P564" s="44"/>
      <c r="Q564" s="44"/>
      <c r="R564" s="44"/>
      <c r="S564" s="262">
        <f t="shared" si="106"/>
        <v>0</v>
      </c>
      <c r="T564" s="266" t="str">
        <f t="shared" si="107"/>
        <v>Economico</v>
      </c>
      <c r="U564">
        <f>VLOOKUP(T564,TABLAS!$J$4:$L$9,3,FALSE)</f>
        <v>1320</v>
      </c>
      <c r="V564">
        <f t="shared" si="116"/>
        <v>2026</v>
      </c>
      <c r="W564" t="str">
        <f>INICIO!$C$28</f>
        <v>2026</v>
      </c>
      <c r="X564" s="268">
        <f t="shared" si="108"/>
        <v>0</v>
      </c>
      <c r="Y564" s="269" t="str">
        <f>IF(X564&lt;TABLAS!$P$18,TABLAS!$Q$18,IF(X564&lt;TABLAS!$P$19,TABLAS!$Q$19,IF(X564&lt;TABLAS!$P$20,TABLAS!$Q$20,IF(X564&lt;TABLAS!$P$21,TABLAS!$Q$21,IF(X564&lt;TABLAS!$P$22,TABLAS!$Q$22,IF(X564&lt;TABLAS!$P$23,TABLAS!$Q$23,IF(X564&lt;TABLAS!$P$24,TABLAS!$Q$24,IF(X564&lt;TABLAS!$P$25,TABLAS!$Q$25,IF(X564&lt;TABLAS!$P$26,TABLAS!$Q$26,IF(X564&lt;TABLAS!$P$27,TABLAS!$Q$27,IF(X564&gt;=TABLAS!$O$28,TABLAS!$Q$28)))))))))))</f>
        <v>0 a 5</v>
      </c>
      <c r="Z564" s="262">
        <f>VLOOKUP(Y564,TABLAS!$J$18:$K$28,2,FALSE)</f>
        <v>1</v>
      </c>
      <c r="AA564" s="274" t="s">
        <v>262</v>
      </c>
      <c r="AB564" s="262">
        <f>VLOOKUP(AA564,TABLAS!$K$34:$L$39,2,FALSE)</f>
        <v>1</v>
      </c>
      <c r="AC564" s="262" t="str">
        <f>INICIO!$C$11</f>
        <v>ZONA 6</v>
      </c>
      <c r="AD564" s="263">
        <f>VLOOKUP(AC564,TABLAS!$V$18:$W$28,2,FALSE)</f>
        <v>1.1000000000000001</v>
      </c>
      <c r="AE564" s="44"/>
      <c r="AF564" s="44"/>
      <c r="AG564" s="279">
        <f t="shared" si="109"/>
        <v>0</v>
      </c>
      <c r="AH564" s="255">
        <f>IF($AG564&lt;TABLAS!$O$4,TABLAS!$P$4,IF($AG564&lt;TABLAS!$O$5,TABLAS!$P$5,IF($AG564&lt;TABLAS!$O$6,TABLAS!$P$6,IF($AG564&gt;TABLAS!$N$7,TABLAS!$P$7))))</f>
        <v>1</v>
      </c>
      <c r="AI564" s="255">
        <f>VLOOKUP($AH564,TABLAS!$P$4:$R$7,3,FALSE)</f>
        <v>3.4999999999999996E-3</v>
      </c>
      <c r="AJ564" s="255">
        <f>VLOOKUP($AH$3,TABLAS!$P$4:$R$7,2,FALSE)</f>
        <v>0</v>
      </c>
      <c r="AK564" s="280">
        <f t="shared" si="110"/>
        <v>-3.4999999999999996E-3</v>
      </c>
      <c r="AL564" s="44"/>
      <c r="AM564" s="44"/>
      <c r="AN564" s="281">
        <f t="shared" si="111"/>
        <v>0</v>
      </c>
      <c r="AO564" s="44"/>
      <c r="AP564" s="235">
        <f t="shared" si="112"/>
        <v>0</v>
      </c>
      <c r="AQ564" s="44"/>
      <c r="AR564" s="282">
        <f t="shared" si="113"/>
        <v>0</v>
      </c>
      <c r="AS564" s="283">
        <f t="shared" si="114"/>
        <v>0</v>
      </c>
      <c r="AT564" s="44"/>
      <c r="AU564" s="44"/>
      <c r="AV564" s="44"/>
      <c r="AW564" s="44"/>
      <c r="AX564" s="44"/>
      <c r="AY564" s="44"/>
      <c r="AZ564" s="44"/>
      <c r="BA564" s="44"/>
      <c r="BB564" s="44"/>
      <c r="BC564" s="44"/>
      <c r="BD564" s="44"/>
      <c r="BE564" s="44"/>
      <c r="BF564" s="44"/>
      <c r="BG564" s="44"/>
      <c r="BH564" s="44"/>
    </row>
    <row r="565" spans="1:60" ht="35.1" customHeight="1" thickBot="1" x14ac:dyDescent="0.45">
      <c r="A565" s="41">
        <f t="shared" si="115"/>
        <v>563</v>
      </c>
      <c r="B565" s="42">
        <f>Hoja2!B572</f>
        <v>0</v>
      </c>
      <c r="C565" s="14">
        <f>Hoja2!P572</f>
        <v>0</v>
      </c>
      <c r="D565" s="16">
        <f>Hoja2!C572</f>
        <v>0</v>
      </c>
      <c r="E565" s="15">
        <f>Hoja4!J572</f>
        <v>0</v>
      </c>
      <c r="F565" s="15">
        <f>Hoja4!N572</f>
        <v>0</v>
      </c>
      <c r="G565" s="15"/>
      <c r="H565" s="15">
        <f t="shared" si="104"/>
        <v>0</v>
      </c>
      <c r="I565" s="15">
        <f t="shared" si="105"/>
        <v>0</v>
      </c>
      <c r="J565" s="289" t="s">
        <v>209</v>
      </c>
      <c r="K565" s="44"/>
      <c r="L565" s="44"/>
      <c r="M565" s="44"/>
      <c r="N565" s="44"/>
      <c r="O565" s="44"/>
      <c r="P565" s="44"/>
      <c r="Q565" s="44"/>
      <c r="R565" s="44"/>
      <c r="S565" s="262">
        <f t="shared" si="106"/>
        <v>0</v>
      </c>
      <c r="T565" s="266" t="str">
        <f t="shared" si="107"/>
        <v>Economico</v>
      </c>
      <c r="U565">
        <f>VLOOKUP(T565,TABLAS!$J$4:$L$9,3,FALSE)</f>
        <v>1320</v>
      </c>
      <c r="V565">
        <f t="shared" si="116"/>
        <v>2026</v>
      </c>
      <c r="W565" t="str">
        <f>INICIO!$C$28</f>
        <v>2026</v>
      </c>
      <c r="X565" s="268">
        <f t="shared" si="108"/>
        <v>0</v>
      </c>
      <c r="Y565" s="269" t="str">
        <f>IF(X565&lt;TABLAS!$P$18,TABLAS!$Q$18,IF(X565&lt;TABLAS!$P$19,TABLAS!$Q$19,IF(X565&lt;TABLAS!$P$20,TABLAS!$Q$20,IF(X565&lt;TABLAS!$P$21,TABLAS!$Q$21,IF(X565&lt;TABLAS!$P$22,TABLAS!$Q$22,IF(X565&lt;TABLAS!$P$23,TABLAS!$Q$23,IF(X565&lt;TABLAS!$P$24,TABLAS!$Q$24,IF(X565&lt;TABLAS!$P$25,TABLAS!$Q$25,IF(X565&lt;TABLAS!$P$26,TABLAS!$Q$26,IF(X565&lt;TABLAS!$P$27,TABLAS!$Q$27,IF(X565&gt;=TABLAS!$O$28,TABLAS!$Q$28)))))))))))</f>
        <v>0 a 5</v>
      </c>
      <c r="Z565" s="262">
        <f>VLOOKUP(Y565,TABLAS!$J$18:$K$28,2,FALSE)</f>
        <v>1</v>
      </c>
      <c r="AA565" s="274" t="s">
        <v>262</v>
      </c>
      <c r="AB565" s="262">
        <f>VLOOKUP(AA565,TABLAS!$K$34:$L$39,2,FALSE)</f>
        <v>1</v>
      </c>
      <c r="AC565" s="262" t="str">
        <f>INICIO!$C$11</f>
        <v>ZONA 6</v>
      </c>
      <c r="AD565" s="263">
        <f>VLOOKUP(AC565,TABLAS!$V$18:$W$28,2,FALSE)</f>
        <v>1.1000000000000001</v>
      </c>
      <c r="AE565" s="44"/>
      <c r="AF565" s="44"/>
      <c r="AG565" s="279">
        <f t="shared" si="109"/>
        <v>0</v>
      </c>
      <c r="AH565" s="255">
        <f>IF($AG565&lt;TABLAS!$O$4,TABLAS!$P$4,IF($AG565&lt;TABLAS!$O$5,TABLAS!$P$5,IF($AG565&lt;TABLAS!$O$6,TABLAS!$P$6,IF($AG565&gt;TABLAS!$N$7,TABLAS!$P$7))))</f>
        <v>1</v>
      </c>
      <c r="AI565" s="255">
        <f>VLOOKUP($AH565,TABLAS!$P$4:$R$7,3,FALSE)</f>
        <v>3.4999999999999996E-3</v>
      </c>
      <c r="AJ565" s="255">
        <f>VLOOKUP($AH$3,TABLAS!$P$4:$R$7,2,FALSE)</f>
        <v>0</v>
      </c>
      <c r="AK565" s="280">
        <f t="shared" si="110"/>
        <v>-3.4999999999999996E-3</v>
      </c>
      <c r="AL565" s="44"/>
      <c r="AM565" s="44"/>
      <c r="AN565" s="281">
        <f t="shared" si="111"/>
        <v>0</v>
      </c>
      <c r="AO565" s="44"/>
      <c r="AP565" s="235">
        <f t="shared" si="112"/>
        <v>0</v>
      </c>
      <c r="AQ565" s="44"/>
      <c r="AR565" s="282">
        <f t="shared" si="113"/>
        <v>0</v>
      </c>
      <c r="AS565" s="283">
        <f t="shared" si="114"/>
        <v>0</v>
      </c>
      <c r="AT565" s="44"/>
      <c r="AU565" s="44"/>
      <c r="AV565" s="44"/>
      <c r="AW565" s="44"/>
      <c r="AX565" s="44"/>
      <c r="AY565" s="44"/>
      <c r="AZ565" s="44"/>
      <c r="BA565" s="44"/>
      <c r="BB565" s="44"/>
      <c r="BC565" s="44"/>
      <c r="BD565" s="44"/>
      <c r="BE565" s="44"/>
      <c r="BF565" s="44"/>
      <c r="BG565" s="44"/>
      <c r="BH565" s="44"/>
    </row>
    <row r="566" spans="1:60" ht="35.1" customHeight="1" thickBot="1" x14ac:dyDescent="0.45">
      <c r="A566" s="41">
        <f t="shared" si="115"/>
        <v>564</v>
      </c>
      <c r="B566" s="42">
        <f>Hoja2!B573</f>
        <v>0</v>
      </c>
      <c r="C566" s="14">
        <f>Hoja2!P573</f>
        <v>0</v>
      </c>
      <c r="D566" s="16">
        <f>Hoja2!C573</f>
        <v>0</v>
      </c>
      <c r="E566" s="15">
        <f>Hoja4!J573</f>
        <v>0</v>
      </c>
      <c r="F566" s="15">
        <f>Hoja4!N573</f>
        <v>0</v>
      </c>
      <c r="G566" s="15"/>
      <c r="H566" s="15">
        <f t="shared" si="104"/>
        <v>0</v>
      </c>
      <c r="I566" s="15">
        <f t="shared" si="105"/>
        <v>0</v>
      </c>
      <c r="J566" s="289" t="s">
        <v>209</v>
      </c>
      <c r="K566" s="44"/>
      <c r="L566" s="44"/>
      <c r="M566" s="44"/>
      <c r="N566" s="44"/>
      <c r="O566" s="44"/>
      <c r="P566" s="44"/>
      <c r="Q566" s="44"/>
      <c r="R566" s="44"/>
      <c r="S566" s="262">
        <f t="shared" si="106"/>
        <v>0</v>
      </c>
      <c r="T566" s="266" t="str">
        <f t="shared" si="107"/>
        <v>Economico</v>
      </c>
      <c r="U566">
        <f>VLOOKUP(T566,TABLAS!$J$4:$L$9,3,FALSE)</f>
        <v>1320</v>
      </c>
      <c r="V566">
        <f t="shared" si="116"/>
        <v>2026</v>
      </c>
      <c r="W566" t="str">
        <f>INICIO!$C$28</f>
        <v>2026</v>
      </c>
      <c r="X566" s="268">
        <f t="shared" si="108"/>
        <v>0</v>
      </c>
      <c r="Y566" s="269" t="str">
        <f>IF(X566&lt;TABLAS!$P$18,TABLAS!$Q$18,IF(X566&lt;TABLAS!$P$19,TABLAS!$Q$19,IF(X566&lt;TABLAS!$P$20,TABLAS!$Q$20,IF(X566&lt;TABLAS!$P$21,TABLAS!$Q$21,IF(X566&lt;TABLAS!$P$22,TABLAS!$Q$22,IF(X566&lt;TABLAS!$P$23,TABLAS!$Q$23,IF(X566&lt;TABLAS!$P$24,TABLAS!$Q$24,IF(X566&lt;TABLAS!$P$25,TABLAS!$Q$25,IF(X566&lt;TABLAS!$P$26,TABLAS!$Q$26,IF(X566&lt;TABLAS!$P$27,TABLAS!$Q$27,IF(X566&gt;=TABLAS!$O$28,TABLAS!$Q$28)))))))))))</f>
        <v>0 a 5</v>
      </c>
      <c r="Z566" s="262">
        <f>VLOOKUP(Y566,TABLAS!$J$18:$K$28,2,FALSE)</f>
        <v>1</v>
      </c>
      <c r="AA566" s="274" t="s">
        <v>262</v>
      </c>
      <c r="AB566" s="262">
        <f>VLOOKUP(AA566,TABLAS!$K$34:$L$39,2,FALSE)</f>
        <v>1</v>
      </c>
      <c r="AC566" s="262" t="str">
        <f>INICIO!$C$11</f>
        <v>ZONA 6</v>
      </c>
      <c r="AD566" s="263">
        <f>VLOOKUP(AC566,TABLAS!$V$18:$W$28,2,FALSE)</f>
        <v>1.1000000000000001</v>
      </c>
      <c r="AE566" s="44"/>
      <c r="AF566" s="44"/>
      <c r="AG566" s="279">
        <f t="shared" si="109"/>
        <v>0</v>
      </c>
      <c r="AH566" s="255">
        <f>IF($AG566&lt;TABLAS!$O$4,TABLAS!$P$4,IF($AG566&lt;TABLAS!$O$5,TABLAS!$P$5,IF($AG566&lt;TABLAS!$O$6,TABLAS!$P$6,IF($AG566&gt;TABLAS!$N$7,TABLAS!$P$7))))</f>
        <v>1</v>
      </c>
      <c r="AI566" s="255">
        <f>VLOOKUP($AH566,TABLAS!$P$4:$R$7,3,FALSE)</f>
        <v>3.4999999999999996E-3</v>
      </c>
      <c r="AJ566" s="255">
        <f>VLOOKUP($AH$3,TABLAS!$P$4:$R$7,2,FALSE)</f>
        <v>0</v>
      </c>
      <c r="AK566" s="280">
        <f t="shared" si="110"/>
        <v>-3.4999999999999996E-3</v>
      </c>
      <c r="AL566" s="44"/>
      <c r="AM566" s="44"/>
      <c r="AN566" s="281">
        <f t="shared" si="111"/>
        <v>0</v>
      </c>
      <c r="AO566" s="44"/>
      <c r="AP566" s="235">
        <f t="shared" si="112"/>
        <v>0</v>
      </c>
      <c r="AQ566" s="44"/>
      <c r="AR566" s="282">
        <f t="shared" si="113"/>
        <v>0</v>
      </c>
      <c r="AS566" s="283">
        <f t="shared" si="114"/>
        <v>0</v>
      </c>
      <c r="AT566" s="44"/>
      <c r="AU566" s="44"/>
      <c r="AV566" s="44"/>
      <c r="AW566" s="44"/>
      <c r="AX566" s="44"/>
      <c r="AY566" s="44"/>
      <c r="AZ566" s="44"/>
      <c r="BA566" s="44"/>
      <c r="BB566" s="44"/>
      <c r="BC566" s="44"/>
      <c r="BD566" s="44"/>
      <c r="BE566" s="44"/>
      <c r="BF566" s="44"/>
      <c r="BG566" s="44"/>
      <c r="BH566" s="44"/>
    </row>
    <row r="567" spans="1:60" ht="35.1" customHeight="1" thickBot="1" x14ac:dyDescent="0.45">
      <c r="A567" s="22">
        <f t="shared" si="115"/>
        <v>565</v>
      </c>
      <c r="B567" s="43">
        <f>Hoja2!B574</f>
        <v>0</v>
      </c>
      <c r="C567" s="38">
        <f>Hoja2!P574</f>
        <v>0</v>
      </c>
      <c r="D567" s="39">
        <f>Hoja2!C574</f>
        <v>0</v>
      </c>
      <c r="E567" s="40">
        <f>Hoja4!J574</f>
        <v>0</v>
      </c>
      <c r="F567" s="40">
        <f>Hoja4!N574</f>
        <v>0</v>
      </c>
      <c r="G567" s="40"/>
      <c r="H567" s="40">
        <f t="shared" si="104"/>
        <v>0</v>
      </c>
      <c r="I567" s="40">
        <f t="shared" si="105"/>
        <v>0</v>
      </c>
      <c r="J567" s="290" t="s">
        <v>209</v>
      </c>
      <c r="K567" s="44"/>
      <c r="L567" s="44"/>
      <c r="M567" s="44"/>
      <c r="N567" s="44"/>
      <c r="O567" s="44"/>
      <c r="P567" s="44"/>
      <c r="Q567" s="44"/>
      <c r="R567" s="44"/>
      <c r="S567" s="262">
        <f t="shared" si="106"/>
        <v>0</v>
      </c>
      <c r="T567" s="266" t="str">
        <f t="shared" si="107"/>
        <v>Economico</v>
      </c>
      <c r="U567">
        <f>VLOOKUP(T567,TABLAS!$J$4:$L$9,3,FALSE)</f>
        <v>1320</v>
      </c>
      <c r="V567">
        <f t="shared" si="116"/>
        <v>2026</v>
      </c>
      <c r="W567" t="str">
        <f>INICIO!$C$28</f>
        <v>2026</v>
      </c>
      <c r="X567" s="268">
        <f t="shared" si="108"/>
        <v>0</v>
      </c>
      <c r="Y567" s="269" t="str">
        <f>IF(X567&lt;TABLAS!$P$18,TABLAS!$Q$18,IF(X567&lt;TABLAS!$P$19,TABLAS!$Q$19,IF(X567&lt;TABLAS!$P$20,TABLAS!$Q$20,IF(X567&lt;TABLAS!$P$21,TABLAS!$Q$21,IF(X567&lt;TABLAS!$P$22,TABLAS!$Q$22,IF(X567&lt;TABLAS!$P$23,TABLAS!$Q$23,IF(X567&lt;TABLAS!$P$24,TABLAS!$Q$24,IF(X567&lt;TABLAS!$P$25,TABLAS!$Q$25,IF(X567&lt;TABLAS!$P$26,TABLAS!$Q$26,IF(X567&lt;TABLAS!$P$27,TABLAS!$Q$27,IF(X567&gt;=TABLAS!$O$28,TABLAS!$Q$28)))))))))))</f>
        <v>0 a 5</v>
      </c>
      <c r="Z567" s="262">
        <f>VLOOKUP(Y567,TABLAS!$J$18:$K$28,2,FALSE)</f>
        <v>1</v>
      </c>
      <c r="AA567" s="274" t="s">
        <v>262</v>
      </c>
      <c r="AB567" s="262">
        <f>VLOOKUP(AA567,TABLAS!$K$34:$L$39,2,FALSE)</f>
        <v>1</v>
      </c>
      <c r="AC567" s="262" t="str">
        <f>INICIO!$C$11</f>
        <v>ZONA 6</v>
      </c>
      <c r="AD567" s="263">
        <f>VLOOKUP(AC567,TABLAS!$V$18:$W$28,2,FALSE)</f>
        <v>1.1000000000000001</v>
      </c>
      <c r="AE567" s="44"/>
      <c r="AF567" s="44"/>
      <c r="AG567" s="279">
        <f t="shared" si="109"/>
        <v>0</v>
      </c>
      <c r="AH567" s="255">
        <f>IF($AG567&lt;TABLAS!$O$4,TABLAS!$P$4,IF($AG567&lt;TABLAS!$O$5,TABLAS!$P$5,IF($AG567&lt;TABLAS!$O$6,TABLAS!$P$6,IF($AG567&gt;TABLAS!$N$7,TABLAS!$P$7))))</f>
        <v>1</v>
      </c>
      <c r="AI567" s="255">
        <f>VLOOKUP($AH567,TABLAS!$P$4:$R$7,3,FALSE)</f>
        <v>3.4999999999999996E-3</v>
      </c>
      <c r="AJ567" s="255">
        <f>VLOOKUP($AH$3,TABLAS!$P$4:$R$7,2,FALSE)</f>
        <v>0</v>
      </c>
      <c r="AK567" s="280">
        <f t="shared" si="110"/>
        <v>-3.4999999999999996E-3</v>
      </c>
      <c r="AL567" s="44"/>
      <c r="AM567" s="44"/>
      <c r="AN567" s="281">
        <f t="shared" si="111"/>
        <v>0</v>
      </c>
      <c r="AO567" s="44"/>
      <c r="AP567" s="235">
        <f t="shared" si="112"/>
        <v>0</v>
      </c>
      <c r="AQ567" s="44"/>
      <c r="AR567" s="282">
        <f t="shared" si="113"/>
        <v>0</v>
      </c>
      <c r="AS567" s="283">
        <f t="shared" si="114"/>
        <v>0</v>
      </c>
      <c r="AT567" s="44"/>
      <c r="AU567" s="44"/>
      <c r="AV567" s="44"/>
      <c r="AW567" s="44"/>
      <c r="AX567" s="44"/>
      <c r="AY567" s="44"/>
      <c r="AZ567" s="44"/>
      <c r="BA567" s="44"/>
      <c r="BB567" s="44"/>
      <c r="BC567" s="44"/>
      <c r="BD567" s="44"/>
      <c r="BE567" s="44"/>
      <c r="BF567" s="44"/>
      <c r="BG567" s="44"/>
      <c r="BH567" s="44"/>
    </row>
    <row r="568" spans="1:60" ht="35.1" customHeight="1" thickBot="1" x14ac:dyDescent="0.45">
      <c r="A568" s="41">
        <f t="shared" si="115"/>
        <v>566</v>
      </c>
      <c r="B568" s="42">
        <f>Hoja2!B575</f>
        <v>0</v>
      </c>
      <c r="C568" s="14">
        <f>Hoja2!P575</f>
        <v>0</v>
      </c>
      <c r="D568" s="16">
        <f>Hoja2!C575</f>
        <v>0</v>
      </c>
      <c r="E568" s="15">
        <f>Hoja4!J575</f>
        <v>0</v>
      </c>
      <c r="F568" s="15">
        <f>Hoja4!N575</f>
        <v>0</v>
      </c>
      <c r="G568" s="15"/>
      <c r="H568" s="15">
        <f t="shared" si="104"/>
        <v>0</v>
      </c>
      <c r="I568" s="15">
        <f t="shared" si="105"/>
        <v>0</v>
      </c>
      <c r="J568" s="289" t="s">
        <v>209</v>
      </c>
      <c r="K568" s="44"/>
      <c r="L568" s="44"/>
      <c r="M568" s="44"/>
      <c r="N568" s="44"/>
      <c r="O568" s="44"/>
      <c r="P568" s="44"/>
      <c r="Q568" s="44"/>
      <c r="R568" s="44"/>
      <c r="S568" s="262">
        <f t="shared" si="106"/>
        <v>0</v>
      </c>
      <c r="T568" s="266" t="str">
        <f t="shared" si="107"/>
        <v>Economico</v>
      </c>
      <c r="U568">
        <f>VLOOKUP(T568,TABLAS!$J$4:$L$9,3,FALSE)</f>
        <v>1320</v>
      </c>
      <c r="V568">
        <f t="shared" si="116"/>
        <v>2026</v>
      </c>
      <c r="W568" t="str">
        <f>INICIO!$C$28</f>
        <v>2026</v>
      </c>
      <c r="X568" s="268">
        <f t="shared" si="108"/>
        <v>0</v>
      </c>
      <c r="Y568" s="269" t="str">
        <f>IF(X568&lt;TABLAS!$P$18,TABLAS!$Q$18,IF(X568&lt;TABLAS!$P$19,TABLAS!$Q$19,IF(X568&lt;TABLAS!$P$20,TABLAS!$Q$20,IF(X568&lt;TABLAS!$P$21,TABLAS!$Q$21,IF(X568&lt;TABLAS!$P$22,TABLAS!$Q$22,IF(X568&lt;TABLAS!$P$23,TABLAS!$Q$23,IF(X568&lt;TABLAS!$P$24,TABLAS!$Q$24,IF(X568&lt;TABLAS!$P$25,TABLAS!$Q$25,IF(X568&lt;TABLAS!$P$26,TABLAS!$Q$26,IF(X568&lt;TABLAS!$P$27,TABLAS!$Q$27,IF(X568&gt;=TABLAS!$O$28,TABLAS!$Q$28)))))))))))</f>
        <v>0 a 5</v>
      </c>
      <c r="Z568" s="262">
        <f>VLOOKUP(Y568,TABLAS!$J$18:$K$28,2,FALSE)</f>
        <v>1</v>
      </c>
      <c r="AA568" s="274" t="s">
        <v>262</v>
      </c>
      <c r="AB568" s="262">
        <f>VLOOKUP(AA568,TABLAS!$K$34:$L$39,2,FALSE)</f>
        <v>1</v>
      </c>
      <c r="AC568" s="262" t="str">
        <f>INICIO!$C$11</f>
        <v>ZONA 6</v>
      </c>
      <c r="AD568" s="263">
        <f>VLOOKUP(AC568,TABLAS!$V$18:$W$28,2,FALSE)</f>
        <v>1.1000000000000001</v>
      </c>
      <c r="AE568" s="44"/>
      <c r="AF568" s="44"/>
      <c r="AG568" s="279">
        <f t="shared" si="109"/>
        <v>0</v>
      </c>
      <c r="AH568" s="255">
        <f>IF($AG568&lt;TABLAS!$O$4,TABLAS!$P$4,IF($AG568&lt;TABLAS!$O$5,TABLAS!$P$5,IF($AG568&lt;TABLAS!$O$6,TABLAS!$P$6,IF($AG568&gt;TABLAS!$N$7,TABLAS!$P$7))))</f>
        <v>1</v>
      </c>
      <c r="AI568" s="255">
        <f>VLOOKUP($AH568,TABLAS!$P$4:$R$7,3,FALSE)</f>
        <v>3.4999999999999996E-3</v>
      </c>
      <c r="AJ568" s="255">
        <f>VLOOKUP($AH$3,TABLAS!$P$4:$R$7,2,FALSE)</f>
        <v>0</v>
      </c>
      <c r="AK568" s="280">
        <f t="shared" si="110"/>
        <v>-3.4999999999999996E-3</v>
      </c>
      <c r="AL568" s="44"/>
      <c r="AM568" s="44"/>
      <c r="AN568" s="281">
        <f t="shared" si="111"/>
        <v>0</v>
      </c>
      <c r="AO568" s="44"/>
      <c r="AP568" s="235">
        <f t="shared" si="112"/>
        <v>0</v>
      </c>
      <c r="AQ568" s="44"/>
      <c r="AR568" s="282">
        <f t="shared" si="113"/>
        <v>0</v>
      </c>
      <c r="AS568" s="283">
        <f t="shared" si="114"/>
        <v>0</v>
      </c>
      <c r="AT568" s="44"/>
      <c r="AU568" s="44"/>
      <c r="AV568" s="44"/>
      <c r="AW568" s="44"/>
      <c r="AX568" s="44"/>
      <c r="AY568" s="44"/>
      <c r="AZ568" s="44"/>
      <c r="BA568" s="44"/>
      <c r="BB568" s="44"/>
      <c r="BC568" s="44"/>
      <c r="BD568" s="44"/>
      <c r="BE568" s="44"/>
      <c r="BF568" s="44"/>
      <c r="BG568" s="44"/>
      <c r="BH568" s="44"/>
    </row>
    <row r="569" spans="1:60" ht="35.1" customHeight="1" thickBot="1" x14ac:dyDescent="0.45">
      <c r="A569" s="41">
        <f t="shared" si="115"/>
        <v>567</v>
      </c>
      <c r="B569" s="42">
        <f>Hoja2!B576</f>
        <v>0</v>
      </c>
      <c r="C569" s="14">
        <f>Hoja2!P576</f>
        <v>0</v>
      </c>
      <c r="D569" s="16">
        <f>Hoja2!C576</f>
        <v>0</v>
      </c>
      <c r="E569" s="15">
        <f>Hoja4!J576</f>
        <v>0</v>
      </c>
      <c r="F569" s="15">
        <f>Hoja4!N576</f>
        <v>0</v>
      </c>
      <c r="G569" s="15"/>
      <c r="H569" s="15">
        <f t="shared" si="104"/>
        <v>0</v>
      </c>
      <c r="I569" s="15">
        <f t="shared" si="105"/>
        <v>0</v>
      </c>
      <c r="J569" s="289" t="s">
        <v>209</v>
      </c>
      <c r="K569" s="44"/>
      <c r="L569" s="44"/>
      <c r="M569" s="44"/>
      <c r="N569" s="44"/>
      <c r="O569" s="44"/>
      <c r="P569" s="44"/>
      <c r="Q569" s="44"/>
      <c r="R569" s="44"/>
      <c r="S569" s="262">
        <f t="shared" si="106"/>
        <v>0</v>
      </c>
      <c r="T569" s="266" t="str">
        <f t="shared" si="107"/>
        <v>Economico</v>
      </c>
      <c r="U569">
        <f>VLOOKUP(T569,TABLAS!$J$4:$L$9,3,FALSE)</f>
        <v>1320</v>
      </c>
      <c r="V569">
        <f t="shared" si="116"/>
        <v>2026</v>
      </c>
      <c r="W569" t="str">
        <f>INICIO!$C$28</f>
        <v>2026</v>
      </c>
      <c r="X569" s="268">
        <f t="shared" si="108"/>
        <v>0</v>
      </c>
      <c r="Y569" s="269" t="str">
        <f>IF(X569&lt;TABLAS!$P$18,TABLAS!$Q$18,IF(X569&lt;TABLAS!$P$19,TABLAS!$Q$19,IF(X569&lt;TABLAS!$P$20,TABLAS!$Q$20,IF(X569&lt;TABLAS!$P$21,TABLAS!$Q$21,IF(X569&lt;TABLAS!$P$22,TABLAS!$Q$22,IF(X569&lt;TABLAS!$P$23,TABLAS!$Q$23,IF(X569&lt;TABLAS!$P$24,TABLAS!$Q$24,IF(X569&lt;TABLAS!$P$25,TABLAS!$Q$25,IF(X569&lt;TABLAS!$P$26,TABLAS!$Q$26,IF(X569&lt;TABLAS!$P$27,TABLAS!$Q$27,IF(X569&gt;=TABLAS!$O$28,TABLAS!$Q$28)))))))))))</f>
        <v>0 a 5</v>
      </c>
      <c r="Z569" s="262">
        <f>VLOOKUP(Y569,TABLAS!$J$18:$K$28,2,FALSE)</f>
        <v>1</v>
      </c>
      <c r="AA569" s="274" t="s">
        <v>262</v>
      </c>
      <c r="AB569" s="262">
        <f>VLOOKUP(AA569,TABLAS!$K$34:$L$39,2,FALSE)</f>
        <v>1</v>
      </c>
      <c r="AC569" s="262" t="str">
        <f>INICIO!$C$11</f>
        <v>ZONA 6</v>
      </c>
      <c r="AD569" s="263">
        <f>VLOOKUP(AC569,TABLAS!$V$18:$W$28,2,FALSE)</f>
        <v>1.1000000000000001</v>
      </c>
      <c r="AE569" s="44"/>
      <c r="AF569" s="44"/>
      <c r="AG569" s="279">
        <f t="shared" si="109"/>
        <v>0</v>
      </c>
      <c r="AH569" s="255">
        <f>IF($AG569&lt;TABLAS!$O$4,TABLAS!$P$4,IF($AG569&lt;TABLAS!$O$5,TABLAS!$P$5,IF($AG569&lt;TABLAS!$O$6,TABLAS!$P$6,IF($AG569&gt;TABLAS!$N$7,TABLAS!$P$7))))</f>
        <v>1</v>
      </c>
      <c r="AI569" s="255">
        <f>VLOOKUP($AH569,TABLAS!$P$4:$R$7,3,FALSE)</f>
        <v>3.4999999999999996E-3</v>
      </c>
      <c r="AJ569" s="255">
        <f>VLOOKUP($AH$3,TABLAS!$P$4:$R$7,2,FALSE)</f>
        <v>0</v>
      </c>
      <c r="AK569" s="280">
        <f t="shared" si="110"/>
        <v>-3.4999999999999996E-3</v>
      </c>
      <c r="AL569" s="44"/>
      <c r="AM569" s="44"/>
      <c r="AN569" s="281">
        <f t="shared" si="111"/>
        <v>0</v>
      </c>
      <c r="AO569" s="44"/>
      <c r="AP569" s="235">
        <f t="shared" si="112"/>
        <v>0</v>
      </c>
      <c r="AQ569" s="44"/>
      <c r="AR569" s="282">
        <f t="shared" si="113"/>
        <v>0</v>
      </c>
      <c r="AS569" s="283">
        <f t="shared" si="114"/>
        <v>0</v>
      </c>
      <c r="AT569" s="44"/>
      <c r="AU569" s="44"/>
      <c r="AV569" s="44"/>
      <c r="AW569" s="44"/>
      <c r="AX569" s="44"/>
      <c r="AY569" s="44"/>
      <c r="AZ569" s="44"/>
      <c r="BA569" s="44"/>
      <c r="BB569" s="44"/>
      <c r="BC569" s="44"/>
      <c r="BD569" s="44"/>
      <c r="BE569" s="44"/>
      <c r="BF569" s="44"/>
      <c r="BG569" s="44"/>
      <c r="BH569" s="44"/>
    </row>
    <row r="570" spans="1:60" ht="35.1" customHeight="1" thickBot="1" x14ac:dyDescent="0.45">
      <c r="A570" s="41">
        <f t="shared" si="115"/>
        <v>568</v>
      </c>
      <c r="B570" s="42">
        <f>Hoja2!B577</f>
        <v>0</v>
      </c>
      <c r="C570" s="14">
        <f>Hoja2!P577</f>
        <v>0</v>
      </c>
      <c r="D570" s="16">
        <f>Hoja2!C577</f>
        <v>0</v>
      </c>
      <c r="E570" s="15">
        <f>Hoja4!J577</f>
        <v>0</v>
      </c>
      <c r="F570" s="15">
        <f>Hoja4!N577</f>
        <v>0</v>
      </c>
      <c r="G570" s="15"/>
      <c r="H570" s="15">
        <f t="shared" si="104"/>
        <v>0</v>
      </c>
      <c r="I570" s="15">
        <f t="shared" si="105"/>
        <v>0</v>
      </c>
      <c r="J570" s="289" t="s">
        <v>209</v>
      </c>
      <c r="K570" s="44"/>
      <c r="L570" s="44"/>
      <c r="M570" s="44"/>
      <c r="N570" s="44"/>
      <c r="O570" s="44"/>
      <c r="P570" s="44"/>
      <c r="Q570" s="44"/>
      <c r="R570" s="44"/>
      <c r="S570" s="262">
        <f t="shared" si="106"/>
        <v>0</v>
      </c>
      <c r="T570" s="266" t="str">
        <f t="shared" si="107"/>
        <v>Economico</v>
      </c>
      <c r="U570">
        <f>VLOOKUP(T570,TABLAS!$J$4:$L$9,3,FALSE)</f>
        <v>1320</v>
      </c>
      <c r="V570">
        <f t="shared" si="116"/>
        <v>2026</v>
      </c>
      <c r="W570" t="str">
        <f>INICIO!$C$28</f>
        <v>2026</v>
      </c>
      <c r="X570" s="268">
        <f t="shared" si="108"/>
        <v>0</v>
      </c>
      <c r="Y570" s="269" t="str">
        <f>IF(X570&lt;TABLAS!$P$18,TABLAS!$Q$18,IF(X570&lt;TABLAS!$P$19,TABLAS!$Q$19,IF(X570&lt;TABLAS!$P$20,TABLAS!$Q$20,IF(X570&lt;TABLAS!$P$21,TABLAS!$Q$21,IF(X570&lt;TABLAS!$P$22,TABLAS!$Q$22,IF(X570&lt;TABLAS!$P$23,TABLAS!$Q$23,IF(X570&lt;TABLAS!$P$24,TABLAS!$Q$24,IF(X570&lt;TABLAS!$P$25,TABLAS!$Q$25,IF(X570&lt;TABLAS!$P$26,TABLAS!$Q$26,IF(X570&lt;TABLAS!$P$27,TABLAS!$Q$27,IF(X570&gt;=TABLAS!$O$28,TABLAS!$Q$28)))))))))))</f>
        <v>0 a 5</v>
      </c>
      <c r="Z570" s="262">
        <f>VLOOKUP(Y570,TABLAS!$J$18:$K$28,2,FALSE)</f>
        <v>1</v>
      </c>
      <c r="AA570" s="274" t="s">
        <v>262</v>
      </c>
      <c r="AB570" s="262">
        <f>VLOOKUP(AA570,TABLAS!$K$34:$L$39,2,FALSE)</f>
        <v>1</v>
      </c>
      <c r="AC570" s="262" t="str">
        <f>INICIO!$C$11</f>
        <v>ZONA 6</v>
      </c>
      <c r="AD570" s="263">
        <f>VLOOKUP(AC570,TABLAS!$V$18:$W$28,2,FALSE)</f>
        <v>1.1000000000000001</v>
      </c>
      <c r="AE570" s="44"/>
      <c r="AF570" s="44"/>
      <c r="AG570" s="279">
        <f t="shared" si="109"/>
        <v>0</v>
      </c>
      <c r="AH570" s="255">
        <f>IF($AG570&lt;TABLAS!$O$4,TABLAS!$P$4,IF($AG570&lt;TABLAS!$O$5,TABLAS!$P$5,IF($AG570&lt;TABLAS!$O$6,TABLAS!$P$6,IF($AG570&gt;TABLAS!$N$7,TABLAS!$P$7))))</f>
        <v>1</v>
      </c>
      <c r="AI570" s="255">
        <f>VLOOKUP($AH570,TABLAS!$P$4:$R$7,3,FALSE)</f>
        <v>3.4999999999999996E-3</v>
      </c>
      <c r="AJ570" s="255">
        <f>VLOOKUP($AH$3,TABLAS!$P$4:$R$7,2,FALSE)</f>
        <v>0</v>
      </c>
      <c r="AK570" s="280">
        <f t="shared" si="110"/>
        <v>-3.4999999999999996E-3</v>
      </c>
      <c r="AL570" s="44"/>
      <c r="AM570" s="44"/>
      <c r="AN570" s="281">
        <f t="shared" si="111"/>
        <v>0</v>
      </c>
      <c r="AO570" s="44"/>
      <c r="AP570" s="235">
        <f t="shared" si="112"/>
        <v>0</v>
      </c>
      <c r="AQ570" s="44"/>
      <c r="AR570" s="282">
        <f t="shared" si="113"/>
        <v>0</v>
      </c>
      <c r="AS570" s="283">
        <f t="shared" si="114"/>
        <v>0</v>
      </c>
      <c r="AT570" s="44"/>
      <c r="AU570" s="44"/>
      <c r="AV570" s="44"/>
      <c r="AW570" s="44"/>
      <c r="AX570" s="44"/>
      <c r="AY570" s="44"/>
      <c r="AZ570" s="44"/>
      <c r="BA570" s="44"/>
      <c r="BB570" s="44"/>
      <c r="BC570" s="44"/>
      <c r="BD570" s="44"/>
      <c r="BE570" s="44"/>
      <c r="BF570" s="44"/>
      <c r="BG570" s="44"/>
      <c r="BH570" s="44"/>
    </row>
    <row r="571" spans="1:60" ht="35.1" customHeight="1" thickBot="1" x14ac:dyDescent="0.45">
      <c r="A571" s="41">
        <f t="shared" si="115"/>
        <v>569</v>
      </c>
      <c r="B571" s="42">
        <f>Hoja2!B578</f>
        <v>0</v>
      </c>
      <c r="C571" s="14">
        <f>Hoja2!P578</f>
        <v>0</v>
      </c>
      <c r="D571" s="16">
        <f>Hoja2!C578</f>
        <v>0</v>
      </c>
      <c r="E571" s="15">
        <f>Hoja4!J578</f>
        <v>0</v>
      </c>
      <c r="F571" s="15">
        <f>Hoja4!N578</f>
        <v>0</v>
      </c>
      <c r="G571" s="15"/>
      <c r="H571" s="15">
        <f t="shared" si="104"/>
        <v>0</v>
      </c>
      <c r="I571" s="15">
        <f t="shared" si="105"/>
        <v>0</v>
      </c>
      <c r="J571" s="289" t="s">
        <v>209</v>
      </c>
      <c r="K571" s="44"/>
      <c r="L571" s="44"/>
      <c r="M571" s="44"/>
      <c r="N571" s="44"/>
      <c r="O571" s="44"/>
      <c r="P571" s="44"/>
      <c r="Q571" s="44"/>
      <c r="R571" s="44"/>
      <c r="S571" s="262">
        <f t="shared" si="106"/>
        <v>0</v>
      </c>
      <c r="T571" s="266" t="str">
        <f t="shared" si="107"/>
        <v>Economico</v>
      </c>
      <c r="U571">
        <f>VLOOKUP(T571,TABLAS!$J$4:$L$9,3,FALSE)</f>
        <v>1320</v>
      </c>
      <c r="V571">
        <f t="shared" si="116"/>
        <v>2026</v>
      </c>
      <c r="W571" t="str">
        <f>INICIO!$C$28</f>
        <v>2026</v>
      </c>
      <c r="X571" s="268">
        <f t="shared" si="108"/>
        <v>0</v>
      </c>
      <c r="Y571" s="269" t="str">
        <f>IF(X571&lt;TABLAS!$P$18,TABLAS!$Q$18,IF(X571&lt;TABLAS!$P$19,TABLAS!$Q$19,IF(X571&lt;TABLAS!$P$20,TABLAS!$Q$20,IF(X571&lt;TABLAS!$P$21,TABLAS!$Q$21,IF(X571&lt;TABLAS!$P$22,TABLAS!$Q$22,IF(X571&lt;TABLAS!$P$23,TABLAS!$Q$23,IF(X571&lt;TABLAS!$P$24,TABLAS!$Q$24,IF(X571&lt;TABLAS!$P$25,TABLAS!$Q$25,IF(X571&lt;TABLAS!$P$26,TABLAS!$Q$26,IF(X571&lt;TABLAS!$P$27,TABLAS!$Q$27,IF(X571&gt;=TABLAS!$O$28,TABLAS!$Q$28)))))))))))</f>
        <v>0 a 5</v>
      </c>
      <c r="Z571" s="262">
        <f>VLOOKUP(Y571,TABLAS!$J$18:$K$28,2,FALSE)</f>
        <v>1</v>
      </c>
      <c r="AA571" s="274" t="s">
        <v>262</v>
      </c>
      <c r="AB571" s="262">
        <f>VLOOKUP(AA571,TABLAS!$K$34:$L$39,2,FALSE)</f>
        <v>1</v>
      </c>
      <c r="AC571" s="262" t="str">
        <f>INICIO!$C$11</f>
        <v>ZONA 6</v>
      </c>
      <c r="AD571" s="263">
        <f>VLOOKUP(AC571,TABLAS!$V$18:$W$28,2,FALSE)</f>
        <v>1.1000000000000001</v>
      </c>
      <c r="AE571" s="44"/>
      <c r="AF571" s="44"/>
      <c r="AG571" s="279">
        <f t="shared" si="109"/>
        <v>0</v>
      </c>
      <c r="AH571" s="255">
        <f>IF($AG571&lt;TABLAS!$O$4,TABLAS!$P$4,IF($AG571&lt;TABLAS!$O$5,TABLAS!$P$5,IF($AG571&lt;TABLAS!$O$6,TABLAS!$P$6,IF($AG571&gt;TABLAS!$N$7,TABLAS!$P$7))))</f>
        <v>1</v>
      </c>
      <c r="AI571" s="255">
        <f>VLOOKUP($AH571,TABLAS!$P$4:$R$7,3,FALSE)</f>
        <v>3.4999999999999996E-3</v>
      </c>
      <c r="AJ571" s="255">
        <f>VLOOKUP($AH$3,TABLAS!$P$4:$R$7,2,FALSE)</f>
        <v>0</v>
      </c>
      <c r="AK571" s="280">
        <f t="shared" si="110"/>
        <v>-3.4999999999999996E-3</v>
      </c>
      <c r="AL571" s="44"/>
      <c r="AM571" s="44"/>
      <c r="AN571" s="281">
        <f t="shared" si="111"/>
        <v>0</v>
      </c>
      <c r="AO571" s="44"/>
      <c r="AP571" s="235">
        <f t="shared" si="112"/>
        <v>0</v>
      </c>
      <c r="AQ571" s="44"/>
      <c r="AR571" s="282">
        <f t="shared" si="113"/>
        <v>0</v>
      </c>
      <c r="AS571" s="283">
        <f t="shared" si="114"/>
        <v>0</v>
      </c>
      <c r="AT571" s="44"/>
      <c r="AU571" s="44"/>
      <c r="AV571" s="44"/>
      <c r="AW571" s="44"/>
      <c r="AX571" s="44"/>
      <c r="AY571" s="44"/>
      <c r="AZ571" s="44"/>
      <c r="BA571" s="44"/>
      <c r="BB571" s="44"/>
      <c r="BC571" s="44"/>
      <c r="BD571" s="44"/>
      <c r="BE571" s="44"/>
      <c r="BF571" s="44"/>
      <c r="BG571" s="44"/>
      <c r="BH571" s="44"/>
    </row>
    <row r="572" spans="1:60" ht="35.1" customHeight="1" thickBot="1" x14ac:dyDescent="0.45">
      <c r="A572" s="22">
        <f t="shared" si="115"/>
        <v>570</v>
      </c>
      <c r="B572" s="43">
        <f>Hoja2!B579</f>
        <v>0</v>
      </c>
      <c r="C572" s="38">
        <f>Hoja2!P579</f>
        <v>0</v>
      </c>
      <c r="D572" s="39">
        <f>Hoja2!C579</f>
        <v>0</v>
      </c>
      <c r="E572" s="40">
        <f>Hoja4!J579</f>
        <v>0</v>
      </c>
      <c r="F572" s="40">
        <f>Hoja4!N579</f>
        <v>0</v>
      </c>
      <c r="G572" s="40"/>
      <c r="H572" s="40">
        <f t="shared" si="104"/>
        <v>0</v>
      </c>
      <c r="I572" s="40">
        <f t="shared" si="105"/>
        <v>0</v>
      </c>
      <c r="J572" s="290" t="s">
        <v>209</v>
      </c>
      <c r="K572" s="44"/>
      <c r="L572" s="44"/>
      <c r="M572" s="44"/>
      <c r="N572" s="44"/>
      <c r="O572" s="44"/>
      <c r="P572" s="44"/>
      <c r="Q572" s="44"/>
      <c r="R572" s="44"/>
      <c r="S572" s="262">
        <f t="shared" si="106"/>
        <v>0</v>
      </c>
      <c r="T572" s="266" t="str">
        <f t="shared" si="107"/>
        <v>Economico</v>
      </c>
      <c r="U572">
        <f>VLOOKUP(T572,TABLAS!$J$4:$L$9,3,FALSE)</f>
        <v>1320</v>
      </c>
      <c r="V572">
        <f t="shared" si="116"/>
        <v>2026</v>
      </c>
      <c r="W572" t="str">
        <f>INICIO!$C$28</f>
        <v>2026</v>
      </c>
      <c r="X572" s="268">
        <f t="shared" si="108"/>
        <v>0</v>
      </c>
      <c r="Y572" s="269" t="str">
        <f>IF(X572&lt;TABLAS!$P$18,TABLAS!$Q$18,IF(X572&lt;TABLAS!$P$19,TABLAS!$Q$19,IF(X572&lt;TABLAS!$P$20,TABLAS!$Q$20,IF(X572&lt;TABLAS!$P$21,TABLAS!$Q$21,IF(X572&lt;TABLAS!$P$22,TABLAS!$Q$22,IF(X572&lt;TABLAS!$P$23,TABLAS!$Q$23,IF(X572&lt;TABLAS!$P$24,TABLAS!$Q$24,IF(X572&lt;TABLAS!$P$25,TABLAS!$Q$25,IF(X572&lt;TABLAS!$P$26,TABLAS!$Q$26,IF(X572&lt;TABLAS!$P$27,TABLAS!$Q$27,IF(X572&gt;=TABLAS!$O$28,TABLAS!$Q$28)))))))))))</f>
        <v>0 a 5</v>
      </c>
      <c r="Z572" s="262">
        <f>VLOOKUP(Y572,TABLAS!$J$18:$K$28,2,FALSE)</f>
        <v>1</v>
      </c>
      <c r="AA572" s="274" t="s">
        <v>262</v>
      </c>
      <c r="AB572" s="262">
        <f>VLOOKUP(AA572,TABLAS!$K$34:$L$39,2,FALSE)</f>
        <v>1</v>
      </c>
      <c r="AC572" s="262" t="str">
        <f>INICIO!$C$11</f>
        <v>ZONA 6</v>
      </c>
      <c r="AD572" s="263">
        <f>VLOOKUP(AC572,TABLAS!$V$18:$W$28,2,FALSE)</f>
        <v>1.1000000000000001</v>
      </c>
      <c r="AE572" s="44"/>
      <c r="AF572" s="44"/>
      <c r="AG572" s="279">
        <f t="shared" si="109"/>
        <v>0</v>
      </c>
      <c r="AH572" s="255">
        <f>IF($AG572&lt;TABLAS!$O$4,TABLAS!$P$4,IF($AG572&lt;TABLAS!$O$5,TABLAS!$P$5,IF($AG572&lt;TABLAS!$O$6,TABLAS!$P$6,IF($AG572&gt;TABLAS!$N$7,TABLAS!$P$7))))</f>
        <v>1</v>
      </c>
      <c r="AI572" s="255">
        <f>VLOOKUP($AH572,TABLAS!$P$4:$R$7,3,FALSE)</f>
        <v>3.4999999999999996E-3</v>
      </c>
      <c r="AJ572" s="255">
        <f>VLOOKUP($AH$3,TABLAS!$P$4:$R$7,2,FALSE)</f>
        <v>0</v>
      </c>
      <c r="AK572" s="280">
        <f t="shared" si="110"/>
        <v>-3.4999999999999996E-3</v>
      </c>
      <c r="AL572" s="44"/>
      <c r="AM572" s="44"/>
      <c r="AN572" s="281">
        <f t="shared" si="111"/>
        <v>0</v>
      </c>
      <c r="AO572" s="44"/>
      <c r="AP572" s="235">
        <f t="shared" si="112"/>
        <v>0</v>
      </c>
      <c r="AQ572" s="44"/>
      <c r="AR572" s="282">
        <f t="shared" si="113"/>
        <v>0</v>
      </c>
      <c r="AS572" s="283">
        <f t="shared" si="114"/>
        <v>0</v>
      </c>
      <c r="AT572" s="44"/>
      <c r="AU572" s="44"/>
      <c r="AV572" s="44"/>
      <c r="AW572" s="44"/>
      <c r="AX572" s="44"/>
      <c r="AY572" s="44"/>
      <c r="AZ572" s="44"/>
      <c r="BA572" s="44"/>
      <c r="BB572" s="44"/>
      <c r="BC572" s="44"/>
      <c r="BD572" s="44"/>
      <c r="BE572" s="44"/>
      <c r="BF572" s="44"/>
      <c r="BG572" s="44"/>
      <c r="BH572" s="44"/>
    </row>
    <row r="573" spans="1:60" ht="35.1" customHeight="1" thickBot="1" x14ac:dyDescent="0.45">
      <c r="A573" s="41">
        <f t="shared" si="115"/>
        <v>571</v>
      </c>
      <c r="B573" s="42">
        <f>Hoja2!B580</f>
        <v>0</v>
      </c>
      <c r="C573" s="14">
        <f>Hoja2!P580</f>
        <v>0</v>
      </c>
      <c r="D573" s="16">
        <f>Hoja2!C580</f>
        <v>0</v>
      </c>
      <c r="E573" s="15">
        <f>Hoja4!J580</f>
        <v>0</v>
      </c>
      <c r="F573" s="15">
        <f>Hoja4!N580</f>
        <v>0</v>
      </c>
      <c r="G573" s="15"/>
      <c r="H573" s="15">
        <f t="shared" si="104"/>
        <v>0</v>
      </c>
      <c r="I573" s="15">
        <f t="shared" si="105"/>
        <v>0</v>
      </c>
      <c r="J573" s="289" t="s">
        <v>209</v>
      </c>
      <c r="K573" s="44"/>
      <c r="L573" s="44"/>
      <c r="M573" s="44"/>
      <c r="N573" s="44"/>
      <c r="O573" s="44"/>
      <c r="P573" s="44"/>
      <c r="Q573" s="44"/>
      <c r="R573" s="44"/>
      <c r="S573" s="262">
        <f t="shared" si="106"/>
        <v>0</v>
      </c>
      <c r="T573" s="266" t="str">
        <f t="shared" si="107"/>
        <v>Economico</v>
      </c>
      <c r="U573">
        <f>VLOOKUP(T573,TABLAS!$J$4:$L$9,3,FALSE)</f>
        <v>1320</v>
      </c>
      <c r="V573">
        <f t="shared" si="116"/>
        <v>2026</v>
      </c>
      <c r="W573" t="str">
        <f>INICIO!$C$28</f>
        <v>2026</v>
      </c>
      <c r="X573" s="268">
        <f t="shared" si="108"/>
        <v>0</v>
      </c>
      <c r="Y573" s="269" t="str">
        <f>IF(X573&lt;TABLAS!$P$18,TABLAS!$Q$18,IF(X573&lt;TABLAS!$P$19,TABLAS!$Q$19,IF(X573&lt;TABLAS!$P$20,TABLAS!$Q$20,IF(X573&lt;TABLAS!$P$21,TABLAS!$Q$21,IF(X573&lt;TABLAS!$P$22,TABLAS!$Q$22,IF(X573&lt;TABLAS!$P$23,TABLAS!$Q$23,IF(X573&lt;TABLAS!$P$24,TABLAS!$Q$24,IF(X573&lt;TABLAS!$P$25,TABLAS!$Q$25,IF(X573&lt;TABLAS!$P$26,TABLAS!$Q$26,IF(X573&lt;TABLAS!$P$27,TABLAS!$Q$27,IF(X573&gt;=TABLAS!$O$28,TABLAS!$Q$28)))))))))))</f>
        <v>0 a 5</v>
      </c>
      <c r="Z573" s="262">
        <f>VLOOKUP(Y573,TABLAS!$J$18:$K$28,2,FALSE)</f>
        <v>1</v>
      </c>
      <c r="AA573" s="274" t="s">
        <v>262</v>
      </c>
      <c r="AB573" s="262">
        <f>VLOOKUP(AA573,TABLAS!$K$34:$L$39,2,FALSE)</f>
        <v>1</v>
      </c>
      <c r="AC573" s="262" t="str">
        <f>INICIO!$C$11</f>
        <v>ZONA 6</v>
      </c>
      <c r="AD573" s="263">
        <f>VLOOKUP(AC573,TABLAS!$V$18:$W$28,2,FALSE)</f>
        <v>1.1000000000000001</v>
      </c>
      <c r="AE573" s="44"/>
      <c r="AF573" s="44"/>
      <c r="AG573" s="279">
        <f t="shared" si="109"/>
        <v>0</v>
      </c>
      <c r="AH573" s="255">
        <f>IF($AG573&lt;TABLAS!$O$4,TABLAS!$P$4,IF($AG573&lt;TABLAS!$O$5,TABLAS!$P$5,IF($AG573&lt;TABLAS!$O$6,TABLAS!$P$6,IF($AG573&gt;TABLAS!$N$7,TABLAS!$P$7))))</f>
        <v>1</v>
      </c>
      <c r="AI573" s="255">
        <f>VLOOKUP($AH573,TABLAS!$P$4:$R$7,3,FALSE)</f>
        <v>3.4999999999999996E-3</v>
      </c>
      <c r="AJ573" s="255">
        <f>VLOOKUP($AH$3,TABLAS!$P$4:$R$7,2,FALSE)</f>
        <v>0</v>
      </c>
      <c r="AK573" s="280">
        <f t="shared" si="110"/>
        <v>-3.4999999999999996E-3</v>
      </c>
      <c r="AL573" s="44"/>
      <c r="AM573" s="44"/>
      <c r="AN573" s="281">
        <f t="shared" si="111"/>
        <v>0</v>
      </c>
      <c r="AO573" s="44"/>
      <c r="AP573" s="235">
        <f t="shared" si="112"/>
        <v>0</v>
      </c>
      <c r="AQ573" s="44"/>
      <c r="AR573" s="282">
        <f t="shared" si="113"/>
        <v>0</v>
      </c>
      <c r="AS573" s="283">
        <f t="shared" si="114"/>
        <v>0</v>
      </c>
      <c r="AT573" s="44"/>
      <c r="AU573" s="44"/>
      <c r="AV573" s="44"/>
      <c r="AW573" s="44"/>
      <c r="AX573" s="44"/>
      <c r="AY573" s="44"/>
      <c r="AZ573" s="44"/>
      <c r="BA573" s="44"/>
      <c r="BB573" s="44"/>
      <c r="BC573" s="44"/>
      <c r="BD573" s="44"/>
      <c r="BE573" s="44"/>
      <c r="BF573" s="44"/>
      <c r="BG573" s="44"/>
      <c r="BH573" s="44"/>
    </row>
    <row r="574" spans="1:60" ht="35.1" customHeight="1" thickBot="1" x14ac:dyDescent="0.45">
      <c r="A574" s="41">
        <f t="shared" si="115"/>
        <v>572</v>
      </c>
      <c r="B574" s="42">
        <f>Hoja2!B581</f>
        <v>0</v>
      </c>
      <c r="C574" s="14">
        <f>Hoja2!P581</f>
        <v>0</v>
      </c>
      <c r="D574" s="16">
        <f>Hoja2!C581</f>
        <v>0</v>
      </c>
      <c r="E574" s="15">
        <f>Hoja4!J581</f>
        <v>0</v>
      </c>
      <c r="F574" s="15">
        <f>Hoja4!N581</f>
        <v>0</v>
      </c>
      <c r="G574" s="15"/>
      <c r="H574" s="15">
        <f t="shared" si="104"/>
        <v>0</v>
      </c>
      <c r="I574" s="15">
        <f t="shared" si="105"/>
        <v>0</v>
      </c>
      <c r="J574" s="289" t="s">
        <v>209</v>
      </c>
      <c r="K574" s="44"/>
      <c r="L574" s="44"/>
      <c r="M574" s="44"/>
      <c r="N574" s="44"/>
      <c r="O574" s="44"/>
      <c r="P574" s="44"/>
      <c r="Q574" s="44"/>
      <c r="R574" s="44"/>
      <c r="S574" s="262">
        <f t="shared" si="106"/>
        <v>0</v>
      </c>
      <c r="T574" s="266" t="str">
        <f t="shared" si="107"/>
        <v>Economico</v>
      </c>
      <c r="U574">
        <f>VLOOKUP(T574,TABLAS!$J$4:$L$9,3,FALSE)</f>
        <v>1320</v>
      </c>
      <c r="V574">
        <f t="shared" si="116"/>
        <v>2026</v>
      </c>
      <c r="W574" t="str">
        <f>INICIO!$C$28</f>
        <v>2026</v>
      </c>
      <c r="X574" s="268">
        <f t="shared" si="108"/>
        <v>0</v>
      </c>
      <c r="Y574" s="269" t="str">
        <f>IF(X574&lt;TABLAS!$P$18,TABLAS!$Q$18,IF(X574&lt;TABLAS!$P$19,TABLAS!$Q$19,IF(X574&lt;TABLAS!$P$20,TABLAS!$Q$20,IF(X574&lt;TABLAS!$P$21,TABLAS!$Q$21,IF(X574&lt;TABLAS!$P$22,TABLAS!$Q$22,IF(X574&lt;TABLAS!$P$23,TABLAS!$Q$23,IF(X574&lt;TABLAS!$P$24,TABLAS!$Q$24,IF(X574&lt;TABLAS!$P$25,TABLAS!$Q$25,IF(X574&lt;TABLAS!$P$26,TABLAS!$Q$26,IF(X574&lt;TABLAS!$P$27,TABLAS!$Q$27,IF(X574&gt;=TABLAS!$O$28,TABLAS!$Q$28)))))))))))</f>
        <v>0 a 5</v>
      </c>
      <c r="Z574" s="262">
        <f>VLOOKUP(Y574,TABLAS!$J$18:$K$28,2,FALSE)</f>
        <v>1</v>
      </c>
      <c r="AA574" s="274" t="s">
        <v>262</v>
      </c>
      <c r="AB574" s="262">
        <f>VLOOKUP(AA574,TABLAS!$K$34:$L$39,2,FALSE)</f>
        <v>1</v>
      </c>
      <c r="AC574" s="262" t="str">
        <f>INICIO!$C$11</f>
        <v>ZONA 6</v>
      </c>
      <c r="AD574" s="263">
        <f>VLOOKUP(AC574,TABLAS!$V$18:$W$28,2,FALSE)</f>
        <v>1.1000000000000001</v>
      </c>
      <c r="AE574" s="44"/>
      <c r="AF574" s="44"/>
      <c r="AG574" s="279">
        <f t="shared" si="109"/>
        <v>0</v>
      </c>
      <c r="AH574" s="255">
        <f>IF($AG574&lt;TABLAS!$O$4,TABLAS!$P$4,IF($AG574&lt;TABLAS!$O$5,TABLAS!$P$5,IF($AG574&lt;TABLAS!$O$6,TABLAS!$P$6,IF($AG574&gt;TABLAS!$N$7,TABLAS!$P$7))))</f>
        <v>1</v>
      </c>
      <c r="AI574" s="255">
        <f>VLOOKUP($AH574,TABLAS!$P$4:$R$7,3,FALSE)</f>
        <v>3.4999999999999996E-3</v>
      </c>
      <c r="AJ574" s="255">
        <f>VLOOKUP($AH$3,TABLAS!$P$4:$R$7,2,FALSE)</f>
        <v>0</v>
      </c>
      <c r="AK574" s="280">
        <f t="shared" si="110"/>
        <v>-3.4999999999999996E-3</v>
      </c>
      <c r="AL574" s="44"/>
      <c r="AM574" s="44"/>
      <c r="AN574" s="281">
        <f t="shared" si="111"/>
        <v>0</v>
      </c>
      <c r="AO574" s="44"/>
      <c r="AP574" s="235">
        <f t="shared" si="112"/>
        <v>0</v>
      </c>
      <c r="AQ574" s="44"/>
      <c r="AR574" s="282">
        <f t="shared" si="113"/>
        <v>0</v>
      </c>
      <c r="AS574" s="283">
        <f t="shared" si="114"/>
        <v>0</v>
      </c>
      <c r="AT574" s="44"/>
      <c r="AU574" s="44"/>
      <c r="AV574" s="44"/>
      <c r="AW574" s="44"/>
      <c r="AX574" s="44"/>
      <c r="AY574" s="44"/>
      <c r="AZ574" s="44"/>
      <c r="BA574" s="44"/>
      <c r="BB574" s="44"/>
      <c r="BC574" s="44"/>
      <c r="BD574" s="44"/>
      <c r="BE574" s="44"/>
      <c r="BF574" s="44"/>
      <c r="BG574" s="44"/>
      <c r="BH574" s="44"/>
    </row>
    <row r="575" spans="1:60" ht="35.1" customHeight="1" thickBot="1" x14ac:dyDescent="0.45">
      <c r="A575" s="41">
        <f t="shared" si="115"/>
        <v>573</v>
      </c>
      <c r="B575" s="42">
        <f>Hoja2!B582</f>
        <v>0</v>
      </c>
      <c r="C575" s="14">
        <f>Hoja2!P582</f>
        <v>0</v>
      </c>
      <c r="D575" s="16">
        <f>Hoja2!C582</f>
        <v>0</v>
      </c>
      <c r="E575" s="15">
        <f>Hoja4!J582</f>
        <v>0</v>
      </c>
      <c r="F575" s="15">
        <f>Hoja4!N582</f>
        <v>0</v>
      </c>
      <c r="G575" s="15"/>
      <c r="H575" s="15">
        <f t="shared" si="104"/>
        <v>0</v>
      </c>
      <c r="I575" s="15">
        <f t="shared" si="105"/>
        <v>0</v>
      </c>
      <c r="J575" s="289" t="s">
        <v>209</v>
      </c>
      <c r="K575" s="44"/>
      <c r="L575" s="44"/>
      <c r="M575" s="44"/>
      <c r="N575" s="44"/>
      <c r="O575" s="44"/>
      <c r="P575" s="44"/>
      <c r="Q575" s="44"/>
      <c r="R575" s="44"/>
      <c r="S575" s="262">
        <f t="shared" si="106"/>
        <v>0</v>
      </c>
      <c r="T575" s="266" t="str">
        <f t="shared" si="107"/>
        <v>Economico</v>
      </c>
      <c r="U575">
        <f>VLOOKUP(T575,TABLAS!$J$4:$L$9,3,FALSE)</f>
        <v>1320</v>
      </c>
      <c r="V575">
        <f t="shared" si="116"/>
        <v>2026</v>
      </c>
      <c r="W575" t="str">
        <f>INICIO!$C$28</f>
        <v>2026</v>
      </c>
      <c r="X575" s="268">
        <f t="shared" si="108"/>
        <v>0</v>
      </c>
      <c r="Y575" s="269" t="str">
        <f>IF(X575&lt;TABLAS!$P$18,TABLAS!$Q$18,IF(X575&lt;TABLAS!$P$19,TABLAS!$Q$19,IF(X575&lt;TABLAS!$P$20,TABLAS!$Q$20,IF(X575&lt;TABLAS!$P$21,TABLAS!$Q$21,IF(X575&lt;TABLAS!$P$22,TABLAS!$Q$22,IF(X575&lt;TABLAS!$P$23,TABLAS!$Q$23,IF(X575&lt;TABLAS!$P$24,TABLAS!$Q$24,IF(X575&lt;TABLAS!$P$25,TABLAS!$Q$25,IF(X575&lt;TABLAS!$P$26,TABLAS!$Q$26,IF(X575&lt;TABLAS!$P$27,TABLAS!$Q$27,IF(X575&gt;=TABLAS!$O$28,TABLAS!$Q$28)))))))))))</f>
        <v>0 a 5</v>
      </c>
      <c r="Z575" s="262">
        <f>VLOOKUP(Y575,TABLAS!$J$18:$K$28,2,FALSE)</f>
        <v>1</v>
      </c>
      <c r="AA575" s="274" t="s">
        <v>262</v>
      </c>
      <c r="AB575" s="262">
        <f>VLOOKUP(AA575,TABLAS!$K$34:$L$39,2,FALSE)</f>
        <v>1</v>
      </c>
      <c r="AC575" s="262" t="str">
        <f>INICIO!$C$11</f>
        <v>ZONA 6</v>
      </c>
      <c r="AD575" s="263">
        <f>VLOOKUP(AC575,TABLAS!$V$18:$W$28,2,FALSE)</f>
        <v>1.1000000000000001</v>
      </c>
      <c r="AE575" s="44"/>
      <c r="AF575" s="44"/>
      <c r="AG575" s="279">
        <f t="shared" si="109"/>
        <v>0</v>
      </c>
      <c r="AH575" s="255">
        <f>IF($AG575&lt;TABLAS!$O$4,TABLAS!$P$4,IF($AG575&lt;TABLAS!$O$5,TABLAS!$P$5,IF($AG575&lt;TABLAS!$O$6,TABLAS!$P$6,IF($AG575&gt;TABLAS!$N$7,TABLAS!$P$7))))</f>
        <v>1</v>
      </c>
      <c r="AI575" s="255">
        <f>VLOOKUP($AH575,TABLAS!$P$4:$R$7,3,FALSE)</f>
        <v>3.4999999999999996E-3</v>
      </c>
      <c r="AJ575" s="255">
        <f>VLOOKUP($AH$3,TABLAS!$P$4:$R$7,2,FALSE)</f>
        <v>0</v>
      </c>
      <c r="AK575" s="280">
        <f t="shared" si="110"/>
        <v>-3.4999999999999996E-3</v>
      </c>
      <c r="AL575" s="44"/>
      <c r="AM575" s="44"/>
      <c r="AN575" s="281">
        <f t="shared" si="111"/>
        <v>0</v>
      </c>
      <c r="AO575" s="44"/>
      <c r="AP575" s="235">
        <f t="shared" si="112"/>
        <v>0</v>
      </c>
      <c r="AQ575" s="44"/>
      <c r="AR575" s="282">
        <f t="shared" si="113"/>
        <v>0</v>
      </c>
      <c r="AS575" s="283">
        <f t="shared" si="114"/>
        <v>0</v>
      </c>
      <c r="AT575" s="44"/>
      <c r="AU575" s="44"/>
      <c r="AV575" s="44"/>
      <c r="AW575" s="44"/>
      <c r="AX575" s="44"/>
      <c r="AY575" s="44"/>
      <c r="AZ575" s="44"/>
      <c r="BA575" s="44"/>
      <c r="BB575" s="44"/>
      <c r="BC575" s="44"/>
      <c r="BD575" s="44"/>
      <c r="BE575" s="44"/>
      <c r="BF575" s="44"/>
      <c r="BG575" s="44"/>
      <c r="BH575" s="44"/>
    </row>
    <row r="576" spans="1:60" ht="35.1" customHeight="1" thickBot="1" x14ac:dyDescent="0.45">
      <c r="A576" s="41">
        <f t="shared" si="115"/>
        <v>574</v>
      </c>
      <c r="B576" s="42">
        <f>Hoja2!B583</f>
        <v>0</v>
      </c>
      <c r="C576" s="14">
        <f>Hoja2!P583</f>
        <v>0</v>
      </c>
      <c r="D576" s="16">
        <f>Hoja2!C583</f>
        <v>0</v>
      </c>
      <c r="E576" s="15">
        <f>Hoja4!J583</f>
        <v>0</v>
      </c>
      <c r="F576" s="15">
        <f>Hoja4!N583</f>
        <v>0</v>
      </c>
      <c r="G576" s="15"/>
      <c r="H576" s="15">
        <f t="shared" si="104"/>
        <v>0</v>
      </c>
      <c r="I576" s="15">
        <f t="shared" si="105"/>
        <v>0</v>
      </c>
      <c r="J576" s="289" t="s">
        <v>209</v>
      </c>
      <c r="K576" s="44"/>
      <c r="L576" s="44"/>
      <c r="M576" s="44"/>
      <c r="N576" s="44"/>
      <c r="O576" s="44"/>
      <c r="P576" s="44"/>
      <c r="Q576" s="44"/>
      <c r="R576" s="44"/>
      <c r="S576" s="262">
        <f t="shared" si="106"/>
        <v>0</v>
      </c>
      <c r="T576" s="266" t="str">
        <f t="shared" si="107"/>
        <v>Economico</v>
      </c>
      <c r="U576">
        <f>VLOOKUP(T576,TABLAS!$J$4:$L$9,3,FALSE)</f>
        <v>1320</v>
      </c>
      <c r="V576">
        <f t="shared" si="116"/>
        <v>2026</v>
      </c>
      <c r="W576" t="str">
        <f>INICIO!$C$28</f>
        <v>2026</v>
      </c>
      <c r="X576" s="268">
        <f t="shared" si="108"/>
        <v>0</v>
      </c>
      <c r="Y576" s="269" t="str">
        <f>IF(X576&lt;TABLAS!$P$18,TABLAS!$Q$18,IF(X576&lt;TABLAS!$P$19,TABLAS!$Q$19,IF(X576&lt;TABLAS!$P$20,TABLAS!$Q$20,IF(X576&lt;TABLAS!$P$21,TABLAS!$Q$21,IF(X576&lt;TABLAS!$P$22,TABLAS!$Q$22,IF(X576&lt;TABLAS!$P$23,TABLAS!$Q$23,IF(X576&lt;TABLAS!$P$24,TABLAS!$Q$24,IF(X576&lt;TABLAS!$P$25,TABLAS!$Q$25,IF(X576&lt;TABLAS!$P$26,TABLAS!$Q$26,IF(X576&lt;TABLAS!$P$27,TABLAS!$Q$27,IF(X576&gt;=TABLAS!$O$28,TABLAS!$Q$28)))))))))))</f>
        <v>0 a 5</v>
      </c>
      <c r="Z576" s="262">
        <f>VLOOKUP(Y576,TABLAS!$J$18:$K$28,2,FALSE)</f>
        <v>1</v>
      </c>
      <c r="AA576" s="274" t="s">
        <v>262</v>
      </c>
      <c r="AB576" s="262">
        <f>VLOOKUP(AA576,TABLAS!$K$34:$L$39,2,FALSE)</f>
        <v>1</v>
      </c>
      <c r="AC576" s="262" t="str">
        <f>INICIO!$C$11</f>
        <v>ZONA 6</v>
      </c>
      <c r="AD576" s="263">
        <f>VLOOKUP(AC576,TABLAS!$V$18:$W$28,2,FALSE)</f>
        <v>1.1000000000000001</v>
      </c>
      <c r="AE576" s="44"/>
      <c r="AF576" s="44"/>
      <c r="AG576" s="279">
        <f t="shared" si="109"/>
        <v>0</v>
      </c>
      <c r="AH576" s="255">
        <f>IF($AG576&lt;TABLAS!$O$4,TABLAS!$P$4,IF($AG576&lt;TABLAS!$O$5,TABLAS!$P$5,IF($AG576&lt;TABLAS!$O$6,TABLAS!$P$6,IF($AG576&gt;TABLAS!$N$7,TABLAS!$P$7))))</f>
        <v>1</v>
      </c>
      <c r="AI576" s="255">
        <f>VLOOKUP($AH576,TABLAS!$P$4:$R$7,3,FALSE)</f>
        <v>3.4999999999999996E-3</v>
      </c>
      <c r="AJ576" s="255">
        <f>VLOOKUP($AH$3,TABLAS!$P$4:$R$7,2,FALSE)</f>
        <v>0</v>
      </c>
      <c r="AK576" s="280">
        <f t="shared" si="110"/>
        <v>-3.4999999999999996E-3</v>
      </c>
      <c r="AL576" s="44"/>
      <c r="AM576" s="44"/>
      <c r="AN576" s="281">
        <f t="shared" si="111"/>
        <v>0</v>
      </c>
      <c r="AO576" s="44"/>
      <c r="AP576" s="235">
        <f t="shared" si="112"/>
        <v>0</v>
      </c>
      <c r="AQ576" s="44"/>
      <c r="AR576" s="282">
        <f t="shared" si="113"/>
        <v>0</v>
      </c>
      <c r="AS576" s="283">
        <f t="shared" si="114"/>
        <v>0</v>
      </c>
      <c r="AT576" s="44"/>
      <c r="AU576" s="44"/>
      <c r="AV576" s="44"/>
      <c r="AW576" s="44"/>
      <c r="AX576" s="44"/>
      <c r="AY576" s="44"/>
      <c r="AZ576" s="44"/>
      <c r="BA576" s="44"/>
      <c r="BB576" s="44"/>
      <c r="BC576" s="44"/>
      <c r="BD576" s="44"/>
      <c r="BE576" s="44"/>
      <c r="BF576" s="44"/>
      <c r="BG576" s="44"/>
      <c r="BH576" s="44"/>
    </row>
    <row r="577" spans="1:60" ht="35.1" customHeight="1" thickBot="1" x14ac:dyDescent="0.45">
      <c r="A577" s="22">
        <f t="shared" si="115"/>
        <v>575</v>
      </c>
      <c r="B577" s="43">
        <f>Hoja2!B584</f>
        <v>0</v>
      </c>
      <c r="C577" s="38">
        <f>Hoja2!P584</f>
        <v>0</v>
      </c>
      <c r="D577" s="39">
        <f>Hoja2!C584</f>
        <v>0</v>
      </c>
      <c r="E577" s="40">
        <f>Hoja4!J584</f>
        <v>0</v>
      </c>
      <c r="F577" s="40">
        <f>Hoja4!N584</f>
        <v>0</v>
      </c>
      <c r="G577" s="40"/>
      <c r="H577" s="40">
        <f t="shared" si="104"/>
        <v>0</v>
      </c>
      <c r="I577" s="40">
        <f t="shared" si="105"/>
        <v>0</v>
      </c>
      <c r="J577" s="290" t="s">
        <v>209</v>
      </c>
      <c r="K577" s="44"/>
      <c r="L577" s="44"/>
      <c r="M577" s="44"/>
      <c r="N577" s="44"/>
      <c r="O577" s="44"/>
      <c r="P577" s="44"/>
      <c r="Q577" s="44"/>
      <c r="R577" s="44"/>
      <c r="S577" s="262">
        <f t="shared" si="106"/>
        <v>0</v>
      </c>
      <c r="T577" s="266" t="str">
        <f t="shared" si="107"/>
        <v>Economico</v>
      </c>
      <c r="U577">
        <f>VLOOKUP(T577,TABLAS!$J$4:$L$9,3,FALSE)</f>
        <v>1320</v>
      </c>
      <c r="V577">
        <f t="shared" si="116"/>
        <v>2026</v>
      </c>
      <c r="W577" t="str">
        <f>INICIO!$C$28</f>
        <v>2026</v>
      </c>
      <c r="X577" s="268">
        <f t="shared" si="108"/>
        <v>0</v>
      </c>
      <c r="Y577" s="269" t="str">
        <f>IF(X577&lt;TABLAS!$P$18,TABLAS!$Q$18,IF(X577&lt;TABLAS!$P$19,TABLAS!$Q$19,IF(X577&lt;TABLAS!$P$20,TABLAS!$Q$20,IF(X577&lt;TABLAS!$P$21,TABLAS!$Q$21,IF(X577&lt;TABLAS!$P$22,TABLAS!$Q$22,IF(X577&lt;TABLAS!$P$23,TABLAS!$Q$23,IF(X577&lt;TABLAS!$P$24,TABLAS!$Q$24,IF(X577&lt;TABLAS!$P$25,TABLAS!$Q$25,IF(X577&lt;TABLAS!$P$26,TABLAS!$Q$26,IF(X577&lt;TABLAS!$P$27,TABLAS!$Q$27,IF(X577&gt;=TABLAS!$O$28,TABLAS!$Q$28)))))))))))</f>
        <v>0 a 5</v>
      </c>
      <c r="Z577" s="262">
        <f>VLOOKUP(Y577,TABLAS!$J$18:$K$28,2,FALSE)</f>
        <v>1</v>
      </c>
      <c r="AA577" s="274" t="s">
        <v>262</v>
      </c>
      <c r="AB577" s="262">
        <f>VLOOKUP(AA577,TABLAS!$K$34:$L$39,2,FALSE)</f>
        <v>1</v>
      </c>
      <c r="AC577" s="262" t="str">
        <f>INICIO!$C$11</f>
        <v>ZONA 6</v>
      </c>
      <c r="AD577" s="263">
        <f>VLOOKUP(AC577,TABLAS!$V$18:$W$28,2,FALSE)</f>
        <v>1.1000000000000001</v>
      </c>
      <c r="AE577" s="44"/>
      <c r="AF577" s="44"/>
      <c r="AG577" s="279">
        <f t="shared" si="109"/>
        <v>0</v>
      </c>
      <c r="AH577" s="255">
        <f>IF($AG577&lt;TABLAS!$O$4,TABLAS!$P$4,IF($AG577&lt;TABLAS!$O$5,TABLAS!$P$5,IF($AG577&lt;TABLAS!$O$6,TABLAS!$P$6,IF($AG577&gt;TABLAS!$N$7,TABLAS!$P$7))))</f>
        <v>1</v>
      </c>
      <c r="AI577" s="255">
        <f>VLOOKUP($AH577,TABLAS!$P$4:$R$7,3,FALSE)</f>
        <v>3.4999999999999996E-3</v>
      </c>
      <c r="AJ577" s="255">
        <f>VLOOKUP($AH$3,TABLAS!$P$4:$R$7,2,FALSE)</f>
        <v>0</v>
      </c>
      <c r="AK577" s="280">
        <f t="shared" si="110"/>
        <v>-3.4999999999999996E-3</v>
      </c>
      <c r="AL577" s="44"/>
      <c r="AM577" s="44"/>
      <c r="AN577" s="281">
        <f t="shared" si="111"/>
        <v>0</v>
      </c>
      <c r="AO577" s="44"/>
      <c r="AP577" s="235">
        <f t="shared" si="112"/>
        <v>0</v>
      </c>
      <c r="AQ577" s="44"/>
      <c r="AR577" s="282">
        <f t="shared" si="113"/>
        <v>0</v>
      </c>
      <c r="AS577" s="283">
        <f t="shared" si="114"/>
        <v>0</v>
      </c>
      <c r="AT577" s="44"/>
      <c r="AU577" s="44"/>
      <c r="AV577" s="44"/>
      <c r="AW577" s="44"/>
      <c r="AX577" s="44"/>
      <c r="AY577" s="44"/>
      <c r="AZ577" s="44"/>
      <c r="BA577" s="44"/>
      <c r="BB577" s="44"/>
      <c r="BC577" s="44"/>
      <c r="BD577" s="44"/>
      <c r="BE577" s="44"/>
      <c r="BF577" s="44"/>
      <c r="BG577" s="44"/>
      <c r="BH577" s="44"/>
    </row>
    <row r="578" spans="1:60" ht="35.1" customHeight="1" thickBot="1" x14ac:dyDescent="0.45">
      <c r="A578" s="41">
        <f t="shared" si="115"/>
        <v>576</v>
      </c>
      <c r="B578" s="42">
        <f>Hoja2!B585</f>
        <v>0</v>
      </c>
      <c r="C578" s="14">
        <f>Hoja2!P585</f>
        <v>0</v>
      </c>
      <c r="D578" s="16">
        <f>Hoja2!C585</f>
        <v>0</v>
      </c>
      <c r="E578" s="15">
        <f>Hoja4!J585</f>
        <v>0</v>
      </c>
      <c r="F578" s="15">
        <f>Hoja4!N585</f>
        <v>0</v>
      </c>
      <c r="G578" s="15"/>
      <c r="H578" s="15">
        <f t="shared" si="104"/>
        <v>0</v>
      </c>
      <c r="I578" s="15">
        <f t="shared" si="105"/>
        <v>0</v>
      </c>
      <c r="J578" s="289" t="s">
        <v>209</v>
      </c>
      <c r="K578" s="44"/>
      <c r="L578" s="44"/>
      <c r="M578" s="44"/>
      <c r="N578" s="44"/>
      <c r="O578" s="44"/>
      <c r="P578" s="44"/>
      <c r="Q578" s="44"/>
      <c r="R578" s="44"/>
      <c r="S578" s="262">
        <f t="shared" si="106"/>
        <v>0</v>
      </c>
      <c r="T578" s="266" t="str">
        <f t="shared" si="107"/>
        <v>Economico</v>
      </c>
      <c r="U578">
        <f>VLOOKUP(T578,TABLAS!$J$4:$L$9,3,FALSE)</f>
        <v>1320</v>
      </c>
      <c r="V578">
        <f t="shared" si="116"/>
        <v>2026</v>
      </c>
      <c r="W578" t="str">
        <f>INICIO!$C$28</f>
        <v>2026</v>
      </c>
      <c r="X578" s="268">
        <f t="shared" si="108"/>
        <v>0</v>
      </c>
      <c r="Y578" s="269" t="str">
        <f>IF(X578&lt;TABLAS!$P$18,TABLAS!$Q$18,IF(X578&lt;TABLAS!$P$19,TABLAS!$Q$19,IF(X578&lt;TABLAS!$P$20,TABLAS!$Q$20,IF(X578&lt;TABLAS!$P$21,TABLAS!$Q$21,IF(X578&lt;TABLAS!$P$22,TABLAS!$Q$22,IF(X578&lt;TABLAS!$P$23,TABLAS!$Q$23,IF(X578&lt;TABLAS!$P$24,TABLAS!$Q$24,IF(X578&lt;TABLAS!$P$25,TABLAS!$Q$25,IF(X578&lt;TABLAS!$P$26,TABLAS!$Q$26,IF(X578&lt;TABLAS!$P$27,TABLAS!$Q$27,IF(X578&gt;=TABLAS!$O$28,TABLAS!$Q$28)))))))))))</f>
        <v>0 a 5</v>
      </c>
      <c r="Z578" s="262">
        <f>VLOOKUP(Y578,TABLAS!$J$18:$K$28,2,FALSE)</f>
        <v>1</v>
      </c>
      <c r="AA578" s="274" t="s">
        <v>262</v>
      </c>
      <c r="AB578" s="262">
        <f>VLOOKUP(AA578,TABLAS!$K$34:$L$39,2,FALSE)</f>
        <v>1</v>
      </c>
      <c r="AC578" s="262" t="str">
        <f>INICIO!$C$11</f>
        <v>ZONA 6</v>
      </c>
      <c r="AD578" s="263">
        <f>VLOOKUP(AC578,TABLAS!$V$18:$W$28,2,FALSE)</f>
        <v>1.1000000000000001</v>
      </c>
      <c r="AE578" s="44"/>
      <c r="AF578" s="44"/>
      <c r="AG578" s="279">
        <f t="shared" si="109"/>
        <v>0</v>
      </c>
      <c r="AH578" s="255">
        <f>IF($AG578&lt;TABLAS!$O$4,TABLAS!$P$4,IF($AG578&lt;TABLAS!$O$5,TABLAS!$P$5,IF($AG578&lt;TABLAS!$O$6,TABLAS!$P$6,IF($AG578&gt;TABLAS!$N$7,TABLAS!$P$7))))</f>
        <v>1</v>
      </c>
      <c r="AI578" s="255">
        <f>VLOOKUP($AH578,TABLAS!$P$4:$R$7,3,FALSE)</f>
        <v>3.4999999999999996E-3</v>
      </c>
      <c r="AJ578" s="255">
        <f>VLOOKUP($AH$3,TABLAS!$P$4:$R$7,2,FALSE)</f>
        <v>0</v>
      </c>
      <c r="AK578" s="280">
        <f t="shared" si="110"/>
        <v>-3.4999999999999996E-3</v>
      </c>
      <c r="AL578" s="44"/>
      <c r="AM578" s="44"/>
      <c r="AN578" s="281">
        <f t="shared" si="111"/>
        <v>0</v>
      </c>
      <c r="AO578" s="44"/>
      <c r="AP578" s="235">
        <f t="shared" si="112"/>
        <v>0</v>
      </c>
      <c r="AQ578" s="44"/>
      <c r="AR578" s="282">
        <f t="shared" si="113"/>
        <v>0</v>
      </c>
      <c r="AS578" s="283">
        <f t="shared" si="114"/>
        <v>0</v>
      </c>
      <c r="AT578" s="44"/>
      <c r="AU578" s="44"/>
      <c r="AV578" s="44"/>
      <c r="AW578" s="44"/>
      <c r="AX578" s="44"/>
      <c r="AY578" s="44"/>
      <c r="AZ578" s="44"/>
      <c r="BA578" s="44"/>
      <c r="BB578" s="44"/>
      <c r="BC578" s="44"/>
      <c r="BD578" s="44"/>
      <c r="BE578" s="44"/>
      <c r="BF578" s="44"/>
      <c r="BG578" s="44"/>
      <c r="BH578" s="44"/>
    </row>
    <row r="579" spans="1:60" ht="35.1" customHeight="1" thickBot="1" x14ac:dyDescent="0.45">
      <c r="A579" s="41">
        <f t="shared" si="115"/>
        <v>577</v>
      </c>
      <c r="B579" s="42">
        <f>Hoja2!B586</f>
        <v>0</v>
      </c>
      <c r="C579" s="14">
        <f>Hoja2!P586</f>
        <v>0</v>
      </c>
      <c r="D579" s="16">
        <f>Hoja2!C586</f>
        <v>0</v>
      </c>
      <c r="E579" s="15">
        <f>Hoja4!J586</f>
        <v>0</v>
      </c>
      <c r="F579" s="15">
        <f>Hoja4!N586</f>
        <v>0</v>
      </c>
      <c r="G579" s="15"/>
      <c r="H579" s="15">
        <f t="shared" si="104"/>
        <v>0</v>
      </c>
      <c r="I579" s="15">
        <f t="shared" si="105"/>
        <v>0</v>
      </c>
      <c r="J579" s="289" t="s">
        <v>209</v>
      </c>
      <c r="K579" s="44"/>
      <c r="L579" s="44"/>
      <c r="M579" s="44"/>
      <c r="N579" s="44"/>
      <c r="O579" s="44"/>
      <c r="P579" s="44"/>
      <c r="Q579" s="44"/>
      <c r="R579" s="44"/>
      <c r="S579" s="262">
        <f t="shared" si="106"/>
        <v>0</v>
      </c>
      <c r="T579" s="266" t="str">
        <f t="shared" si="107"/>
        <v>Economico</v>
      </c>
      <c r="U579">
        <f>VLOOKUP(T579,TABLAS!$J$4:$L$9,3,FALSE)</f>
        <v>1320</v>
      </c>
      <c r="V579">
        <f t="shared" si="116"/>
        <v>2026</v>
      </c>
      <c r="W579" t="str">
        <f>INICIO!$C$28</f>
        <v>2026</v>
      </c>
      <c r="X579" s="268">
        <f t="shared" si="108"/>
        <v>0</v>
      </c>
      <c r="Y579" s="269" t="str">
        <f>IF(X579&lt;TABLAS!$P$18,TABLAS!$Q$18,IF(X579&lt;TABLAS!$P$19,TABLAS!$Q$19,IF(X579&lt;TABLAS!$P$20,TABLAS!$Q$20,IF(X579&lt;TABLAS!$P$21,TABLAS!$Q$21,IF(X579&lt;TABLAS!$P$22,TABLAS!$Q$22,IF(X579&lt;TABLAS!$P$23,TABLAS!$Q$23,IF(X579&lt;TABLAS!$P$24,TABLAS!$Q$24,IF(X579&lt;TABLAS!$P$25,TABLAS!$Q$25,IF(X579&lt;TABLAS!$P$26,TABLAS!$Q$26,IF(X579&lt;TABLAS!$P$27,TABLAS!$Q$27,IF(X579&gt;=TABLAS!$O$28,TABLAS!$Q$28)))))))))))</f>
        <v>0 a 5</v>
      </c>
      <c r="Z579" s="262">
        <f>VLOOKUP(Y579,TABLAS!$J$18:$K$28,2,FALSE)</f>
        <v>1</v>
      </c>
      <c r="AA579" s="274" t="s">
        <v>262</v>
      </c>
      <c r="AB579" s="262">
        <f>VLOOKUP(AA579,TABLAS!$K$34:$L$39,2,FALSE)</f>
        <v>1</v>
      </c>
      <c r="AC579" s="262" t="str">
        <f>INICIO!$C$11</f>
        <v>ZONA 6</v>
      </c>
      <c r="AD579" s="263">
        <f>VLOOKUP(AC579,TABLAS!$V$18:$W$28,2,FALSE)</f>
        <v>1.1000000000000001</v>
      </c>
      <c r="AE579" s="44"/>
      <c r="AF579" s="44"/>
      <c r="AG579" s="279">
        <f t="shared" si="109"/>
        <v>0</v>
      </c>
      <c r="AH579" s="255">
        <f>IF($AG579&lt;TABLAS!$O$4,TABLAS!$P$4,IF($AG579&lt;TABLAS!$O$5,TABLAS!$P$5,IF($AG579&lt;TABLAS!$O$6,TABLAS!$P$6,IF($AG579&gt;TABLAS!$N$7,TABLAS!$P$7))))</f>
        <v>1</v>
      </c>
      <c r="AI579" s="255">
        <f>VLOOKUP($AH579,TABLAS!$P$4:$R$7,3,FALSE)</f>
        <v>3.4999999999999996E-3</v>
      </c>
      <c r="AJ579" s="255">
        <f>VLOOKUP($AH$3,TABLAS!$P$4:$R$7,2,FALSE)</f>
        <v>0</v>
      </c>
      <c r="AK579" s="280">
        <f t="shared" si="110"/>
        <v>-3.4999999999999996E-3</v>
      </c>
      <c r="AL579" s="44"/>
      <c r="AM579" s="44"/>
      <c r="AN579" s="281">
        <f t="shared" si="111"/>
        <v>0</v>
      </c>
      <c r="AO579" s="44"/>
      <c r="AP579" s="235">
        <f t="shared" si="112"/>
        <v>0</v>
      </c>
      <c r="AQ579" s="44"/>
      <c r="AR579" s="282">
        <f t="shared" si="113"/>
        <v>0</v>
      </c>
      <c r="AS579" s="283">
        <f t="shared" si="114"/>
        <v>0</v>
      </c>
      <c r="AT579" s="44"/>
      <c r="AU579" s="44"/>
      <c r="AV579" s="44"/>
      <c r="AW579" s="44"/>
      <c r="AX579" s="44"/>
      <c r="AY579" s="44"/>
      <c r="AZ579" s="44"/>
      <c r="BA579" s="44"/>
      <c r="BB579" s="44"/>
      <c r="BC579" s="44"/>
      <c r="BD579" s="44"/>
      <c r="BE579" s="44"/>
      <c r="BF579" s="44"/>
      <c r="BG579" s="44"/>
      <c r="BH579" s="44"/>
    </row>
    <row r="580" spans="1:60" ht="35.1" customHeight="1" thickBot="1" x14ac:dyDescent="0.45">
      <c r="A580" s="41">
        <f t="shared" si="115"/>
        <v>578</v>
      </c>
      <c r="B580" s="42">
        <f>Hoja2!B587</f>
        <v>0</v>
      </c>
      <c r="C580" s="14">
        <f>Hoja2!P587</f>
        <v>0</v>
      </c>
      <c r="D580" s="16">
        <f>Hoja2!C587</f>
        <v>0</v>
      </c>
      <c r="E580" s="15">
        <f>Hoja4!J587</f>
        <v>0</v>
      </c>
      <c r="F580" s="15">
        <f>Hoja4!N587</f>
        <v>0</v>
      </c>
      <c r="G580" s="15"/>
      <c r="H580" s="15">
        <f t="shared" ref="H580:H643" si="117">AG580</f>
        <v>0</v>
      </c>
      <c r="I580" s="15">
        <f t="shared" ref="I580:I643" si="118">AS580</f>
        <v>0</v>
      </c>
      <c r="J580" s="289" t="s">
        <v>209</v>
      </c>
      <c r="K580" s="44"/>
      <c r="L580" s="44"/>
      <c r="M580" s="44"/>
      <c r="N580" s="44"/>
      <c r="O580" s="44"/>
      <c r="P580" s="44"/>
      <c r="Q580" s="44"/>
      <c r="R580" s="44"/>
      <c r="S580" s="262">
        <f t="shared" ref="S580:S643" si="119">E580+F580</f>
        <v>0</v>
      </c>
      <c r="T580" s="266" t="str">
        <f t="shared" ref="T580:T643" si="120">J580</f>
        <v>Economico</v>
      </c>
      <c r="U580">
        <f>VLOOKUP(T580,TABLAS!$J$4:$L$9,3,FALSE)</f>
        <v>1320</v>
      </c>
      <c r="V580">
        <f t="shared" si="116"/>
        <v>2026</v>
      </c>
      <c r="W580" t="str">
        <f>INICIO!$C$28</f>
        <v>2026</v>
      </c>
      <c r="X580" s="268">
        <f t="shared" ref="X580:X643" si="121">V580-W580</f>
        <v>0</v>
      </c>
      <c r="Y580" s="269" t="str">
        <f>IF(X580&lt;TABLAS!$P$18,TABLAS!$Q$18,IF(X580&lt;TABLAS!$P$19,TABLAS!$Q$19,IF(X580&lt;TABLAS!$P$20,TABLAS!$Q$20,IF(X580&lt;TABLAS!$P$21,TABLAS!$Q$21,IF(X580&lt;TABLAS!$P$22,TABLAS!$Q$22,IF(X580&lt;TABLAS!$P$23,TABLAS!$Q$23,IF(X580&lt;TABLAS!$P$24,TABLAS!$Q$24,IF(X580&lt;TABLAS!$P$25,TABLAS!$Q$25,IF(X580&lt;TABLAS!$P$26,TABLAS!$Q$26,IF(X580&lt;TABLAS!$P$27,TABLAS!$Q$27,IF(X580&gt;=TABLAS!$O$28,TABLAS!$Q$28)))))))))))</f>
        <v>0 a 5</v>
      </c>
      <c r="Z580" s="262">
        <f>VLOOKUP(Y580,TABLAS!$J$18:$K$28,2,FALSE)</f>
        <v>1</v>
      </c>
      <c r="AA580" s="274" t="s">
        <v>262</v>
      </c>
      <c r="AB580" s="262">
        <f>VLOOKUP(AA580,TABLAS!$K$34:$L$39,2,FALSE)</f>
        <v>1</v>
      </c>
      <c r="AC580" s="262" t="str">
        <f>INICIO!$C$11</f>
        <v>ZONA 6</v>
      </c>
      <c r="AD580" s="263">
        <f>VLOOKUP(AC580,TABLAS!$V$18:$W$28,2,FALSE)</f>
        <v>1.1000000000000001</v>
      </c>
      <c r="AE580" s="44"/>
      <c r="AF580" s="44"/>
      <c r="AG580" s="279">
        <f t="shared" ref="AG580:AG643" si="122">S580*U580*Z580*AB580*AD580</f>
        <v>0</v>
      </c>
      <c r="AH580" s="255">
        <f>IF($AG580&lt;TABLAS!$O$4,TABLAS!$P$4,IF($AG580&lt;TABLAS!$O$5,TABLAS!$P$5,IF($AG580&lt;TABLAS!$O$6,TABLAS!$P$6,IF($AG580&gt;TABLAS!$N$7,TABLAS!$P$7))))</f>
        <v>1</v>
      </c>
      <c r="AI580" s="255">
        <f>VLOOKUP($AH580,TABLAS!$P$4:$R$7,3,FALSE)</f>
        <v>3.4999999999999996E-3</v>
      </c>
      <c r="AJ580" s="255">
        <f>VLOOKUP($AH$3,TABLAS!$P$4:$R$7,2,FALSE)</f>
        <v>0</v>
      </c>
      <c r="AK580" s="280">
        <f t="shared" ref="AK580:AK643" si="123">((AG580-AH580)*AI580)+AJ580</f>
        <v>-3.4999999999999996E-3</v>
      </c>
      <c r="AL580" s="44"/>
      <c r="AM580" s="44"/>
      <c r="AN580" s="281">
        <f t="shared" ref="AN580:AN643" si="124">ROUND(AK580,0)</f>
        <v>0</v>
      </c>
      <c r="AO580" s="44"/>
      <c r="AP580" s="235">
        <f t="shared" ref="AP580:AP643" si="125">ROUND(((AG580-AH580)*AI580)+AJ580,0)</f>
        <v>0</v>
      </c>
      <c r="AQ580" s="44"/>
      <c r="AR580" s="282">
        <f t="shared" ref="AR580:AR643" si="126">ROUND(AN580*$AR$2,0)</f>
        <v>0</v>
      </c>
      <c r="AS580" s="283">
        <f t="shared" ref="AS580:AS643" si="127">AP580-AR580</f>
        <v>0</v>
      </c>
      <c r="AT580" s="44"/>
      <c r="AU580" s="44"/>
      <c r="AV580" s="44"/>
      <c r="AW580" s="44"/>
      <c r="AX580" s="44"/>
      <c r="AY580" s="44"/>
      <c r="AZ580" s="44"/>
      <c r="BA580" s="44"/>
      <c r="BB580" s="44"/>
      <c r="BC580" s="44"/>
      <c r="BD580" s="44"/>
      <c r="BE580" s="44"/>
      <c r="BF580" s="44"/>
      <c r="BG580" s="44"/>
      <c r="BH580" s="44"/>
    </row>
    <row r="581" spans="1:60" ht="35.1" customHeight="1" thickBot="1" x14ac:dyDescent="0.45">
      <c r="A581" s="41">
        <f t="shared" ref="A581:A644" si="128">A580+1</f>
        <v>579</v>
      </c>
      <c r="B581" s="42">
        <f>Hoja2!B588</f>
        <v>0</v>
      </c>
      <c r="C581" s="14">
        <f>Hoja2!P588</f>
        <v>0</v>
      </c>
      <c r="D581" s="16">
        <f>Hoja2!C588</f>
        <v>0</v>
      </c>
      <c r="E581" s="15">
        <f>Hoja4!J588</f>
        <v>0</v>
      </c>
      <c r="F581" s="15">
        <f>Hoja4!N588</f>
        <v>0</v>
      </c>
      <c r="G581" s="15"/>
      <c r="H581" s="15">
        <f t="shared" si="117"/>
        <v>0</v>
      </c>
      <c r="I581" s="15">
        <f t="shared" si="118"/>
        <v>0</v>
      </c>
      <c r="J581" s="289" t="s">
        <v>209</v>
      </c>
      <c r="K581" s="44"/>
      <c r="L581" s="44"/>
      <c r="M581" s="44"/>
      <c r="N581" s="44"/>
      <c r="O581" s="44"/>
      <c r="P581" s="44"/>
      <c r="Q581" s="44"/>
      <c r="R581" s="44"/>
      <c r="S581" s="262">
        <f t="shared" si="119"/>
        <v>0</v>
      </c>
      <c r="T581" s="266" t="str">
        <f t="shared" si="120"/>
        <v>Economico</v>
      </c>
      <c r="U581">
        <f>VLOOKUP(T581,TABLAS!$J$4:$L$9,3,FALSE)</f>
        <v>1320</v>
      </c>
      <c r="V581">
        <f t="shared" ref="V581:V644" si="129">$V$3</f>
        <v>2026</v>
      </c>
      <c r="W581" t="str">
        <f>INICIO!$C$28</f>
        <v>2026</v>
      </c>
      <c r="X581" s="268">
        <f t="shared" si="121"/>
        <v>0</v>
      </c>
      <c r="Y581" s="269" t="str">
        <f>IF(X581&lt;TABLAS!$P$18,TABLAS!$Q$18,IF(X581&lt;TABLAS!$P$19,TABLAS!$Q$19,IF(X581&lt;TABLAS!$P$20,TABLAS!$Q$20,IF(X581&lt;TABLAS!$P$21,TABLAS!$Q$21,IF(X581&lt;TABLAS!$P$22,TABLAS!$Q$22,IF(X581&lt;TABLAS!$P$23,TABLAS!$Q$23,IF(X581&lt;TABLAS!$P$24,TABLAS!$Q$24,IF(X581&lt;TABLAS!$P$25,TABLAS!$Q$25,IF(X581&lt;TABLAS!$P$26,TABLAS!$Q$26,IF(X581&lt;TABLAS!$P$27,TABLAS!$Q$27,IF(X581&gt;=TABLAS!$O$28,TABLAS!$Q$28)))))))))))</f>
        <v>0 a 5</v>
      </c>
      <c r="Z581" s="262">
        <f>VLOOKUP(Y581,TABLAS!$J$18:$K$28,2,FALSE)</f>
        <v>1</v>
      </c>
      <c r="AA581" s="274" t="s">
        <v>262</v>
      </c>
      <c r="AB581" s="262">
        <f>VLOOKUP(AA581,TABLAS!$K$34:$L$39,2,FALSE)</f>
        <v>1</v>
      </c>
      <c r="AC581" s="262" t="str">
        <f>INICIO!$C$11</f>
        <v>ZONA 6</v>
      </c>
      <c r="AD581" s="263">
        <f>VLOOKUP(AC581,TABLAS!$V$18:$W$28,2,FALSE)</f>
        <v>1.1000000000000001</v>
      </c>
      <c r="AE581" s="44"/>
      <c r="AF581" s="44"/>
      <c r="AG581" s="279">
        <f t="shared" si="122"/>
        <v>0</v>
      </c>
      <c r="AH581" s="255">
        <f>IF($AG581&lt;TABLAS!$O$4,TABLAS!$P$4,IF($AG581&lt;TABLAS!$O$5,TABLAS!$P$5,IF($AG581&lt;TABLAS!$O$6,TABLAS!$P$6,IF($AG581&gt;TABLAS!$N$7,TABLAS!$P$7))))</f>
        <v>1</v>
      </c>
      <c r="AI581" s="255">
        <f>VLOOKUP($AH581,TABLAS!$P$4:$R$7,3,FALSE)</f>
        <v>3.4999999999999996E-3</v>
      </c>
      <c r="AJ581" s="255">
        <f>VLOOKUP($AH$3,TABLAS!$P$4:$R$7,2,FALSE)</f>
        <v>0</v>
      </c>
      <c r="AK581" s="280">
        <f t="shared" si="123"/>
        <v>-3.4999999999999996E-3</v>
      </c>
      <c r="AL581" s="44"/>
      <c r="AM581" s="44"/>
      <c r="AN581" s="281">
        <f t="shared" si="124"/>
        <v>0</v>
      </c>
      <c r="AO581" s="44"/>
      <c r="AP581" s="235">
        <f t="shared" si="125"/>
        <v>0</v>
      </c>
      <c r="AQ581" s="44"/>
      <c r="AR581" s="282">
        <f t="shared" si="126"/>
        <v>0</v>
      </c>
      <c r="AS581" s="283">
        <f t="shared" si="127"/>
        <v>0</v>
      </c>
      <c r="AT581" s="44"/>
      <c r="AU581" s="44"/>
      <c r="AV581" s="44"/>
      <c r="AW581" s="44"/>
      <c r="AX581" s="44"/>
      <c r="AY581" s="44"/>
      <c r="AZ581" s="44"/>
      <c r="BA581" s="44"/>
      <c r="BB581" s="44"/>
      <c r="BC581" s="44"/>
      <c r="BD581" s="44"/>
      <c r="BE581" s="44"/>
      <c r="BF581" s="44"/>
      <c r="BG581" s="44"/>
      <c r="BH581" s="44"/>
    </row>
    <row r="582" spans="1:60" ht="35.1" customHeight="1" thickBot="1" x14ac:dyDescent="0.45">
      <c r="A582" s="22">
        <f t="shared" si="128"/>
        <v>580</v>
      </c>
      <c r="B582" s="43">
        <f>Hoja2!B589</f>
        <v>0</v>
      </c>
      <c r="C582" s="38">
        <f>Hoja2!P589</f>
        <v>0</v>
      </c>
      <c r="D582" s="39">
        <f>Hoja2!C589</f>
        <v>0</v>
      </c>
      <c r="E582" s="40">
        <f>Hoja4!J589</f>
        <v>0</v>
      </c>
      <c r="F582" s="40">
        <f>Hoja4!N589</f>
        <v>0</v>
      </c>
      <c r="G582" s="40"/>
      <c r="H582" s="40">
        <f t="shared" si="117"/>
        <v>0</v>
      </c>
      <c r="I582" s="40">
        <f t="shared" si="118"/>
        <v>0</v>
      </c>
      <c r="J582" s="290" t="s">
        <v>209</v>
      </c>
      <c r="K582" s="44"/>
      <c r="L582" s="44"/>
      <c r="M582" s="44"/>
      <c r="N582" s="44"/>
      <c r="O582" s="44"/>
      <c r="P582" s="44"/>
      <c r="Q582" s="44"/>
      <c r="R582" s="44"/>
      <c r="S582" s="262">
        <f t="shared" si="119"/>
        <v>0</v>
      </c>
      <c r="T582" s="266" t="str">
        <f t="shared" si="120"/>
        <v>Economico</v>
      </c>
      <c r="U582">
        <f>VLOOKUP(T582,TABLAS!$J$4:$L$9,3,FALSE)</f>
        <v>1320</v>
      </c>
      <c r="V582">
        <f t="shared" si="129"/>
        <v>2026</v>
      </c>
      <c r="W582" t="str">
        <f>INICIO!$C$28</f>
        <v>2026</v>
      </c>
      <c r="X582" s="268">
        <f t="shared" si="121"/>
        <v>0</v>
      </c>
      <c r="Y582" s="269" t="str">
        <f>IF(X582&lt;TABLAS!$P$18,TABLAS!$Q$18,IF(X582&lt;TABLAS!$P$19,TABLAS!$Q$19,IF(X582&lt;TABLAS!$P$20,TABLAS!$Q$20,IF(X582&lt;TABLAS!$P$21,TABLAS!$Q$21,IF(X582&lt;TABLAS!$P$22,TABLAS!$Q$22,IF(X582&lt;TABLAS!$P$23,TABLAS!$Q$23,IF(X582&lt;TABLAS!$P$24,TABLAS!$Q$24,IF(X582&lt;TABLAS!$P$25,TABLAS!$Q$25,IF(X582&lt;TABLAS!$P$26,TABLAS!$Q$26,IF(X582&lt;TABLAS!$P$27,TABLAS!$Q$27,IF(X582&gt;=TABLAS!$O$28,TABLAS!$Q$28)))))))))))</f>
        <v>0 a 5</v>
      </c>
      <c r="Z582" s="262">
        <f>VLOOKUP(Y582,TABLAS!$J$18:$K$28,2,FALSE)</f>
        <v>1</v>
      </c>
      <c r="AA582" s="274" t="s">
        <v>262</v>
      </c>
      <c r="AB582" s="262">
        <f>VLOOKUP(AA582,TABLAS!$K$34:$L$39,2,FALSE)</f>
        <v>1</v>
      </c>
      <c r="AC582" s="262" t="str">
        <f>INICIO!$C$11</f>
        <v>ZONA 6</v>
      </c>
      <c r="AD582" s="263">
        <f>VLOOKUP(AC582,TABLAS!$V$18:$W$28,2,FALSE)</f>
        <v>1.1000000000000001</v>
      </c>
      <c r="AE582" s="44"/>
      <c r="AF582" s="44"/>
      <c r="AG582" s="279">
        <f t="shared" si="122"/>
        <v>0</v>
      </c>
      <c r="AH582" s="255">
        <f>IF($AG582&lt;TABLAS!$O$4,TABLAS!$P$4,IF($AG582&lt;TABLAS!$O$5,TABLAS!$P$5,IF($AG582&lt;TABLAS!$O$6,TABLAS!$P$6,IF($AG582&gt;TABLAS!$N$7,TABLAS!$P$7))))</f>
        <v>1</v>
      </c>
      <c r="AI582" s="255">
        <f>VLOOKUP($AH582,TABLAS!$P$4:$R$7,3,FALSE)</f>
        <v>3.4999999999999996E-3</v>
      </c>
      <c r="AJ582" s="255">
        <f>VLOOKUP($AH$3,TABLAS!$P$4:$R$7,2,FALSE)</f>
        <v>0</v>
      </c>
      <c r="AK582" s="280">
        <f t="shared" si="123"/>
        <v>-3.4999999999999996E-3</v>
      </c>
      <c r="AL582" s="44"/>
      <c r="AM582" s="44"/>
      <c r="AN582" s="281">
        <f t="shared" si="124"/>
        <v>0</v>
      </c>
      <c r="AO582" s="44"/>
      <c r="AP582" s="235">
        <f t="shared" si="125"/>
        <v>0</v>
      </c>
      <c r="AQ582" s="44"/>
      <c r="AR582" s="282">
        <f t="shared" si="126"/>
        <v>0</v>
      </c>
      <c r="AS582" s="283">
        <f t="shared" si="127"/>
        <v>0</v>
      </c>
      <c r="AT582" s="44"/>
      <c r="AU582" s="44"/>
      <c r="AV582" s="44"/>
      <c r="AW582" s="44"/>
      <c r="AX582" s="44"/>
      <c r="AY582" s="44"/>
      <c r="AZ582" s="44"/>
      <c r="BA582" s="44"/>
      <c r="BB582" s="44"/>
      <c r="BC582" s="44"/>
      <c r="BD582" s="44"/>
      <c r="BE582" s="44"/>
      <c r="BF582" s="44"/>
      <c r="BG582" s="44"/>
      <c r="BH582" s="44"/>
    </row>
    <row r="583" spans="1:60" ht="35.1" customHeight="1" thickBot="1" x14ac:dyDescent="0.45">
      <c r="A583" s="41">
        <f t="shared" si="128"/>
        <v>581</v>
      </c>
      <c r="B583" s="42">
        <f>Hoja2!B590</f>
        <v>0</v>
      </c>
      <c r="C583" s="14">
        <f>Hoja2!P590</f>
        <v>0</v>
      </c>
      <c r="D583" s="16">
        <f>Hoja2!C590</f>
        <v>0</v>
      </c>
      <c r="E583" s="15">
        <f>Hoja4!J590</f>
        <v>0</v>
      </c>
      <c r="F583" s="15">
        <f>Hoja4!N590</f>
        <v>0</v>
      </c>
      <c r="G583" s="15"/>
      <c r="H583" s="15">
        <f t="shared" si="117"/>
        <v>0</v>
      </c>
      <c r="I583" s="15">
        <f t="shared" si="118"/>
        <v>0</v>
      </c>
      <c r="J583" s="289" t="s">
        <v>209</v>
      </c>
      <c r="K583" s="44"/>
      <c r="L583" s="44"/>
      <c r="M583" s="44"/>
      <c r="N583" s="44"/>
      <c r="O583" s="44"/>
      <c r="P583" s="44"/>
      <c r="Q583" s="44"/>
      <c r="R583" s="44"/>
      <c r="S583" s="262">
        <f t="shared" si="119"/>
        <v>0</v>
      </c>
      <c r="T583" s="266" t="str">
        <f t="shared" si="120"/>
        <v>Economico</v>
      </c>
      <c r="U583">
        <f>VLOOKUP(T583,TABLAS!$J$4:$L$9,3,FALSE)</f>
        <v>1320</v>
      </c>
      <c r="V583">
        <f t="shared" si="129"/>
        <v>2026</v>
      </c>
      <c r="W583" t="str">
        <f>INICIO!$C$28</f>
        <v>2026</v>
      </c>
      <c r="X583" s="268">
        <f t="shared" si="121"/>
        <v>0</v>
      </c>
      <c r="Y583" s="269" t="str">
        <f>IF(X583&lt;TABLAS!$P$18,TABLAS!$Q$18,IF(X583&lt;TABLAS!$P$19,TABLAS!$Q$19,IF(X583&lt;TABLAS!$P$20,TABLAS!$Q$20,IF(X583&lt;TABLAS!$P$21,TABLAS!$Q$21,IF(X583&lt;TABLAS!$P$22,TABLAS!$Q$22,IF(X583&lt;TABLAS!$P$23,TABLAS!$Q$23,IF(X583&lt;TABLAS!$P$24,TABLAS!$Q$24,IF(X583&lt;TABLAS!$P$25,TABLAS!$Q$25,IF(X583&lt;TABLAS!$P$26,TABLAS!$Q$26,IF(X583&lt;TABLAS!$P$27,TABLAS!$Q$27,IF(X583&gt;=TABLAS!$O$28,TABLAS!$Q$28)))))))))))</f>
        <v>0 a 5</v>
      </c>
      <c r="Z583" s="262">
        <f>VLOOKUP(Y583,TABLAS!$J$18:$K$28,2,FALSE)</f>
        <v>1</v>
      </c>
      <c r="AA583" s="274" t="s">
        <v>262</v>
      </c>
      <c r="AB583" s="262">
        <f>VLOOKUP(AA583,TABLAS!$K$34:$L$39,2,FALSE)</f>
        <v>1</v>
      </c>
      <c r="AC583" s="262" t="str">
        <f>INICIO!$C$11</f>
        <v>ZONA 6</v>
      </c>
      <c r="AD583" s="263">
        <f>VLOOKUP(AC583,TABLAS!$V$18:$W$28,2,FALSE)</f>
        <v>1.1000000000000001</v>
      </c>
      <c r="AE583" s="44"/>
      <c r="AF583" s="44"/>
      <c r="AG583" s="279">
        <f t="shared" si="122"/>
        <v>0</v>
      </c>
      <c r="AH583" s="255">
        <f>IF($AG583&lt;TABLAS!$O$4,TABLAS!$P$4,IF($AG583&lt;TABLAS!$O$5,TABLAS!$P$5,IF($AG583&lt;TABLAS!$O$6,TABLAS!$P$6,IF($AG583&gt;TABLAS!$N$7,TABLAS!$P$7))))</f>
        <v>1</v>
      </c>
      <c r="AI583" s="255">
        <f>VLOOKUP($AH583,TABLAS!$P$4:$R$7,3,FALSE)</f>
        <v>3.4999999999999996E-3</v>
      </c>
      <c r="AJ583" s="255">
        <f>VLOOKUP($AH$3,TABLAS!$P$4:$R$7,2,FALSE)</f>
        <v>0</v>
      </c>
      <c r="AK583" s="280">
        <f t="shared" si="123"/>
        <v>-3.4999999999999996E-3</v>
      </c>
      <c r="AL583" s="44"/>
      <c r="AM583" s="44"/>
      <c r="AN583" s="281">
        <f t="shared" si="124"/>
        <v>0</v>
      </c>
      <c r="AO583" s="44"/>
      <c r="AP583" s="235">
        <f t="shared" si="125"/>
        <v>0</v>
      </c>
      <c r="AQ583" s="44"/>
      <c r="AR583" s="282">
        <f t="shared" si="126"/>
        <v>0</v>
      </c>
      <c r="AS583" s="283">
        <f t="shared" si="127"/>
        <v>0</v>
      </c>
      <c r="AT583" s="44"/>
      <c r="AU583" s="44"/>
      <c r="AV583" s="44"/>
      <c r="AW583" s="44"/>
      <c r="AX583" s="44"/>
      <c r="AY583" s="44"/>
      <c r="AZ583" s="44"/>
      <c r="BA583" s="44"/>
      <c r="BB583" s="44"/>
      <c r="BC583" s="44"/>
      <c r="BD583" s="44"/>
      <c r="BE583" s="44"/>
      <c r="BF583" s="44"/>
      <c r="BG583" s="44"/>
      <c r="BH583" s="44"/>
    </row>
    <row r="584" spans="1:60" ht="35.1" customHeight="1" thickBot="1" x14ac:dyDescent="0.45">
      <c r="A584" s="41">
        <f t="shared" si="128"/>
        <v>582</v>
      </c>
      <c r="B584" s="42">
        <f>Hoja2!B591</f>
        <v>0</v>
      </c>
      <c r="C584" s="14">
        <f>Hoja2!P591</f>
        <v>0</v>
      </c>
      <c r="D584" s="16">
        <f>Hoja2!C591</f>
        <v>0</v>
      </c>
      <c r="E584" s="15">
        <f>Hoja4!J591</f>
        <v>0</v>
      </c>
      <c r="F584" s="15">
        <f>Hoja4!N591</f>
        <v>0</v>
      </c>
      <c r="G584" s="15"/>
      <c r="H584" s="15">
        <f t="shared" si="117"/>
        <v>0</v>
      </c>
      <c r="I584" s="15">
        <f t="shared" si="118"/>
        <v>0</v>
      </c>
      <c r="J584" s="289" t="s">
        <v>209</v>
      </c>
      <c r="K584" s="44"/>
      <c r="L584" s="44"/>
      <c r="M584" s="44"/>
      <c r="N584" s="44"/>
      <c r="O584" s="44"/>
      <c r="P584" s="44"/>
      <c r="Q584" s="44"/>
      <c r="R584" s="44"/>
      <c r="S584" s="262">
        <f t="shared" si="119"/>
        <v>0</v>
      </c>
      <c r="T584" s="266" t="str">
        <f t="shared" si="120"/>
        <v>Economico</v>
      </c>
      <c r="U584">
        <f>VLOOKUP(T584,TABLAS!$J$4:$L$9,3,FALSE)</f>
        <v>1320</v>
      </c>
      <c r="V584">
        <f t="shared" si="129"/>
        <v>2026</v>
      </c>
      <c r="W584" t="str">
        <f>INICIO!$C$28</f>
        <v>2026</v>
      </c>
      <c r="X584" s="268">
        <f t="shared" si="121"/>
        <v>0</v>
      </c>
      <c r="Y584" s="269" t="str">
        <f>IF(X584&lt;TABLAS!$P$18,TABLAS!$Q$18,IF(X584&lt;TABLAS!$P$19,TABLAS!$Q$19,IF(X584&lt;TABLAS!$P$20,TABLAS!$Q$20,IF(X584&lt;TABLAS!$P$21,TABLAS!$Q$21,IF(X584&lt;TABLAS!$P$22,TABLAS!$Q$22,IF(X584&lt;TABLAS!$P$23,TABLAS!$Q$23,IF(X584&lt;TABLAS!$P$24,TABLAS!$Q$24,IF(X584&lt;TABLAS!$P$25,TABLAS!$Q$25,IF(X584&lt;TABLAS!$P$26,TABLAS!$Q$26,IF(X584&lt;TABLAS!$P$27,TABLAS!$Q$27,IF(X584&gt;=TABLAS!$O$28,TABLAS!$Q$28)))))))))))</f>
        <v>0 a 5</v>
      </c>
      <c r="Z584" s="262">
        <f>VLOOKUP(Y584,TABLAS!$J$18:$K$28,2,FALSE)</f>
        <v>1</v>
      </c>
      <c r="AA584" s="274" t="s">
        <v>262</v>
      </c>
      <c r="AB584" s="262">
        <f>VLOOKUP(AA584,TABLAS!$K$34:$L$39,2,FALSE)</f>
        <v>1</v>
      </c>
      <c r="AC584" s="262" t="str">
        <f>INICIO!$C$11</f>
        <v>ZONA 6</v>
      </c>
      <c r="AD584" s="263">
        <f>VLOOKUP(AC584,TABLAS!$V$18:$W$28,2,FALSE)</f>
        <v>1.1000000000000001</v>
      </c>
      <c r="AE584" s="44"/>
      <c r="AF584" s="44"/>
      <c r="AG584" s="279">
        <f t="shared" si="122"/>
        <v>0</v>
      </c>
      <c r="AH584" s="255">
        <f>IF($AG584&lt;TABLAS!$O$4,TABLAS!$P$4,IF($AG584&lt;TABLAS!$O$5,TABLAS!$P$5,IF($AG584&lt;TABLAS!$O$6,TABLAS!$P$6,IF($AG584&gt;TABLAS!$N$7,TABLAS!$P$7))))</f>
        <v>1</v>
      </c>
      <c r="AI584" s="255">
        <f>VLOOKUP($AH584,TABLAS!$P$4:$R$7,3,FALSE)</f>
        <v>3.4999999999999996E-3</v>
      </c>
      <c r="AJ584" s="255">
        <f>VLOOKUP($AH$3,TABLAS!$P$4:$R$7,2,FALSE)</f>
        <v>0</v>
      </c>
      <c r="AK584" s="280">
        <f t="shared" si="123"/>
        <v>-3.4999999999999996E-3</v>
      </c>
      <c r="AL584" s="44"/>
      <c r="AM584" s="44"/>
      <c r="AN584" s="281">
        <f t="shared" si="124"/>
        <v>0</v>
      </c>
      <c r="AO584" s="44"/>
      <c r="AP584" s="235">
        <f t="shared" si="125"/>
        <v>0</v>
      </c>
      <c r="AQ584" s="44"/>
      <c r="AR584" s="282">
        <f t="shared" si="126"/>
        <v>0</v>
      </c>
      <c r="AS584" s="283">
        <f t="shared" si="127"/>
        <v>0</v>
      </c>
      <c r="AT584" s="44"/>
      <c r="AU584" s="44"/>
      <c r="AV584" s="44"/>
      <c r="AW584" s="44"/>
      <c r="AX584" s="44"/>
      <c r="AY584" s="44"/>
      <c r="AZ584" s="44"/>
      <c r="BA584" s="44"/>
      <c r="BB584" s="44"/>
      <c r="BC584" s="44"/>
      <c r="BD584" s="44"/>
      <c r="BE584" s="44"/>
      <c r="BF584" s="44"/>
      <c r="BG584" s="44"/>
      <c r="BH584" s="44"/>
    </row>
    <row r="585" spans="1:60" ht="35.1" customHeight="1" thickBot="1" x14ac:dyDescent="0.45">
      <c r="A585" s="41">
        <f t="shared" si="128"/>
        <v>583</v>
      </c>
      <c r="B585" s="42">
        <f>Hoja2!B592</f>
        <v>0</v>
      </c>
      <c r="C585" s="14">
        <f>Hoja2!P592</f>
        <v>0</v>
      </c>
      <c r="D585" s="16">
        <f>Hoja2!C592</f>
        <v>0</v>
      </c>
      <c r="E585" s="15">
        <f>Hoja4!J592</f>
        <v>0</v>
      </c>
      <c r="F585" s="15">
        <f>Hoja4!N592</f>
        <v>0</v>
      </c>
      <c r="G585" s="15"/>
      <c r="H585" s="15">
        <f t="shared" si="117"/>
        <v>0</v>
      </c>
      <c r="I585" s="15">
        <f t="shared" si="118"/>
        <v>0</v>
      </c>
      <c r="J585" s="289" t="s">
        <v>209</v>
      </c>
      <c r="K585" s="44"/>
      <c r="L585" s="44"/>
      <c r="M585" s="44"/>
      <c r="N585" s="44"/>
      <c r="O585" s="44"/>
      <c r="P585" s="44"/>
      <c r="Q585" s="44"/>
      <c r="R585" s="44"/>
      <c r="S585" s="262">
        <f t="shared" si="119"/>
        <v>0</v>
      </c>
      <c r="T585" s="266" t="str">
        <f t="shared" si="120"/>
        <v>Economico</v>
      </c>
      <c r="U585">
        <f>VLOOKUP(T585,TABLAS!$J$4:$L$9,3,FALSE)</f>
        <v>1320</v>
      </c>
      <c r="V585">
        <f t="shared" si="129"/>
        <v>2026</v>
      </c>
      <c r="W585" t="str">
        <f>INICIO!$C$28</f>
        <v>2026</v>
      </c>
      <c r="X585" s="268">
        <f t="shared" si="121"/>
        <v>0</v>
      </c>
      <c r="Y585" s="269" t="str">
        <f>IF(X585&lt;TABLAS!$P$18,TABLAS!$Q$18,IF(X585&lt;TABLAS!$P$19,TABLAS!$Q$19,IF(X585&lt;TABLAS!$P$20,TABLAS!$Q$20,IF(X585&lt;TABLAS!$P$21,TABLAS!$Q$21,IF(X585&lt;TABLAS!$P$22,TABLAS!$Q$22,IF(X585&lt;TABLAS!$P$23,TABLAS!$Q$23,IF(X585&lt;TABLAS!$P$24,TABLAS!$Q$24,IF(X585&lt;TABLAS!$P$25,TABLAS!$Q$25,IF(X585&lt;TABLAS!$P$26,TABLAS!$Q$26,IF(X585&lt;TABLAS!$P$27,TABLAS!$Q$27,IF(X585&gt;=TABLAS!$O$28,TABLAS!$Q$28)))))))))))</f>
        <v>0 a 5</v>
      </c>
      <c r="Z585" s="262">
        <f>VLOOKUP(Y585,TABLAS!$J$18:$K$28,2,FALSE)</f>
        <v>1</v>
      </c>
      <c r="AA585" s="274" t="s">
        <v>262</v>
      </c>
      <c r="AB585" s="262">
        <f>VLOOKUP(AA585,TABLAS!$K$34:$L$39,2,FALSE)</f>
        <v>1</v>
      </c>
      <c r="AC585" s="262" t="str">
        <f>INICIO!$C$11</f>
        <v>ZONA 6</v>
      </c>
      <c r="AD585" s="263">
        <f>VLOOKUP(AC585,TABLAS!$V$18:$W$28,2,FALSE)</f>
        <v>1.1000000000000001</v>
      </c>
      <c r="AE585" s="44"/>
      <c r="AF585" s="44"/>
      <c r="AG585" s="279">
        <f t="shared" si="122"/>
        <v>0</v>
      </c>
      <c r="AH585" s="255">
        <f>IF($AG585&lt;TABLAS!$O$4,TABLAS!$P$4,IF($AG585&lt;TABLAS!$O$5,TABLAS!$P$5,IF($AG585&lt;TABLAS!$O$6,TABLAS!$P$6,IF($AG585&gt;TABLAS!$N$7,TABLAS!$P$7))))</f>
        <v>1</v>
      </c>
      <c r="AI585" s="255">
        <f>VLOOKUP($AH585,TABLAS!$P$4:$R$7,3,FALSE)</f>
        <v>3.4999999999999996E-3</v>
      </c>
      <c r="AJ585" s="255">
        <f>VLOOKUP($AH$3,TABLAS!$P$4:$R$7,2,FALSE)</f>
        <v>0</v>
      </c>
      <c r="AK585" s="280">
        <f t="shared" si="123"/>
        <v>-3.4999999999999996E-3</v>
      </c>
      <c r="AL585" s="44"/>
      <c r="AM585" s="44"/>
      <c r="AN585" s="281">
        <f t="shared" si="124"/>
        <v>0</v>
      </c>
      <c r="AO585" s="44"/>
      <c r="AP585" s="235">
        <f t="shared" si="125"/>
        <v>0</v>
      </c>
      <c r="AQ585" s="44"/>
      <c r="AR585" s="282">
        <f t="shared" si="126"/>
        <v>0</v>
      </c>
      <c r="AS585" s="283">
        <f t="shared" si="127"/>
        <v>0</v>
      </c>
      <c r="AT585" s="44"/>
      <c r="AU585" s="44"/>
      <c r="AV585" s="44"/>
      <c r="AW585" s="44"/>
      <c r="AX585" s="44"/>
      <c r="AY585" s="44"/>
      <c r="AZ585" s="44"/>
      <c r="BA585" s="44"/>
      <c r="BB585" s="44"/>
      <c r="BC585" s="44"/>
      <c r="BD585" s="44"/>
      <c r="BE585" s="44"/>
      <c r="BF585" s="44"/>
      <c r="BG585" s="44"/>
      <c r="BH585" s="44"/>
    </row>
    <row r="586" spans="1:60" ht="35.1" customHeight="1" thickBot="1" x14ac:dyDescent="0.45">
      <c r="A586" s="41">
        <f t="shared" si="128"/>
        <v>584</v>
      </c>
      <c r="B586" s="42">
        <f>Hoja2!B593</f>
        <v>0</v>
      </c>
      <c r="C586" s="14">
        <f>Hoja2!P593</f>
        <v>0</v>
      </c>
      <c r="D586" s="16">
        <f>Hoja2!C593</f>
        <v>0</v>
      </c>
      <c r="E586" s="15">
        <f>Hoja4!J593</f>
        <v>0</v>
      </c>
      <c r="F586" s="15">
        <f>Hoja4!N593</f>
        <v>0</v>
      </c>
      <c r="G586" s="15"/>
      <c r="H586" s="15">
        <f t="shared" si="117"/>
        <v>0</v>
      </c>
      <c r="I586" s="15">
        <f t="shared" si="118"/>
        <v>0</v>
      </c>
      <c r="J586" s="289" t="s">
        <v>209</v>
      </c>
      <c r="K586" s="44"/>
      <c r="L586" s="44"/>
      <c r="M586" s="44"/>
      <c r="N586" s="44"/>
      <c r="O586" s="44"/>
      <c r="P586" s="44"/>
      <c r="Q586" s="44"/>
      <c r="R586" s="44"/>
      <c r="S586" s="262">
        <f t="shared" si="119"/>
        <v>0</v>
      </c>
      <c r="T586" s="266" t="str">
        <f t="shared" si="120"/>
        <v>Economico</v>
      </c>
      <c r="U586">
        <f>VLOOKUP(T586,TABLAS!$J$4:$L$9,3,FALSE)</f>
        <v>1320</v>
      </c>
      <c r="V586">
        <f t="shared" si="129"/>
        <v>2026</v>
      </c>
      <c r="W586" t="str">
        <f>INICIO!$C$28</f>
        <v>2026</v>
      </c>
      <c r="X586" s="268">
        <f t="shared" si="121"/>
        <v>0</v>
      </c>
      <c r="Y586" s="269" t="str">
        <f>IF(X586&lt;TABLAS!$P$18,TABLAS!$Q$18,IF(X586&lt;TABLAS!$P$19,TABLAS!$Q$19,IF(X586&lt;TABLAS!$P$20,TABLAS!$Q$20,IF(X586&lt;TABLAS!$P$21,TABLAS!$Q$21,IF(X586&lt;TABLAS!$P$22,TABLAS!$Q$22,IF(X586&lt;TABLAS!$P$23,TABLAS!$Q$23,IF(X586&lt;TABLAS!$P$24,TABLAS!$Q$24,IF(X586&lt;TABLAS!$P$25,TABLAS!$Q$25,IF(X586&lt;TABLAS!$P$26,TABLAS!$Q$26,IF(X586&lt;TABLAS!$P$27,TABLAS!$Q$27,IF(X586&gt;=TABLAS!$O$28,TABLAS!$Q$28)))))))))))</f>
        <v>0 a 5</v>
      </c>
      <c r="Z586" s="262">
        <f>VLOOKUP(Y586,TABLAS!$J$18:$K$28,2,FALSE)</f>
        <v>1</v>
      </c>
      <c r="AA586" s="274" t="s">
        <v>262</v>
      </c>
      <c r="AB586" s="262">
        <f>VLOOKUP(AA586,TABLAS!$K$34:$L$39,2,FALSE)</f>
        <v>1</v>
      </c>
      <c r="AC586" s="262" t="str">
        <f>INICIO!$C$11</f>
        <v>ZONA 6</v>
      </c>
      <c r="AD586" s="263">
        <f>VLOOKUP(AC586,TABLAS!$V$18:$W$28,2,FALSE)</f>
        <v>1.1000000000000001</v>
      </c>
      <c r="AE586" s="44"/>
      <c r="AF586" s="44"/>
      <c r="AG586" s="279">
        <f t="shared" si="122"/>
        <v>0</v>
      </c>
      <c r="AH586" s="255">
        <f>IF($AG586&lt;TABLAS!$O$4,TABLAS!$P$4,IF($AG586&lt;TABLAS!$O$5,TABLAS!$P$5,IF($AG586&lt;TABLAS!$O$6,TABLAS!$P$6,IF($AG586&gt;TABLAS!$N$7,TABLAS!$P$7))))</f>
        <v>1</v>
      </c>
      <c r="AI586" s="255">
        <f>VLOOKUP($AH586,TABLAS!$P$4:$R$7,3,FALSE)</f>
        <v>3.4999999999999996E-3</v>
      </c>
      <c r="AJ586" s="255">
        <f>VLOOKUP($AH$3,TABLAS!$P$4:$R$7,2,FALSE)</f>
        <v>0</v>
      </c>
      <c r="AK586" s="280">
        <f t="shared" si="123"/>
        <v>-3.4999999999999996E-3</v>
      </c>
      <c r="AL586" s="44"/>
      <c r="AM586" s="44"/>
      <c r="AN586" s="281">
        <f t="shared" si="124"/>
        <v>0</v>
      </c>
      <c r="AO586" s="44"/>
      <c r="AP586" s="235">
        <f t="shared" si="125"/>
        <v>0</v>
      </c>
      <c r="AQ586" s="44"/>
      <c r="AR586" s="282">
        <f t="shared" si="126"/>
        <v>0</v>
      </c>
      <c r="AS586" s="283">
        <f t="shared" si="127"/>
        <v>0</v>
      </c>
      <c r="AT586" s="44"/>
      <c r="AU586" s="44"/>
      <c r="AV586" s="44"/>
      <c r="AW586" s="44"/>
      <c r="AX586" s="44"/>
      <c r="AY586" s="44"/>
      <c r="AZ586" s="44"/>
      <c r="BA586" s="44"/>
      <c r="BB586" s="44"/>
      <c r="BC586" s="44"/>
      <c r="BD586" s="44"/>
      <c r="BE586" s="44"/>
      <c r="BF586" s="44"/>
      <c r="BG586" s="44"/>
      <c r="BH586" s="44"/>
    </row>
    <row r="587" spans="1:60" ht="35.1" customHeight="1" thickBot="1" x14ac:dyDescent="0.45">
      <c r="A587" s="22">
        <f t="shared" si="128"/>
        <v>585</v>
      </c>
      <c r="B587" s="43">
        <f>Hoja2!B594</f>
        <v>0</v>
      </c>
      <c r="C587" s="38">
        <f>Hoja2!P594</f>
        <v>0</v>
      </c>
      <c r="D587" s="39">
        <f>Hoja2!C594</f>
        <v>0</v>
      </c>
      <c r="E587" s="40">
        <f>Hoja4!J594</f>
        <v>0</v>
      </c>
      <c r="F587" s="40">
        <f>Hoja4!N594</f>
        <v>0</v>
      </c>
      <c r="G587" s="40"/>
      <c r="H587" s="40">
        <f t="shared" si="117"/>
        <v>0</v>
      </c>
      <c r="I587" s="40">
        <f t="shared" si="118"/>
        <v>0</v>
      </c>
      <c r="J587" s="290" t="s">
        <v>209</v>
      </c>
      <c r="K587" s="44"/>
      <c r="L587" s="44"/>
      <c r="M587" s="44"/>
      <c r="N587" s="44"/>
      <c r="O587" s="44"/>
      <c r="P587" s="44"/>
      <c r="Q587" s="44"/>
      <c r="R587" s="44"/>
      <c r="S587" s="262">
        <f t="shared" si="119"/>
        <v>0</v>
      </c>
      <c r="T587" s="266" t="str">
        <f t="shared" si="120"/>
        <v>Economico</v>
      </c>
      <c r="U587">
        <f>VLOOKUP(T587,TABLAS!$J$4:$L$9,3,FALSE)</f>
        <v>1320</v>
      </c>
      <c r="V587">
        <f t="shared" si="129"/>
        <v>2026</v>
      </c>
      <c r="W587" t="str">
        <f>INICIO!$C$28</f>
        <v>2026</v>
      </c>
      <c r="X587" s="268">
        <f t="shared" si="121"/>
        <v>0</v>
      </c>
      <c r="Y587" s="269" t="str">
        <f>IF(X587&lt;TABLAS!$P$18,TABLAS!$Q$18,IF(X587&lt;TABLAS!$P$19,TABLAS!$Q$19,IF(X587&lt;TABLAS!$P$20,TABLAS!$Q$20,IF(X587&lt;TABLAS!$P$21,TABLAS!$Q$21,IF(X587&lt;TABLAS!$P$22,TABLAS!$Q$22,IF(X587&lt;TABLAS!$P$23,TABLAS!$Q$23,IF(X587&lt;TABLAS!$P$24,TABLAS!$Q$24,IF(X587&lt;TABLAS!$P$25,TABLAS!$Q$25,IF(X587&lt;TABLAS!$P$26,TABLAS!$Q$26,IF(X587&lt;TABLAS!$P$27,TABLAS!$Q$27,IF(X587&gt;=TABLAS!$O$28,TABLAS!$Q$28)))))))))))</f>
        <v>0 a 5</v>
      </c>
      <c r="Z587" s="262">
        <f>VLOOKUP(Y587,TABLAS!$J$18:$K$28,2,FALSE)</f>
        <v>1</v>
      </c>
      <c r="AA587" s="274" t="s">
        <v>262</v>
      </c>
      <c r="AB587" s="262">
        <f>VLOOKUP(AA587,TABLAS!$K$34:$L$39,2,FALSE)</f>
        <v>1</v>
      </c>
      <c r="AC587" s="262" t="str">
        <f>INICIO!$C$11</f>
        <v>ZONA 6</v>
      </c>
      <c r="AD587" s="263">
        <f>VLOOKUP(AC587,TABLAS!$V$18:$W$28,2,FALSE)</f>
        <v>1.1000000000000001</v>
      </c>
      <c r="AE587" s="44"/>
      <c r="AF587" s="44"/>
      <c r="AG587" s="279">
        <f t="shared" si="122"/>
        <v>0</v>
      </c>
      <c r="AH587" s="255">
        <f>IF($AG587&lt;TABLAS!$O$4,TABLAS!$P$4,IF($AG587&lt;TABLAS!$O$5,TABLAS!$P$5,IF($AG587&lt;TABLAS!$O$6,TABLAS!$P$6,IF($AG587&gt;TABLAS!$N$7,TABLAS!$P$7))))</f>
        <v>1</v>
      </c>
      <c r="AI587" s="255">
        <f>VLOOKUP($AH587,TABLAS!$P$4:$R$7,3,FALSE)</f>
        <v>3.4999999999999996E-3</v>
      </c>
      <c r="AJ587" s="255">
        <f>VLOOKUP($AH$3,TABLAS!$P$4:$R$7,2,FALSE)</f>
        <v>0</v>
      </c>
      <c r="AK587" s="280">
        <f t="shared" si="123"/>
        <v>-3.4999999999999996E-3</v>
      </c>
      <c r="AL587" s="44"/>
      <c r="AM587" s="44"/>
      <c r="AN587" s="281">
        <f t="shared" si="124"/>
        <v>0</v>
      </c>
      <c r="AO587" s="44"/>
      <c r="AP587" s="235">
        <f t="shared" si="125"/>
        <v>0</v>
      </c>
      <c r="AQ587" s="44"/>
      <c r="AR587" s="282">
        <f t="shared" si="126"/>
        <v>0</v>
      </c>
      <c r="AS587" s="283">
        <f t="shared" si="127"/>
        <v>0</v>
      </c>
      <c r="AT587" s="44"/>
      <c r="AU587" s="44"/>
      <c r="AV587" s="44"/>
      <c r="AW587" s="44"/>
      <c r="AX587" s="44"/>
      <c r="AY587" s="44"/>
      <c r="AZ587" s="44"/>
      <c r="BA587" s="44"/>
      <c r="BB587" s="44"/>
      <c r="BC587" s="44"/>
      <c r="BD587" s="44"/>
      <c r="BE587" s="44"/>
      <c r="BF587" s="44"/>
      <c r="BG587" s="44"/>
      <c r="BH587" s="44"/>
    </row>
    <row r="588" spans="1:60" ht="35.1" customHeight="1" thickBot="1" x14ac:dyDescent="0.45">
      <c r="A588" s="41">
        <f t="shared" si="128"/>
        <v>586</v>
      </c>
      <c r="B588" s="42">
        <f>Hoja2!B595</f>
        <v>0</v>
      </c>
      <c r="C588" s="14">
        <f>Hoja2!P595</f>
        <v>0</v>
      </c>
      <c r="D588" s="16">
        <f>Hoja2!C595</f>
        <v>0</v>
      </c>
      <c r="E588" s="15">
        <f>Hoja4!J595</f>
        <v>0</v>
      </c>
      <c r="F588" s="15">
        <f>Hoja4!N595</f>
        <v>0</v>
      </c>
      <c r="G588" s="15"/>
      <c r="H588" s="15">
        <f t="shared" si="117"/>
        <v>0</v>
      </c>
      <c r="I588" s="15">
        <f t="shared" si="118"/>
        <v>0</v>
      </c>
      <c r="J588" s="289" t="s">
        <v>209</v>
      </c>
      <c r="K588" s="44"/>
      <c r="L588" s="44"/>
      <c r="M588" s="44"/>
      <c r="N588" s="44"/>
      <c r="O588" s="44"/>
      <c r="P588" s="44"/>
      <c r="Q588" s="44"/>
      <c r="R588" s="44"/>
      <c r="S588" s="262">
        <f t="shared" si="119"/>
        <v>0</v>
      </c>
      <c r="T588" s="266" t="str">
        <f t="shared" si="120"/>
        <v>Economico</v>
      </c>
      <c r="U588">
        <f>VLOOKUP(T588,TABLAS!$J$4:$L$9,3,FALSE)</f>
        <v>1320</v>
      </c>
      <c r="V588">
        <f t="shared" si="129"/>
        <v>2026</v>
      </c>
      <c r="W588" t="str">
        <f>INICIO!$C$28</f>
        <v>2026</v>
      </c>
      <c r="X588" s="268">
        <f t="shared" si="121"/>
        <v>0</v>
      </c>
      <c r="Y588" s="269" t="str">
        <f>IF(X588&lt;TABLAS!$P$18,TABLAS!$Q$18,IF(X588&lt;TABLAS!$P$19,TABLAS!$Q$19,IF(X588&lt;TABLAS!$P$20,TABLAS!$Q$20,IF(X588&lt;TABLAS!$P$21,TABLAS!$Q$21,IF(X588&lt;TABLAS!$P$22,TABLAS!$Q$22,IF(X588&lt;TABLAS!$P$23,TABLAS!$Q$23,IF(X588&lt;TABLAS!$P$24,TABLAS!$Q$24,IF(X588&lt;TABLAS!$P$25,TABLAS!$Q$25,IF(X588&lt;TABLAS!$P$26,TABLAS!$Q$26,IF(X588&lt;TABLAS!$P$27,TABLAS!$Q$27,IF(X588&gt;=TABLAS!$O$28,TABLAS!$Q$28)))))))))))</f>
        <v>0 a 5</v>
      </c>
      <c r="Z588" s="262">
        <f>VLOOKUP(Y588,TABLAS!$J$18:$K$28,2,FALSE)</f>
        <v>1</v>
      </c>
      <c r="AA588" s="274" t="s">
        <v>262</v>
      </c>
      <c r="AB588" s="262">
        <f>VLOOKUP(AA588,TABLAS!$K$34:$L$39,2,FALSE)</f>
        <v>1</v>
      </c>
      <c r="AC588" s="262" t="str">
        <f>INICIO!$C$11</f>
        <v>ZONA 6</v>
      </c>
      <c r="AD588" s="263">
        <f>VLOOKUP(AC588,TABLAS!$V$18:$W$28,2,FALSE)</f>
        <v>1.1000000000000001</v>
      </c>
      <c r="AE588" s="44"/>
      <c r="AF588" s="44"/>
      <c r="AG588" s="279">
        <f t="shared" si="122"/>
        <v>0</v>
      </c>
      <c r="AH588" s="255">
        <f>IF($AG588&lt;TABLAS!$O$4,TABLAS!$P$4,IF($AG588&lt;TABLAS!$O$5,TABLAS!$P$5,IF($AG588&lt;TABLAS!$O$6,TABLAS!$P$6,IF($AG588&gt;TABLAS!$N$7,TABLAS!$P$7))))</f>
        <v>1</v>
      </c>
      <c r="AI588" s="255">
        <f>VLOOKUP($AH588,TABLAS!$P$4:$R$7,3,FALSE)</f>
        <v>3.4999999999999996E-3</v>
      </c>
      <c r="AJ588" s="255">
        <f>VLOOKUP($AH$3,TABLAS!$P$4:$R$7,2,FALSE)</f>
        <v>0</v>
      </c>
      <c r="AK588" s="280">
        <f t="shared" si="123"/>
        <v>-3.4999999999999996E-3</v>
      </c>
      <c r="AL588" s="44"/>
      <c r="AM588" s="44"/>
      <c r="AN588" s="281">
        <f t="shared" si="124"/>
        <v>0</v>
      </c>
      <c r="AO588" s="44"/>
      <c r="AP588" s="235">
        <f t="shared" si="125"/>
        <v>0</v>
      </c>
      <c r="AQ588" s="44"/>
      <c r="AR588" s="282">
        <f t="shared" si="126"/>
        <v>0</v>
      </c>
      <c r="AS588" s="283">
        <f t="shared" si="127"/>
        <v>0</v>
      </c>
      <c r="AT588" s="44"/>
      <c r="AU588" s="44"/>
      <c r="AV588" s="44"/>
      <c r="AW588" s="44"/>
      <c r="AX588" s="44"/>
      <c r="AY588" s="44"/>
      <c r="AZ588" s="44"/>
      <c r="BA588" s="44"/>
      <c r="BB588" s="44"/>
      <c r="BC588" s="44"/>
      <c r="BD588" s="44"/>
      <c r="BE588" s="44"/>
      <c r="BF588" s="44"/>
      <c r="BG588" s="44"/>
      <c r="BH588" s="44"/>
    </row>
    <row r="589" spans="1:60" ht="35.1" customHeight="1" thickBot="1" x14ac:dyDescent="0.45">
      <c r="A589" s="41">
        <f t="shared" si="128"/>
        <v>587</v>
      </c>
      <c r="B589" s="42">
        <f>Hoja2!B596</f>
        <v>0</v>
      </c>
      <c r="C589" s="14">
        <f>Hoja2!P596</f>
        <v>0</v>
      </c>
      <c r="D589" s="16">
        <f>Hoja2!C596</f>
        <v>0</v>
      </c>
      <c r="E589" s="15">
        <f>Hoja4!J596</f>
        <v>0</v>
      </c>
      <c r="F589" s="15">
        <f>Hoja4!N596</f>
        <v>0</v>
      </c>
      <c r="G589" s="15"/>
      <c r="H589" s="15">
        <f t="shared" si="117"/>
        <v>0</v>
      </c>
      <c r="I589" s="15">
        <f t="shared" si="118"/>
        <v>0</v>
      </c>
      <c r="J589" s="289" t="s">
        <v>209</v>
      </c>
      <c r="K589" s="44"/>
      <c r="L589" s="44"/>
      <c r="M589" s="44"/>
      <c r="N589" s="44"/>
      <c r="O589" s="44"/>
      <c r="P589" s="44"/>
      <c r="Q589" s="44"/>
      <c r="R589" s="44"/>
      <c r="S589" s="262">
        <f t="shared" si="119"/>
        <v>0</v>
      </c>
      <c r="T589" s="266" t="str">
        <f t="shared" si="120"/>
        <v>Economico</v>
      </c>
      <c r="U589">
        <f>VLOOKUP(T589,TABLAS!$J$4:$L$9,3,FALSE)</f>
        <v>1320</v>
      </c>
      <c r="V589">
        <f t="shared" si="129"/>
        <v>2026</v>
      </c>
      <c r="W589" t="str">
        <f>INICIO!$C$28</f>
        <v>2026</v>
      </c>
      <c r="X589" s="268">
        <f t="shared" si="121"/>
        <v>0</v>
      </c>
      <c r="Y589" s="269" t="str">
        <f>IF(X589&lt;TABLAS!$P$18,TABLAS!$Q$18,IF(X589&lt;TABLAS!$P$19,TABLAS!$Q$19,IF(X589&lt;TABLAS!$P$20,TABLAS!$Q$20,IF(X589&lt;TABLAS!$P$21,TABLAS!$Q$21,IF(X589&lt;TABLAS!$P$22,TABLAS!$Q$22,IF(X589&lt;TABLAS!$P$23,TABLAS!$Q$23,IF(X589&lt;TABLAS!$P$24,TABLAS!$Q$24,IF(X589&lt;TABLAS!$P$25,TABLAS!$Q$25,IF(X589&lt;TABLAS!$P$26,TABLAS!$Q$26,IF(X589&lt;TABLAS!$P$27,TABLAS!$Q$27,IF(X589&gt;=TABLAS!$O$28,TABLAS!$Q$28)))))))))))</f>
        <v>0 a 5</v>
      </c>
      <c r="Z589" s="262">
        <f>VLOOKUP(Y589,TABLAS!$J$18:$K$28,2,FALSE)</f>
        <v>1</v>
      </c>
      <c r="AA589" s="274" t="s">
        <v>262</v>
      </c>
      <c r="AB589" s="262">
        <f>VLOOKUP(AA589,TABLAS!$K$34:$L$39,2,FALSE)</f>
        <v>1</v>
      </c>
      <c r="AC589" s="262" t="str">
        <f>INICIO!$C$11</f>
        <v>ZONA 6</v>
      </c>
      <c r="AD589" s="263">
        <f>VLOOKUP(AC589,TABLAS!$V$18:$W$28,2,FALSE)</f>
        <v>1.1000000000000001</v>
      </c>
      <c r="AE589" s="44"/>
      <c r="AF589" s="44"/>
      <c r="AG589" s="279">
        <f t="shared" si="122"/>
        <v>0</v>
      </c>
      <c r="AH589" s="255">
        <f>IF($AG589&lt;TABLAS!$O$4,TABLAS!$P$4,IF($AG589&lt;TABLAS!$O$5,TABLAS!$P$5,IF($AG589&lt;TABLAS!$O$6,TABLAS!$P$6,IF($AG589&gt;TABLAS!$N$7,TABLAS!$P$7))))</f>
        <v>1</v>
      </c>
      <c r="AI589" s="255">
        <f>VLOOKUP($AH589,TABLAS!$P$4:$R$7,3,FALSE)</f>
        <v>3.4999999999999996E-3</v>
      </c>
      <c r="AJ589" s="255">
        <f>VLOOKUP($AH$3,TABLAS!$P$4:$R$7,2,FALSE)</f>
        <v>0</v>
      </c>
      <c r="AK589" s="280">
        <f t="shared" si="123"/>
        <v>-3.4999999999999996E-3</v>
      </c>
      <c r="AL589" s="44"/>
      <c r="AM589" s="44"/>
      <c r="AN589" s="281">
        <f t="shared" si="124"/>
        <v>0</v>
      </c>
      <c r="AO589" s="44"/>
      <c r="AP589" s="235">
        <f t="shared" si="125"/>
        <v>0</v>
      </c>
      <c r="AQ589" s="44"/>
      <c r="AR589" s="282">
        <f t="shared" si="126"/>
        <v>0</v>
      </c>
      <c r="AS589" s="283">
        <f t="shared" si="127"/>
        <v>0</v>
      </c>
      <c r="AT589" s="44"/>
      <c r="AU589" s="44"/>
      <c r="AV589" s="44"/>
      <c r="AW589" s="44"/>
      <c r="AX589" s="44"/>
      <c r="AY589" s="44"/>
      <c r="AZ589" s="44"/>
      <c r="BA589" s="44"/>
      <c r="BB589" s="44"/>
      <c r="BC589" s="44"/>
      <c r="BD589" s="44"/>
      <c r="BE589" s="44"/>
      <c r="BF589" s="44"/>
      <c r="BG589" s="44"/>
      <c r="BH589" s="44"/>
    </row>
    <row r="590" spans="1:60" ht="35.1" customHeight="1" thickBot="1" x14ac:dyDescent="0.45">
      <c r="A590" s="41">
        <f t="shared" si="128"/>
        <v>588</v>
      </c>
      <c r="B590" s="42">
        <f>Hoja2!B597</f>
        <v>0</v>
      </c>
      <c r="C590" s="14">
        <f>Hoja2!P597</f>
        <v>0</v>
      </c>
      <c r="D590" s="16">
        <f>Hoja2!C597</f>
        <v>0</v>
      </c>
      <c r="E590" s="15">
        <f>Hoja4!J597</f>
        <v>0</v>
      </c>
      <c r="F590" s="15">
        <f>Hoja4!N597</f>
        <v>0</v>
      </c>
      <c r="G590" s="15"/>
      <c r="H590" s="15">
        <f t="shared" si="117"/>
        <v>0</v>
      </c>
      <c r="I590" s="15">
        <f t="shared" si="118"/>
        <v>0</v>
      </c>
      <c r="J590" s="289" t="s">
        <v>209</v>
      </c>
      <c r="K590" s="44"/>
      <c r="L590" s="44"/>
      <c r="M590" s="44"/>
      <c r="N590" s="44"/>
      <c r="O590" s="44"/>
      <c r="P590" s="44"/>
      <c r="Q590" s="44"/>
      <c r="R590" s="44"/>
      <c r="S590" s="262">
        <f t="shared" si="119"/>
        <v>0</v>
      </c>
      <c r="T590" s="266" t="str">
        <f t="shared" si="120"/>
        <v>Economico</v>
      </c>
      <c r="U590">
        <f>VLOOKUP(T590,TABLAS!$J$4:$L$9,3,FALSE)</f>
        <v>1320</v>
      </c>
      <c r="V590">
        <f t="shared" si="129"/>
        <v>2026</v>
      </c>
      <c r="W590" t="str">
        <f>INICIO!$C$28</f>
        <v>2026</v>
      </c>
      <c r="X590" s="268">
        <f t="shared" si="121"/>
        <v>0</v>
      </c>
      <c r="Y590" s="269" t="str">
        <f>IF(X590&lt;TABLAS!$P$18,TABLAS!$Q$18,IF(X590&lt;TABLAS!$P$19,TABLAS!$Q$19,IF(X590&lt;TABLAS!$P$20,TABLAS!$Q$20,IF(X590&lt;TABLAS!$P$21,TABLAS!$Q$21,IF(X590&lt;TABLAS!$P$22,TABLAS!$Q$22,IF(X590&lt;TABLAS!$P$23,TABLAS!$Q$23,IF(X590&lt;TABLAS!$P$24,TABLAS!$Q$24,IF(X590&lt;TABLAS!$P$25,TABLAS!$Q$25,IF(X590&lt;TABLAS!$P$26,TABLAS!$Q$26,IF(X590&lt;TABLAS!$P$27,TABLAS!$Q$27,IF(X590&gt;=TABLAS!$O$28,TABLAS!$Q$28)))))))))))</f>
        <v>0 a 5</v>
      </c>
      <c r="Z590" s="262">
        <f>VLOOKUP(Y590,TABLAS!$J$18:$K$28,2,FALSE)</f>
        <v>1</v>
      </c>
      <c r="AA590" s="274" t="s">
        <v>262</v>
      </c>
      <c r="AB590" s="262">
        <f>VLOOKUP(AA590,TABLAS!$K$34:$L$39,2,FALSE)</f>
        <v>1</v>
      </c>
      <c r="AC590" s="262" t="str">
        <f>INICIO!$C$11</f>
        <v>ZONA 6</v>
      </c>
      <c r="AD590" s="263">
        <f>VLOOKUP(AC590,TABLAS!$V$18:$W$28,2,FALSE)</f>
        <v>1.1000000000000001</v>
      </c>
      <c r="AE590" s="44"/>
      <c r="AF590" s="44"/>
      <c r="AG590" s="279">
        <f t="shared" si="122"/>
        <v>0</v>
      </c>
      <c r="AH590" s="255">
        <f>IF($AG590&lt;TABLAS!$O$4,TABLAS!$P$4,IF($AG590&lt;TABLAS!$O$5,TABLAS!$P$5,IF($AG590&lt;TABLAS!$O$6,TABLAS!$P$6,IF($AG590&gt;TABLAS!$N$7,TABLAS!$P$7))))</f>
        <v>1</v>
      </c>
      <c r="AI590" s="255">
        <f>VLOOKUP($AH590,TABLAS!$P$4:$R$7,3,FALSE)</f>
        <v>3.4999999999999996E-3</v>
      </c>
      <c r="AJ590" s="255">
        <f>VLOOKUP($AH$3,TABLAS!$P$4:$R$7,2,FALSE)</f>
        <v>0</v>
      </c>
      <c r="AK590" s="280">
        <f t="shared" si="123"/>
        <v>-3.4999999999999996E-3</v>
      </c>
      <c r="AL590" s="44"/>
      <c r="AM590" s="44"/>
      <c r="AN590" s="281">
        <f t="shared" si="124"/>
        <v>0</v>
      </c>
      <c r="AO590" s="44"/>
      <c r="AP590" s="235">
        <f t="shared" si="125"/>
        <v>0</v>
      </c>
      <c r="AQ590" s="44"/>
      <c r="AR590" s="282">
        <f t="shared" si="126"/>
        <v>0</v>
      </c>
      <c r="AS590" s="283">
        <f t="shared" si="127"/>
        <v>0</v>
      </c>
      <c r="AT590" s="44"/>
      <c r="AU590" s="44"/>
      <c r="AV590" s="44"/>
      <c r="AW590" s="44"/>
      <c r="AX590" s="44"/>
      <c r="AY590" s="44"/>
      <c r="AZ590" s="44"/>
      <c r="BA590" s="44"/>
      <c r="BB590" s="44"/>
      <c r="BC590" s="44"/>
      <c r="BD590" s="44"/>
      <c r="BE590" s="44"/>
      <c r="BF590" s="44"/>
      <c r="BG590" s="44"/>
      <c r="BH590" s="44"/>
    </row>
    <row r="591" spans="1:60" ht="35.1" customHeight="1" thickBot="1" x14ac:dyDescent="0.45">
      <c r="A591" s="41">
        <f t="shared" si="128"/>
        <v>589</v>
      </c>
      <c r="B591" s="42">
        <f>Hoja2!B598</f>
        <v>0</v>
      </c>
      <c r="C591" s="14">
        <f>Hoja2!P598</f>
        <v>0</v>
      </c>
      <c r="D591" s="16">
        <f>Hoja2!C598</f>
        <v>0</v>
      </c>
      <c r="E591" s="15">
        <f>Hoja4!J598</f>
        <v>0</v>
      </c>
      <c r="F591" s="15">
        <f>Hoja4!N598</f>
        <v>0</v>
      </c>
      <c r="G591" s="15"/>
      <c r="H591" s="15">
        <f t="shared" si="117"/>
        <v>0</v>
      </c>
      <c r="I591" s="15">
        <f t="shared" si="118"/>
        <v>0</v>
      </c>
      <c r="J591" s="289" t="s">
        <v>209</v>
      </c>
      <c r="K591" s="44"/>
      <c r="L591" s="44"/>
      <c r="M591" s="44"/>
      <c r="N591" s="44"/>
      <c r="O591" s="44"/>
      <c r="P591" s="44"/>
      <c r="Q591" s="44"/>
      <c r="R591" s="44"/>
      <c r="S591" s="262">
        <f t="shared" si="119"/>
        <v>0</v>
      </c>
      <c r="T591" s="266" t="str">
        <f t="shared" si="120"/>
        <v>Economico</v>
      </c>
      <c r="U591">
        <f>VLOOKUP(T591,TABLAS!$J$4:$L$9,3,FALSE)</f>
        <v>1320</v>
      </c>
      <c r="V591">
        <f t="shared" si="129"/>
        <v>2026</v>
      </c>
      <c r="W591" t="str">
        <f>INICIO!$C$28</f>
        <v>2026</v>
      </c>
      <c r="X591" s="268">
        <f t="shared" si="121"/>
        <v>0</v>
      </c>
      <c r="Y591" s="269" t="str">
        <f>IF(X591&lt;TABLAS!$P$18,TABLAS!$Q$18,IF(X591&lt;TABLAS!$P$19,TABLAS!$Q$19,IF(X591&lt;TABLAS!$P$20,TABLAS!$Q$20,IF(X591&lt;TABLAS!$P$21,TABLAS!$Q$21,IF(X591&lt;TABLAS!$P$22,TABLAS!$Q$22,IF(X591&lt;TABLAS!$P$23,TABLAS!$Q$23,IF(X591&lt;TABLAS!$P$24,TABLAS!$Q$24,IF(X591&lt;TABLAS!$P$25,TABLAS!$Q$25,IF(X591&lt;TABLAS!$P$26,TABLAS!$Q$26,IF(X591&lt;TABLAS!$P$27,TABLAS!$Q$27,IF(X591&gt;=TABLAS!$O$28,TABLAS!$Q$28)))))))))))</f>
        <v>0 a 5</v>
      </c>
      <c r="Z591" s="262">
        <f>VLOOKUP(Y591,TABLAS!$J$18:$K$28,2,FALSE)</f>
        <v>1</v>
      </c>
      <c r="AA591" s="274" t="s">
        <v>262</v>
      </c>
      <c r="AB591" s="262">
        <f>VLOOKUP(AA591,TABLAS!$K$34:$L$39,2,FALSE)</f>
        <v>1</v>
      </c>
      <c r="AC591" s="262" t="str">
        <f>INICIO!$C$11</f>
        <v>ZONA 6</v>
      </c>
      <c r="AD591" s="263">
        <f>VLOOKUP(AC591,TABLAS!$V$18:$W$28,2,FALSE)</f>
        <v>1.1000000000000001</v>
      </c>
      <c r="AE591" s="44"/>
      <c r="AF591" s="44"/>
      <c r="AG591" s="279">
        <f t="shared" si="122"/>
        <v>0</v>
      </c>
      <c r="AH591" s="255">
        <f>IF($AG591&lt;TABLAS!$O$4,TABLAS!$P$4,IF($AG591&lt;TABLAS!$O$5,TABLAS!$P$5,IF($AG591&lt;TABLAS!$O$6,TABLAS!$P$6,IF($AG591&gt;TABLAS!$N$7,TABLAS!$P$7))))</f>
        <v>1</v>
      </c>
      <c r="AI591" s="255">
        <f>VLOOKUP($AH591,TABLAS!$P$4:$R$7,3,FALSE)</f>
        <v>3.4999999999999996E-3</v>
      </c>
      <c r="AJ591" s="255">
        <f>VLOOKUP($AH$3,TABLAS!$P$4:$R$7,2,FALSE)</f>
        <v>0</v>
      </c>
      <c r="AK591" s="280">
        <f t="shared" si="123"/>
        <v>-3.4999999999999996E-3</v>
      </c>
      <c r="AL591" s="44"/>
      <c r="AM591" s="44"/>
      <c r="AN591" s="281">
        <f t="shared" si="124"/>
        <v>0</v>
      </c>
      <c r="AO591" s="44"/>
      <c r="AP591" s="235">
        <f t="shared" si="125"/>
        <v>0</v>
      </c>
      <c r="AQ591" s="44"/>
      <c r="AR591" s="282">
        <f t="shared" si="126"/>
        <v>0</v>
      </c>
      <c r="AS591" s="283">
        <f t="shared" si="127"/>
        <v>0</v>
      </c>
      <c r="AT591" s="44"/>
      <c r="AU591" s="44"/>
      <c r="AV591" s="44"/>
      <c r="AW591" s="44"/>
      <c r="AX591" s="44"/>
      <c r="AY591" s="44"/>
      <c r="AZ591" s="44"/>
      <c r="BA591" s="44"/>
      <c r="BB591" s="44"/>
      <c r="BC591" s="44"/>
      <c r="BD591" s="44"/>
      <c r="BE591" s="44"/>
      <c r="BF591" s="44"/>
      <c r="BG591" s="44"/>
      <c r="BH591" s="44"/>
    </row>
    <row r="592" spans="1:60" ht="35.1" customHeight="1" thickBot="1" x14ac:dyDescent="0.45">
      <c r="A592" s="22">
        <f t="shared" si="128"/>
        <v>590</v>
      </c>
      <c r="B592" s="43">
        <f>Hoja2!B599</f>
        <v>0</v>
      </c>
      <c r="C592" s="38">
        <f>Hoja2!P599</f>
        <v>0</v>
      </c>
      <c r="D592" s="39">
        <f>Hoja2!C599</f>
        <v>0</v>
      </c>
      <c r="E592" s="40">
        <f>Hoja4!J599</f>
        <v>0</v>
      </c>
      <c r="F592" s="40">
        <f>Hoja4!N599</f>
        <v>0</v>
      </c>
      <c r="G592" s="40"/>
      <c r="H592" s="40">
        <f t="shared" si="117"/>
        <v>0</v>
      </c>
      <c r="I592" s="40">
        <f t="shared" si="118"/>
        <v>0</v>
      </c>
      <c r="J592" s="290" t="s">
        <v>209</v>
      </c>
      <c r="K592" s="44"/>
      <c r="L592" s="44"/>
      <c r="M592" s="44"/>
      <c r="N592" s="44"/>
      <c r="O592" s="44"/>
      <c r="P592" s="44"/>
      <c r="Q592" s="44"/>
      <c r="R592" s="44"/>
      <c r="S592" s="262">
        <f t="shared" si="119"/>
        <v>0</v>
      </c>
      <c r="T592" s="266" t="str">
        <f t="shared" si="120"/>
        <v>Economico</v>
      </c>
      <c r="U592">
        <f>VLOOKUP(T592,TABLAS!$J$4:$L$9,3,FALSE)</f>
        <v>1320</v>
      </c>
      <c r="V592">
        <f t="shared" si="129"/>
        <v>2026</v>
      </c>
      <c r="W592" t="str">
        <f>INICIO!$C$28</f>
        <v>2026</v>
      </c>
      <c r="X592" s="268">
        <f t="shared" si="121"/>
        <v>0</v>
      </c>
      <c r="Y592" s="269" t="str">
        <f>IF(X592&lt;TABLAS!$P$18,TABLAS!$Q$18,IF(X592&lt;TABLAS!$P$19,TABLAS!$Q$19,IF(X592&lt;TABLAS!$P$20,TABLAS!$Q$20,IF(X592&lt;TABLAS!$P$21,TABLAS!$Q$21,IF(X592&lt;TABLAS!$P$22,TABLAS!$Q$22,IF(X592&lt;TABLAS!$P$23,TABLAS!$Q$23,IF(X592&lt;TABLAS!$P$24,TABLAS!$Q$24,IF(X592&lt;TABLAS!$P$25,TABLAS!$Q$25,IF(X592&lt;TABLAS!$P$26,TABLAS!$Q$26,IF(X592&lt;TABLAS!$P$27,TABLAS!$Q$27,IF(X592&gt;=TABLAS!$O$28,TABLAS!$Q$28)))))))))))</f>
        <v>0 a 5</v>
      </c>
      <c r="Z592" s="262">
        <f>VLOOKUP(Y592,TABLAS!$J$18:$K$28,2,FALSE)</f>
        <v>1</v>
      </c>
      <c r="AA592" s="274" t="s">
        <v>262</v>
      </c>
      <c r="AB592" s="262">
        <f>VLOOKUP(AA592,TABLAS!$K$34:$L$39,2,FALSE)</f>
        <v>1</v>
      </c>
      <c r="AC592" s="262" t="str">
        <f>INICIO!$C$11</f>
        <v>ZONA 6</v>
      </c>
      <c r="AD592" s="263">
        <f>VLOOKUP(AC592,TABLAS!$V$18:$W$28,2,FALSE)</f>
        <v>1.1000000000000001</v>
      </c>
      <c r="AE592" s="44"/>
      <c r="AF592" s="44"/>
      <c r="AG592" s="279">
        <f t="shared" si="122"/>
        <v>0</v>
      </c>
      <c r="AH592" s="255">
        <f>IF($AG592&lt;TABLAS!$O$4,TABLAS!$P$4,IF($AG592&lt;TABLAS!$O$5,TABLAS!$P$5,IF($AG592&lt;TABLAS!$O$6,TABLAS!$P$6,IF($AG592&gt;TABLAS!$N$7,TABLAS!$P$7))))</f>
        <v>1</v>
      </c>
      <c r="AI592" s="255">
        <f>VLOOKUP($AH592,TABLAS!$P$4:$R$7,3,FALSE)</f>
        <v>3.4999999999999996E-3</v>
      </c>
      <c r="AJ592" s="255">
        <f>VLOOKUP($AH$3,TABLAS!$P$4:$R$7,2,FALSE)</f>
        <v>0</v>
      </c>
      <c r="AK592" s="280">
        <f t="shared" si="123"/>
        <v>-3.4999999999999996E-3</v>
      </c>
      <c r="AL592" s="44"/>
      <c r="AM592" s="44"/>
      <c r="AN592" s="281">
        <f t="shared" si="124"/>
        <v>0</v>
      </c>
      <c r="AO592" s="44"/>
      <c r="AP592" s="235">
        <f t="shared" si="125"/>
        <v>0</v>
      </c>
      <c r="AQ592" s="44"/>
      <c r="AR592" s="282">
        <f t="shared" si="126"/>
        <v>0</v>
      </c>
      <c r="AS592" s="283">
        <f t="shared" si="127"/>
        <v>0</v>
      </c>
      <c r="AT592" s="44"/>
      <c r="AU592" s="44"/>
      <c r="AV592" s="44"/>
      <c r="AW592" s="44"/>
      <c r="AX592" s="44"/>
      <c r="AY592" s="44"/>
      <c r="AZ592" s="44"/>
      <c r="BA592" s="44"/>
      <c r="BB592" s="44"/>
      <c r="BC592" s="44"/>
      <c r="BD592" s="44"/>
      <c r="BE592" s="44"/>
      <c r="BF592" s="44"/>
      <c r="BG592" s="44"/>
      <c r="BH592" s="44"/>
    </row>
    <row r="593" spans="1:60" ht="35.1" customHeight="1" thickBot="1" x14ac:dyDescent="0.45">
      <c r="A593" s="41">
        <f t="shared" si="128"/>
        <v>591</v>
      </c>
      <c r="B593" s="42">
        <f>Hoja2!B600</f>
        <v>0</v>
      </c>
      <c r="C593" s="14">
        <f>Hoja2!P600</f>
        <v>0</v>
      </c>
      <c r="D593" s="16">
        <f>Hoja2!C600</f>
        <v>0</v>
      </c>
      <c r="E593" s="15">
        <f>Hoja4!J600</f>
        <v>0</v>
      </c>
      <c r="F593" s="15">
        <f>Hoja4!N600</f>
        <v>0</v>
      </c>
      <c r="G593" s="15"/>
      <c r="H593" s="15">
        <f t="shared" si="117"/>
        <v>0</v>
      </c>
      <c r="I593" s="15">
        <f t="shared" si="118"/>
        <v>0</v>
      </c>
      <c r="J593" s="289" t="s">
        <v>209</v>
      </c>
      <c r="K593" s="44"/>
      <c r="L593" s="44"/>
      <c r="M593" s="44"/>
      <c r="N593" s="44"/>
      <c r="O593" s="44"/>
      <c r="P593" s="44"/>
      <c r="Q593" s="44"/>
      <c r="R593" s="44"/>
      <c r="S593" s="262">
        <f t="shared" si="119"/>
        <v>0</v>
      </c>
      <c r="T593" s="266" t="str">
        <f t="shared" si="120"/>
        <v>Economico</v>
      </c>
      <c r="U593">
        <f>VLOOKUP(T593,TABLAS!$J$4:$L$9,3,FALSE)</f>
        <v>1320</v>
      </c>
      <c r="V593">
        <f t="shared" si="129"/>
        <v>2026</v>
      </c>
      <c r="W593" t="str">
        <f>INICIO!$C$28</f>
        <v>2026</v>
      </c>
      <c r="X593" s="268">
        <f t="shared" si="121"/>
        <v>0</v>
      </c>
      <c r="Y593" s="269" t="str">
        <f>IF(X593&lt;TABLAS!$P$18,TABLAS!$Q$18,IF(X593&lt;TABLAS!$P$19,TABLAS!$Q$19,IF(X593&lt;TABLAS!$P$20,TABLAS!$Q$20,IF(X593&lt;TABLAS!$P$21,TABLAS!$Q$21,IF(X593&lt;TABLAS!$P$22,TABLAS!$Q$22,IF(X593&lt;TABLAS!$P$23,TABLAS!$Q$23,IF(X593&lt;TABLAS!$P$24,TABLAS!$Q$24,IF(X593&lt;TABLAS!$P$25,TABLAS!$Q$25,IF(X593&lt;TABLAS!$P$26,TABLAS!$Q$26,IF(X593&lt;TABLAS!$P$27,TABLAS!$Q$27,IF(X593&gt;=TABLAS!$O$28,TABLAS!$Q$28)))))))))))</f>
        <v>0 a 5</v>
      </c>
      <c r="Z593" s="262">
        <f>VLOOKUP(Y593,TABLAS!$J$18:$K$28,2,FALSE)</f>
        <v>1</v>
      </c>
      <c r="AA593" s="274" t="s">
        <v>262</v>
      </c>
      <c r="AB593" s="262">
        <f>VLOOKUP(AA593,TABLAS!$K$34:$L$39,2,FALSE)</f>
        <v>1</v>
      </c>
      <c r="AC593" s="262" t="str">
        <f>INICIO!$C$11</f>
        <v>ZONA 6</v>
      </c>
      <c r="AD593" s="263">
        <f>VLOOKUP(AC593,TABLAS!$V$18:$W$28,2,FALSE)</f>
        <v>1.1000000000000001</v>
      </c>
      <c r="AE593" s="44"/>
      <c r="AF593" s="44"/>
      <c r="AG593" s="279">
        <f t="shared" si="122"/>
        <v>0</v>
      </c>
      <c r="AH593" s="255">
        <f>IF($AG593&lt;TABLAS!$O$4,TABLAS!$P$4,IF($AG593&lt;TABLAS!$O$5,TABLAS!$P$5,IF($AG593&lt;TABLAS!$O$6,TABLAS!$P$6,IF($AG593&gt;TABLAS!$N$7,TABLAS!$P$7))))</f>
        <v>1</v>
      </c>
      <c r="AI593" s="255">
        <f>VLOOKUP($AH593,TABLAS!$P$4:$R$7,3,FALSE)</f>
        <v>3.4999999999999996E-3</v>
      </c>
      <c r="AJ593" s="255">
        <f>VLOOKUP($AH$3,TABLAS!$P$4:$R$7,2,FALSE)</f>
        <v>0</v>
      </c>
      <c r="AK593" s="280">
        <f t="shared" si="123"/>
        <v>-3.4999999999999996E-3</v>
      </c>
      <c r="AL593" s="44"/>
      <c r="AM593" s="44"/>
      <c r="AN593" s="281">
        <f t="shared" si="124"/>
        <v>0</v>
      </c>
      <c r="AO593" s="44"/>
      <c r="AP593" s="235">
        <f t="shared" si="125"/>
        <v>0</v>
      </c>
      <c r="AQ593" s="44"/>
      <c r="AR593" s="282">
        <f t="shared" si="126"/>
        <v>0</v>
      </c>
      <c r="AS593" s="283">
        <f t="shared" si="127"/>
        <v>0</v>
      </c>
      <c r="AT593" s="44"/>
      <c r="AU593" s="44"/>
      <c r="AV593" s="44"/>
      <c r="AW593" s="44"/>
      <c r="AX593" s="44"/>
      <c r="AY593" s="44"/>
      <c r="AZ593" s="44"/>
      <c r="BA593" s="44"/>
      <c r="BB593" s="44"/>
      <c r="BC593" s="44"/>
      <c r="BD593" s="44"/>
      <c r="BE593" s="44"/>
      <c r="BF593" s="44"/>
      <c r="BG593" s="44"/>
      <c r="BH593" s="44"/>
    </row>
    <row r="594" spans="1:60" ht="35.1" customHeight="1" thickBot="1" x14ac:dyDescent="0.45">
      <c r="A594" s="41">
        <f t="shared" si="128"/>
        <v>592</v>
      </c>
      <c r="B594" s="42">
        <f>Hoja2!B601</f>
        <v>0</v>
      </c>
      <c r="C594" s="14">
        <f>Hoja2!P601</f>
        <v>0</v>
      </c>
      <c r="D594" s="16">
        <f>Hoja2!C601</f>
        <v>0</v>
      </c>
      <c r="E594" s="15">
        <f>Hoja4!J601</f>
        <v>0</v>
      </c>
      <c r="F594" s="15">
        <f>Hoja4!N601</f>
        <v>0</v>
      </c>
      <c r="G594" s="15"/>
      <c r="H594" s="15">
        <f t="shared" si="117"/>
        <v>0</v>
      </c>
      <c r="I594" s="15">
        <f t="shared" si="118"/>
        <v>0</v>
      </c>
      <c r="J594" s="289" t="s">
        <v>209</v>
      </c>
      <c r="K594" s="44"/>
      <c r="L594" s="44"/>
      <c r="M594" s="44"/>
      <c r="N594" s="44"/>
      <c r="O594" s="44"/>
      <c r="P594" s="44"/>
      <c r="Q594" s="44"/>
      <c r="R594" s="44"/>
      <c r="S594" s="262">
        <f t="shared" si="119"/>
        <v>0</v>
      </c>
      <c r="T594" s="266" t="str">
        <f t="shared" si="120"/>
        <v>Economico</v>
      </c>
      <c r="U594">
        <f>VLOOKUP(T594,TABLAS!$J$4:$L$9,3,FALSE)</f>
        <v>1320</v>
      </c>
      <c r="V594">
        <f t="shared" si="129"/>
        <v>2026</v>
      </c>
      <c r="W594" t="str">
        <f>INICIO!$C$28</f>
        <v>2026</v>
      </c>
      <c r="X594" s="268">
        <f t="shared" si="121"/>
        <v>0</v>
      </c>
      <c r="Y594" s="269" t="str">
        <f>IF(X594&lt;TABLAS!$P$18,TABLAS!$Q$18,IF(X594&lt;TABLAS!$P$19,TABLAS!$Q$19,IF(X594&lt;TABLAS!$P$20,TABLAS!$Q$20,IF(X594&lt;TABLAS!$P$21,TABLAS!$Q$21,IF(X594&lt;TABLAS!$P$22,TABLAS!$Q$22,IF(X594&lt;TABLAS!$P$23,TABLAS!$Q$23,IF(X594&lt;TABLAS!$P$24,TABLAS!$Q$24,IF(X594&lt;TABLAS!$P$25,TABLAS!$Q$25,IF(X594&lt;TABLAS!$P$26,TABLAS!$Q$26,IF(X594&lt;TABLAS!$P$27,TABLAS!$Q$27,IF(X594&gt;=TABLAS!$O$28,TABLAS!$Q$28)))))))))))</f>
        <v>0 a 5</v>
      </c>
      <c r="Z594" s="262">
        <f>VLOOKUP(Y594,TABLAS!$J$18:$K$28,2,FALSE)</f>
        <v>1</v>
      </c>
      <c r="AA594" s="274" t="s">
        <v>262</v>
      </c>
      <c r="AB594" s="262">
        <f>VLOOKUP(AA594,TABLAS!$K$34:$L$39,2,FALSE)</f>
        <v>1</v>
      </c>
      <c r="AC594" s="262" t="str">
        <f>INICIO!$C$11</f>
        <v>ZONA 6</v>
      </c>
      <c r="AD594" s="263">
        <f>VLOOKUP(AC594,TABLAS!$V$18:$W$28,2,FALSE)</f>
        <v>1.1000000000000001</v>
      </c>
      <c r="AE594" s="44"/>
      <c r="AF594" s="44"/>
      <c r="AG594" s="279">
        <f t="shared" si="122"/>
        <v>0</v>
      </c>
      <c r="AH594" s="255">
        <f>IF($AG594&lt;TABLAS!$O$4,TABLAS!$P$4,IF($AG594&lt;TABLAS!$O$5,TABLAS!$P$5,IF($AG594&lt;TABLAS!$O$6,TABLAS!$P$6,IF($AG594&gt;TABLAS!$N$7,TABLAS!$P$7))))</f>
        <v>1</v>
      </c>
      <c r="AI594" s="255">
        <f>VLOOKUP($AH594,TABLAS!$P$4:$R$7,3,FALSE)</f>
        <v>3.4999999999999996E-3</v>
      </c>
      <c r="AJ594" s="255">
        <f>VLOOKUP($AH$3,TABLAS!$P$4:$R$7,2,FALSE)</f>
        <v>0</v>
      </c>
      <c r="AK594" s="280">
        <f t="shared" si="123"/>
        <v>-3.4999999999999996E-3</v>
      </c>
      <c r="AL594" s="44"/>
      <c r="AM594" s="44"/>
      <c r="AN594" s="281">
        <f t="shared" si="124"/>
        <v>0</v>
      </c>
      <c r="AO594" s="44"/>
      <c r="AP594" s="235">
        <f t="shared" si="125"/>
        <v>0</v>
      </c>
      <c r="AQ594" s="44"/>
      <c r="AR594" s="282">
        <f t="shared" si="126"/>
        <v>0</v>
      </c>
      <c r="AS594" s="283">
        <f t="shared" si="127"/>
        <v>0</v>
      </c>
      <c r="AT594" s="44"/>
      <c r="AU594" s="44"/>
      <c r="AV594" s="44"/>
      <c r="AW594" s="44"/>
      <c r="AX594" s="44"/>
      <c r="AY594" s="44"/>
      <c r="AZ594" s="44"/>
      <c r="BA594" s="44"/>
      <c r="BB594" s="44"/>
      <c r="BC594" s="44"/>
      <c r="BD594" s="44"/>
      <c r="BE594" s="44"/>
      <c r="BF594" s="44"/>
      <c r="BG594" s="44"/>
      <c r="BH594" s="44"/>
    </row>
    <row r="595" spans="1:60" ht="35.1" customHeight="1" thickBot="1" x14ac:dyDescent="0.45">
      <c r="A595" s="41">
        <f t="shared" si="128"/>
        <v>593</v>
      </c>
      <c r="B595" s="42">
        <f>Hoja2!B602</f>
        <v>0</v>
      </c>
      <c r="C595" s="14">
        <f>Hoja2!P602</f>
        <v>0</v>
      </c>
      <c r="D595" s="16">
        <f>Hoja2!C602</f>
        <v>0</v>
      </c>
      <c r="E595" s="15">
        <f>Hoja4!J602</f>
        <v>0</v>
      </c>
      <c r="F595" s="15">
        <f>Hoja4!N602</f>
        <v>0</v>
      </c>
      <c r="G595" s="15"/>
      <c r="H595" s="15">
        <f t="shared" si="117"/>
        <v>0</v>
      </c>
      <c r="I595" s="15">
        <f t="shared" si="118"/>
        <v>0</v>
      </c>
      <c r="J595" s="289" t="s">
        <v>209</v>
      </c>
      <c r="K595" s="44"/>
      <c r="L595" s="44"/>
      <c r="M595" s="44"/>
      <c r="N595" s="44"/>
      <c r="O595" s="44"/>
      <c r="P595" s="44"/>
      <c r="Q595" s="44"/>
      <c r="R595" s="44"/>
      <c r="S595" s="262">
        <f t="shared" si="119"/>
        <v>0</v>
      </c>
      <c r="T595" s="266" t="str">
        <f t="shared" si="120"/>
        <v>Economico</v>
      </c>
      <c r="U595">
        <f>VLOOKUP(T595,TABLAS!$J$4:$L$9,3,FALSE)</f>
        <v>1320</v>
      </c>
      <c r="V595">
        <f t="shared" si="129"/>
        <v>2026</v>
      </c>
      <c r="W595" t="str">
        <f>INICIO!$C$28</f>
        <v>2026</v>
      </c>
      <c r="X595" s="268">
        <f t="shared" si="121"/>
        <v>0</v>
      </c>
      <c r="Y595" s="269" t="str">
        <f>IF(X595&lt;TABLAS!$P$18,TABLAS!$Q$18,IF(X595&lt;TABLAS!$P$19,TABLAS!$Q$19,IF(X595&lt;TABLAS!$P$20,TABLAS!$Q$20,IF(X595&lt;TABLAS!$P$21,TABLAS!$Q$21,IF(X595&lt;TABLAS!$P$22,TABLAS!$Q$22,IF(X595&lt;TABLAS!$P$23,TABLAS!$Q$23,IF(X595&lt;TABLAS!$P$24,TABLAS!$Q$24,IF(X595&lt;TABLAS!$P$25,TABLAS!$Q$25,IF(X595&lt;TABLAS!$P$26,TABLAS!$Q$26,IF(X595&lt;TABLAS!$P$27,TABLAS!$Q$27,IF(X595&gt;=TABLAS!$O$28,TABLAS!$Q$28)))))))))))</f>
        <v>0 a 5</v>
      </c>
      <c r="Z595" s="262">
        <f>VLOOKUP(Y595,TABLAS!$J$18:$K$28,2,FALSE)</f>
        <v>1</v>
      </c>
      <c r="AA595" s="274" t="s">
        <v>262</v>
      </c>
      <c r="AB595" s="262">
        <f>VLOOKUP(AA595,TABLAS!$K$34:$L$39,2,FALSE)</f>
        <v>1</v>
      </c>
      <c r="AC595" s="262" t="str">
        <f>INICIO!$C$11</f>
        <v>ZONA 6</v>
      </c>
      <c r="AD595" s="263">
        <f>VLOOKUP(AC595,TABLAS!$V$18:$W$28,2,FALSE)</f>
        <v>1.1000000000000001</v>
      </c>
      <c r="AE595" s="44"/>
      <c r="AF595" s="44"/>
      <c r="AG595" s="279">
        <f t="shared" si="122"/>
        <v>0</v>
      </c>
      <c r="AH595" s="255">
        <f>IF($AG595&lt;TABLAS!$O$4,TABLAS!$P$4,IF($AG595&lt;TABLAS!$O$5,TABLAS!$P$5,IF($AG595&lt;TABLAS!$O$6,TABLAS!$P$6,IF($AG595&gt;TABLAS!$N$7,TABLAS!$P$7))))</f>
        <v>1</v>
      </c>
      <c r="AI595" s="255">
        <f>VLOOKUP($AH595,TABLAS!$P$4:$R$7,3,FALSE)</f>
        <v>3.4999999999999996E-3</v>
      </c>
      <c r="AJ595" s="255">
        <f>VLOOKUP($AH$3,TABLAS!$P$4:$R$7,2,FALSE)</f>
        <v>0</v>
      </c>
      <c r="AK595" s="280">
        <f t="shared" si="123"/>
        <v>-3.4999999999999996E-3</v>
      </c>
      <c r="AL595" s="44"/>
      <c r="AM595" s="44"/>
      <c r="AN595" s="281">
        <f t="shared" si="124"/>
        <v>0</v>
      </c>
      <c r="AO595" s="44"/>
      <c r="AP595" s="235">
        <f t="shared" si="125"/>
        <v>0</v>
      </c>
      <c r="AQ595" s="44"/>
      <c r="AR595" s="282">
        <f t="shared" si="126"/>
        <v>0</v>
      </c>
      <c r="AS595" s="283">
        <f t="shared" si="127"/>
        <v>0</v>
      </c>
      <c r="AT595" s="44"/>
      <c r="AU595" s="44"/>
      <c r="AV595" s="44"/>
      <c r="AW595" s="44"/>
      <c r="AX595" s="44"/>
      <c r="AY595" s="44"/>
      <c r="AZ595" s="44"/>
      <c r="BA595" s="44"/>
      <c r="BB595" s="44"/>
      <c r="BC595" s="44"/>
      <c r="BD595" s="44"/>
      <c r="BE595" s="44"/>
      <c r="BF595" s="44"/>
      <c r="BG595" s="44"/>
      <c r="BH595" s="44"/>
    </row>
    <row r="596" spans="1:60" ht="35.1" customHeight="1" thickBot="1" x14ac:dyDescent="0.45">
      <c r="A596" s="41">
        <f t="shared" si="128"/>
        <v>594</v>
      </c>
      <c r="B596" s="42">
        <f>Hoja2!B603</f>
        <v>0</v>
      </c>
      <c r="C596" s="14">
        <f>Hoja2!P603</f>
        <v>0</v>
      </c>
      <c r="D596" s="16">
        <f>Hoja2!C603</f>
        <v>0</v>
      </c>
      <c r="E596" s="15">
        <f>Hoja4!J603</f>
        <v>0</v>
      </c>
      <c r="F596" s="15">
        <f>Hoja4!N603</f>
        <v>0</v>
      </c>
      <c r="G596" s="15"/>
      <c r="H596" s="15">
        <f t="shared" si="117"/>
        <v>0</v>
      </c>
      <c r="I596" s="15">
        <f t="shared" si="118"/>
        <v>0</v>
      </c>
      <c r="J596" s="289" t="s">
        <v>209</v>
      </c>
      <c r="K596" s="44"/>
      <c r="L596" s="44"/>
      <c r="M596" s="44"/>
      <c r="N596" s="44"/>
      <c r="O596" s="44"/>
      <c r="P596" s="44"/>
      <c r="Q596" s="44"/>
      <c r="R596" s="44"/>
      <c r="S596" s="262">
        <f t="shared" si="119"/>
        <v>0</v>
      </c>
      <c r="T596" s="266" t="str">
        <f t="shared" si="120"/>
        <v>Economico</v>
      </c>
      <c r="U596">
        <f>VLOOKUP(T596,TABLAS!$J$4:$L$9,3,FALSE)</f>
        <v>1320</v>
      </c>
      <c r="V596">
        <f t="shared" si="129"/>
        <v>2026</v>
      </c>
      <c r="W596" t="str">
        <f>INICIO!$C$28</f>
        <v>2026</v>
      </c>
      <c r="X596" s="268">
        <f t="shared" si="121"/>
        <v>0</v>
      </c>
      <c r="Y596" s="269" t="str">
        <f>IF(X596&lt;TABLAS!$P$18,TABLAS!$Q$18,IF(X596&lt;TABLAS!$P$19,TABLAS!$Q$19,IF(X596&lt;TABLAS!$P$20,TABLAS!$Q$20,IF(X596&lt;TABLAS!$P$21,TABLAS!$Q$21,IF(X596&lt;TABLAS!$P$22,TABLAS!$Q$22,IF(X596&lt;TABLAS!$P$23,TABLAS!$Q$23,IF(X596&lt;TABLAS!$P$24,TABLAS!$Q$24,IF(X596&lt;TABLAS!$P$25,TABLAS!$Q$25,IF(X596&lt;TABLAS!$P$26,TABLAS!$Q$26,IF(X596&lt;TABLAS!$P$27,TABLAS!$Q$27,IF(X596&gt;=TABLAS!$O$28,TABLAS!$Q$28)))))))))))</f>
        <v>0 a 5</v>
      </c>
      <c r="Z596" s="262">
        <f>VLOOKUP(Y596,TABLAS!$J$18:$K$28,2,FALSE)</f>
        <v>1</v>
      </c>
      <c r="AA596" s="274" t="s">
        <v>262</v>
      </c>
      <c r="AB596" s="262">
        <f>VLOOKUP(AA596,TABLAS!$K$34:$L$39,2,FALSE)</f>
        <v>1</v>
      </c>
      <c r="AC596" s="262" t="str">
        <f>INICIO!$C$11</f>
        <v>ZONA 6</v>
      </c>
      <c r="AD596" s="263">
        <f>VLOOKUP(AC596,TABLAS!$V$18:$W$28,2,FALSE)</f>
        <v>1.1000000000000001</v>
      </c>
      <c r="AE596" s="44"/>
      <c r="AF596" s="44"/>
      <c r="AG596" s="279">
        <f t="shared" si="122"/>
        <v>0</v>
      </c>
      <c r="AH596" s="255">
        <f>IF($AG596&lt;TABLAS!$O$4,TABLAS!$P$4,IF($AG596&lt;TABLAS!$O$5,TABLAS!$P$5,IF($AG596&lt;TABLAS!$O$6,TABLAS!$P$6,IF($AG596&gt;TABLAS!$N$7,TABLAS!$P$7))))</f>
        <v>1</v>
      </c>
      <c r="AI596" s="255">
        <f>VLOOKUP($AH596,TABLAS!$P$4:$R$7,3,FALSE)</f>
        <v>3.4999999999999996E-3</v>
      </c>
      <c r="AJ596" s="255">
        <f>VLOOKUP($AH$3,TABLAS!$P$4:$R$7,2,FALSE)</f>
        <v>0</v>
      </c>
      <c r="AK596" s="280">
        <f t="shared" si="123"/>
        <v>-3.4999999999999996E-3</v>
      </c>
      <c r="AL596" s="44"/>
      <c r="AM596" s="44"/>
      <c r="AN596" s="281">
        <f t="shared" si="124"/>
        <v>0</v>
      </c>
      <c r="AO596" s="44"/>
      <c r="AP596" s="235">
        <f t="shared" si="125"/>
        <v>0</v>
      </c>
      <c r="AQ596" s="44"/>
      <c r="AR596" s="282">
        <f t="shared" si="126"/>
        <v>0</v>
      </c>
      <c r="AS596" s="283">
        <f t="shared" si="127"/>
        <v>0</v>
      </c>
      <c r="AT596" s="44"/>
      <c r="AU596" s="44"/>
      <c r="AV596" s="44"/>
      <c r="AW596" s="44"/>
      <c r="AX596" s="44"/>
      <c r="AY596" s="44"/>
      <c r="AZ596" s="44"/>
      <c r="BA596" s="44"/>
      <c r="BB596" s="44"/>
      <c r="BC596" s="44"/>
      <c r="BD596" s="44"/>
      <c r="BE596" s="44"/>
      <c r="BF596" s="44"/>
      <c r="BG596" s="44"/>
      <c r="BH596" s="44"/>
    </row>
    <row r="597" spans="1:60" ht="35.1" customHeight="1" thickBot="1" x14ac:dyDescent="0.45">
      <c r="A597" s="22">
        <f t="shared" si="128"/>
        <v>595</v>
      </c>
      <c r="B597" s="43">
        <f>Hoja2!B604</f>
        <v>0</v>
      </c>
      <c r="C597" s="38">
        <f>Hoja2!P604</f>
        <v>0</v>
      </c>
      <c r="D597" s="39">
        <f>Hoja2!C604</f>
        <v>0</v>
      </c>
      <c r="E597" s="40">
        <f>Hoja4!J604</f>
        <v>0</v>
      </c>
      <c r="F597" s="40">
        <f>Hoja4!N604</f>
        <v>0</v>
      </c>
      <c r="G597" s="40"/>
      <c r="H597" s="40">
        <f t="shared" si="117"/>
        <v>0</v>
      </c>
      <c r="I597" s="40">
        <f t="shared" si="118"/>
        <v>0</v>
      </c>
      <c r="J597" s="290" t="s">
        <v>209</v>
      </c>
      <c r="K597" s="44"/>
      <c r="L597" s="44"/>
      <c r="M597" s="44"/>
      <c r="N597" s="44"/>
      <c r="O597" s="44"/>
      <c r="P597" s="44"/>
      <c r="Q597" s="44"/>
      <c r="R597" s="44"/>
      <c r="S597" s="262">
        <f t="shared" si="119"/>
        <v>0</v>
      </c>
      <c r="T597" s="266" t="str">
        <f t="shared" si="120"/>
        <v>Economico</v>
      </c>
      <c r="U597">
        <f>VLOOKUP(T597,TABLAS!$J$4:$L$9,3,FALSE)</f>
        <v>1320</v>
      </c>
      <c r="V597">
        <f t="shared" si="129"/>
        <v>2026</v>
      </c>
      <c r="W597" t="str">
        <f>INICIO!$C$28</f>
        <v>2026</v>
      </c>
      <c r="X597" s="268">
        <f t="shared" si="121"/>
        <v>0</v>
      </c>
      <c r="Y597" s="269" t="str">
        <f>IF(X597&lt;TABLAS!$P$18,TABLAS!$Q$18,IF(X597&lt;TABLAS!$P$19,TABLAS!$Q$19,IF(X597&lt;TABLAS!$P$20,TABLAS!$Q$20,IF(X597&lt;TABLAS!$P$21,TABLAS!$Q$21,IF(X597&lt;TABLAS!$P$22,TABLAS!$Q$22,IF(X597&lt;TABLAS!$P$23,TABLAS!$Q$23,IF(X597&lt;TABLAS!$P$24,TABLAS!$Q$24,IF(X597&lt;TABLAS!$P$25,TABLAS!$Q$25,IF(X597&lt;TABLAS!$P$26,TABLAS!$Q$26,IF(X597&lt;TABLAS!$P$27,TABLAS!$Q$27,IF(X597&gt;=TABLAS!$O$28,TABLAS!$Q$28)))))))))))</f>
        <v>0 a 5</v>
      </c>
      <c r="Z597" s="262">
        <f>VLOOKUP(Y597,TABLAS!$J$18:$K$28,2,FALSE)</f>
        <v>1</v>
      </c>
      <c r="AA597" s="274" t="s">
        <v>262</v>
      </c>
      <c r="AB597" s="262">
        <f>VLOOKUP(AA597,TABLAS!$K$34:$L$39,2,FALSE)</f>
        <v>1</v>
      </c>
      <c r="AC597" s="262" t="str">
        <f>INICIO!$C$11</f>
        <v>ZONA 6</v>
      </c>
      <c r="AD597" s="263">
        <f>VLOOKUP(AC597,TABLAS!$V$18:$W$28,2,FALSE)</f>
        <v>1.1000000000000001</v>
      </c>
      <c r="AE597" s="44"/>
      <c r="AF597" s="44"/>
      <c r="AG597" s="279">
        <f t="shared" si="122"/>
        <v>0</v>
      </c>
      <c r="AH597" s="255">
        <f>IF($AG597&lt;TABLAS!$O$4,TABLAS!$P$4,IF($AG597&lt;TABLAS!$O$5,TABLAS!$P$5,IF($AG597&lt;TABLAS!$O$6,TABLAS!$P$6,IF($AG597&gt;TABLAS!$N$7,TABLAS!$P$7))))</f>
        <v>1</v>
      </c>
      <c r="AI597" s="255">
        <f>VLOOKUP($AH597,TABLAS!$P$4:$R$7,3,FALSE)</f>
        <v>3.4999999999999996E-3</v>
      </c>
      <c r="AJ597" s="255">
        <f>VLOOKUP($AH$3,TABLAS!$P$4:$R$7,2,FALSE)</f>
        <v>0</v>
      </c>
      <c r="AK597" s="280">
        <f t="shared" si="123"/>
        <v>-3.4999999999999996E-3</v>
      </c>
      <c r="AL597" s="44"/>
      <c r="AM597" s="44"/>
      <c r="AN597" s="281">
        <f t="shared" si="124"/>
        <v>0</v>
      </c>
      <c r="AO597" s="44"/>
      <c r="AP597" s="235">
        <f t="shared" si="125"/>
        <v>0</v>
      </c>
      <c r="AQ597" s="44"/>
      <c r="AR597" s="282">
        <f t="shared" si="126"/>
        <v>0</v>
      </c>
      <c r="AS597" s="283">
        <f t="shared" si="127"/>
        <v>0</v>
      </c>
      <c r="AT597" s="44"/>
      <c r="AU597" s="44"/>
      <c r="AV597" s="44"/>
      <c r="AW597" s="44"/>
      <c r="AX597" s="44"/>
      <c r="AY597" s="44"/>
      <c r="AZ597" s="44"/>
      <c r="BA597" s="44"/>
      <c r="BB597" s="44"/>
      <c r="BC597" s="44"/>
      <c r="BD597" s="44"/>
      <c r="BE597" s="44"/>
      <c r="BF597" s="44"/>
      <c r="BG597" s="44"/>
      <c r="BH597" s="44"/>
    </row>
    <row r="598" spans="1:60" ht="35.1" customHeight="1" thickBot="1" x14ac:dyDescent="0.45">
      <c r="A598" s="41">
        <f t="shared" si="128"/>
        <v>596</v>
      </c>
      <c r="B598" s="42">
        <f>Hoja2!B605</f>
        <v>0</v>
      </c>
      <c r="C598" s="14">
        <f>Hoja2!P605</f>
        <v>0</v>
      </c>
      <c r="D598" s="16">
        <f>Hoja2!C605</f>
        <v>0</v>
      </c>
      <c r="E598" s="15">
        <f>Hoja4!J605</f>
        <v>0</v>
      </c>
      <c r="F598" s="15">
        <f>Hoja4!N605</f>
        <v>0</v>
      </c>
      <c r="G598" s="15"/>
      <c r="H598" s="15">
        <f t="shared" si="117"/>
        <v>0</v>
      </c>
      <c r="I598" s="15">
        <f t="shared" si="118"/>
        <v>0</v>
      </c>
      <c r="J598" s="289" t="s">
        <v>209</v>
      </c>
      <c r="K598" s="44"/>
      <c r="L598" s="44"/>
      <c r="M598" s="44"/>
      <c r="N598" s="44"/>
      <c r="O598" s="44"/>
      <c r="P598" s="44"/>
      <c r="Q598" s="44"/>
      <c r="R598" s="44"/>
      <c r="S598" s="262">
        <f t="shared" si="119"/>
        <v>0</v>
      </c>
      <c r="T598" s="266" t="str">
        <f t="shared" si="120"/>
        <v>Economico</v>
      </c>
      <c r="U598">
        <f>VLOOKUP(T598,TABLAS!$J$4:$L$9,3,FALSE)</f>
        <v>1320</v>
      </c>
      <c r="V598">
        <f t="shared" si="129"/>
        <v>2026</v>
      </c>
      <c r="W598" t="str">
        <f>INICIO!$C$28</f>
        <v>2026</v>
      </c>
      <c r="X598" s="268">
        <f t="shared" si="121"/>
        <v>0</v>
      </c>
      <c r="Y598" s="269" t="str">
        <f>IF(X598&lt;TABLAS!$P$18,TABLAS!$Q$18,IF(X598&lt;TABLAS!$P$19,TABLAS!$Q$19,IF(X598&lt;TABLAS!$P$20,TABLAS!$Q$20,IF(X598&lt;TABLAS!$P$21,TABLAS!$Q$21,IF(X598&lt;TABLAS!$P$22,TABLAS!$Q$22,IF(X598&lt;TABLAS!$P$23,TABLAS!$Q$23,IF(X598&lt;TABLAS!$P$24,TABLAS!$Q$24,IF(X598&lt;TABLAS!$P$25,TABLAS!$Q$25,IF(X598&lt;TABLAS!$P$26,TABLAS!$Q$26,IF(X598&lt;TABLAS!$P$27,TABLAS!$Q$27,IF(X598&gt;=TABLAS!$O$28,TABLAS!$Q$28)))))))))))</f>
        <v>0 a 5</v>
      </c>
      <c r="Z598" s="262">
        <f>VLOOKUP(Y598,TABLAS!$J$18:$K$28,2,FALSE)</f>
        <v>1</v>
      </c>
      <c r="AA598" s="274" t="s">
        <v>262</v>
      </c>
      <c r="AB598" s="262">
        <f>VLOOKUP(AA598,TABLAS!$K$34:$L$39,2,FALSE)</f>
        <v>1</v>
      </c>
      <c r="AC598" s="262" t="str">
        <f>INICIO!$C$11</f>
        <v>ZONA 6</v>
      </c>
      <c r="AD598" s="263">
        <f>VLOOKUP(AC598,TABLAS!$V$18:$W$28,2,FALSE)</f>
        <v>1.1000000000000001</v>
      </c>
      <c r="AE598" s="44"/>
      <c r="AF598" s="44"/>
      <c r="AG598" s="279">
        <f t="shared" si="122"/>
        <v>0</v>
      </c>
      <c r="AH598" s="255">
        <f>IF($AG598&lt;TABLAS!$O$4,TABLAS!$P$4,IF($AG598&lt;TABLAS!$O$5,TABLAS!$P$5,IF($AG598&lt;TABLAS!$O$6,TABLAS!$P$6,IF($AG598&gt;TABLAS!$N$7,TABLAS!$P$7))))</f>
        <v>1</v>
      </c>
      <c r="AI598" s="255">
        <f>VLOOKUP($AH598,TABLAS!$P$4:$R$7,3,FALSE)</f>
        <v>3.4999999999999996E-3</v>
      </c>
      <c r="AJ598" s="255">
        <f>VLOOKUP($AH$3,TABLAS!$P$4:$R$7,2,FALSE)</f>
        <v>0</v>
      </c>
      <c r="AK598" s="280">
        <f t="shared" si="123"/>
        <v>-3.4999999999999996E-3</v>
      </c>
      <c r="AL598" s="44"/>
      <c r="AM598" s="44"/>
      <c r="AN598" s="281">
        <f t="shared" si="124"/>
        <v>0</v>
      </c>
      <c r="AO598" s="44"/>
      <c r="AP598" s="235">
        <f t="shared" si="125"/>
        <v>0</v>
      </c>
      <c r="AQ598" s="44"/>
      <c r="AR598" s="282">
        <f t="shared" si="126"/>
        <v>0</v>
      </c>
      <c r="AS598" s="283">
        <f t="shared" si="127"/>
        <v>0</v>
      </c>
      <c r="AT598" s="44"/>
      <c r="AU598" s="44"/>
      <c r="AV598" s="44"/>
      <c r="AW598" s="44"/>
      <c r="AX598" s="44"/>
      <c r="AY598" s="44"/>
      <c r="AZ598" s="44"/>
      <c r="BA598" s="44"/>
      <c r="BB598" s="44"/>
      <c r="BC598" s="44"/>
      <c r="BD598" s="44"/>
      <c r="BE598" s="44"/>
      <c r="BF598" s="44"/>
      <c r="BG598" s="44"/>
      <c r="BH598" s="44"/>
    </row>
    <row r="599" spans="1:60" ht="35.1" customHeight="1" thickBot="1" x14ac:dyDescent="0.45">
      <c r="A599" s="41">
        <f t="shared" si="128"/>
        <v>597</v>
      </c>
      <c r="B599" s="42">
        <f>Hoja2!B606</f>
        <v>0</v>
      </c>
      <c r="C599" s="14">
        <f>Hoja2!P606</f>
        <v>0</v>
      </c>
      <c r="D599" s="16">
        <f>Hoja2!C606</f>
        <v>0</v>
      </c>
      <c r="E599" s="15">
        <f>Hoja4!J606</f>
        <v>0</v>
      </c>
      <c r="F599" s="15">
        <f>Hoja4!N606</f>
        <v>0</v>
      </c>
      <c r="G599" s="15"/>
      <c r="H599" s="15">
        <f t="shared" si="117"/>
        <v>0</v>
      </c>
      <c r="I599" s="15">
        <f t="shared" si="118"/>
        <v>0</v>
      </c>
      <c r="J599" s="289" t="s">
        <v>209</v>
      </c>
      <c r="K599" s="44"/>
      <c r="L599" s="44"/>
      <c r="M599" s="44"/>
      <c r="N599" s="44"/>
      <c r="O599" s="44"/>
      <c r="P599" s="44"/>
      <c r="Q599" s="44"/>
      <c r="R599" s="44"/>
      <c r="S599" s="262">
        <f t="shared" si="119"/>
        <v>0</v>
      </c>
      <c r="T599" s="266" t="str">
        <f t="shared" si="120"/>
        <v>Economico</v>
      </c>
      <c r="U599">
        <f>VLOOKUP(T599,TABLAS!$J$4:$L$9,3,FALSE)</f>
        <v>1320</v>
      </c>
      <c r="V599">
        <f t="shared" si="129"/>
        <v>2026</v>
      </c>
      <c r="W599" t="str">
        <f>INICIO!$C$28</f>
        <v>2026</v>
      </c>
      <c r="X599" s="268">
        <f t="shared" si="121"/>
        <v>0</v>
      </c>
      <c r="Y599" s="269" t="str">
        <f>IF(X599&lt;TABLAS!$P$18,TABLAS!$Q$18,IF(X599&lt;TABLAS!$P$19,TABLAS!$Q$19,IF(X599&lt;TABLAS!$P$20,TABLAS!$Q$20,IF(X599&lt;TABLAS!$P$21,TABLAS!$Q$21,IF(X599&lt;TABLAS!$P$22,TABLAS!$Q$22,IF(X599&lt;TABLAS!$P$23,TABLAS!$Q$23,IF(X599&lt;TABLAS!$P$24,TABLAS!$Q$24,IF(X599&lt;TABLAS!$P$25,TABLAS!$Q$25,IF(X599&lt;TABLAS!$P$26,TABLAS!$Q$26,IF(X599&lt;TABLAS!$P$27,TABLAS!$Q$27,IF(X599&gt;=TABLAS!$O$28,TABLAS!$Q$28)))))))))))</f>
        <v>0 a 5</v>
      </c>
      <c r="Z599" s="262">
        <f>VLOOKUP(Y599,TABLAS!$J$18:$K$28,2,FALSE)</f>
        <v>1</v>
      </c>
      <c r="AA599" s="274" t="s">
        <v>262</v>
      </c>
      <c r="AB599" s="262">
        <f>VLOOKUP(AA599,TABLAS!$K$34:$L$39,2,FALSE)</f>
        <v>1</v>
      </c>
      <c r="AC599" s="262" t="str">
        <f>INICIO!$C$11</f>
        <v>ZONA 6</v>
      </c>
      <c r="AD599" s="263">
        <f>VLOOKUP(AC599,TABLAS!$V$18:$W$28,2,FALSE)</f>
        <v>1.1000000000000001</v>
      </c>
      <c r="AE599" s="44"/>
      <c r="AF599" s="44"/>
      <c r="AG599" s="279">
        <f t="shared" si="122"/>
        <v>0</v>
      </c>
      <c r="AH599" s="255">
        <f>IF($AG599&lt;TABLAS!$O$4,TABLAS!$P$4,IF($AG599&lt;TABLAS!$O$5,TABLAS!$P$5,IF($AG599&lt;TABLAS!$O$6,TABLAS!$P$6,IF($AG599&gt;TABLAS!$N$7,TABLAS!$P$7))))</f>
        <v>1</v>
      </c>
      <c r="AI599" s="255">
        <f>VLOOKUP($AH599,TABLAS!$P$4:$R$7,3,FALSE)</f>
        <v>3.4999999999999996E-3</v>
      </c>
      <c r="AJ599" s="255">
        <f>VLOOKUP($AH$3,TABLAS!$P$4:$R$7,2,FALSE)</f>
        <v>0</v>
      </c>
      <c r="AK599" s="280">
        <f t="shared" si="123"/>
        <v>-3.4999999999999996E-3</v>
      </c>
      <c r="AL599" s="44"/>
      <c r="AM599" s="44"/>
      <c r="AN599" s="281">
        <f t="shared" si="124"/>
        <v>0</v>
      </c>
      <c r="AO599" s="44"/>
      <c r="AP599" s="235">
        <f t="shared" si="125"/>
        <v>0</v>
      </c>
      <c r="AQ599" s="44"/>
      <c r="AR599" s="282">
        <f t="shared" si="126"/>
        <v>0</v>
      </c>
      <c r="AS599" s="283">
        <f t="shared" si="127"/>
        <v>0</v>
      </c>
      <c r="AT599" s="44"/>
      <c r="AU599" s="44"/>
      <c r="AV599" s="44"/>
      <c r="AW599" s="44"/>
      <c r="AX599" s="44"/>
      <c r="AY599" s="44"/>
      <c r="AZ599" s="44"/>
      <c r="BA599" s="44"/>
      <c r="BB599" s="44"/>
      <c r="BC599" s="44"/>
      <c r="BD599" s="44"/>
      <c r="BE599" s="44"/>
      <c r="BF599" s="44"/>
      <c r="BG599" s="44"/>
      <c r="BH599" s="44"/>
    </row>
    <row r="600" spans="1:60" ht="35.1" customHeight="1" thickBot="1" x14ac:dyDescent="0.45">
      <c r="A600" s="41">
        <f t="shared" si="128"/>
        <v>598</v>
      </c>
      <c r="B600" s="42">
        <f>Hoja2!B607</f>
        <v>0</v>
      </c>
      <c r="C600" s="14">
        <f>Hoja2!P607</f>
        <v>0</v>
      </c>
      <c r="D600" s="16">
        <f>Hoja2!C607</f>
        <v>0</v>
      </c>
      <c r="E600" s="15">
        <f>Hoja4!J607</f>
        <v>0</v>
      </c>
      <c r="F600" s="15">
        <f>Hoja4!N607</f>
        <v>0</v>
      </c>
      <c r="G600" s="15"/>
      <c r="H600" s="15">
        <f t="shared" si="117"/>
        <v>0</v>
      </c>
      <c r="I600" s="15">
        <f t="shared" si="118"/>
        <v>0</v>
      </c>
      <c r="J600" s="289" t="s">
        <v>209</v>
      </c>
      <c r="K600" s="44"/>
      <c r="L600" s="44"/>
      <c r="M600" s="44"/>
      <c r="N600" s="44"/>
      <c r="O600" s="44"/>
      <c r="P600" s="44"/>
      <c r="Q600" s="44"/>
      <c r="R600" s="44"/>
      <c r="S600" s="262">
        <f t="shared" si="119"/>
        <v>0</v>
      </c>
      <c r="T600" s="266" t="str">
        <f t="shared" si="120"/>
        <v>Economico</v>
      </c>
      <c r="U600">
        <f>VLOOKUP(T600,TABLAS!$J$4:$L$9,3,FALSE)</f>
        <v>1320</v>
      </c>
      <c r="V600">
        <f t="shared" si="129"/>
        <v>2026</v>
      </c>
      <c r="W600" t="str">
        <f>INICIO!$C$28</f>
        <v>2026</v>
      </c>
      <c r="X600" s="268">
        <f t="shared" si="121"/>
        <v>0</v>
      </c>
      <c r="Y600" s="269" t="str">
        <f>IF(X600&lt;TABLAS!$P$18,TABLAS!$Q$18,IF(X600&lt;TABLAS!$P$19,TABLAS!$Q$19,IF(X600&lt;TABLAS!$P$20,TABLAS!$Q$20,IF(X600&lt;TABLAS!$P$21,TABLAS!$Q$21,IF(X600&lt;TABLAS!$P$22,TABLAS!$Q$22,IF(X600&lt;TABLAS!$P$23,TABLAS!$Q$23,IF(X600&lt;TABLAS!$P$24,TABLAS!$Q$24,IF(X600&lt;TABLAS!$P$25,TABLAS!$Q$25,IF(X600&lt;TABLAS!$P$26,TABLAS!$Q$26,IF(X600&lt;TABLAS!$P$27,TABLAS!$Q$27,IF(X600&gt;=TABLAS!$O$28,TABLAS!$Q$28)))))))))))</f>
        <v>0 a 5</v>
      </c>
      <c r="Z600" s="262">
        <f>VLOOKUP(Y600,TABLAS!$J$18:$K$28,2,FALSE)</f>
        <v>1</v>
      </c>
      <c r="AA600" s="274" t="s">
        <v>262</v>
      </c>
      <c r="AB600" s="262">
        <f>VLOOKUP(AA600,TABLAS!$K$34:$L$39,2,FALSE)</f>
        <v>1</v>
      </c>
      <c r="AC600" s="262" t="str">
        <f>INICIO!$C$11</f>
        <v>ZONA 6</v>
      </c>
      <c r="AD600" s="263">
        <f>VLOOKUP(AC600,TABLAS!$V$18:$W$28,2,FALSE)</f>
        <v>1.1000000000000001</v>
      </c>
      <c r="AE600" s="44"/>
      <c r="AF600" s="44"/>
      <c r="AG600" s="279">
        <f t="shared" si="122"/>
        <v>0</v>
      </c>
      <c r="AH600" s="255">
        <f>IF($AG600&lt;TABLAS!$O$4,TABLAS!$P$4,IF($AG600&lt;TABLAS!$O$5,TABLAS!$P$5,IF($AG600&lt;TABLAS!$O$6,TABLAS!$P$6,IF($AG600&gt;TABLAS!$N$7,TABLAS!$P$7))))</f>
        <v>1</v>
      </c>
      <c r="AI600" s="255">
        <f>VLOOKUP($AH600,TABLAS!$P$4:$R$7,3,FALSE)</f>
        <v>3.4999999999999996E-3</v>
      </c>
      <c r="AJ600" s="255">
        <f>VLOOKUP($AH$3,TABLAS!$P$4:$R$7,2,FALSE)</f>
        <v>0</v>
      </c>
      <c r="AK600" s="280">
        <f t="shared" si="123"/>
        <v>-3.4999999999999996E-3</v>
      </c>
      <c r="AL600" s="44"/>
      <c r="AM600" s="44"/>
      <c r="AN600" s="281">
        <f t="shared" si="124"/>
        <v>0</v>
      </c>
      <c r="AO600" s="44"/>
      <c r="AP600" s="235">
        <f t="shared" si="125"/>
        <v>0</v>
      </c>
      <c r="AQ600" s="44"/>
      <c r="AR600" s="282">
        <f t="shared" si="126"/>
        <v>0</v>
      </c>
      <c r="AS600" s="283">
        <f t="shared" si="127"/>
        <v>0</v>
      </c>
      <c r="AT600" s="44"/>
      <c r="AU600" s="44"/>
      <c r="AV600" s="44"/>
      <c r="AW600" s="44"/>
      <c r="AX600" s="44"/>
      <c r="AY600" s="44"/>
      <c r="AZ600" s="44"/>
      <c r="BA600" s="44"/>
      <c r="BB600" s="44"/>
      <c r="BC600" s="44"/>
      <c r="BD600" s="44"/>
      <c r="BE600" s="44"/>
      <c r="BF600" s="44"/>
      <c r="BG600" s="44"/>
      <c r="BH600" s="44"/>
    </row>
    <row r="601" spans="1:60" ht="35.1" customHeight="1" thickBot="1" x14ac:dyDescent="0.45">
      <c r="A601" s="41">
        <f t="shared" si="128"/>
        <v>599</v>
      </c>
      <c r="B601" s="42">
        <f>Hoja2!B608</f>
        <v>0</v>
      </c>
      <c r="C601" s="14">
        <f>Hoja2!P608</f>
        <v>0</v>
      </c>
      <c r="D601" s="16">
        <f>Hoja2!C608</f>
        <v>0</v>
      </c>
      <c r="E601" s="15">
        <f>Hoja4!J608</f>
        <v>0</v>
      </c>
      <c r="F601" s="15">
        <f>Hoja4!N608</f>
        <v>0</v>
      </c>
      <c r="G601" s="15"/>
      <c r="H601" s="15">
        <f t="shared" si="117"/>
        <v>0</v>
      </c>
      <c r="I601" s="15">
        <f t="shared" si="118"/>
        <v>0</v>
      </c>
      <c r="J601" s="289" t="s">
        <v>209</v>
      </c>
      <c r="K601" s="44"/>
      <c r="L601" s="44"/>
      <c r="M601" s="44"/>
      <c r="N601" s="44"/>
      <c r="O601" s="44"/>
      <c r="P601" s="44"/>
      <c r="Q601" s="44"/>
      <c r="R601" s="44"/>
      <c r="S601" s="262">
        <f t="shared" si="119"/>
        <v>0</v>
      </c>
      <c r="T601" s="266" t="str">
        <f t="shared" si="120"/>
        <v>Economico</v>
      </c>
      <c r="U601">
        <f>VLOOKUP(T601,TABLAS!$J$4:$L$9,3,FALSE)</f>
        <v>1320</v>
      </c>
      <c r="V601">
        <f t="shared" si="129"/>
        <v>2026</v>
      </c>
      <c r="W601" t="str">
        <f>INICIO!$C$28</f>
        <v>2026</v>
      </c>
      <c r="X601" s="268">
        <f t="shared" si="121"/>
        <v>0</v>
      </c>
      <c r="Y601" s="269" t="str">
        <f>IF(X601&lt;TABLAS!$P$18,TABLAS!$Q$18,IF(X601&lt;TABLAS!$P$19,TABLAS!$Q$19,IF(X601&lt;TABLAS!$P$20,TABLAS!$Q$20,IF(X601&lt;TABLAS!$P$21,TABLAS!$Q$21,IF(X601&lt;TABLAS!$P$22,TABLAS!$Q$22,IF(X601&lt;TABLAS!$P$23,TABLAS!$Q$23,IF(X601&lt;TABLAS!$P$24,TABLAS!$Q$24,IF(X601&lt;TABLAS!$P$25,TABLAS!$Q$25,IF(X601&lt;TABLAS!$P$26,TABLAS!$Q$26,IF(X601&lt;TABLAS!$P$27,TABLAS!$Q$27,IF(X601&gt;=TABLAS!$O$28,TABLAS!$Q$28)))))))))))</f>
        <v>0 a 5</v>
      </c>
      <c r="Z601" s="262">
        <f>VLOOKUP(Y601,TABLAS!$J$18:$K$28,2,FALSE)</f>
        <v>1</v>
      </c>
      <c r="AA601" s="274" t="s">
        <v>262</v>
      </c>
      <c r="AB601" s="262">
        <f>VLOOKUP(AA601,TABLAS!$K$34:$L$39,2,FALSE)</f>
        <v>1</v>
      </c>
      <c r="AC601" s="262" t="str">
        <f>INICIO!$C$11</f>
        <v>ZONA 6</v>
      </c>
      <c r="AD601" s="263">
        <f>VLOOKUP(AC601,TABLAS!$V$18:$W$28,2,FALSE)</f>
        <v>1.1000000000000001</v>
      </c>
      <c r="AE601" s="44"/>
      <c r="AF601" s="44"/>
      <c r="AG601" s="279">
        <f t="shared" si="122"/>
        <v>0</v>
      </c>
      <c r="AH601" s="255">
        <f>IF($AG601&lt;TABLAS!$O$4,TABLAS!$P$4,IF($AG601&lt;TABLAS!$O$5,TABLAS!$P$5,IF($AG601&lt;TABLAS!$O$6,TABLAS!$P$6,IF($AG601&gt;TABLAS!$N$7,TABLAS!$P$7))))</f>
        <v>1</v>
      </c>
      <c r="AI601" s="255">
        <f>VLOOKUP($AH601,TABLAS!$P$4:$R$7,3,FALSE)</f>
        <v>3.4999999999999996E-3</v>
      </c>
      <c r="AJ601" s="255">
        <f>VLOOKUP($AH$3,TABLAS!$P$4:$R$7,2,FALSE)</f>
        <v>0</v>
      </c>
      <c r="AK601" s="280">
        <f t="shared" si="123"/>
        <v>-3.4999999999999996E-3</v>
      </c>
      <c r="AL601" s="44"/>
      <c r="AM601" s="44"/>
      <c r="AN601" s="281">
        <f t="shared" si="124"/>
        <v>0</v>
      </c>
      <c r="AO601" s="44"/>
      <c r="AP601" s="235">
        <f t="shared" si="125"/>
        <v>0</v>
      </c>
      <c r="AQ601" s="44"/>
      <c r="AR601" s="282">
        <f t="shared" si="126"/>
        <v>0</v>
      </c>
      <c r="AS601" s="283">
        <f t="shared" si="127"/>
        <v>0</v>
      </c>
      <c r="AT601" s="44"/>
      <c r="AU601" s="44"/>
      <c r="AV601" s="44"/>
      <c r="AW601" s="44"/>
      <c r="AX601" s="44"/>
      <c r="AY601" s="44"/>
      <c r="AZ601" s="44"/>
      <c r="BA601" s="44"/>
      <c r="BB601" s="44"/>
      <c r="BC601" s="44"/>
      <c r="BD601" s="44"/>
      <c r="BE601" s="44"/>
      <c r="BF601" s="44"/>
      <c r="BG601" s="44"/>
      <c r="BH601" s="44"/>
    </row>
    <row r="602" spans="1:60" ht="35.1" customHeight="1" thickBot="1" x14ac:dyDescent="0.45">
      <c r="A602" s="22">
        <f t="shared" si="128"/>
        <v>600</v>
      </c>
      <c r="B602" s="43">
        <f>Hoja2!B609</f>
        <v>0</v>
      </c>
      <c r="C602" s="38">
        <f>Hoja2!P609</f>
        <v>0</v>
      </c>
      <c r="D602" s="39">
        <f>Hoja2!C609</f>
        <v>0</v>
      </c>
      <c r="E602" s="40">
        <f>Hoja4!J609</f>
        <v>0</v>
      </c>
      <c r="F602" s="40">
        <f>Hoja4!N609</f>
        <v>0</v>
      </c>
      <c r="G602" s="40"/>
      <c r="H602" s="40">
        <f t="shared" si="117"/>
        <v>0</v>
      </c>
      <c r="I602" s="40">
        <f t="shared" si="118"/>
        <v>0</v>
      </c>
      <c r="J602" s="290" t="s">
        <v>209</v>
      </c>
      <c r="K602" s="44"/>
      <c r="L602" s="44"/>
      <c r="M602" s="44"/>
      <c r="N602" s="44"/>
      <c r="O602" s="44"/>
      <c r="P602" s="44"/>
      <c r="Q602" s="44"/>
      <c r="R602" s="44"/>
      <c r="S602" s="262">
        <f t="shared" si="119"/>
        <v>0</v>
      </c>
      <c r="T602" s="266" t="str">
        <f t="shared" si="120"/>
        <v>Economico</v>
      </c>
      <c r="U602">
        <f>VLOOKUP(T602,TABLAS!$J$4:$L$9,3,FALSE)</f>
        <v>1320</v>
      </c>
      <c r="V602">
        <f t="shared" si="129"/>
        <v>2026</v>
      </c>
      <c r="W602" t="str">
        <f>INICIO!$C$28</f>
        <v>2026</v>
      </c>
      <c r="X602" s="268">
        <f t="shared" si="121"/>
        <v>0</v>
      </c>
      <c r="Y602" s="269" t="str">
        <f>IF(X602&lt;TABLAS!$P$18,TABLAS!$Q$18,IF(X602&lt;TABLAS!$P$19,TABLAS!$Q$19,IF(X602&lt;TABLAS!$P$20,TABLAS!$Q$20,IF(X602&lt;TABLAS!$P$21,TABLAS!$Q$21,IF(X602&lt;TABLAS!$P$22,TABLAS!$Q$22,IF(X602&lt;TABLAS!$P$23,TABLAS!$Q$23,IF(X602&lt;TABLAS!$P$24,TABLAS!$Q$24,IF(X602&lt;TABLAS!$P$25,TABLAS!$Q$25,IF(X602&lt;TABLAS!$P$26,TABLAS!$Q$26,IF(X602&lt;TABLAS!$P$27,TABLAS!$Q$27,IF(X602&gt;=TABLAS!$O$28,TABLAS!$Q$28)))))))))))</f>
        <v>0 a 5</v>
      </c>
      <c r="Z602" s="262">
        <f>VLOOKUP(Y602,TABLAS!$J$18:$K$28,2,FALSE)</f>
        <v>1</v>
      </c>
      <c r="AA602" s="274" t="s">
        <v>262</v>
      </c>
      <c r="AB602" s="262">
        <f>VLOOKUP(AA602,TABLAS!$K$34:$L$39,2,FALSE)</f>
        <v>1</v>
      </c>
      <c r="AC602" s="262" t="str">
        <f>INICIO!$C$11</f>
        <v>ZONA 6</v>
      </c>
      <c r="AD602" s="263">
        <f>VLOOKUP(AC602,TABLAS!$V$18:$W$28,2,FALSE)</f>
        <v>1.1000000000000001</v>
      </c>
      <c r="AE602" s="44"/>
      <c r="AF602" s="44"/>
      <c r="AG602" s="279">
        <f t="shared" si="122"/>
        <v>0</v>
      </c>
      <c r="AH602" s="255">
        <f>IF($AG602&lt;TABLAS!$O$4,TABLAS!$P$4,IF($AG602&lt;TABLAS!$O$5,TABLAS!$P$5,IF($AG602&lt;TABLAS!$O$6,TABLAS!$P$6,IF($AG602&gt;TABLAS!$N$7,TABLAS!$P$7))))</f>
        <v>1</v>
      </c>
      <c r="AI602" s="255">
        <f>VLOOKUP($AH602,TABLAS!$P$4:$R$7,3,FALSE)</f>
        <v>3.4999999999999996E-3</v>
      </c>
      <c r="AJ602" s="255">
        <f>VLOOKUP($AH$3,TABLAS!$P$4:$R$7,2,FALSE)</f>
        <v>0</v>
      </c>
      <c r="AK602" s="280">
        <f t="shared" si="123"/>
        <v>-3.4999999999999996E-3</v>
      </c>
      <c r="AL602" s="44"/>
      <c r="AM602" s="44"/>
      <c r="AN602" s="281">
        <f t="shared" si="124"/>
        <v>0</v>
      </c>
      <c r="AO602" s="44"/>
      <c r="AP602" s="235">
        <f t="shared" si="125"/>
        <v>0</v>
      </c>
      <c r="AQ602" s="44"/>
      <c r="AR602" s="282">
        <f t="shared" si="126"/>
        <v>0</v>
      </c>
      <c r="AS602" s="283">
        <f t="shared" si="127"/>
        <v>0</v>
      </c>
      <c r="AT602" s="44"/>
      <c r="AU602" s="44"/>
      <c r="AV602" s="44"/>
      <c r="AW602" s="44"/>
      <c r="AX602" s="44"/>
      <c r="AY602" s="44"/>
      <c r="AZ602" s="44"/>
      <c r="BA602" s="44"/>
      <c r="BB602" s="44"/>
      <c r="BC602" s="44"/>
      <c r="BD602" s="44"/>
      <c r="BE602" s="44"/>
      <c r="BF602" s="44"/>
      <c r="BG602" s="44"/>
      <c r="BH602" s="44"/>
    </row>
    <row r="603" spans="1:60" ht="35.1" customHeight="1" thickBot="1" x14ac:dyDescent="0.45">
      <c r="A603" s="41">
        <f t="shared" si="128"/>
        <v>601</v>
      </c>
      <c r="B603" s="42">
        <f>Hoja2!B610</f>
        <v>0</v>
      </c>
      <c r="C603" s="14">
        <f>Hoja2!P610</f>
        <v>0</v>
      </c>
      <c r="D603" s="16">
        <f>Hoja2!C610</f>
        <v>0</v>
      </c>
      <c r="E603" s="15">
        <f>Hoja4!J610</f>
        <v>0</v>
      </c>
      <c r="F603" s="15">
        <f>Hoja4!N610</f>
        <v>0</v>
      </c>
      <c r="G603" s="15"/>
      <c r="H603" s="15">
        <f t="shared" si="117"/>
        <v>0</v>
      </c>
      <c r="I603" s="15">
        <f t="shared" si="118"/>
        <v>0</v>
      </c>
      <c r="J603" s="289" t="s">
        <v>209</v>
      </c>
      <c r="K603" s="44"/>
      <c r="L603" s="44"/>
      <c r="M603" s="44"/>
      <c r="N603" s="44"/>
      <c r="O603" s="44"/>
      <c r="P603" s="44"/>
      <c r="Q603" s="44"/>
      <c r="R603" s="44"/>
      <c r="S603" s="262">
        <f t="shared" si="119"/>
        <v>0</v>
      </c>
      <c r="T603" s="266" t="str">
        <f t="shared" si="120"/>
        <v>Economico</v>
      </c>
      <c r="U603">
        <f>VLOOKUP(T603,TABLAS!$J$4:$L$9,3,FALSE)</f>
        <v>1320</v>
      </c>
      <c r="V603">
        <f t="shared" si="129"/>
        <v>2026</v>
      </c>
      <c r="W603" t="str">
        <f>INICIO!$C$28</f>
        <v>2026</v>
      </c>
      <c r="X603" s="268">
        <f t="shared" si="121"/>
        <v>0</v>
      </c>
      <c r="Y603" s="269" t="str">
        <f>IF(X603&lt;TABLAS!$P$18,TABLAS!$Q$18,IF(X603&lt;TABLAS!$P$19,TABLAS!$Q$19,IF(X603&lt;TABLAS!$P$20,TABLAS!$Q$20,IF(X603&lt;TABLAS!$P$21,TABLAS!$Q$21,IF(X603&lt;TABLAS!$P$22,TABLAS!$Q$22,IF(X603&lt;TABLAS!$P$23,TABLAS!$Q$23,IF(X603&lt;TABLAS!$P$24,TABLAS!$Q$24,IF(X603&lt;TABLAS!$P$25,TABLAS!$Q$25,IF(X603&lt;TABLAS!$P$26,TABLAS!$Q$26,IF(X603&lt;TABLAS!$P$27,TABLAS!$Q$27,IF(X603&gt;=TABLAS!$O$28,TABLAS!$Q$28)))))))))))</f>
        <v>0 a 5</v>
      </c>
      <c r="Z603" s="262">
        <f>VLOOKUP(Y603,TABLAS!$J$18:$K$28,2,FALSE)</f>
        <v>1</v>
      </c>
      <c r="AA603" s="274" t="s">
        <v>262</v>
      </c>
      <c r="AB603" s="262">
        <f>VLOOKUP(AA603,TABLAS!$K$34:$L$39,2,FALSE)</f>
        <v>1</v>
      </c>
      <c r="AC603" s="262" t="str">
        <f>INICIO!$C$11</f>
        <v>ZONA 6</v>
      </c>
      <c r="AD603" s="263">
        <f>VLOOKUP(AC603,TABLAS!$V$18:$W$28,2,FALSE)</f>
        <v>1.1000000000000001</v>
      </c>
      <c r="AE603" s="44"/>
      <c r="AF603" s="44"/>
      <c r="AG603" s="279">
        <f t="shared" si="122"/>
        <v>0</v>
      </c>
      <c r="AH603" s="255">
        <f>IF($AG603&lt;TABLAS!$O$4,TABLAS!$P$4,IF($AG603&lt;TABLAS!$O$5,TABLAS!$P$5,IF($AG603&lt;TABLAS!$O$6,TABLAS!$P$6,IF($AG603&gt;TABLAS!$N$7,TABLAS!$P$7))))</f>
        <v>1</v>
      </c>
      <c r="AI603" s="255">
        <f>VLOOKUP($AH603,TABLAS!$P$4:$R$7,3,FALSE)</f>
        <v>3.4999999999999996E-3</v>
      </c>
      <c r="AJ603" s="255">
        <f>VLOOKUP($AH$3,TABLAS!$P$4:$R$7,2,FALSE)</f>
        <v>0</v>
      </c>
      <c r="AK603" s="280">
        <f t="shared" si="123"/>
        <v>-3.4999999999999996E-3</v>
      </c>
      <c r="AL603" s="44"/>
      <c r="AM603" s="44"/>
      <c r="AN603" s="281">
        <f t="shared" si="124"/>
        <v>0</v>
      </c>
      <c r="AO603" s="44"/>
      <c r="AP603" s="235">
        <f t="shared" si="125"/>
        <v>0</v>
      </c>
      <c r="AQ603" s="44"/>
      <c r="AR603" s="282">
        <f t="shared" si="126"/>
        <v>0</v>
      </c>
      <c r="AS603" s="283">
        <f t="shared" si="127"/>
        <v>0</v>
      </c>
      <c r="AT603" s="44"/>
      <c r="AU603" s="44"/>
      <c r="AV603" s="44"/>
      <c r="AW603" s="44"/>
      <c r="AX603" s="44"/>
      <c r="AY603" s="44"/>
      <c r="AZ603" s="44"/>
      <c r="BA603" s="44"/>
      <c r="BB603" s="44"/>
      <c r="BC603" s="44"/>
      <c r="BD603" s="44"/>
      <c r="BE603" s="44"/>
      <c r="BF603" s="44"/>
      <c r="BG603" s="44"/>
      <c r="BH603" s="44"/>
    </row>
    <row r="604" spans="1:60" ht="35.1" customHeight="1" thickBot="1" x14ac:dyDescent="0.45">
      <c r="A604" s="41">
        <f t="shared" si="128"/>
        <v>602</v>
      </c>
      <c r="B604" s="42">
        <f>Hoja2!B611</f>
        <v>0</v>
      </c>
      <c r="C604" s="14">
        <f>Hoja2!P611</f>
        <v>0</v>
      </c>
      <c r="D604" s="16">
        <f>Hoja2!C611</f>
        <v>0</v>
      </c>
      <c r="E604" s="15">
        <f>Hoja4!J611</f>
        <v>0</v>
      </c>
      <c r="F604" s="15">
        <f>Hoja4!N611</f>
        <v>0</v>
      </c>
      <c r="G604" s="15"/>
      <c r="H604" s="15">
        <f t="shared" si="117"/>
        <v>0</v>
      </c>
      <c r="I604" s="15">
        <f t="shared" si="118"/>
        <v>0</v>
      </c>
      <c r="J604" s="289" t="s">
        <v>209</v>
      </c>
      <c r="K604" s="44"/>
      <c r="L604" s="44"/>
      <c r="M604" s="44"/>
      <c r="N604" s="44"/>
      <c r="O604" s="44"/>
      <c r="P604" s="44"/>
      <c r="Q604" s="44"/>
      <c r="R604" s="44"/>
      <c r="S604" s="262">
        <f t="shared" si="119"/>
        <v>0</v>
      </c>
      <c r="T604" s="266" t="str">
        <f t="shared" si="120"/>
        <v>Economico</v>
      </c>
      <c r="U604">
        <f>VLOOKUP(T604,TABLAS!$J$4:$L$9,3,FALSE)</f>
        <v>1320</v>
      </c>
      <c r="V604">
        <f t="shared" si="129"/>
        <v>2026</v>
      </c>
      <c r="W604" t="str">
        <f>INICIO!$C$28</f>
        <v>2026</v>
      </c>
      <c r="X604" s="268">
        <f t="shared" si="121"/>
        <v>0</v>
      </c>
      <c r="Y604" s="269" t="str">
        <f>IF(X604&lt;TABLAS!$P$18,TABLAS!$Q$18,IF(X604&lt;TABLAS!$P$19,TABLAS!$Q$19,IF(X604&lt;TABLAS!$P$20,TABLAS!$Q$20,IF(X604&lt;TABLAS!$P$21,TABLAS!$Q$21,IF(X604&lt;TABLAS!$P$22,TABLAS!$Q$22,IF(X604&lt;TABLAS!$P$23,TABLAS!$Q$23,IF(X604&lt;TABLAS!$P$24,TABLAS!$Q$24,IF(X604&lt;TABLAS!$P$25,TABLAS!$Q$25,IF(X604&lt;TABLAS!$P$26,TABLAS!$Q$26,IF(X604&lt;TABLAS!$P$27,TABLAS!$Q$27,IF(X604&gt;=TABLAS!$O$28,TABLAS!$Q$28)))))))))))</f>
        <v>0 a 5</v>
      </c>
      <c r="Z604" s="262">
        <f>VLOOKUP(Y604,TABLAS!$J$18:$K$28,2,FALSE)</f>
        <v>1</v>
      </c>
      <c r="AA604" s="274" t="s">
        <v>262</v>
      </c>
      <c r="AB604" s="262">
        <f>VLOOKUP(AA604,TABLAS!$K$34:$L$39,2,FALSE)</f>
        <v>1</v>
      </c>
      <c r="AC604" s="262" t="str">
        <f>INICIO!$C$11</f>
        <v>ZONA 6</v>
      </c>
      <c r="AD604" s="263">
        <f>VLOOKUP(AC604,TABLAS!$V$18:$W$28,2,FALSE)</f>
        <v>1.1000000000000001</v>
      </c>
      <c r="AE604" s="44"/>
      <c r="AF604" s="44"/>
      <c r="AG604" s="279">
        <f t="shared" si="122"/>
        <v>0</v>
      </c>
      <c r="AH604" s="255">
        <f>IF($AG604&lt;TABLAS!$O$4,TABLAS!$P$4,IF($AG604&lt;TABLAS!$O$5,TABLAS!$P$5,IF($AG604&lt;TABLAS!$O$6,TABLAS!$P$6,IF($AG604&gt;TABLAS!$N$7,TABLAS!$P$7))))</f>
        <v>1</v>
      </c>
      <c r="AI604" s="255">
        <f>VLOOKUP($AH604,TABLAS!$P$4:$R$7,3,FALSE)</f>
        <v>3.4999999999999996E-3</v>
      </c>
      <c r="AJ604" s="255">
        <f>VLOOKUP($AH$3,TABLAS!$P$4:$R$7,2,FALSE)</f>
        <v>0</v>
      </c>
      <c r="AK604" s="280">
        <f t="shared" si="123"/>
        <v>-3.4999999999999996E-3</v>
      </c>
      <c r="AL604" s="44"/>
      <c r="AM604" s="44"/>
      <c r="AN604" s="281">
        <f t="shared" si="124"/>
        <v>0</v>
      </c>
      <c r="AO604" s="44"/>
      <c r="AP604" s="235">
        <f t="shared" si="125"/>
        <v>0</v>
      </c>
      <c r="AQ604" s="44"/>
      <c r="AR604" s="282">
        <f t="shared" si="126"/>
        <v>0</v>
      </c>
      <c r="AS604" s="283">
        <f t="shared" si="127"/>
        <v>0</v>
      </c>
      <c r="AT604" s="44"/>
      <c r="AU604" s="44"/>
      <c r="AV604" s="44"/>
      <c r="AW604" s="44"/>
      <c r="AX604" s="44"/>
      <c r="AY604" s="44"/>
      <c r="AZ604" s="44"/>
      <c r="BA604" s="44"/>
      <c r="BB604" s="44"/>
      <c r="BC604" s="44"/>
      <c r="BD604" s="44"/>
      <c r="BE604" s="44"/>
      <c r="BF604" s="44"/>
      <c r="BG604" s="44"/>
      <c r="BH604" s="44"/>
    </row>
    <row r="605" spans="1:60" ht="35.1" customHeight="1" thickBot="1" x14ac:dyDescent="0.45">
      <c r="A605" s="41">
        <f t="shared" si="128"/>
        <v>603</v>
      </c>
      <c r="B605" s="42">
        <f>Hoja2!B612</f>
        <v>0</v>
      </c>
      <c r="C605" s="14">
        <f>Hoja2!P612</f>
        <v>0</v>
      </c>
      <c r="D605" s="16">
        <f>Hoja2!C612</f>
        <v>0</v>
      </c>
      <c r="E605" s="15">
        <f>Hoja4!J612</f>
        <v>0</v>
      </c>
      <c r="F605" s="15">
        <f>Hoja4!N612</f>
        <v>0</v>
      </c>
      <c r="G605" s="15"/>
      <c r="H605" s="15">
        <f t="shared" si="117"/>
        <v>0</v>
      </c>
      <c r="I605" s="15">
        <f t="shared" si="118"/>
        <v>0</v>
      </c>
      <c r="J605" s="289" t="s">
        <v>209</v>
      </c>
      <c r="K605" s="44"/>
      <c r="L605" s="44"/>
      <c r="M605" s="44"/>
      <c r="N605" s="44"/>
      <c r="O605" s="44"/>
      <c r="P605" s="44"/>
      <c r="Q605" s="44"/>
      <c r="R605" s="44"/>
      <c r="S605" s="262">
        <f t="shared" si="119"/>
        <v>0</v>
      </c>
      <c r="T605" s="266" t="str">
        <f t="shared" si="120"/>
        <v>Economico</v>
      </c>
      <c r="U605">
        <f>VLOOKUP(T605,TABLAS!$J$4:$L$9,3,FALSE)</f>
        <v>1320</v>
      </c>
      <c r="V605">
        <f t="shared" si="129"/>
        <v>2026</v>
      </c>
      <c r="W605" t="str">
        <f>INICIO!$C$28</f>
        <v>2026</v>
      </c>
      <c r="X605" s="268">
        <f t="shared" si="121"/>
        <v>0</v>
      </c>
      <c r="Y605" s="269" t="str">
        <f>IF(X605&lt;TABLAS!$P$18,TABLAS!$Q$18,IF(X605&lt;TABLAS!$P$19,TABLAS!$Q$19,IF(X605&lt;TABLAS!$P$20,TABLAS!$Q$20,IF(X605&lt;TABLAS!$P$21,TABLAS!$Q$21,IF(X605&lt;TABLAS!$P$22,TABLAS!$Q$22,IF(X605&lt;TABLAS!$P$23,TABLAS!$Q$23,IF(X605&lt;TABLAS!$P$24,TABLAS!$Q$24,IF(X605&lt;TABLAS!$P$25,TABLAS!$Q$25,IF(X605&lt;TABLAS!$P$26,TABLAS!$Q$26,IF(X605&lt;TABLAS!$P$27,TABLAS!$Q$27,IF(X605&gt;=TABLAS!$O$28,TABLAS!$Q$28)))))))))))</f>
        <v>0 a 5</v>
      </c>
      <c r="Z605" s="262">
        <f>VLOOKUP(Y605,TABLAS!$J$18:$K$28,2,FALSE)</f>
        <v>1</v>
      </c>
      <c r="AA605" s="274" t="s">
        <v>262</v>
      </c>
      <c r="AB605" s="262">
        <f>VLOOKUP(AA605,TABLAS!$K$34:$L$39,2,FALSE)</f>
        <v>1</v>
      </c>
      <c r="AC605" s="262" t="str">
        <f>INICIO!$C$11</f>
        <v>ZONA 6</v>
      </c>
      <c r="AD605" s="263">
        <f>VLOOKUP(AC605,TABLAS!$V$18:$W$28,2,FALSE)</f>
        <v>1.1000000000000001</v>
      </c>
      <c r="AE605" s="44"/>
      <c r="AF605" s="44"/>
      <c r="AG605" s="279">
        <f t="shared" si="122"/>
        <v>0</v>
      </c>
      <c r="AH605" s="255">
        <f>IF($AG605&lt;TABLAS!$O$4,TABLAS!$P$4,IF($AG605&lt;TABLAS!$O$5,TABLAS!$P$5,IF($AG605&lt;TABLAS!$O$6,TABLAS!$P$6,IF($AG605&gt;TABLAS!$N$7,TABLAS!$P$7))))</f>
        <v>1</v>
      </c>
      <c r="AI605" s="255">
        <f>VLOOKUP($AH605,TABLAS!$P$4:$R$7,3,FALSE)</f>
        <v>3.4999999999999996E-3</v>
      </c>
      <c r="AJ605" s="255">
        <f>VLOOKUP($AH$3,TABLAS!$P$4:$R$7,2,FALSE)</f>
        <v>0</v>
      </c>
      <c r="AK605" s="280">
        <f t="shared" si="123"/>
        <v>-3.4999999999999996E-3</v>
      </c>
      <c r="AL605" s="44"/>
      <c r="AM605" s="44"/>
      <c r="AN605" s="281">
        <f t="shared" si="124"/>
        <v>0</v>
      </c>
      <c r="AO605" s="44"/>
      <c r="AP605" s="235">
        <f t="shared" si="125"/>
        <v>0</v>
      </c>
      <c r="AQ605" s="44"/>
      <c r="AR605" s="282">
        <f t="shared" si="126"/>
        <v>0</v>
      </c>
      <c r="AS605" s="283">
        <f t="shared" si="127"/>
        <v>0</v>
      </c>
      <c r="AT605" s="44"/>
      <c r="AU605" s="44"/>
      <c r="AV605" s="44"/>
      <c r="AW605" s="44"/>
      <c r="AX605" s="44"/>
      <c r="AY605" s="44"/>
      <c r="AZ605" s="44"/>
      <c r="BA605" s="44"/>
      <c r="BB605" s="44"/>
      <c r="BC605" s="44"/>
      <c r="BD605" s="44"/>
      <c r="BE605" s="44"/>
      <c r="BF605" s="44"/>
      <c r="BG605" s="44"/>
      <c r="BH605" s="44"/>
    </row>
    <row r="606" spans="1:60" ht="35.1" customHeight="1" thickBot="1" x14ac:dyDescent="0.45">
      <c r="A606" s="41">
        <f t="shared" si="128"/>
        <v>604</v>
      </c>
      <c r="B606" s="42">
        <f>Hoja2!B613</f>
        <v>0</v>
      </c>
      <c r="C606" s="14">
        <f>Hoja2!P613</f>
        <v>0</v>
      </c>
      <c r="D606" s="16">
        <f>Hoja2!C613</f>
        <v>0</v>
      </c>
      <c r="E606" s="15">
        <f>Hoja4!J613</f>
        <v>0</v>
      </c>
      <c r="F606" s="15">
        <f>Hoja4!N613</f>
        <v>0</v>
      </c>
      <c r="G606" s="15"/>
      <c r="H606" s="15">
        <f t="shared" si="117"/>
        <v>0</v>
      </c>
      <c r="I606" s="15">
        <f t="shared" si="118"/>
        <v>0</v>
      </c>
      <c r="J606" s="289" t="s">
        <v>209</v>
      </c>
      <c r="K606" s="44"/>
      <c r="L606" s="44"/>
      <c r="M606" s="44"/>
      <c r="N606" s="44"/>
      <c r="O606" s="44"/>
      <c r="P606" s="44"/>
      <c r="Q606" s="44"/>
      <c r="R606" s="44"/>
      <c r="S606" s="262">
        <f t="shared" si="119"/>
        <v>0</v>
      </c>
      <c r="T606" s="266" t="str">
        <f t="shared" si="120"/>
        <v>Economico</v>
      </c>
      <c r="U606">
        <f>VLOOKUP(T606,TABLAS!$J$4:$L$9,3,FALSE)</f>
        <v>1320</v>
      </c>
      <c r="V606">
        <f t="shared" si="129"/>
        <v>2026</v>
      </c>
      <c r="W606" t="str">
        <f>INICIO!$C$28</f>
        <v>2026</v>
      </c>
      <c r="X606" s="268">
        <f t="shared" si="121"/>
        <v>0</v>
      </c>
      <c r="Y606" s="269" t="str">
        <f>IF(X606&lt;TABLAS!$P$18,TABLAS!$Q$18,IF(X606&lt;TABLAS!$P$19,TABLAS!$Q$19,IF(X606&lt;TABLAS!$P$20,TABLAS!$Q$20,IF(X606&lt;TABLAS!$P$21,TABLAS!$Q$21,IF(X606&lt;TABLAS!$P$22,TABLAS!$Q$22,IF(X606&lt;TABLAS!$P$23,TABLAS!$Q$23,IF(X606&lt;TABLAS!$P$24,TABLAS!$Q$24,IF(X606&lt;TABLAS!$P$25,TABLAS!$Q$25,IF(X606&lt;TABLAS!$P$26,TABLAS!$Q$26,IF(X606&lt;TABLAS!$P$27,TABLAS!$Q$27,IF(X606&gt;=TABLAS!$O$28,TABLAS!$Q$28)))))))))))</f>
        <v>0 a 5</v>
      </c>
      <c r="Z606" s="262">
        <f>VLOOKUP(Y606,TABLAS!$J$18:$K$28,2,FALSE)</f>
        <v>1</v>
      </c>
      <c r="AA606" s="274" t="s">
        <v>262</v>
      </c>
      <c r="AB606" s="262">
        <f>VLOOKUP(AA606,TABLAS!$K$34:$L$39,2,FALSE)</f>
        <v>1</v>
      </c>
      <c r="AC606" s="262" t="str">
        <f>INICIO!$C$11</f>
        <v>ZONA 6</v>
      </c>
      <c r="AD606" s="263">
        <f>VLOOKUP(AC606,TABLAS!$V$18:$W$28,2,FALSE)</f>
        <v>1.1000000000000001</v>
      </c>
      <c r="AE606" s="44"/>
      <c r="AF606" s="44"/>
      <c r="AG606" s="279">
        <f t="shared" si="122"/>
        <v>0</v>
      </c>
      <c r="AH606" s="255">
        <f>IF($AG606&lt;TABLAS!$O$4,TABLAS!$P$4,IF($AG606&lt;TABLAS!$O$5,TABLAS!$P$5,IF($AG606&lt;TABLAS!$O$6,TABLAS!$P$6,IF($AG606&gt;TABLAS!$N$7,TABLAS!$P$7))))</f>
        <v>1</v>
      </c>
      <c r="AI606" s="255">
        <f>VLOOKUP($AH606,TABLAS!$P$4:$R$7,3,FALSE)</f>
        <v>3.4999999999999996E-3</v>
      </c>
      <c r="AJ606" s="255">
        <f>VLOOKUP($AH$3,TABLAS!$P$4:$R$7,2,FALSE)</f>
        <v>0</v>
      </c>
      <c r="AK606" s="280">
        <f t="shared" si="123"/>
        <v>-3.4999999999999996E-3</v>
      </c>
      <c r="AL606" s="44"/>
      <c r="AM606" s="44"/>
      <c r="AN606" s="281">
        <f t="shared" si="124"/>
        <v>0</v>
      </c>
      <c r="AO606" s="44"/>
      <c r="AP606" s="235">
        <f t="shared" si="125"/>
        <v>0</v>
      </c>
      <c r="AQ606" s="44"/>
      <c r="AR606" s="282">
        <f t="shared" si="126"/>
        <v>0</v>
      </c>
      <c r="AS606" s="283">
        <f t="shared" si="127"/>
        <v>0</v>
      </c>
      <c r="AT606" s="44"/>
      <c r="AU606" s="44"/>
      <c r="AV606" s="44"/>
      <c r="AW606" s="44"/>
      <c r="AX606" s="44"/>
      <c r="AY606" s="44"/>
      <c r="AZ606" s="44"/>
      <c r="BA606" s="44"/>
      <c r="BB606" s="44"/>
      <c r="BC606" s="44"/>
      <c r="BD606" s="44"/>
      <c r="BE606" s="44"/>
      <c r="BF606" s="44"/>
      <c r="BG606" s="44"/>
      <c r="BH606" s="44"/>
    </row>
    <row r="607" spans="1:60" ht="35.1" customHeight="1" thickBot="1" x14ac:dyDescent="0.45">
      <c r="A607" s="22">
        <f t="shared" si="128"/>
        <v>605</v>
      </c>
      <c r="B607" s="43">
        <f>Hoja2!B614</f>
        <v>0</v>
      </c>
      <c r="C607" s="38">
        <f>Hoja2!P614</f>
        <v>0</v>
      </c>
      <c r="D607" s="39">
        <f>Hoja2!C614</f>
        <v>0</v>
      </c>
      <c r="E607" s="40">
        <f>Hoja4!J614</f>
        <v>0</v>
      </c>
      <c r="F607" s="40">
        <f>Hoja4!N614</f>
        <v>0</v>
      </c>
      <c r="G607" s="40"/>
      <c r="H607" s="40">
        <f t="shared" si="117"/>
        <v>0</v>
      </c>
      <c r="I607" s="40">
        <f t="shared" si="118"/>
        <v>0</v>
      </c>
      <c r="J607" s="290" t="s">
        <v>209</v>
      </c>
      <c r="K607" s="44"/>
      <c r="L607" s="44"/>
      <c r="M607" s="44"/>
      <c r="N607" s="44"/>
      <c r="O607" s="44"/>
      <c r="P607" s="44"/>
      <c r="Q607" s="44"/>
      <c r="R607" s="44"/>
      <c r="S607" s="262">
        <f t="shared" si="119"/>
        <v>0</v>
      </c>
      <c r="T607" s="266" t="str">
        <f t="shared" si="120"/>
        <v>Economico</v>
      </c>
      <c r="U607">
        <f>VLOOKUP(T607,TABLAS!$J$4:$L$9,3,FALSE)</f>
        <v>1320</v>
      </c>
      <c r="V607">
        <f t="shared" si="129"/>
        <v>2026</v>
      </c>
      <c r="W607" t="str">
        <f>INICIO!$C$28</f>
        <v>2026</v>
      </c>
      <c r="X607" s="268">
        <f t="shared" si="121"/>
        <v>0</v>
      </c>
      <c r="Y607" s="269" t="str">
        <f>IF(X607&lt;TABLAS!$P$18,TABLAS!$Q$18,IF(X607&lt;TABLAS!$P$19,TABLAS!$Q$19,IF(X607&lt;TABLAS!$P$20,TABLAS!$Q$20,IF(X607&lt;TABLAS!$P$21,TABLAS!$Q$21,IF(X607&lt;TABLAS!$P$22,TABLAS!$Q$22,IF(X607&lt;TABLAS!$P$23,TABLAS!$Q$23,IF(X607&lt;TABLAS!$P$24,TABLAS!$Q$24,IF(X607&lt;TABLAS!$P$25,TABLAS!$Q$25,IF(X607&lt;TABLAS!$P$26,TABLAS!$Q$26,IF(X607&lt;TABLAS!$P$27,TABLAS!$Q$27,IF(X607&gt;=TABLAS!$O$28,TABLAS!$Q$28)))))))))))</f>
        <v>0 a 5</v>
      </c>
      <c r="Z607" s="262">
        <f>VLOOKUP(Y607,TABLAS!$J$18:$K$28,2,FALSE)</f>
        <v>1</v>
      </c>
      <c r="AA607" s="274" t="s">
        <v>262</v>
      </c>
      <c r="AB607" s="262">
        <f>VLOOKUP(AA607,TABLAS!$K$34:$L$39,2,FALSE)</f>
        <v>1</v>
      </c>
      <c r="AC607" s="262" t="str">
        <f>INICIO!$C$11</f>
        <v>ZONA 6</v>
      </c>
      <c r="AD607" s="263">
        <f>VLOOKUP(AC607,TABLAS!$V$18:$W$28,2,FALSE)</f>
        <v>1.1000000000000001</v>
      </c>
      <c r="AE607" s="44"/>
      <c r="AF607" s="44"/>
      <c r="AG607" s="279">
        <f t="shared" si="122"/>
        <v>0</v>
      </c>
      <c r="AH607" s="255">
        <f>IF($AG607&lt;TABLAS!$O$4,TABLAS!$P$4,IF($AG607&lt;TABLAS!$O$5,TABLAS!$P$5,IF($AG607&lt;TABLAS!$O$6,TABLAS!$P$6,IF($AG607&gt;TABLAS!$N$7,TABLAS!$P$7))))</f>
        <v>1</v>
      </c>
      <c r="AI607" s="255">
        <f>VLOOKUP($AH607,TABLAS!$P$4:$R$7,3,FALSE)</f>
        <v>3.4999999999999996E-3</v>
      </c>
      <c r="AJ607" s="255">
        <f>VLOOKUP($AH$3,TABLAS!$P$4:$R$7,2,FALSE)</f>
        <v>0</v>
      </c>
      <c r="AK607" s="280">
        <f t="shared" si="123"/>
        <v>-3.4999999999999996E-3</v>
      </c>
      <c r="AL607" s="44"/>
      <c r="AM607" s="44"/>
      <c r="AN607" s="281">
        <f t="shared" si="124"/>
        <v>0</v>
      </c>
      <c r="AO607" s="44"/>
      <c r="AP607" s="235">
        <f t="shared" si="125"/>
        <v>0</v>
      </c>
      <c r="AQ607" s="44"/>
      <c r="AR607" s="282">
        <f t="shared" si="126"/>
        <v>0</v>
      </c>
      <c r="AS607" s="283">
        <f t="shared" si="127"/>
        <v>0</v>
      </c>
      <c r="AT607" s="44"/>
      <c r="AU607" s="44"/>
      <c r="AV607" s="44"/>
      <c r="AW607" s="44"/>
      <c r="AX607" s="44"/>
      <c r="AY607" s="44"/>
      <c r="AZ607" s="44"/>
      <c r="BA607" s="44"/>
      <c r="BB607" s="44"/>
      <c r="BC607" s="44"/>
      <c r="BD607" s="44"/>
      <c r="BE607" s="44"/>
      <c r="BF607" s="44"/>
      <c r="BG607" s="44"/>
      <c r="BH607" s="44"/>
    </row>
    <row r="608" spans="1:60" ht="35.1" customHeight="1" thickBot="1" x14ac:dyDescent="0.45">
      <c r="A608" s="41">
        <f t="shared" si="128"/>
        <v>606</v>
      </c>
      <c r="B608" s="42">
        <f>Hoja2!B615</f>
        <v>0</v>
      </c>
      <c r="C608" s="14">
        <f>Hoja2!P615</f>
        <v>0</v>
      </c>
      <c r="D608" s="16">
        <f>Hoja2!C615</f>
        <v>0</v>
      </c>
      <c r="E608" s="15">
        <f>Hoja4!J615</f>
        <v>0</v>
      </c>
      <c r="F608" s="15">
        <f>Hoja4!N615</f>
        <v>0</v>
      </c>
      <c r="G608" s="15"/>
      <c r="H608" s="15">
        <f t="shared" si="117"/>
        <v>0</v>
      </c>
      <c r="I608" s="15">
        <f t="shared" si="118"/>
        <v>0</v>
      </c>
      <c r="J608" s="289" t="s">
        <v>209</v>
      </c>
      <c r="K608" s="44"/>
      <c r="L608" s="44"/>
      <c r="M608" s="44"/>
      <c r="N608" s="44"/>
      <c r="O608" s="44"/>
      <c r="P608" s="44"/>
      <c r="Q608" s="44"/>
      <c r="R608" s="44"/>
      <c r="S608" s="262">
        <f t="shared" si="119"/>
        <v>0</v>
      </c>
      <c r="T608" s="266" t="str">
        <f t="shared" si="120"/>
        <v>Economico</v>
      </c>
      <c r="U608">
        <f>VLOOKUP(T608,TABLAS!$J$4:$L$9,3,FALSE)</f>
        <v>1320</v>
      </c>
      <c r="V608">
        <f t="shared" si="129"/>
        <v>2026</v>
      </c>
      <c r="W608" t="str">
        <f>INICIO!$C$28</f>
        <v>2026</v>
      </c>
      <c r="X608" s="268">
        <f t="shared" si="121"/>
        <v>0</v>
      </c>
      <c r="Y608" s="269" t="str">
        <f>IF(X608&lt;TABLAS!$P$18,TABLAS!$Q$18,IF(X608&lt;TABLAS!$P$19,TABLAS!$Q$19,IF(X608&lt;TABLAS!$P$20,TABLAS!$Q$20,IF(X608&lt;TABLAS!$P$21,TABLAS!$Q$21,IF(X608&lt;TABLAS!$P$22,TABLAS!$Q$22,IF(X608&lt;TABLAS!$P$23,TABLAS!$Q$23,IF(X608&lt;TABLAS!$P$24,TABLAS!$Q$24,IF(X608&lt;TABLAS!$P$25,TABLAS!$Q$25,IF(X608&lt;TABLAS!$P$26,TABLAS!$Q$26,IF(X608&lt;TABLAS!$P$27,TABLAS!$Q$27,IF(X608&gt;=TABLAS!$O$28,TABLAS!$Q$28)))))))))))</f>
        <v>0 a 5</v>
      </c>
      <c r="Z608" s="262">
        <f>VLOOKUP(Y608,TABLAS!$J$18:$K$28,2,FALSE)</f>
        <v>1</v>
      </c>
      <c r="AA608" s="274" t="s">
        <v>262</v>
      </c>
      <c r="AB608" s="262">
        <f>VLOOKUP(AA608,TABLAS!$K$34:$L$39,2,FALSE)</f>
        <v>1</v>
      </c>
      <c r="AC608" s="262" t="str">
        <f>INICIO!$C$11</f>
        <v>ZONA 6</v>
      </c>
      <c r="AD608" s="263">
        <f>VLOOKUP(AC608,TABLAS!$V$18:$W$28,2,FALSE)</f>
        <v>1.1000000000000001</v>
      </c>
      <c r="AE608" s="44"/>
      <c r="AF608" s="44"/>
      <c r="AG608" s="279">
        <f t="shared" si="122"/>
        <v>0</v>
      </c>
      <c r="AH608" s="255">
        <f>IF($AG608&lt;TABLAS!$O$4,TABLAS!$P$4,IF($AG608&lt;TABLAS!$O$5,TABLAS!$P$5,IF($AG608&lt;TABLAS!$O$6,TABLAS!$P$6,IF($AG608&gt;TABLAS!$N$7,TABLAS!$P$7))))</f>
        <v>1</v>
      </c>
      <c r="AI608" s="255">
        <f>VLOOKUP($AH608,TABLAS!$P$4:$R$7,3,FALSE)</f>
        <v>3.4999999999999996E-3</v>
      </c>
      <c r="AJ608" s="255">
        <f>VLOOKUP($AH$3,TABLAS!$P$4:$R$7,2,FALSE)</f>
        <v>0</v>
      </c>
      <c r="AK608" s="280">
        <f t="shared" si="123"/>
        <v>-3.4999999999999996E-3</v>
      </c>
      <c r="AL608" s="44"/>
      <c r="AM608" s="44"/>
      <c r="AN608" s="281">
        <f t="shared" si="124"/>
        <v>0</v>
      </c>
      <c r="AO608" s="44"/>
      <c r="AP608" s="235">
        <f t="shared" si="125"/>
        <v>0</v>
      </c>
      <c r="AQ608" s="44"/>
      <c r="AR608" s="282">
        <f t="shared" si="126"/>
        <v>0</v>
      </c>
      <c r="AS608" s="283">
        <f t="shared" si="127"/>
        <v>0</v>
      </c>
      <c r="AT608" s="44"/>
      <c r="AU608" s="44"/>
      <c r="AV608" s="44"/>
      <c r="AW608" s="44"/>
      <c r="AX608" s="44"/>
      <c r="AY608" s="44"/>
      <c r="AZ608" s="44"/>
      <c r="BA608" s="44"/>
      <c r="BB608" s="44"/>
      <c r="BC608" s="44"/>
      <c r="BD608" s="44"/>
      <c r="BE608" s="44"/>
      <c r="BF608" s="44"/>
      <c r="BG608" s="44"/>
      <c r="BH608" s="44"/>
    </row>
    <row r="609" spans="1:60" ht="35.1" customHeight="1" thickBot="1" x14ac:dyDescent="0.45">
      <c r="A609" s="41">
        <f t="shared" si="128"/>
        <v>607</v>
      </c>
      <c r="B609" s="42">
        <f>Hoja2!B616</f>
        <v>0</v>
      </c>
      <c r="C609" s="14">
        <f>Hoja2!P616</f>
        <v>0</v>
      </c>
      <c r="D609" s="16">
        <f>Hoja2!C616</f>
        <v>0</v>
      </c>
      <c r="E609" s="15">
        <f>Hoja4!J616</f>
        <v>0</v>
      </c>
      <c r="F609" s="15">
        <f>Hoja4!N616</f>
        <v>0</v>
      </c>
      <c r="G609" s="15"/>
      <c r="H609" s="15">
        <f t="shared" si="117"/>
        <v>0</v>
      </c>
      <c r="I609" s="15">
        <f t="shared" si="118"/>
        <v>0</v>
      </c>
      <c r="J609" s="289" t="s">
        <v>209</v>
      </c>
      <c r="K609" s="44"/>
      <c r="L609" s="44"/>
      <c r="M609" s="44"/>
      <c r="N609" s="44"/>
      <c r="O609" s="44"/>
      <c r="P609" s="44"/>
      <c r="Q609" s="44"/>
      <c r="R609" s="44"/>
      <c r="S609" s="262">
        <f t="shared" si="119"/>
        <v>0</v>
      </c>
      <c r="T609" s="266" t="str">
        <f t="shared" si="120"/>
        <v>Economico</v>
      </c>
      <c r="U609">
        <f>VLOOKUP(T609,TABLAS!$J$4:$L$9,3,FALSE)</f>
        <v>1320</v>
      </c>
      <c r="V609">
        <f t="shared" si="129"/>
        <v>2026</v>
      </c>
      <c r="W609" t="str">
        <f>INICIO!$C$28</f>
        <v>2026</v>
      </c>
      <c r="X609" s="268">
        <f t="shared" si="121"/>
        <v>0</v>
      </c>
      <c r="Y609" s="269" t="str">
        <f>IF(X609&lt;TABLAS!$P$18,TABLAS!$Q$18,IF(X609&lt;TABLAS!$P$19,TABLAS!$Q$19,IF(X609&lt;TABLAS!$P$20,TABLAS!$Q$20,IF(X609&lt;TABLAS!$P$21,TABLAS!$Q$21,IF(X609&lt;TABLAS!$P$22,TABLAS!$Q$22,IF(X609&lt;TABLAS!$P$23,TABLAS!$Q$23,IF(X609&lt;TABLAS!$P$24,TABLAS!$Q$24,IF(X609&lt;TABLAS!$P$25,TABLAS!$Q$25,IF(X609&lt;TABLAS!$P$26,TABLAS!$Q$26,IF(X609&lt;TABLAS!$P$27,TABLAS!$Q$27,IF(X609&gt;=TABLAS!$O$28,TABLAS!$Q$28)))))))))))</f>
        <v>0 a 5</v>
      </c>
      <c r="Z609" s="262">
        <f>VLOOKUP(Y609,TABLAS!$J$18:$K$28,2,FALSE)</f>
        <v>1</v>
      </c>
      <c r="AA609" s="274" t="s">
        <v>262</v>
      </c>
      <c r="AB609" s="262">
        <f>VLOOKUP(AA609,TABLAS!$K$34:$L$39,2,FALSE)</f>
        <v>1</v>
      </c>
      <c r="AC609" s="262" t="str">
        <f>INICIO!$C$11</f>
        <v>ZONA 6</v>
      </c>
      <c r="AD609" s="263">
        <f>VLOOKUP(AC609,TABLAS!$V$18:$W$28,2,FALSE)</f>
        <v>1.1000000000000001</v>
      </c>
      <c r="AE609" s="44"/>
      <c r="AF609" s="44"/>
      <c r="AG609" s="279">
        <f t="shared" si="122"/>
        <v>0</v>
      </c>
      <c r="AH609" s="255">
        <f>IF($AG609&lt;TABLAS!$O$4,TABLAS!$P$4,IF($AG609&lt;TABLAS!$O$5,TABLAS!$P$5,IF($AG609&lt;TABLAS!$O$6,TABLAS!$P$6,IF($AG609&gt;TABLAS!$N$7,TABLAS!$P$7))))</f>
        <v>1</v>
      </c>
      <c r="AI609" s="255">
        <f>VLOOKUP($AH609,TABLAS!$P$4:$R$7,3,FALSE)</f>
        <v>3.4999999999999996E-3</v>
      </c>
      <c r="AJ609" s="255">
        <f>VLOOKUP($AH$3,TABLAS!$P$4:$R$7,2,FALSE)</f>
        <v>0</v>
      </c>
      <c r="AK609" s="280">
        <f t="shared" si="123"/>
        <v>-3.4999999999999996E-3</v>
      </c>
      <c r="AL609" s="44"/>
      <c r="AM609" s="44"/>
      <c r="AN609" s="281">
        <f t="shared" si="124"/>
        <v>0</v>
      </c>
      <c r="AO609" s="44"/>
      <c r="AP609" s="235">
        <f t="shared" si="125"/>
        <v>0</v>
      </c>
      <c r="AQ609" s="44"/>
      <c r="AR609" s="282">
        <f t="shared" si="126"/>
        <v>0</v>
      </c>
      <c r="AS609" s="283">
        <f t="shared" si="127"/>
        <v>0</v>
      </c>
      <c r="AT609" s="44"/>
      <c r="AU609" s="44"/>
      <c r="AV609" s="44"/>
      <c r="AW609" s="44"/>
      <c r="AX609" s="44"/>
      <c r="AY609" s="44"/>
      <c r="AZ609" s="44"/>
      <c r="BA609" s="44"/>
      <c r="BB609" s="44"/>
      <c r="BC609" s="44"/>
      <c r="BD609" s="44"/>
      <c r="BE609" s="44"/>
      <c r="BF609" s="44"/>
      <c r="BG609" s="44"/>
      <c r="BH609" s="44"/>
    </row>
    <row r="610" spans="1:60" ht="35.1" customHeight="1" thickBot="1" x14ac:dyDescent="0.45">
      <c r="A610" s="41">
        <f t="shared" si="128"/>
        <v>608</v>
      </c>
      <c r="B610" s="42">
        <f>Hoja2!B617</f>
        <v>0</v>
      </c>
      <c r="C610" s="14">
        <f>Hoja2!P617</f>
        <v>0</v>
      </c>
      <c r="D610" s="16">
        <f>Hoja2!C617</f>
        <v>0</v>
      </c>
      <c r="E610" s="15">
        <f>Hoja4!J617</f>
        <v>0</v>
      </c>
      <c r="F610" s="15">
        <f>Hoja4!N617</f>
        <v>0</v>
      </c>
      <c r="G610" s="15"/>
      <c r="H610" s="15">
        <f t="shared" si="117"/>
        <v>0</v>
      </c>
      <c r="I610" s="15">
        <f t="shared" si="118"/>
        <v>0</v>
      </c>
      <c r="J610" s="289" t="s">
        <v>209</v>
      </c>
      <c r="K610" s="44"/>
      <c r="L610" s="44"/>
      <c r="M610" s="44"/>
      <c r="N610" s="44"/>
      <c r="O610" s="44"/>
      <c r="P610" s="44"/>
      <c r="Q610" s="44"/>
      <c r="R610" s="44"/>
      <c r="S610" s="262">
        <f t="shared" si="119"/>
        <v>0</v>
      </c>
      <c r="T610" s="266" t="str">
        <f t="shared" si="120"/>
        <v>Economico</v>
      </c>
      <c r="U610">
        <f>VLOOKUP(T610,TABLAS!$J$4:$L$9,3,FALSE)</f>
        <v>1320</v>
      </c>
      <c r="V610">
        <f t="shared" si="129"/>
        <v>2026</v>
      </c>
      <c r="W610" t="str">
        <f>INICIO!$C$28</f>
        <v>2026</v>
      </c>
      <c r="X610" s="268">
        <f t="shared" si="121"/>
        <v>0</v>
      </c>
      <c r="Y610" s="269" t="str">
        <f>IF(X610&lt;TABLAS!$P$18,TABLAS!$Q$18,IF(X610&lt;TABLAS!$P$19,TABLAS!$Q$19,IF(X610&lt;TABLAS!$P$20,TABLAS!$Q$20,IF(X610&lt;TABLAS!$P$21,TABLAS!$Q$21,IF(X610&lt;TABLAS!$P$22,TABLAS!$Q$22,IF(X610&lt;TABLAS!$P$23,TABLAS!$Q$23,IF(X610&lt;TABLAS!$P$24,TABLAS!$Q$24,IF(X610&lt;TABLAS!$P$25,TABLAS!$Q$25,IF(X610&lt;TABLAS!$P$26,TABLAS!$Q$26,IF(X610&lt;TABLAS!$P$27,TABLAS!$Q$27,IF(X610&gt;=TABLAS!$O$28,TABLAS!$Q$28)))))))))))</f>
        <v>0 a 5</v>
      </c>
      <c r="Z610" s="262">
        <f>VLOOKUP(Y610,TABLAS!$J$18:$K$28,2,FALSE)</f>
        <v>1</v>
      </c>
      <c r="AA610" s="274" t="s">
        <v>262</v>
      </c>
      <c r="AB610" s="262">
        <f>VLOOKUP(AA610,TABLAS!$K$34:$L$39,2,FALSE)</f>
        <v>1</v>
      </c>
      <c r="AC610" s="262" t="str">
        <f>INICIO!$C$11</f>
        <v>ZONA 6</v>
      </c>
      <c r="AD610" s="263">
        <f>VLOOKUP(AC610,TABLAS!$V$18:$W$28,2,FALSE)</f>
        <v>1.1000000000000001</v>
      </c>
      <c r="AE610" s="44"/>
      <c r="AF610" s="44"/>
      <c r="AG610" s="279">
        <f t="shared" si="122"/>
        <v>0</v>
      </c>
      <c r="AH610" s="255">
        <f>IF($AG610&lt;TABLAS!$O$4,TABLAS!$P$4,IF($AG610&lt;TABLAS!$O$5,TABLAS!$P$5,IF($AG610&lt;TABLAS!$O$6,TABLAS!$P$6,IF($AG610&gt;TABLAS!$N$7,TABLAS!$P$7))))</f>
        <v>1</v>
      </c>
      <c r="AI610" s="255">
        <f>VLOOKUP($AH610,TABLAS!$P$4:$R$7,3,FALSE)</f>
        <v>3.4999999999999996E-3</v>
      </c>
      <c r="AJ610" s="255">
        <f>VLOOKUP($AH$3,TABLAS!$P$4:$R$7,2,FALSE)</f>
        <v>0</v>
      </c>
      <c r="AK610" s="280">
        <f t="shared" si="123"/>
        <v>-3.4999999999999996E-3</v>
      </c>
      <c r="AL610" s="44"/>
      <c r="AM610" s="44"/>
      <c r="AN610" s="281">
        <f t="shared" si="124"/>
        <v>0</v>
      </c>
      <c r="AO610" s="44"/>
      <c r="AP610" s="235">
        <f t="shared" si="125"/>
        <v>0</v>
      </c>
      <c r="AQ610" s="44"/>
      <c r="AR610" s="282">
        <f t="shared" si="126"/>
        <v>0</v>
      </c>
      <c r="AS610" s="283">
        <f t="shared" si="127"/>
        <v>0</v>
      </c>
      <c r="AT610" s="44"/>
      <c r="AU610" s="44"/>
      <c r="AV610" s="44"/>
      <c r="AW610" s="44"/>
      <c r="AX610" s="44"/>
      <c r="AY610" s="44"/>
      <c r="AZ610" s="44"/>
      <c r="BA610" s="44"/>
      <c r="BB610" s="44"/>
      <c r="BC610" s="44"/>
      <c r="BD610" s="44"/>
      <c r="BE610" s="44"/>
      <c r="BF610" s="44"/>
      <c r="BG610" s="44"/>
      <c r="BH610" s="44"/>
    </row>
    <row r="611" spans="1:60" ht="35.1" customHeight="1" thickBot="1" x14ac:dyDescent="0.45">
      <c r="A611" s="41">
        <f t="shared" si="128"/>
        <v>609</v>
      </c>
      <c r="B611" s="42">
        <f>Hoja2!B618</f>
        <v>0</v>
      </c>
      <c r="C611" s="14">
        <f>Hoja2!P618</f>
        <v>0</v>
      </c>
      <c r="D611" s="16">
        <f>Hoja2!C618</f>
        <v>0</v>
      </c>
      <c r="E611" s="15">
        <f>Hoja4!J618</f>
        <v>0</v>
      </c>
      <c r="F611" s="15">
        <f>Hoja4!N618</f>
        <v>0</v>
      </c>
      <c r="G611" s="15"/>
      <c r="H611" s="15">
        <f t="shared" si="117"/>
        <v>0</v>
      </c>
      <c r="I611" s="15">
        <f t="shared" si="118"/>
        <v>0</v>
      </c>
      <c r="J611" s="289" t="s">
        <v>209</v>
      </c>
      <c r="K611" s="44"/>
      <c r="L611" s="44"/>
      <c r="M611" s="44"/>
      <c r="N611" s="44"/>
      <c r="O611" s="44"/>
      <c r="P611" s="44"/>
      <c r="Q611" s="44"/>
      <c r="R611" s="44"/>
      <c r="S611" s="262">
        <f t="shared" si="119"/>
        <v>0</v>
      </c>
      <c r="T611" s="266" t="str">
        <f t="shared" si="120"/>
        <v>Economico</v>
      </c>
      <c r="U611">
        <f>VLOOKUP(T611,TABLAS!$J$4:$L$9,3,FALSE)</f>
        <v>1320</v>
      </c>
      <c r="V611">
        <f t="shared" si="129"/>
        <v>2026</v>
      </c>
      <c r="W611" t="str">
        <f>INICIO!$C$28</f>
        <v>2026</v>
      </c>
      <c r="X611" s="268">
        <f t="shared" si="121"/>
        <v>0</v>
      </c>
      <c r="Y611" s="269" t="str">
        <f>IF(X611&lt;TABLAS!$P$18,TABLAS!$Q$18,IF(X611&lt;TABLAS!$P$19,TABLAS!$Q$19,IF(X611&lt;TABLAS!$P$20,TABLAS!$Q$20,IF(X611&lt;TABLAS!$P$21,TABLAS!$Q$21,IF(X611&lt;TABLAS!$P$22,TABLAS!$Q$22,IF(X611&lt;TABLAS!$P$23,TABLAS!$Q$23,IF(X611&lt;TABLAS!$P$24,TABLAS!$Q$24,IF(X611&lt;TABLAS!$P$25,TABLAS!$Q$25,IF(X611&lt;TABLAS!$P$26,TABLAS!$Q$26,IF(X611&lt;TABLAS!$P$27,TABLAS!$Q$27,IF(X611&gt;=TABLAS!$O$28,TABLAS!$Q$28)))))))))))</f>
        <v>0 a 5</v>
      </c>
      <c r="Z611" s="262">
        <f>VLOOKUP(Y611,TABLAS!$J$18:$K$28,2,FALSE)</f>
        <v>1</v>
      </c>
      <c r="AA611" s="274" t="s">
        <v>262</v>
      </c>
      <c r="AB611" s="262">
        <f>VLOOKUP(AA611,TABLAS!$K$34:$L$39,2,FALSE)</f>
        <v>1</v>
      </c>
      <c r="AC611" s="262" t="str">
        <f>INICIO!$C$11</f>
        <v>ZONA 6</v>
      </c>
      <c r="AD611" s="263">
        <f>VLOOKUP(AC611,TABLAS!$V$18:$W$28,2,FALSE)</f>
        <v>1.1000000000000001</v>
      </c>
      <c r="AE611" s="44"/>
      <c r="AF611" s="44"/>
      <c r="AG611" s="279">
        <f t="shared" si="122"/>
        <v>0</v>
      </c>
      <c r="AH611" s="255">
        <f>IF($AG611&lt;TABLAS!$O$4,TABLAS!$P$4,IF($AG611&lt;TABLAS!$O$5,TABLAS!$P$5,IF($AG611&lt;TABLAS!$O$6,TABLAS!$P$6,IF($AG611&gt;TABLAS!$N$7,TABLAS!$P$7))))</f>
        <v>1</v>
      </c>
      <c r="AI611" s="255">
        <f>VLOOKUP($AH611,TABLAS!$P$4:$R$7,3,FALSE)</f>
        <v>3.4999999999999996E-3</v>
      </c>
      <c r="AJ611" s="255">
        <f>VLOOKUP($AH$3,TABLAS!$P$4:$R$7,2,FALSE)</f>
        <v>0</v>
      </c>
      <c r="AK611" s="280">
        <f t="shared" si="123"/>
        <v>-3.4999999999999996E-3</v>
      </c>
      <c r="AL611" s="44"/>
      <c r="AM611" s="44"/>
      <c r="AN611" s="281">
        <f t="shared" si="124"/>
        <v>0</v>
      </c>
      <c r="AO611" s="44"/>
      <c r="AP611" s="235">
        <f t="shared" si="125"/>
        <v>0</v>
      </c>
      <c r="AQ611" s="44"/>
      <c r="AR611" s="282">
        <f t="shared" si="126"/>
        <v>0</v>
      </c>
      <c r="AS611" s="283">
        <f t="shared" si="127"/>
        <v>0</v>
      </c>
      <c r="AT611" s="44"/>
      <c r="AU611" s="44"/>
      <c r="AV611" s="44"/>
      <c r="AW611" s="44"/>
      <c r="AX611" s="44"/>
      <c r="AY611" s="44"/>
      <c r="AZ611" s="44"/>
      <c r="BA611" s="44"/>
      <c r="BB611" s="44"/>
      <c r="BC611" s="44"/>
      <c r="BD611" s="44"/>
      <c r="BE611" s="44"/>
      <c r="BF611" s="44"/>
      <c r="BG611" s="44"/>
      <c r="BH611" s="44"/>
    </row>
    <row r="612" spans="1:60" ht="35.1" customHeight="1" thickBot="1" x14ac:dyDescent="0.45">
      <c r="A612" s="22">
        <f t="shared" si="128"/>
        <v>610</v>
      </c>
      <c r="B612" s="43">
        <f>Hoja2!B619</f>
        <v>0</v>
      </c>
      <c r="C612" s="38">
        <f>Hoja2!P619</f>
        <v>0</v>
      </c>
      <c r="D612" s="39">
        <f>Hoja2!C619</f>
        <v>0</v>
      </c>
      <c r="E612" s="40">
        <f>Hoja4!J619</f>
        <v>0</v>
      </c>
      <c r="F612" s="40">
        <f>Hoja4!N619</f>
        <v>0</v>
      </c>
      <c r="G612" s="40"/>
      <c r="H612" s="40">
        <f t="shared" si="117"/>
        <v>0</v>
      </c>
      <c r="I612" s="40">
        <f t="shared" si="118"/>
        <v>0</v>
      </c>
      <c r="J612" s="290" t="s">
        <v>209</v>
      </c>
      <c r="K612" s="44"/>
      <c r="L612" s="44"/>
      <c r="M612" s="44"/>
      <c r="N612" s="44"/>
      <c r="O612" s="44"/>
      <c r="P612" s="44"/>
      <c r="Q612" s="44"/>
      <c r="R612" s="44"/>
      <c r="S612" s="262">
        <f t="shared" si="119"/>
        <v>0</v>
      </c>
      <c r="T612" s="266" t="str">
        <f t="shared" si="120"/>
        <v>Economico</v>
      </c>
      <c r="U612">
        <f>VLOOKUP(T612,TABLAS!$J$4:$L$9,3,FALSE)</f>
        <v>1320</v>
      </c>
      <c r="V612">
        <f t="shared" si="129"/>
        <v>2026</v>
      </c>
      <c r="W612" t="str">
        <f>INICIO!$C$28</f>
        <v>2026</v>
      </c>
      <c r="X612" s="268">
        <f t="shared" si="121"/>
        <v>0</v>
      </c>
      <c r="Y612" s="269" t="str">
        <f>IF(X612&lt;TABLAS!$P$18,TABLAS!$Q$18,IF(X612&lt;TABLAS!$P$19,TABLAS!$Q$19,IF(X612&lt;TABLAS!$P$20,TABLAS!$Q$20,IF(X612&lt;TABLAS!$P$21,TABLAS!$Q$21,IF(X612&lt;TABLAS!$P$22,TABLAS!$Q$22,IF(X612&lt;TABLAS!$P$23,TABLAS!$Q$23,IF(X612&lt;TABLAS!$P$24,TABLAS!$Q$24,IF(X612&lt;TABLAS!$P$25,TABLAS!$Q$25,IF(X612&lt;TABLAS!$P$26,TABLAS!$Q$26,IF(X612&lt;TABLAS!$P$27,TABLAS!$Q$27,IF(X612&gt;=TABLAS!$O$28,TABLAS!$Q$28)))))))))))</f>
        <v>0 a 5</v>
      </c>
      <c r="Z612" s="262">
        <f>VLOOKUP(Y612,TABLAS!$J$18:$K$28,2,FALSE)</f>
        <v>1</v>
      </c>
      <c r="AA612" s="274" t="s">
        <v>262</v>
      </c>
      <c r="AB612" s="262">
        <f>VLOOKUP(AA612,TABLAS!$K$34:$L$39,2,FALSE)</f>
        <v>1</v>
      </c>
      <c r="AC612" s="262" t="str">
        <f>INICIO!$C$11</f>
        <v>ZONA 6</v>
      </c>
      <c r="AD612" s="263">
        <f>VLOOKUP(AC612,TABLAS!$V$18:$W$28,2,FALSE)</f>
        <v>1.1000000000000001</v>
      </c>
      <c r="AE612" s="44"/>
      <c r="AF612" s="44"/>
      <c r="AG612" s="279">
        <f t="shared" si="122"/>
        <v>0</v>
      </c>
      <c r="AH612" s="255">
        <f>IF($AG612&lt;TABLAS!$O$4,TABLAS!$P$4,IF($AG612&lt;TABLAS!$O$5,TABLAS!$P$5,IF($AG612&lt;TABLAS!$O$6,TABLAS!$P$6,IF($AG612&gt;TABLAS!$N$7,TABLAS!$P$7))))</f>
        <v>1</v>
      </c>
      <c r="AI612" s="255">
        <f>VLOOKUP($AH612,TABLAS!$P$4:$R$7,3,FALSE)</f>
        <v>3.4999999999999996E-3</v>
      </c>
      <c r="AJ612" s="255">
        <f>VLOOKUP($AH$3,TABLAS!$P$4:$R$7,2,FALSE)</f>
        <v>0</v>
      </c>
      <c r="AK612" s="280">
        <f t="shared" si="123"/>
        <v>-3.4999999999999996E-3</v>
      </c>
      <c r="AL612" s="44"/>
      <c r="AM612" s="44"/>
      <c r="AN612" s="281">
        <f t="shared" si="124"/>
        <v>0</v>
      </c>
      <c r="AO612" s="44"/>
      <c r="AP612" s="235">
        <f t="shared" si="125"/>
        <v>0</v>
      </c>
      <c r="AQ612" s="44"/>
      <c r="AR612" s="282">
        <f t="shared" si="126"/>
        <v>0</v>
      </c>
      <c r="AS612" s="283">
        <f t="shared" si="127"/>
        <v>0</v>
      </c>
      <c r="AT612" s="44"/>
      <c r="AU612" s="44"/>
      <c r="AV612" s="44"/>
      <c r="AW612" s="44"/>
      <c r="AX612" s="44"/>
      <c r="AY612" s="44"/>
      <c r="AZ612" s="44"/>
      <c r="BA612" s="44"/>
      <c r="BB612" s="44"/>
      <c r="BC612" s="44"/>
      <c r="BD612" s="44"/>
      <c r="BE612" s="44"/>
      <c r="BF612" s="44"/>
      <c r="BG612" s="44"/>
      <c r="BH612" s="44"/>
    </row>
    <row r="613" spans="1:60" ht="35.1" customHeight="1" thickBot="1" x14ac:dyDescent="0.45">
      <c r="A613" s="41">
        <f t="shared" si="128"/>
        <v>611</v>
      </c>
      <c r="B613" s="42">
        <f>Hoja2!B620</f>
        <v>0</v>
      </c>
      <c r="C613" s="14">
        <f>Hoja2!P620</f>
        <v>0</v>
      </c>
      <c r="D613" s="16">
        <f>Hoja2!C620</f>
        <v>0</v>
      </c>
      <c r="E613" s="15">
        <f>Hoja4!J620</f>
        <v>0</v>
      </c>
      <c r="F613" s="15">
        <f>Hoja4!N620</f>
        <v>0</v>
      </c>
      <c r="G613" s="15"/>
      <c r="H613" s="15">
        <f t="shared" si="117"/>
        <v>0</v>
      </c>
      <c r="I613" s="15">
        <f t="shared" si="118"/>
        <v>0</v>
      </c>
      <c r="J613" s="289" t="s">
        <v>209</v>
      </c>
      <c r="K613" s="44"/>
      <c r="L613" s="44"/>
      <c r="M613" s="44"/>
      <c r="N613" s="44"/>
      <c r="O613" s="44"/>
      <c r="P613" s="44"/>
      <c r="Q613" s="44"/>
      <c r="R613" s="44"/>
      <c r="S613" s="262">
        <f t="shared" si="119"/>
        <v>0</v>
      </c>
      <c r="T613" s="266" t="str">
        <f t="shared" si="120"/>
        <v>Economico</v>
      </c>
      <c r="U613">
        <f>VLOOKUP(T613,TABLAS!$J$4:$L$9,3,FALSE)</f>
        <v>1320</v>
      </c>
      <c r="V613">
        <f t="shared" si="129"/>
        <v>2026</v>
      </c>
      <c r="W613" t="str">
        <f>INICIO!$C$28</f>
        <v>2026</v>
      </c>
      <c r="X613" s="268">
        <f t="shared" si="121"/>
        <v>0</v>
      </c>
      <c r="Y613" s="269" t="str">
        <f>IF(X613&lt;TABLAS!$P$18,TABLAS!$Q$18,IF(X613&lt;TABLAS!$P$19,TABLAS!$Q$19,IF(X613&lt;TABLAS!$P$20,TABLAS!$Q$20,IF(X613&lt;TABLAS!$P$21,TABLAS!$Q$21,IF(X613&lt;TABLAS!$P$22,TABLAS!$Q$22,IF(X613&lt;TABLAS!$P$23,TABLAS!$Q$23,IF(X613&lt;TABLAS!$P$24,TABLAS!$Q$24,IF(X613&lt;TABLAS!$P$25,TABLAS!$Q$25,IF(X613&lt;TABLAS!$P$26,TABLAS!$Q$26,IF(X613&lt;TABLAS!$P$27,TABLAS!$Q$27,IF(X613&gt;=TABLAS!$O$28,TABLAS!$Q$28)))))))))))</f>
        <v>0 a 5</v>
      </c>
      <c r="Z613" s="262">
        <f>VLOOKUP(Y613,TABLAS!$J$18:$K$28,2,FALSE)</f>
        <v>1</v>
      </c>
      <c r="AA613" s="274" t="s">
        <v>262</v>
      </c>
      <c r="AB613" s="262">
        <f>VLOOKUP(AA613,TABLAS!$K$34:$L$39,2,FALSE)</f>
        <v>1</v>
      </c>
      <c r="AC613" s="262" t="str">
        <f>INICIO!$C$11</f>
        <v>ZONA 6</v>
      </c>
      <c r="AD613" s="263">
        <f>VLOOKUP(AC613,TABLAS!$V$18:$W$28,2,FALSE)</f>
        <v>1.1000000000000001</v>
      </c>
      <c r="AE613" s="44"/>
      <c r="AF613" s="44"/>
      <c r="AG613" s="279">
        <f t="shared" si="122"/>
        <v>0</v>
      </c>
      <c r="AH613" s="255">
        <f>IF($AG613&lt;TABLAS!$O$4,TABLAS!$P$4,IF($AG613&lt;TABLAS!$O$5,TABLAS!$P$5,IF($AG613&lt;TABLAS!$O$6,TABLAS!$P$6,IF($AG613&gt;TABLAS!$N$7,TABLAS!$P$7))))</f>
        <v>1</v>
      </c>
      <c r="AI613" s="255">
        <f>VLOOKUP($AH613,TABLAS!$P$4:$R$7,3,FALSE)</f>
        <v>3.4999999999999996E-3</v>
      </c>
      <c r="AJ613" s="255">
        <f>VLOOKUP($AH$3,TABLAS!$P$4:$R$7,2,FALSE)</f>
        <v>0</v>
      </c>
      <c r="AK613" s="280">
        <f t="shared" si="123"/>
        <v>-3.4999999999999996E-3</v>
      </c>
      <c r="AL613" s="44"/>
      <c r="AM613" s="44"/>
      <c r="AN613" s="281">
        <f t="shared" si="124"/>
        <v>0</v>
      </c>
      <c r="AO613" s="44"/>
      <c r="AP613" s="235">
        <f t="shared" si="125"/>
        <v>0</v>
      </c>
      <c r="AQ613" s="44"/>
      <c r="AR613" s="282">
        <f t="shared" si="126"/>
        <v>0</v>
      </c>
      <c r="AS613" s="283">
        <f t="shared" si="127"/>
        <v>0</v>
      </c>
      <c r="AT613" s="44"/>
      <c r="AU613" s="44"/>
      <c r="AV613" s="44"/>
      <c r="AW613" s="44"/>
      <c r="AX613" s="44"/>
      <c r="AY613" s="44"/>
      <c r="AZ613" s="44"/>
      <c r="BA613" s="44"/>
      <c r="BB613" s="44"/>
      <c r="BC613" s="44"/>
      <c r="BD613" s="44"/>
      <c r="BE613" s="44"/>
      <c r="BF613" s="44"/>
      <c r="BG613" s="44"/>
      <c r="BH613" s="44"/>
    </row>
    <row r="614" spans="1:60" ht="35.1" customHeight="1" thickBot="1" x14ac:dyDescent="0.45">
      <c r="A614" s="41">
        <f t="shared" si="128"/>
        <v>612</v>
      </c>
      <c r="B614" s="42">
        <f>Hoja2!B621</f>
        <v>0</v>
      </c>
      <c r="C614" s="14">
        <f>Hoja2!P621</f>
        <v>0</v>
      </c>
      <c r="D614" s="16">
        <f>Hoja2!C621</f>
        <v>0</v>
      </c>
      <c r="E614" s="15">
        <f>Hoja4!J621</f>
        <v>0</v>
      </c>
      <c r="F614" s="15">
        <f>Hoja4!N621</f>
        <v>0</v>
      </c>
      <c r="G614" s="15"/>
      <c r="H614" s="15">
        <f t="shared" si="117"/>
        <v>0</v>
      </c>
      <c r="I614" s="15">
        <f t="shared" si="118"/>
        <v>0</v>
      </c>
      <c r="J614" s="289" t="s">
        <v>209</v>
      </c>
      <c r="K614" s="44"/>
      <c r="L614" s="44"/>
      <c r="M614" s="44"/>
      <c r="N614" s="44"/>
      <c r="O614" s="44"/>
      <c r="P614" s="44"/>
      <c r="Q614" s="44"/>
      <c r="R614" s="44"/>
      <c r="S614" s="262">
        <f t="shared" si="119"/>
        <v>0</v>
      </c>
      <c r="T614" s="266" t="str">
        <f t="shared" si="120"/>
        <v>Economico</v>
      </c>
      <c r="U614">
        <f>VLOOKUP(T614,TABLAS!$J$4:$L$9,3,FALSE)</f>
        <v>1320</v>
      </c>
      <c r="V614">
        <f t="shared" si="129"/>
        <v>2026</v>
      </c>
      <c r="W614" t="str">
        <f>INICIO!$C$28</f>
        <v>2026</v>
      </c>
      <c r="X614" s="268">
        <f t="shared" si="121"/>
        <v>0</v>
      </c>
      <c r="Y614" s="269" t="str">
        <f>IF(X614&lt;TABLAS!$P$18,TABLAS!$Q$18,IF(X614&lt;TABLAS!$P$19,TABLAS!$Q$19,IF(X614&lt;TABLAS!$P$20,TABLAS!$Q$20,IF(X614&lt;TABLAS!$P$21,TABLAS!$Q$21,IF(X614&lt;TABLAS!$P$22,TABLAS!$Q$22,IF(X614&lt;TABLAS!$P$23,TABLAS!$Q$23,IF(X614&lt;TABLAS!$P$24,TABLAS!$Q$24,IF(X614&lt;TABLAS!$P$25,TABLAS!$Q$25,IF(X614&lt;TABLAS!$P$26,TABLAS!$Q$26,IF(X614&lt;TABLAS!$P$27,TABLAS!$Q$27,IF(X614&gt;=TABLAS!$O$28,TABLAS!$Q$28)))))))))))</f>
        <v>0 a 5</v>
      </c>
      <c r="Z614" s="262">
        <f>VLOOKUP(Y614,TABLAS!$J$18:$K$28,2,FALSE)</f>
        <v>1</v>
      </c>
      <c r="AA614" s="274" t="s">
        <v>262</v>
      </c>
      <c r="AB614" s="262">
        <f>VLOOKUP(AA614,TABLAS!$K$34:$L$39,2,FALSE)</f>
        <v>1</v>
      </c>
      <c r="AC614" s="262" t="str">
        <f>INICIO!$C$11</f>
        <v>ZONA 6</v>
      </c>
      <c r="AD614" s="263">
        <f>VLOOKUP(AC614,TABLAS!$V$18:$W$28,2,FALSE)</f>
        <v>1.1000000000000001</v>
      </c>
      <c r="AE614" s="44"/>
      <c r="AF614" s="44"/>
      <c r="AG614" s="279">
        <f t="shared" si="122"/>
        <v>0</v>
      </c>
      <c r="AH614" s="255">
        <f>IF($AG614&lt;TABLAS!$O$4,TABLAS!$P$4,IF($AG614&lt;TABLAS!$O$5,TABLAS!$P$5,IF($AG614&lt;TABLAS!$O$6,TABLAS!$P$6,IF($AG614&gt;TABLAS!$N$7,TABLAS!$P$7))))</f>
        <v>1</v>
      </c>
      <c r="AI614" s="255">
        <f>VLOOKUP($AH614,TABLAS!$P$4:$R$7,3,FALSE)</f>
        <v>3.4999999999999996E-3</v>
      </c>
      <c r="AJ614" s="255">
        <f>VLOOKUP($AH$3,TABLAS!$P$4:$R$7,2,FALSE)</f>
        <v>0</v>
      </c>
      <c r="AK614" s="280">
        <f t="shared" si="123"/>
        <v>-3.4999999999999996E-3</v>
      </c>
      <c r="AL614" s="44"/>
      <c r="AM614" s="44"/>
      <c r="AN614" s="281">
        <f t="shared" si="124"/>
        <v>0</v>
      </c>
      <c r="AO614" s="44"/>
      <c r="AP614" s="235">
        <f t="shared" si="125"/>
        <v>0</v>
      </c>
      <c r="AQ614" s="44"/>
      <c r="AR614" s="282">
        <f t="shared" si="126"/>
        <v>0</v>
      </c>
      <c r="AS614" s="283">
        <f t="shared" si="127"/>
        <v>0</v>
      </c>
      <c r="AT614" s="44"/>
      <c r="AU614" s="44"/>
      <c r="AV614" s="44"/>
      <c r="AW614" s="44"/>
      <c r="AX614" s="44"/>
      <c r="AY614" s="44"/>
      <c r="AZ614" s="44"/>
      <c r="BA614" s="44"/>
      <c r="BB614" s="44"/>
      <c r="BC614" s="44"/>
      <c r="BD614" s="44"/>
      <c r="BE614" s="44"/>
      <c r="BF614" s="44"/>
      <c r="BG614" s="44"/>
      <c r="BH614" s="44"/>
    </row>
    <row r="615" spans="1:60" ht="35.1" customHeight="1" thickBot="1" x14ac:dyDescent="0.45">
      <c r="A615" s="41">
        <f t="shared" si="128"/>
        <v>613</v>
      </c>
      <c r="B615" s="42">
        <f>Hoja2!B622</f>
        <v>0</v>
      </c>
      <c r="C615" s="14">
        <f>Hoja2!P622</f>
        <v>0</v>
      </c>
      <c r="D615" s="16">
        <f>Hoja2!C622</f>
        <v>0</v>
      </c>
      <c r="E615" s="15">
        <f>Hoja4!J622</f>
        <v>0</v>
      </c>
      <c r="F615" s="15">
        <f>Hoja4!N622</f>
        <v>0</v>
      </c>
      <c r="G615" s="15"/>
      <c r="H615" s="15">
        <f t="shared" si="117"/>
        <v>0</v>
      </c>
      <c r="I615" s="15">
        <f t="shared" si="118"/>
        <v>0</v>
      </c>
      <c r="J615" s="289" t="s">
        <v>209</v>
      </c>
      <c r="K615" s="44"/>
      <c r="L615" s="44"/>
      <c r="M615" s="44"/>
      <c r="N615" s="44"/>
      <c r="O615" s="44"/>
      <c r="P615" s="44"/>
      <c r="Q615" s="44"/>
      <c r="R615" s="44"/>
      <c r="S615" s="262">
        <f t="shared" si="119"/>
        <v>0</v>
      </c>
      <c r="T615" s="266" t="str">
        <f t="shared" si="120"/>
        <v>Economico</v>
      </c>
      <c r="U615">
        <f>VLOOKUP(T615,TABLAS!$J$4:$L$9,3,FALSE)</f>
        <v>1320</v>
      </c>
      <c r="V615">
        <f t="shared" si="129"/>
        <v>2026</v>
      </c>
      <c r="W615" t="str">
        <f>INICIO!$C$28</f>
        <v>2026</v>
      </c>
      <c r="X615" s="268">
        <f t="shared" si="121"/>
        <v>0</v>
      </c>
      <c r="Y615" s="269" t="str">
        <f>IF(X615&lt;TABLAS!$P$18,TABLAS!$Q$18,IF(X615&lt;TABLAS!$P$19,TABLAS!$Q$19,IF(X615&lt;TABLAS!$P$20,TABLAS!$Q$20,IF(X615&lt;TABLAS!$P$21,TABLAS!$Q$21,IF(X615&lt;TABLAS!$P$22,TABLAS!$Q$22,IF(X615&lt;TABLAS!$P$23,TABLAS!$Q$23,IF(X615&lt;TABLAS!$P$24,TABLAS!$Q$24,IF(X615&lt;TABLAS!$P$25,TABLAS!$Q$25,IF(X615&lt;TABLAS!$P$26,TABLAS!$Q$26,IF(X615&lt;TABLAS!$P$27,TABLAS!$Q$27,IF(X615&gt;=TABLAS!$O$28,TABLAS!$Q$28)))))))))))</f>
        <v>0 a 5</v>
      </c>
      <c r="Z615" s="262">
        <f>VLOOKUP(Y615,TABLAS!$J$18:$K$28,2,FALSE)</f>
        <v>1</v>
      </c>
      <c r="AA615" s="274" t="s">
        <v>262</v>
      </c>
      <c r="AB615" s="262">
        <f>VLOOKUP(AA615,TABLAS!$K$34:$L$39,2,FALSE)</f>
        <v>1</v>
      </c>
      <c r="AC615" s="262" t="str">
        <f>INICIO!$C$11</f>
        <v>ZONA 6</v>
      </c>
      <c r="AD615" s="263">
        <f>VLOOKUP(AC615,TABLAS!$V$18:$W$28,2,FALSE)</f>
        <v>1.1000000000000001</v>
      </c>
      <c r="AE615" s="44"/>
      <c r="AF615" s="44"/>
      <c r="AG615" s="279">
        <f t="shared" si="122"/>
        <v>0</v>
      </c>
      <c r="AH615" s="255">
        <f>IF($AG615&lt;TABLAS!$O$4,TABLAS!$P$4,IF($AG615&lt;TABLAS!$O$5,TABLAS!$P$5,IF($AG615&lt;TABLAS!$O$6,TABLAS!$P$6,IF($AG615&gt;TABLAS!$N$7,TABLAS!$P$7))))</f>
        <v>1</v>
      </c>
      <c r="AI615" s="255">
        <f>VLOOKUP($AH615,TABLAS!$P$4:$R$7,3,FALSE)</f>
        <v>3.4999999999999996E-3</v>
      </c>
      <c r="AJ615" s="255">
        <f>VLOOKUP($AH$3,TABLAS!$P$4:$R$7,2,FALSE)</f>
        <v>0</v>
      </c>
      <c r="AK615" s="280">
        <f t="shared" si="123"/>
        <v>-3.4999999999999996E-3</v>
      </c>
      <c r="AL615" s="44"/>
      <c r="AM615" s="44"/>
      <c r="AN615" s="281">
        <f t="shared" si="124"/>
        <v>0</v>
      </c>
      <c r="AO615" s="44"/>
      <c r="AP615" s="235">
        <f t="shared" si="125"/>
        <v>0</v>
      </c>
      <c r="AQ615" s="44"/>
      <c r="AR615" s="282">
        <f t="shared" si="126"/>
        <v>0</v>
      </c>
      <c r="AS615" s="283">
        <f t="shared" si="127"/>
        <v>0</v>
      </c>
      <c r="AT615" s="44"/>
      <c r="AU615" s="44"/>
      <c r="AV615" s="44"/>
      <c r="AW615" s="44"/>
      <c r="AX615" s="44"/>
      <c r="AY615" s="44"/>
      <c r="AZ615" s="44"/>
      <c r="BA615" s="44"/>
      <c r="BB615" s="44"/>
      <c r="BC615" s="44"/>
      <c r="BD615" s="44"/>
      <c r="BE615" s="44"/>
      <c r="BF615" s="44"/>
      <c r="BG615" s="44"/>
      <c r="BH615" s="44"/>
    </row>
    <row r="616" spans="1:60" ht="35.1" customHeight="1" thickBot="1" x14ac:dyDescent="0.45">
      <c r="A616" s="41">
        <f t="shared" si="128"/>
        <v>614</v>
      </c>
      <c r="B616" s="42">
        <f>Hoja2!B623</f>
        <v>0</v>
      </c>
      <c r="C616" s="14">
        <f>Hoja2!P623</f>
        <v>0</v>
      </c>
      <c r="D616" s="16">
        <f>Hoja2!C623</f>
        <v>0</v>
      </c>
      <c r="E616" s="15">
        <f>Hoja4!J623</f>
        <v>0</v>
      </c>
      <c r="F616" s="15">
        <f>Hoja4!N623</f>
        <v>0</v>
      </c>
      <c r="G616" s="15"/>
      <c r="H616" s="15">
        <f t="shared" si="117"/>
        <v>0</v>
      </c>
      <c r="I616" s="15">
        <f t="shared" si="118"/>
        <v>0</v>
      </c>
      <c r="J616" s="289" t="s">
        <v>209</v>
      </c>
      <c r="K616" s="44"/>
      <c r="L616" s="44"/>
      <c r="M616" s="44"/>
      <c r="N616" s="44"/>
      <c r="O616" s="44"/>
      <c r="P616" s="44"/>
      <c r="Q616" s="44"/>
      <c r="R616" s="44"/>
      <c r="S616" s="262">
        <f t="shared" si="119"/>
        <v>0</v>
      </c>
      <c r="T616" s="266" t="str">
        <f t="shared" si="120"/>
        <v>Economico</v>
      </c>
      <c r="U616">
        <f>VLOOKUP(T616,TABLAS!$J$4:$L$9,3,FALSE)</f>
        <v>1320</v>
      </c>
      <c r="V616">
        <f t="shared" si="129"/>
        <v>2026</v>
      </c>
      <c r="W616" t="str">
        <f>INICIO!$C$28</f>
        <v>2026</v>
      </c>
      <c r="X616" s="268">
        <f t="shared" si="121"/>
        <v>0</v>
      </c>
      <c r="Y616" s="269" t="str">
        <f>IF(X616&lt;TABLAS!$P$18,TABLAS!$Q$18,IF(X616&lt;TABLAS!$P$19,TABLAS!$Q$19,IF(X616&lt;TABLAS!$P$20,TABLAS!$Q$20,IF(X616&lt;TABLAS!$P$21,TABLAS!$Q$21,IF(X616&lt;TABLAS!$P$22,TABLAS!$Q$22,IF(X616&lt;TABLAS!$P$23,TABLAS!$Q$23,IF(X616&lt;TABLAS!$P$24,TABLAS!$Q$24,IF(X616&lt;TABLAS!$P$25,TABLAS!$Q$25,IF(X616&lt;TABLAS!$P$26,TABLAS!$Q$26,IF(X616&lt;TABLAS!$P$27,TABLAS!$Q$27,IF(X616&gt;=TABLAS!$O$28,TABLAS!$Q$28)))))))))))</f>
        <v>0 a 5</v>
      </c>
      <c r="Z616" s="262">
        <f>VLOOKUP(Y616,TABLAS!$J$18:$K$28,2,FALSE)</f>
        <v>1</v>
      </c>
      <c r="AA616" s="274" t="s">
        <v>262</v>
      </c>
      <c r="AB616" s="262">
        <f>VLOOKUP(AA616,TABLAS!$K$34:$L$39,2,FALSE)</f>
        <v>1</v>
      </c>
      <c r="AC616" s="262" t="str">
        <f>INICIO!$C$11</f>
        <v>ZONA 6</v>
      </c>
      <c r="AD616" s="263">
        <f>VLOOKUP(AC616,TABLAS!$V$18:$W$28,2,FALSE)</f>
        <v>1.1000000000000001</v>
      </c>
      <c r="AE616" s="44"/>
      <c r="AF616" s="44"/>
      <c r="AG616" s="279">
        <f t="shared" si="122"/>
        <v>0</v>
      </c>
      <c r="AH616" s="255">
        <f>IF($AG616&lt;TABLAS!$O$4,TABLAS!$P$4,IF($AG616&lt;TABLAS!$O$5,TABLAS!$P$5,IF($AG616&lt;TABLAS!$O$6,TABLAS!$P$6,IF($AG616&gt;TABLAS!$N$7,TABLAS!$P$7))))</f>
        <v>1</v>
      </c>
      <c r="AI616" s="255">
        <f>VLOOKUP($AH616,TABLAS!$P$4:$R$7,3,FALSE)</f>
        <v>3.4999999999999996E-3</v>
      </c>
      <c r="AJ616" s="255">
        <f>VLOOKUP($AH$3,TABLAS!$P$4:$R$7,2,FALSE)</f>
        <v>0</v>
      </c>
      <c r="AK616" s="280">
        <f t="shared" si="123"/>
        <v>-3.4999999999999996E-3</v>
      </c>
      <c r="AL616" s="44"/>
      <c r="AM616" s="44"/>
      <c r="AN616" s="281">
        <f t="shared" si="124"/>
        <v>0</v>
      </c>
      <c r="AO616" s="44"/>
      <c r="AP616" s="235">
        <f t="shared" si="125"/>
        <v>0</v>
      </c>
      <c r="AQ616" s="44"/>
      <c r="AR616" s="282">
        <f t="shared" si="126"/>
        <v>0</v>
      </c>
      <c r="AS616" s="283">
        <f t="shared" si="127"/>
        <v>0</v>
      </c>
      <c r="AT616" s="44"/>
      <c r="AU616" s="44"/>
      <c r="AV616" s="44"/>
      <c r="AW616" s="44"/>
      <c r="AX616" s="44"/>
      <c r="AY616" s="44"/>
      <c r="AZ616" s="44"/>
      <c r="BA616" s="44"/>
      <c r="BB616" s="44"/>
      <c r="BC616" s="44"/>
      <c r="BD616" s="44"/>
      <c r="BE616" s="44"/>
      <c r="BF616" s="44"/>
      <c r="BG616" s="44"/>
      <c r="BH616" s="44"/>
    </row>
    <row r="617" spans="1:60" ht="35.1" customHeight="1" thickBot="1" x14ac:dyDescent="0.45">
      <c r="A617" s="22">
        <f t="shared" si="128"/>
        <v>615</v>
      </c>
      <c r="B617" s="43">
        <f>Hoja2!B624</f>
        <v>0</v>
      </c>
      <c r="C617" s="38">
        <f>Hoja2!P624</f>
        <v>0</v>
      </c>
      <c r="D617" s="39">
        <f>Hoja2!C624</f>
        <v>0</v>
      </c>
      <c r="E617" s="40">
        <f>Hoja4!J624</f>
        <v>0</v>
      </c>
      <c r="F617" s="40">
        <f>Hoja4!N624</f>
        <v>0</v>
      </c>
      <c r="G617" s="40"/>
      <c r="H617" s="40">
        <f t="shared" si="117"/>
        <v>0</v>
      </c>
      <c r="I617" s="40">
        <f t="shared" si="118"/>
        <v>0</v>
      </c>
      <c r="J617" s="290" t="s">
        <v>209</v>
      </c>
      <c r="K617" s="44"/>
      <c r="L617" s="44"/>
      <c r="M617" s="44"/>
      <c r="N617" s="44"/>
      <c r="O617" s="44"/>
      <c r="P617" s="44"/>
      <c r="Q617" s="44"/>
      <c r="R617" s="44"/>
      <c r="S617" s="262">
        <f t="shared" si="119"/>
        <v>0</v>
      </c>
      <c r="T617" s="266" t="str">
        <f t="shared" si="120"/>
        <v>Economico</v>
      </c>
      <c r="U617">
        <f>VLOOKUP(T617,TABLAS!$J$4:$L$9,3,FALSE)</f>
        <v>1320</v>
      </c>
      <c r="V617">
        <f t="shared" si="129"/>
        <v>2026</v>
      </c>
      <c r="W617" t="str">
        <f>INICIO!$C$28</f>
        <v>2026</v>
      </c>
      <c r="X617" s="268">
        <f t="shared" si="121"/>
        <v>0</v>
      </c>
      <c r="Y617" s="269" t="str">
        <f>IF(X617&lt;TABLAS!$P$18,TABLAS!$Q$18,IF(X617&lt;TABLAS!$P$19,TABLAS!$Q$19,IF(X617&lt;TABLAS!$P$20,TABLAS!$Q$20,IF(X617&lt;TABLAS!$P$21,TABLAS!$Q$21,IF(X617&lt;TABLAS!$P$22,TABLAS!$Q$22,IF(X617&lt;TABLAS!$P$23,TABLAS!$Q$23,IF(X617&lt;TABLAS!$P$24,TABLAS!$Q$24,IF(X617&lt;TABLAS!$P$25,TABLAS!$Q$25,IF(X617&lt;TABLAS!$P$26,TABLAS!$Q$26,IF(X617&lt;TABLAS!$P$27,TABLAS!$Q$27,IF(X617&gt;=TABLAS!$O$28,TABLAS!$Q$28)))))))))))</f>
        <v>0 a 5</v>
      </c>
      <c r="Z617" s="262">
        <f>VLOOKUP(Y617,TABLAS!$J$18:$K$28,2,FALSE)</f>
        <v>1</v>
      </c>
      <c r="AA617" s="274" t="s">
        <v>262</v>
      </c>
      <c r="AB617" s="262">
        <f>VLOOKUP(AA617,TABLAS!$K$34:$L$39,2,FALSE)</f>
        <v>1</v>
      </c>
      <c r="AC617" s="262" t="str">
        <f>INICIO!$C$11</f>
        <v>ZONA 6</v>
      </c>
      <c r="AD617" s="263">
        <f>VLOOKUP(AC617,TABLAS!$V$18:$W$28,2,FALSE)</f>
        <v>1.1000000000000001</v>
      </c>
      <c r="AE617" s="44"/>
      <c r="AF617" s="44"/>
      <c r="AG617" s="279">
        <f t="shared" si="122"/>
        <v>0</v>
      </c>
      <c r="AH617" s="255">
        <f>IF($AG617&lt;TABLAS!$O$4,TABLAS!$P$4,IF($AG617&lt;TABLAS!$O$5,TABLAS!$P$5,IF($AG617&lt;TABLAS!$O$6,TABLAS!$P$6,IF($AG617&gt;TABLAS!$N$7,TABLAS!$P$7))))</f>
        <v>1</v>
      </c>
      <c r="AI617" s="255">
        <f>VLOOKUP($AH617,TABLAS!$P$4:$R$7,3,FALSE)</f>
        <v>3.4999999999999996E-3</v>
      </c>
      <c r="AJ617" s="255">
        <f>VLOOKUP($AH$3,TABLAS!$P$4:$R$7,2,FALSE)</f>
        <v>0</v>
      </c>
      <c r="AK617" s="280">
        <f t="shared" si="123"/>
        <v>-3.4999999999999996E-3</v>
      </c>
      <c r="AL617" s="44"/>
      <c r="AM617" s="44"/>
      <c r="AN617" s="281">
        <f t="shared" si="124"/>
        <v>0</v>
      </c>
      <c r="AO617" s="44"/>
      <c r="AP617" s="235">
        <f t="shared" si="125"/>
        <v>0</v>
      </c>
      <c r="AQ617" s="44"/>
      <c r="AR617" s="282">
        <f t="shared" si="126"/>
        <v>0</v>
      </c>
      <c r="AS617" s="283">
        <f t="shared" si="127"/>
        <v>0</v>
      </c>
      <c r="AT617" s="44"/>
      <c r="AU617" s="44"/>
      <c r="AV617" s="44"/>
      <c r="AW617" s="44"/>
      <c r="AX617" s="44"/>
      <c r="AY617" s="44"/>
      <c r="AZ617" s="44"/>
      <c r="BA617" s="44"/>
      <c r="BB617" s="44"/>
      <c r="BC617" s="44"/>
      <c r="BD617" s="44"/>
      <c r="BE617" s="44"/>
      <c r="BF617" s="44"/>
      <c r="BG617" s="44"/>
      <c r="BH617" s="44"/>
    </row>
    <row r="618" spans="1:60" ht="35.1" customHeight="1" thickBot="1" x14ac:dyDescent="0.45">
      <c r="A618" s="41">
        <f t="shared" si="128"/>
        <v>616</v>
      </c>
      <c r="B618" s="42">
        <f>Hoja2!B625</f>
        <v>0</v>
      </c>
      <c r="C618" s="14">
        <f>Hoja2!P625</f>
        <v>0</v>
      </c>
      <c r="D618" s="16">
        <f>Hoja2!C625</f>
        <v>0</v>
      </c>
      <c r="E618" s="15">
        <f>Hoja4!J625</f>
        <v>0</v>
      </c>
      <c r="F618" s="15">
        <f>Hoja4!N625</f>
        <v>0</v>
      </c>
      <c r="G618" s="15"/>
      <c r="H618" s="15">
        <f t="shared" si="117"/>
        <v>0</v>
      </c>
      <c r="I618" s="15">
        <f t="shared" si="118"/>
        <v>0</v>
      </c>
      <c r="J618" s="289" t="s">
        <v>209</v>
      </c>
      <c r="K618" s="44"/>
      <c r="L618" s="44"/>
      <c r="M618" s="44"/>
      <c r="N618" s="44"/>
      <c r="O618" s="44"/>
      <c r="P618" s="44"/>
      <c r="Q618" s="44"/>
      <c r="R618" s="44"/>
      <c r="S618" s="262">
        <f t="shared" si="119"/>
        <v>0</v>
      </c>
      <c r="T618" s="266" t="str">
        <f t="shared" si="120"/>
        <v>Economico</v>
      </c>
      <c r="U618">
        <f>VLOOKUP(T618,TABLAS!$J$4:$L$9,3,FALSE)</f>
        <v>1320</v>
      </c>
      <c r="V618">
        <f t="shared" si="129"/>
        <v>2026</v>
      </c>
      <c r="W618" t="str">
        <f>INICIO!$C$28</f>
        <v>2026</v>
      </c>
      <c r="X618" s="268">
        <f t="shared" si="121"/>
        <v>0</v>
      </c>
      <c r="Y618" s="269" t="str">
        <f>IF(X618&lt;TABLAS!$P$18,TABLAS!$Q$18,IF(X618&lt;TABLAS!$P$19,TABLAS!$Q$19,IF(X618&lt;TABLAS!$P$20,TABLAS!$Q$20,IF(X618&lt;TABLAS!$P$21,TABLAS!$Q$21,IF(X618&lt;TABLAS!$P$22,TABLAS!$Q$22,IF(X618&lt;TABLAS!$P$23,TABLAS!$Q$23,IF(X618&lt;TABLAS!$P$24,TABLAS!$Q$24,IF(X618&lt;TABLAS!$P$25,TABLAS!$Q$25,IF(X618&lt;TABLAS!$P$26,TABLAS!$Q$26,IF(X618&lt;TABLAS!$P$27,TABLAS!$Q$27,IF(X618&gt;=TABLAS!$O$28,TABLAS!$Q$28)))))))))))</f>
        <v>0 a 5</v>
      </c>
      <c r="Z618" s="262">
        <f>VLOOKUP(Y618,TABLAS!$J$18:$K$28,2,FALSE)</f>
        <v>1</v>
      </c>
      <c r="AA618" s="274" t="s">
        <v>262</v>
      </c>
      <c r="AB618" s="262">
        <f>VLOOKUP(AA618,TABLAS!$K$34:$L$39,2,FALSE)</f>
        <v>1</v>
      </c>
      <c r="AC618" s="262" t="str">
        <f>INICIO!$C$11</f>
        <v>ZONA 6</v>
      </c>
      <c r="AD618" s="263">
        <f>VLOOKUP(AC618,TABLAS!$V$18:$W$28,2,FALSE)</f>
        <v>1.1000000000000001</v>
      </c>
      <c r="AE618" s="44"/>
      <c r="AF618" s="44"/>
      <c r="AG618" s="279">
        <f t="shared" si="122"/>
        <v>0</v>
      </c>
      <c r="AH618" s="255">
        <f>IF($AG618&lt;TABLAS!$O$4,TABLAS!$P$4,IF($AG618&lt;TABLAS!$O$5,TABLAS!$P$5,IF($AG618&lt;TABLAS!$O$6,TABLAS!$P$6,IF($AG618&gt;TABLAS!$N$7,TABLAS!$P$7))))</f>
        <v>1</v>
      </c>
      <c r="AI618" s="255">
        <f>VLOOKUP($AH618,TABLAS!$P$4:$R$7,3,FALSE)</f>
        <v>3.4999999999999996E-3</v>
      </c>
      <c r="AJ618" s="255">
        <f>VLOOKUP($AH$3,TABLAS!$P$4:$R$7,2,FALSE)</f>
        <v>0</v>
      </c>
      <c r="AK618" s="280">
        <f t="shared" si="123"/>
        <v>-3.4999999999999996E-3</v>
      </c>
      <c r="AL618" s="44"/>
      <c r="AM618" s="44"/>
      <c r="AN618" s="281">
        <f t="shared" si="124"/>
        <v>0</v>
      </c>
      <c r="AO618" s="44"/>
      <c r="AP618" s="235">
        <f t="shared" si="125"/>
        <v>0</v>
      </c>
      <c r="AQ618" s="44"/>
      <c r="AR618" s="282">
        <f t="shared" si="126"/>
        <v>0</v>
      </c>
      <c r="AS618" s="283">
        <f t="shared" si="127"/>
        <v>0</v>
      </c>
      <c r="AT618" s="44"/>
      <c r="AU618" s="44"/>
      <c r="AV618" s="44"/>
      <c r="AW618" s="44"/>
      <c r="AX618" s="44"/>
      <c r="AY618" s="44"/>
      <c r="AZ618" s="44"/>
      <c r="BA618" s="44"/>
      <c r="BB618" s="44"/>
      <c r="BC618" s="44"/>
      <c r="BD618" s="44"/>
      <c r="BE618" s="44"/>
      <c r="BF618" s="44"/>
      <c r="BG618" s="44"/>
      <c r="BH618" s="44"/>
    </row>
    <row r="619" spans="1:60" ht="35.1" customHeight="1" thickBot="1" x14ac:dyDescent="0.45">
      <c r="A619" s="41">
        <f t="shared" si="128"/>
        <v>617</v>
      </c>
      <c r="B619" s="42">
        <f>Hoja2!B626</f>
        <v>0</v>
      </c>
      <c r="C619" s="14">
        <f>Hoja2!P626</f>
        <v>0</v>
      </c>
      <c r="D619" s="16">
        <f>Hoja2!C626</f>
        <v>0</v>
      </c>
      <c r="E619" s="15">
        <f>Hoja4!J626</f>
        <v>0</v>
      </c>
      <c r="F619" s="15">
        <f>Hoja4!N626</f>
        <v>0</v>
      </c>
      <c r="G619" s="15"/>
      <c r="H619" s="15">
        <f t="shared" si="117"/>
        <v>0</v>
      </c>
      <c r="I619" s="15">
        <f t="shared" si="118"/>
        <v>0</v>
      </c>
      <c r="J619" s="289" t="s">
        <v>209</v>
      </c>
      <c r="K619" s="44"/>
      <c r="L619" s="44"/>
      <c r="M619" s="44"/>
      <c r="N619" s="44"/>
      <c r="O619" s="44"/>
      <c r="P619" s="44"/>
      <c r="Q619" s="44"/>
      <c r="R619" s="44"/>
      <c r="S619" s="262">
        <f t="shared" si="119"/>
        <v>0</v>
      </c>
      <c r="T619" s="266" t="str">
        <f t="shared" si="120"/>
        <v>Economico</v>
      </c>
      <c r="U619">
        <f>VLOOKUP(T619,TABLAS!$J$4:$L$9,3,FALSE)</f>
        <v>1320</v>
      </c>
      <c r="V619">
        <f t="shared" si="129"/>
        <v>2026</v>
      </c>
      <c r="W619" t="str">
        <f>INICIO!$C$28</f>
        <v>2026</v>
      </c>
      <c r="X619" s="268">
        <f t="shared" si="121"/>
        <v>0</v>
      </c>
      <c r="Y619" s="269" t="str">
        <f>IF(X619&lt;TABLAS!$P$18,TABLAS!$Q$18,IF(X619&lt;TABLAS!$P$19,TABLAS!$Q$19,IF(X619&lt;TABLAS!$P$20,TABLAS!$Q$20,IF(X619&lt;TABLAS!$P$21,TABLAS!$Q$21,IF(X619&lt;TABLAS!$P$22,TABLAS!$Q$22,IF(X619&lt;TABLAS!$P$23,TABLAS!$Q$23,IF(X619&lt;TABLAS!$P$24,TABLAS!$Q$24,IF(X619&lt;TABLAS!$P$25,TABLAS!$Q$25,IF(X619&lt;TABLAS!$P$26,TABLAS!$Q$26,IF(X619&lt;TABLAS!$P$27,TABLAS!$Q$27,IF(X619&gt;=TABLAS!$O$28,TABLAS!$Q$28)))))))))))</f>
        <v>0 a 5</v>
      </c>
      <c r="Z619" s="262">
        <f>VLOOKUP(Y619,TABLAS!$J$18:$K$28,2,FALSE)</f>
        <v>1</v>
      </c>
      <c r="AA619" s="274" t="s">
        <v>262</v>
      </c>
      <c r="AB619" s="262">
        <f>VLOOKUP(AA619,TABLAS!$K$34:$L$39,2,FALSE)</f>
        <v>1</v>
      </c>
      <c r="AC619" s="262" t="str">
        <f>INICIO!$C$11</f>
        <v>ZONA 6</v>
      </c>
      <c r="AD619" s="263">
        <f>VLOOKUP(AC619,TABLAS!$V$18:$W$28,2,FALSE)</f>
        <v>1.1000000000000001</v>
      </c>
      <c r="AE619" s="44"/>
      <c r="AF619" s="44"/>
      <c r="AG619" s="279">
        <f t="shared" si="122"/>
        <v>0</v>
      </c>
      <c r="AH619" s="255">
        <f>IF($AG619&lt;TABLAS!$O$4,TABLAS!$P$4,IF($AG619&lt;TABLAS!$O$5,TABLAS!$P$5,IF($AG619&lt;TABLAS!$O$6,TABLAS!$P$6,IF($AG619&gt;TABLAS!$N$7,TABLAS!$P$7))))</f>
        <v>1</v>
      </c>
      <c r="AI619" s="255">
        <f>VLOOKUP($AH619,TABLAS!$P$4:$R$7,3,FALSE)</f>
        <v>3.4999999999999996E-3</v>
      </c>
      <c r="AJ619" s="255">
        <f>VLOOKUP($AH$3,TABLAS!$P$4:$R$7,2,FALSE)</f>
        <v>0</v>
      </c>
      <c r="AK619" s="280">
        <f t="shared" si="123"/>
        <v>-3.4999999999999996E-3</v>
      </c>
      <c r="AL619" s="44"/>
      <c r="AM619" s="44"/>
      <c r="AN619" s="281">
        <f t="shared" si="124"/>
        <v>0</v>
      </c>
      <c r="AO619" s="44"/>
      <c r="AP619" s="235">
        <f t="shared" si="125"/>
        <v>0</v>
      </c>
      <c r="AQ619" s="44"/>
      <c r="AR619" s="282">
        <f t="shared" si="126"/>
        <v>0</v>
      </c>
      <c r="AS619" s="283">
        <f t="shared" si="127"/>
        <v>0</v>
      </c>
      <c r="AT619" s="44"/>
      <c r="AU619" s="44"/>
      <c r="AV619" s="44"/>
      <c r="AW619" s="44"/>
      <c r="AX619" s="44"/>
      <c r="AY619" s="44"/>
      <c r="AZ619" s="44"/>
      <c r="BA619" s="44"/>
      <c r="BB619" s="44"/>
      <c r="BC619" s="44"/>
      <c r="BD619" s="44"/>
      <c r="BE619" s="44"/>
      <c r="BF619" s="44"/>
      <c r="BG619" s="44"/>
      <c r="BH619" s="44"/>
    </row>
    <row r="620" spans="1:60" ht="35.1" customHeight="1" thickBot="1" x14ac:dyDescent="0.45">
      <c r="A620" s="41">
        <f t="shared" si="128"/>
        <v>618</v>
      </c>
      <c r="B620" s="42">
        <f>Hoja2!B627</f>
        <v>0</v>
      </c>
      <c r="C620" s="14">
        <f>Hoja2!P627</f>
        <v>0</v>
      </c>
      <c r="D620" s="16">
        <f>Hoja2!C627</f>
        <v>0</v>
      </c>
      <c r="E620" s="15">
        <f>Hoja4!J627</f>
        <v>0</v>
      </c>
      <c r="F620" s="15">
        <f>Hoja4!N627</f>
        <v>0</v>
      </c>
      <c r="G620" s="15"/>
      <c r="H620" s="15">
        <f t="shared" si="117"/>
        <v>0</v>
      </c>
      <c r="I620" s="15">
        <f t="shared" si="118"/>
        <v>0</v>
      </c>
      <c r="J620" s="289" t="s">
        <v>209</v>
      </c>
      <c r="K620" s="44"/>
      <c r="L620" s="44"/>
      <c r="M620" s="44"/>
      <c r="N620" s="44"/>
      <c r="O620" s="44"/>
      <c r="P620" s="44"/>
      <c r="Q620" s="44"/>
      <c r="R620" s="44"/>
      <c r="S620" s="262">
        <f t="shared" si="119"/>
        <v>0</v>
      </c>
      <c r="T620" s="266" t="str">
        <f t="shared" si="120"/>
        <v>Economico</v>
      </c>
      <c r="U620">
        <f>VLOOKUP(T620,TABLAS!$J$4:$L$9,3,FALSE)</f>
        <v>1320</v>
      </c>
      <c r="V620">
        <f t="shared" si="129"/>
        <v>2026</v>
      </c>
      <c r="W620" t="str">
        <f>INICIO!$C$28</f>
        <v>2026</v>
      </c>
      <c r="X620" s="268">
        <f t="shared" si="121"/>
        <v>0</v>
      </c>
      <c r="Y620" s="269" t="str">
        <f>IF(X620&lt;TABLAS!$P$18,TABLAS!$Q$18,IF(X620&lt;TABLAS!$P$19,TABLAS!$Q$19,IF(X620&lt;TABLAS!$P$20,TABLAS!$Q$20,IF(X620&lt;TABLAS!$P$21,TABLAS!$Q$21,IF(X620&lt;TABLAS!$P$22,TABLAS!$Q$22,IF(X620&lt;TABLAS!$P$23,TABLAS!$Q$23,IF(X620&lt;TABLAS!$P$24,TABLAS!$Q$24,IF(X620&lt;TABLAS!$P$25,TABLAS!$Q$25,IF(X620&lt;TABLAS!$P$26,TABLAS!$Q$26,IF(X620&lt;TABLAS!$P$27,TABLAS!$Q$27,IF(X620&gt;=TABLAS!$O$28,TABLAS!$Q$28)))))))))))</f>
        <v>0 a 5</v>
      </c>
      <c r="Z620" s="262">
        <f>VLOOKUP(Y620,TABLAS!$J$18:$K$28,2,FALSE)</f>
        <v>1</v>
      </c>
      <c r="AA620" s="274" t="s">
        <v>262</v>
      </c>
      <c r="AB620" s="262">
        <f>VLOOKUP(AA620,TABLAS!$K$34:$L$39,2,FALSE)</f>
        <v>1</v>
      </c>
      <c r="AC620" s="262" t="str">
        <f>INICIO!$C$11</f>
        <v>ZONA 6</v>
      </c>
      <c r="AD620" s="263">
        <f>VLOOKUP(AC620,TABLAS!$V$18:$W$28,2,FALSE)</f>
        <v>1.1000000000000001</v>
      </c>
      <c r="AE620" s="44"/>
      <c r="AF620" s="44"/>
      <c r="AG620" s="279">
        <f t="shared" si="122"/>
        <v>0</v>
      </c>
      <c r="AH620" s="255">
        <f>IF($AG620&lt;TABLAS!$O$4,TABLAS!$P$4,IF($AG620&lt;TABLAS!$O$5,TABLAS!$P$5,IF($AG620&lt;TABLAS!$O$6,TABLAS!$P$6,IF($AG620&gt;TABLAS!$N$7,TABLAS!$P$7))))</f>
        <v>1</v>
      </c>
      <c r="AI620" s="255">
        <f>VLOOKUP($AH620,TABLAS!$P$4:$R$7,3,FALSE)</f>
        <v>3.4999999999999996E-3</v>
      </c>
      <c r="AJ620" s="255">
        <f>VLOOKUP($AH$3,TABLAS!$P$4:$R$7,2,FALSE)</f>
        <v>0</v>
      </c>
      <c r="AK620" s="280">
        <f t="shared" si="123"/>
        <v>-3.4999999999999996E-3</v>
      </c>
      <c r="AL620" s="44"/>
      <c r="AM620" s="44"/>
      <c r="AN620" s="281">
        <f t="shared" si="124"/>
        <v>0</v>
      </c>
      <c r="AO620" s="44"/>
      <c r="AP620" s="235">
        <f t="shared" si="125"/>
        <v>0</v>
      </c>
      <c r="AQ620" s="44"/>
      <c r="AR620" s="282">
        <f t="shared" si="126"/>
        <v>0</v>
      </c>
      <c r="AS620" s="283">
        <f t="shared" si="127"/>
        <v>0</v>
      </c>
      <c r="AT620" s="44"/>
      <c r="AU620" s="44"/>
      <c r="AV620" s="44"/>
      <c r="AW620" s="44"/>
      <c r="AX620" s="44"/>
      <c r="AY620" s="44"/>
      <c r="AZ620" s="44"/>
      <c r="BA620" s="44"/>
      <c r="BB620" s="44"/>
      <c r="BC620" s="44"/>
      <c r="BD620" s="44"/>
      <c r="BE620" s="44"/>
      <c r="BF620" s="44"/>
      <c r="BG620" s="44"/>
      <c r="BH620" s="44"/>
    </row>
    <row r="621" spans="1:60" ht="35.1" customHeight="1" thickBot="1" x14ac:dyDescent="0.45">
      <c r="A621" s="41">
        <f t="shared" si="128"/>
        <v>619</v>
      </c>
      <c r="B621" s="42">
        <f>Hoja2!B628</f>
        <v>0</v>
      </c>
      <c r="C621" s="14">
        <f>Hoja2!P628</f>
        <v>0</v>
      </c>
      <c r="D621" s="16">
        <f>Hoja2!C628</f>
        <v>0</v>
      </c>
      <c r="E621" s="15">
        <f>Hoja4!J628</f>
        <v>0</v>
      </c>
      <c r="F621" s="15">
        <f>Hoja4!N628</f>
        <v>0</v>
      </c>
      <c r="G621" s="15"/>
      <c r="H621" s="15">
        <f t="shared" si="117"/>
        <v>0</v>
      </c>
      <c r="I621" s="15">
        <f t="shared" si="118"/>
        <v>0</v>
      </c>
      <c r="J621" s="289" t="s">
        <v>209</v>
      </c>
      <c r="K621" s="44"/>
      <c r="L621" s="44"/>
      <c r="M621" s="44"/>
      <c r="N621" s="44"/>
      <c r="O621" s="44"/>
      <c r="P621" s="44"/>
      <c r="Q621" s="44"/>
      <c r="R621" s="44"/>
      <c r="S621" s="262">
        <f t="shared" si="119"/>
        <v>0</v>
      </c>
      <c r="T621" s="266" t="str">
        <f t="shared" si="120"/>
        <v>Economico</v>
      </c>
      <c r="U621">
        <f>VLOOKUP(T621,TABLAS!$J$4:$L$9,3,FALSE)</f>
        <v>1320</v>
      </c>
      <c r="V621">
        <f t="shared" si="129"/>
        <v>2026</v>
      </c>
      <c r="W621" t="str">
        <f>INICIO!$C$28</f>
        <v>2026</v>
      </c>
      <c r="X621" s="268">
        <f t="shared" si="121"/>
        <v>0</v>
      </c>
      <c r="Y621" s="269" t="str">
        <f>IF(X621&lt;TABLAS!$P$18,TABLAS!$Q$18,IF(X621&lt;TABLAS!$P$19,TABLAS!$Q$19,IF(X621&lt;TABLAS!$P$20,TABLAS!$Q$20,IF(X621&lt;TABLAS!$P$21,TABLAS!$Q$21,IF(X621&lt;TABLAS!$P$22,TABLAS!$Q$22,IF(X621&lt;TABLAS!$P$23,TABLAS!$Q$23,IF(X621&lt;TABLAS!$P$24,TABLAS!$Q$24,IF(X621&lt;TABLAS!$P$25,TABLAS!$Q$25,IF(X621&lt;TABLAS!$P$26,TABLAS!$Q$26,IF(X621&lt;TABLAS!$P$27,TABLAS!$Q$27,IF(X621&gt;=TABLAS!$O$28,TABLAS!$Q$28)))))))))))</f>
        <v>0 a 5</v>
      </c>
      <c r="Z621" s="262">
        <f>VLOOKUP(Y621,TABLAS!$J$18:$K$28,2,FALSE)</f>
        <v>1</v>
      </c>
      <c r="AA621" s="274" t="s">
        <v>262</v>
      </c>
      <c r="AB621" s="262">
        <f>VLOOKUP(AA621,TABLAS!$K$34:$L$39,2,FALSE)</f>
        <v>1</v>
      </c>
      <c r="AC621" s="262" t="str">
        <f>INICIO!$C$11</f>
        <v>ZONA 6</v>
      </c>
      <c r="AD621" s="263">
        <f>VLOOKUP(AC621,TABLAS!$V$18:$W$28,2,FALSE)</f>
        <v>1.1000000000000001</v>
      </c>
      <c r="AE621" s="44"/>
      <c r="AF621" s="44"/>
      <c r="AG621" s="279">
        <f t="shared" si="122"/>
        <v>0</v>
      </c>
      <c r="AH621" s="255">
        <f>IF($AG621&lt;TABLAS!$O$4,TABLAS!$P$4,IF($AG621&lt;TABLAS!$O$5,TABLAS!$P$5,IF($AG621&lt;TABLAS!$O$6,TABLAS!$P$6,IF($AG621&gt;TABLAS!$N$7,TABLAS!$P$7))))</f>
        <v>1</v>
      </c>
      <c r="AI621" s="255">
        <f>VLOOKUP($AH621,TABLAS!$P$4:$R$7,3,FALSE)</f>
        <v>3.4999999999999996E-3</v>
      </c>
      <c r="AJ621" s="255">
        <f>VLOOKUP($AH$3,TABLAS!$P$4:$R$7,2,FALSE)</f>
        <v>0</v>
      </c>
      <c r="AK621" s="280">
        <f t="shared" si="123"/>
        <v>-3.4999999999999996E-3</v>
      </c>
      <c r="AL621" s="44"/>
      <c r="AM621" s="44"/>
      <c r="AN621" s="281">
        <f t="shared" si="124"/>
        <v>0</v>
      </c>
      <c r="AO621" s="44"/>
      <c r="AP621" s="235">
        <f t="shared" si="125"/>
        <v>0</v>
      </c>
      <c r="AQ621" s="44"/>
      <c r="AR621" s="282">
        <f t="shared" si="126"/>
        <v>0</v>
      </c>
      <c r="AS621" s="283">
        <f t="shared" si="127"/>
        <v>0</v>
      </c>
      <c r="AT621" s="44"/>
      <c r="AU621" s="44"/>
      <c r="AV621" s="44"/>
      <c r="AW621" s="44"/>
      <c r="AX621" s="44"/>
      <c r="AY621" s="44"/>
      <c r="AZ621" s="44"/>
      <c r="BA621" s="44"/>
      <c r="BB621" s="44"/>
      <c r="BC621" s="44"/>
      <c r="BD621" s="44"/>
      <c r="BE621" s="44"/>
      <c r="BF621" s="44"/>
      <c r="BG621" s="44"/>
      <c r="BH621" s="44"/>
    </row>
    <row r="622" spans="1:60" ht="35.1" customHeight="1" thickBot="1" x14ac:dyDescent="0.45">
      <c r="A622" s="22">
        <f t="shared" si="128"/>
        <v>620</v>
      </c>
      <c r="B622" s="43">
        <f>Hoja2!B629</f>
        <v>0</v>
      </c>
      <c r="C622" s="38">
        <f>Hoja2!P629</f>
        <v>0</v>
      </c>
      <c r="D622" s="39">
        <f>Hoja2!C629</f>
        <v>0</v>
      </c>
      <c r="E622" s="40">
        <f>Hoja4!J629</f>
        <v>0</v>
      </c>
      <c r="F622" s="40">
        <f>Hoja4!N629</f>
        <v>0</v>
      </c>
      <c r="G622" s="40"/>
      <c r="H622" s="40">
        <f t="shared" si="117"/>
        <v>0</v>
      </c>
      <c r="I622" s="40">
        <f t="shared" si="118"/>
        <v>0</v>
      </c>
      <c r="J622" s="290" t="s">
        <v>209</v>
      </c>
      <c r="K622" s="44"/>
      <c r="L622" s="44"/>
      <c r="M622" s="44"/>
      <c r="N622" s="44"/>
      <c r="O622" s="44"/>
      <c r="P622" s="44"/>
      <c r="Q622" s="44"/>
      <c r="R622" s="44"/>
      <c r="S622" s="262">
        <f t="shared" si="119"/>
        <v>0</v>
      </c>
      <c r="T622" s="266" t="str">
        <f t="shared" si="120"/>
        <v>Economico</v>
      </c>
      <c r="U622">
        <f>VLOOKUP(T622,TABLAS!$J$4:$L$9,3,FALSE)</f>
        <v>1320</v>
      </c>
      <c r="V622">
        <f t="shared" si="129"/>
        <v>2026</v>
      </c>
      <c r="W622" t="str">
        <f>INICIO!$C$28</f>
        <v>2026</v>
      </c>
      <c r="X622" s="268">
        <f t="shared" si="121"/>
        <v>0</v>
      </c>
      <c r="Y622" s="269" t="str">
        <f>IF(X622&lt;TABLAS!$P$18,TABLAS!$Q$18,IF(X622&lt;TABLAS!$P$19,TABLAS!$Q$19,IF(X622&lt;TABLAS!$P$20,TABLAS!$Q$20,IF(X622&lt;TABLAS!$P$21,TABLAS!$Q$21,IF(X622&lt;TABLAS!$P$22,TABLAS!$Q$22,IF(X622&lt;TABLAS!$P$23,TABLAS!$Q$23,IF(X622&lt;TABLAS!$P$24,TABLAS!$Q$24,IF(X622&lt;TABLAS!$P$25,TABLAS!$Q$25,IF(X622&lt;TABLAS!$P$26,TABLAS!$Q$26,IF(X622&lt;TABLAS!$P$27,TABLAS!$Q$27,IF(X622&gt;=TABLAS!$O$28,TABLAS!$Q$28)))))))))))</f>
        <v>0 a 5</v>
      </c>
      <c r="Z622" s="262">
        <f>VLOOKUP(Y622,TABLAS!$J$18:$K$28,2,FALSE)</f>
        <v>1</v>
      </c>
      <c r="AA622" s="274" t="s">
        <v>262</v>
      </c>
      <c r="AB622" s="262">
        <f>VLOOKUP(AA622,TABLAS!$K$34:$L$39,2,FALSE)</f>
        <v>1</v>
      </c>
      <c r="AC622" s="262" t="str">
        <f>INICIO!$C$11</f>
        <v>ZONA 6</v>
      </c>
      <c r="AD622" s="263">
        <f>VLOOKUP(AC622,TABLAS!$V$18:$W$28,2,FALSE)</f>
        <v>1.1000000000000001</v>
      </c>
      <c r="AE622" s="44"/>
      <c r="AF622" s="44"/>
      <c r="AG622" s="279">
        <f t="shared" si="122"/>
        <v>0</v>
      </c>
      <c r="AH622" s="255">
        <f>IF($AG622&lt;TABLAS!$O$4,TABLAS!$P$4,IF($AG622&lt;TABLAS!$O$5,TABLAS!$P$5,IF($AG622&lt;TABLAS!$O$6,TABLAS!$P$6,IF($AG622&gt;TABLAS!$N$7,TABLAS!$P$7))))</f>
        <v>1</v>
      </c>
      <c r="AI622" s="255">
        <f>VLOOKUP($AH622,TABLAS!$P$4:$R$7,3,FALSE)</f>
        <v>3.4999999999999996E-3</v>
      </c>
      <c r="AJ622" s="255">
        <f>VLOOKUP($AH$3,TABLAS!$P$4:$R$7,2,FALSE)</f>
        <v>0</v>
      </c>
      <c r="AK622" s="280">
        <f t="shared" si="123"/>
        <v>-3.4999999999999996E-3</v>
      </c>
      <c r="AL622" s="44"/>
      <c r="AM622" s="44"/>
      <c r="AN622" s="281">
        <f t="shared" si="124"/>
        <v>0</v>
      </c>
      <c r="AO622" s="44"/>
      <c r="AP622" s="235">
        <f t="shared" si="125"/>
        <v>0</v>
      </c>
      <c r="AQ622" s="44"/>
      <c r="AR622" s="282">
        <f t="shared" si="126"/>
        <v>0</v>
      </c>
      <c r="AS622" s="283">
        <f t="shared" si="127"/>
        <v>0</v>
      </c>
      <c r="AT622" s="44"/>
      <c r="AU622" s="44"/>
      <c r="AV622" s="44"/>
      <c r="AW622" s="44"/>
      <c r="AX622" s="44"/>
      <c r="AY622" s="44"/>
      <c r="AZ622" s="44"/>
      <c r="BA622" s="44"/>
      <c r="BB622" s="44"/>
      <c r="BC622" s="44"/>
      <c r="BD622" s="44"/>
      <c r="BE622" s="44"/>
      <c r="BF622" s="44"/>
      <c r="BG622" s="44"/>
      <c r="BH622" s="44"/>
    </row>
    <row r="623" spans="1:60" ht="35.1" customHeight="1" thickBot="1" x14ac:dyDescent="0.45">
      <c r="A623" s="41">
        <f t="shared" si="128"/>
        <v>621</v>
      </c>
      <c r="B623" s="42">
        <f>Hoja2!B630</f>
        <v>0</v>
      </c>
      <c r="C623" s="14">
        <f>Hoja2!P630</f>
        <v>0</v>
      </c>
      <c r="D623" s="16">
        <f>Hoja2!C630</f>
        <v>0</v>
      </c>
      <c r="E623" s="15">
        <f>Hoja4!J630</f>
        <v>0</v>
      </c>
      <c r="F623" s="15">
        <f>Hoja4!N630</f>
        <v>0</v>
      </c>
      <c r="G623" s="15"/>
      <c r="H623" s="15">
        <f t="shared" si="117"/>
        <v>0</v>
      </c>
      <c r="I623" s="15">
        <f t="shared" si="118"/>
        <v>0</v>
      </c>
      <c r="J623" s="289" t="s">
        <v>209</v>
      </c>
      <c r="K623" s="44"/>
      <c r="L623" s="44"/>
      <c r="M623" s="44"/>
      <c r="N623" s="44"/>
      <c r="O623" s="44"/>
      <c r="P623" s="44"/>
      <c r="Q623" s="44"/>
      <c r="R623" s="44"/>
      <c r="S623" s="262">
        <f t="shared" si="119"/>
        <v>0</v>
      </c>
      <c r="T623" s="266" t="str">
        <f t="shared" si="120"/>
        <v>Economico</v>
      </c>
      <c r="U623">
        <f>VLOOKUP(T623,TABLAS!$J$4:$L$9,3,FALSE)</f>
        <v>1320</v>
      </c>
      <c r="V623">
        <f t="shared" si="129"/>
        <v>2026</v>
      </c>
      <c r="W623" t="str">
        <f>INICIO!$C$28</f>
        <v>2026</v>
      </c>
      <c r="X623" s="268">
        <f t="shared" si="121"/>
        <v>0</v>
      </c>
      <c r="Y623" s="269" t="str">
        <f>IF(X623&lt;TABLAS!$P$18,TABLAS!$Q$18,IF(X623&lt;TABLAS!$P$19,TABLAS!$Q$19,IF(X623&lt;TABLAS!$P$20,TABLAS!$Q$20,IF(X623&lt;TABLAS!$P$21,TABLAS!$Q$21,IF(X623&lt;TABLAS!$P$22,TABLAS!$Q$22,IF(X623&lt;TABLAS!$P$23,TABLAS!$Q$23,IF(X623&lt;TABLAS!$P$24,TABLAS!$Q$24,IF(X623&lt;TABLAS!$P$25,TABLAS!$Q$25,IF(X623&lt;TABLAS!$P$26,TABLAS!$Q$26,IF(X623&lt;TABLAS!$P$27,TABLAS!$Q$27,IF(X623&gt;=TABLAS!$O$28,TABLAS!$Q$28)))))))))))</f>
        <v>0 a 5</v>
      </c>
      <c r="Z623" s="262">
        <f>VLOOKUP(Y623,TABLAS!$J$18:$K$28,2,FALSE)</f>
        <v>1</v>
      </c>
      <c r="AA623" s="274" t="s">
        <v>262</v>
      </c>
      <c r="AB623" s="262">
        <f>VLOOKUP(AA623,TABLAS!$K$34:$L$39,2,FALSE)</f>
        <v>1</v>
      </c>
      <c r="AC623" s="262" t="str">
        <f>INICIO!$C$11</f>
        <v>ZONA 6</v>
      </c>
      <c r="AD623" s="263">
        <f>VLOOKUP(AC623,TABLAS!$V$18:$W$28,2,FALSE)</f>
        <v>1.1000000000000001</v>
      </c>
      <c r="AE623" s="44"/>
      <c r="AF623" s="44"/>
      <c r="AG623" s="279">
        <f t="shared" si="122"/>
        <v>0</v>
      </c>
      <c r="AH623" s="255">
        <f>IF($AG623&lt;TABLAS!$O$4,TABLAS!$P$4,IF($AG623&lt;TABLAS!$O$5,TABLAS!$P$5,IF($AG623&lt;TABLAS!$O$6,TABLAS!$P$6,IF($AG623&gt;TABLAS!$N$7,TABLAS!$P$7))))</f>
        <v>1</v>
      </c>
      <c r="AI623" s="255">
        <f>VLOOKUP($AH623,TABLAS!$P$4:$R$7,3,FALSE)</f>
        <v>3.4999999999999996E-3</v>
      </c>
      <c r="AJ623" s="255">
        <f>VLOOKUP($AH$3,TABLAS!$P$4:$R$7,2,FALSE)</f>
        <v>0</v>
      </c>
      <c r="AK623" s="280">
        <f t="shared" si="123"/>
        <v>-3.4999999999999996E-3</v>
      </c>
      <c r="AL623" s="44"/>
      <c r="AM623" s="44"/>
      <c r="AN623" s="281">
        <f t="shared" si="124"/>
        <v>0</v>
      </c>
      <c r="AO623" s="44"/>
      <c r="AP623" s="235">
        <f t="shared" si="125"/>
        <v>0</v>
      </c>
      <c r="AQ623" s="44"/>
      <c r="AR623" s="282">
        <f t="shared" si="126"/>
        <v>0</v>
      </c>
      <c r="AS623" s="283">
        <f t="shared" si="127"/>
        <v>0</v>
      </c>
      <c r="AT623" s="44"/>
      <c r="AU623" s="44"/>
      <c r="AV623" s="44"/>
      <c r="AW623" s="44"/>
      <c r="AX623" s="44"/>
      <c r="AY623" s="44"/>
      <c r="AZ623" s="44"/>
      <c r="BA623" s="44"/>
      <c r="BB623" s="44"/>
      <c r="BC623" s="44"/>
      <c r="BD623" s="44"/>
      <c r="BE623" s="44"/>
      <c r="BF623" s="44"/>
      <c r="BG623" s="44"/>
      <c r="BH623" s="44"/>
    </row>
    <row r="624" spans="1:60" ht="35.1" customHeight="1" thickBot="1" x14ac:dyDescent="0.45">
      <c r="A624" s="41">
        <f t="shared" si="128"/>
        <v>622</v>
      </c>
      <c r="B624" s="42">
        <f>Hoja2!B631</f>
        <v>0</v>
      </c>
      <c r="C624" s="14">
        <f>Hoja2!P631</f>
        <v>0</v>
      </c>
      <c r="D624" s="16">
        <f>Hoja2!C631</f>
        <v>0</v>
      </c>
      <c r="E624" s="15">
        <f>Hoja4!J631</f>
        <v>0</v>
      </c>
      <c r="F624" s="15">
        <f>Hoja4!N631</f>
        <v>0</v>
      </c>
      <c r="G624" s="15"/>
      <c r="H624" s="15">
        <f t="shared" si="117"/>
        <v>0</v>
      </c>
      <c r="I624" s="15">
        <f t="shared" si="118"/>
        <v>0</v>
      </c>
      <c r="J624" s="289" t="s">
        <v>209</v>
      </c>
      <c r="K624" s="44"/>
      <c r="L624" s="44"/>
      <c r="M624" s="44"/>
      <c r="N624" s="44"/>
      <c r="O624" s="44"/>
      <c r="P624" s="44"/>
      <c r="Q624" s="44"/>
      <c r="R624" s="44"/>
      <c r="S624" s="262">
        <f t="shared" si="119"/>
        <v>0</v>
      </c>
      <c r="T624" s="266" t="str">
        <f t="shared" si="120"/>
        <v>Economico</v>
      </c>
      <c r="U624">
        <f>VLOOKUP(T624,TABLAS!$J$4:$L$9,3,FALSE)</f>
        <v>1320</v>
      </c>
      <c r="V624">
        <f t="shared" si="129"/>
        <v>2026</v>
      </c>
      <c r="W624" t="str">
        <f>INICIO!$C$28</f>
        <v>2026</v>
      </c>
      <c r="X624" s="268">
        <f t="shared" si="121"/>
        <v>0</v>
      </c>
      <c r="Y624" s="269" t="str">
        <f>IF(X624&lt;TABLAS!$P$18,TABLAS!$Q$18,IF(X624&lt;TABLAS!$P$19,TABLAS!$Q$19,IF(X624&lt;TABLAS!$P$20,TABLAS!$Q$20,IF(X624&lt;TABLAS!$P$21,TABLAS!$Q$21,IF(X624&lt;TABLAS!$P$22,TABLAS!$Q$22,IF(X624&lt;TABLAS!$P$23,TABLAS!$Q$23,IF(X624&lt;TABLAS!$P$24,TABLAS!$Q$24,IF(X624&lt;TABLAS!$P$25,TABLAS!$Q$25,IF(X624&lt;TABLAS!$P$26,TABLAS!$Q$26,IF(X624&lt;TABLAS!$P$27,TABLAS!$Q$27,IF(X624&gt;=TABLAS!$O$28,TABLAS!$Q$28)))))))))))</f>
        <v>0 a 5</v>
      </c>
      <c r="Z624" s="262">
        <f>VLOOKUP(Y624,TABLAS!$J$18:$K$28,2,FALSE)</f>
        <v>1</v>
      </c>
      <c r="AA624" s="274" t="s">
        <v>262</v>
      </c>
      <c r="AB624" s="262">
        <f>VLOOKUP(AA624,TABLAS!$K$34:$L$39,2,FALSE)</f>
        <v>1</v>
      </c>
      <c r="AC624" s="262" t="str">
        <f>INICIO!$C$11</f>
        <v>ZONA 6</v>
      </c>
      <c r="AD624" s="263">
        <f>VLOOKUP(AC624,TABLAS!$V$18:$W$28,2,FALSE)</f>
        <v>1.1000000000000001</v>
      </c>
      <c r="AE624" s="44"/>
      <c r="AF624" s="44"/>
      <c r="AG624" s="279">
        <f t="shared" si="122"/>
        <v>0</v>
      </c>
      <c r="AH624" s="255">
        <f>IF($AG624&lt;TABLAS!$O$4,TABLAS!$P$4,IF($AG624&lt;TABLAS!$O$5,TABLAS!$P$5,IF($AG624&lt;TABLAS!$O$6,TABLAS!$P$6,IF($AG624&gt;TABLAS!$N$7,TABLAS!$P$7))))</f>
        <v>1</v>
      </c>
      <c r="AI624" s="255">
        <f>VLOOKUP($AH624,TABLAS!$P$4:$R$7,3,FALSE)</f>
        <v>3.4999999999999996E-3</v>
      </c>
      <c r="AJ624" s="255">
        <f>VLOOKUP($AH$3,TABLAS!$P$4:$R$7,2,FALSE)</f>
        <v>0</v>
      </c>
      <c r="AK624" s="280">
        <f t="shared" si="123"/>
        <v>-3.4999999999999996E-3</v>
      </c>
      <c r="AL624" s="44"/>
      <c r="AM624" s="44"/>
      <c r="AN624" s="281">
        <f t="shared" si="124"/>
        <v>0</v>
      </c>
      <c r="AO624" s="44"/>
      <c r="AP624" s="235">
        <f t="shared" si="125"/>
        <v>0</v>
      </c>
      <c r="AQ624" s="44"/>
      <c r="AR624" s="282">
        <f t="shared" si="126"/>
        <v>0</v>
      </c>
      <c r="AS624" s="283">
        <f t="shared" si="127"/>
        <v>0</v>
      </c>
      <c r="AT624" s="44"/>
      <c r="AU624" s="44"/>
      <c r="AV624" s="44"/>
      <c r="AW624" s="44"/>
      <c r="AX624" s="44"/>
      <c r="AY624" s="44"/>
      <c r="AZ624" s="44"/>
      <c r="BA624" s="44"/>
      <c r="BB624" s="44"/>
      <c r="BC624" s="44"/>
      <c r="BD624" s="44"/>
      <c r="BE624" s="44"/>
      <c r="BF624" s="44"/>
      <c r="BG624" s="44"/>
      <c r="BH624" s="44"/>
    </row>
    <row r="625" spans="1:60" ht="35.1" customHeight="1" thickBot="1" x14ac:dyDescent="0.45">
      <c r="A625" s="41">
        <f t="shared" si="128"/>
        <v>623</v>
      </c>
      <c r="B625" s="42">
        <f>Hoja2!B632</f>
        <v>0</v>
      </c>
      <c r="C625" s="14">
        <f>Hoja2!P632</f>
        <v>0</v>
      </c>
      <c r="D625" s="16">
        <f>Hoja2!C632</f>
        <v>0</v>
      </c>
      <c r="E625" s="15">
        <f>Hoja4!J632</f>
        <v>0</v>
      </c>
      <c r="F625" s="15">
        <f>Hoja4!N632</f>
        <v>0</v>
      </c>
      <c r="G625" s="15"/>
      <c r="H625" s="15">
        <f t="shared" si="117"/>
        <v>0</v>
      </c>
      <c r="I625" s="15">
        <f t="shared" si="118"/>
        <v>0</v>
      </c>
      <c r="J625" s="289" t="s">
        <v>209</v>
      </c>
      <c r="K625" s="44"/>
      <c r="L625" s="44"/>
      <c r="M625" s="44"/>
      <c r="N625" s="44"/>
      <c r="O625" s="44"/>
      <c r="P625" s="44"/>
      <c r="Q625" s="44"/>
      <c r="R625" s="44"/>
      <c r="S625" s="262">
        <f t="shared" si="119"/>
        <v>0</v>
      </c>
      <c r="T625" s="266" t="str">
        <f t="shared" si="120"/>
        <v>Economico</v>
      </c>
      <c r="U625">
        <f>VLOOKUP(T625,TABLAS!$J$4:$L$9,3,FALSE)</f>
        <v>1320</v>
      </c>
      <c r="V625">
        <f t="shared" si="129"/>
        <v>2026</v>
      </c>
      <c r="W625" t="str">
        <f>INICIO!$C$28</f>
        <v>2026</v>
      </c>
      <c r="X625" s="268">
        <f t="shared" si="121"/>
        <v>0</v>
      </c>
      <c r="Y625" s="269" t="str">
        <f>IF(X625&lt;TABLAS!$P$18,TABLAS!$Q$18,IF(X625&lt;TABLAS!$P$19,TABLAS!$Q$19,IF(X625&lt;TABLAS!$P$20,TABLAS!$Q$20,IF(X625&lt;TABLAS!$P$21,TABLAS!$Q$21,IF(X625&lt;TABLAS!$P$22,TABLAS!$Q$22,IF(X625&lt;TABLAS!$P$23,TABLAS!$Q$23,IF(X625&lt;TABLAS!$P$24,TABLAS!$Q$24,IF(X625&lt;TABLAS!$P$25,TABLAS!$Q$25,IF(X625&lt;TABLAS!$P$26,TABLAS!$Q$26,IF(X625&lt;TABLAS!$P$27,TABLAS!$Q$27,IF(X625&gt;=TABLAS!$O$28,TABLAS!$Q$28)))))))))))</f>
        <v>0 a 5</v>
      </c>
      <c r="Z625" s="262">
        <f>VLOOKUP(Y625,TABLAS!$J$18:$K$28,2,FALSE)</f>
        <v>1</v>
      </c>
      <c r="AA625" s="274" t="s">
        <v>262</v>
      </c>
      <c r="AB625" s="262">
        <f>VLOOKUP(AA625,TABLAS!$K$34:$L$39,2,FALSE)</f>
        <v>1</v>
      </c>
      <c r="AC625" s="262" t="str">
        <f>INICIO!$C$11</f>
        <v>ZONA 6</v>
      </c>
      <c r="AD625" s="263">
        <f>VLOOKUP(AC625,TABLAS!$V$18:$W$28,2,FALSE)</f>
        <v>1.1000000000000001</v>
      </c>
      <c r="AE625" s="44"/>
      <c r="AF625" s="44"/>
      <c r="AG625" s="279">
        <f t="shared" si="122"/>
        <v>0</v>
      </c>
      <c r="AH625" s="255">
        <f>IF($AG625&lt;TABLAS!$O$4,TABLAS!$P$4,IF($AG625&lt;TABLAS!$O$5,TABLAS!$P$5,IF($AG625&lt;TABLAS!$O$6,TABLAS!$P$6,IF($AG625&gt;TABLAS!$N$7,TABLAS!$P$7))))</f>
        <v>1</v>
      </c>
      <c r="AI625" s="255">
        <f>VLOOKUP($AH625,TABLAS!$P$4:$R$7,3,FALSE)</f>
        <v>3.4999999999999996E-3</v>
      </c>
      <c r="AJ625" s="255">
        <f>VLOOKUP($AH$3,TABLAS!$P$4:$R$7,2,FALSE)</f>
        <v>0</v>
      </c>
      <c r="AK625" s="280">
        <f t="shared" si="123"/>
        <v>-3.4999999999999996E-3</v>
      </c>
      <c r="AL625" s="44"/>
      <c r="AM625" s="44"/>
      <c r="AN625" s="281">
        <f t="shared" si="124"/>
        <v>0</v>
      </c>
      <c r="AO625" s="44"/>
      <c r="AP625" s="235">
        <f t="shared" si="125"/>
        <v>0</v>
      </c>
      <c r="AQ625" s="44"/>
      <c r="AR625" s="282">
        <f t="shared" si="126"/>
        <v>0</v>
      </c>
      <c r="AS625" s="283">
        <f t="shared" si="127"/>
        <v>0</v>
      </c>
      <c r="AT625" s="44"/>
      <c r="AU625" s="44"/>
      <c r="AV625" s="44"/>
      <c r="AW625" s="44"/>
      <c r="AX625" s="44"/>
      <c r="AY625" s="44"/>
      <c r="AZ625" s="44"/>
      <c r="BA625" s="44"/>
      <c r="BB625" s="44"/>
      <c r="BC625" s="44"/>
      <c r="BD625" s="44"/>
      <c r="BE625" s="44"/>
      <c r="BF625" s="44"/>
      <c r="BG625" s="44"/>
      <c r="BH625" s="44"/>
    </row>
    <row r="626" spans="1:60" ht="35.1" customHeight="1" thickBot="1" x14ac:dyDescent="0.45">
      <c r="A626" s="41">
        <f t="shared" si="128"/>
        <v>624</v>
      </c>
      <c r="B626" s="42">
        <f>Hoja2!B633</f>
        <v>0</v>
      </c>
      <c r="C626" s="14">
        <f>Hoja2!P633</f>
        <v>0</v>
      </c>
      <c r="D626" s="16">
        <f>Hoja2!C633</f>
        <v>0</v>
      </c>
      <c r="E626" s="15">
        <f>Hoja4!J633</f>
        <v>0</v>
      </c>
      <c r="F626" s="15">
        <f>Hoja4!N633</f>
        <v>0</v>
      </c>
      <c r="G626" s="15"/>
      <c r="H626" s="15">
        <f t="shared" si="117"/>
        <v>0</v>
      </c>
      <c r="I626" s="15">
        <f t="shared" si="118"/>
        <v>0</v>
      </c>
      <c r="J626" s="289" t="s">
        <v>209</v>
      </c>
      <c r="K626" s="44"/>
      <c r="L626" s="44"/>
      <c r="M626" s="44"/>
      <c r="N626" s="44"/>
      <c r="O626" s="44"/>
      <c r="P626" s="44"/>
      <c r="Q626" s="44"/>
      <c r="R626" s="44"/>
      <c r="S626" s="262">
        <f t="shared" si="119"/>
        <v>0</v>
      </c>
      <c r="T626" s="266" t="str">
        <f t="shared" si="120"/>
        <v>Economico</v>
      </c>
      <c r="U626">
        <f>VLOOKUP(T626,TABLAS!$J$4:$L$9,3,FALSE)</f>
        <v>1320</v>
      </c>
      <c r="V626">
        <f t="shared" si="129"/>
        <v>2026</v>
      </c>
      <c r="W626" t="str">
        <f>INICIO!$C$28</f>
        <v>2026</v>
      </c>
      <c r="X626" s="268">
        <f t="shared" si="121"/>
        <v>0</v>
      </c>
      <c r="Y626" s="269" t="str">
        <f>IF(X626&lt;TABLAS!$P$18,TABLAS!$Q$18,IF(X626&lt;TABLAS!$P$19,TABLAS!$Q$19,IF(X626&lt;TABLAS!$P$20,TABLAS!$Q$20,IF(X626&lt;TABLAS!$P$21,TABLAS!$Q$21,IF(X626&lt;TABLAS!$P$22,TABLAS!$Q$22,IF(X626&lt;TABLAS!$P$23,TABLAS!$Q$23,IF(X626&lt;TABLAS!$P$24,TABLAS!$Q$24,IF(X626&lt;TABLAS!$P$25,TABLAS!$Q$25,IF(X626&lt;TABLAS!$P$26,TABLAS!$Q$26,IF(X626&lt;TABLAS!$P$27,TABLAS!$Q$27,IF(X626&gt;=TABLAS!$O$28,TABLAS!$Q$28)))))))))))</f>
        <v>0 a 5</v>
      </c>
      <c r="Z626" s="262">
        <f>VLOOKUP(Y626,TABLAS!$J$18:$K$28,2,FALSE)</f>
        <v>1</v>
      </c>
      <c r="AA626" s="274" t="s">
        <v>262</v>
      </c>
      <c r="AB626" s="262">
        <f>VLOOKUP(AA626,TABLAS!$K$34:$L$39,2,FALSE)</f>
        <v>1</v>
      </c>
      <c r="AC626" s="262" t="str">
        <f>INICIO!$C$11</f>
        <v>ZONA 6</v>
      </c>
      <c r="AD626" s="263">
        <f>VLOOKUP(AC626,TABLAS!$V$18:$W$28,2,FALSE)</f>
        <v>1.1000000000000001</v>
      </c>
      <c r="AE626" s="44"/>
      <c r="AF626" s="44"/>
      <c r="AG626" s="279">
        <f t="shared" si="122"/>
        <v>0</v>
      </c>
      <c r="AH626" s="255">
        <f>IF($AG626&lt;TABLAS!$O$4,TABLAS!$P$4,IF($AG626&lt;TABLAS!$O$5,TABLAS!$P$5,IF($AG626&lt;TABLAS!$O$6,TABLAS!$P$6,IF($AG626&gt;TABLAS!$N$7,TABLAS!$P$7))))</f>
        <v>1</v>
      </c>
      <c r="AI626" s="255">
        <f>VLOOKUP($AH626,TABLAS!$P$4:$R$7,3,FALSE)</f>
        <v>3.4999999999999996E-3</v>
      </c>
      <c r="AJ626" s="255">
        <f>VLOOKUP($AH$3,TABLAS!$P$4:$R$7,2,FALSE)</f>
        <v>0</v>
      </c>
      <c r="AK626" s="280">
        <f t="shared" si="123"/>
        <v>-3.4999999999999996E-3</v>
      </c>
      <c r="AL626" s="44"/>
      <c r="AM626" s="44"/>
      <c r="AN626" s="281">
        <f t="shared" si="124"/>
        <v>0</v>
      </c>
      <c r="AO626" s="44"/>
      <c r="AP626" s="235">
        <f t="shared" si="125"/>
        <v>0</v>
      </c>
      <c r="AQ626" s="44"/>
      <c r="AR626" s="282">
        <f t="shared" si="126"/>
        <v>0</v>
      </c>
      <c r="AS626" s="283">
        <f t="shared" si="127"/>
        <v>0</v>
      </c>
      <c r="AT626" s="44"/>
      <c r="AU626" s="44"/>
      <c r="AV626" s="44"/>
      <c r="AW626" s="44"/>
      <c r="AX626" s="44"/>
      <c r="AY626" s="44"/>
      <c r="AZ626" s="44"/>
      <c r="BA626" s="44"/>
      <c r="BB626" s="44"/>
      <c r="BC626" s="44"/>
      <c r="BD626" s="44"/>
      <c r="BE626" s="44"/>
      <c r="BF626" s="44"/>
      <c r="BG626" s="44"/>
      <c r="BH626" s="44"/>
    </row>
    <row r="627" spans="1:60" ht="35.1" customHeight="1" thickBot="1" x14ac:dyDescent="0.45">
      <c r="A627" s="22">
        <f t="shared" si="128"/>
        <v>625</v>
      </c>
      <c r="B627" s="43">
        <f>Hoja2!B634</f>
        <v>0</v>
      </c>
      <c r="C627" s="38">
        <f>Hoja2!P634</f>
        <v>0</v>
      </c>
      <c r="D627" s="39">
        <f>Hoja2!C634</f>
        <v>0</v>
      </c>
      <c r="E627" s="40">
        <f>Hoja4!J634</f>
        <v>0</v>
      </c>
      <c r="F627" s="40">
        <f>Hoja4!N634</f>
        <v>0</v>
      </c>
      <c r="G627" s="40"/>
      <c r="H627" s="40">
        <f t="shared" si="117"/>
        <v>0</v>
      </c>
      <c r="I627" s="40">
        <f t="shared" si="118"/>
        <v>0</v>
      </c>
      <c r="J627" s="290" t="s">
        <v>209</v>
      </c>
      <c r="K627" s="44"/>
      <c r="L627" s="44"/>
      <c r="M627" s="44"/>
      <c r="N627" s="44"/>
      <c r="O627" s="44"/>
      <c r="P627" s="44"/>
      <c r="Q627" s="44"/>
      <c r="R627" s="44"/>
      <c r="S627" s="262">
        <f t="shared" si="119"/>
        <v>0</v>
      </c>
      <c r="T627" s="266" t="str">
        <f t="shared" si="120"/>
        <v>Economico</v>
      </c>
      <c r="U627">
        <f>VLOOKUP(T627,TABLAS!$J$4:$L$9,3,FALSE)</f>
        <v>1320</v>
      </c>
      <c r="V627">
        <f t="shared" si="129"/>
        <v>2026</v>
      </c>
      <c r="W627" t="str">
        <f>INICIO!$C$28</f>
        <v>2026</v>
      </c>
      <c r="X627" s="268">
        <f t="shared" si="121"/>
        <v>0</v>
      </c>
      <c r="Y627" s="269" t="str">
        <f>IF(X627&lt;TABLAS!$P$18,TABLAS!$Q$18,IF(X627&lt;TABLAS!$P$19,TABLAS!$Q$19,IF(X627&lt;TABLAS!$P$20,TABLAS!$Q$20,IF(X627&lt;TABLAS!$P$21,TABLAS!$Q$21,IF(X627&lt;TABLAS!$P$22,TABLAS!$Q$22,IF(X627&lt;TABLAS!$P$23,TABLAS!$Q$23,IF(X627&lt;TABLAS!$P$24,TABLAS!$Q$24,IF(X627&lt;TABLAS!$P$25,TABLAS!$Q$25,IF(X627&lt;TABLAS!$P$26,TABLAS!$Q$26,IF(X627&lt;TABLAS!$P$27,TABLAS!$Q$27,IF(X627&gt;=TABLAS!$O$28,TABLAS!$Q$28)))))))))))</f>
        <v>0 a 5</v>
      </c>
      <c r="Z627" s="262">
        <f>VLOOKUP(Y627,TABLAS!$J$18:$K$28,2,FALSE)</f>
        <v>1</v>
      </c>
      <c r="AA627" s="274" t="s">
        <v>262</v>
      </c>
      <c r="AB627" s="262">
        <f>VLOOKUP(AA627,TABLAS!$K$34:$L$39,2,FALSE)</f>
        <v>1</v>
      </c>
      <c r="AC627" s="262" t="str">
        <f>INICIO!$C$11</f>
        <v>ZONA 6</v>
      </c>
      <c r="AD627" s="263">
        <f>VLOOKUP(AC627,TABLAS!$V$18:$W$28,2,FALSE)</f>
        <v>1.1000000000000001</v>
      </c>
      <c r="AE627" s="44"/>
      <c r="AF627" s="44"/>
      <c r="AG627" s="279">
        <f t="shared" si="122"/>
        <v>0</v>
      </c>
      <c r="AH627" s="255">
        <f>IF($AG627&lt;TABLAS!$O$4,TABLAS!$P$4,IF($AG627&lt;TABLAS!$O$5,TABLAS!$P$5,IF($AG627&lt;TABLAS!$O$6,TABLAS!$P$6,IF($AG627&gt;TABLAS!$N$7,TABLAS!$P$7))))</f>
        <v>1</v>
      </c>
      <c r="AI627" s="255">
        <f>VLOOKUP($AH627,TABLAS!$P$4:$R$7,3,FALSE)</f>
        <v>3.4999999999999996E-3</v>
      </c>
      <c r="AJ627" s="255">
        <f>VLOOKUP($AH$3,TABLAS!$P$4:$R$7,2,FALSE)</f>
        <v>0</v>
      </c>
      <c r="AK627" s="280">
        <f t="shared" si="123"/>
        <v>-3.4999999999999996E-3</v>
      </c>
      <c r="AL627" s="44"/>
      <c r="AM627" s="44"/>
      <c r="AN627" s="281">
        <f t="shared" si="124"/>
        <v>0</v>
      </c>
      <c r="AO627" s="44"/>
      <c r="AP627" s="235">
        <f t="shared" si="125"/>
        <v>0</v>
      </c>
      <c r="AQ627" s="44"/>
      <c r="AR627" s="282">
        <f t="shared" si="126"/>
        <v>0</v>
      </c>
      <c r="AS627" s="283">
        <f t="shared" si="127"/>
        <v>0</v>
      </c>
      <c r="AT627" s="44"/>
      <c r="AU627" s="44"/>
      <c r="AV627" s="44"/>
      <c r="AW627" s="44"/>
      <c r="AX627" s="44"/>
      <c r="AY627" s="44"/>
      <c r="AZ627" s="44"/>
      <c r="BA627" s="44"/>
      <c r="BB627" s="44"/>
      <c r="BC627" s="44"/>
      <c r="BD627" s="44"/>
      <c r="BE627" s="44"/>
      <c r="BF627" s="44"/>
      <c r="BG627" s="44"/>
      <c r="BH627" s="44"/>
    </row>
    <row r="628" spans="1:60" ht="35.1" customHeight="1" thickBot="1" x14ac:dyDescent="0.45">
      <c r="A628" s="41">
        <f t="shared" si="128"/>
        <v>626</v>
      </c>
      <c r="B628" s="42">
        <f>Hoja2!B635</f>
        <v>0</v>
      </c>
      <c r="C628" s="14">
        <f>Hoja2!P635</f>
        <v>0</v>
      </c>
      <c r="D628" s="16">
        <f>Hoja2!C635</f>
        <v>0</v>
      </c>
      <c r="E628" s="15">
        <f>Hoja4!J635</f>
        <v>0</v>
      </c>
      <c r="F628" s="15">
        <f>Hoja4!N635</f>
        <v>0</v>
      </c>
      <c r="G628" s="15"/>
      <c r="H628" s="15">
        <f t="shared" si="117"/>
        <v>0</v>
      </c>
      <c r="I628" s="15">
        <f t="shared" si="118"/>
        <v>0</v>
      </c>
      <c r="J628" s="289" t="s">
        <v>209</v>
      </c>
      <c r="K628" s="44"/>
      <c r="L628" s="44"/>
      <c r="M628" s="44"/>
      <c r="N628" s="44"/>
      <c r="O628" s="44"/>
      <c r="P628" s="44"/>
      <c r="Q628" s="44"/>
      <c r="R628" s="44"/>
      <c r="S628" s="262">
        <f t="shared" si="119"/>
        <v>0</v>
      </c>
      <c r="T628" s="266" t="str">
        <f t="shared" si="120"/>
        <v>Economico</v>
      </c>
      <c r="U628">
        <f>VLOOKUP(T628,TABLAS!$J$4:$L$9,3,FALSE)</f>
        <v>1320</v>
      </c>
      <c r="V628">
        <f t="shared" si="129"/>
        <v>2026</v>
      </c>
      <c r="W628" t="str">
        <f>INICIO!$C$28</f>
        <v>2026</v>
      </c>
      <c r="X628" s="268">
        <f t="shared" si="121"/>
        <v>0</v>
      </c>
      <c r="Y628" s="269" t="str">
        <f>IF(X628&lt;TABLAS!$P$18,TABLAS!$Q$18,IF(X628&lt;TABLAS!$P$19,TABLAS!$Q$19,IF(X628&lt;TABLAS!$P$20,TABLAS!$Q$20,IF(X628&lt;TABLAS!$P$21,TABLAS!$Q$21,IF(X628&lt;TABLAS!$P$22,TABLAS!$Q$22,IF(X628&lt;TABLAS!$P$23,TABLAS!$Q$23,IF(X628&lt;TABLAS!$P$24,TABLAS!$Q$24,IF(X628&lt;TABLAS!$P$25,TABLAS!$Q$25,IF(X628&lt;TABLAS!$P$26,TABLAS!$Q$26,IF(X628&lt;TABLAS!$P$27,TABLAS!$Q$27,IF(X628&gt;=TABLAS!$O$28,TABLAS!$Q$28)))))))))))</f>
        <v>0 a 5</v>
      </c>
      <c r="Z628" s="262">
        <f>VLOOKUP(Y628,TABLAS!$J$18:$K$28,2,FALSE)</f>
        <v>1</v>
      </c>
      <c r="AA628" s="274" t="s">
        <v>262</v>
      </c>
      <c r="AB628" s="262">
        <f>VLOOKUP(AA628,TABLAS!$K$34:$L$39,2,FALSE)</f>
        <v>1</v>
      </c>
      <c r="AC628" s="262" t="str">
        <f>INICIO!$C$11</f>
        <v>ZONA 6</v>
      </c>
      <c r="AD628" s="263">
        <f>VLOOKUP(AC628,TABLAS!$V$18:$W$28,2,FALSE)</f>
        <v>1.1000000000000001</v>
      </c>
      <c r="AE628" s="44"/>
      <c r="AF628" s="44"/>
      <c r="AG628" s="279">
        <f t="shared" si="122"/>
        <v>0</v>
      </c>
      <c r="AH628" s="255">
        <f>IF($AG628&lt;TABLAS!$O$4,TABLAS!$P$4,IF($AG628&lt;TABLAS!$O$5,TABLAS!$P$5,IF($AG628&lt;TABLAS!$O$6,TABLAS!$P$6,IF($AG628&gt;TABLAS!$N$7,TABLAS!$P$7))))</f>
        <v>1</v>
      </c>
      <c r="AI628" s="255">
        <f>VLOOKUP($AH628,TABLAS!$P$4:$R$7,3,FALSE)</f>
        <v>3.4999999999999996E-3</v>
      </c>
      <c r="AJ628" s="255">
        <f>VLOOKUP($AH$3,TABLAS!$P$4:$R$7,2,FALSE)</f>
        <v>0</v>
      </c>
      <c r="AK628" s="280">
        <f t="shared" si="123"/>
        <v>-3.4999999999999996E-3</v>
      </c>
      <c r="AL628" s="44"/>
      <c r="AM628" s="44"/>
      <c r="AN628" s="281">
        <f t="shared" si="124"/>
        <v>0</v>
      </c>
      <c r="AO628" s="44"/>
      <c r="AP628" s="235">
        <f t="shared" si="125"/>
        <v>0</v>
      </c>
      <c r="AQ628" s="44"/>
      <c r="AR628" s="282">
        <f t="shared" si="126"/>
        <v>0</v>
      </c>
      <c r="AS628" s="283">
        <f t="shared" si="127"/>
        <v>0</v>
      </c>
      <c r="AT628" s="44"/>
      <c r="AU628" s="44"/>
      <c r="AV628" s="44"/>
      <c r="AW628" s="44"/>
      <c r="AX628" s="44"/>
      <c r="AY628" s="44"/>
      <c r="AZ628" s="44"/>
      <c r="BA628" s="44"/>
      <c r="BB628" s="44"/>
      <c r="BC628" s="44"/>
      <c r="BD628" s="44"/>
      <c r="BE628" s="44"/>
      <c r="BF628" s="44"/>
      <c r="BG628" s="44"/>
      <c r="BH628" s="44"/>
    </row>
    <row r="629" spans="1:60" ht="35.1" customHeight="1" thickBot="1" x14ac:dyDescent="0.45">
      <c r="A629" s="41">
        <f t="shared" si="128"/>
        <v>627</v>
      </c>
      <c r="B629" s="42">
        <f>Hoja2!B636</f>
        <v>0</v>
      </c>
      <c r="C629" s="14">
        <f>Hoja2!P636</f>
        <v>0</v>
      </c>
      <c r="D629" s="16">
        <f>Hoja2!C636</f>
        <v>0</v>
      </c>
      <c r="E629" s="15">
        <f>Hoja4!J636</f>
        <v>0</v>
      </c>
      <c r="F629" s="15">
        <f>Hoja4!N636</f>
        <v>0</v>
      </c>
      <c r="G629" s="15"/>
      <c r="H629" s="15">
        <f t="shared" si="117"/>
        <v>0</v>
      </c>
      <c r="I629" s="15">
        <f t="shared" si="118"/>
        <v>0</v>
      </c>
      <c r="J629" s="289" t="s">
        <v>209</v>
      </c>
      <c r="K629" s="44"/>
      <c r="L629" s="44"/>
      <c r="M629" s="44"/>
      <c r="N629" s="44"/>
      <c r="O629" s="44"/>
      <c r="P629" s="44"/>
      <c r="Q629" s="44"/>
      <c r="R629" s="44"/>
      <c r="S629" s="262">
        <f t="shared" si="119"/>
        <v>0</v>
      </c>
      <c r="T629" s="266" t="str">
        <f t="shared" si="120"/>
        <v>Economico</v>
      </c>
      <c r="U629">
        <f>VLOOKUP(T629,TABLAS!$J$4:$L$9,3,FALSE)</f>
        <v>1320</v>
      </c>
      <c r="V629">
        <f t="shared" si="129"/>
        <v>2026</v>
      </c>
      <c r="W629" t="str">
        <f>INICIO!$C$28</f>
        <v>2026</v>
      </c>
      <c r="X629" s="268">
        <f t="shared" si="121"/>
        <v>0</v>
      </c>
      <c r="Y629" s="269" t="str">
        <f>IF(X629&lt;TABLAS!$P$18,TABLAS!$Q$18,IF(X629&lt;TABLAS!$P$19,TABLAS!$Q$19,IF(X629&lt;TABLAS!$P$20,TABLAS!$Q$20,IF(X629&lt;TABLAS!$P$21,TABLAS!$Q$21,IF(X629&lt;TABLAS!$P$22,TABLAS!$Q$22,IF(X629&lt;TABLAS!$P$23,TABLAS!$Q$23,IF(X629&lt;TABLAS!$P$24,TABLAS!$Q$24,IF(X629&lt;TABLAS!$P$25,TABLAS!$Q$25,IF(X629&lt;TABLAS!$P$26,TABLAS!$Q$26,IF(X629&lt;TABLAS!$P$27,TABLAS!$Q$27,IF(X629&gt;=TABLAS!$O$28,TABLAS!$Q$28)))))))))))</f>
        <v>0 a 5</v>
      </c>
      <c r="Z629" s="262">
        <f>VLOOKUP(Y629,TABLAS!$J$18:$K$28,2,FALSE)</f>
        <v>1</v>
      </c>
      <c r="AA629" s="274" t="s">
        <v>262</v>
      </c>
      <c r="AB629" s="262">
        <f>VLOOKUP(AA629,TABLAS!$K$34:$L$39,2,FALSE)</f>
        <v>1</v>
      </c>
      <c r="AC629" s="262" t="str">
        <f>INICIO!$C$11</f>
        <v>ZONA 6</v>
      </c>
      <c r="AD629" s="263">
        <f>VLOOKUP(AC629,TABLAS!$V$18:$W$28,2,FALSE)</f>
        <v>1.1000000000000001</v>
      </c>
      <c r="AE629" s="44"/>
      <c r="AF629" s="44"/>
      <c r="AG629" s="279">
        <f t="shared" si="122"/>
        <v>0</v>
      </c>
      <c r="AH629" s="255">
        <f>IF($AG629&lt;TABLAS!$O$4,TABLAS!$P$4,IF($AG629&lt;TABLAS!$O$5,TABLAS!$P$5,IF($AG629&lt;TABLAS!$O$6,TABLAS!$P$6,IF($AG629&gt;TABLAS!$N$7,TABLAS!$P$7))))</f>
        <v>1</v>
      </c>
      <c r="AI629" s="255">
        <f>VLOOKUP($AH629,TABLAS!$P$4:$R$7,3,FALSE)</f>
        <v>3.4999999999999996E-3</v>
      </c>
      <c r="AJ629" s="255">
        <f>VLOOKUP($AH$3,TABLAS!$P$4:$R$7,2,FALSE)</f>
        <v>0</v>
      </c>
      <c r="AK629" s="280">
        <f t="shared" si="123"/>
        <v>-3.4999999999999996E-3</v>
      </c>
      <c r="AL629" s="44"/>
      <c r="AM629" s="44"/>
      <c r="AN629" s="281">
        <f t="shared" si="124"/>
        <v>0</v>
      </c>
      <c r="AO629" s="44"/>
      <c r="AP629" s="235">
        <f t="shared" si="125"/>
        <v>0</v>
      </c>
      <c r="AQ629" s="44"/>
      <c r="AR629" s="282">
        <f t="shared" si="126"/>
        <v>0</v>
      </c>
      <c r="AS629" s="283">
        <f t="shared" si="127"/>
        <v>0</v>
      </c>
      <c r="AT629" s="44"/>
      <c r="AU629" s="44"/>
      <c r="AV629" s="44"/>
      <c r="AW629" s="44"/>
      <c r="AX629" s="44"/>
      <c r="AY629" s="44"/>
      <c r="AZ629" s="44"/>
      <c r="BA629" s="44"/>
      <c r="BB629" s="44"/>
      <c r="BC629" s="44"/>
      <c r="BD629" s="44"/>
      <c r="BE629" s="44"/>
      <c r="BF629" s="44"/>
      <c r="BG629" s="44"/>
      <c r="BH629" s="44"/>
    </row>
    <row r="630" spans="1:60" ht="35.1" customHeight="1" thickBot="1" x14ac:dyDescent="0.45">
      <c r="A630" s="41">
        <f t="shared" si="128"/>
        <v>628</v>
      </c>
      <c r="B630" s="42">
        <f>Hoja2!B637</f>
        <v>0</v>
      </c>
      <c r="C630" s="14">
        <f>Hoja2!P637</f>
        <v>0</v>
      </c>
      <c r="D630" s="16">
        <f>Hoja2!C637</f>
        <v>0</v>
      </c>
      <c r="E630" s="15">
        <f>Hoja4!J637</f>
        <v>0</v>
      </c>
      <c r="F630" s="15">
        <f>Hoja4!N637</f>
        <v>0</v>
      </c>
      <c r="G630" s="15"/>
      <c r="H630" s="15">
        <f t="shared" si="117"/>
        <v>0</v>
      </c>
      <c r="I630" s="15">
        <f t="shared" si="118"/>
        <v>0</v>
      </c>
      <c r="J630" s="289" t="s">
        <v>209</v>
      </c>
      <c r="K630" s="44"/>
      <c r="L630" s="44"/>
      <c r="M630" s="44"/>
      <c r="N630" s="44"/>
      <c r="O630" s="44"/>
      <c r="P630" s="44"/>
      <c r="Q630" s="44"/>
      <c r="R630" s="44"/>
      <c r="S630" s="262">
        <f t="shared" si="119"/>
        <v>0</v>
      </c>
      <c r="T630" s="266" t="str">
        <f t="shared" si="120"/>
        <v>Economico</v>
      </c>
      <c r="U630">
        <f>VLOOKUP(T630,TABLAS!$J$4:$L$9,3,FALSE)</f>
        <v>1320</v>
      </c>
      <c r="V630">
        <f t="shared" si="129"/>
        <v>2026</v>
      </c>
      <c r="W630" t="str">
        <f>INICIO!$C$28</f>
        <v>2026</v>
      </c>
      <c r="X630" s="268">
        <f t="shared" si="121"/>
        <v>0</v>
      </c>
      <c r="Y630" s="269" t="str">
        <f>IF(X630&lt;TABLAS!$P$18,TABLAS!$Q$18,IF(X630&lt;TABLAS!$P$19,TABLAS!$Q$19,IF(X630&lt;TABLAS!$P$20,TABLAS!$Q$20,IF(X630&lt;TABLAS!$P$21,TABLAS!$Q$21,IF(X630&lt;TABLAS!$P$22,TABLAS!$Q$22,IF(X630&lt;TABLAS!$P$23,TABLAS!$Q$23,IF(X630&lt;TABLAS!$P$24,TABLAS!$Q$24,IF(X630&lt;TABLAS!$P$25,TABLAS!$Q$25,IF(X630&lt;TABLAS!$P$26,TABLAS!$Q$26,IF(X630&lt;TABLAS!$P$27,TABLAS!$Q$27,IF(X630&gt;=TABLAS!$O$28,TABLAS!$Q$28)))))))))))</f>
        <v>0 a 5</v>
      </c>
      <c r="Z630" s="262">
        <f>VLOOKUP(Y630,TABLAS!$J$18:$K$28,2,FALSE)</f>
        <v>1</v>
      </c>
      <c r="AA630" s="274" t="s">
        <v>262</v>
      </c>
      <c r="AB630" s="262">
        <f>VLOOKUP(AA630,TABLAS!$K$34:$L$39,2,FALSE)</f>
        <v>1</v>
      </c>
      <c r="AC630" s="262" t="str">
        <f>INICIO!$C$11</f>
        <v>ZONA 6</v>
      </c>
      <c r="AD630" s="263">
        <f>VLOOKUP(AC630,TABLAS!$V$18:$W$28,2,FALSE)</f>
        <v>1.1000000000000001</v>
      </c>
      <c r="AE630" s="44"/>
      <c r="AF630" s="44"/>
      <c r="AG630" s="279">
        <f t="shared" si="122"/>
        <v>0</v>
      </c>
      <c r="AH630" s="255">
        <f>IF($AG630&lt;TABLAS!$O$4,TABLAS!$P$4,IF($AG630&lt;TABLAS!$O$5,TABLAS!$P$5,IF($AG630&lt;TABLAS!$O$6,TABLAS!$P$6,IF($AG630&gt;TABLAS!$N$7,TABLAS!$P$7))))</f>
        <v>1</v>
      </c>
      <c r="AI630" s="255">
        <f>VLOOKUP($AH630,TABLAS!$P$4:$R$7,3,FALSE)</f>
        <v>3.4999999999999996E-3</v>
      </c>
      <c r="AJ630" s="255">
        <f>VLOOKUP($AH$3,TABLAS!$P$4:$R$7,2,FALSE)</f>
        <v>0</v>
      </c>
      <c r="AK630" s="280">
        <f t="shared" si="123"/>
        <v>-3.4999999999999996E-3</v>
      </c>
      <c r="AL630" s="44"/>
      <c r="AM630" s="44"/>
      <c r="AN630" s="281">
        <f t="shared" si="124"/>
        <v>0</v>
      </c>
      <c r="AO630" s="44"/>
      <c r="AP630" s="235">
        <f t="shared" si="125"/>
        <v>0</v>
      </c>
      <c r="AQ630" s="44"/>
      <c r="AR630" s="282">
        <f t="shared" si="126"/>
        <v>0</v>
      </c>
      <c r="AS630" s="283">
        <f t="shared" si="127"/>
        <v>0</v>
      </c>
      <c r="AT630" s="44"/>
      <c r="AU630" s="44"/>
      <c r="AV630" s="44"/>
      <c r="AW630" s="44"/>
      <c r="AX630" s="44"/>
      <c r="AY630" s="44"/>
      <c r="AZ630" s="44"/>
      <c r="BA630" s="44"/>
      <c r="BB630" s="44"/>
      <c r="BC630" s="44"/>
      <c r="BD630" s="44"/>
      <c r="BE630" s="44"/>
      <c r="BF630" s="44"/>
      <c r="BG630" s="44"/>
      <c r="BH630" s="44"/>
    </row>
    <row r="631" spans="1:60" ht="35.1" customHeight="1" thickBot="1" x14ac:dyDescent="0.45">
      <c r="A631" s="41">
        <f t="shared" si="128"/>
        <v>629</v>
      </c>
      <c r="B631" s="42">
        <f>Hoja2!B638</f>
        <v>0</v>
      </c>
      <c r="C631" s="14">
        <f>Hoja2!P638</f>
        <v>0</v>
      </c>
      <c r="D631" s="16">
        <f>Hoja2!C638</f>
        <v>0</v>
      </c>
      <c r="E631" s="15">
        <f>Hoja4!J638</f>
        <v>0</v>
      </c>
      <c r="F631" s="15">
        <f>Hoja4!N638</f>
        <v>0</v>
      </c>
      <c r="G631" s="15"/>
      <c r="H631" s="15">
        <f t="shared" si="117"/>
        <v>0</v>
      </c>
      <c r="I631" s="15">
        <f t="shared" si="118"/>
        <v>0</v>
      </c>
      <c r="J631" s="289" t="s">
        <v>209</v>
      </c>
      <c r="K631" s="44"/>
      <c r="L631" s="44"/>
      <c r="M631" s="44"/>
      <c r="N631" s="44"/>
      <c r="O631" s="44"/>
      <c r="P631" s="44"/>
      <c r="Q631" s="44"/>
      <c r="R631" s="44"/>
      <c r="S631" s="262">
        <f t="shared" si="119"/>
        <v>0</v>
      </c>
      <c r="T631" s="266" t="str">
        <f t="shared" si="120"/>
        <v>Economico</v>
      </c>
      <c r="U631">
        <f>VLOOKUP(T631,TABLAS!$J$4:$L$9,3,FALSE)</f>
        <v>1320</v>
      </c>
      <c r="V631">
        <f t="shared" si="129"/>
        <v>2026</v>
      </c>
      <c r="W631" t="str">
        <f>INICIO!$C$28</f>
        <v>2026</v>
      </c>
      <c r="X631" s="268">
        <f t="shared" si="121"/>
        <v>0</v>
      </c>
      <c r="Y631" s="269" t="str">
        <f>IF(X631&lt;TABLAS!$P$18,TABLAS!$Q$18,IF(X631&lt;TABLAS!$P$19,TABLAS!$Q$19,IF(X631&lt;TABLAS!$P$20,TABLAS!$Q$20,IF(X631&lt;TABLAS!$P$21,TABLAS!$Q$21,IF(X631&lt;TABLAS!$P$22,TABLAS!$Q$22,IF(X631&lt;TABLAS!$P$23,TABLAS!$Q$23,IF(X631&lt;TABLAS!$P$24,TABLAS!$Q$24,IF(X631&lt;TABLAS!$P$25,TABLAS!$Q$25,IF(X631&lt;TABLAS!$P$26,TABLAS!$Q$26,IF(X631&lt;TABLAS!$P$27,TABLAS!$Q$27,IF(X631&gt;=TABLAS!$O$28,TABLAS!$Q$28)))))))))))</f>
        <v>0 a 5</v>
      </c>
      <c r="Z631" s="262">
        <f>VLOOKUP(Y631,TABLAS!$J$18:$K$28,2,FALSE)</f>
        <v>1</v>
      </c>
      <c r="AA631" s="274" t="s">
        <v>262</v>
      </c>
      <c r="AB631" s="262">
        <f>VLOOKUP(AA631,TABLAS!$K$34:$L$39,2,FALSE)</f>
        <v>1</v>
      </c>
      <c r="AC631" s="262" t="str">
        <f>INICIO!$C$11</f>
        <v>ZONA 6</v>
      </c>
      <c r="AD631" s="263">
        <f>VLOOKUP(AC631,TABLAS!$V$18:$W$28,2,FALSE)</f>
        <v>1.1000000000000001</v>
      </c>
      <c r="AE631" s="44"/>
      <c r="AF631" s="44"/>
      <c r="AG631" s="279">
        <f t="shared" si="122"/>
        <v>0</v>
      </c>
      <c r="AH631" s="255">
        <f>IF($AG631&lt;TABLAS!$O$4,TABLAS!$P$4,IF($AG631&lt;TABLAS!$O$5,TABLAS!$P$5,IF($AG631&lt;TABLAS!$O$6,TABLAS!$P$6,IF($AG631&gt;TABLAS!$N$7,TABLAS!$P$7))))</f>
        <v>1</v>
      </c>
      <c r="AI631" s="255">
        <f>VLOOKUP($AH631,TABLAS!$P$4:$R$7,3,FALSE)</f>
        <v>3.4999999999999996E-3</v>
      </c>
      <c r="AJ631" s="255">
        <f>VLOOKUP($AH$3,TABLAS!$P$4:$R$7,2,FALSE)</f>
        <v>0</v>
      </c>
      <c r="AK631" s="280">
        <f t="shared" si="123"/>
        <v>-3.4999999999999996E-3</v>
      </c>
      <c r="AL631" s="44"/>
      <c r="AM631" s="44"/>
      <c r="AN631" s="281">
        <f t="shared" si="124"/>
        <v>0</v>
      </c>
      <c r="AO631" s="44"/>
      <c r="AP631" s="235">
        <f t="shared" si="125"/>
        <v>0</v>
      </c>
      <c r="AQ631" s="44"/>
      <c r="AR631" s="282">
        <f t="shared" si="126"/>
        <v>0</v>
      </c>
      <c r="AS631" s="283">
        <f t="shared" si="127"/>
        <v>0</v>
      </c>
      <c r="AT631" s="44"/>
      <c r="AU631" s="44"/>
      <c r="AV631" s="44"/>
      <c r="AW631" s="44"/>
      <c r="AX631" s="44"/>
      <c r="AY631" s="44"/>
      <c r="AZ631" s="44"/>
      <c r="BA631" s="44"/>
      <c r="BB631" s="44"/>
      <c r="BC631" s="44"/>
      <c r="BD631" s="44"/>
      <c r="BE631" s="44"/>
      <c r="BF631" s="44"/>
      <c r="BG631" s="44"/>
      <c r="BH631" s="44"/>
    </row>
    <row r="632" spans="1:60" ht="35.1" customHeight="1" thickBot="1" x14ac:dyDescent="0.45">
      <c r="A632" s="22">
        <f t="shared" si="128"/>
        <v>630</v>
      </c>
      <c r="B632" s="43">
        <f>Hoja2!B639</f>
        <v>0</v>
      </c>
      <c r="C632" s="38">
        <f>Hoja2!P639</f>
        <v>0</v>
      </c>
      <c r="D632" s="39">
        <f>Hoja2!C639</f>
        <v>0</v>
      </c>
      <c r="E632" s="40">
        <f>Hoja4!J639</f>
        <v>0</v>
      </c>
      <c r="F632" s="40">
        <f>Hoja4!N639</f>
        <v>0</v>
      </c>
      <c r="G632" s="40"/>
      <c r="H632" s="40">
        <f t="shared" si="117"/>
        <v>0</v>
      </c>
      <c r="I632" s="40">
        <f t="shared" si="118"/>
        <v>0</v>
      </c>
      <c r="J632" s="290" t="s">
        <v>209</v>
      </c>
      <c r="K632" s="44"/>
      <c r="L632" s="44"/>
      <c r="M632" s="44"/>
      <c r="N632" s="44"/>
      <c r="O632" s="44"/>
      <c r="P632" s="44"/>
      <c r="Q632" s="44"/>
      <c r="R632" s="44"/>
      <c r="S632" s="262">
        <f t="shared" si="119"/>
        <v>0</v>
      </c>
      <c r="T632" s="266" t="str">
        <f t="shared" si="120"/>
        <v>Economico</v>
      </c>
      <c r="U632">
        <f>VLOOKUP(T632,TABLAS!$J$4:$L$9,3,FALSE)</f>
        <v>1320</v>
      </c>
      <c r="V632">
        <f t="shared" si="129"/>
        <v>2026</v>
      </c>
      <c r="W632" t="str">
        <f>INICIO!$C$28</f>
        <v>2026</v>
      </c>
      <c r="X632" s="268">
        <f t="shared" si="121"/>
        <v>0</v>
      </c>
      <c r="Y632" s="269" t="str">
        <f>IF(X632&lt;TABLAS!$P$18,TABLAS!$Q$18,IF(X632&lt;TABLAS!$P$19,TABLAS!$Q$19,IF(X632&lt;TABLAS!$P$20,TABLAS!$Q$20,IF(X632&lt;TABLAS!$P$21,TABLAS!$Q$21,IF(X632&lt;TABLAS!$P$22,TABLAS!$Q$22,IF(X632&lt;TABLAS!$P$23,TABLAS!$Q$23,IF(X632&lt;TABLAS!$P$24,TABLAS!$Q$24,IF(X632&lt;TABLAS!$P$25,TABLAS!$Q$25,IF(X632&lt;TABLAS!$P$26,TABLAS!$Q$26,IF(X632&lt;TABLAS!$P$27,TABLAS!$Q$27,IF(X632&gt;=TABLAS!$O$28,TABLAS!$Q$28)))))))))))</f>
        <v>0 a 5</v>
      </c>
      <c r="Z632" s="262">
        <f>VLOOKUP(Y632,TABLAS!$J$18:$K$28,2,FALSE)</f>
        <v>1</v>
      </c>
      <c r="AA632" s="274" t="s">
        <v>262</v>
      </c>
      <c r="AB632" s="262">
        <f>VLOOKUP(AA632,TABLAS!$K$34:$L$39,2,FALSE)</f>
        <v>1</v>
      </c>
      <c r="AC632" s="262" t="str">
        <f>INICIO!$C$11</f>
        <v>ZONA 6</v>
      </c>
      <c r="AD632" s="263">
        <f>VLOOKUP(AC632,TABLAS!$V$18:$W$28,2,FALSE)</f>
        <v>1.1000000000000001</v>
      </c>
      <c r="AE632" s="44"/>
      <c r="AF632" s="44"/>
      <c r="AG632" s="279">
        <f t="shared" si="122"/>
        <v>0</v>
      </c>
      <c r="AH632" s="255">
        <f>IF($AG632&lt;TABLAS!$O$4,TABLAS!$P$4,IF($AG632&lt;TABLAS!$O$5,TABLAS!$P$5,IF($AG632&lt;TABLAS!$O$6,TABLAS!$P$6,IF($AG632&gt;TABLAS!$N$7,TABLAS!$P$7))))</f>
        <v>1</v>
      </c>
      <c r="AI632" s="255">
        <f>VLOOKUP($AH632,TABLAS!$P$4:$R$7,3,FALSE)</f>
        <v>3.4999999999999996E-3</v>
      </c>
      <c r="AJ632" s="255">
        <f>VLOOKUP($AH$3,TABLAS!$P$4:$R$7,2,FALSE)</f>
        <v>0</v>
      </c>
      <c r="AK632" s="280">
        <f t="shared" si="123"/>
        <v>-3.4999999999999996E-3</v>
      </c>
      <c r="AL632" s="44"/>
      <c r="AM632" s="44"/>
      <c r="AN632" s="281">
        <f t="shared" si="124"/>
        <v>0</v>
      </c>
      <c r="AO632" s="44"/>
      <c r="AP632" s="235">
        <f t="shared" si="125"/>
        <v>0</v>
      </c>
      <c r="AQ632" s="44"/>
      <c r="AR632" s="282">
        <f t="shared" si="126"/>
        <v>0</v>
      </c>
      <c r="AS632" s="283">
        <f t="shared" si="127"/>
        <v>0</v>
      </c>
      <c r="AT632" s="44"/>
      <c r="AU632" s="44"/>
      <c r="AV632" s="44"/>
      <c r="AW632" s="44"/>
      <c r="AX632" s="44"/>
      <c r="AY632" s="44"/>
      <c r="AZ632" s="44"/>
      <c r="BA632" s="44"/>
      <c r="BB632" s="44"/>
      <c r="BC632" s="44"/>
      <c r="BD632" s="44"/>
      <c r="BE632" s="44"/>
      <c r="BF632" s="44"/>
      <c r="BG632" s="44"/>
      <c r="BH632" s="44"/>
    </row>
    <row r="633" spans="1:60" ht="35.1" customHeight="1" thickBot="1" x14ac:dyDescent="0.45">
      <c r="A633" s="41">
        <f t="shared" si="128"/>
        <v>631</v>
      </c>
      <c r="B633" s="42">
        <f>Hoja2!B640</f>
        <v>0</v>
      </c>
      <c r="C633" s="14">
        <f>Hoja2!P640</f>
        <v>0</v>
      </c>
      <c r="D633" s="16">
        <f>Hoja2!C640</f>
        <v>0</v>
      </c>
      <c r="E633" s="15">
        <f>Hoja4!J640</f>
        <v>0</v>
      </c>
      <c r="F633" s="15">
        <f>Hoja4!N640</f>
        <v>0</v>
      </c>
      <c r="G633" s="15"/>
      <c r="H633" s="15">
        <f t="shared" si="117"/>
        <v>0</v>
      </c>
      <c r="I633" s="15">
        <f t="shared" si="118"/>
        <v>0</v>
      </c>
      <c r="J633" s="289" t="s">
        <v>209</v>
      </c>
      <c r="K633" s="44"/>
      <c r="L633" s="44"/>
      <c r="M633" s="44"/>
      <c r="N633" s="44"/>
      <c r="O633" s="44"/>
      <c r="P633" s="44"/>
      <c r="Q633" s="44"/>
      <c r="R633" s="44"/>
      <c r="S633" s="262">
        <f t="shared" si="119"/>
        <v>0</v>
      </c>
      <c r="T633" s="266" t="str">
        <f t="shared" si="120"/>
        <v>Economico</v>
      </c>
      <c r="U633">
        <f>VLOOKUP(T633,TABLAS!$J$4:$L$9,3,FALSE)</f>
        <v>1320</v>
      </c>
      <c r="V633">
        <f t="shared" si="129"/>
        <v>2026</v>
      </c>
      <c r="W633" t="str">
        <f>INICIO!$C$28</f>
        <v>2026</v>
      </c>
      <c r="X633" s="268">
        <f t="shared" si="121"/>
        <v>0</v>
      </c>
      <c r="Y633" s="269" t="str">
        <f>IF(X633&lt;TABLAS!$P$18,TABLAS!$Q$18,IF(X633&lt;TABLAS!$P$19,TABLAS!$Q$19,IF(X633&lt;TABLAS!$P$20,TABLAS!$Q$20,IF(X633&lt;TABLAS!$P$21,TABLAS!$Q$21,IF(X633&lt;TABLAS!$P$22,TABLAS!$Q$22,IF(X633&lt;TABLAS!$P$23,TABLAS!$Q$23,IF(X633&lt;TABLAS!$P$24,TABLAS!$Q$24,IF(X633&lt;TABLAS!$P$25,TABLAS!$Q$25,IF(X633&lt;TABLAS!$P$26,TABLAS!$Q$26,IF(X633&lt;TABLAS!$P$27,TABLAS!$Q$27,IF(X633&gt;=TABLAS!$O$28,TABLAS!$Q$28)))))))))))</f>
        <v>0 a 5</v>
      </c>
      <c r="Z633" s="262">
        <f>VLOOKUP(Y633,TABLAS!$J$18:$K$28,2,FALSE)</f>
        <v>1</v>
      </c>
      <c r="AA633" s="274" t="s">
        <v>262</v>
      </c>
      <c r="AB633" s="262">
        <f>VLOOKUP(AA633,TABLAS!$K$34:$L$39,2,FALSE)</f>
        <v>1</v>
      </c>
      <c r="AC633" s="262" t="str">
        <f>INICIO!$C$11</f>
        <v>ZONA 6</v>
      </c>
      <c r="AD633" s="263">
        <f>VLOOKUP(AC633,TABLAS!$V$18:$W$28,2,FALSE)</f>
        <v>1.1000000000000001</v>
      </c>
      <c r="AE633" s="44"/>
      <c r="AF633" s="44"/>
      <c r="AG633" s="279">
        <f t="shared" si="122"/>
        <v>0</v>
      </c>
      <c r="AH633" s="255">
        <f>IF($AG633&lt;TABLAS!$O$4,TABLAS!$P$4,IF($AG633&lt;TABLAS!$O$5,TABLAS!$P$5,IF($AG633&lt;TABLAS!$O$6,TABLAS!$P$6,IF($AG633&gt;TABLAS!$N$7,TABLAS!$P$7))))</f>
        <v>1</v>
      </c>
      <c r="AI633" s="255">
        <f>VLOOKUP($AH633,TABLAS!$P$4:$R$7,3,FALSE)</f>
        <v>3.4999999999999996E-3</v>
      </c>
      <c r="AJ633" s="255">
        <f>VLOOKUP($AH$3,TABLAS!$P$4:$R$7,2,FALSE)</f>
        <v>0</v>
      </c>
      <c r="AK633" s="280">
        <f t="shared" si="123"/>
        <v>-3.4999999999999996E-3</v>
      </c>
      <c r="AL633" s="44"/>
      <c r="AM633" s="44"/>
      <c r="AN633" s="281">
        <f t="shared" si="124"/>
        <v>0</v>
      </c>
      <c r="AO633" s="44"/>
      <c r="AP633" s="235">
        <f t="shared" si="125"/>
        <v>0</v>
      </c>
      <c r="AQ633" s="44"/>
      <c r="AR633" s="282">
        <f t="shared" si="126"/>
        <v>0</v>
      </c>
      <c r="AS633" s="283">
        <f t="shared" si="127"/>
        <v>0</v>
      </c>
      <c r="AT633" s="44"/>
      <c r="AU633" s="44"/>
      <c r="AV633" s="44"/>
      <c r="AW633" s="44"/>
      <c r="AX633" s="44"/>
      <c r="AY633" s="44"/>
      <c r="AZ633" s="44"/>
      <c r="BA633" s="44"/>
      <c r="BB633" s="44"/>
      <c r="BC633" s="44"/>
      <c r="BD633" s="44"/>
      <c r="BE633" s="44"/>
      <c r="BF633" s="44"/>
      <c r="BG633" s="44"/>
      <c r="BH633" s="44"/>
    </row>
    <row r="634" spans="1:60" ht="35.1" customHeight="1" thickBot="1" x14ac:dyDescent="0.45">
      <c r="A634" s="41">
        <f t="shared" si="128"/>
        <v>632</v>
      </c>
      <c r="B634" s="42">
        <f>Hoja2!B641</f>
        <v>0</v>
      </c>
      <c r="C634" s="14">
        <f>Hoja2!P641</f>
        <v>0</v>
      </c>
      <c r="D634" s="16">
        <f>Hoja2!C641</f>
        <v>0</v>
      </c>
      <c r="E634" s="15">
        <f>Hoja4!J641</f>
        <v>0</v>
      </c>
      <c r="F634" s="15">
        <f>Hoja4!N641</f>
        <v>0</v>
      </c>
      <c r="G634" s="15"/>
      <c r="H634" s="15">
        <f t="shared" si="117"/>
        <v>0</v>
      </c>
      <c r="I634" s="15">
        <f t="shared" si="118"/>
        <v>0</v>
      </c>
      <c r="J634" s="289" t="s">
        <v>209</v>
      </c>
      <c r="K634" s="44"/>
      <c r="L634" s="44"/>
      <c r="M634" s="44"/>
      <c r="N634" s="44"/>
      <c r="O634" s="44"/>
      <c r="P634" s="44"/>
      <c r="Q634" s="44"/>
      <c r="R634" s="44"/>
      <c r="S634" s="262">
        <f t="shared" si="119"/>
        <v>0</v>
      </c>
      <c r="T634" s="266" t="str">
        <f t="shared" si="120"/>
        <v>Economico</v>
      </c>
      <c r="U634">
        <f>VLOOKUP(T634,TABLAS!$J$4:$L$9,3,FALSE)</f>
        <v>1320</v>
      </c>
      <c r="V634">
        <f t="shared" si="129"/>
        <v>2026</v>
      </c>
      <c r="W634" t="str">
        <f>INICIO!$C$28</f>
        <v>2026</v>
      </c>
      <c r="X634" s="268">
        <f t="shared" si="121"/>
        <v>0</v>
      </c>
      <c r="Y634" s="269" t="str">
        <f>IF(X634&lt;TABLAS!$P$18,TABLAS!$Q$18,IF(X634&lt;TABLAS!$P$19,TABLAS!$Q$19,IF(X634&lt;TABLAS!$P$20,TABLAS!$Q$20,IF(X634&lt;TABLAS!$P$21,TABLAS!$Q$21,IF(X634&lt;TABLAS!$P$22,TABLAS!$Q$22,IF(X634&lt;TABLAS!$P$23,TABLAS!$Q$23,IF(X634&lt;TABLAS!$P$24,TABLAS!$Q$24,IF(X634&lt;TABLAS!$P$25,TABLAS!$Q$25,IF(X634&lt;TABLAS!$P$26,TABLAS!$Q$26,IF(X634&lt;TABLAS!$P$27,TABLAS!$Q$27,IF(X634&gt;=TABLAS!$O$28,TABLAS!$Q$28)))))))))))</f>
        <v>0 a 5</v>
      </c>
      <c r="Z634" s="262">
        <f>VLOOKUP(Y634,TABLAS!$J$18:$K$28,2,FALSE)</f>
        <v>1</v>
      </c>
      <c r="AA634" s="274" t="s">
        <v>262</v>
      </c>
      <c r="AB634" s="262">
        <f>VLOOKUP(AA634,TABLAS!$K$34:$L$39,2,FALSE)</f>
        <v>1</v>
      </c>
      <c r="AC634" s="262" t="str">
        <f>INICIO!$C$11</f>
        <v>ZONA 6</v>
      </c>
      <c r="AD634" s="263">
        <f>VLOOKUP(AC634,TABLAS!$V$18:$W$28,2,FALSE)</f>
        <v>1.1000000000000001</v>
      </c>
      <c r="AE634" s="44"/>
      <c r="AF634" s="44"/>
      <c r="AG634" s="279">
        <f t="shared" si="122"/>
        <v>0</v>
      </c>
      <c r="AH634" s="255">
        <f>IF($AG634&lt;TABLAS!$O$4,TABLAS!$P$4,IF($AG634&lt;TABLAS!$O$5,TABLAS!$P$5,IF($AG634&lt;TABLAS!$O$6,TABLAS!$P$6,IF($AG634&gt;TABLAS!$N$7,TABLAS!$P$7))))</f>
        <v>1</v>
      </c>
      <c r="AI634" s="255">
        <f>VLOOKUP($AH634,TABLAS!$P$4:$R$7,3,FALSE)</f>
        <v>3.4999999999999996E-3</v>
      </c>
      <c r="AJ634" s="255">
        <f>VLOOKUP($AH$3,TABLAS!$P$4:$R$7,2,FALSE)</f>
        <v>0</v>
      </c>
      <c r="AK634" s="280">
        <f t="shared" si="123"/>
        <v>-3.4999999999999996E-3</v>
      </c>
      <c r="AL634" s="44"/>
      <c r="AM634" s="44"/>
      <c r="AN634" s="281">
        <f t="shared" si="124"/>
        <v>0</v>
      </c>
      <c r="AO634" s="44"/>
      <c r="AP634" s="235">
        <f t="shared" si="125"/>
        <v>0</v>
      </c>
      <c r="AQ634" s="44"/>
      <c r="AR634" s="282">
        <f t="shared" si="126"/>
        <v>0</v>
      </c>
      <c r="AS634" s="283">
        <f t="shared" si="127"/>
        <v>0</v>
      </c>
      <c r="AT634" s="44"/>
      <c r="AU634" s="44"/>
      <c r="AV634" s="44"/>
      <c r="AW634" s="44"/>
      <c r="AX634" s="44"/>
      <c r="AY634" s="44"/>
      <c r="AZ634" s="44"/>
      <c r="BA634" s="44"/>
      <c r="BB634" s="44"/>
      <c r="BC634" s="44"/>
      <c r="BD634" s="44"/>
      <c r="BE634" s="44"/>
      <c r="BF634" s="44"/>
      <c r="BG634" s="44"/>
      <c r="BH634" s="44"/>
    </row>
    <row r="635" spans="1:60" ht="35.1" customHeight="1" thickBot="1" x14ac:dyDescent="0.45">
      <c r="A635" s="41">
        <f t="shared" si="128"/>
        <v>633</v>
      </c>
      <c r="B635" s="42">
        <f>Hoja2!B642</f>
        <v>0</v>
      </c>
      <c r="C635" s="14">
        <f>Hoja2!P642</f>
        <v>0</v>
      </c>
      <c r="D635" s="16">
        <f>Hoja2!C642</f>
        <v>0</v>
      </c>
      <c r="E635" s="15">
        <f>Hoja4!J642</f>
        <v>0</v>
      </c>
      <c r="F635" s="15">
        <f>Hoja4!N642</f>
        <v>0</v>
      </c>
      <c r="G635" s="15"/>
      <c r="H635" s="15">
        <f t="shared" si="117"/>
        <v>0</v>
      </c>
      <c r="I635" s="15">
        <f t="shared" si="118"/>
        <v>0</v>
      </c>
      <c r="J635" s="289" t="s">
        <v>209</v>
      </c>
      <c r="K635" s="44"/>
      <c r="L635" s="44"/>
      <c r="M635" s="44"/>
      <c r="N635" s="44"/>
      <c r="O635" s="44"/>
      <c r="P635" s="44"/>
      <c r="Q635" s="44"/>
      <c r="R635" s="44"/>
      <c r="S635" s="262">
        <f t="shared" si="119"/>
        <v>0</v>
      </c>
      <c r="T635" s="266" t="str">
        <f t="shared" si="120"/>
        <v>Economico</v>
      </c>
      <c r="U635">
        <f>VLOOKUP(T635,TABLAS!$J$4:$L$9,3,FALSE)</f>
        <v>1320</v>
      </c>
      <c r="V635">
        <f t="shared" si="129"/>
        <v>2026</v>
      </c>
      <c r="W635" t="str">
        <f>INICIO!$C$28</f>
        <v>2026</v>
      </c>
      <c r="X635" s="268">
        <f t="shared" si="121"/>
        <v>0</v>
      </c>
      <c r="Y635" s="269" t="str">
        <f>IF(X635&lt;TABLAS!$P$18,TABLAS!$Q$18,IF(X635&lt;TABLAS!$P$19,TABLAS!$Q$19,IF(X635&lt;TABLAS!$P$20,TABLAS!$Q$20,IF(X635&lt;TABLAS!$P$21,TABLAS!$Q$21,IF(X635&lt;TABLAS!$P$22,TABLAS!$Q$22,IF(X635&lt;TABLAS!$P$23,TABLAS!$Q$23,IF(X635&lt;TABLAS!$P$24,TABLAS!$Q$24,IF(X635&lt;TABLAS!$P$25,TABLAS!$Q$25,IF(X635&lt;TABLAS!$P$26,TABLAS!$Q$26,IF(X635&lt;TABLAS!$P$27,TABLAS!$Q$27,IF(X635&gt;=TABLAS!$O$28,TABLAS!$Q$28)))))))))))</f>
        <v>0 a 5</v>
      </c>
      <c r="Z635" s="262">
        <f>VLOOKUP(Y635,TABLAS!$J$18:$K$28,2,FALSE)</f>
        <v>1</v>
      </c>
      <c r="AA635" s="274" t="s">
        <v>262</v>
      </c>
      <c r="AB635" s="262">
        <f>VLOOKUP(AA635,TABLAS!$K$34:$L$39,2,FALSE)</f>
        <v>1</v>
      </c>
      <c r="AC635" s="262" t="str">
        <f>INICIO!$C$11</f>
        <v>ZONA 6</v>
      </c>
      <c r="AD635" s="263">
        <f>VLOOKUP(AC635,TABLAS!$V$18:$W$28,2,FALSE)</f>
        <v>1.1000000000000001</v>
      </c>
      <c r="AE635" s="44"/>
      <c r="AF635" s="44"/>
      <c r="AG635" s="279">
        <f t="shared" si="122"/>
        <v>0</v>
      </c>
      <c r="AH635" s="255">
        <f>IF($AG635&lt;TABLAS!$O$4,TABLAS!$P$4,IF($AG635&lt;TABLAS!$O$5,TABLAS!$P$5,IF($AG635&lt;TABLAS!$O$6,TABLAS!$P$6,IF($AG635&gt;TABLAS!$N$7,TABLAS!$P$7))))</f>
        <v>1</v>
      </c>
      <c r="AI635" s="255">
        <f>VLOOKUP($AH635,TABLAS!$P$4:$R$7,3,FALSE)</f>
        <v>3.4999999999999996E-3</v>
      </c>
      <c r="AJ635" s="255">
        <f>VLOOKUP($AH$3,TABLAS!$P$4:$R$7,2,FALSE)</f>
        <v>0</v>
      </c>
      <c r="AK635" s="280">
        <f t="shared" si="123"/>
        <v>-3.4999999999999996E-3</v>
      </c>
      <c r="AL635" s="44"/>
      <c r="AM635" s="44"/>
      <c r="AN635" s="281">
        <f t="shared" si="124"/>
        <v>0</v>
      </c>
      <c r="AO635" s="44"/>
      <c r="AP635" s="235">
        <f t="shared" si="125"/>
        <v>0</v>
      </c>
      <c r="AQ635" s="44"/>
      <c r="AR635" s="282">
        <f t="shared" si="126"/>
        <v>0</v>
      </c>
      <c r="AS635" s="283">
        <f t="shared" si="127"/>
        <v>0</v>
      </c>
      <c r="AT635" s="44"/>
      <c r="AU635" s="44"/>
      <c r="AV635" s="44"/>
      <c r="AW635" s="44"/>
      <c r="AX635" s="44"/>
      <c r="AY635" s="44"/>
      <c r="AZ635" s="44"/>
      <c r="BA635" s="44"/>
      <c r="BB635" s="44"/>
      <c r="BC635" s="44"/>
      <c r="BD635" s="44"/>
      <c r="BE635" s="44"/>
      <c r="BF635" s="44"/>
      <c r="BG635" s="44"/>
      <c r="BH635" s="44"/>
    </row>
    <row r="636" spans="1:60" ht="35.1" customHeight="1" thickBot="1" x14ac:dyDescent="0.45">
      <c r="A636" s="41">
        <f t="shared" si="128"/>
        <v>634</v>
      </c>
      <c r="B636" s="42">
        <f>Hoja2!B643</f>
        <v>0</v>
      </c>
      <c r="C636" s="14">
        <f>Hoja2!P643</f>
        <v>0</v>
      </c>
      <c r="D636" s="16">
        <f>Hoja2!C643</f>
        <v>0</v>
      </c>
      <c r="E636" s="15">
        <f>Hoja4!J643</f>
        <v>0</v>
      </c>
      <c r="F636" s="15">
        <f>Hoja4!N643</f>
        <v>0</v>
      </c>
      <c r="G636" s="15"/>
      <c r="H636" s="15">
        <f t="shared" si="117"/>
        <v>0</v>
      </c>
      <c r="I636" s="15">
        <f t="shared" si="118"/>
        <v>0</v>
      </c>
      <c r="J636" s="289" t="s">
        <v>209</v>
      </c>
      <c r="K636" s="44"/>
      <c r="L636" s="44"/>
      <c r="M636" s="44"/>
      <c r="N636" s="44"/>
      <c r="O636" s="44"/>
      <c r="P636" s="44"/>
      <c r="Q636" s="44"/>
      <c r="R636" s="44"/>
      <c r="S636" s="262">
        <f t="shared" si="119"/>
        <v>0</v>
      </c>
      <c r="T636" s="266" t="str">
        <f t="shared" si="120"/>
        <v>Economico</v>
      </c>
      <c r="U636">
        <f>VLOOKUP(T636,TABLAS!$J$4:$L$9,3,FALSE)</f>
        <v>1320</v>
      </c>
      <c r="V636">
        <f t="shared" si="129"/>
        <v>2026</v>
      </c>
      <c r="W636" t="str">
        <f>INICIO!$C$28</f>
        <v>2026</v>
      </c>
      <c r="X636" s="268">
        <f t="shared" si="121"/>
        <v>0</v>
      </c>
      <c r="Y636" s="269" t="str">
        <f>IF(X636&lt;TABLAS!$P$18,TABLAS!$Q$18,IF(X636&lt;TABLAS!$P$19,TABLAS!$Q$19,IF(X636&lt;TABLAS!$P$20,TABLAS!$Q$20,IF(X636&lt;TABLAS!$P$21,TABLAS!$Q$21,IF(X636&lt;TABLAS!$P$22,TABLAS!$Q$22,IF(X636&lt;TABLAS!$P$23,TABLAS!$Q$23,IF(X636&lt;TABLAS!$P$24,TABLAS!$Q$24,IF(X636&lt;TABLAS!$P$25,TABLAS!$Q$25,IF(X636&lt;TABLAS!$P$26,TABLAS!$Q$26,IF(X636&lt;TABLAS!$P$27,TABLAS!$Q$27,IF(X636&gt;=TABLAS!$O$28,TABLAS!$Q$28)))))))))))</f>
        <v>0 a 5</v>
      </c>
      <c r="Z636" s="262">
        <f>VLOOKUP(Y636,TABLAS!$J$18:$K$28,2,FALSE)</f>
        <v>1</v>
      </c>
      <c r="AA636" s="274" t="s">
        <v>262</v>
      </c>
      <c r="AB636" s="262">
        <f>VLOOKUP(AA636,TABLAS!$K$34:$L$39,2,FALSE)</f>
        <v>1</v>
      </c>
      <c r="AC636" s="262" t="str">
        <f>INICIO!$C$11</f>
        <v>ZONA 6</v>
      </c>
      <c r="AD636" s="263">
        <f>VLOOKUP(AC636,TABLAS!$V$18:$W$28,2,FALSE)</f>
        <v>1.1000000000000001</v>
      </c>
      <c r="AE636" s="44"/>
      <c r="AF636" s="44"/>
      <c r="AG636" s="279">
        <f t="shared" si="122"/>
        <v>0</v>
      </c>
      <c r="AH636" s="255">
        <f>IF($AG636&lt;TABLAS!$O$4,TABLAS!$P$4,IF($AG636&lt;TABLAS!$O$5,TABLAS!$P$5,IF($AG636&lt;TABLAS!$O$6,TABLAS!$P$6,IF($AG636&gt;TABLAS!$N$7,TABLAS!$P$7))))</f>
        <v>1</v>
      </c>
      <c r="AI636" s="255">
        <f>VLOOKUP($AH636,TABLAS!$P$4:$R$7,3,FALSE)</f>
        <v>3.4999999999999996E-3</v>
      </c>
      <c r="AJ636" s="255">
        <f>VLOOKUP($AH$3,TABLAS!$P$4:$R$7,2,FALSE)</f>
        <v>0</v>
      </c>
      <c r="AK636" s="280">
        <f t="shared" si="123"/>
        <v>-3.4999999999999996E-3</v>
      </c>
      <c r="AL636" s="44"/>
      <c r="AM636" s="44"/>
      <c r="AN636" s="281">
        <f t="shared" si="124"/>
        <v>0</v>
      </c>
      <c r="AO636" s="44"/>
      <c r="AP636" s="235">
        <f t="shared" si="125"/>
        <v>0</v>
      </c>
      <c r="AQ636" s="44"/>
      <c r="AR636" s="282">
        <f t="shared" si="126"/>
        <v>0</v>
      </c>
      <c r="AS636" s="283">
        <f t="shared" si="127"/>
        <v>0</v>
      </c>
      <c r="AT636" s="44"/>
      <c r="AU636" s="44"/>
      <c r="AV636" s="44"/>
      <c r="AW636" s="44"/>
      <c r="AX636" s="44"/>
      <c r="AY636" s="44"/>
      <c r="AZ636" s="44"/>
      <c r="BA636" s="44"/>
      <c r="BB636" s="44"/>
      <c r="BC636" s="44"/>
      <c r="BD636" s="44"/>
      <c r="BE636" s="44"/>
      <c r="BF636" s="44"/>
      <c r="BG636" s="44"/>
      <c r="BH636" s="44"/>
    </row>
    <row r="637" spans="1:60" ht="35.1" customHeight="1" thickBot="1" x14ac:dyDescent="0.45">
      <c r="A637" s="22">
        <f t="shared" si="128"/>
        <v>635</v>
      </c>
      <c r="B637" s="43">
        <f>Hoja2!B644</f>
        <v>0</v>
      </c>
      <c r="C637" s="38">
        <f>Hoja2!P644</f>
        <v>0</v>
      </c>
      <c r="D637" s="39">
        <f>Hoja2!C644</f>
        <v>0</v>
      </c>
      <c r="E637" s="40">
        <f>Hoja4!J644</f>
        <v>0</v>
      </c>
      <c r="F637" s="40">
        <f>Hoja4!N644</f>
        <v>0</v>
      </c>
      <c r="G637" s="40"/>
      <c r="H637" s="40">
        <f t="shared" si="117"/>
        <v>0</v>
      </c>
      <c r="I637" s="40">
        <f t="shared" si="118"/>
        <v>0</v>
      </c>
      <c r="J637" s="290" t="s">
        <v>209</v>
      </c>
      <c r="K637" s="44"/>
      <c r="L637" s="44"/>
      <c r="M637" s="44"/>
      <c r="N637" s="44"/>
      <c r="O637" s="44"/>
      <c r="P637" s="44"/>
      <c r="Q637" s="44"/>
      <c r="R637" s="44"/>
      <c r="S637" s="262">
        <f t="shared" si="119"/>
        <v>0</v>
      </c>
      <c r="T637" s="266" t="str">
        <f t="shared" si="120"/>
        <v>Economico</v>
      </c>
      <c r="U637">
        <f>VLOOKUP(T637,TABLAS!$J$4:$L$9,3,FALSE)</f>
        <v>1320</v>
      </c>
      <c r="V637">
        <f t="shared" si="129"/>
        <v>2026</v>
      </c>
      <c r="W637" t="str">
        <f>INICIO!$C$28</f>
        <v>2026</v>
      </c>
      <c r="X637" s="268">
        <f t="shared" si="121"/>
        <v>0</v>
      </c>
      <c r="Y637" s="269" t="str">
        <f>IF(X637&lt;TABLAS!$P$18,TABLAS!$Q$18,IF(X637&lt;TABLAS!$P$19,TABLAS!$Q$19,IF(X637&lt;TABLAS!$P$20,TABLAS!$Q$20,IF(X637&lt;TABLAS!$P$21,TABLAS!$Q$21,IF(X637&lt;TABLAS!$P$22,TABLAS!$Q$22,IF(X637&lt;TABLAS!$P$23,TABLAS!$Q$23,IF(X637&lt;TABLAS!$P$24,TABLAS!$Q$24,IF(X637&lt;TABLAS!$P$25,TABLAS!$Q$25,IF(X637&lt;TABLAS!$P$26,TABLAS!$Q$26,IF(X637&lt;TABLAS!$P$27,TABLAS!$Q$27,IF(X637&gt;=TABLAS!$O$28,TABLAS!$Q$28)))))))))))</f>
        <v>0 a 5</v>
      </c>
      <c r="Z637" s="262">
        <f>VLOOKUP(Y637,TABLAS!$J$18:$K$28,2,FALSE)</f>
        <v>1</v>
      </c>
      <c r="AA637" s="274" t="s">
        <v>262</v>
      </c>
      <c r="AB637" s="262">
        <f>VLOOKUP(AA637,TABLAS!$K$34:$L$39,2,FALSE)</f>
        <v>1</v>
      </c>
      <c r="AC637" s="262" t="str">
        <f>INICIO!$C$11</f>
        <v>ZONA 6</v>
      </c>
      <c r="AD637" s="263">
        <f>VLOOKUP(AC637,TABLAS!$V$18:$W$28,2,FALSE)</f>
        <v>1.1000000000000001</v>
      </c>
      <c r="AE637" s="44"/>
      <c r="AF637" s="44"/>
      <c r="AG637" s="279">
        <f t="shared" si="122"/>
        <v>0</v>
      </c>
      <c r="AH637" s="255">
        <f>IF($AG637&lt;TABLAS!$O$4,TABLAS!$P$4,IF($AG637&lt;TABLAS!$O$5,TABLAS!$P$5,IF($AG637&lt;TABLAS!$O$6,TABLAS!$P$6,IF($AG637&gt;TABLAS!$N$7,TABLAS!$P$7))))</f>
        <v>1</v>
      </c>
      <c r="AI637" s="255">
        <f>VLOOKUP($AH637,TABLAS!$P$4:$R$7,3,FALSE)</f>
        <v>3.4999999999999996E-3</v>
      </c>
      <c r="AJ637" s="255">
        <f>VLOOKUP($AH$3,TABLAS!$P$4:$R$7,2,FALSE)</f>
        <v>0</v>
      </c>
      <c r="AK637" s="280">
        <f t="shared" si="123"/>
        <v>-3.4999999999999996E-3</v>
      </c>
      <c r="AL637" s="44"/>
      <c r="AM637" s="44"/>
      <c r="AN637" s="281">
        <f t="shared" si="124"/>
        <v>0</v>
      </c>
      <c r="AO637" s="44"/>
      <c r="AP637" s="235">
        <f t="shared" si="125"/>
        <v>0</v>
      </c>
      <c r="AQ637" s="44"/>
      <c r="AR637" s="282">
        <f t="shared" si="126"/>
        <v>0</v>
      </c>
      <c r="AS637" s="283">
        <f t="shared" si="127"/>
        <v>0</v>
      </c>
      <c r="AT637" s="44"/>
      <c r="AU637" s="44"/>
      <c r="AV637" s="44"/>
      <c r="AW637" s="44"/>
      <c r="AX637" s="44"/>
      <c r="AY637" s="44"/>
      <c r="AZ637" s="44"/>
      <c r="BA637" s="44"/>
      <c r="BB637" s="44"/>
      <c r="BC637" s="44"/>
      <c r="BD637" s="44"/>
      <c r="BE637" s="44"/>
      <c r="BF637" s="44"/>
      <c r="BG637" s="44"/>
      <c r="BH637" s="44"/>
    </row>
    <row r="638" spans="1:60" ht="35.1" customHeight="1" thickBot="1" x14ac:dyDescent="0.45">
      <c r="A638" s="41">
        <f t="shared" si="128"/>
        <v>636</v>
      </c>
      <c r="B638" s="42">
        <f>Hoja2!B645</f>
        <v>0</v>
      </c>
      <c r="C638" s="14">
        <f>Hoja2!P645</f>
        <v>0</v>
      </c>
      <c r="D638" s="16">
        <f>Hoja2!C645</f>
        <v>0</v>
      </c>
      <c r="E638" s="15">
        <f>Hoja4!J645</f>
        <v>0</v>
      </c>
      <c r="F638" s="15">
        <f>Hoja4!N645</f>
        <v>0</v>
      </c>
      <c r="G638" s="15"/>
      <c r="H638" s="15">
        <f t="shared" si="117"/>
        <v>0</v>
      </c>
      <c r="I638" s="15">
        <f t="shared" si="118"/>
        <v>0</v>
      </c>
      <c r="J638" s="289" t="s">
        <v>209</v>
      </c>
      <c r="K638" s="44"/>
      <c r="L638" s="44"/>
      <c r="M638" s="44"/>
      <c r="N638" s="44"/>
      <c r="O638" s="44"/>
      <c r="P638" s="44"/>
      <c r="Q638" s="44"/>
      <c r="R638" s="44"/>
      <c r="S638" s="262">
        <f t="shared" si="119"/>
        <v>0</v>
      </c>
      <c r="T638" s="266" t="str">
        <f t="shared" si="120"/>
        <v>Economico</v>
      </c>
      <c r="U638">
        <f>VLOOKUP(T638,TABLAS!$J$4:$L$9,3,FALSE)</f>
        <v>1320</v>
      </c>
      <c r="V638">
        <f t="shared" si="129"/>
        <v>2026</v>
      </c>
      <c r="W638" t="str">
        <f>INICIO!$C$28</f>
        <v>2026</v>
      </c>
      <c r="X638" s="268">
        <f t="shared" si="121"/>
        <v>0</v>
      </c>
      <c r="Y638" s="269" t="str">
        <f>IF(X638&lt;TABLAS!$P$18,TABLAS!$Q$18,IF(X638&lt;TABLAS!$P$19,TABLAS!$Q$19,IF(X638&lt;TABLAS!$P$20,TABLAS!$Q$20,IF(X638&lt;TABLAS!$P$21,TABLAS!$Q$21,IF(X638&lt;TABLAS!$P$22,TABLAS!$Q$22,IF(X638&lt;TABLAS!$P$23,TABLAS!$Q$23,IF(X638&lt;TABLAS!$P$24,TABLAS!$Q$24,IF(X638&lt;TABLAS!$P$25,TABLAS!$Q$25,IF(X638&lt;TABLAS!$P$26,TABLAS!$Q$26,IF(X638&lt;TABLAS!$P$27,TABLAS!$Q$27,IF(X638&gt;=TABLAS!$O$28,TABLAS!$Q$28)))))))))))</f>
        <v>0 a 5</v>
      </c>
      <c r="Z638" s="262">
        <f>VLOOKUP(Y638,TABLAS!$J$18:$K$28,2,FALSE)</f>
        <v>1</v>
      </c>
      <c r="AA638" s="274" t="s">
        <v>262</v>
      </c>
      <c r="AB638" s="262">
        <f>VLOOKUP(AA638,TABLAS!$K$34:$L$39,2,FALSE)</f>
        <v>1</v>
      </c>
      <c r="AC638" s="262" t="str">
        <f>INICIO!$C$11</f>
        <v>ZONA 6</v>
      </c>
      <c r="AD638" s="263">
        <f>VLOOKUP(AC638,TABLAS!$V$18:$W$28,2,FALSE)</f>
        <v>1.1000000000000001</v>
      </c>
      <c r="AE638" s="44"/>
      <c r="AF638" s="44"/>
      <c r="AG638" s="279">
        <f t="shared" si="122"/>
        <v>0</v>
      </c>
      <c r="AH638" s="255">
        <f>IF($AG638&lt;TABLAS!$O$4,TABLAS!$P$4,IF($AG638&lt;TABLAS!$O$5,TABLAS!$P$5,IF($AG638&lt;TABLAS!$O$6,TABLAS!$P$6,IF($AG638&gt;TABLAS!$N$7,TABLAS!$P$7))))</f>
        <v>1</v>
      </c>
      <c r="AI638" s="255">
        <f>VLOOKUP($AH638,TABLAS!$P$4:$R$7,3,FALSE)</f>
        <v>3.4999999999999996E-3</v>
      </c>
      <c r="AJ638" s="255">
        <f>VLOOKUP($AH$3,TABLAS!$P$4:$R$7,2,FALSE)</f>
        <v>0</v>
      </c>
      <c r="AK638" s="280">
        <f t="shared" si="123"/>
        <v>-3.4999999999999996E-3</v>
      </c>
      <c r="AL638" s="44"/>
      <c r="AM638" s="44"/>
      <c r="AN638" s="281">
        <f t="shared" si="124"/>
        <v>0</v>
      </c>
      <c r="AO638" s="44"/>
      <c r="AP638" s="235">
        <f t="shared" si="125"/>
        <v>0</v>
      </c>
      <c r="AQ638" s="44"/>
      <c r="AR638" s="282">
        <f t="shared" si="126"/>
        <v>0</v>
      </c>
      <c r="AS638" s="283">
        <f t="shared" si="127"/>
        <v>0</v>
      </c>
      <c r="AT638" s="44"/>
      <c r="AU638" s="44"/>
      <c r="AV638" s="44"/>
      <c r="AW638" s="44"/>
      <c r="AX638" s="44"/>
      <c r="AY638" s="44"/>
      <c r="AZ638" s="44"/>
      <c r="BA638" s="44"/>
      <c r="BB638" s="44"/>
      <c r="BC638" s="44"/>
      <c r="BD638" s="44"/>
      <c r="BE638" s="44"/>
      <c r="BF638" s="44"/>
      <c r="BG638" s="44"/>
      <c r="BH638" s="44"/>
    </row>
    <row r="639" spans="1:60" ht="35.1" customHeight="1" thickBot="1" x14ac:dyDescent="0.45">
      <c r="A639" s="41">
        <f t="shared" si="128"/>
        <v>637</v>
      </c>
      <c r="B639" s="42">
        <f>Hoja2!B646</f>
        <v>0</v>
      </c>
      <c r="C639" s="14">
        <f>Hoja2!P646</f>
        <v>0</v>
      </c>
      <c r="D639" s="16">
        <f>Hoja2!C646</f>
        <v>0</v>
      </c>
      <c r="E639" s="15">
        <f>Hoja4!J646</f>
        <v>0</v>
      </c>
      <c r="F639" s="15">
        <f>Hoja4!N646</f>
        <v>0</v>
      </c>
      <c r="G639" s="15"/>
      <c r="H639" s="15">
        <f t="shared" si="117"/>
        <v>0</v>
      </c>
      <c r="I639" s="15">
        <f t="shared" si="118"/>
        <v>0</v>
      </c>
      <c r="J639" s="289" t="s">
        <v>209</v>
      </c>
      <c r="K639" s="44"/>
      <c r="L639" s="44"/>
      <c r="M639" s="44"/>
      <c r="N639" s="44"/>
      <c r="O639" s="44"/>
      <c r="P639" s="44"/>
      <c r="Q639" s="44"/>
      <c r="R639" s="44"/>
      <c r="S639" s="262">
        <f t="shared" si="119"/>
        <v>0</v>
      </c>
      <c r="T639" s="266" t="str">
        <f t="shared" si="120"/>
        <v>Economico</v>
      </c>
      <c r="U639">
        <f>VLOOKUP(T639,TABLAS!$J$4:$L$9,3,FALSE)</f>
        <v>1320</v>
      </c>
      <c r="V639">
        <f t="shared" si="129"/>
        <v>2026</v>
      </c>
      <c r="W639" t="str">
        <f>INICIO!$C$28</f>
        <v>2026</v>
      </c>
      <c r="X639" s="268">
        <f t="shared" si="121"/>
        <v>0</v>
      </c>
      <c r="Y639" s="269" t="str">
        <f>IF(X639&lt;TABLAS!$P$18,TABLAS!$Q$18,IF(X639&lt;TABLAS!$P$19,TABLAS!$Q$19,IF(X639&lt;TABLAS!$P$20,TABLAS!$Q$20,IF(X639&lt;TABLAS!$P$21,TABLAS!$Q$21,IF(X639&lt;TABLAS!$P$22,TABLAS!$Q$22,IF(X639&lt;TABLAS!$P$23,TABLAS!$Q$23,IF(X639&lt;TABLAS!$P$24,TABLAS!$Q$24,IF(X639&lt;TABLAS!$P$25,TABLAS!$Q$25,IF(X639&lt;TABLAS!$P$26,TABLAS!$Q$26,IF(X639&lt;TABLAS!$P$27,TABLAS!$Q$27,IF(X639&gt;=TABLAS!$O$28,TABLAS!$Q$28)))))))))))</f>
        <v>0 a 5</v>
      </c>
      <c r="Z639" s="262">
        <f>VLOOKUP(Y639,TABLAS!$J$18:$K$28,2,FALSE)</f>
        <v>1</v>
      </c>
      <c r="AA639" s="274" t="s">
        <v>262</v>
      </c>
      <c r="AB639" s="262">
        <f>VLOOKUP(AA639,TABLAS!$K$34:$L$39,2,FALSE)</f>
        <v>1</v>
      </c>
      <c r="AC639" s="262" t="str">
        <f>INICIO!$C$11</f>
        <v>ZONA 6</v>
      </c>
      <c r="AD639" s="263">
        <f>VLOOKUP(AC639,TABLAS!$V$18:$W$28,2,FALSE)</f>
        <v>1.1000000000000001</v>
      </c>
      <c r="AE639" s="44"/>
      <c r="AF639" s="44"/>
      <c r="AG639" s="279">
        <f t="shared" si="122"/>
        <v>0</v>
      </c>
      <c r="AH639" s="255">
        <f>IF($AG639&lt;TABLAS!$O$4,TABLAS!$P$4,IF($AG639&lt;TABLAS!$O$5,TABLAS!$P$5,IF($AG639&lt;TABLAS!$O$6,TABLAS!$P$6,IF($AG639&gt;TABLAS!$N$7,TABLAS!$P$7))))</f>
        <v>1</v>
      </c>
      <c r="AI639" s="255">
        <f>VLOOKUP($AH639,TABLAS!$P$4:$R$7,3,FALSE)</f>
        <v>3.4999999999999996E-3</v>
      </c>
      <c r="AJ639" s="255">
        <f>VLOOKUP($AH$3,TABLAS!$P$4:$R$7,2,FALSE)</f>
        <v>0</v>
      </c>
      <c r="AK639" s="280">
        <f t="shared" si="123"/>
        <v>-3.4999999999999996E-3</v>
      </c>
      <c r="AL639" s="44"/>
      <c r="AM639" s="44"/>
      <c r="AN639" s="281">
        <f t="shared" si="124"/>
        <v>0</v>
      </c>
      <c r="AO639" s="44"/>
      <c r="AP639" s="235">
        <f t="shared" si="125"/>
        <v>0</v>
      </c>
      <c r="AQ639" s="44"/>
      <c r="AR639" s="282">
        <f t="shared" si="126"/>
        <v>0</v>
      </c>
      <c r="AS639" s="283">
        <f t="shared" si="127"/>
        <v>0</v>
      </c>
      <c r="AT639" s="44"/>
      <c r="AU639" s="44"/>
      <c r="AV639" s="44"/>
      <c r="AW639" s="44"/>
      <c r="AX639" s="44"/>
      <c r="AY639" s="44"/>
      <c r="AZ639" s="44"/>
      <c r="BA639" s="44"/>
      <c r="BB639" s="44"/>
      <c r="BC639" s="44"/>
      <c r="BD639" s="44"/>
      <c r="BE639" s="44"/>
      <c r="BF639" s="44"/>
      <c r="BG639" s="44"/>
      <c r="BH639" s="44"/>
    </row>
    <row r="640" spans="1:60" ht="35.1" customHeight="1" thickBot="1" x14ac:dyDescent="0.45">
      <c r="A640" s="41">
        <f t="shared" si="128"/>
        <v>638</v>
      </c>
      <c r="B640" s="42">
        <f>Hoja2!B647</f>
        <v>0</v>
      </c>
      <c r="C640" s="14">
        <f>Hoja2!P647</f>
        <v>0</v>
      </c>
      <c r="D640" s="16">
        <f>Hoja2!C647</f>
        <v>0</v>
      </c>
      <c r="E640" s="15">
        <f>Hoja4!J647</f>
        <v>0</v>
      </c>
      <c r="F640" s="15">
        <f>Hoja4!N647</f>
        <v>0</v>
      </c>
      <c r="G640" s="15"/>
      <c r="H640" s="15">
        <f t="shared" si="117"/>
        <v>0</v>
      </c>
      <c r="I640" s="15">
        <f t="shared" si="118"/>
        <v>0</v>
      </c>
      <c r="J640" s="289" t="s">
        <v>209</v>
      </c>
      <c r="K640" s="44"/>
      <c r="L640" s="44"/>
      <c r="M640" s="44"/>
      <c r="N640" s="44"/>
      <c r="O640" s="44"/>
      <c r="P640" s="44"/>
      <c r="Q640" s="44"/>
      <c r="R640" s="44"/>
      <c r="S640" s="262">
        <f t="shared" si="119"/>
        <v>0</v>
      </c>
      <c r="T640" s="266" t="str">
        <f t="shared" si="120"/>
        <v>Economico</v>
      </c>
      <c r="U640">
        <f>VLOOKUP(T640,TABLAS!$J$4:$L$9,3,FALSE)</f>
        <v>1320</v>
      </c>
      <c r="V640">
        <f t="shared" si="129"/>
        <v>2026</v>
      </c>
      <c r="W640" t="str">
        <f>INICIO!$C$28</f>
        <v>2026</v>
      </c>
      <c r="X640" s="268">
        <f t="shared" si="121"/>
        <v>0</v>
      </c>
      <c r="Y640" s="269" t="str">
        <f>IF(X640&lt;TABLAS!$P$18,TABLAS!$Q$18,IF(X640&lt;TABLAS!$P$19,TABLAS!$Q$19,IF(X640&lt;TABLAS!$P$20,TABLAS!$Q$20,IF(X640&lt;TABLAS!$P$21,TABLAS!$Q$21,IF(X640&lt;TABLAS!$P$22,TABLAS!$Q$22,IF(X640&lt;TABLAS!$P$23,TABLAS!$Q$23,IF(X640&lt;TABLAS!$P$24,TABLAS!$Q$24,IF(X640&lt;TABLAS!$P$25,TABLAS!$Q$25,IF(X640&lt;TABLAS!$P$26,TABLAS!$Q$26,IF(X640&lt;TABLAS!$P$27,TABLAS!$Q$27,IF(X640&gt;=TABLAS!$O$28,TABLAS!$Q$28)))))))))))</f>
        <v>0 a 5</v>
      </c>
      <c r="Z640" s="262">
        <f>VLOOKUP(Y640,TABLAS!$J$18:$K$28,2,FALSE)</f>
        <v>1</v>
      </c>
      <c r="AA640" s="274" t="s">
        <v>262</v>
      </c>
      <c r="AB640" s="262">
        <f>VLOOKUP(AA640,TABLAS!$K$34:$L$39,2,FALSE)</f>
        <v>1</v>
      </c>
      <c r="AC640" s="262" t="str">
        <f>INICIO!$C$11</f>
        <v>ZONA 6</v>
      </c>
      <c r="AD640" s="263">
        <f>VLOOKUP(AC640,TABLAS!$V$18:$W$28,2,FALSE)</f>
        <v>1.1000000000000001</v>
      </c>
      <c r="AE640" s="44"/>
      <c r="AF640" s="44"/>
      <c r="AG640" s="279">
        <f t="shared" si="122"/>
        <v>0</v>
      </c>
      <c r="AH640" s="255">
        <f>IF($AG640&lt;TABLAS!$O$4,TABLAS!$P$4,IF($AG640&lt;TABLAS!$O$5,TABLAS!$P$5,IF($AG640&lt;TABLAS!$O$6,TABLAS!$P$6,IF($AG640&gt;TABLAS!$N$7,TABLAS!$P$7))))</f>
        <v>1</v>
      </c>
      <c r="AI640" s="255">
        <f>VLOOKUP($AH640,TABLAS!$P$4:$R$7,3,FALSE)</f>
        <v>3.4999999999999996E-3</v>
      </c>
      <c r="AJ640" s="255">
        <f>VLOOKUP($AH$3,TABLAS!$P$4:$R$7,2,FALSE)</f>
        <v>0</v>
      </c>
      <c r="AK640" s="280">
        <f t="shared" si="123"/>
        <v>-3.4999999999999996E-3</v>
      </c>
      <c r="AL640" s="44"/>
      <c r="AM640" s="44"/>
      <c r="AN640" s="281">
        <f t="shared" si="124"/>
        <v>0</v>
      </c>
      <c r="AO640" s="44"/>
      <c r="AP640" s="235">
        <f t="shared" si="125"/>
        <v>0</v>
      </c>
      <c r="AQ640" s="44"/>
      <c r="AR640" s="282">
        <f t="shared" si="126"/>
        <v>0</v>
      </c>
      <c r="AS640" s="283">
        <f t="shared" si="127"/>
        <v>0</v>
      </c>
      <c r="AT640" s="44"/>
      <c r="AU640" s="44"/>
      <c r="AV640" s="44"/>
      <c r="AW640" s="44"/>
      <c r="AX640" s="44"/>
      <c r="AY640" s="44"/>
      <c r="AZ640" s="44"/>
      <c r="BA640" s="44"/>
      <c r="BB640" s="44"/>
      <c r="BC640" s="44"/>
      <c r="BD640" s="44"/>
      <c r="BE640" s="44"/>
      <c r="BF640" s="44"/>
      <c r="BG640" s="44"/>
      <c r="BH640" s="44"/>
    </row>
    <row r="641" spans="1:60" ht="35.1" customHeight="1" thickBot="1" x14ac:dyDescent="0.45">
      <c r="A641" s="41">
        <f t="shared" si="128"/>
        <v>639</v>
      </c>
      <c r="B641" s="42">
        <f>Hoja2!B648</f>
        <v>0</v>
      </c>
      <c r="C641" s="14">
        <f>Hoja2!P648</f>
        <v>0</v>
      </c>
      <c r="D641" s="16">
        <f>Hoja2!C648</f>
        <v>0</v>
      </c>
      <c r="E641" s="15">
        <f>Hoja4!J648</f>
        <v>0</v>
      </c>
      <c r="F641" s="15">
        <f>Hoja4!N648</f>
        <v>0</v>
      </c>
      <c r="G641" s="15"/>
      <c r="H641" s="15">
        <f t="shared" si="117"/>
        <v>0</v>
      </c>
      <c r="I641" s="15">
        <f t="shared" si="118"/>
        <v>0</v>
      </c>
      <c r="J641" s="289" t="s">
        <v>209</v>
      </c>
      <c r="K641" s="44"/>
      <c r="L641" s="44"/>
      <c r="M641" s="44"/>
      <c r="N641" s="44"/>
      <c r="O641" s="44"/>
      <c r="P641" s="44"/>
      <c r="Q641" s="44"/>
      <c r="R641" s="44"/>
      <c r="S641" s="262">
        <f t="shared" si="119"/>
        <v>0</v>
      </c>
      <c r="T641" s="266" t="str">
        <f t="shared" si="120"/>
        <v>Economico</v>
      </c>
      <c r="U641">
        <f>VLOOKUP(T641,TABLAS!$J$4:$L$9,3,FALSE)</f>
        <v>1320</v>
      </c>
      <c r="V641">
        <f t="shared" si="129"/>
        <v>2026</v>
      </c>
      <c r="W641" t="str">
        <f>INICIO!$C$28</f>
        <v>2026</v>
      </c>
      <c r="X641" s="268">
        <f t="shared" si="121"/>
        <v>0</v>
      </c>
      <c r="Y641" s="269" t="str">
        <f>IF(X641&lt;TABLAS!$P$18,TABLAS!$Q$18,IF(X641&lt;TABLAS!$P$19,TABLAS!$Q$19,IF(X641&lt;TABLAS!$P$20,TABLAS!$Q$20,IF(X641&lt;TABLAS!$P$21,TABLAS!$Q$21,IF(X641&lt;TABLAS!$P$22,TABLAS!$Q$22,IF(X641&lt;TABLAS!$P$23,TABLAS!$Q$23,IF(X641&lt;TABLAS!$P$24,TABLAS!$Q$24,IF(X641&lt;TABLAS!$P$25,TABLAS!$Q$25,IF(X641&lt;TABLAS!$P$26,TABLAS!$Q$26,IF(X641&lt;TABLAS!$P$27,TABLAS!$Q$27,IF(X641&gt;=TABLAS!$O$28,TABLAS!$Q$28)))))))))))</f>
        <v>0 a 5</v>
      </c>
      <c r="Z641" s="262">
        <f>VLOOKUP(Y641,TABLAS!$J$18:$K$28,2,FALSE)</f>
        <v>1</v>
      </c>
      <c r="AA641" s="274" t="s">
        <v>262</v>
      </c>
      <c r="AB641" s="262">
        <f>VLOOKUP(AA641,TABLAS!$K$34:$L$39,2,FALSE)</f>
        <v>1</v>
      </c>
      <c r="AC641" s="262" t="str">
        <f>INICIO!$C$11</f>
        <v>ZONA 6</v>
      </c>
      <c r="AD641" s="263">
        <f>VLOOKUP(AC641,TABLAS!$V$18:$W$28,2,FALSE)</f>
        <v>1.1000000000000001</v>
      </c>
      <c r="AE641" s="44"/>
      <c r="AF641" s="44"/>
      <c r="AG641" s="279">
        <f t="shared" si="122"/>
        <v>0</v>
      </c>
      <c r="AH641" s="255">
        <f>IF($AG641&lt;TABLAS!$O$4,TABLAS!$P$4,IF($AG641&lt;TABLAS!$O$5,TABLAS!$P$5,IF($AG641&lt;TABLAS!$O$6,TABLAS!$P$6,IF($AG641&gt;TABLAS!$N$7,TABLAS!$P$7))))</f>
        <v>1</v>
      </c>
      <c r="AI641" s="255">
        <f>VLOOKUP($AH641,TABLAS!$P$4:$R$7,3,FALSE)</f>
        <v>3.4999999999999996E-3</v>
      </c>
      <c r="AJ641" s="255">
        <f>VLOOKUP($AH$3,TABLAS!$P$4:$R$7,2,FALSE)</f>
        <v>0</v>
      </c>
      <c r="AK641" s="280">
        <f t="shared" si="123"/>
        <v>-3.4999999999999996E-3</v>
      </c>
      <c r="AL641" s="44"/>
      <c r="AM641" s="44"/>
      <c r="AN641" s="281">
        <f t="shared" si="124"/>
        <v>0</v>
      </c>
      <c r="AO641" s="44"/>
      <c r="AP641" s="235">
        <f t="shared" si="125"/>
        <v>0</v>
      </c>
      <c r="AQ641" s="44"/>
      <c r="AR641" s="282">
        <f t="shared" si="126"/>
        <v>0</v>
      </c>
      <c r="AS641" s="283">
        <f t="shared" si="127"/>
        <v>0</v>
      </c>
      <c r="AT641" s="44"/>
      <c r="AU641" s="44"/>
      <c r="AV641" s="44"/>
      <c r="AW641" s="44"/>
      <c r="AX641" s="44"/>
      <c r="AY641" s="44"/>
      <c r="AZ641" s="44"/>
      <c r="BA641" s="44"/>
      <c r="BB641" s="44"/>
      <c r="BC641" s="44"/>
      <c r="BD641" s="44"/>
      <c r="BE641" s="44"/>
      <c r="BF641" s="44"/>
      <c r="BG641" s="44"/>
      <c r="BH641" s="44"/>
    </row>
    <row r="642" spans="1:60" ht="35.1" customHeight="1" thickBot="1" x14ac:dyDescent="0.45">
      <c r="A642" s="22">
        <f t="shared" si="128"/>
        <v>640</v>
      </c>
      <c r="B642" s="43">
        <f>Hoja2!B649</f>
        <v>0</v>
      </c>
      <c r="C642" s="38">
        <f>Hoja2!P649</f>
        <v>0</v>
      </c>
      <c r="D642" s="39">
        <f>Hoja2!C649</f>
        <v>0</v>
      </c>
      <c r="E642" s="40">
        <f>Hoja4!J649</f>
        <v>0</v>
      </c>
      <c r="F642" s="40">
        <f>Hoja4!N649</f>
        <v>0</v>
      </c>
      <c r="G642" s="40"/>
      <c r="H642" s="40">
        <f t="shared" si="117"/>
        <v>0</v>
      </c>
      <c r="I642" s="40">
        <f t="shared" si="118"/>
        <v>0</v>
      </c>
      <c r="J642" s="290" t="s">
        <v>209</v>
      </c>
      <c r="K642" s="44"/>
      <c r="L642" s="44"/>
      <c r="M642" s="44"/>
      <c r="N642" s="44"/>
      <c r="O642" s="44"/>
      <c r="P642" s="44"/>
      <c r="Q642" s="44"/>
      <c r="R642" s="44"/>
      <c r="S642" s="262">
        <f t="shared" si="119"/>
        <v>0</v>
      </c>
      <c r="T642" s="266" t="str">
        <f t="shared" si="120"/>
        <v>Economico</v>
      </c>
      <c r="U642">
        <f>VLOOKUP(T642,TABLAS!$J$4:$L$9,3,FALSE)</f>
        <v>1320</v>
      </c>
      <c r="V642">
        <f t="shared" si="129"/>
        <v>2026</v>
      </c>
      <c r="W642" t="str">
        <f>INICIO!$C$28</f>
        <v>2026</v>
      </c>
      <c r="X642" s="268">
        <f t="shared" si="121"/>
        <v>0</v>
      </c>
      <c r="Y642" s="269" t="str">
        <f>IF(X642&lt;TABLAS!$P$18,TABLAS!$Q$18,IF(X642&lt;TABLAS!$P$19,TABLAS!$Q$19,IF(X642&lt;TABLAS!$P$20,TABLAS!$Q$20,IF(X642&lt;TABLAS!$P$21,TABLAS!$Q$21,IF(X642&lt;TABLAS!$P$22,TABLAS!$Q$22,IF(X642&lt;TABLAS!$P$23,TABLAS!$Q$23,IF(X642&lt;TABLAS!$P$24,TABLAS!$Q$24,IF(X642&lt;TABLAS!$P$25,TABLAS!$Q$25,IF(X642&lt;TABLAS!$P$26,TABLAS!$Q$26,IF(X642&lt;TABLAS!$P$27,TABLAS!$Q$27,IF(X642&gt;=TABLAS!$O$28,TABLAS!$Q$28)))))))))))</f>
        <v>0 a 5</v>
      </c>
      <c r="Z642" s="262">
        <f>VLOOKUP(Y642,TABLAS!$J$18:$K$28,2,FALSE)</f>
        <v>1</v>
      </c>
      <c r="AA642" s="274" t="s">
        <v>262</v>
      </c>
      <c r="AB642" s="262">
        <f>VLOOKUP(AA642,TABLAS!$K$34:$L$39,2,FALSE)</f>
        <v>1</v>
      </c>
      <c r="AC642" s="262" t="str">
        <f>INICIO!$C$11</f>
        <v>ZONA 6</v>
      </c>
      <c r="AD642" s="263">
        <f>VLOOKUP(AC642,TABLAS!$V$18:$W$28,2,FALSE)</f>
        <v>1.1000000000000001</v>
      </c>
      <c r="AE642" s="44"/>
      <c r="AF642" s="44"/>
      <c r="AG642" s="279">
        <f t="shared" si="122"/>
        <v>0</v>
      </c>
      <c r="AH642" s="255">
        <f>IF($AG642&lt;TABLAS!$O$4,TABLAS!$P$4,IF($AG642&lt;TABLAS!$O$5,TABLAS!$P$5,IF($AG642&lt;TABLAS!$O$6,TABLAS!$P$6,IF($AG642&gt;TABLAS!$N$7,TABLAS!$P$7))))</f>
        <v>1</v>
      </c>
      <c r="AI642" s="255">
        <f>VLOOKUP($AH642,TABLAS!$P$4:$R$7,3,FALSE)</f>
        <v>3.4999999999999996E-3</v>
      </c>
      <c r="AJ642" s="255">
        <f>VLOOKUP($AH$3,TABLAS!$P$4:$R$7,2,FALSE)</f>
        <v>0</v>
      </c>
      <c r="AK642" s="280">
        <f t="shared" si="123"/>
        <v>-3.4999999999999996E-3</v>
      </c>
      <c r="AL642" s="44"/>
      <c r="AM642" s="44"/>
      <c r="AN642" s="281">
        <f t="shared" si="124"/>
        <v>0</v>
      </c>
      <c r="AO642" s="44"/>
      <c r="AP642" s="235">
        <f t="shared" si="125"/>
        <v>0</v>
      </c>
      <c r="AQ642" s="44"/>
      <c r="AR642" s="282">
        <f t="shared" si="126"/>
        <v>0</v>
      </c>
      <c r="AS642" s="283">
        <f t="shared" si="127"/>
        <v>0</v>
      </c>
      <c r="AT642" s="44"/>
      <c r="AU642" s="44"/>
      <c r="AV642" s="44"/>
      <c r="AW642" s="44"/>
      <c r="AX642" s="44"/>
      <c r="AY642" s="44"/>
      <c r="AZ642" s="44"/>
      <c r="BA642" s="44"/>
      <c r="BB642" s="44"/>
      <c r="BC642" s="44"/>
      <c r="BD642" s="44"/>
      <c r="BE642" s="44"/>
      <c r="BF642" s="44"/>
      <c r="BG642" s="44"/>
      <c r="BH642" s="44"/>
    </row>
    <row r="643" spans="1:60" ht="35.1" customHeight="1" thickBot="1" x14ac:dyDescent="0.45">
      <c r="A643" s="41">
        <f t="shared" si="128"/>
        <v>641</v>
      </c>
      <c r="B643" s="42">
        <f>Hoja2!B650</f>
        <v>0</v>
      </c>
      <c r="C643" s="14">
        <f>Hoja2!P650</f>
        <v>0</v>
      </c>
      <c r="D643" s="16">
        <f>Hoja2!C650</f>
        <v>0</v>
      </c>
      <c r="E643" s="15">
        <f>Hoja4!J650</f>
        <v>0</v>
      </c>
      <c r="F643" s="15">
        <f>Hoja4!N650</f>
        <v>0</v>
      </c>
      <c r="G643" s="15"/>
      <c r="H643" s="15">
        <f t="shared" si="117"/>
        <v>0</v>
      </c>
      <c r="I643" s="15">
        <f t="shared" si="118"/>
        <v>0</v>
      </c>
      <c r="J643" s="289" t="s">
        <v>209</v>
      </c>
      <c r="K643" s="44"/>
      <c r="L643" s="44"/>
      <c r="M643" s="44"/>
      <c r="N643" s="44"/>
      <c r="O643" s="44"/>
      <c r="P643" s="44"/>
      <c r="Q643" s="44"/>
      <c r="R643" s="44"/>
      <c r="S643" s="262">
        <f t="shared" si="119"/>
        <v>0</v>
      </c>
      <c r="T643" s="266" t="str">
        <f t="shared" si="120"/>
        <v>Economico</v>
      </c>
      <c r="U643">
        <f>VLOOKUP(T643,TABLAS!$J$4:$L$9,3,FALSE)</f>
        <v>1320</v>
      </c>
      <c r="V643">
        <f t="shared" si="129"/>
        <v>2026</v>
      </c>
      <c r="W643" t="str">
        <f>INICIO!$C$28</f>
        <v>2026</v>
      </c>
      <c r="X643" s="268">
        <f t="shared" si="121"/>
        <v>0</v>
      </c>
      <c r="Y643" s="269" t="str">
        <f>IF(X643&lt;TABLAS!$P$18,TABLAS!$Q$18,IF(X643&lt;TABLAS!$P$19,TABLAS!$Q$19,IF(X643&lt;TABLAS!$P$20,TABLAS!$Q$20,IF(X643&lt;TABLAS!$P$21,TABLAS!$Q$21,IF(X643&lt;TABLAS!$P$22,TABLAS!$Q$22,IF(X643&lt;TABLAS!$P$23,TABLAS!$Q$23,IF(X643&lt;TABLAS!$P$24,TABLAS!$Q$24,IF(X643&lt;TABLAS!$P$25,TABLAS!$Q$25,IF(X643&lt;TABLAS!$P$26,TABLAS!$Q$26,IF(X643&lt;TABLAS!$P$27,TABLAS!$Q$27,IF(X643&gt;=TABLAS!$O$28,TABLAS!$Q$28)))))))))))</f>
        <v>0 a 5</v>
      </c>
      <c r="Z643" s="262">
        <f>VLOOKUP(Y643,TABLAS!$J$18:$K$28,2,FALSE)</f>
        <v>1</v>
      </c>
      <c r="AA643" s="274" t="s">
        <v>262</v>
      </c>
      <c r="AB643" s="262">
        <f>VLOOKUP(AA643,TABLAS!$K$34:$L$39,2,FALSE)</f>
        <v>1</v>
      </c>
      <c r="AC643" s="262" t="str">
        <f>INICIO!$C$11</f>
        <v>ZONA 6</v>
      </c>
      <c r="AD643" s="263">
        <f>VLOOKUP(AC643,TABLAS!$V$18:$W$28,2,FALSE)</f>
        <v>1.1000000000000001</v>
      </c>
      <c r="AE643" s="44"/>
      <c r="AF643" s="44"/>
      <c r="AG643" s="279">
        <f t="shared" si="122"/>
        <v>0</v>
      </c>
      <c r="AH643" s="255">
        <f>IF($AG643&lt;TABLAS!$O$4,TABLAS!$P$4,IF($AG643&lt;TABLAS!$O$5,TABLAS!$P$5,IF($AG643&lt;TABLAS!$O$6,TABLAS!$P$6,IF($AG643&gt;TABLAS!$N$7,TABLAS!$P$7))))</f>
        <v>1</v>
      </c>
      <c r="AI643" s="255">
        <f>VLOOKUP($AH643,TABLAS!$P$4:$R$7,3,FALSE)</f>
        <v>3.4999999999999996E-3</v>
      </c>
      <c r="AJ643" s="255">
        <f>VLOOKUP($AH$3,TABLAS!$P$4:$R$7,2,FALSE)</f>
        <v>0</v>
      </c>
      <c r="AK643" s="280">
        <f t="shared" si="123"/>
        <v>-3.4999999999999996E-3</v>
      </c>
      <c r="AL643" s="44"/>
      <c r="AM643" s="44"/>
      <c r="AN643" s="281">
        <f t="shared" si="124"/>
        <v>0</v>
      </c>
      <c r="AO643" s="44"/>
      <c r="AP643" s="235">
        <f t="shared" si="125"/>
        <v>0</v>
      </c>
      <c r="AQ643" s="44"/>
      <c r="AR643" s="282">
        <f t="shared" si="126"/>
        <v>0</v>
      </c>
      <c r="AS643" s="283">
        <f t="shared" si="127"/>
        <v>0</v>
      </c>
      <c r="AT643" s="44"/>
      <c r="AU643" s="44"/>
      <c r="AV643" s="44"/>
      <c r="AW643" s="44"/>
      <c r="AX643" s="44"/>
      <c r="AY643" s="44"/>
      <c r="AZ643" s="44"/>
      <c r="BA643" s="44"/>
      <c r="BB643" s="44"/>
      <c r="BC643" s="44"/>
      <c r="BD643" s="44"/>
      <c r="BE643" s="44"/>
      <c r="BF643" s="44"/>
      <c r="BG643" s="44"/>
      <c r="BH643" s="44"/>
    </row>
    <row r="644" spans="1:60" ht="35.1" customHeight="1" thickBot="1" x14ac:dyDescent="0.45">
      <c r="A644" s="41">
        <f t="shared" si="128"/>
        <v>642</v>
      </c>
      <c r="B644" s="42">
        <f>Hoja2!B651</f>
        <v>0</v>
      </c>
      <c r="C644" s="14">
        <f>Hoja2!P651</f>
        <v>0</v>
      </c>
      <c r="D644" s="16">
        <f>Hoja2!C651</f>
        <v>0</v>
      </c>
      <c r="E644" s="15">
        <f>Hoja4!J651</f>
        <v>0</v>
      </c>
      <c r="F644" s="15">
        <f>Hoja4!N651</f>
        <v>0</v>
      </c>
      <c r="G644" s="15"/>
      <c r="H644" s="15">
        <f t="shared" ref="H644:H707" si="130">AG644</f>
        <v>0</v>
      </c>
      <c r="I644" s="15">
        <f t="shared" ref="I644:I707" si="131">AS644</f>
        <v>0</v>
      </c>
      <c r="J644" s="289" t="s">
        <v>209</v>
      </c>
      <c r="K644" s="44"/>
      <c r="L644" s="44"/>
      <c r="M644" s="44"/>
      <c r="N644" s="44"/>
      <c r="O644" s="44"/>
      <c r="P644" s="44"/>
      <c r="Q644" s="44"/>
      <c r="R644" s="44"/>
      <c r="S644" s="262">
        <f t="shared" ref="S644:S707" si="132">E644+F644</f>
        <v>0</v>
      </c>
      <c r="T644" s="266" t="str">
        <f t="shared" ref="T644:T707" si="133">J644</f>
        <v>Economico</v>
      </c>
      <c r="U644">
        <f>VLOOKUP(T644,TABLAS!$J$4:$L$9,3,FALSE)</f>
        <v>1320</v>
      </c>
      <c r="V644">
        <f t="shared" si="129"/>
        <v>2026</v>
      </c>
      <c r="W644" t="str">
        <f>INICIO!$C$28</f>
        <v>2026</v>
      </c>
      <c r="X644" s="268">
        <f t="shared" ref="X644:X707" si="134">V644-W644</f>
        <v>0</v>
      </c>
      <c r="Y644" s="269" t="str">
        <f>IF(X644&lt;TABLAS!$P$18,TABLAS!$Q$18,IF(X644&lt;TABLAS!$P$19,TABLAS!$Q$19,IF(X644&lt;TABLAS!$P$20,TABLAS!$Q$20,IF(X644&lt;TABLAS!$P$21,TABLAS!$Q$21,IF(X644&lt;TABLAS!$P$22,TABLAS!$Q$22,IF(X644&lt;TABLAS!$P$23,TABLAS!$Q$23,IF(X644&lt;TABLAS!$P$24,TABLAS!$Q$24,IF(X644&lt;TABLAS!$P$25,TABLAS!$Q$25,IF(X644&lt;TABLAS!$P$26,TABLAS!$Q$26,IF(X644&lt;TABLAS!$P$27,TABLAS!$Q$27,IF(X644&gt;=TABLAS!$O$28,TABLAS!$Q$28)))))))))))</f>
        <v>0 a 5</v>
      </c>
      <c r="Z644" s="262">
        <f>VLOOKUP(Y644,TABLAS!$J$18:$K$28,2,FALSE)</f>
        <v>1</v>
      </c>
      <c r="AA644" s="274" t="s">
        <v>262</v>
      </c>
      <c r="AB644" s="262">
        <f>VLOOKUP(AA644,TABLAS!$K$34:$L$39,2,FALSE)</f>
        <v>1</v>
      </c>
      <c r="AC644" s="262" t="str">
        <f>INICIO!$C$11</f>
        <v>ZONA 6</v>
      </c>
      <c r="AD644" s="263">
        <f>VLOOKUP(AC644,TABLAS!$V$18:$W$28,2,FALSE)</f>
        <v>1.1000000000000001</v>
      </c>
      <c r="AE644" s="44"/>
      <c r="AF644" s="44"/>
      <c r="AG644" s="279">
        <f t="shared" ref="AG644:AG707" si="135">S644*U644*Z644*AB644*AD644</f>
        <v>0</v>
      </c>
      <c r="AH644" s="255">
        <f>IF($AG644&lt;TABLAS!$O$4,TABLAS!$P$4,IF($AG644&lt;TABLAS!$O$5,TABLAS!$P$5,IF($AG644&lt;TABLAS!$O$6,TABLAS!$P$6,IF($AG644&gt;TABLAS!$N$7,TABLAS!$P$7))))</f>
        <v>1</v>
      </c>
      <c r="AI644" s="255">
        <f>VLOOKUP($AH644,TABLAS!$P$4:$R$7,3,FALSE)</f>
        <v>3.4999999999999996E-3</v>
      </c>
      <c r="AJ644" s="255">
        <f>VLOOKUP($AH$3,TABLAS!$P$4:$R$7,2,FALSE)</f>
        <v>0</v>
      </c>
      <c r="AK644" s="280">
        <f t="shared" ref="AK644:AK707" si="136">((AG644-AH644)*AI644)+AJ644</f>
        <v>-3.4999999999999996E-3</v>
      </c>
      <c r="AL644" s="44"/>
      <c r="AM644" s="44"/>
      <c r="AN644" s="281">
        <f t="shared" ref="AN644:AN707" si="137">ROUND(AK644,0)</f>
        <v>0</v>
      </c>
      <c r="AO644" s="44"/>
      <c r="AP644" s="235">
        <f t="shared" ref="AP644:AP707" si="138">ROUND(((AG644-AH644)*AI644)+AJ644,0)</f>
        <v>0</v>
      </c>
      <c r="AQ644" s="44"/>
      <c r="AR644" s="282">
        <f t="shared" ref="AR644:AR707" si="139">ROUND(AN644*$AR$2,0)</f>
        <v>0</v>
      </c>
      <c r="AS644" s="283">
        <f t="shared" ref="AS644:AS707" si="140">AP644-AR644</f>
        <v>0</v>
      </c>
      <c r="AT644" s="44"/>
      <c r="AU644" s="44"/>
      <c r="AV644" s="44"/>
      <c r="AW644" s="44"/>
      <c r="AX644" s="44"/>
      <c r="AY644" s="44"/>
      <c r="AZ644" s="44"/>
      <c r="BA644" s="44"/>
      <c r="BB644" s="44"/>
      <c r="BC644" s="44"/>
      <c r="BD644" s="44"/>
      <c r="BE644" s="44"/>
      <c r="BF644" s="44"/>
      <c r="BG644" s="44"/>
      <c r="BH644" s="44"/>
    </row>
    <row r="645" spans="1:60" ht="35.1" customHeight="1" thickBot="1" x14ac:dyDescent="0.45">
      <c r="A645" s="41">
        <f t="shared" ref="A645:A708" si="141">A644+1</f>
        <v>643</v>
      </c>
      <c r="B645" s="42">
        <f>Hoja2!B652</f>
        <v>0</v>
      </c>
      <c r="C645" s="14">
        <f>Hoja2!P652</f>
        <v>0</v>
      </c>
      <c r="D645" s="16">
        <f>Hoja2!C652</f>
        <v>0</v>
      </c>
      <c r="E645" s="15">
        <f>Hoja4!J652</f>
        <v>0</v>
      </c>
      <c r="F645" s="15">
        <f>Hoja4!N652</f>
        <v>0</v>
      </c>
      <c r="G645" s="15"/>
      <c r="H645" s="15">
        <f t="shared" si="130"/>
        <v>0</v>
      </c>
      <c r="I645" s="15">
        <f t="shared" si="131"/>
        <v>0</v>
      </c>
      <c r="J645" s="289" t="s">
        <v>209</v>
      </c>
      <c r="K645" s="44"/>
      <c r="L645" s="44"/>
      <c r="M645" s="44"/>
      <c r="N645" s="44"/>
      <c r="O645" s="44"/>
      <c r="P645" s="44"/>
      <c r="Q645" s="44"/>
      <c r="R645" s="44"/>
      <c r="S645" s="262">
        <f t="shared" si="132"/>
        <v>0</v>
      </c>
      <c r="T645" s="266" t="str">
        <f t="shared" si="133"/>
        <v>Economico</v>
      </c>
      <c r="U645">
        <f>VLOOKUP(T645,TABLAS!$J$4:$L$9,3,FALSE)</f>
        <v>1320</v>
      </c>
      <c r="V645">
        <f t="shared" ref="V645:V708" si="142">$V$3</f>
        <v>2026</v>
      </c>
      <c r="W645" t="str">
        <f>INICIO!$C$28</f>
        <v>2026</v>
      </c>
      <c r="X645" s="268">
        <f t="shared" si="134"/>
        <v>0</v>
      </c>
      <c r="Y645" s="269" t="str">
        <f>IF(X645&lt;TABLAS!$P$18,TABLAS!$Q$18,IF(X645&lt;TABLAS!$P$19,TABLAS!$Q$19,IF(X645&lt;TABLAS!$P$20,TABLAS!$Q$20,IF(X645&lt;TABLAS!$P$21,TABLAS!$Q$21,IF(X645&lt;TABLAS!$P$22,TABLAS!$Q$22,IF(X645&lt;TABLAS!$P$23,TABLAS!$Q$23,IF(X645&lt;TABLAS!$P$24,TABLAS!$Q$24,IF(X645&lt;TABLAS!$P$25,TABLAS!$Q$25,IF(X645&lt;TABLAS!$P$26,TABLAS!$Q$26,IF(X645&lt;TABLAS!$P$27,TABLAS!$Q$27,IF(X645&gt;=TABLAS!$O$28,TABLAS!$Q$28)))))))))))</f>
        <v>0 a 5</v>
      </c>
      <c r="Z645" s="262">
        <f>VLOOKUP(Y645,TABLAS!$J$18:$K$28,2,FALSE)</f>
        <v>1</v>
      </c>
      <c r="AA645" s="274" t="s">
        <v>262</v>
      </c>
      <c r="AB645" s="262">
        <f>VLOOKUP(AA645,TABLAS!$K$34:$L$39,2,FALSE)</f>
        <v>1</v>
      </c>
      <c r="AC645" s="262" t="str">
        <f>INICIO!$C$11</f>
        <v>ZONA 6</v>
      </c>
      <c r="AD645" s="263">
        <f>VLOOKUP(AC645,TABLAS!$V$18:$W$28,2,FALSE)</f>
        <v>1.1000000000000001</v>
      </c>
      <c r="AE645" s="44"/>
      <c r="AF645" s="44"/>
      <c r="AG645" s="279">
        <f t="shared" si="135"/>
        <v>0</v>
      </c>
      <c r="AH645" s="255">
        <f>IF($AG645&lt;TABLAS!$O$4,TABLAS!$P$4,IF($AG645&lt;TABLAS!$O$5,TABLAS!$P$5,IF($AG645&lt;TABLAS!$O$6,TABLAS!$P$6,IF($AG645&gt;TABLAS!$N$7,TABLAS!$P$7))))</f>
        <v>1</v>
      </c>
      <c r="AI645" s="255">
        <f>VLOOKUP($AH645,TABLAS!$P$4:$R$7,3,FALSE)</f>
        <v>3.4999999999999996E-3</v>
      </c>
      <c r="AJ645" s="255">
        <f>VLOOKUP($AH$3,TABLAS!$P$4:$R$7,2,FALSE)</f>
        <v>0</v>
      </c>
      <c r="AK645" s="280">
        <f t="shared" si="136"/>
        <v>-3.4999999999999996E-3</v>
      </c>
      <c r="AL645" s="44"/>
      <c r="AM645" s="44"/>
      <c r="AN645" s="281">
        <f t="shared" si="137"/>
        <v>0</v>
      </c>
      <c r="AO645" s="44"/>
      <c r="AP645" s="235">
        <f t="shared" si="138"/>
        <v>0</v>
      </c>
      <c r="AQ645" s="44"/>
      <c r="AR645" s="282">
        <f t="shared" si="139"/>
        <v>0</v>
      </c>
      <c r="AS645" s="283">
        <f t="shared" si="140"/>
        <v>0</v>
      </c>
      <c r="AT645" s="44"/>
      <c r="AU645" s="44"/>
      <c r="AV645" s="44"/>
      <c r="AW645" s="44"/>
      <c r="AX645" s="44"/>
      <c r="AY645" s="44"/>
      <c r="AZ645" s="44"/>
      <c r="BA645" s="44"/>
      <c r="BB645" s="44"/>
      <c r="BC645" s="44"/>
      <c r="BD645" s="44"/>
      <c r="BE645" s="44"/>
      <c r="BF645" s="44"/>
      <c r="BG645" s="44"/>
      <c r="BH645" s="44"/>
    </row>
    <row r="646" spans="1:60" ht="35.1" customHeight="1" thickBot="1" x14ac:dyDescent="0.45">
      <c r="A646" s="41">
        <f t="shared" si="141"/>
        <v>644</v>
      </c>
      <c r="B646" s="42">
        <f>Hoja2!B653</f>
        <v>0</v>
      </c>
      <c r="C646" s="14">
        <f>Hoja2!P653</f>
        <v>0</v>
      </c>
      <c r="D646" s="16">
        <f>Hoja2!C653</f>
        <v>0</v>
      </c>
      <c r="E646" s="15">
        <f>Hoja4!J653</f>
        <v>0</v>
      </c>
      <c r="F646" s="15">
        <f>Hoja4!N653</f>
        <v>0</v>
      </c>
      <c r="G646" s="15"/>
      <c r="H646" s="15">
        <f t="shared" si="130"/>
        <v>0</v>
      </c>
      <c r="I646" s="15">
        <f t="shared" si="131"/>
        <v>0</v>
      </c>
      <c r="J646" s="289" t="s">
        <v>209</v>
      </c>
      <c r="K646" s="44"/>
      <c r="L646" s="44"/>
      <c r="M646" s="44"/>
      <c r="N646" s="44"/>
      <c r="O646" s="44"/>
      <c r="P646" s="44"/>
      <c r="Q646" s="44"/>
      <c r="R646" s="44"/>
      <c r="S646" s="262">
        <f t="shared" si="132"/>
        <v>0</v>
      </c>
      <c r="T646" s="266" t="str">
        <f t="shared" si="133"/>
        <v>Economico</v>
      </c>
      <c r="U646">
        <f>VLOOKUP(T646,TABLAS!$J$4:$L$9,3,FALSE)</f>
        <v>1320</v>
      </c>
      <c r="V646">
        <f t="shared" si="142"/>
        <v>2026</v>
      </c>
      <c r="W646" t="str">
        <f>INICIO!$C$28</f>
        <v>2026</v>
      </c>
      <c r="X646" s="268">
        <f t="shared" si="134"/>
        <v>0</v>
      </c>
      <c r="Y646" s="269" t="str">
        <f>IF(X646&lt;TABLAS!$P$18,TABLAS!$Q$18,IF(X646&lt;TABLAS!$P$19,TABLAS!$Q$19,IF(X646&lt;TABLAS!$P$20,TABLAS!$Q$20,IF(X646&lt;TABLAS!$P$21,TABLAS!$Q$21,IF(X646&lt;TABLAS!$P$22,TABLAS!$Q$22,IF(X646&lt;TABLAS!$P$23,TABLAS!$Q$23,IF(X646&lt;TABLAS!$P$24,TABLAS!$Q$24,IF(X646&lt;TABLAS!$P$25,TABLAS!$Q$25,IF(X646&lt;TABLAS!$P$26,TABLAS!$Q$26,IF(X646&lt;TABLAS!$P$27,TABLAS!$Q$27,IF(X646&gt;=TABLAS!$O$28,TABLAS!$Q$28)))))))))))</f>
        <v>0 a 5</v>
      </c>
      <c r="Z646" s="262">
        <f>VLOOKUP(Y646,TABLAS!$J$18:$K$28,2,FALSE)</f>
        <v>1</v>
      </c>
      <c r="AA646" s="274" t="s">
        <v>262</v>
      </c>
      <c r="AB646" s="262">
        <f>VLOOKUP(AA646,TABLAS!$K$34:$L$39,2,FALSE)</f>
        <v>1</v>
      </c>
      <c r="AC646" s="262" t="str">
        <f>INICIO!$C$11</f>
        <v>ZONA 6</v>
      </c>
      <c r="AD646" s="263">
        <f>VLOOKUP(AC646,TABLAS!$V$18:$W$28,2,FALSE)</f>
        <v>1.1000000000000001</v>
      </c>
      <c r="AE646" s="44"/>
      <c r="AF646" s="44"/>
      <c r="AG646" s="279">
        <f t="shared" si="135"/>
        <v>0</v>
      </c>
      <c r="AH646" s="255">
        <f>IF($AG646&lt;TABLAS!$O$4,TABLAS!$P$4,IF($AG646&lt;TABLAS!$O$5,TABLAS!$P$5,IF($AG646&lt;TABLAS!$O$6,TABLAS!$P$6,IF($AG646&gt;TABLAS!$N$7,TABLAS!$P$7))))</f>
        <v>1</v>
      </c>
      <c r="AI646" s="255">
        <f>VLOOKUP($AH646,TABLAS!$P$4:$R$7,3,FALSE)</f>
        <v>3.4999999999999996E-3</v>
      </c>
      <c r="AJ646" s="255">
        <f>VLOOKUP($AH$3,TABLAS!$P$4:$R$7,2,FALSE)</f>
        <v>0</v>
      </c>
      <c r="AK646" s="280">
        <f t="shared" si="136"/>
        <v>-3.4999999999999996E-3</v>
      </c>
      <c r="AL646" s="44"/>
      <c r="AM646" s="44"/>
      <c r="AN646" s="281">
        <f t="shared" si="137"/>
        <v>0</v>
      </c>
      <c r="AO646" s="44"/>
      <c r="AP646" s="235">
        <f t="shared" si="138"/>
        <v>0</v>
      </c>
      <c r="AQ646" s="44"/>
      <c r="AR646" s="282">
        <f t="shared" si="139"/>
        <v>0</v>
      </c>
      <c r="AS646" s="283">
        <f t="shared" si="140"/>
        <v>0</v>
      </c>
      <c r="AT646" s="44"/>
      <c r="AU646" s="44"/>
      <c r="AV646" s="44"/>
      <c r="AW646" s="44"/>
      <c r="AX646" s="44"/>
      <c r="AY646" s="44"/>
      <c r="AZ646" s="44"/>
      <c r="BA646" s="44"/>
      <c r="BB646" s="44"/>
      <c r="BC646" s="44"/>
      <c r="BD646" s="44"/>
      <c r="BE646" s="44"/>
      <c r="BF646" s="44"/>
      <c r="BG646" s="44"/>
      <c r="BH646" s="44"/>
    </row>
    <row r="647" spans="1:60" ht="35.1" customHeight="1" thickBot="1" x14ac:dyDescent="0.45">
      <c r="A647" s="22">
        <f t="shared" si="141"/>
        <v>645</v>
      </c>
      <c r="B647" s="43">
        <f>Hoja2!B654</f>
        <v>0</v>
      </c>
      <c r="C647" s="38">
        <f>Hoja2!P654</f>
        <v>0</v>
      </c>
      <c r="D647" s="39">
        <f>Hoja2!C654</f>
        <v>0</v>
      </c>
      <c r="E647" s="40">
        <f>Hoja4!J654</f>
        <v>0</v>
      </c>
      <c r="F647" s="40">
        <f>Hoja4!N654</f>
        <v>0</v>
      </c>
      <c r="G647" s="40"/>
      <c r="H647" s="40">
        <f t="shared" si="130"/>
        <v>0</v>
      </c>
      <c r="I647" s="40">
        <f t="shared" si="131"/>
        <v>0</v>
      </c>
      <c r="J647" s="290" t="s">
        <v>209</v>
      </c>
      <c r="K647" s="44"/>
      <c r="L647" s="44"/>
      <c r="M647" s="44"/>
      <c r="N647" s="44"/>
      <c r="O647" s="44"/>
      <c r="P647" s="44"/>
      <c r="Q647" s="44"/>
      <c r="R647" s="44"/>
      <c r="S647" s="262">
        <f t="shared" si="132"/>
        <v>0</v>
      </c>
      <c r="T647" s="266" t="str">
        <f t="shared" si="133"/>
        <v>Economico</v>
      </c>
      <c r="U647">
        <f>VLOOKUP(T647,TABLAS!$J$4:$L$9,3,FALSE)</f>
        <v>1320</v>
      </c>
      <c r="V647">
        <f t="shared" si="142"/>
        <v>2026</v>
      </c>
      <c r="W647" t="str">
        <f>INICIO!$C$28</f>
        <v>2026</v>
      </c>
      <c r="X647" s="268">
        <f t="shared" si="134"/>
        <v>0</v>
      </c>
      <c r="Y647" s="269" t="str">
        <f>IF(X647&lt;TABLAS!$P$18,TABLAS!$Q$18,IF(X647&lt;TABLAS!$P$19,TABLAS!$Q$19,IF(X647&lt;TABLAS!$P$20,TABLAS!$Q$20,IF(X647&lt;TABLAS!$P$21,TABLAS!$Q$21,IF(X647&lt;TABLAS!$P$22,TABLAS!$Q$22,IF(X647&lt;TABLAS!$P$23,TABLAS!$Q$23,IF(X647&lt;TABLAS!$P$24,TABLAS!$Q$24,IF(X647&lt;TABLAS!$P$25,TABLAS!$Q$25,IF(X647&lt;TABLAS!$P$26,TABLAS!$Q$26,IF(X647&lt;TABLAS!$P$27,TABLAS!$Q$27,IF(X647&gt;=TABLAS!$O$28,TABLAS!$Q$28)))))))))))</f>
        <v>0 a 5</v>
      </c>
      <c r="Z647" s="262">
        <f>VLOOKUP(Y647,TABLAS!$J$18:$K$28,2,FALSE)</f>
        <v>1</v>
      </c>
      <c r="AA647" s="274" t="s">
        <v>262</v>
      </c>
      <c r="AB647" s="262">
        <f>VLOOKUP(AA647,TABLAS!$K$34:$L$39,2,FALSE)</f>
        <v>1</v>
      </c>
      <c r="AC647" s="262" t="str">
        <f>INICIO!$C$11</f>
        <v>ZONA 6</v>
      </c>
      <c r="AD647" s="263">
        <f>VLOOKUP(AC647,TABLAS!$V$18:$W$28,2,FALSE)</f>
        <v>1.1000000000000001</v>
      </c>
      <c r="AE647" s="44"/>
      <c r="AF647" s="44"/>
      <c r="AG647" s="279">
        <f t="shared" si="135"/>
        <v>0</v>
      </c>
      <c r="AH647" s="255">
        <f>IF($AG647&lt;TABLAS!$O$4,TABLAS!$P$4,IF($AG647&lt;TABLAS!$O$5,TABLAS!$P$5,IF($AG647&lt;TABLAS!$O$6,TABLAS!$P$6,IF($AG647&gt;TABLAS!$N$7,TABLAS!$P$7))))</f>
        <v>1</v>
      </c>
      <c r="AI647" s="255">
        <f>VLOOKUP($AH647,TABLAS!$P$4:$R$7,3,FALSE)</f>
        <v>3.4999999999999996E-3</v>
      </c>
      <c r="AJ647" s="255">
        <f>VLOOKUP($AH$3,TABLAS!$P$4:$R$7,2,FALSE)</f>
        <v>0</v>
      </c>
      <c r="AK647" s="280">
        <f t="shared" si="136"/>
        <v>-3.4999999999999996E-3</v>
      </c>
      <c r="AL647" s="44"/>
      <c r="AM647" s="44"/>
      <c r="AN647" s="281">
        <f t="shared" si="137"/>
        <v>0</v>
      </c>
      <c r="AO647" s="44"/>
      <c r="AP647" s="235">
        <f t="shared" si="138"/>
        <v>0</v>
      </c>
      <c r="AQ647" s="44"/>
      <c r="AR647" s="282">
        <f t="shared" si="139"/>
        <v>0</v>
      </c>
      <c r="AS647" s="283">
        <f t="shared" si="140"/>
        <v>0</v>
      </c>
      <c r="AT647" s="44"/>
      <c r="AU647" s="44"/>
      <c r="AV647" s="44"/>
      <c r="AW647" s="44"/>
      <c r="AX647" s="44"/>
      <c r="AY647" s="44"/>
      <c r="AZ647" s="44"/>
      <c r="BA647" s="44"/>
      <c r="BB647" s="44"/>
      <c r="BC647" s="44"/>
      <c r="BD647" s="44"/>
      <c r="BE647" s="44"/>
      <c r="BF647" s="44"/>
      <c r="BG647" s="44"/>
      <c r="BH647" s="44"/>
    </row>
    <row r="648" spans="1:60" ht="35.1" customHeight="1" thickBot="1" x14ac:dyDescent="0.45">
      <c r="A648" s="41">
        <f t="shared" si="141"/>
        <v>646</v>
      </c>
      <c r="B648" s="42">
        <f>Hoja2!B655</f>
        <v>0</v>
      </c>
      <c r="C648" s="14">
        <f>Hoja2!P655</f>
        <v>0</v>
      </c>
      <c r="D648" s="16">
        <f>Hoja2!C655</f>
        <v>0</v>
      </c>
      <c r="E648" s="15">
        <f>Hoja4!J655</f>
        <v>0</v>
      </c>
      <c r="F648" s="15">
        <f>Hoja4!N655</f>
        <v>0</v>
      </c>
      <c r="G648" s="15"/>
      <c r="H648" s="15">
        <f t="shared" si="130"/>
        <v>0</v>
      </c>
      <c r="I648" s="15">
        <f t="shared" si="131"/>
        <v>0</v>
      </c>
      <c r="J648" s="289" t="s">
        <v>209</v>
      </c>
      <c r="K648" s="44"/>
      <c r="L648" s="44"/>
      <c r="M648" s="44"/>
      <c r="N648" s="44"/>
      <c r="O648" s="44"/>
      <c r="P648" s="44"/>
      <c r="Q648" s="44"/>
      <c r="R648" s="44"/>
      <c r="S648" s="262">
        <f t="shared" si="132"/>
        <v>0</v>
      </c>
      <c r="T648" s="266" t="str">
        <f t="shared" si="133"/>
        <v>Economico</v>
      </c>
      <c r="U648">
        <f>VLOOKUP(T648,TABLAS!$J$4:$L$9,3,FALSE)</f>
        <v>1320</v>
      </c>
      <c r="V648">
        <f t="shared" si="142"/>
        <v>2026</v>
      </c>
      <c r="W648" t="str">
        <f>INICIO!$C$28</f>
        <v>2026</v>
      </c>
      <c r="X648" s="268">
        <f t="shared" si="134"/>
        <v>0</v>
      </c>
      <c r="Y648" s="269" t="str">
        <f>IF(X648&lt;TABLAS!$P$18,TABLAS!$Q$18,IF(X648&lt;TABLAS!$P$19,TABLAS!$Q$19,IF(X648&lt;TABLAS!$P$20,TABLAS!$Q$20,IF(X648&lt;TABLAS!$P$21,TABLAS!$Q$21,IF(X648&lt;TABLAS!$P$22,TABLAS!$Q$22,IF(X648&lt;TABLAS!$P$23,TABLAS!$Q$23,IF(X648&lt;TABLAS!$P$24,TABLAS!$Q$24,IF(X648&lt;TABLAS!$P$25,TABLAS!$Q$25,IF(X648&lt;TABLAS!$P$26,TABLAS!$Q$26,IF(X648&lt;TABLAS!$P$27,TABLAS!$Q$27,IF(X648&gt;=TABLAS!$O$28,TABLAS!$Q$28)))))))))))</f>
        <v>0 a 5</v>
      </c>
      <c r="Z648" s="262">
        <f>VLOOKUP(Y648,TABLAS!$J$18:$K$28,2,FALSE)</f>
        <v>1</v>
      </c>
      <c r="AA648" s="274" t="s">
        <v>262</v>
      </c>
      <c r="AB648" s="262">
        <f>VLOOKUP(AA648,TABLAS!$K$34:$L$39,2,FALSE)</f>
        <v>1</v>
      </c>
      <c r="AC648" s="262" t="str">
        <f>INICIO!$C$11</f>
        <v>ZONA 6</v>
      </c>
      <c r="AD648" s="263">
        <f>VLOOKUP(AC648,TABLAS!$V$18:$W$28,2,FALSE)</f>
        <v>1.1000000000000001</v>
      </c>
      <c r="AE648" s="44"/>
      <c r="AF648" s="44"/>
      <c r="AG648" s="279">
        <f t="shared" si="135"/>
        <v>0</v>
      </c>
      <c r="AH648" s="255">
        <f>IF($AG648&lt;TABLAS!$O$4,TABLAS!$P$4,IF($AG648&lt;TABLAS!$O$5,TABLAS!$P$5,IF($AG648&lt;TABLAS!$O$6,TABLAS!$P$6,IF($AG648&gt;TABLAS!$N$7,TABLAS!$P$7))))</f>
        <v>1</v>
      </c>
      <c r="AI648" s="255">
        <f>VLOOKUP($AH648,TABLAS!$P$4:$R$7,3,FALSE)</f>
        <v>3.4999999999999996E-3</v>
      </c>
      <c r="AJ648" s="255">
        <f>VLOOKUP($AH$3,TABLAS!$P$4:$R$7,2,FALSE)</f>
        <v>0</v>
      </c>
      <c r="AK648" s="280">
        <f t="shared" si="136"/>
        <v>-3.4999999999999996E-3</v>
      </c>
      <c r="AL648" s="44"/>
      <c r="AM648" s="44"/>
      <c r="AN648" s="281">
        <f t="shared" si="137"/>
        <v>0</v>
      </c>
      <c r="AO648" s="44"/>
      <c r="AP648" s="235">
        <f t="shared" si="138"/>
        <v>0</v>
      </c>
      <c r="AQ648" s="44"/>
      <c r="AR648" s="282">
        <f t="shared" si="139"/>
        <v>0</v>
      </c>
      <c r="AS648" s="283">
        <f t="shared" si="140"/>
        <v>0</v>
      </c>
      <c r="AT648" s="44"/>
      <c r="AU648" s="44"/>
      <c r="AV648" s="44"/>
      <c r="AW648" s="44"/>
      <c r="AX648" s="44"/>
      <c r="AY648" s="44"/>
      <c r="AZ648" s="44"/>
      <c r="BA648" s="44"/>
      <c r="BB648" s="44"/>
      <c r="BC648" s="44"/>
      <c r="BD648" s="44"/>
      <c r="BE648" s="44"/>
      <c r="BF648" s="44"/>
      <c r="BG648" s="44"/>
      <c r="BH648" s="44"/>
    </row>
    <row r="649" spans="1:60" ht="35.1" customHeight="1" thickBot="1" x14ac:dyDescent="0.45">
      <c r="A649" s="41">
        <f t="shared" si="141"/>
        <v>647</v>
      </c>
      <c r="B649" s="42">
        <f>Hoja2!B656</f>
        <v>0</v>
      </c>
      <c r="C649" s="14">
        <f>Hoja2!P656</f>
        <v>0</v>
      </c>
      <c r="D649" s="16">
        <f>Hoja2!C656</f>
        <v>0</v>
      </c>
      <c r="E649" s="15">
        <f>Hoja4!J656</f>
        <v>0</v>
      </c>
      <c r="F649" s="15">
        <f>Hoja4!N656</f>
        <v>0</v>
      </c>
      <c r="G649" s="15"/>
      <c r="H649" s="15">
        <f t="shared" si="130"/>
        <v>0</v>
      </c>
      <c r="I649" s="15">
        <f t="shared" si="131"/>
        <v>0</v>
      </c>
      <c r="J649" s="289" t="s">
        <v>209</v>
      </c>
      <c r="K649" s="44"/>
      <c r="L649" s="44"/>
      <c r="M649" s="44"/>
      <c r="N649" s="44"/>
      <c r="O649" s="44"/>
      <c r="P649" s="44"/>
      <c r="Q649" s="44"/>
      <c r="R649" s="44"/>
      <c r="S649" s="262">
        <f t="shared" si="132"/>
        <v>0</v>
      </c>
      <c r="T649" s="266" t="str">
        <f t="shared" si="133"/>
        <v>Economico</v>
      </c>
      <c r="U649">
        <f>VLOOKUP(T649,TABLAS!$J$4:$L$9,3,FALSE)</f>
        <v>1320</v>
      </c>
      <c r="V649">
        <f t="shared" si="142"/>
        <v>2026</v>
      </c>
      <c r="W649" t="str">
        <f>INICIO!$C$28</f>
        <v>2026</v>
      </c>
      <c r="X649" s="268">
        <f t="shared" si="134"/>
        <v>0</v>
      </c>
      <c r="Y649" s="269" t="str">
        <f>IF(X649&lt;TABLAS!$P$18,TABLAS!$Q$18,IF(X649&lt;TABLAS!$P$19,TABLAS!$Q$19,IF(X649&lt;TABLAS!$P$20,TABLAS!$Q$20,IF(X649&lt;TABLAS!$P$21,TABLAS!$Q$21,IF(X649&lt;TABLAS!$P$22,TABLAS!$Q$22,IF(X649&lt;TABLAS!$P$23,TABLAS!$Q$23,IF(X649&lt;TABLAS!$P$24,TABLAS!$Q$24,IF(X649&lt;TABLAS!$P$25,TABLAS!$Q$25,IF(X649&lt;TABLAS!$P$26,TABLAS!$Q$26,IF(X649&lt;TABLAS!$P$27,TABLAS!$Q$27,IF(X649&gt;=TABLAS!$O$28,TABLAS!$Q$28)))))))))))</f>
        <v>0 a 5</v>
      </c>
      <c r="Z649" s="262">
        <f>VLOOKUP(Y649,TABLAS!$J$18:$K$28,2,FALSE)</f>
        <v>1</v>
      </c>
      <c r="AA649" s="274" t="s">
        <v>262</v>
      </c>
      <c r="AB649" s="262">
        <f>VLOOKUP(AA649,TABLAS!$K$34:$L$39,2,FALSE)</f>
        <v>1</v>
      </c>
      <c r="AC649" s="262" t="str">
        <f>INICIO!$C$11</f>
        <v>ZONA 6</v>
      </c>
      <c r="AD649" s="263">
        <f>VLOOKUP(AC649,TABLAS!$V$18:$W$28,2,FALSE)</f>
        <v>1.1000000000000001</v>
      </c>
      <c r="AE649" s="44"/>
      <c r="AF649" s="44"/>
      <c r="AG649" s="279">
        <f t="shared" si="135"/>
        <v>0</v>
      </c>
      <c r="AH649" s="255">
        <f>IF($AG649&lt;TABLAS!$O$4,TABLAS!$P$4,IF($AG649&lt;TABLAS!$O$5,TABLAS!$P$5,IF($AG649&lt;TABLAS!$O$6,TABLAS!$P$6,IF($AG649&gt;TABLAS!$N$7,TABLAS!$P$7))))</f>
        <v>1</v>
      </c>
      <c r="AI649" s="255">
        <f>VLOOKUP($AH649,TABLAS!$P$4:$R$7,3,FALSE)</f>
        <v>3.4999999999999996E-3</v>
      </c>
      <c r="AJ649" s="255">
        <f>VLOOKUP($AH$3,TABLAS!$P$4:$R$7,2,FALSE)</f>
        <v>0</v>
      </c>
      <c r="AK649" s="280">
        <f t="shared" si="136"/>
        <v>-3.4999999999999996E-3</v>
      </c>
      <c r="AL649" s="44"/>
      <c r="AM649" s="44"/>
      <c r="AN649" s="281">
        <f t="shared" si="137"/>
        <v>0</v>
      </c>
      <c r="AO649" s="44"/>
      <c r="AP649" s="235">
        <f t="shared" si="138"/>
        <v>0</v>
      </c>
      <c r="AQ649" s="44"/>
      <c r="AR649" s="282">
        <f t="shared" si="139"/>
        <v>0</v>
      </c>
      <c r="AS649" s="283">
        <f t="shared" si="140"/>
        <v>0</v>
      </c>
      <c r="AT649" s="44"/>
      <c r="AU649" s="44"/>
      <c r="AV649" s="44"/>
      <c r="AW649" s="44"/>
      <c r="AX649" s="44"/>
      <c r="AY649" s="44"/>
      <c r="AZ649" s="44"/>
      <c r="BA649" s="44"/>
      <c r="BB649" s="44"/>
      <c r="BC649" s="44"/>
      <c r="BD649" s="44"/>
      <c r="BE649" s="44"/>
      <c r="BF649" s="44"/>
      <c r="BG649" s="44"/>
      <c r="BH649" s="44"/>
    </row>
    <row r="650" spans="1:60" ht="35.1" customHeight="1" thickBot="1" x14ac:dyDescent="0.45">
      <c r="A650" s="41">
        <f t="shared" si="141"/>
        <v>648</v>
      </c>
      <c r="B650" s="42">
        <f>Hoja2!B657</f>
        <v>0</v>
      </c>
      <c r="C650" s="14">
        <f>Hoja2!P657</f>
        <v>0</v>
      </c>
      <c r="D650" s="16">
        <f>Hoja2!C657</f>
        <v>0</v>
      </c>
      <c r="E650" s="15">
        <f>Hoja4!J657</f>
        <v>0</v>
      </c>
      <c r="F650" s="15">
        <f>Hoja4!N657</f>
        <v>0</v>
      </c>
      <c r="G650" s="15"/>
      <c r="H650" s="15">
        <f t="shared" si="130"/>
        <v>0</v>
      </c>
      <c r="I650" s="15">
        <f t="shared" si="131"/>
        <v>0</v>
      </c>
      <c r="J650" s="289" t="s">
        <v>209</v>
      </c>
      <c r="K650" s="44"/>
      <c r="L650" s="44"/>
      <c r="M650" s="44"/>
      <c r="N650" s="44"/>
      <c r="O650" s="44"/>
      <c r="P650" s="44"/>
      <c r="Q650" s="44"/>
      <c r="R650" s="44"/>
      <c r="S650" s="262">
        <f t="shared" si="132"/>
        <v>0</v>
      </c>
      <c r="T650" s="266" t="str">
        <f t="shared" si="133"/>
        <v>Economico</v>
      </c>
      <c r="U650">
        <f>VLOOKUP(T650,TABLAS!$J$4:$L$9,3,FALSE)</f>
        <v>1320</v>
      </c>
      <c r="V650">
        <f t="shared" si="142"/>
        <v>2026</v>
      </c>
      <c r="W650" t="str">
        <f>INICIO!$C$28</f>
        <v>2026</v>
      </c>
      <c r="X650" s="268">
        <f t="shared" si="134"/>
        <v>0</v>
      </c>
      <c r="Y650" s="269" t="str">
        <f>IF(X650&lt;TABLAS!$P$18,TABLAS!$Q$18,IF(X650&lt;TABLAS!$P$19,TABLAS!$Q$19,IF(X650&lt;TABLAS!$P$20,TABLAS!$Q$20,IF(X650&lt;TABLAS!$P$21,TABLAS!$Q$21,IF(X650&lt;TABLAS!$P$22,TABLAS!$Q$22,IF(X650&lt;TABLAS!$P$23,TABLAS!$Q$23,IF(X650&lt;TABLAS!$P$24,TABLAS!$Q$24,IF(X650&lt;TABLAS!$P$25,TABLAS!$Q$25,IF(X650&lt;TABLAS!$P$26,TABLAS!$Q$26,IF(X650&lt;TABLAS!$P$27,TABLAS!$Q$27,IF(X650&gt;=TABLAS!$O$28,TABLAS!$Q$28)))))))))))</f>
        <v>0 a 5</v>
      </c>
      <c r="Z650" s="262">
        <f>VLOOKUP(Y650,TABLAS!$J$18:$K$28,2,FALSE)</f>
        <v>1</v>
      </c>
      <c r="AA650" s="274" t="s">
        <v>262</v>
      </c>
      <c r="AB650" s="262">
        <f>VLOOKUP(AA650,TABLAS!$K$34:$L$39,2,FALSE)</f>
        <v>1</v>
      </c>
      <c r="AC650" s="262" t="str">
        <f>INICIO!$C$11</f>
        <v>ZONA 6</v>
      </c>
      <c r="AD650" s="263">
        <f>VLOOKUP(AC650,TABLAS!$V$18:$W$28,2,FALSE)</f>
        <v>1.1000000000000001</v>
      </c>
      <c r="AE650" s="44"/>
      <c r="AF650" s="44"/>
      <c r="AG650" s="279">
        <f t="shared" si="135"/>
        <v>0</v>
      </c>
      <c r="AH650" s="255">
        <f>IF($AG650&lt;TABLAS!$O$4,TABLAS!$P$4,IF($AG650&lt;TABLAS!$O$5,TABLAS!$P$5,IF($AG650&lt;TABLAS!$O$6,TABLAS!$P$6,IF($AG650&gt;TABLAS!$N$7,TABLAS!$P$7))))</f>
        <v>1</v>
      </c>
      <c r="AI650" s="255">
        <f>VLOOKUP($AH650,TABLAS!$P$4:$R$7,3,FALSE)</f>
        <v>3.4999999999999996E-3</v>
      </c>
      <c r="AJ650" s="255">
        <f>VLOOKUP($AH$3,TABLAS!$P$4:$R$7,2,FALSE)</f>
        <v>0</v>
      </c>
      <c r="AK650" s="280">
        <f t="shared" si="136"/>
        <v>-3.4999999999999996E-3</v>
      </c>
      <c r="AL650" s="44"/>
      <c r="AM650" s="44"/>
      <c r="AN650" s="281">
        <f t="shared" si="137"/>
        <v>0</v>
      </c>
      <c r="AO650" s="44"/>
      <c r="AP650" s="235">
        <f t="shared" si="138"/>
        <v>0</v>
      </c>
      <c r="AQ650" s="44"/>
      <c r="AR650" s="282">
        <f t="shared" si="139"/>
        <v>0</v>
      </c>
      <c r="AS650" s="283">
        <f t="shared" si="140"/>
        <v>0</v>
      </c>
      <c r="AT650" s="44"/>
      <c r="AU650" s="44"/>
      <c r="AV650" s="44"/>
      <c r="AW650" s="44"/>
      <c r="AX650" s="44"/>
      <c r="AY650" s="44"/>
      <c r="AZ650" s="44"/>
      <c r="BA650" s="44"/>
      <c r="BB650" s="44"/>
      <c r="BC650" s="44"/>
      <c r="BD650" s="44"/>
      <c r="BE650" s="44"/>
      <c r="BF650" s="44"/>
      <c r="BG650" s="44"/>
      <c r="BH650" s="44"/>
    </row>
    <row r="651" spans="1:60" ht="35.1" customHeight="1" thickBot="1" x14ac:dyDescent="0.45">
      <c r="A651" s="41">
        <f t="shared" si="141"/>
        <v>649</v>
      </c>
      <c r="B651" s="42">
        <f>Hoja2!B658</f>
        <v>0</v>
      </c>
      <c r="C651" s="14">
        <f>Hoja2!P658</f>
        <v>0</v>
      </c>
      <c r="D651" s="16">
        <f>Hoja2!C658</f>
        <v>0</v>
      </c>
      <c r="E651" s="15">
        <f>Hoja4!J658</f>
        <v>0</v>
      </c>
      <c r="F651" s="15">
        <f>Hoja4!N658</f>
        <v>0</v>
      </c>
      <c r="G651" s="15"/>
      <c r="H651" s="15">
        <f t="shared" si="130"/>
        <v>0</v>
      </c>
      <c r="I651" s="15">
        <f t="shared" si="131"/>
        <v>0</v>
      </c>
      <c r="J651" s="289" t="s">
        <v>209</v>
      </c>
      <c r="K651" s="44"/>
      <c r="L651" s="44"/>
      <c r="M651" s="44"/>
      <c r="N651" s="44"/>
      <c r="O651" s="44"/>
      <c r="P651" s="44"/>
      <c r="Q651" s="44"/>
      <c r="R651" s="44"/>
      <c r="S651" s="262">
        <f t="shared" si="132"/>
        <v>0</v>
      </c>
      <c r="T651" s="266" t="str">
        <f t="shared" si="133"/>
        <v>Economico</v>
      </c>
      <c r="U651">
        <f>VLOOKUP(T651,TABLAS!$J$4:$L$9,3,FALSE)</f>
        <v>1320</v>
      </c>
      <c r="V651">
        <f t="shared" si="142"/>
        <v>2026</v>
      </c>
      <c r="W651" t="str">
        <f>INICIO!$C$28</f>
        <v>2026</v>
      </c>
      <c r="X651" s="268">
        <f t="shared" si="134"/>
        <v>0</v>
      </c>
      <c r="Y651" s="269" t="str">
        <f>IF(X651&lt;TABLAS!$P$18,TABLAS!$Q$18,IF(X651&lt;TABLAS!$P$19,TABLAS!$Q$19,IF(X651&lt;TABLAS!$P$20,TABLAS!$Q$20,IF(X651&lt;TABLAS!$P$21,TABLAS!$Q$21,IF(X651&lt;TABLAS!$P$22,TABLAS!$Q$22,IF(X651&lt;TABLAS!$P$23,TABLAS!$Q$23,IF(X651&lt;TABLAS!$P$24,TABLAS!$Q$24,IF(X651&lt;TABLAS!$P$25,TABLAS!$Q$25,IF(X651&lt;TABLAS!$P$26,TABLAS!$Q$26,IF(X651&lt;TABLAS!$P$27,TABLAS!$Q$27,IF(X651&gt;=TABLAS!$O$28,TABLAS!$Q$28)))))))))))</f>
        <v>0 a 5</v>
      </c>
      <c r="Z651" s="262">
        <f>VLOOKUP(Y651,TABLAS!$J$18:$K$28,2,FALSE)</f>
        <v>1</v>
      </c>
      <c r="AA651" s="274" t="s">
        <v>262</v>
      </c>
      <c r="AB651" s="262">
        <f>VLOOKUP(AA651,TABLAS!$K$34:$L$39,2,FALSE)</f>
        <v>1</v>
      </c>
      <c r="AC651" s="262" t="str">
        <f>INICIO!$C$11</f>
        <v>ZONA 6</v>
      </c>
      <c r="AD651" s="263">
        <f>VLOOKUP(AC651,TABLAS!$V$18:$W$28,2,FALSE)</f>
        <v>1.1000000000000001</v>
      </c>
      <c r="AE651" s="44"/>
      <c r="AF651" s="44"/>
      <c r="AG651" s="279">
        <f t="shared" si="135"/>
        <v>0</v>
      </c>
      <c r="AH651" s="255">
        <f>IF($AG651&lt;TABLAS!$O$4,TABLAS!$P$4,IF($AG651&lt;TABLAS!$O$5,TABLAS!$P$5,IF($AG651&lt;TABLAS!$O$6,TABLAS!$P$6,IF($AG651&gt;TABLAS!$N$7,TABLAS!$P$7))))</f>
        <v>1</v>
      </c>
      <c r="AI651" s="255">
        <f>VLOOKUP($AH651,TABLAS!$P$4:$R$7,3,FALSE)</f>
        <v>3.4999999999999996E-3</v>
      </c>
      <c r="AJ651" s="255">
        <f>VLOOKUP($AH$3,TABLAS!$P$4:$R$7,2,FALSE)</f>
        <v>0</v>
      </c>
      <c r="AK651" s="280">
        <f t="shared" si="136"/>
        <v>-3.4999999999999996E-3</v>
      </c>
      <c r="AL651" s="44"/>
      <c r="AM651" s="44"/>
      <c r="AN651" s="281">
        <f t="shared" si="137"/>
        <v>0</v>
      </c>
      <c r="AO651" s="44"/>
      <c r="AP651" s="235">
        <f t="shared" si="138"/>
        <v>0</v>
      </c>
      <c r="AQ651" s="44"/>
      <c r="AR651" s="282">
        <f t="shared" si="139"/>
        <v>0</v>
      </c>
      <c r="AS651" s="283">
        <f t="shared" si="140"/>
        <v>0</v>
      </c>
      <c r="AT651" s="44"/>
      <c r="AU651" s="44"/>
      <c r="AV651" s="44"/>
      <c r="AW651" s="44"/>
      <c r="AX651" s="44"/>
      <c r="AY651" s="44"/>
      <c r="AZ651" s="44"/>
      <c r="BA651" s="44"/>
      <c r="BB651" s="44"/>
      <c r="BC651" s="44"/>
      <c r="BD651" s="44"/>
      <c r="BE651" s="44"/>
      <c r="BF651" s="44"/>
      <c r="BG651" s="44"/>
      <c r="BH651" s="44"/>
    </row>
    <row r="652" spans="1:60" ht="35.1" customHeight="1" thickBot="1" x14ac:dyDescent="0.45">
      <c r="A652" s="22">
        <f t="shared" si="141"/>
        <v>650</v>
      </c>
      <c r="B652" s="43">
        <f>Hoja2!B659</f>
        <v>0</v>
      </c>
      <c r="C652" s="38">
        <f>Hoja2!P659</f>
        <v>0</v>
      </c>
      <c r="D652" s="39">
        <f>Hoja2!C659</f>
        <v>0</v>
      </c>
      <c r="E652" s="40">
        <f>Hoja4!J659</f>
        <v>0</v>
      </c>
      <c r="F652" s="40">
        <f>Hoja4!N659</f>
        <v>0</v>
      </c>
      <c r="G652" s="40"/>
      <c r="H652" s="40">
        <f t="shared" si="130"/>
        <v>0</v>
      </c>
      <c r="I652" s="40">
        <f t="shared" si="131"/>
        <v>0</v>
      </c>
      <c r="J652" s="290" t="s">
        <v>209</v>
      </c>
      <c r="K652" s="44"/>
      <c r="L652" s="44"/>
      <c r="M652" s="44"/>
      <c r="N652" s="44"/>
      <c r="O652" s="44"/>
      <c r="P652" s="44"/>
      <c r="Q652" s="44"/>
      <c r="R652" s="44"/>
      <c r="S652" s="262">
        <f t="shared" si="132"/>
        <v>0</v>
      </c>
      <c r="T652" s="266" t="str">
        <f t="shared" si="133"/>
        <v>Economico</v>
      </c>
      <c r="U652">
        <f>VLOOKUP(T652,TABLAS!$J$4:$L$9,3,FALSE)</f>
        <v>1320</v>
      </c>
      <c r="V652">
        <f t="shared" si="142"/>
        <v>2026</v>
      </c>
      <c r="W652" t="str">
        <f>INICIO!$C$28</f>
        <v>2026</v>
      </c>
      <c r="X652" s="268">
        <f t="shared" si="134"/>
        <v>0</v>
      </c>
      <c r="Y652" s="269" t="str">
        <f>IF(X652&lt;TABLAS!$P$18,TABLAS!$Q$18,IF(X652&lt;TABLAS!$P$19,TABLAS!$Q$19,IF(X652&lt;TABLAS!$P$20,TABLAS!$Q$20,IF(X652&lt;TABLAS!$P$21,TABLAS!$Q$21,IF(X652&lt;TABLAS!$P$22,TABLAS!$Q$22,IF(X652&lt;TABLAS!$P$23,TABLAS!$Q$23,IF(X652&lt;TABLAS!$P$24,TABLAS!$Q$24,IF(X652&lt;TABLAS!$P$25,TABLAS!$Q$25,IF(X652&lt;TABLAS!$P$26,TABLAS!$Q$26,IF(X652&lt;TABLAS!$P$27,TABLAS!$Q$27,IF(X652&gt;=TABLAS!$O$28,TABLAS!$Q$28)))))))))))</f>
        <v>0 a 5</v>
      </c>
      <c r="Z652" s="262">
        <f>VLOOKUP(Y652,TABLAS!$J$18:$K$28,2,FALSE)</f>
        <v>1</v>
      </c>
      <c r="AA652" s="274" t="s">
        <v>262</v>
      </c>
      <c r="AB652" s="262">
        <f>VLOOKUP(AA652,TABLAS!$K$34:$L$39,2,FALSE)</f>
        <v>1</v>
      </c>
      <c r="AC652" s="262" t="str">
        <f>INICIO!$C$11</f>
        <v>ZONA 6</v>
      </c>
      <c r="AD652" s="263">
        <f>VLOOKUP(AC652,TABLAS!$V$18:$W$28,2,FALSE)</f>
        <v>1.1000000000000001</v>
      </c>
      <c r="AE652" s="44"/>
      <c r="AF652" s="44"/>
      <c r="AG652" s="279">
        <f t="shared" si="135"/>
        <v>0</v>
      </c>
      <c r="AH652" s="255">
        <f>IF($AG652&lt;TABLAS!$O$4,TABLAS!$P$4,IF($AG652&lt;TABLAS!$O$5,TABLAS!$P$5,IF($AG652&lt;TABLAS!$O$6,TABLAS!$P$6,IF($AG652&gt;TABLAS!$N$7,TABLAS!$P$7))))</f>
        <v>1</v>
      </c>
      <c r="AI652" s="255">
        <f>VLOOKUP($AH652,TABLAS!$P$4:$R$7,3,FALSE)</f>
        <v>3.4999999999999996E-3</v>
      </c>
      <c r="AJ652" s="255">
        <f>VLOOKUP($AH$3,TABLAS!$P$4:$R$7,2,FALSE)</f>
        <v>0</v>
      </c>
      <c r="AK652" s="280">
        <f t="shared" si="136"/>
        <v>-3.4999999999999996E-3</v>
      </c>
      <c r="AL652" s="44"/>
      <c r="AM652" s="44"/>
      <c r="AN652" s="281">
        <f t="shared" si="137"/>
        <v>0</v>
      </c>
      <c r="AO652" s="44"/>
      <c r="AP652" s="235">
        <f t="shared" si="138"/>
        <v>0</v>
      </c>
      <c r="AQ652" s="44"/>
      <c r="AR652" s="282">
        <f t="shared" si="139"/>
        <v>0</v>
      </c>
      <c r="AS652" s="283">
        <f t="shared" si="140"/>
        <v>0</v>
      </c>
      <c r="AT652" s="44"/>
      <c r="AU652" s="44"/>
      <c r="AV652" s="44"/>
      <c r="AW652" s="44"/>
      <c r="AX652" s="44"/>
      <c r="AY652" s="44"/>
      <c r="AZ652" s="44"/>
      <c r="BA652" s="44"/>
      <c r="BB652" s="44"/>
      <c r="BC652" s="44"/>
      <c r="BD652" s="44"/>
      <c r="BE652" s="44"/>
      <c r="BF652" s="44"/>
      <c r="BG652" s="44"/>
      <c r="BH652" s="44"/>
    </row>
    <row r="653" spans="1:60" ht="35.1" customHeight="1" thickBot="1" x14ac:dyDescent="0.45">
      <c r="A653" s="41">
        <f t="shared" si="141"/>
        <v>651</v>
      </c>
      <c r="B653" s="42">
        <f>Hoja2!B660</f>
        <v>0</v>
      </c>
      <c r="C653" s="14">
        <f>Hoja2!P660</f>
        <v>0</v>
      </c>
      <c r="D653" s="16">
        <f>Hoja2!C660</f>
        <v>0</v>
      </c>
      <c r="E653" s="15">
        <f>Hoja4!J660</f>
        <v>0</v>
      </c>
      <c r="F653" s="15">
        <f>Hoja4!N660</f>
        <v>0</v>
      </c>
      <c r="G653" s="15"/>
      <c r="H653" s="15">
        <f t="shared" si="130"/>
        <v>0</v>
      </c>
      <c r="I653" s="15">
        <f t="shared" si="131"/>
        <v>0</v>
      </c>
      <c r="J653" s="289" t="s">
        <v>209</v>
      </c>
      <c r="K653" s="44"/>
      <c r="L653" s="44"/>
      <c r="M653" s="44"/>
      <c r="N653" s="44"/>
      <c r="O653" s="44"/>
      <c r="P653" s="44"/>
      <c r="Q653" s="44"/>
      <c r="R653" s="44"/>
      <c r="S653" s="262">
        <f t="shared" si="132"/>
        <v>0</v>
      </c>
      <c r="T653" s="266" t="str">
        <f t="shared" si="133"/>
        <v>Economico</v>
      </c>
      <c r="U653">
        <f>VLOOKUP(T653,TABLAS!$J$4:$L$9,3,FALSE)</f>
        <v>1320</v>
      </c>
      <c r="V653">
        <f t="shared" si="142"/>
        <v>2026</v>
      </c>
      <c r="W653" t="str">
        <f>INICIO!$C$28</f>
        <v>2026</v>
      </c>
      <c r="X653" s="268">
        <f t="shared" si="134"/>
        <v>0</v>
      </c>
      <c r="Y653" s="269" t="str">
        <f>IF(X653&lt;TABLAS!$P$18,TABLAS!$Q$18,IF(X653&lt;TABLAS!$P$19,TABLAS!$Q$19,IF(X653&lt;TABLAS!$P$20,TABLAS!$Q$20,IF(X653&lt;TABLAS!$P$21,TABLAS!$Q$21,IF(X653&lt;TABLAS!$P$22,TABLAS!$Q$22,IF(X653&lt;TABLAS!$P$23,TABLAS!$Q$23,IF(X653&lt;TABLAS!$P$24,TABLAS!$Q$24,IF(X653&lt;TABLAS!$P$25,TABLAS!$Q$25,IF(X653&lt;TABLAS!$P$26,TABLAS!$Q$26,IF(X653&lt;TABLAS!$P$27,TABLAS!$Q$27,IF(X653&gt;=TABLAS!$O$28,TABLAS!$Q$28)))))))))))</f>
        <v>0 a 5</v>
      </c>
      <c r="Z653" s="262">
        <f>VLOOKUP(Y653,TABLAS!$J$18:$K$28,2,FALSE)</f>
        <v>1</v>
      </c>
      <c r="AA653" s="274" t="s">
        <v>262</v>
      </c>
      <c r="AB653" s="262">
        <f>VLOOKUP(AA653,TABLAS!$K$34:$L$39,2,FALSE)</f>
        <v>1</v>
      </c>
      <c r="AC653" s="262" t="str">
        <f>INICIO!$C$11</f>
        <v>ZONA 6</v>
      </c>
      <c r="AD653" s="263">
        <f>VLOOKUP(AC653,TABLAS!$V$18:$W$28,2,FALSE)</f>
        <v>1.1000000000000001</v>
      </c>
      <c r="AE653" s="44"/>
      <c r="AF653" s="44"/>
      <c r="AG653" s="279">
        <f t="shared" si="135"/>
        <v>0</v>
      </c>
      <c r="AH653" s="255">
        <f>IF($AG653&lt;TABLAS!$O$4,TABLAS!$P$4,IF($AG653&lt;TABLAS!$O$5,TABLAS!$P$5,IF($AG653&lt;TABLAS!$O$6,TABLAS!$P$6,IF($AG653&gt;TABLAS!$N$7,TABLAS!$P$7))))</f>
        <v>1</v>
      </c>
      <c r="AI653" s="255">
        <f>VLOOKUP($AH653,TABLAS!$P$4:$R$7,3,FALSE)</f>
        <v>3.4999999999999996E-3</v>
      </c>
      <c r="AJ653" s="255">
        <f>VLOOKUP($AH$3,TABLAS!$P$4:$R$7,2,FALSE)</f>
        <v>0</v>
      </c>
      <c r="AK653" s="280">
        <f t="shared" si="136"/>
        <v>-3.4999999999999996E-3</v>
      </c>
      <c r="AL653" s="44"/>
      <c r="AM653" s="44"/>
      <c r="AN653" s="281">
        <f t="shared" si="137"/>
        <v>0</v>
      </c>
      <c r="AO653" s="44"/>
      <c r="AP653" s="235">
        <f t="shared" si="138"/>
        <v>0</v>
      </c>
      <c r="AQ653" s="44"/>
      <c r="AR653" s="282">
        <f t="shared" si="139"/>
        <v>0</v>
      </c>
      <c r="AS653" s="283">
        <f t="shared" si="140"/>
        <v>0</v>
      </c>
      <c r="AT653" s="44"/>
      <c r="AU653" s="44"/>
      <c r="AV653" s="44"/>
      <c r="AW653" s="44"/>
      <c r="AX653" s="44"/>
      <c r="AY653" s="44"/>
      <c r="AZ653" s="44"/>
      <c r="BA653" s="44"/>
      <c r="BB653" s="44"/>
      <c r="BC653" s="44"/>
      <c r="BD653" s="44"/>
      <c r="BE653" s="44"/>
      <c r="BF653" s="44"/>
      <c r="BG653" s="44"/>
      <c r="BH653" s="44"/>
    </row>
    <row r="654" spans="1:60" ht="35.1" customHeight="1" thickBot="1" x14ac:dyDescent="0.45">
      <c r="A654" s="41">
        <f t="shared" si="141"/>
        <v>652</v>
      </c>
      <c r="B654" s="42">
        <f>Hoja2!B661</f>
        <v>0</v>
      </c>
      <c r="C654" s="14">
        <f>Hoja2!P661</f>
        <v>0</v>
      </c>
      <c r="D654" s="16">
        <f>Hoja2!C661</f>
        <v>0</v>
      </c>
      <c r="E654" s="15">
        <f>Hoja4!J661</f>
        <v>0</v>
      </c>
      <c r="F654" s="15">
        <f>Hoja4!N661</f>
        <v>0</v>
      </c>
      <c r="G654" s="15"/>
      <c r="H654" s="15">
        <f t="shared" si="130"/>
        <v>0</v>
      </c>
      <c r="I654" s="15">
        <f t="shared" si="131"/>
        <v>0</v>
      </c>
      <c r="J654" s="289" t="s">
        <v>209</v>
      </c>
      <c r="K654" s="44"/>
      <c r="L654" s="44"/>
      <c r="M654" s="44"/>
      <c r="N654" s="44"/>
      <c r="O654" s="44"/>
      <c r="P654" s="44"/>
      <c r="Q654" s="44"/>
      <c r="R654" s="44"/>
      <c r="S654" s="262">
        <f t="shared" si="132"/>
        <v>0</v>
      </c>
      <c r="T654" s="266" t="str">
        <f t="shared" si="133"/>
        <v>Economico</v>
      </c>
      <c r="U654">
        <f>VLOOKUP(T654,TABLAS!$J$4:$L$9,3,FALSE)</f>
        <v>1320</v>
      </c>
      <c r="V654">
        <f t="shared" si="142"/>
        <v>2026</v>
      </c>
      <c r="W654" t="str">
        <f>INICIO!$C$28</f>
        <v>2026</v>
      </c>
      <c r="X654" s="268">
        <f t="shared" si="134"/>
        <v>0</v>
      </c>
      <c r="Y654" s="269" t="str">
        <f>IF(X654&lt;TABLAS!$P$18,TABLAS!$Q$18,IF(X654&lt;TABLAS!$P$19,TABLAS!$Q$19,IF(X654&lt;TABLAS!$P$20,TABLAS!$Q$20,IF(X654&lt;TABLAS!$P$21,TABLAS!$Q$21,IF(X654&lt;TABLAS!$P$22,TABLAS!$Q$22,IF(X654&lt;TABLAS!$P$23,TABLAS!$Q$23,IF(X654&lt;TABLAS!$P$24,TABLAS!$Q$24,IF(X654&lt;TABLAS!$P$25,TABLAS!$Q$25,IF(X654&lt;TABLAS!$P$26,TABLAS!$Q$26,IF(X654&lt;TABLAS!$P$27,TABLAS!$Q$27,IF(X654&gt;=TABLAS!$O$28,TABLAS!$Q$28)))))))))))</f>
        <v>0 a 5</v>
      </c>
      <c r="Z654" s="262">
        <f>VLOOKUP(Y654,TABLAS!$J$18:$K$28,2,FALSE)</f>
        <v>1</v>
      </c>
      <c r="AA654" s="274" t="s">
        <v>262</v>
      </c>
      <c r="AB654" s="262">
        <f>VLOOKUP(AA654,TABLAS!$K$34:$L$39,2,FALSE)</f>
        <v>1</v>
      </c>
      <c r="AC654" s="262" t="str">
        <f>INICIO!$C$11</f>
        <v>ZONA 6</v>
      </c>
      <c r="AD654" s="263">
        <f>VLOOKUP(AC654,TABLAS!$V$18:$W$28,2,FALSE)</f>
        <v>1.1000000000000001</v>
      </c>
      <c r="AE654" s="44"/>
      <c r="AF654" s="44"/>
      <c r="AG654" s="279">
        <f t="shared" si="135"/>
        <v>0</v>
      </c>
      <c r="AH654" s="255">
        <f>IF($AG654&lt;TABLAS!$O$4,TABLAS!$P$4,IF($AG654&lt;TABLAS!$O$5,TABLAS!$P$5,IF($AG654&lt;TABLAS!$O$6,TABLAS!$P$6,IF($AG654&gt;TABLAS!$N$7,TABLAS!$P$7))))</f>
        <v>1</v>
      </c>
      <c r="AI654" s="255">
        <f>VLOOKUP($AH654,TABLAS!$P$4:$R$7,3,FALSE)</f>
        <v>3.4999999999999996E-3</v>
      </c>
      <c r="AJ654" s="255">
        <f>VLOOKUP($AH$3,TABLAS!$P$4:$R$7,2,FALSE)</f>
        <v>0</v>
      </c>
      <c r="AK654" s="280">
        <f t="shared" si="136"/>
        <v>-3.4999999999999996E-3</v>
      </c>
      <c r="AL654" s="44"/>
      <c r="AM654" s="44"/>
      <c r="AN654" s="281">
        <f t="shared" si="137"/>
        <v>0</v>
      </c>
      <c r="AO654" s="44"/>
      <c r="AP654" s="235">
        <f t="shared" si="138"/>
        <v>0</v>
      </c>
      <c r="AQ654" s="44"/>
      <c r="AR654" s="282">
        <f t="shared" si="139"/>
        <v>0</v>
      </c>
      <c r="AS654" s="283">
        <f t="shared" si="140"/>
        <v>0</v>
      </c>
      <c r="AT654" s="44"/>
      <c r="AU654" s="44"/>
      <c r="AV654" s="44"/>
      <c r="AW654" s="44"/>
      <c r="AX654" s="44"/>
      <c r="AY654" s="44"/>
      <c r="AZ654" s="44"/>
      <c r="BA654" s="44"/>
      <c r="BB654" s="44"/>
      <c r="BC654" s="44"/>
      <c r="BD654" s="44"/>
      <c r="BE654" s="44"/>
      <c r="BF654" s="44"/>
      <c r="BG654" s="44"/>
      <c r="BH654" s="44"/>
    </row>
    <row r="655" spans="1:60" ht="35.1" customHeight="1" thickBot="1" x14ac:dyDescent="0.45">
      <c r="A655" s="41">
        <f t="shared" si="141"/>
        <v>653</v>
      </c>
      <c r="B655" s="42">
        <f>Hoja2!B662</f>
        <v>0</v>
      </c>
      <c r="C655" s="14">
        <f>Hoja2!P662</f>
        <v>0</v>
      </c>
      <c r="D655" s="16">
        <f>Hoja2!C662</f>
        <v>0</v>
      </c>
      <c r="E655" s="15">
        <f>Hoja4!J662</f>
        <v>0</v>
      </c>
      <c r="F655" s="15">
        <f>Hoja4!N662</f>
        <v>0</v>
      </c>
      <c r="G655" s="15"/>
      <c r="H655" s="15">
        <f t="shared" si="130"/>
        <v>0</v>
      </c>
      <c r="I655" s="15">
        <f t="shared" si="131"/>
        <v>0</v>
      </c>
      <c r="J655" s="289" t="s">
        <v>209</v>
      </c>
      <c r="K655" s="44"/>
      <c r="L655" s="44"/>
      <c r="M655" s="44"/>
      <c r="N655" s="44"/>
      <c r="O655" s="44"/>
      <c r="P655" s="44"/>
      <c r="Q655" s="44"/>
      <c r="R655" s="44"/>
      <c r="S655" s="262">
        <f t="shared" si="132"/>
        <v>0</v>
      </c>
      <c r="T655" s="266" t="str">
        <f t="shared" si="133"/>
        <v>Economico</v>
      </c>
      <c r="U655">
        <f>VLOOKUP(T655,TABLAS!$J$4:$L$9,3,FALSE)</f>
        <v>1320</v>
      </c>
      <c r="V655">
        <f t="shared" si="142"/>
        <v>2026</v>
      </c>
      <c r="W655" t="str">
        <f>INICIO!$C$28</f>
        <v>2026</v>
      </c>
      <c r="X655" s="268">
        <f t="shared" si="134"/>
        <v>0</v>
      </c>
      <c r="Y655" s="269" t="str">
        <f>IF(X655&lt;TABLAS!$P$18,TABLAS!$Q$18,IF(X655&lt;TABLAS!$P$19,TABLAS!$Q$19,IF(X655&lt;TABLAS!$P$20,TABLAS!$Q$20,IF(X655&lt;TABLAS!$P$21,TABLAS!$Q$21,IF(X655&lt;TABLAS!$P$22,TABLAS!$Q$22,IF(X655&lt;TABLAS!$P$23,TABLAS!$Q$23,IF(X655&lt;TABLAS!$P$24,TABLAS!$Q$24,IF(X655&lt;TABLAS!$P$25,TABLAS!$Q$25,IF(X655&lt;TABLAS!$P$26,TABLAS!$Q$26,IF(X655&lt;TABLAS!$P$27,TABLAS!$Q$27,IF(X655&gt;=TABLAS!$O$28,TABLAS!$Q$28)))))))))))</f>
        <v>0 a 5</v>
      </c>
      <c r="Z655" s="262">
        <f>VLOOKUP(Y655,TABLAS!$J$18:$K$28,2,FALSE)</f>
        <v>1</v>
      </c>
      <c r="AA655" s="274" t="s">
        <v>262</v>
      </c>
      <c r="AB655" s="262">
        <f>VLOOKUP(AA655,TABLAS!$K$34:$L$39,2,FALSE)</f>
        <v>1</v>
      </c>
      <c r="AC655" s="262" t="str">
        <f>INICIO!$C$11</f>
        <v>ZONA 6</v>
      </c>
      <c r="AD655" s="263">
        <f>VLOOKUP(AC655,TABLAS!$V$18:$W$28,2,FALSE)</f>
        <v>1.1000000000000001</v>
      </c>
      <c r="AE655" s="44"/>
      <c r="AF655" s="44"/>
      <c r="AG655" s="279">
        <f t="shared" si="135"/>
        <v>0</v>
      </c>
      <c r="AH655" s="255">
        <f>IF($AG655&lt;TABLAS!$O$4,TABLAS!$P$4,IF($AG655&lt;TABLAS!$O$5,TABLAS!$P$5,IF($AG655&lt;TABLAS!$O$6,TABLAS!$P$6,IF($AG655&gt;TABLAS!$N$7,TABLAS!$P$7))))</f>
        <v>1</v>
      </c>
      <c r="AI655" s="255">
        <f>VLOOKUP($AH655,TABLAS!$P$4:$R$7,3,FALSE)</f>
        <v>3.4999999999999996E-3</v>
      </c>
      <c r="AJ655" s="255">
        <f>VLOOKUP($AH$3,TABLAS!$P$4:$R$7,2,FALSE)</f>
        <v>0</v>
      </c>
      <c r="AK655" s="280">
        <f t="shared" si="136"/>
        <v>-3.4999999999999996E-3</v>
      </c>
      <c r="AL655" s="44"/>
      <c r="AM655" s="44"/>
      <c r="AN655" s="281">
        <f t="shared" si="137"/>
        <v>0</v>
      </c>
      <c r="AO655" s="44"/>
      <c r="AP655" s="235">
        <f t="shared" si="138"/>
        <v>0</v>
      </c>
      <c r="AQ655" s="44"/>
      <c r="AR655" s="282">
        <f t="shared" si="139"/>
        <v>0</v>
      </c>
      <c r="AS655" s="283">
        <f t="shared" si="140"/>
        <v>0</v>
      </c>
      <c r="AT655" s="44"/>
      <c r="AU655" s="44"/>
      <c r="AV655" s="44"/>
      <c r="AW655" s="44"/>
      <c r="AX655" s="44"/>
      <c r="AY655" s="44"/>
      <c r="AZ655" s="44"/>
      <c r="BA655" s="44"/>
      <c r="BB655" s="44"/>
      <c r="BC655" s="44"/>
      <c r="BD655" s="44"/>
      <c r="BE655" s="44"/>
      <c r="BF655" s="44"/>
      <c r="BG655" s="44"/>
      <c r="BH655" s="44"/>
    </row>
    <row r="656" spans="1:60" ht="35.1" customHeight="1" thickBot="1" x14ac:dyDescent="0.45">
      <c r="A656" s="41">
        <f t="shared" si="141"/>
        <v>654</v>
      </c>
      <c r="B656" s="42">
        <f>Hoja2!B663</f>
        <v>0</v>
      </c>
      <c r="C656" s="14">
        <f>Hoja2!P663</f>
        <v>0</v>
      </c>
      <c r="D656" s="16">
        <f>Hoja2!C663</f>
        <v>0</v>
      </c>
      <c r="E656" s="15">
        <f>Hoja4!J663</f>
        <v>0</v>
      </c>
      <c r="F656" s="15">
        <f>Hoja4!N663</f>
        <v>0</v>
      </c>
      <c r="G656" s="15"/>
      <c r="H656" s="15">
        <f t="shared" si="130"/>
        <v>0</v>
      </c>
      <c r="I656" s="15">
        <f t="shared" si="131"/>
        <v>0</v>
      </c>
      <c r="J656" s="289" t="s">
        <v>209</v>
      </c>
      <c r="K656" s="44"/>
      <c r="L656" s="44"/>
      <c r="M656" s="44"/>
      <c r="N656" s="44"/>
      <c r="O656" s="44"/>
      <c r="P656" s="44"/>
      <c r="Q656" s="44"/>
      <c r="R656" s="44"/>
      <c r="S656" s="262">
        <f t="shared" si="132"/>
        <v>0</v>
      </c>
      <c r="T656" s="266" t="str">
        <f t="shared" si="133"/>
        <v>Economico</v>
      </c>
      <c r="U656">
        <f>VLOOKUP(T656,TABLAS!$J$4:$L$9,3,FALSE)</f>
        <v>1320</v>
      </c>
      <c r="V656">
        <f t="shared" si="142"/>
        <v>2026</v>
      </c>
      <c r="W656" t="str">
        <f>INICIO!$C$28</f>
        <v>2026</v>
      </c>
      <c r="X656" s="268">
        <f t="shared" si="134"/>
        <v>0</v>
      </c>
      <c r="Y656" s="269" t="str">
        <f>IF(X656&lt;TABLAS!$P$18,TABLAS!$Q$18,IF(X656&lt;TABLAS!$P$19,TABLAS!$Q$19,IF(X656&lt;TABLAS!$P$20,TABLAS!$Q$20,IF(X656&lt;TABLAS!$P$21,TABLAS!$Q$21,IF(X656&lt;TABLAS!$P$22,TABLAS!$Q$22,IF(X656&lt;TABLAS!$P$23,TABLAS!$Q$23,IF(X656&lt;TABLAS!$P$24,TABLAS!$Q$24,IF(X656&lt;TABLAS!$P$25,TABLAS!$Q$25,IF(X656&lt;TABLAS!$P$26,TABLAS!$Q$26,IF(X656&lt;TABLAS!$P$27,TABLAS!$Q$27,IF(X656&gt;=TABLAS!$O$28,TABLAS!$Q$28)))))))))))</f>
        <v>0 a 5</v>
      </c>
      <c r="Z656" s="262">
        <f>VLOOKUP(Y656,TABLAS!$J$18:$K$28,2,FALSE)</f>
        <v>1</v>
      </c>
      <c r="AA656" s="274" t="s">
        <v>262</v>
      </c>
      <c r="AB656" s="262">
        <f>VLOOKUP(AA656,TABLAS!$K$34:$L$39,2,FALSE)</f>
        <v>1</v>
      </c>
      <c r="AC656" s="262" t="str">
        <f>INICIO!$C$11</f>
        <v>ZONA 6</v>
      </c>
      <c r="AD656" s="263">
        <f>VLOOKUP(AC656,TABLAS!$V$18:$W$28,2,FALSE)</f>
        <v>1.1000000000000001</v>
      </c>
      <c r="AE656" s="44"/>
      <c r="AF656" s="44"/>
      <c r="AG656" s="279">
        <f t="shared" si="135"/>
        <v>0</v>
      </c>
      <c r="AH656" s="255">
        <f>IF($AG656&lt;TABLAS!$O$4,TABLAS!$P$4,IF($AG656&lt;TABLAS!$O$5,TABLAS!$P$5,IF($AG656&lt;TABLAS!$O$6,TABLAS!$P$6,IF($AG656&gt;TABLAS!$N$7,TABLAS!$P$7))))</f>
        <v>1</v>
      </c>
      <c r="AI656" s="255">
        <f>VLOOKUP($AH656,TABLAS!$P$4:$R$7,3,FALSE)</f>
        <v>3.4999999999999996E-3</v>
      </c>
      <c r="AJ656" s="255">
        <f>VLOOKUP($AH$3,TABLAS!$P$4:$R$7,2,FALSE)</f>
        <v>0</v>
      </c>
      <c r="AK656" s="280">
        <f t="shared" si="136"/>
        <v>-3.4999999999999996E-3</v>
      </c>
      <c r="AL656" s="44"/>
      <c r="AM656" s="44"/>
      <c r="AN656" s="281">
        <f t="shared" si="137"/>
        <v>0</v>
      </c>
      <c r="AO656" s="44"/>
      <c r="AP656" s="235">
        <f t="shared" si="138"/>
        <v>0</v>
      </c>
      <c r="AQ656" s="44"/>
      <c r="AR656" s="282">
        <f t="shared" si="139"/>
        <v>0</v>
      </c>
      <c r="AS656" s="283">
        <f t="shared" si="140"/>
        <v>0</v>
      </c>
      <c r="AT656" s="44"/>
      <c r="AU656" s="44"/>
      <c r="AV656" s="44"/>
      <c r="AW656" s="44"/>
      <c r="AX656" s="44"/>
      <c r="AY656" s="44"/>
      <c r="AZ656" s="44"/>
      <c r="BA656" s="44"/>
      <c r="BB656" s="44"/>
      <c r="BC656" s="44"/>
      <c r="BD656" s="44"/>
      <c r="BE656" s="44"/>
      <c r="BF656" s="44"/>
      <c r="BG656" s="44"/>
      <c r="BH656" s="44"/>
    </row>
    <row r="657" spans="1:60" ht="35.1" customHeight="1" thickBot="1" x14ac:dyDescent="0.45">
      <c r="A657" s="22">
        <f t="shared" si="141"/>
        <v>655</v>
      </c>
      <c r="B657" s="43">
        <f>Hoja2!B664</f>
        <v>0</v>
      </c>
      <c r="C657" s="38">
        <f>Hoja2!P664</f>
        <v>0</v>
      </c>
      <c r="D657" s="39">
        <f>Hoja2!C664</f>
        <v>0</v>
      </c>
      <c r="E657" s="40">
        <f>Hoja4!J664</f>
        <v>0</v>
      </c>
      <c r="F657" s="40">
        <f>Hoja4!N664</f>
        <v>0</v>
      </c>
      <c r="G657" s="40"/>
      <c r="H657" s="40">
        <f t="shared" si="130"/>
        <v>0</v>
      </c>
      <c r="I657" s="40">
        <f t="shared" si="131"/>
        <v>0</v>
      </c>
      <c r="J657" s="290" t="s">
        <v>209</v>
      </c>
      <c r="K657" s="44"/>
      <c r="L657" s="44"/>
      <c r="M657" s="44"/>
      <c r="N657" s="44"/>
      <c r="O657" s="44"/>
      <c r="P657" s="44"/>
      <c r="Q657" s="44"/>
      <c r="R657" s="44"/>
      <c r="S657" s="262">
        <f t="shared" si="132"/>
        <v>0</v>
      </c>
      <c r="T657" s="266" t="str">
        <f t="shared" si="133"/>
        <v>Economico</v>
      </c>
      <c r="U657">
        <f>VLOOKUP(T657,TABLAS!$J$4:$L$9,3,FALSE)</f>
        <v>1320</v>
      </c>
      <c r="V657">
        <f t="shared" si="142"/>
        <v>2026</v>
      </c>
      <c r="W657" t="str">
        <f>INICIO!$C$28</f>
        <v>2026</v>
      </c>
      <c r="X657" s="268">
        <f t="shared" si="134"/>
        <v>0</v>
      </c>
      <c r="Y657" s="269" t="str">
        <f>IF(X657&lt;TABLAS!$P$18,TABLAS!$Q$18,IF(X657&lt;TABLAS!$P$19,TABLAS!$Q$19,IF(X657&lt;TABLAS!$P$20,TABLAS!$Q$20,IF(X657&lt;TABLAS!$P$21,TABLAS!$Q$21,IF(X657&lt;TABLAS!$P$22,TABLAS!$Q$22,IF(X657&lt;TABLAS!$P$23,TABLAS!$Q$23,IF(X657&lt;TABLAS!$P$24,TABLAS!$Q$24,IF(X657&lt;TABLAS!$P$25,TABLAS!$Q$25,IF(X657&lt;TABLAS!$P$26,TABLAS!$Q$26,IF(X657&lt;TABLAS!$P$27,TABLAS!$Q$27,IF(X657&gt;=TABLAS!$O$28,TABLAS!$Q$28)))))))))))</f>
        <v>0 a 5</v>
      </c>
      <c r="Z657" s="262">
        <f>VLOOKUP(Y657,TABLAS!$J$18:$K$28,2,FALSE)</f>
        <v>1</v>
      </c>
      <c r="AA657" s="274" t="s">
        <v>262</v>
      </c>
      <c r="AB657" s="262">
        <f>VLOOKUP(AA657,TABLAS!$K$34:$L$39,2,FALSE)</f>
        <v>1</v>
      </c>
      <c r="AC657" s="262" t="str">
        <f>INICIO!$C$11</f>
        <v>ZONA 6</v>
      </c>
      <c r="AD657" s="263">
        <f>VLOOKUP(AC657,TABLAS!$V$18:$W$28,2,FALSE)</f>
        <v>1.1000000000000001</v>
      </c>
      <c r="AE657" s="44"/>
      <c r="AF657" s="44"/>
      <c r="AG657" s="279">
        <f t="shared" si="135"/>
        <v>0</v>
      </c>
      <c r="AH657" s="255">
        <f>IF($AG657&lt;TABLAS!$O$4,TABLAS!$P$4,IF($AG657&lt;TABLAS!$O$5,TABLAS!$P$5,IF($AG657&lt;TABLAS!$O$6,TABLAS!$P$6,IF($AG657&gt;TABLAS!$N$7,TABLAS!$P$7))))</f>
        <v>1</v>
      </c>
      <c r="AI657" s="255">
        <f>VLOOKUP($AH657,TABLAS!$P$4:$R$7,3,FALSE)</f>
        <v>3.4999999999999996E-3</v>
      </c>
      <c r="AJ657" s="255">
        <f>VLOOKUP($AH$3,TABLAS!$P$4:$R$7,2,FALSE)</f>
        <v>0</v>
      </c>
      <c r="AK657" s="280">
        <f t="shared" si="136"/>
        <v>-3.4999999999999996E-3</v>
      </c>
      <c r="AL657" s="44"/>
      <c r="AM657" s="44"/>
      <c r="AN657" s="281">
        <f t="shared" si="137"/>
        <v>0</v>
      </c>
      <c r="AO657" s="44"/>
      <c r="AP657" s="235">
        <f t="shared" si="138"/>
        <v>0</v>
      </c>
      <c r="AQ657" s="44"/>
      <c r="AR657" s="282">
        <f t="shared" si="139"/>
        <v>0</v>
      </c>
      <c r="AS657" s="283">
        <f t="shared" si="140"/>
        <v>0</v>
      </c>
      <c r="AT657" s="44"/>
      <c r="AU657" s="44"/>
      <c r="AV657" s="44"/>
      <c r="AW657" s="44"/>
      <c r="AX657" s="44"/>
      <c r="AY657" s="44"/>
      <c r="AZ657" s="44"/>
      <c r="BA657" s="44"/>
      <c r="BB657" s="44"/>
      <c r="BC657" s="44"/>
      <c r="BD657" s="44"/>
      <c r="BE657" s="44"/>
      <c r="BF657" s="44"/>
      <c r="BG657" s="44"/>
      <c r="BH657" s="44"/>
    </row>
    <row r="658" spans="1:60" ht="35.1" customHeight="1" thickBot="1" x14ac:dyDescent="0.45">
      <c r="A658" s="41">
        <f t="shared" si="141"/>
        <v>656</v>
      </c>
      <c r="B658" s="42">
        <f>Hoja2!B665</f>
        <v>0</v>
      </c>
      <c r="C658" s="14">
        <f>Hoja2!P665</f>
        <v>0</v>
      </c>
      <c r="D658" s="16">
        <f>Hoja2!C665</f>
        <v>0</v>
      </c>
      <c r="E658" s="15">
        <f>Hoja4!J665</f>
        <v>0</v>
      </c>
      <c r="F658" s="15">
        <f>Hoja4!N665</f>
        <v>0</v>
      </c>
      <c r="G658" s="15"/>
      <c r="H658" s="15">
        <f t="shared" si="130"/>
        <v>0</v>
      </c>
      <c r="I658" s="15">
        <f t="shared" si="131"/>
        <v>0</v>
      </c>
      <c r="J658" s="289" t="s">
        <v>209</v>
      </c>
      <c r="K658" s="44"/>
      <c r="L658" s="44"/>
      <c r="M658" s="44"/>
      <c r="N658" s="44"/>
      <c r="O658" s="44"/>
      <c r="P658" s="44"/>
      <c r="Q658" s="44"/>
      <c r="R658" s="44"/>
      <c r="S658" s="262">
        <f t="shared" si="132"/>
        <v>0</v>
      </c>
      <c r="T658" s="266" t="str">
        <f t="shared" si="133"/>
        <v>Economico</v>
      </c>
      <c r="U658">
        <f>VLOOKUP(T658,TABLAS!$J$4:$L$9,3,FALSE)</f>
        <v>1320</v>
      </c>
      <c r="V658">
        <f t="shared" si="142"/>
        <v>2026</v>
      </c>
      <c r="W658" t="str">
        <f>INICIO!$C$28</f>
        <v>2026</v>
      </c>
      <c r="X658" s="268">
        <f t="shared" si="134"/>
        <v>0</v>
      </c>
      <c r="Y658" s="269" t="str">
        <f>IF(X658&lt;TABLAS!$P$18,TABLAS!$Q$18,IF(X658&lt;TABLAS!$P$19,TABLAS!$Q$19,IF(X658&lt;TABLAS!$P$20,TABLAS!$Q$20,IF(X658&lt;TABLAS!$P$21,TABLAS!$Q$21,IF(X658&lt;TABLAS!$P$22,TABLAS!$Q$22,IF(X658&lt;TABLAS!$P$23,TABLAS!$Q$23,IF(X658&lt;TABLAS!$P$24,TABLAS!$Q$24,IF(X658&lt;TABLAS!$P$25,TABLAS!$Q$25,IF(X658&lt;TABLAS!$P$26,TABLAS!$Q$26,IF(X658&lt;TABLAS!$P$27,TABLAS!$Q$27,IF(X658&gt;=TABLAS!$O$28,TABLAS!$Q$28)))))))))))</f>
        <v>0 a 5</v>
      </c>
      <c r="Z658" s="262">
        <f>VLOOKUP(Y658,TABLAS!$J$18:$K$28,2,FALSE)</f>
        <v>1</v>
      </c>
      <c r="AA658" s="274" t="s">
        <v>262</v>
      </c>
      <c r="AB658" s="262">
        <f>VLOOKUP(AA658,TABLAS!$K$34:$L$39,2,FALSE)</f>
        <v>1</v>
      </c>
      <c r="AC658" s="262" t="str">
        <f>INICIO!$C$11</f>
        <v>ZONA 6</v>
      </c>
      <c r="AD658" s="263">
        <f>VLOOKUP(AC658,TABLAS!$V$18:$W$28,2,FALSE)</f>
        <v>1.1000000000000001</v>
      </c>
      <c r="AE658" s="44"/>
      <c r="AF658" s="44"/>
      <c r="AG658" s="279">
        <f t="shared" si="135"/>
        <v>0</v>
      </c>
      <c r="AH658" s="255">
        <f>IF($AG658&lt;TABLAS!$O$4,TABLAS!$P$4,IF($AG658&lt;TABLAS!$O$5,TABLAS!$P$5,IF($AG658&lt;TABLAS!$O$6,TABLAS!$P$6,IF($AG658&gt;TABLAS!$N$7,TABLAS!$P$7))))</f>
        <v>1</v>
      </c>
      <c r="AI658" s="255">
        <f>VLOOKUP($AH658,TABLAS!$P$4:$R$7,3,FALSE)</f>
        <v>3.4999999999999996E-3</v>
      </c>
      <c r="AJ658" s="255">
        <f>VLOOKUP($AH$3,TABLAS!$P$4:$R$7,2,FALSE)</f>
        <v>0</v>
      </c>
      <c r="AK658" s="280">
        <f t="shared" si="136"/>
        <v>-3.4999999999999996E-3</v>
      </c>
      <c r="AL658" s="44"/>
      <c r="AM658" s="44"/>
      <c r="AN658" s="281">
        <f t="shared" si="137"/>
        <v>0</v>
      </c>
      <c r="AO658" s="44"/>
      <c r="AP658" s="235">
        <f t="shared" si="138"/>
        <v>0</v>
      </c>
      <c r="AQ658" s="44"/>
      <c r="AR658" s="282">
        <f t="shared" si="139"/>
        <v>0</v>
      </c>
      <c r="AS658" s="283">
        <f t="shared" si="140"/>
        <v>0</v>
      </c>
      <c r="AT658" s="44"/>
      <c r="AU658" s="44"/>
      <c r="AV658" s="44"/>
      <c r="AW658" s="44"/>
      <c r="AX658" s="44"/>
      <c r="AY658" s="44"/>
      <c r="AZ658" s="44"/>
      <c r="BA658" s="44"/>
      <c r="BB658" s="44"/>
      <c r="BC658" s="44"/>
      <c r="BD658" s="44"/>
      <c r="BE658" s="44"/>
      <c r="BF658" s="44"/>
      <c r="BG658" s="44"/>
      <c r="BH658" s="44"/>
    </row>
    <row r="659" spans="1:60" ht="35.1" customHeight="1" thickBot="1" x14ac:dyDescent="0.45">
      <c r="A659" s="41">
        <f t="shared" si="141"/>
        <v>657</v>
      </c>
      <c r="B659" s="42">
        <f>Hoja2!B666</f>
        <v>0</v>
      </c>
      <c r="C659" s="14">
        <f>Hoja2!P666</f>
        <v>0</v>
      </c>
      <c r="D659" s="16">
        <f>Hoja2!C666</f>
        <v>0</v>
      </c>
      <c r="E659" s="15">
        <f>Hoja4!J666</f>
        <v>0</v>
      </c>
      <c r="F659" s="15">
        <f>Hoja4!N666</f>
        <v>0</v>
      </c>
      <c r="G659" s="15"/>
      <c r="H659" s="15">
        <f t="shared" si="130"/>
        <v>0</v>
      </c>
      <c r="I659" s="15">
        <f t="shared" si="131"/>
        <v>0</v>
      </c>
      <c r="J659" s="289" t="s">
        <v>209</v>
      </c>
      <c r="K659" s="44"/>
      <c r="L659" s="44"/>
      <c r="M659" s="44"/>
      <c r="N659" s="44"/>
      <c r="O659" s="44"/>
      <c r="P659" s="44"/>
      <c r="Q659" s="44"/>
      <c r="R659" s="44"/>
      <c r="S659" s="262">
        <f t="shared" si="132"/>
        <v>0</v>
      </c>
      <c r="T659" s="266" t="str">
        <f t="shared" si="133"/>
        <v>Economico</v>
      </c>
      <c r="U659">
        <f>VLOOKUP(T659,TABLAS!$J$4:$L$9,3,FALSE)</f>
        <v>1320</v>
      </c>
      <c r="V659">
        <f t="shared" si="142"/>
        <v>2026</v>
      </c>
      <c r="W659" t="str">
        <f>INICIO!$C$28</f>
        <v>2026</v>
      </c>
      <c r="X659" s="268">
        <f t="shared" si="134"/>
        <v>0</v>
      </c>
      <c r="Y659" s="269" t="str">
        <f>IF(X659&lt;TABLAS!$P$18,TABLAS!$Q$18,IF(X659&lt;TABLAS!$P$19,TABLAS!$Q$19,IF(X659&lt;TABLAS!$P$20,TABLAS!$Q$20,IF(X659&lt;TABLAS!$P$21,TABLAS!$Q$21,IF(X659&lt;TABLAS!$P$22,TABLAS!$Q$22,IF(X659&lt;TABLAS!$P$23,TABLAS!$Q$23,IF(X659&lt;TABLAS!$P$24,TABLAS!$Q$24,IF(X659&lt;TABLAS!$P$25,TABLAS!$Q$25,IF(X659&lt;TABLAS!$P$26,TABLAS!$Q$26,IF(X659&lt;TABLAS!$P$27,TABLAS!$Q$27,IF(X659&gt;=TABLAS!$O$28,TABLAS!$Q$28)))))))))))</f>
        <v>0 a 5</v>
      </c>
      <c r="Z659" s="262">
        <f>VLOOKUP(Y659,TABLAS!$J$18:$K$28,2,FALSE)</f>
        <v>1</v>
      </c>
      <c r="AA659" s="274" t="s">
        <v>262</v>
      </c>
      <c r="AB659" s="262">
        <f>VLOOKUP(AA659,TABLAS!$K$34:$L$39,2,FALSE)</f>
        <v>1</v>
      </c>
      <c r="AC659" s="262" t="str">
        <f>INICIO!$C$11</f>
        <v>ZONA 6</v>
      </c>
      <c r="AD659" s="263">
        <f>VLOOKUP(AC659,TABLAS!$V$18:$W$28,2,FALSE)</f>
        <v>1.1000000000000001</v>
      </c>
      <c r="AE659" s="44"/>
      <c r="AF659" s="44"/>
      <c r="AG659" s="279">
        <f t="shared" si="135"/>
        <v>0</v>
      </c>
      <c r="AH659" s="255">
        <f>IF($AG659&lt;TABLAS!$O$4,TABLAS!$P$4,IF($AG659&lt;TABLAS!$O$5,TABLAS!$P$5,IF($AG659&lt;TABLAS!$O$6,TABLAS!$P$6,IF($AG659&gt;TABLAS!$N$7,TABLAS!$P$7))))</f>
        <v>1</v>
      </c>
      <c r="AI659" s="255">
        <f>VLOOKUP($AH659,TABLAS!$P$4:$R$7,3,FALSE)</f>
        <v>3.4999999999999996E-3</v>
      </c>
      <c r="AJ659" s="255">
        <f>VLOOKUP($AH$3,TABLAS!$P$4:$R$7,2,FALSE)</f>
        <v>0</v>
      </c>
      <c r="AK659" s="280">
        <f t="shared" si="136"/>
        <v>-3.4999999999999996E-3</v>
      </c>
      <c r="AL659" s="44"/>
      <c r="AM659" s="44"/>
      <c r="AN659" s="281">
        <f t="shared" si="137"/>
        <v>0</v>
      </c>
      <c r="AO659" s="44"/>
      <c r="AP659" s="235">
        <f t="shared" si="138"/>
        <v>0</v>
      </c>
      <c r="AQ659" s="44"/>
      <c r="AR659" s="282">
        <f t="shared" si="139"/>
        <v>0</v>
      </c>
      <c r="AS659" s="283">
        <f t="shared" si="140"/>
        <v>0</v>
      </c>
      <c r="AT659" s="44"/>
      <c r="AU659" s="44"/>
      <c r="AV659" s="44"/>
      <c r="AW659" s="44"/>
      <c r="AX659" s="44"/>
      <c r="AY659" s="44"/>
      <c r="AZ659" s="44"/>
      <c r="BA659" s="44"/>
      <c r="BB659" s="44"/>
      <c r="BC659" s="44"/>
      <c r="BD659" s="44"/>
      <c r="BE659" s="44"/>
      <c r="BF659" s="44"/>
      <c r="BG659" s="44"/>
      <c r="BH659" s="44"/>
    </row>
    <row r="660" spans="1:60" ht="35.1" customHeight="1" thickBot="1" x14ac:dyDescent="0.45">
      <c r="A660" s="41">
        <f t="shared" si="141"/>
        <v>658</v>
      </c>
      <c r="B660" s="42">
        <f>Hoja2!B667</f>
        <v>0</v>
      </c>
      <c r="C660" s="14">
        <f>Hoja2!P667</f>
        <v>0</v>
      </c>
      <c r="D660" s="16">
        <f>Hoja2!C667</f>
        <v>0</v>
      </c>
      <c r="E660" s="15">
        <f>Hoja4!J667</f>
        <v>0</v>
      </c>
      <c r="F660" s="15">
        <f>Hoja4!N667</f>
        <v>0</v>
      </c>
      <c r="G660" s="15"/>
      <c r="H660" s="15">
        <f t="shared" si="130"/>
        <v>0</v>
      </c>
      <c r="I660" s="15">
        <f t="shared" si="131"/>
        <v>0</v>
      </c>
      <c r="J660" s="289" t="s">
        <v>209</v>
      </c>
      <c r="K660" s="44"/>
      <c r="L660" s="44"/>
      <c r="M660" s="44"/>
      <c r="N660" s="44"/>
      <c r="O660" s="44"/>
      <c r="P660" s="44"/>
      <c r="Q660" s="44"/>
      <c r="R660" s="44"/>
      <c r="S660" s="262">
        <f t="shared" si="132"/>
        <v>0</v>
      </c>
      <c r="T660" s="266" t="str">
        <f t="shared" si="133"/>
        <v>Economico</v>
      </c>
      <c r="U660">
        <f>VLOOKUP(T660,TABLAS!$J$4:$L$9,3,FALSE)</f>
        <v>1320</v>
      </c>
      <c r="V660">
        <f t="shared" si="142"/>
        <v>2026</v>
      </c>
      <c r="W660" t="str">
        <f>INICIO!$C$28</f>
        <v>2026</v>
      </c>
      <c r="X660" s="268">
        <f t="shared" si="134"/>
        <v>0</v>
      </c>
      <c r="Y660" s="269" t="str">
        <f>IF(X660&lt;TABLAS!$P$18,TABLAS!$Q$18,IF(X660&lt;TABLAS!$P$19,TABLAS!$Q$19,IF(X660&lt;TABLAS!$P$20,TABLAS!$Q$20,IF(X660&lt;TABLAS!$P$21,TABLAS!$Q$21,IF(X660&lt;TABLAS!$P$22,TABLAS!$Q$22,IF(X660&lt;TABLAS!$P$23,TABLAS!$Q$23,IF(X660&lt;TABLAS!$P$24,TABLAS!$Q$24,IF(X660&lt;TABLAS!$P$25,TABLAS!$Q$25,IF(X660&lt;TABLAS!$P$26,TABLAS!$Q$26,IF(X660&lt;TABLAS!$P$27,TABLAS!$Q$27,IF(X660&gt;=TABLAS!$O$28,TABLAS!$Q$28)))))))))))</f>
        <v>0 a 5</v>
      </c>
      <c r="Z660" s="262">
        <f>VLOOKUP(Y660,TABLAS!$J$18:$K$28,2,FALSE)</f>
        <v>1</v>
      </c>
      <c r="AA660" s="274" t="s">
        <v>262</v>
      </c>
      <c r="AB660" s="262">
        <f>VLOOKUP(AA660,TABLAS!$K$34:$L$39,2,FALSE)</f>
        <v>1</v>
      </c>
      <c r="AC660" s="262" t="str">
        <f>INICIO!$C$11</f>
        <v>ZONA 6</v>
      </c>
      <c r="AD660" s="263">
        <f>VLOOKUP(AC660,TABLAS!$V$18:$W$28,2,FALSE)</f>
        <v>1.1000000000000001</v>
      </c>
      <c r="AE660" s="44"/>
      <c r="AF660" s="44"/>
      <c r="AG660" s="279">
        <f t="shared" si="135"/>
        <v>0</v>
      </c>
      <c r="AH660" s="255">
        <f>IF($AG660&lt;TABLAS!$O$4,TABLAS!$P$4,IF($AG660&lt;TABLAS!$O$5,TABLAS!$P$5,IF($AG660&lt;TABLAS!$O$6,TABLAS!$P$6,IF($AG660&gt;TABLAS!$N$7,TABLAS!$P$7))))</f>
        <v>1</v>
      </c>
      <c r="AI660" s="255">
        <f>VLOOKUP($AH660,TABLAS!$P$4:$R$7,3,FALSE)</f>
        <v>3.4999999999999996E-3</v>
      </c>
      <c r="AJ660" s="255">
        <f>VLOOKUP($AH$3,TABLAS!$P$4:$R$7,2,FALSE)</f>
        <v>0</v>
      </c>
      <c r="AK660" s="280">
        <f t="shared" si="136"/>
        <v>-3.4999999999999996E-3</v>
      </c>
      <c r="AL660" s="44"/>
      <c r="AM660" s="44"/>
      <c r="AN660" s="281">
        <f t="shared" si="137"/>
        <v>0</v>
      </c>
      <c r="AO660" s="44"/>
      <c r="AP660" s="235">
        <f t="shared" si="138"/>
        <v>0</v>
      </c>
      <c r="AQ660" s="44"/>
      <c r="AR660" s="282">
        <f t="shared" si="139"/>
        <v>0</v>
      </c>
      <c r="AS660" s="283">
        <f t="shared" si="140"/>
        <v>0</v>
      </c>
      <c r="AT660" s="44"/>
      <c r="AU660" s="44"/>
      <c r="AV660" s="44"/>
      <c r="AW660" s="44"/>
      <c r="AX660" s="44"/>
      <c r="AY660" s="44"/>
      <c r="AZ660" s="44"/>
      <c r="BA660" s="44"/>
      <c r="BB660" s="44"/>
      <c r="BC660" s="44"/>
      <c r="BD660" s="44"/>
      <c r="BE660" s="44"/>
      <c r="BF660" s="44"/>
      <c r="BG660" s="44"/>
      <c r="BH660" s="44"/>
    </row>
    <row r="661" spans="1:60" ht="35.1" customHeight="1" thickBot="1" x14ac:dyDescent="0.45">
      <c r="A661" s="41">
        <f t="shared" si="141"/>
        <v>659</v>
      </c>
      <c r="B661" s="42">
        <f>Hoja2!B668</f>
        <v>0</v>
      </c>
      <c r="C661" s="14">
        <f>Hoja2!P668</f>
        <v>0</v>
      </c>
      <c r="D661" s="16">
        <f>Hoja2!C668</f>
        <v>0</v>
      </c>
      <c r="E661" s="15">
        <f>Hoja4!J668</f>
        <v>0</v>
      </c>
      <c r="F661" s="15">
        <f>Hoja4!N668</f>
        <v>0</v>
      </c>
      <c r="G661" s="15"/>
      <c r="H661" s="15">
        <f t="shared" si="130"/>
        <v>0</v>
      </c>
      <c r="I661" s="15">
        <f t="shared" si="131"/>
        <v>0</v>
      </c>
      <c r="J661" s="289" t="s">
        <v>209</v>
      </c>
      <c r="K661" s="44"/>
      <c r="L661" s="44"/>
      <c r="M661" s="44"/>
      <c r="N661" s="44"/>
      <c r="O661" s="44"/>
      <c r="P661" s="44"/>
      <c r="Q661" s="44"/>
      <c r="R661" s="44"/>
      <c r="S661" s="262">
        <f t="shared" si="132"/>
        <v>0</v>
      </c>
      <c r="T661" s="266" t="str">
        <f t="shared" si="133"/>
        <v>Economico</v>
      </c>
      <c r="U661">
        <f>VLOOKUP(T661,TABLAS!$J$4:$L$9,3,FALSE)</f>
        <v>1320</v>
      </c>
      <c r="V661">
        <f t="shared" si="142"/>
        <v>2026</v>
      </c>
      <c r="W661" t="str">
        <f>INICIO!$C$28</f>
        <v>2026</v>
      </c>
      <c r="X661" s="268">
        <f t="shared" si="134"/>
        <v>0</v>
      </c>
      <c r="Y661" s="269" t="str">
        <f>IF(X661&lt;TABLAS!$P$18,TABLAS!$Q$18,IF(X661&lt;TABLAS!$P$19,TABLAS!$Q$19,IF(X661&lt;TABLAS!$P$20,TABLAS!$Q$20,IF(X661&lt;TABLAS!$P$21,TABLAS!$Q$21,IF(X661&lt;TABLAS!$P$22,TABLAS!$Q$22,IF(X661&lt;TABLAS!$P$23,TABLAS!$Q$23,IF(X661&lt;TABLAS!$P$24,TABLAS!$Q$24,IF(X661&lt;TABLAS!$P$25,TABLAS!$Q$25,IF(X661&lt;TABLAS!$P$26,TABLAS!$Q$26,IF(X661&lt;TABLAS!$P$27,TABLAS!$Q$27,IF(X661&gt;=TABLAS!$O$28,TABLAS!$Q$28)))))))))))</f>
        <v>0 a 5</v>
      </c>
      <c r="Z661" s="262">
        <f>VLOOKUP(Y661,TABLAS!$J$18:$K$28,2,FALSE)</f>
        <v>1</v>
      </c>
      <c r="AA661" s="274" t="s">
        <v>262</v>
      </c>
      <c r="AB661" s="262">
        <f>VLOOKUP(AA661,TABLAS!$K$34:$L$39,2,FALSE)</f>
        <v>1</v>
      </c>
      <c r="AC661" s="262" t="str">
        <f>INICIO!$C$11</f>
        <v>ZONA 6</v>
      </c>
      <c r="AD661" s="263">
        <f>VLOOKUP(AC661,TABLAS!$V$18:$W$28,2,FALSE)</f>
        <v>1.1000000000000001</v>
      </c>
      <c r="AE661" s="44"/>
      <c r="AF661" s="44"/>
      <c r="AG661" s="279">
        <f t="shared" si="135"/>
        <v>0</v>
      </c>
      <c r="AH661" s="255">
        <f>IF($AG661&lt;TABLAS!$O$4,TABLAS!$P$4,IF($AG661&lt;TABLAS!$O$5,TABLAS!$P$5,IF($AG661&lt;TABLAS!$O$6,TABLAS!$P$6,IF($AG661&gt;TABLAS!$N$7,TABLAS!$P$7))))</f>
        <v>1</v>
      </c>
      <c r="AI661" s="255">
        <f>VLOOKUP($AH661,TABLAS!$P$4:$R$7,3,FALSE)</f>
        <v>3.4999999999999996E-3</v>
      </c>
      <c r="AJ661" s="255">
        <f>VLOOKUP($AH$3,TABLAS!$P$4:$R$7,2,FALSE)</f>
        <v>0</v>
      </c>
      <c r="AK661" s="280">
        <f t="shared" si="136"/>
        <v>-3.4999999999999996E-3</v>
      </c>
      <c r="AL661" s="44"/>
      <c r="AM661" s="44"/>
      <c r="AN661" s="281">
        <f t="shared" si="137"/>
        <v>0</v>
      </c>
      <c r="AO661" s="44"/>
      <c r="AP661" s="235">
        <f t="shared" si="138"/>
        <v>0</v>
      </c>
      <c r="AQ661" s="44"/>
      <c r="AR661" s="282">
        <f t="shared" si="139"/>
        <v>0</v>
      </c>
      <c r="AS661" s="283">
        <f t="shared" si="140"/>
        <v>0</v>
      </c>
      <c r="AT661" s="44"/>
      <c r="AU661" s="44"/>
      <c r="AV661" s="44"/>
      <c r="AW661" s="44"/>
      <c r="AX661" s="44"/>
      <c r="AY661" s="44"/>
      <c r="AZ661" s="44"/>
      <c r="BA661" s="44"/>
      <c r="BB661" s="44"/>
      <c r="BC661" s="44"/>
      <c r="BD661" s="44"/>
      <c r="BE661" s="44"/>
      <c r="BF661" s="44"/>
      <c r="BG661" s="44"/>
      <c r="BH661" s="44"/>
    </row>
    <row r="662" spans="1:60" ht="35.1" customHeight="1" thickBot="1" x14ac:dyDescent="0.45">
      <c r="A662" s="22">
        <f t="shared" si="141"/>
        <v>660</v>
      </c>
      <c r="B662" s="43">
        <f>Hoja2!B669</f>
        <v>0</v>
      </c>
      <c r="C662" s="38">
        <f>Hoja2!P669</f>
        <v>0</v>
      </c>
      <c r="D662" s="39">
        <f>Hoja2!C669</f>
        <v>0</v>
      </c>
      <c r="E662" s="40">
        <f>Hoja4!J669</f>
        <v>0</v>
      </c>
      <c r="F662" s="40">
        <f>Hoja4!N669</f>
        <v>0</v>
      </c>
      <c r="G662" s="40"/>
      <c r="H662" s="40">
        <f t="shared" si="130"/>
        <v>0</v>
      </c>
      <c r="I662" s="40">
        <f t="shared" si="131"/>
        <v>0</v>
      </c>
      <c r="J662" s="290" t="s">
        <v>209</v>
      </c>
      <c r="K662" s="44"/>
      <c r="L662" s="44"/>
      <c r="M662" s="44"/>
      <c r="N662" s="44"/>
      <c r="O662" s="44"/>
      <c r="P662" s="44"/>
      <c r="Q662" s="44"/>
      <c r="R662" s="44"/>
      <c r="S662" s="262">
        <f t="shared" si="132"/>
        <v>0</v>
      </c>
      <c r="T662" s="266" t="str">
        <f t="shared" si="133"/>
        <v>Economico</v>
      </c>
      <c r="U662">
        <f>VLOOKUP(T662,TABLAS!$J$4:$L$9,3,FALSE)</f>
        <v>1320</v>
      </c>
      <c r="V662">
        <f t="shared" si="142"/>
        <v>2026</v>
      </c>
      <c r="W662" t="str">
        <f>INICIO!$C$28</f>
        <v>2026</v>
      </c>
      <c r="X662" s="268">
        <f t="shared" si="134"/>
        <v>0</v>
      </c>
      <c r="Y662" s="269" t="str">
        <f>IF(X662&lt;TABLAS!$P$18,TABLAS!$Q$18,IF(X662&lt;TABLAS!$P$19,TABLAS!$Q$19,IF(X662&lt;TABLAS!$P$20,TABLAS!$Q$20,IF(X662&lt;TABLAS!$P$21,TABLAS!$Q$21,IF(X662&lt;TABLAS!$P$22,TABLAS!$Q$22,IF(X662&lt;TABLAS!$P$23,TABLAS!$Q$23,IF(X662&lt;TABLAS!$P$24,TABLAS!$Q$24,IF(X662&lt;TABLAS!$P$25,TABLAS!$Q$25,IF(X662&lt;TABLAS!$P$26,TABLAS!$Q$26,IF(X662&lt;TABLAS!$P$27,TABLAS!$Q$27,IF(X662&gt;=TABLAS!$O$28,TABLAS!$Q$28)))))))))))</f>
        <v>0 a 5</v>
      </c>
      <c r="Z662" s="262">
        <f>VLOOKUP(Y662,TABLAS!$J$18:$K$28,2,FALSE)</f>
        <v>1</v>
      </c>
      <c r="AA662" s="274" t="s">
        <v>262</v>
      </c>
      <c r="AB662" s="262">
        <f>VLOOKUP(AA662,TABLAS!$K$34:$L$39,2,FALSE)</f>
        <v>1</v>
      </c>
      <c r="AC662" s="262" t="str">
        <f>INICIO!$C$11</f>
        <v>ZONA 6</v>
      </c>
      <c r="AD662" s="263">
        <f>VLOOKUP(AC662,TABLAS!$V$18:$W$28,2,FALSE)</f>
        <v>1.1000000000000001</v>
      </c>
      <c r="AE662" s="44"/>
      <c r="AF662" s="44"/>
      <c r="AG662" s="279">
        <f t="shared" si="135"/>
        <v>0</v>
      </c>
      <c r="AH662" s="255">
        <f>IF($AG662&lt;TABLAS!$O$4,TABLAS!$P$4,IF($AG662&lt;TABLAS!$O$5,TABLAS!$P$5,IF($AG662&lt;TABLAS!$O$6,TABLAS!$P$6,IF($AG662&gt;TABLAS!$N$7,TABLAS!$P$7))))</f>
        <v>1</v>
      </c>
      <c r="AI662" s="255">
        <f>VLOOKUP($AH662,TABLAS!$P$4:$R$7,3,FALSE)</f>
        <v>3.4999999999999996E-3</v>
      </c>
      <c r="AJ662" s="255">
        <f>VLOOKUP($AH$3,TABLAS!$P$4:$R$7,2,FALSE)</f>
        <v>0</v>
      </c>
      <c r="AK662" s="280">
        <f t="shared" si="136"/>
        <v>-3.4999999999999996E-3</v>
      </c>
      <c r="AL662" s="44"/>
      <c r="AM662" s="44"/>
      <c r="AN662" s="281">
        <f t="shared" si="137"/>
        <v>0</v>
      </c>
      <c r="AO662" s="44"/>
      <c r="AP662" s="235">
        <f t="shared" si="138"/>
        <v>0</v>
      </c>
      <c r="AQ662" s="44"/>
      <c r="AR662" s="282">
        <f t="shared" si="139"/>
        <v>0</v>
      </c>
      <c r="AS662" s="283">
        <f t="shared" si="140"/>
        <v>0</v>
      </c>
      <c r="AT662" s="44"/>
      <c r="AU662" s="44"/>
      <c r="AV662" s="44"/>
      <c r="AW662" s="44"/>
      <c r="AX662" s="44"/>
      <c r="AY662" s="44"/>
      <c r="AZ662" s="44"/>
      <c r="BA662" s="44"/>
      <c r="BB662" s="44"/>
      <c r="BC662" s="44"/>
      <c r="BD662" s="44"/>
      <c r="BE662" s="44"/>
      <c r="BF662" s="44"/>
      <c r="BG662" s="44"/>
      <c r="BH662" s="44"/>
    </row>
    <row r="663" spans="1:60" ht="35.1" customHeight="1" thickBot="1" x14ac:dyDescent="0.45">
      <c r="A663" s="41">
        <f t="shared" si="141"/>
        <v>661</v>
      </c>
      <c r="B663" s="42">
        <f>Hoja2!B670</f>
        <v>0</v>
      </c>
      <c r="C663" s="14">
        <f>Hoja2!P670</f>
        <v>0</v>
      </c>
      <c r="D663" s="16">
        <f>Hoja2!C670</f>
        <v>0</v>
      </c>
      <c r="E663" s="15">
        <f>Hoja4!J670</f>
        <v>0</v>
      </c>
      <c r="F663" s="15">
        <f>Hoja4!N670</f>
        <v>0</v>
      </c>
      <c r="G663" s="15"/>
      <c r="H663" s="15">
        <f t="shared" si="130"/>
        <v>0</v>
      </c>
      <c r="I663" s="15">
        <f t="shared" si="131"/>
        <v>0</v>
      </c>
      <c r="J663" s="289" t="s">
        <v>209</v>
      </c>
      <c r="K663" s="44"/>
      <c r="L663" s="44"/>
      <c r="M663" s="44"/>
      <c r="N663" s="44"/>
      <c r="O663" s="44"/>
      <c r="P663" s="44"/>
      <c r="Q663" s="44"/>
      <c r="R663" s="44"/>
      <c r="S663" s="262">
        <f t="shared" si="132"/>
        <v>0</v>
      </c>
      <c r="T663" s="266" t="str">
        <f t="shared" si="133"/>
        <v>Economico</v>
      </c>
      <c r="U663">
        <f>VLOOKUP(T663,TABLAS!$J$4:$L$9,3,FALSE)</f>
        <v>1320</v>
      </c>
      <c r="V663">
        <f t="shared" si="142"/>
        <v>2026</v>
      </c>
      <c r="W663" t="str">
        <f>INICIO!$C$28</f>
        <v>2026</v>
      </c>
      <c r="X663" s="268">
        <f t="shared" si="134"/>
        <v>0</v>
      </c>
      <c r="Y663" s="269" t="str">
        <f>IF(X663&lt;TABLAS!$P$18,TABLAS!$Q$18,IF(X663&lt;TABLAS!$P$19,TABLAS!$Q$19,IF(X663&lt;TABLAS!$P$20,TABLAS!$Q$20,IF(X663&lt;TABLAS!$P$21,TABLAS!$Q$21,IF(X663&lt;TABLAS!$P$22,TABLAS!$Q$22,IF(X663&lt;TABLAS!$P$23,TABLAS!$Q$23,IF(X663&lt;TABLAS!$P$24,TABLAS!$Q$24,IF(X663&lt;TABLAS!$P$25,TABLAS!$Q$25,IF(X663&lt;TABLAS!$P$26,TABLAS!$Q$26,IF(X663&lt;TABLAS!$P$27,TABLAS!$Q$27,IF(X663&gt;=TABLAS!$O$28,TABLAS!$Q$28)))))))))))</f>
        <v>0 a 5</v>
      </c>
      <c r="Z663" s="262">
        <f>VLOOKUP(Y663,TABLAS!$J$18:$K$28,2,FALSE)</f>
        <v>1</v>
      </c>
      <c r="AA663" s="274" t="s">
        <v>262</v>
      </c>
      <c r="AB663" s="262">
        <f>VLOOKUP(AA663,TABLAS!$K$34:$L$39,2,FALSE)</f>
        <v>1</v>
      </c>
      <c r="AC663" s="262" t="str">
        <f>INICIO!$C$11</f>
        <v>ZONA 6</v>
      </c>
      <c r="AD663" s="263">
        <f>VLOOKUP(AC663,TABLAS!$V$18:$W$28,2,FALSE)</f>
        <v>1.1000000000000001</v>
      </c>
      <c r="AE663" s="44"/>
      <c r="AF663" s="44"/>
      <c r="AG663" s="279">
        <f t="shared" si="135"/>
        <v>0</v>
      </c>
      <c r="AH663" s="255">
        <f>IF($AG663&lt;TABLAS!$O$4,TABLAS!$P$4,IF($AG663&lt;TABLAS!$O$5,TABLAS!$P$5,IF($AG663&lt;TABLAS!$O$6,TABLAS!$P$6,IF($AG663&gt;TABLAS!$N$7,TABLAS!$P$7))))</f>
        <v>1</v>
      </c>
      <c r="AI663" s="255">
        <f>VLOOKUP($AH663,TABLAS!$P$4:$R$7,3,FALSE)</f>
        <v>3.4999999999999996E-3</v>
      </c>
      <c r="AJ663" s="255">
        <f>VLOOKUP($AH$3,TABLAS!$P$4:$R$7,2,FALSE)</f>
        <v>0</v>
      </c>
      <c r="AK663" s="280">
        <f t="shared" si="136"/>
        <v>-3.4999999999999996E-3</v>
      </c>
      <c r="AL663" s="44"/>
      <c r="AM663" s="44"/>
      <c r="AN663" s="281">
        <f t="shared" si="137"/>
        <v>0</v>
      </c>
      <c r="AO663" s="44"/>
      <c r="AP663" s="235">
        <f t="shared" si="138"/>
        <v>0</v>
      </c>
      <c r="AQ663" s="44"/>
      <c r="AR663" s="282">
        <f t="shared" si="139"/>
        <v>0</v>
      </c>
      <c r="AS663" s="283">
        <f t="shared" si="140"/>
        <v>0</v>
      </c>
      <c r="AT663" s="44"/>
      <c r="AU663" s="44"/>
      <c r="AV663" s="44"/>
      <c r="AW663" s="44"/>
      <c r="AX663" s="44"/>
      <c r="AY663" s="44"/>
      <c r="AZ663" s="44"/>
      <c r="BA663" s="44"/>
      <c r="BB663" s="44"/>
      <c r="BC663" s="44"/>
      <c r="BD663" s="44"/>
      <c r="BE663" s="44"/>
      <c r="BF663" s="44"/>
      <c r="BG663" s="44"/>
      <c r="BH663" s="44"/>
    </row>
    <row r="664" spans="1:60" ht="35.1" customHeight="1" thickBot="1" x14ac:dyDescent="0.45">
      <c r="A664" s="41">
        <f t="shared" si="141"/>
        <v>662</v>
      </c>
      <c r="B664" s="42">
        <f>Hoja2!B671</f>
        <v>0</v>
      </c>
      <c r="C664" s="14">
        <f>Hoja2!P671</f>
        <v>0</v>
      </c>
      <c r="D664" s="16">
        <f>Hoja2!C671</f>
        <v>0</v>
      </c>
      <c r="E664" s="15">
        <f>Hoja4!J671</f>
        <v>0</v>
      </c>
      <c r="F664" s="15">
        <f>Hoja4!N671</f>
        <v>0</v>
      </c>
      <c r="G664" s="15"/>
      <c r="H664" s="15">
        <f t="shared" si="130"/>
        <v>0</v>
      </c>
      <c r="I664" s="15">
        <f t="shared" si="131"/>
        <v>0</v>
      </c>
      <c r="J664" s="289" t="s">
        <v>209</v>
      </c>
      <c r="K664" s="44"/>
      <c r="L664" s="44"/>
      <c r="M664" s="44"/>
      <c r="N664" s="44"/>
      <c r="O664" s="44"/>
      <c r="P664" s="44"/>
      <c r="Q664" s="44"/>
      <c r="R664" s="44"/>
      <c r="S664" s="262">
        <f t="shared" si="132"/>
        <v>0</v>
      </c>
      <c r="T664" s="266" t="str">
        <f t="shared" si="133"/>
        <v>Economico</v>
      </c>
      <c r="U664">
        <f>VLOOKUP(T664,TABLAS!$J$4:$L$9,3,FALSE)</f>
        <v>1320</v>
      </c>
      <c r="V664">
        <f t="shared" si="142"/>
        <v>2026</v>
      </c>
      <c r="W664" t="str">
        <f>INICIO!$C$28</f>
        <v>2026</v>
      </c>
      <c r="X664" s="268">
        <f t="shared" si="134"/>
        <v>0</v>
      </c>
      <c r="Y664" s="269" t="str">
        <f>IF(X664&lt;TABLAS!$P$18,TABLAS!$Q$18,IF(X664&lt;TABLAS!$P$19,TABLAS!$Q$19,IF(X664&lt;TABLAS!$P$20,TABLAS!$Q$20,IF(X664&lt;TABLAS!$P$21,TABLAS!$Q$21,IF(X664&lt;TABLAS!$P$22,TABLAS!$Q$22,IF(X664&lt;TABLAS!$P$23,TABLAS!$Q$23,IF(X664&lt;TABLAS!$P$24,TABLAS!$Q$24,IF(X664&lt;TABLAS!$P$25,TABLAS!$Q$25,IF(X664&lt;TABLAS!$P$26,TABLAS!$Q$26,IF(X664&lt;TABLAS!$P$27,TABLAS!$Q$27,IF(X664&gt;=TABLAS!$O$28,TABLAS!$Q$28)))))))))))</f>
        <v>0 a 5</v>
      </c>
      <c r="Z664" s="262">
        <f>VLOOKUP(Y664,TABLAS!$J$18:$K$28,2,FALSE)</f>
        <v>1</v>
      </c>
      <c r="AA664" s="274" t="s">
        <v>262</v>
      </c>
      <c r="AB664" s="262">
        <f>VLOOKUP(AA664,TABLAS!$K$34:$L$39,2,FALSE)</f>
        <v>1</v>
      </c>
      <c r="AC664" s="262" t="str">
        <f>INICIO!$C$11</f>
        <v>ZONA 6</v>
      </c>
      <c r="AD664" s="263">
        <f>VLOOKUP(AC664,TABLAS!$V$18:$W$28,2,FALSE)</f>
        <v>1.1000000000000001</v>
      </c>
      <c r="AE664" s="44"/>
      <c r="AF664" s="44"/>
      <c r="AG664" s="279">
        <f t="shared" si="135"/>
        <v>0</v>
      </c>
      <c r="AH664" s="255">
        <f>IF($AG664&lt;TABLAS!$O$4,TABLAS!$P$4,IF($AG664&lt;TABLAS!$O$5,TABLAS!$P$5,IF($AG664&lt;TABLAS!$O$6,TABLAS!$P$6,IF($AG664&gt;TABLAS!$N$7,TABLAS!$P$7))))</f>
        <v>1</v>
      </c>
      <c r="AI664" s="255">
        <f>VLOOKUP($AH664,TABLAS!$P$4:$R$7,3,FALSE)</f>
        <v>3.4999999999999996E-3</v>
      </c>
      <c r="AJ664" s="255">
        <f>VLOOKUP($AH$3,TABLAS!$P$4:$R$7,2,FALSE)</f>
        <v>0</v>
      </c>
      <c r="AK664" s="280">
        <f t="shared" si="136"/>
        <v>-3.4999999999999996E-3</v>
      </c>
      <c r="AL664" s="44"/>
      <c r="AM664" s="44"/>
      <c r="AN664" s="281">
        <f t="shared" si="137"/>
        <v>0</v>
      </c>
      <c r="AO664" s="44"/>
      <c r="AP664" s="235">
        <f t="shared" si="138"/>
        <v>0</v>
      </c>
      <c r="AQ664" s="44"/>
      <c r="AR664" s="282">
        <f t="shared" si="139"/>
        <v>0</v>
      </c>
      <c r="AS664" s="283">
        <f t="shared" si="140"/>
        <v>0</v>
      </c>
      <c r="AT664" s="44"/>
      <c r="AU664" s="44"/>
      <c r="AV664" s="44"/>
      <c r="AW664" s="44"/>
      <c r="AX664" s="44"/>
      <c r="AY664" s="44"/>
      <c r="AZ664" s="44"/>
      <c r="BA664" s="44"/>
      <c r="BB664" s="44"/>
      <c r="BC664" s="44"/>
      <c r="BD664" s="44"/>
      <c r="BE664" s="44"/>
      <c r="BF664" s="44"/>
      <c r="BG664" s="44"/>
      <c r="BH664" s="44"/>
    </row>
    <row r="665" spans="1:60" ht="35.1" customHeight="1" thickBot="1" x14ac:dyDescent="0.45">
      <c r="A665" s="41">
        <f t="shared" si="141"/>
        <v>663</v>
      </c>
      <c r="B665" s="42">
        <f>Hoja2!B672</f>
        <v>0</v>
      </c>
      <c r="C665" s="14">
        <f>Hoja2!P672</f>
        <v>0</v>
      </c>
      <c r="D665" s="16">
        <f>Hoja2!C672</f>
        <v>0</v>
      </c>
      <c r="E665" s="15">
        <f>Hoja4!J672</f>
        <v>0</v>
      </c>
      <c r="F665" s="15">
        <f>Hoja4!N672</f>
        <v>0</v>
      </c>
      <c r="G665" s="15"/>
      <c r="H665" s="15">
        <f t="shared" si="130"/>
        <v>0</v>
      </c>
      <c r="I665" s="15">
        <f t="shared" si="131"/>
        <v>0</v>
      </c>
      <c r="J665" s="289" t="s">
        <v>209</v>
      </c>
      <c r="K665" s="44"/>
      <c r="L665" s="44"/>
      <c r="M665" s="44"/>
      <c r="N665" s="44"/>
      <c r="O665" s="44"/>
      <c r="P665" s="44"/>
      <c r="Q665" s="44"/>
      <c r="R665" s="44"/>
      <c r="S665" s="262">
        <f t="shared" si="132"/>
        <v>0</v>
      </c>
      <c r="T665" s="266" t="str">
        <f t="shared" si="133"/>
        <v>Economico</v>
      </c>
      <c r="U665">
        <f>VLOOKUP(T665,TABLAS!$J$4:$L$9,3,FALSE)</f>
        <v>1320</v>
      </c>
      <c r="V665">
        <f t="shared" si="142"/>
        <v>2026</v>
      </c>
      <c r="W665" t="str">
        <f>INICIO!$C$28</f>
        <v>2026</v>
      </c>
      <c r="X665" s="268">
        <f t="shared" si="134"/>
        <v>0</v>
      </c>
      <c r="Y665" s="269" t="str">
        <f>IF(X665&lt;TABLAS!$P$18,TABLAS!$Q$18,IF(X665&lt;TABLAS!$P$19,TABLAS!$Q$19,IF(X665&lt;TABLAS!$P$20,TABLAS!$Q$20,IF(X665&lt;TABLAS!$P$21,TABLAS!$Q$21,IF(X665&lt;TABLAS!$P$22,TABLAS!$Q$22,IF(X665&lt;TABLAS!$P$23,TABLAS!$Q$23,IF(X665&lt;TABLAS!$P$24,TABLAS!$Q$24,IF(X665&lt;TABLAS!$P$25,TABLAS!$Q$25,IF(X665&lt;TABLAS!$P$26,TABLAS!$Q$26,IF(X665&lt;TABLAS!$P$27,TABLAS!$Q$27,IF(X665&gt;=TABLAS!$O$28,TABLAS!$Q$28)))))))))))</f>
        <v>0 a 5</v>
      </c>
      <c r="Z665" s="262">
        <f>VLOOKUP(Y665,TABLAS!$J$18:$K$28,2,FALSE)</f>
        <v>1</v>
      </c>
      <c r="AA665" s="274" t="s">
        <v>262</v>
      </c>
      <c r="AB665" s="262">
        <f>VLOOKUP(AA665,TABLAS!$K$34:$L$39,2,FALSE)</f>
        <v>1</v>
      </c>
      <c r="AC665" s="262" t="str">
        <f>INICIO!$C$11</f>
        <v>ZONA 6</v>
      </c>
      <c r="AD665" s="263">
        <f>VLOOKUP(AC665,TABLAS!$V$18:$W$28,2,FALSE)</f>
        <v>1.1000000000000001</v>
      </c>
      <c r="AE665" s="44"/>
      <c r="AF665" s="44"/>
      <c r="AG665" s="279">
        <f t="shared" si="135"/>
        <v>0</v>
      </c>
      <c r="AH665" s="255">
        <f>IF($AG665&lt;TABLAS!$O$4,TABLAS!$P$4,IF($AG665&lt;TABLAS!$O$5,TABLAS!$P$5,IF($AG665&lt;TABLAS!$O$6,TABLAS!$P$6,IF($AG665&gt;TABLAS!$N$7,TABLAS!$P$7))))</f>
        <v>1</v>
      </c>
      <c r="AI665" s="255">
        <f>VLOOKUP($AH665,TABLAS!$P$4:$R$7,3,FALSE)</f>
        <v>3.4999999999999996E-3</v>
      </c>
      <c r="AJ665" s="255">
        <f>VLOOKUP($AH$3,TABLAS!$P$4:$R$7,2,FALSE)</f>
        <v>0</v>
      </c>
      <c r="AK665" s="280">
        <f t="shared" si="136"/>
        <v>-3.4999999999999996E-3</v>
      </c>
      <c r="AL665" s="44"/>
      <c r="AM665" s="44"/>
      <c r="AN665" s="281">
        <f t="shared" si="137"/>
        <v>0</v>
      </c>
      <c r="AO665" s="44"/>
      <c r="AP665" s="235">
        <f t="shared" si="138"/>
        <v>0</v>
      </c>
      <c r="AQ665" s="44"/>
      <c r="AR665" s="282">
        <f t="shared" si="139"/>
        <v>0</v>
      </c>
      <c r="AS665" s="283">
        <f t="shared" si="140"/>
        <v>0</v>
      </c>
      <c r="AT665" s="44"/>
      <c r="AU665" s="44"/>
      <c r="AV665" s="44"/>
      <c r="AW665" s="44"/>
      <c r="AX665" s="44"/>
      <c r="AY665" s="44"/>
      <c r="AZ665" s="44"/>
      <c r="BA665" s="44"/>
      <c r="BB665" s="44"/>
      <c r="BC665" s="44"/>
      <c r="BD665" s="44"/>
      <c r="BE665" s="44"/>
      <c r="BF665" s="44"/>
      <c r="BG665" s="44"/>
      <c r="BH665" s="44"/>
    </row>
    <row r="666" spans="1:60" ht="35.1" customHeight="1" thickBot="1" x14ac:dyDescent="0.45">
      <c r="A666" s="41">
        <f t="shared" si="141"/>
        <v>664</v>
      </c>
      <c r="B666" s="42">
        <f>Hoja2!B673</f>
        <v>0</v>
      </c>
      <c r="C666" s="14">
        <f>Hoja2!P673</f>
        <v>0</v>
      </c>
      <c r="D666" s="16">
        <f>Hoja2!C673</f>
        <v>0</v>
      </c>
      <c r="E666" s="15">
        <f>Hoja4!J673</f>
        <v>0</v>
      </c>
      <c r="F666" s="15">
        <f>Hoja4!N673</f>
        <v>0</v>
      </c>
      <c r="G666" s="15"/>
      <c r="H666" s="15">
        <f t="shared" si="130"/>
        <v>0</v>
      </c>
      <c r="I666" s="15">
        <f t="shared" si="131"/>
        <v>0</v>
      </c>
      <c r="J666" s="289" t="s">
        <v>209</v>
      </c>
      <c r="K666" s="44"/>
      <c r="L666" s="44"/>
      <c r="M666" s="44"/>
      <c r="N666" s="44"/>
      <c r="O666" s="44"/>
      <c r="P666" s="44"/>
      <c r="Q666" s="44"/>
      <c r="R666" s="44"/>
      <c r="S666" s="262">
        <f t="shared" si="132"/>
        <v>0</v>
      </c>
      <c r="T666" s="266" t="str">
        <f t="shared" si="133"/>
        <v>Economico</v>
      </c>
      <c r="U666">
        <f>VLOOKUP(T666,TABLAS!$J$4:$L$9,3,FALSE)</f>
        <v>1320</v>
      </c>
      <c r="V666">
        <f t="shared" si="142"/>
        <v>2026</v>
      </c>
      <c r="W666" t="str">
        <f>INICIO!$C$28</f>
        <v>2026</v>
      </c>
      <c r="X666" s="268">
        <f t="shared" si="134"/>
        <v>0</v>
      </c>
      <c r="Y666" s="269" t="str">
        <f>IF(X666&lt;TABLAS!$P$18,TABLAS!$Q$18,IF(X666&lt;TABLAS!$P$19,TABLAS!$Q$19,IF(X666&lt;TABLAS!$P$20,TABLAS!$Q$20,IF(X666&lt;TABLAS!$P$21,TABLAS!$Q$21,IF(X666&lt;TABLAS!$P$22,TABLAS!$Q$22,IF(X666&lt;TABLAS!$P$23,TABLAS!$Q$23,IF(X666&lt;TABLAS!$P$24,TABLAS!$Q$24,IF(X666&lt;TABLAS!$P$25,TABLAS!$Q$25,IF(X666&lt;TABLAS!$P$26,TABLAS!$Q$26,IF(X666&lt;TABLAS!$P$27,TABLAS!$Q$27,IF(X666&gt;=TABLAS!$O$28,TABLAS!$Q$28)))))))))))</f>
        <v>0 a 5</v>
      </c>
      <c r="Z666" s="262">
        <f>VLOOKUP(Y666,TABLAS!$J$18:$K$28,2,FALSE)</f>
        <v>1</v>
      </c>
      <c r="AA666" s="274" t="s">
        <v>262</v>
      </c>
      <c r="AB666" s="262">
        <f>VLOOKUP(AA666,TABLAS!$K$34:$L$39,2,FALSE)</f>
        <v>1</v>
      </c>
      <c r="AC666" s="262" t="str">
        <f>INICIO!$C$11</f>
        <v>ZONA 6</v>
      </c>
      <c r="AD666" s="263">
        <f>VLOOKUP(AC666,TABLAS!$V$18:$W$28,2,FALSE)</f>
        <v>1.1000000000000001</v>
      </c>
      <c r="AE666" s="44"/>
      <c r="AF666" s="44"/>
      <c r="AG666" s="279">
        <f t="shared" si="135"/>
        <v>0</v>
      </c>
      <c r="AH666" s="255">
        <f>IF($AG666&lt;TABLAS!$O$4,TABLAS!$P$4,IF($AG666&lt;TABLAS!$O$5,TABLAS!$P$5,IF($AG666&lt;TABLAS!$O$6,TABLAS!$P$6,IF($AG666&gt;TABLAS!$N$7,TABLAS!$P$7))))</f>
        <v>1</v>
      </c>
      <c r="AI666" s="255">
        <f>VLOOKUP($AH666,TABLAS!$P$4:$R$7,3,FALSE)</f>
        <v>3.4999999999999996E-3</v>
      </c>
      <c r="AJ666" s="255">
        <f>VLOOKUP($AH$3,TABLAS!$P$4:$R$7,2,FALSE)</f>
        <v>0</v>
      </c>
      <c r="AK666" s="280">
        <f t="shared" si="136"/>
        <v>-3.4999999999999996E-3</v>
      </c>
      <c r="AL666" s="44"/>
      <c r="AM666" s="44"/>
      <c r="AN666" s="281">
        <f t="shared" si="137"/>
        <v>0</v>
      </c>
      <c r="AO666" s="44"/>
      <c r="AP666" s="235">
        <f t="shared" si="138"/>
        <v>0</v>
      </c>
      <c r="AQ666" s="44"/>
      <c r="AR666" s="282">
        <f t="shared" si="139"/>
        <v>0</v>
      </c>
      <c r="AS666" s="283">
        <f t="shared" si="140"/>
        <v>0</v>
      </c>
      <c r="AT666" s="44"/>
      <c r="AU666" s="44"/>
      <c r="AV666" s="44"/>
      <c r="AW666" s="44"/>
      <c r="AX666" s="44"/>
      <c r="AY666" s="44"/>
      <c r="AZ666" s="44"/>
      <c r="BA666" s="44"/>
      <c r="BB666" s="44"/>
      <c r="BC666" s="44"/>
      <c r="BD666" s="44"/>
      <c r="BE666" s="44"/>
      <c r="BF666" s="44"/>
      <c r="BG666" s="44"/>
      <c r="BH666" s="44"/>
    </row>
    <row r="667" spans="1:60" ht="35.1" customHeight="1" thickBot="1" x14ac:dyDescent="0.45">
      <c r="A667" s="22">
        <f t="shared" si="141"/>
        <v>665</v>
      </c>
      <c r="B667" s="43">
        <f>Hoja2!B674</f>
        <v>0</v>
      </c>
      <c r="C667" s="38">
        <f>Hoja2!P674</f>
        <v>0</v>
      </c>
      <c r="D667" s="39">
        <f>Hoja2!C674</f>
        <v>0</v>
      </c>
      <c r="E667" s="40">
        <f>Hoja4!J674</f>
        <v>0</v>
      </c>
      <c r="F667" s="40">
        <f>Hoja4!N674</f>
        <v>0</v>
      </c>
      <c r="G667" s="40"/>
      <c r="H667" s="40">
        <f t="shared" si="130"/>
        <v>0</v>
      </c>
      <c r="I667" s="40">
        <f t="shared" si="131"/>
        <v>0</v>
      </c>
      <c r="J667" s="290" t="s">
        <v>209</v>
      </c>
      <c r="K667" s="44"/>
      <c r="L667" s="44"/>
      <c r="M667" s="44"/>
      <c r="N667" s="44"/>
      <c r="O667" s="44"/>
      <c r="P667" s="44"/>
      <c r="Q667" s="44"/>
      <c r="R667" s="44"/>
      <c r="S667" s="262">
        <f t="shared" si="132"/>
        <v>0</v>
      </c>
      <c r="T667" s="266" t="str">
        <f t="shared" si="133"/>
        <v>Economico</v>
      </c>
      <c r="U667">
        <f>VLOOKUP(T667,TABLAS!$J$4:$L$9,3,FALSE)</f>
        <v>1320</v>
      </c>
      <c r="V667">
        <f t="shared" si="142"/>
        <v>2026</v>
      </c>
      <c r="W667" t="str">
        <f>INICIO!$C$28</f>
        <v>2026</v>
      </c>
      <c r="X667" s="268">
        <f t="shared" si="134"/>
        <v>0</v>
      </c>
      <c r="Y667" s="269" t="str">
        <f>IF(X667&lt;TABLAS!$P$18,TABLAS!$Q$18,IF(X667&lt;TABLAS!$P$19,TABLAS!$Q$19,IF(X667&lt;TABLAS!$P$20,TABLAS!$Q$20,IF(X667&lt;TABLAS!$P$21,TABLAS!$Q$21,IF(X667&lt;TABLAS!$P$22,TABLAS!$Q$22,IF(X667&lt;TABLAS!$P$23,TABLAS!$Q$23,IF(X667&lt;TABLAS!$P$24,TABLAS!$Q$24,IF(X667&lt;TABLAS!$P$25,TABLAS!$Q$25,IF(X667&lt;TABLAS!$P$26,TABLAS!$Q$26,IF(X667&lt;TABLAS!$P$27,TABLAS!$Q$27,IF(X667&gt;=TABLAS!$O$28,TABLAS!$Q$28)))))))))))</f>
        <v>0 a 5</v>
      </c>
      <c r="Z667" s="262">
        <f>VLOOKUP(Y667,TABLAS!$J$18:$K$28,2,FALSE)</f>
        <v>1</v>
      </c>
      <c r="AA667" s="274" t="s">
        <v>262</v>
      </c>
      <c r="AB667" s="262">
        <f>VLOOKUP(AA667,TABLAS!$K$34:$L$39,2,FALSE)</f>
        <v>1</v>
      </c>
      <c r="AC667" s="262" t="str">
        <f>INICIO!$C$11</f>
        <v>ZONA 6</v>
      </c>
      <c r="AD667" s="263">
        <f>VLOOKUP(AC667,TABLAS!$V$18:$W$28,2,FALSE)</f>
        <v>1.1000000000000001</v>
      </c>
      <c r="AE667" s="44"/>
      <c r="AF667" s="44"/>
      <c r="AG667" s="279">
        <f t="shared" si="135"/>
        <v>0</v>
      </c>
      <c r="AH667" s="255">
        <f>IF($AG667&lt;TABLAS!$O$4,TABLAS!$P$4,IF($AG667&lt;TABLAS!$O$5,TABLAS!$P$5,IF($AG667&lt;TABLAS!$O$6,TABLAS!$P$6,IF($AG667&gt;TABLAS!$N$7,TABLAS!$P$7))))</f>
        <v>1</v>
      </c>
      <c r="AI667" s="255">
        <f>VLOOKUP($AH667,TABLAS!$P$4:$R$7,3,FALSE)</f>
        <v>3.4999999999999996E-3</v>
      </c>
      <c r="AJ667" s="255">
        <f>VLOOKUP($AH$3,TABLAS!$P$4:$R$7,2,FALSE)</f>
        <v>0</v>
      </c>
      <c r="AK667" s="280">
        <f t="shared" si="136"/>
        <v>-3.4999999999999996E-3</v>
      </c>
      <c r="AL667" s="44"/>
      <c r="AM667" s="44"/>
      <c r="AN667" s="281">
        <f t="shared" si="137"/>
        <v>0</v>
      </c>
      <c r="AO667" s="44"/>
      <c r="AP667" s="235">
        <f t="shared" si="138"/>
        <v>0</v>
      </c>
      <c r="AQ667" s="44"/>
      <c r="AR667" s="282">
        <f t="shared" si="139"/>
        <v>0</v>
      </c>
      <c r="AS667" s="283">
        <f t="shared" si="140"/>
        <v>0</v>
      </c>
      <c r="AT667" s="44"/>
      <c r="AU667" s="44"/>
      <c r="AV667" s="44"/>
      <c r="AW667" s="44"/>
      <c r="AX667" s="44"/>
      <c r="AY667" s="44"/>
      <c r="AZ667" s="44"/>
      <c r="BA667" s="44"/>
      <c r="BB667" s="44"/>
      <c r="BC667" s="44"/>
      <c r="BD667" s="44"/>
      <c r="BE667" s="44"/>
      <c r="BF667" s="44"/>
      <c r="BG667" s="44"/>
      <c r="BH667" s="44"/>
    </row>
    <row r="668" spans="1:60" ht="35.1" customHeight="1" thickBot="1" x14ac:dyDescent="0.45">
      <c r="A668" s="41">
        <f t="shared" si="141"/>
        <v>666</v>
      </c>
      <c r="B668" s="42">
        <f>Hoja2!B675</f>
        <v>0</v>
      </c>
      <c r="C668" s="14">
        <f>Hoja2!P675</f>
        <v>0</v>
      </c>
      <c r="D668" s="16">
        <f>Hoja2!C675</f>
        <v>0</v>
      </c>
      <c r="E668" s="15">
        <f>Hoja4!J675</f>
        <v>0</v>
      </c>
      <c r="F668" s="15">
        <f>Hoja4!N675</f>
        <v>0</v>
      </c>
      <c r="G668" s="15"/>
      <c r="H668" s="15">
        <f t="shared" si="130"/>
        <v>0</v>
      </c>
      <c r="I668" s="15">
        <f t="shared" si="131"/>
        <v>0</v>
      </c>
      <c r="J668" s="289" t="s">
        <v>209</v>
      </c>
      <c r="K668" s="44"/>
      <c r="L668" s="44"/>
      <c r="M668" s="44"/>
      <c r="N668" s="44"/>
      <c r="O668" s="44"/>
      <c r="P668" s="44"/>
      <c r="Q668" s="44"/>
      <c r="R668" s="44"/>
      <c r="S668" s="262">
        <f t="shared" si="132"/>
        <v>0</v>
      </c>
      <c r="T668" s="266" t="str">
        <f t="shared" si="133"/>
        <v>Economico</v>
      </c>
      <c r="U668">
        <f>VLOOKUP(T668,TABLAS!$J$4:$L$9,3,FALSE)</f>
        <v>1320</v>
      </c>
      <c r="V668">
        <f t="shared" si="142"/>
        <v>2026</v>
      </c>
      <c r="W668" t="str">
        <f>INICIO!$C$28</f>
        <v>2026</v>
      </c>
      <c r="X668" s="268">
        <f t="shared" si="134"/>
        <v>0</v>
      </c>
      <c r="Y668" s="269" t="str">
        <f>IF(X668&lt;TABLAS!$P$18,TABLAS!$Q$18,IF(X668&lt;TABLAS!$P$19,TABLAS!$Q$19,IF(X668&lt;TABLAS!$P$20,TABLAS!$Q$20,IF(X668&lt;TABLAS!$P$21,TABLAS!$Q$21,IF(X668&lt;TABLAS!$P$22,TABLAS!$Q$22,IF(X668&lt;TABLAS!$P$23,TABLAS!$Q$23,IF(X668&lt;TABLAS!$P$24,TABLAS!$Q$24,IF(X668&lt;TABLAS!$P$25,TABLAS!$Q$25,IF(X668&lt;TABLAS!$P$26,TABLAS!$Q$26,IF(X668&lt;TABLAS!$P$27,TABLAS!$Q$27,IF(X668&gt;=TABLAS!$O$28,TABLAS!$Q$28)))))))))))</f>
        <v>0 a 5</v>
      </c>
      <c r="Z668" s="262">
        <f>VLOOKUP(Y668,TABLAS!$J$18:$K$28,2,FALSE)</f>
        <v>1</v>
      </c>
      <c r="AA668" s="274" t="s">
        <v>262</v>
      </c>
      <c r="AB668" s="262">
        <f>VLOOKUP(AA668,TABLAS!$K$34:$L$39,2,FALSE)</f>
        <v>1</v>
      </c>
      <c r="AC668" s="262" t="str">
        <f>INICIO!$C$11</f>
        <v>ZONA 6</v>
      </c>
      <c r="AD668" s="263">
        <f>VLOOKUP(AC668,TABLAS!$V$18:$W$28,2,FALSE)</f>
        <v>1.1000000000000001</v>
      </c>
      <c r="AE668" s="44"/>
      <c r="AF668" s="44"/>
      <c r="AG668" s="279">
        <f t="shared" si="135"/>
        <v>0</v>
      </c>
      <c r="AH668" s="255">
        <f>IF($AG668&lt;TABLAS!$O$4,TABLAS!$P$4,IF($AG668&lt;TABLAS!$O$5,TABLAS!$P$5,IF($AG668&lt;TABLAS!$O$6,TABLAS!$P$6,IF($AG668&gt;TABLAS!$N$7,TABLAS!$P$7))))</f>
        <v>1</v>
      </c>
      <c r="AI668" s="255">
        <f>VLOOKUP($AH668,TABLAS!$P$4:$R$7,3,FALSE)</f>
        <v>3.4999999999999996E-3</v>
      </c>
      <c r="AJ668" s="255">
        <f>VLOOKUP($AH$3,TABLAS!$P$4:$R$7,2,FALSE)</f>
        <v>0</v>
      </c>
      <c r="AK668" s="280">
        <f t="shared" si="136"/>
        <v>-3.4999999999999996E-3</v>
      </c>
      <c r="AL668" s="44"/>
      <c r="AM668" s="44"/>
      <c r="AN668" s="281">
        <f t="shared" si="137"/>
        <v>0</v>
      </c>
      <c r="AO668" s="44"/>
      <c r="AP668" s="235">
        <f t="shared" si="138"/>
        <v>0</v>
      </c>
      <c r="AQ668" s="44"/>
      <c r="AR668" s="282">
        <f t="shared" si="139"/>
        <v>0</v>
      </c>
      <c r="AS668" s="283">
        <f t="shared" si="140"/>
        <v>0</v>
      </c>
      <c r="AT668" s="44"/>
      <c r="AU668" s="44"/>
      <c r="AV668" s="44"/>
      <c r="AW668" s="44"/>
      <c r="AX668" s="44"/>
      <c r="AY668" s="44"/>
      <c r="AZ668" s="44"/>
      <c r="BA668" s="44"/>
      <c r="BB668" s="44"/>
      <c r="BC668" s="44"/>
      <c r="BD668" s="44"/>
      <c r="BE668" s="44"/>
      <c r="BF668" s="44"/>
      <c r="BG668" s="44"/>
      <c r="BH668" s="44"/>
    </row>
    <row r="669" spans="1:60" ht="35.1" customHeight="1" thickBot="1" x14ac:dyDescent="0.45">
      <c r="A669" s="41">
        <f t="shared" si="141"/>
        <v>667</v>
      </c>
      <c r="B669" s="42">
        <f>Hoja2!B676</f>
        <v>0</v>
      </c>
      <c r="C669" s="14">
        <f>Hoja2!P676</f>
        <v>0</v>
      </c>
      <c r="D669" s="16">
        <f>Hoja2!C676</f>
        <v>0</v>
      </c>
      <c r="E669" s="15">
        <f>Hoja4!J676</f>
        <v>0</v>
      </c>
      <c r="F669" s="15">
        <f>Hoja4!N676</f>
        <v>0</v>
      </c>
      <c r="G669" s="15"/>
      <c r="H669" s="15">
        <f t="shared" si="130"/>
        <v>0</v>
      </c>
      <c r="I669" s="15">
        <f t="shared" si="131"/>
        <v>0</v>
      </c>
      <c r="J669" s="289" t="s">
        <v>209</v>
      </c>
      <c r="K669" s="44"/>
      <c r="L669" s="44"/>
      <c r="M669" s="44"/>
      <c r="N669" s="44"/>
      <c r="O669" s="44"/>
      <c r="P669" s="44"/>
      <c r="Q669" s="44"/>
      <c r="R669" s="44"/>
      <c r="S669" s="262">
        <f t="shared" si="132"/>
        <v>0</v>
      </c>
      <c r="T669" s="266" t="str">
        <f t="shared" si="133"/>
        <v>Economico</v>
      </c>
      <c r="U669">
        <f>VLOOKUP(T669,TABLAS!$J$4:$L$9,3,FALSE)</f>
        <v>1320</v>
      </c>
      <c r="V669">
        <f t="shared" si="142"/>
        <v>2026</v>
      </c>
      <c r="W669" t="str">
        <f>INICIO!$C$28</f>
        <v>2026</v>
      </c>
      <c r="X669" s="268">
        <f t="shared" si="134"/>
        <v>0</v>
      </c>
      <c r="Y669" s="269" t="str">
        <f>IF(X669&lt;TABLAS!$P$18,TABLAS!$Q$18,IF(X669&lt;TABLAS!$P$19,TABLAS!$Q$19,IF(X669&lt;TABLAS!$P$20,TABLAS!$Q$20,IF(X669&lt;TABLAS!$P$21,TABLAS!$Q$21,IF(X669&lt;TABLAS!$P$22,TABLAS!$Q$22,IF(X669&lt;TABLAS!$P$23,TABLAS!$Q$23,IF(X669&lt;TABLAS!$P$24,TABLAS!$Q$24,IF(X669&lt;TABLAS!$P$25,TABLAS!$Q$25,IF(X669&lt;TABLAS!$P$26,TABLAS!$Q$26,IF(X669&lt;TABLAS!$P$27,TABLAS!$Q$27,IF(X669&gt;=TABLAS!$O$28,TABLAS!$Q$28)))))))))))</f>
        <v>0 a 5</v>
      </c>
      <c r="Z669" s="262">
        <f>VLOOKUP(Y669,TABLAS!$J$18:$K$28,2,FALSE)</f>
        <v>1</v>
      </c>
      <c r="AA669" s="274" t="s">
        <v>262</v>
      </c>
      <c r="AB669" s="262">
        <f>VLOOKUP(AA669,TABLAS!$K$34:$L$39,2,FALSE)</f>
        <v>1</v>
      </c>
      <c r="AC669" s="262" t="str">
        <f>INICIO!$C$11</f>
        <v>ZONA 6</v>
      </c>
      <c r="AD669" s="263">
        <f>VLOOKUP(AC669,TABLAS!$V$18:$W$28,2,FALSE)</f>
        <v>1.1000000000000001</v>
      </c>
      <c r="AE669" s="44"/>
      <c r="AF669" s="44"/>
      <c r="AG669" s="279">
        <f t="shared" si="135"/>
        <v>0</v>
      </c>
      <c r="AH669" s="255">
        <f>IF($AG669&lt;TABLAS!$O$4,TABLAS!$P$4,IF($AG669&lt;TABLAS!$O$5,TABLAS!$P$5,IF($AG669&lt;TABLAS!$O$6,TABLAS!$P$6,IF($AG669&gt;TABLAS!$N$7,TABLAS!$P$7))))</f>
        <v>1</v>
      </c>
      <c r="AI669" s="255">
        <f>VLOOKUP($AH669,TABLAS!$P$4:$R$7,3,FALSE)</f>
        <v>3.4999999999999996E-3</v>
      </c>
      <c r="AJ669" s="255">
        <f>VLOOKUP($AH$3,TABLAS!$P$4:$R$7,2,FALSE)</f>
        <v>0</v>
      </c>
      <c r="AK669" s="280">
        <f t="shared" si="136"/>
        <v>-3.4999999999999996E-3</v>
      </c>
      <c r="AL669" s="44"/>
      <c r="AM669" s="44"/>
      <c r="AN669" s="281">
        <f t="shared" si="137"/>
        <v>0</v>
      </c>
      <c r="AO669" s="44"/>
      <c r="AP669" s="235">
        <f t="shared" si="138"/>
        <v>0</v>
      </c>
      <c r="AQ669" s="44"/>
      <c r="AR669" s="282">
        <f t="shared" si="139"/>
        <v>0</v>
      </c>
      <c r="AS669" s="283">
        <f t="shared" si="140"/>
        <v>0</v>
      </c>
      <c r="AT669" s="44"/>
      <c r="AU669" s="44"/>
      <c r="AV669" s="44"/>
      <c r="AW669" s="44"/>
      <c r="AX669" s="44"/>
      <c r="AY669" s="44"/>
      <c r="AZ669" s="44"/>
      <c r="BA669" s="44"/>
      <c r="BB669" s="44"/>
      <c r="BC669" s="44"/>
      <c r="BD669" s="44"/>
      <c r="BE669" s="44"/>
      <c r="BF669" s="44"/>
      <c r="BG669" s="44"/>
      <c r="BH669" s="44"/>
    </row>
    <row r="670" spans="1:60" ht="35.1" customHeight="1" thickBot="1" x14ac:dyDescent="0.45">
      <c r="A670" s="41">
        <f t="shared" si="141"/>
        <v>668</v>
      </c>
      <c r="B670" s="42">
        <f>Hoja2!B677</f>
        <v>0</v>
      </c>
      <c r="C670" s="14">
        <f>Hoja2!P677</f>
        <v>0</v>
      </c>
      <c r="D670" s="16">
        <f>Hoja2!C677</f>
        <v>0</v>
      </c>
      <c r="E670" s="15">
        <f>Hoja4!J677</f>
        <v>0</v>
      </c>
      <c r="F670" s="15">
        <f>Hoja4!N677</f>
        <v>0</v>
      </c>
      <c r="G670" s="15"/>
      <c r="H670" s="15">
        <f t="shared" si="130"/>
        <v>0</v>
      </c>
      <c r="I670" s="15">
        <f t="shared" si="131"/>
        <v>0</v>
      </c>
      <c r="J670" s="289" t="s">
        <v>209</v>
      </c>
      <c r="K670" s="44"/>
      <c r="L670" s="44"/>
      <c r="M670" s="44"/>
      <c r="N670" s="44"/>
      <c r="O670" s="44"/>
      <c r="P670" s="44"/>
      <c r="Q670" s="44"/>
      <c r="R670" s="44"/>
      <c r="S670" s="262">
        <f t="shared" si="132"/>
        <v>0</v>
      </c>
      <c r="T670" s="266" t="str">
        <f t="shared" si="133"/>
        <v>Economico</v>
      </c>
      <c r="U670">
        <f>VLOOKUP(T670,TABLAS!$J$4:$L$9,3,FALSE)</f>
        <v>1320</v>
      </c>
      <c r="V670">
        <f t="shared" si="142"/>
        <v>2026</v>
      </c>
      <c r="W670" t="str">
        <f>INICIO!$C$28</f>
        <v>2026</v>
      </c>
      <c r="X670" s="268">
        <f t="shared" si="134"/>
        <v>0</v>
      </c>
      <c r="Y670" s="269" t="str">
        <f>IF(X670&lt;TABLAS!$P$18,TABLAS!$Q$18,IF(X670&lt;TABLAS!$P$19,TABLAS!$Q$19,IF(X670&lt;TABLAS!$P$20,TABLAS!$Q$20,IF(X670&lt;TABLAS!$P$21,TABLAS!$Q$21,IF(X670&lt;TABLAS!$P$22,TABLAS!$Q$22,IF(X670&lt;TABLAS!$P$23,TABLAS!$Q$23,IF(X670&lt;TABLAS!$P$24,TABLAS!$Q$24,IF(X670&lt;TABLAS!$P$25,TABLAS!$Q$25,IF(X670&lt;TABLAS!$P$26,TABLAS!$Q$26,IF(X670&lt;TABLAS!$P$27,TABLAS!$Q$27,IF(X670&gt;=TABLAS!$O$28,TABLAS!$Q$28)))))))))))</f>
        <v>0 a 5</v>
      </c>
      <c r="Z670" s="262">
        <f>VLOOKUP(Y670,TABLAS!$J$18:$K$28,2,FALSE)</f>
        <v>1</v>
      </c>
      <c r="AA670" s="274" t="s">
        <v>262</v>
      </c>
      <c r="AB670" s="262">
        <f>VLOOKUP(AA670,TABLAS!$K$34:$L$39,2,FALSE)</f>
        <v>1</v>
      </c>
      <c r="AC670" s="262" t="str">
        <f>INICIO!$C$11</f>
        <v>ZONA 6</v>
      </c>
      <c r="AD670" s="263">
        <f>VLOOKUP(AC670,TABLAS!$V$18:$W$28,2,FALSE)</f>
        <v>1.1000000000000001</v>
      </c>
      <c r="AE670" s="44"/>
      <c r="AF670" s="44"/>
      <c r="AG670" s="279">
        <f t="shared" si="135"/>
        <v>0</v>
      </c>
      <c r="AH670" s="255">
        <f>IF($AG670&lt;TABLAS!$O$4,TABLAS!$P$4,IF($AG670&lt;TABLAS!$O$5,TABLAS!$P$5,IF($AG670&lt;TABLAS!$O$6,TABLAS!$P$6,IF($AG670&gt;TABLAS!$N$7,TABLAS!$P$7))))</f>
        <v>1</v>
      </c>
      <c r="AI670" s="255">
        <f>VLOOKUP($AH670,TABLAS!$P$4:$R$7,3,FALSE)</f>
        <v>3.4999999999999996E-3</v>
      </c>
      <c r="AJ670" s="255">
        <f>VLOOKUP($AH$3,TABLAS!$P$4:$R$7,2,FALSE)</f>
        <v>0</v>
      </c>
      <c r="AK670" s="280">
        <f t="shared" si="136"/>
        <v>-3.4999999999999996E-3</v>
      </c>
      <c r="AL670" s="44"/>
      <c r="AM670" s="44"/>
      <c r="AN670" s="281">
        <f t="shared" si="137"/>
        <v>0</v>
      </c>
      <c r="AO670" s="44"/>
      <c r="AP670" s="235">
        <f t="shared" si="138"/>
        <v>0</v>
      </c>
      <c r="AQ670" s="44"/>
      <c r="AR670" s="282">
        <f t="shared" si="139"/>
        <v>0</v>
      </c>
      <c r="AS670" s="283">
        <f t="shared" si="140"/>
        <v>0</v>
      </c>
      <c r="AT670" s="44"/>
      <c r="AU670" s="44"/>
      <c r="AV670" s="44"/>
      <c r="AW670" s="44"/>
      <c r="AX670" s="44"/>
      <c r="AY670" s="44"/>
      <c r="AZ670" s="44"/>
      <c r="BA670" s="44"/>
      <c r="BB670" s="44"/>
      <c r="BC670" s="44"/>
      <c r="BD670" s="44"/>
      <c r="BE670" s="44"/>
      <c r="BF670" s="44"/>
      <c r="BG670" s="44"/>
      <c r="BH670" s="44"/>
    </row>
    <row r="671" spans="1:60" ht="35.1" customHeight="1" thickBot="1" x14ac:dyDescent="0.45">
      <c r="A671" s="41">
        <f t="shared" si="141"/>
        <v>669</v>
      </c>
      <c r="B671" s="42">
        <f>Hoja2!B678</f>
        <v>0</v>
      </c>
      <c r="C671" s="14">
        <f>Hoja2!P678</f>
        <v>0</v>
      </c>
      <c r="D671" s="16">
        <f>Hoja2!C678</f>
        <v>0</v>
      </c>
      <c r="E671" s="15">
        <f>Hoja4!J678</f>
        <v>0</v>
      </c>
      <c r="F671" s="15">
        <f>Hoja4!N678</f>
        <v>0</v>
      </c>
      <c r="G671" s="15"/>
      <c r="H671" s="15">
        <f t="shared" si="130"/>
        <v>0</v>
      </c>
      <c r="I671" s="15">
        <f t="shared" si="131"/>
        <v>0</v>
      </c>
      <c r="J671" s="289" t="s">
        <v>209</v>
      </c>
      <c r="K671" s="44"/>
      <c r="L671" s="44"/>
      <c r="M671" s="44"/>
      <c r="N671" s="44"/>
      <c r="O671" s="44"/>
      <c r="P671" s="44"/>
      <c r="Q671" s="44"/>
      <c r="R671" s="44"/>
      <c r="S671" s="262">
        <f t="shared" si="132"/>
        <v>0</v>
      </c>
      <c r="T671" s="266" t="str">
        <f t="shared" si="133"/>
        <v>Economico</v>
      </c>
      <c r="U671">
        <f>VLOOKUP(T671,TABLAS!$J$4:$L$9,3,FALSE)</f>
        <v>1320</v>
      </c>
      <c r="V671">
        <f t="shared" si="142"/>
        <v>2026</v>
      </c>
      <c r="W671" t="str">
        <f>INICIO!$C$28</f>
        <v>2026</v>
      </c>
      <c r="X671" s="268">
        <f t="shared" si="134"/>
        <v>0</v>
      </c>
      <c r="Y671" s="269" t="str">
        <f>IF(X671&lt;TABLAS!$P$18,TABLAS!$Q$18,IF(X671&lt;TABLAS!$P$19,TABLAS!$Q$19,IF(X671&lt;TABLAS!$P$20,TABLAS!$Q$20,IF(X671&lt;TABLAS!$P$21,TABLAS!$Q$21,IF(X671&lt;TABLAS!$P$22,TABLAS!$Q$22,IF(X671&lt;TABLAS!$P$23,TABLAS!$Q$23,IF(X671&lt;TABLAS!$P$24,TABLAS!$Q$24,IF(X671&lt;TABLAS!$P$25,TABLAS!$Q$25,IF(X671&lt;TABLAS!$P$26,TABLAS!$Q$26,IF(X671&lt;TABLAS!$P$27,TABLAS!$Q$27,IF(X671&gt;=TABLAS!$O$28,TABLAS!$Q$28)))))))))))</f>
        <v>0 a 5</v>
      </c>
      <c r="Z671" s="262">
        <f>VLOOKUP(Y671,TABLAS!$J$18:$K$28,2,FALSE)</f>
        <v>1</v>
      </c>
      <c r="AA671" s="274" t="s">
        <v>262</v>
      </c>
      <c r="AB671" s="262">
        <f>VLOOKUP(AA671,TABLAS!$K$34:$L$39,2,FALSE)</f>
        <v>1</v>
      </c>
      <c r="AC671" s="262" t="str">
        <f>INICIO!$C$11</f>
        <v>ZONA 6</v>
      </c>
      <c r="AD671" s="263">
        <f>VLOOKUP(AC671,TABLAS!$V$18:$W$28,2,FALSE)</f>
        <v>1.1000000000000001</v>
      </c>
      <c r="AE671" s="44"/>
      <c r="AF671" s="44"/>
      <c r="AG671" s="279">
        <f t="shared" si="135"/>
        <v>0</v>
      </c>
      <c r="AH671" s="255">
        <f>IF($AG671&lt;TABLAS!$O$4,TABLAS!$P$4,IF($AG671&lt;TABLAS!$O$5,TABLAS!$P$5,IF($AG671&lt;TABLAS!$O$6,TABLAS!$P$6,IF($AG671&gt;TABLAS!$N$7,TABLAS!$P$7))))</f>
        <v>1</v>
      </c>
      <c r="AI671" s="255">
        <f>VLOOKUP($AH671,TABLAS!$P$4:$R$7,3,FALSE)</f>
        <v>3.4999999999999996E-3</v>
      </c>
      <c r="AJ671" s="255">
        <f>VLOOKUP($AH$3,TABLAS!$P$4:$R$7,2,FALSE)</f>
        <v>0</v>
      </c>
      <c r="AK671" s="280">
        <f t="shared" si="136"/>
        <v>-3.4999999999999996E-3</v>
      </c>
      <c r="AL671" s="44"/>
      <c r="AM671" s="44"/>
      <c r="AN671" s="281">
        <f t="shared" si="137"/>
        <v>0</v>
      </c>
      <c r="AO671" s="44"/>
      <c r="AP671" s="235">
        <f t="shared" si="138"/>
        <v>0</v>
      </c>
      <c r="AQ671" s="44"/>
      <c r="AR671" s="282">
        <f t="shared" si="139"/>
        <v>0</v>
      </c>
      <c r="AS671" s="283">
        <f t="shared" si="140"/>
        <v>0</v>
      </c>
      <c r="AT671" s="44"/>
      <c r="AU671" s="44"/>
      <c r="AV671" s="44"/>
      <c r="AW671" s="44"/>
      <c r="AX671" s="44"/>
      <c r="AY671" s="44"/>
      <c r="AZ671" s="44"/>
      <c r="BA671" s="44"/>
      <c r="BB671" s="44"/>
      <c r="BC671" s="44"/>
      <c r="BD671" s="44"/>
      <c r="BE671" s="44"/>
      <c r="BF671" s="44"/>
      <c r="BG671" s="44"/>
      <c r="BH671" s="44"/>
    </row>
    <row r="672" spans="1:60" ht="35.1" customHeight="1" thickBot="1" x14ac:dyDescent="0.45">
      <c r="A672" s="22">
        <f t="shared" si="141"/>
        <v>670</v>
      </c>
      <c r="B672" s="43">
        <f>Hoja2!B679</f>
        <v>0</v>
      </c>
      <c r="C672" s="38">
        <f>Hoja2!P679</f>
        <v>0</v>
      </c>
      <c r="D672" s="39">
        <f>Hoja2!C679</f>
        <v>0</v>
      </c>
      <c r="E672" s="40">
        <f>Hoja4!J679</f>
        <v>0</v>
      </c>
      <c r="F672" s="40">
        <f>Hoja4!N679</f>
        <v>0</v>
      </c>
      <c r="G672" s="40"/>
      <c r="H672" s="40">
        <f t="shared" si="130"/>
        <v>0</v>
      </c>
      <c r="I672" s="40">
        <f t="shared" si="131"/>
        <v>0</v>
      </c>
      <c r="J672" s="290" t="s">
        <v>209</v>
      </c>
      <c r="K672" s="44"/>
      <c r="L672" s="44"/>
      <c r="M672" s="44"/>
      <c r="N672" s="44"/>
      <c r="O672" s="44"/>
      <c r="P672" s="44"/>
      <c r="Q672" s="44"/>
      <c r="R672" s="44"/>
      <c r="S672" s="262">
        <f t="shared" si="132"/>
        <v>0</v>
      </c>
      <c r="T672" s="266" t="str">
        <f t="shared" si="133"/>
        <v>Economico</v>
      </c>
      <c r="U672">
        <f>VLOOKUP(T672,TABLAS!$J$4:$L$9,3,FALSE)</f>
        <v>1320</v>
      </c>
      <c r="V672">
        <f t="shared" si="142"/>
        <v>2026</v>
      </c>
      <c r="W672" t="str">
        <f>INICIO!$C$28</f>
        <v>2026</v>
      </c>
      <c r="X672" s="268">
        <f t="shared" si="134"/>
        <v>0</v>
      </c>
      <c r="Y672" s="269" t="str">
        <f>IF(X672&lt;TABLAS!$P$18,TABLAS!$Q$18,IF(X672&lt;TABLAS!$P$19,TABLAS!$Q$19,IF(X672&lt;TABLAS!$P$20,TABLAS!$Q$20,IF(X672&lt;TABLAS!$P$21,TABLAS!$Q$21,IF(X672&lt;TABLAS!$P$22,TABLAS!$Q$22,IF(X672&lt;TABLAS!$P$23,TABLAS!$Q$23,IF(X672&lt;TABLAS!$P$24,TABLAS!$Q$24,IF(X672&lt;TABLAS!$P$25,TABLAS!$Q$25,IF(X672&lt;TABLAS!$P$26,TABLAS!$Q$26,IF(X672&lt;TABLAS!$P$27,TABLAS!$Q$27,IF(X672&gt;=TABLAS!$O$28,TABLAS!$Q$28)))))))))))</f>
        <v>0 a 5</v>
      </c>
      <c r="Z672" s="262">
        <f>VLOOKUP(Y672,TABLAS!$J$18:$K$28,2,FALSE)</f>
        <v>1</v>
      </c>
      <c r="AA672" s="274" t="s">
        <v>262</v>
      </c>
      <c r="AB672" s="262">
        <f>VLOOKUP(AA672,TABLAS!$K$34:$L$39,2,FALSE)</f>
        <v>1</v>
      </c>
      <c r="AC672" s="262" t="str">
        <f>INICIO!$C$11</f>
        <v>ZONA 6</v>
      </c>
      <c r="AD672" s="263">
        <f>VLOOKUP(AC672,TABLAS!$V$18:$W$28,2,FALSE)</f>
        <v>1.1000000000000001</v>
      </c>
      <c r="AE672" s="44"/>
      <c r="AF672" s="44"/>
      <c r="AG672" s="279">
        <f t="shared" si="135"/>
        <v>0</v>
      </c>
      <c r="AH672" s="255">
        <f>IF($AG672&lt;TABLAS!$O$4,TABLAS!$P$4,IF($AG672&lt;TABLAS!$O$5,TABLAS!$P$5,IF($AG672&lt;TABLAS!$O$6,TABLAS!$P$6,IF($AG672&gt;TABLAS!$N$7,TABLAS!$P$7))))</f>
        <v>1</v>
      </c>
      <c r="AI672" s="255">
        <f>VLOOKUP($AH672,TABLAS!$P$4:$R$7,3,FALSE)</f>
        <v>3.4999999999999996E-3</v>
      </c>
      <c r="AJ672" s="255">
        <f>VLOOKUP($AH$3,TABLAS!$P$4:$R$7,2,FALSE)</f>
        <v>0</v>
      </c>
      <c r="AK672" s="280">
        <f t="shared" si="136"/>
        <v>-3.4999999999999996E-3</v>
      </c>
      <c r="AL672" s="44"/>
      <c r="AM672" s="44"/>
      <c r="AN672" s="281">
        <f t="shared" si="137"/>
        <v>0</v>
      </c>
      <c r="AO672" s="44"/>
      <c r="AP672" s="235">
        <f t="shared" si="138"/>
        <v>0</v>
      </c>
      <c r="AQ672" s="44"/>
      <c r="AR672" s="282">
        <f t="shared" si="139"/>
        <v>0</v>
      </c>
      <c r="AS672" s="283">
        <f t="shared" si="140"/>
        <v>0</v>
      </c>
      <c r="AT672" s="44"/>
      <c r="AU672" s="44"/>
      <c r="AV672" s="44"/>
      <c r="AW672" s="44"/>
      <c r="AX672" s="44"/>
      <c r="AY672" s="44"/>
      <c r="AZ672" s="44"/>
      <c r="BA672" s="44"/>
      <c r="BB672" s="44"/>
      <c r="BC672" s="44"/>
      <c r="BD672" s="44"/>
      <c r="BE672" s="44"/>
      <c r="BF672" s="44"/>
      <c r="BG672" s="44"/>
      <c r="BH672" s="44"/>
    </row>
    <row r="673" spans="1:60" ht="35.1" customHeight="1" thickBot="1" x14ac:dyDescent="0.45">
      <c r="A673" s="41">
        <f t="shared" si="141"/>
        <v>671</v>
      </c>
      <c r="B673" s="42">
        <f>Hoja2!B680</f>
        <v>0</v>
      </c>
      <c r="C673" s="14">
        <f>Hoja2!P680</f>
        <v>0</v>
      </c>
      <c r="D673" s="16">
        <f>Hoja2!C680</f>
        <v>0</v>
      </c>
      <c r="E673" s="15">
        <f>Hoja4!J680</f>
        <v>0</v>
      </c>
      <c r="F673" s="15">
        <f>Hoja4!N680</f>
        <v>0</v>
      </c>
      <c r="G673" s="15"/>
      <c r="H673" s="15">
        <f t="shared" si="130"/>
        <v>0</v>
      </c>
      <c r="I673" s="15">
        <f t="shared" si="131"/>
        <v>0</v>
      </c>
      <c r="J673" s="289" t="s">
        <v>209</v>
      </c>
      <c r="K673" s="44"/>
      <c r="L673" s="44"/>
      <c r="M673" s="44"/>
      <c r="N673" s="44"/>
      <c r="O673" s="44"/>
      <c r="P673" s="44"/>
      <c r="Q673" s="44"/>
      <c r="R673" s="44"/>
      <c r="S673" s="262">
        <f t="shared" si="132"/>
        <v>0</v>
      </c>
      <c r="T673" s="266" t="str">
        <f t="shared" si="133"/>
        <v>Economico</v>
      </c>
      <c r="U673">
        <f>VLOOKUP(T673,TABLAS!$J$4:$L$9,3,FALSE)</f>
        <v>1320</v>
      </c>
      <c r="V673">
        <f t="shared" si="142"/>
        <v>2026</v>
      </c>
      <c r="W673" t="str">
        <f>INICIO!$C$28</f>
        <v>2026</v>
      </c>
      <c r="X673" s="268">
        <f t="shared" si="134"/>
        <v>0</v>
      </c>
      <c r="Y673" s="269" t="str">
        <f>IF(X673&lt;TABLAS!$P$18,TABLAS!$Q$18,IF(X673&lt;TABLAS!$P$19,TABLAS!$Q$19,IF(X673&lt;TABLAS!$P$20,TABLAS!$Q$20,IF(X673&lt;TABLAS!$P$21,TABLAS!$Q$21,IF(X673&lt;TABLAS!$P$22,TABLAS!$Q$22,IF(X673&lt;TABLAS!$P$23,TABLAS!$Q$23,IF(X673&lt;TABLAS!$P$24,TABLAS!$Q$24,IF(X673&lt;TABLAS!$P$25,TABLAS!$Q$25,IF(X673&lt;TABLAS!$P$26,TABLAS!$Q$26,IF(X673&lt;TABLAS!$P$27,TABLAS!$Q$27,IF(X673&gt;=TABLAS!$O$28,TABLAS!$Q$28)))))))))))</f>
        <v>0 a 5</v>
      </c>
      <c r="Z673" s="262">
        <f>VLOOKUP(Y673,TABLAS!$J$18:$K$28,2,FALSE)</f>
        <v>1</v>
      </c>
      <c r="AA673" s="274" t="s">
        <v>262</v>
      </c>
      <c r="AB673" s="262">
        <f>VLOOKUP(AA673,TABLAS!$K$34:$L$39,2,FALSE)</f>
        <v>1</v>
      </c>
      <c r="AC673" s="262" t="str">
        <f>INICIO!$C$11</f>
        <v>ZONA 6</v>
      </c>
      <c r="AD673" s="263">
        <f>VLOOKUP(AC673,TABLAS!$V$18:$W$28,2,FALSE)</f>
        <v>1.1000000000000001</v>
      </c>
      <c r="AE673" s="44"/>
      <c r="AF673" s="44"/>
      <c r="AG673" s="279">
        <f t="shared" si="135"/>
        <v>0</v>
      </c>
      <c r="AH673" s="255">
        <f>IF($AG673&lt;TABLAS!$O$4,TABLAS!$P$4,IF($AG673&lt;TABLAS!$O$5,TABLAS!$P$5,IF($AG673&lt;TABLAS!$O$6,TABLAS!$P$6,IF($AG673&gt;TABLAS!$N$7,TABLAS!$P$7))))</f>
        <v>1</v>
      </c>
      <c r="AI673" s="255">
        <f>VLOOKUP($AH673,TABLAS!$P$4:$R$7,3,FALSE)</f>
        <v>3.4999999999999996E-3</v>
      </c>
      <c r="AJ673" s="255">
        <f>VLOOKUP($AH$3,TABLAS!$P$4:$R$7,2,FALSE)</f>
        <v>0</v>
      </c>
      <c r="AK673" s="280">
        <f t="shared" si="136"/>
        <v>-3.4999999999999996E-3</v>
      </c>
      <c r="AL673" s="44"/>
      <c r="AM673" s="44"/>
      <c r="AN673" s="281">
        <f t="shared" si="137"/>
        <v>0</v>
      </c>
      <c r="AO673" s="44"/>
      <c r="AP673" s="235">
        <f t="shared" si="138"/>
        <v>0</v>
      </c>
      <c r="AQ673" s="44"/>
      <c r="AR673" s="282">
        <f t="shared" si="139"/>
        <v>0</v>
      </c>
      <c r="AS673" s="283">
        <f t="shared" si="140"/>
        <v>0</v>
      </c>
      <c r="AT673" s="44"/>
      <c r="AU673" s="44"/>
      <c r="AV673" s="44"/>
      <c r="AW673" s="44"/>
      <c r="AX673" s="44"/>
      <c r="AY673" s="44"/>
      <c r="AZ673" s="44"/>
      <c r="BA673" s="44"/>
      <c r="BB673" s="44"/>
      <c r="BC673" s="44"/>
      <c r="BD673" s="44"/>
      <c r="BE673" s="44"/>
      <c r="BF673" s="44"/>
      <c r="BG673" s="44"/>
      <c r="BH673" s="44"/>
    </row>
    <row r="674" spans="1:60" ht="35.1" customHeight="1" thickBot="1" x14ac:dyDescent="0.45">
      <c r="A674" s="41">
        <f t="shared" si="141"/>
        <v>672</v>
      </c>
      <c r="B674" s="42">
        <f>Hoja2!B681</f>
        <v>0</v>
      </c>
      <c r="C674" s="14">
        <f>Hoja2!P681</f>
        <v>0</v>
      </c>
      <c r="D674" s="16">
        <f>Hoja2!C681</f>
        <v>0</v>
      </c>
      <c r="E674" s="15">
        <f>Hoja4!J681</f>
        <v>0</v>
      </c>
      <c r="F674" s="15">
        <f>Hoja4!N681</f>
        <v>0</v>
      </c>
      <c r="G674" s="15"/>
      <c r="H674" s="15">
        <f t="shared" si="130"/>
        <v>0</v>
      </c>
      <c r="I674" s="15">
        <f t="shared" si="131"/>
        <v>0</v>
      </c>
      <c r="J674" s="289" t="s">
        <v>209</v>
      </c>
      <c r="K674" s="44"/>
      <c r="L674" s="44"/>
      <c r="M674" s="44"/>
      <c r="N674" s="44"/>
      <c r="O674" s="44"/>
      <c r="P674" s="44"/>
      <c r="Q674" s="44"/>
      <c r="R674" s="44"/>
      <c r="S674" s="262">
        <f t="shared" si="132"/>
        <v>0</v>
      </c>
      <c r="T674" s="266" t="str">
        <f t="shared" si="133"/>
        <v>Economico</v>
      </c>
      <c r="U674">
        <f>VLOOKUP(T674,TABLAS!$J$4:$L$9,3,FALSE)</f>
        <v>1320</v>
      </c>
      <c r="V674">
        <f t="shared" si="142"/>
        <v>2026</v>
      </c>
      <c r="W674" t="str">
        <f>INICIO!$C$28</f>
        <v>2026</v>
      </c>
      <c r="X674" s="268">
        <f t="shared" si="134"/>
        <v>0</v>
      </c>
      <c r="Y674" s="269" t="str">
        <f>IF(X674&lt;TABLAS!$P$18,TABLAS!$Q$18,IF(X674&lt;TABLAS!$P$19,TABLAS!$Q$19,IF(X674&lt;TABLAS!$P$20,TABLAS!$Q$20,IF(X674&lt;TABLAS!$P$21,TABLAS!$Q$21,IF(X674&lt;TABLAS!$P$22,TABLAS!$Q$22,IF(X674&lt;TABLAS!$P$23,TABLAS!$Q$23,IF(X674&lt;TABLAS!$P$24,TABLAS!$Q$24,IF(X674&lt;TABLAS!$P$25,TABLAS!$Q$25,IF(X674&lt;TABLAS!$P$26,TABLAS!$Q$26,IF(X674&lt;TABLAS!$P$27,TABLAS!$Q$27,IF(X674&gt;=TABLAS!$O$28,TABLAS!$Q$28)))))))))))</f>
        <v>0 a 5</v>
      </c>
      <c r="Z674" s="262">
        <f>VLOOKUP(Y674,TABLAS!$J$18:$K$28,2,FALSE)</f>
        <v>1</v>
      </c>
      <c r="AA674" s="274" t="s">
        <v>262</v>
      </c>
      <c r="AB674" s="262">
        <f>VLOOKUP(AA674,TABLAS!$K$34:$L$39,2,FALSE)</f>
        <v>1</v>
      </c>
      <c r="AC674" s="262" t="str">
        <f>INICIO!$C$11</f>
        <v>ZONA 6</v>
      </c>
      <c r="AD674" s="263">
        <f>VLOOKUP(AC674,TABLAS!$V$18:$W$28,2,FALSE)</f>
        <v>1.1000000000000001</v>
      </c>
      <c r="AE674" s="44"/>
      <c r="AF674" s="44"/>
      <c r="AG674" s="279">
        <f t="shared" si="135"/>
        <v>0</v>
      </c>
      <c r="AH674" s="255">
        <f>IF($AG674&lt;TABLAS!$O$4,TABLAS!$P$4,IF($AG674&lt;TABLAS!$O$5,TABLAS!$P$5,IF($AG674&lt;TABLAS!$O$6,TABLAS!$P$6,IF($AG674&gt;TABLAS!$N$7,TABLAS!$P$7))))</f>
        <v>1</v>
      </c>
      <c r="AI674" s="255">
        <f>VLOOKUP($AH674,TABLAS!$P$4:$R$7,3,FALSE)</f>
        <v>3.4999999999999996E-3</v>
      </c>
      <c r="AJ674" s="255">
        <f>VLOOKUP($AH$3,TABLAS!$P$4:$R$7,2,FALSE)</f>
        <v>0</v>
      </c>
      <c r="AK674" s="280">
        <f t="shared" si="136"/>
        <v>-3.4999999999999996E-3</v>
      </c>
      <c r="AL674" s="44"/>
      <c r="AM674" s="44"/>
      <c r="AN674" s="281">
        <f t="shared" si="137"/>
        <v>0</v>
      </c>
      <c r="AO674" s="44"/>
      <c r="AP674" s="235">
        <f t="shared" si="138"/>
        <v>0</v>
      </c>
      <c r="AQ674" s="44"/>
      <c r="AR674" s="282">
        <f t="shared" si="139"/>
        <v>0</v>
      </c>
      <c r="AS674" s="283">
        <f t="shared" si="140"/>
        <v>0</v>
      </c>
      <c r="AT674" s="44"/>
      <c r="AU674" s="44"/>
      <c r="AV674" s="44"/>
      <c r="AW674" s="44"/>
      <c r="AX674" s="44"/>
      <c r="AY674" s="44"/>
      <c r="AZ674" s="44"/>
      <c r="BA674" s="44"/>
      <c r="BB674" s="44"/>
      <c r="BC674" s="44"/>
      <c r="BD674" s="44"/>
      <c r="BE674" s="44"/>
      <c r="BF674" s="44"/>
      <c r="BG674" s="44"/>
      <c r="BH674" s="44"/>
    </row>
    <row r="675" spans="1:60" ht="35.1" customHeight="1" thickBot="1" x14ac:dyDescent="0.45">
      <c r="A675" s="41">
        <f t="shared" si="141"/>
        <v>673</v>
      </c>
      <c r="B675" s="42">
        <f>Hoja2!B682</f>
        <v>0</v>
      </c>
      <c r="C675" s="14">
        <f>Hoja2!P682</f>
        <v>0</v>
      </c>
      <c r="D675" s="16">
        <f>Hoja2!C682</f>
        <v>0</v>
      </c>
      <c r="E675" s="15">
        <f>Hoja4!J682</f>
        <v>0</v>
      </c>
      <c r="F675" s="15">
        <f>Hoja4!N682</f>
        <v>0</v>
      </c>
      <c r="G675" s="15"/>
      <c r="H675" s="15">
        <f t="shared" si="130"/>
        <v>0</v>
      </c>
      <c r="I675" s="15">
        <f t="shared" si="131"/>
        <v>0</v>
      </c>
      <c r="J675" s="289" t="s">
        <v>209</v>
      </c>
      <c r="K675" s="44"/>
      <c r="L675" s="44"/>
      <c r="M675" s="44"/>
      <c r="N675" s="44"/>
      <c r="O675" s="44"/>
      <c r="P675" s="44"/>
      <c r="Q675" s="44"/>
      <c r="R675" s="44"/>
      <c r="S675" s="262">
        <f t="shared" si="132"/>
        <v>0</v>
      </c>
      <c r="T675" s="266" t="str">
        <f t="shared" si="133"/>
        <v>Economico</v>
      </c>
      <c r="U675">
        <f>VLOOKUP(T675,TABLAS!$J$4:$L$9,3,FALSE)</f>
        <v>1320</v>
      </c>
      <c r="V675">
        <f t="shared" si="142"/>
        <v>2026</v>
      </c>
      <c r="W675" t="str">
        <f>INICIO!$C$28</f>
        <v>2026</v>
      </c>
      <c r="X675" s="268">
        <f t="shared" si="134"/>
        <v>0</v>
      </c>
      <c r="Y675" s="269" t="str">
        <f>IF(X675&lt;TABLAS!$P$18,TABLAS!$Q$18,IF(X675&lt;TABLAS!$P$19,TABLAS!$Q$19,IF(X675&lt;TABLAS!$P$20,TABLAS!$Q$20,IF(X675&lt;TABLAS!$P$21,TABLAS!$Q$21,IF(X675&lt;TABLAS!$P$22,TABLAS!$Q$22,IF(X675&lt;TABLAS!$P$23,TABLAS!$Q$23,IF(X675&lt;TABLAS!$P$24,TABLAS!$Q$24,IF(X675&lt;TABLAS!$P$25,TABLAS!$Q$25,IF(X675&lt;TABLAS!$P$26,TABLAS!$Q$26,IF(X675&lt;TABLAS!$P$27,TABLAS!$Q$27,IF(X675&gt;=TABLAS!$O$28,TABLAS!$Q$28)))))))))))</f>
        <v>0 a 5</v>
      </c>
      <c r="Z675" s="262">
        <f>VLOOKUP(Y675,TABLAS!$J$18:$K$28,2,FALSE)</f>
        <v>1</v>
      </c>
      <c r="AA675" s="274" t="s">
        <v>262</v>
      </c>
      <c r="AB675" s="262">
        <f>VLOOKUP(AA675,TABLAS!$K$34:$L$39,2,FALSE)</f>
        <v>1</v>
      </c>
      <c r="AC675" s="262" t="str">
        <f>INICIO!$C$11</f>
        <v>ZONA 6</v>
      </c>
      <c r="AD675" s="263">
        <f>VLOOKUP(AC675,TABLAS!$V$18:$W$28,2,FALSE)</f>
        <v>1.1000000000000001</v>
      </c>
      <c r="AE675" s="44"/>
      <c r="AF675" s="44"/>
      <c r="AG675" s="279">
        <f t="shared" si="135"/>
        <v>0</v>
      </c>
      <c r="AH675" s="255">
        <f>IF($AG675&lt;TABLAS!$O$4,TABLAS!$P$4,IF($AG675&lt;TABLAS!$O$5,TABLAS!$P$5,IF($AG675&lt;TABLAS!$O$6,TABLAS!$P$6,IF($AG675&gt;TABLAS!$N$7,TABLAS!$P$7))))</f>
        <v>1</v>
      </c>
      <c r="AI675" s="255">
        <f>VLOOKUP($AH675,TABLAS!$P$4:$R$7,3,FALSE)</f>
        <v>3.4999999999999996E-3</v>
      </c>
      <c r="AJ675" s="255">
        <f>VLOOKUP($AH$3,TABLAS!$P$4:$R$7,2,FALSE)</f>
        <v>0</v>
      </c>
      <c r="AK675" s="280">
        <f t="shared" si="136"/>
        <v>-3.4999999999999996E-3</v>
      </c>
      <c r="AL675" s="44"/>
      <c r="AM675" s="44"/>
      <c r="AN675" s="281">
        <f t="shared" si="137"/>
        <v>0</v>
      </c>
      <c r="AO675" s="44"/>
      <c r="AP675" s="235">
        <f t="shared" si="138"/>
        <v>0</v>
      </c>
      <c r="AQ675" s="44"/>
      <c r="AR675" s="282">
        <f t="shared" si="139"/>
        <v>0</v>
      </c>
      <c r="AS675" s="283">
        <f t="shared" si="140"/>
        <v>0</v>
      </c>
      <c r="AT675" s="44"/>
      <c r="AU675" s="44"/>
      <c r="AV675" s="44"/>
      <c r="AW675" s="44"/>
      <c r="AX675" s="44"/>
      <c r="AY675" s="44"/>
      <c r="AZ675" s="44"/>
      <c r="BA675" s="44"/>
      <c r="BB675" s="44"/>
      <c r="BC675" s="44"/>
      <c r="BD675" s="44"/>
      <c r="BE675" s="44"/>
      <c r="BF675" s="44"/>
      <c r="BG675" s="44"/>
      <c r="BH675" s="44"/>
    </row>
    <row r="676" spans="1:60" ht="35.1" customHeight="1" thickBot="1" x14ac:dyDescent="0.45">
      <c r="A676" s="41">
        <f t="shared" si="141"/>
        <v>674</v>
      </c>
      <c r="B676" s="42">
        <f>Hoja2!B683</f>
        <v>0</v>
      </c>
      <c r="C676" s="14">
        <f>Hoja2!P683</f>
        <v>0</v>
      </c>
      <c r="D676" s="16">
        <f>Hoja2!C683</f>
        <v>0</v>
      </c>
      <c r="E676" s="15">
        <f>Hoja4!J683</f>
        <v>0</v>
      </c>
      <c r="F676" s="15">
        <f>Hoja4!N683</f>
        <v>0</v>
      </c>
      <c r="G676" s="15"/>
      <c r="H676" s="15">
        <f t="shared" si="130"/>
        <v>0</v>
      </c>
      <c r="I676" s="15">
        <f t="shared" si="131"/>
        <v>0</v>
      </c>
      <c r="J676" s="289" t="s">
        <v>209</v>
      </c>
      <c r="K676" s="44"/>
      <c r="L676" s="44"/>
      <c r="M676" s="44"/>
      <c r="N676" s="44"/>
      <c r="O676" s="44"/>
      <c r="P676" s="44"/>
      <c r="Q676" s="44"/>
      <c r="R676" s="44"/>
      <c r="S676" s="262">
        <f t="shared" si="132"/>
        <v>0</v>
      </c>
      <c r="T676" s="266" t="str">
        <f t="shared" si="133"/>
        <v>Economico</v>
      </c>
      <c r="U676">
        <f>VLOOKUP(T676,TABLAS!$J$4:$L$9,3,FALSE)</f>
        <v>1320</v>
      </c>
      <c r="V676">
        <f t="shared" si="142"/>
        <v>2026</v>
      </c>
      <c r="W676" t="str">
        <f>INICIO!$C$28</f>
        <v>2026</v>
      </c>
      <c r="X676" s="268">
        <f t="shared" si="134"/>
        <v>0</v>
      </c>
      <c r="Y676" s="269" t="str">
        <f>IF(X676&lt;TABLAS!$P$18,TABLAS!$Q$18,IF(X676&lt;TABLAS!$P$19,TABLAS!$Q$19,IF(X676&lt;TABLAS!$P$20,TABLAS!$Q$20,IF(X676&lt;TABLAS!$P$21,TABLAS!$Q$21,IF(X676&lt;TABLAS!$P$22,TABLAS!$Q$22,IF(X676&lt;TABLAS!$P$23,TABLAS!$Q$23,IF(X676&lt;TABLAS!$P$24,TABLAS!$Q$24,IF(X676&lt;TABLAS!$P$25,TABLAS!$Q$25,IF(X676&lt;TABLAS!$P$26,TABLAS!$Q$26,IF(X676&lt;TABLAS!$P$27,TABLAS!$Q$27,IF(X676&gt;=TABLAS!$O$28,TABLAS!$Q$28)))))))))))</f>
        <v>0 a 5</v>
      </c>
      <c r="Z676" s="262">
        <f>VLOOKUP(Y676,TABLAS!$J$18:$K$28,2,FALSE)</f>
        <v>1</v>
      </c>
      <c r="AA676" s="274" t="s">
        <v>262</v>
      </c>
      <c r="AB676" s="262">
        <f>VLOOKUP(AA676,TABLAS!$K$34:$L$39,2,FALSE)</f>
        <v>1</v>
      </c>
      <c r="AC676" s="262" t="str">
        <f>INICIO!$C$11</f>
        <v>ZONA 6</v>
      </c>
      <c r="AD676" s="263">
        <f>VLOOKUP(AC676,TABLAS!$V$18:$W$28,2,FALSE)</f>
        <v>1.1000000000000001</v>
      </c>
      <c r="AE676" s="44"/>
      <c r="AF676" s="44"/>
      <c r="AG676" s="279">
        <f t="shared" si="135"/>
        <v>0</v>
      </c>
      <c r="AH676" s="255">
        <f>IF($AG676&lt;TABLAS!$O$4,TABLAS!$P$4,IF($AG676&lt;TABLAS!$O$5,TABLAS!$P$5,IF($AG676&lt;TABLAS!$O$6,TABLAS!$P$6,IF($AG676&gt;TABLAS!$N$7,TABLAS!$P$7))))</f>
        <v>1</v>
      </c>
      <c r="AI676" s="255">
        <f>VLOOKUP($AH676,TABLAS!$P$4:$R$7,3,FALSE)</f>
        <v>3.4999999999999996E-3</v>
      </c>
      <c r="AJ676" s="255">
        <f>VLOOKUP($AH$3,TABLAS!$P$4:$R$7,2,FALSE)</f>
        <v>0</v>
      </c>
      <c r="AK676" s="280">
        <f t="shared" si="136"/>
        <v>-3.4999999999999996E-3</v>
      </c>
      <c r="AL676" s="44"/>
      <c r="AM676" s="44"/>
      <c r="AN676" s="281">
        <f t="shared" si="137"/>
        <v>0</v>
      </c>
      <c r="AO676" s="44"/>
      <c r="AP676" s="235">
        <f t="shared" si="138"/>
        <v>0</v>
      </c>
      <c r="AQ676" s="44"/>
      <c r="AR676" s="282">
        <f t="shared" si="139"/>
        <v>0</v>
      </c>
      <c r="AS676" s="283">
        <f t="shared" si="140"/>
        <v>0</v>
      </c>
      <c r="AT676" s="44"/>
      <c r="AU676" s="44"/>
      <c r="AV676" s="44"/>
      <c r="AW676" s="44"/>
      <c r="AX676" s="44"/>
      <c r="AY676" s="44"/>
      <c r="AZ676" s="44"/>
      <c r="BA676" s="44"/>
      <c r="BB676" s="44"/>
      <c r="BC676" s="44"/>
      <c r="BD676" s="44"/>
      <c r="BE676" s="44"/>
      <c r="BF676" s="44"/>
      <c r="BG676" s="44"/>
      <c r="BH676" s="44"/>
    </row>
    <row r="677" spans="1:60" ht="35.1" customHeight="1" thickBot="1" x14ac:dyDescent="0.45">
      <c r="A677" s="22">
        <f t="shared" si="141"/>
        <v>675</v>
      </c>
      <c r="B677" s="43">
        <f>Hoja2!B684</f>
        <v>0</v>
      </c>
      <c r="C677" s="38">
        <f>Hoja2!P684</f>
        <v>0</v>
      </c>
      <c r="D677" s="39">
        <f>Hoja2!C684</f>
        <v>0</v>
      </c>
      <c r="E677" s="40">
        <f>Hoja4!J684</f>
        <v>0</v>
      </c>
      <c r="F677" s="40">
        <f>Hoja4!N684</f>
        <v>0</v>
      </c>
      <c r="G677" s="40"/>
      <c r="H677" s="40">
        <f t="shared" si="130"/>
        <v>0</v>
      </c>
      <c r="I677" s="40">
        <f t="shared" si="131"/>
        <v>0</v>
      </c>
      <c r="J677" s="290" t="s">
        <v>209</v>
      </c>
      <c r="K677" s="44"/>
      <c r="L677" s="44"/>
      <c r="M677" s="44"/>
      <c r="N677" s="44"/>
      <c r="O677" s="44"/>
      <c r="P677" s="44"/>
      <c r="Q677" s="44"/>
      <c r="R677" s="44"/>
      <c r="S677" s="262">
        <f t="shared" si="132"/>
        <v>0</v>
      </c>
      <c r="T677" s="266" t="str">
        <f t="shared" si="133"/>
        <v>Economico</v>
      </c>
      <c r="U677">
        <f>VLOOKUP(T677,TABLAS!$J$4:$L$9,3,FALSE)</f>
        <v>1320</v>
      </c>
      <c r="V677">
        <f t="shared" si="142"/>
        <v>2026</v>
      </c>
      <c r="W677" t="str">
        <f>INICIO!$C$28</f>
        <v>2026</v>
      </c>
      <c r="X677" s="268">
        <f t="shared" si="134"/>
        <v>0</v>
      </c>
      <c r="Y677" s="269" t="str">
        <f>IF(X677&lt;TABLAS!$P$18,TABLAS!$Q$18,IF(X677&lt;TABLAS!$P$19,TABLAS!$Q$19,IF(X677&lt;TABLAS!$P$20,TABLAS!$Q$20,IF(X677&lt;TABLAS!$P$21,TABLAS!$Q$21,IF(X677&lt;TABLAS!$P$22,TABLAS!$Q$22,IF(X677&lt;TABLAS!$P$23,TABLAS!$Q$23,IF(X677&lt;TABLAS!$P$24,TABLAS!$Q$24,IF(X677&lt;TABLAS!$P$25,TABLAS!$Q$25,IF(X677&lt;TABLAS!$P$26,TABLAS!$Q$26,IF(X677&lt;TABLAS!$P$27,TABLAS!$Q$27,IF(X677&gt;=TABLAS!$O$28,TABLAS!$Q$28)))))))))))</f>
        <v>0 a 5</v>
      </c>
      <c r="Z677" s="262">
        <f>VLOOKUP(Y677,TABLAS!$J$18:$K$28,2,FALSE)</f>
        <v>1</v>
      </c>
      <c r="AA677" s="274" t="s">
        <v>262</v>
      </c>
      <c r="AB677" s="262">
        <f>VLOOKUP(AA677,TABLAS!$K$34:$L$39,2,FALSE)</f>
        <v>1</v>
      </c>
      <c r="AC677" s="262" t="str">
        <f>INICIO!$C$11</f>
        <v>ZONA 6</v>
      </c>
      <c r="AD677" s="263">
        <f>VLOOKUP(AC677,TABLAS!$V$18:$W$28,2,FALSE)</f>
        <v>1.1000000000000001</v>
      </c>
      <c r="AE677" s="44"/>
      <c r="AF677" s="44"/>
      <c r="AG677" s="279">
        <f t="shared" si="135"/>
        <v>0</v>
      </c>
      <c r="AH677" s="255">
        <f>IF($AG677&lt;TABLAS!$O$4,TABLAS!$P$4,IF($AG677&lt;TABLAS!$O$5,TABLAS!$P$5,IF($AG677&lt;TABLAS!$O$6,TABLAS!$P$6,IF($AG677&gt;TABLAS!$N$7,TABLAS!$P$7))))</f>
        <v>1</v>
      </c>
      <c r="AI677" s="255">
        <f>VLOOKUP($AH677,TABLAS!$P$4:$R$7,3,FALSE)</f>
        <v>3.4999999999999996E-3</v>
      </c>
      <c r="AJ677" s="255">
        <f>VLOOKUP($AH$3,TABLAS!$P$4:$R$7,2,FALSE)</f>
        <v>0</v>
      </c>
      <c r="AK677" s="280">
        <f t="shared" si="136"/>
        <v>-3.4999999999999996E-3</v>
      </c>
      <c r="AL677" s="44"/>
      <c r="AM677" s="44"/>
      <c r="AN677" s="281">
        <f t="shared" si="137"/>
        <v>0</v>
      </c>
      <c r="AO677" s="44"/>
      <c r="AP677" s="235">
        <f t="shared" si="138"/>
        <v>0</v>
      </c>
      <c r="AQ677" s="44"/>
      <c r="AR677" s="282">
        <f t="shared" si="139"/>
        <v>0</v>
      </c>
      <c r="AS677" s="283">
        <f t="shared" si="140"/>
        <v>0</v>
      </c>
      <c r="AT677" s="44"/>
      <c r="AU677" s="44"/>
      <c r="AV677" s="44"/>
      <c r="AW677" s="44"/>
      <c r="AX677" s="44"/>
      <c r="AY677" s="44"/>
      <c r="AZ677" s="44"/>
      <c r="BA677" s="44"/>
      <c r="BB677" s="44"/>
      <c r="BC677" s="44"/>
      <c r="BD677" s="44"/>
      <c r="BE677" s="44"/>
      <c r="BF677" s="44"/>
      <c r="BG677" s="44"/>
      <c r="BH677" s="44"/>
    </row>
    <row r="678" spans="1:60" ht="35.1" customHeight="1" thickBot="1" x14ac:dyDescent="0.45">
      <c r="A678" s="41">
        <f t="shared" si="141"/>
        <v>676</v>
      </c>
      <c r="B678" s="42">
        <f>Hoja2!B685</f>
        <v>0</v>
      </c>
      <c r="C678" s="14">
        <f>Hoja2!P685</f>
        <v>0</v>
      </c>
      <c r="D678" s="16">
        <f>Hoja2!C685</f>
        <v>0</v>
      </c>
      <c r="E678" s="15">
        <f>Hoja4!J685</f>
        <v>0</v>
      </c>
      <c r="F678" s="15">
        <f>Hoja4!N685</f>
        <v>0</v>
      </c>
      <c r="G678" s="15"/>
      <c r="H678" s="15">
        <f t="shared" si="130"/>
        <v>0</v>
      </c>
      <c r="I678" s="15">
        <f t="shared" si="131"/>
        <v>0</v>
      </c>
      <c r="J678" s="289" t="s">
        <v>209</v>
      </c>
      <c r="K678" s="44"/>
      <c r="L678" s="44"/>
      <c r="M678" s="44"/>
      <c r="N678" s="44"/>
      <c r="O678" s="44"/>
      <c r="P678" s="44"/>
      <c r="Q678" s="44"/>
      <c r="R678" s="44"/>
      <c r="S678" s="262">
        <f t="shared" si="132"/>
        <v>0</v>
      </c>
      <c r="T678" s="266" t="str">
        <f t="shared" si="133"/>
        <v>Economico</v>
      </c>
      <c r="U678">
        <f>VLOOKUP(T678,TABLAS!$J$4:$L$9,3,FALSE)</f>
        <v>1320</v>
      </c>
      <c r="V678">
        <f t="shared" si="142"/>
        <v>2026</v>
      </c>
      <c r="W678" t="str">
        <f>INICIO!$C$28</f>
        <v>2026</v>
      </c>
      <c r="X678" s="268">
        <f t="shared" si="134"/>
        <v>0</v>
      </c>
      <c r="Y678" s="269" t="str">
        <f>IF(X678&lt;TABLAS!$P$18,TABLAS!$Q$18,IF(X678&lt;TABLAS!$P$19,TABLAS!$Q$19,IF(X678&lt;TABLAS!$P$20,TABLAS!$Q$20,IF(X678&lt;TABLAS!$P$21,TABLAS!$Q$21,IF(X678&lt;TABLAS!$P$22,TABLAS!$Q$22,IF(X678&lt;TABLAS!$P$23,TABLAS!$Q$23,IF(X678&lt;TABLAS!$P$24,TABLAS!$Q$24,IF(X678&lt;TABLAS!$P$25,TABLAS!$Q$25,IF(X678&lt;TABLAS!$P$26,TABLAS!$Q$26,IF(X678&lt;TABLAS!$P$27,TABLAS!$Q$27,IF(X678&gt;=TABLAS!$O$28,TABLAS!$Q$28)))))))))))</f>
        <v>0 a 5</v>
      </c>
      <c r="Z678" s="262">
        <f>VLOOKUP(Y678,TABLAS!$J$18:$K$28,2,FALSE)</f>
        <v>1</v>
      </c>
      <c r="AA678" s="274" t="s">
        <v>262</v>
      </c>
      <c r="AB678" s="262">
        <f>VLOOKUP(AA678,TABLAS!$K$34:$L$39,2,FALSE)</f>
        <v>1</v>
      </c>
      <c r="AC678" s="262" t="str">
        <f>INICIO!$C$11</f>
        <v>ZONA 6</v>
      </c>
      <c r="AD678" s="263">
        <f>VLOOKUP(AC678,TABLAS!$V$18:$W$28,2,FALSE)</f>
        <v>1.1000000000000001</v>
      </c>
      <c r="AE678" s="44"/>
      <c r="AF678" s="44"/>
      <c r="AG678" s="279">
        <f t="shared" si="135"/>
        <v>0</v>
      </c>
      <c r="AH678" s="255">
        <f>IF($AG678&lt;TABLAS!$O$4,TABLAS!$P$4,IF($AG678&lt;TABLAS!$O$5,TABLAS!$P$5,IF($AG678&lt;TABLAS!$O$6,TABLAS!$P$6,IF($AG678&gt;TABLAS!$N$7,TABLAS!$P$7))))</f>
        <v>1</v>
      </c>
      <c r="AI678" s="255">
        <f>VLOOKUP($AH678,TABLAS!$P$4:$R$7,3,FALSE)</f>
        <v>3.4999999999999996E-3</v>
      </c>
      <c r="AJ678" s="255">
        <f>VLOOKUP($AH$3,TABLAS!$P$4:$R$7,2,FALSE)</f>
        <v>0</v>
      </c>
      <c r="AK678" s="280">
        <f t="shared" si="136"/>
        <v>-3.4999999999999996E-3</v>
      </c>
      <c r="AL678" s="44"/>
      <c r="AM678" s="44"/>
      <c r="AN678" s="281">
        <f t="shared" si="137"/>
        <v>0</v>
      </c>
      <c r="AO678" s="44"/>
      <c r="AP678" s="235">
        <f t="shared" si="138"/>
        <v>0</v>
      </c>
      <c r="AQ678" s="44"/>
      <c r="AR678" s="282">
        <f t="shared" si="139"/>
        <v>0</v>
      </c>
      <c r="AS678" s="283">
        <f t="shared" si="140"/>
        <v>0</v>
      </c>
      <c r="AT678" s="44"/>
      <c r="AU678" s="44"/>
      <c r="AV678" s="44"/>
      <c r="AW678" s="44"/>
      <c r="AX678" s="44"/>
      <c r="AY678" s="44"/>
      <c r="AZ678" s="44"/>
      <c r="BA678" s="44"/>
      <c r="BB678" s="44"/>
      <c r="BC678" s="44"/>
      <c r="BD678" s="44"/>
      <c r="BE678" s="44"/>
      <c r="BF678" s="44"/>
      <c r="BG678" s="44"/>
      <c r="BH678" s="44"/>
    </row>
    <row r="679" spans="1:60" ht="35.1" customHeight="1" thickBot="1" x14ac:dyDescent="0.45">
      <c r="A679" s="41">
        <f t="shared" si="141"/>
        <v>677</v>
      </c>
      <c r="B679" s="42">
        <f>Hoja2!B686</f>
        <v>0</v>
      </c>
      <c r="C679" s="14">
        <f>Hoja2!P686</f>
        <v>0</v>
      </c>
      <c r="D679" s="16">
        <f>Hoja2!C686</f>
        <v>0</v>
      </c>
      <c r="E679" s="15">
        <f>Hoja4!J686</f>
        <v>0</v>
      </c>
      <c r="F679" s="15">
        <f>Hoja4!N686</f>
        <v>0</v>
      </c>
      <c r="G679" s="15"/>
      <c r="H679" s="15">
        <f t="shared" si="130"/>
        <v>0</v>
      </c>
      <c r="I679" s="15">
        <f t="shared" si="131"/>
        <v>0</v>
      </c>
      <c r="J679" s="289" t="s">
        <v>209</v>
      </c>
      <c r="K679" s="44"/>
      <c r="L679" s="44"/>
      <c r="M679" s="44"/>
      <c r="N679" s="44"/>
      <c r="O679" s="44"/>
      <c r="P679" s="44"/>
      <c r="Q679" s="44"/>
      <c r="R679" s="44"/>
      <c r="S679" s="262">
        <f t="shared" si="132"/>
        <v>0</v>
      </c>
      <c r="T679" s="266" t="str">
        <f t="shared" si="133"/>
        <v>Economico</v>
      </c>
      <c r="U679">
        <f>VLOOKUP(T679,TABLAS!$J$4:$L$9,3,FALSE)</f>
        <v>1320</v>
      </c>
      <c r="V679">
        <f t="shared" si="142"/>
        <v>2026</v>
      </c>
      <c r="W679" t="str">
        <f>INICIO!$C$28</f>
        <v>2026</v>
      </c>
      <c r="X679" s="268">
        <f t="shared" si="134"/>
        <v>0</v>
      </c>
      <c r="Y679" s="269" t="str">
        <f>IF(X679&lt;TABLAS!$P$18,TABLAS!$Q$18,IF(X679&lt;TABLAS!$P$19,TABLAS!$Q$19,IF(X679&lt;TABLAS!$P$20,TABLAS!$Q$20,IF(X679&lt;TABLAS!$P$21,TABLAS!$Q$21,IF(X679&lt;TABLAS!$P$22,TABLAS!$Q$22,IF(X679&lt;TABLAS!$P$23,TABLAS!$Q$23,IF(X679&lt;TABLAS!$P$24,TABLAS!$Q$24,IF(X679&lt;TABLAS!$P$25,TABLAS!$Q$25,IF(X679&lt;TABLAS!$P$26,TABLAS!$Q$26,IF(X679&lt;TABLAS!$P$27,TABLAS!$Q$27,IF(X679&gt;=TABLAS!$O$28,TABLAS!$Q$28)))))))))))</f>
        <v>0 a 5</v>
      </c>
      <c r="Z679" s="262">
        <f>VLOOKUP(Y679,TABLAS!$J$18:$K$28,2,FALSE)</f>
        <v>1</v>
      </c>
      <c r="AA679" s="274" t="s">
        <v>262</v>
      </c>
      <c r="AB679" s="262">
        <f>VLOOKUP(AA679,TABLAS!$K$34:$L$39,2,FALSE)</f>
        <v>1</v>
      </c>
      <c r="AC679" s="262" t="str">
        <f>INICIO!$C$11</f>
        <v>ZONA 6</v>
      </c>
      <c r="AD679" s="263">
        <f>VLOOKUP(AC679,TABLAS!$V$18:$W$28,2,FALSE)</f>
        <v>1.1000000000000001</v>
      </c>
      <c r="AE679" s="44"/>
      <c r="AF679" s="44"/>
      <c r="AG679" s="279">
        <f t="shared" si="135"/>
        <v>0</v>
      </c>
      <c r="AH679" s="255">
        <f>IF($AG679&lt;TABLAS!$O$4,TABLAS!$P$4,IF($AG679&lt;TABLAS!$O$5,TABLAS!$P$5,IF($AG679&lt;TABLAS!$O$6,TABLAS!$P$6,IF($AG679&gt;TABLAS!$N$7,TABLAS!$P$7))))</f>
        <v>1</v>
      </c>
      <c r="AI679" s="255">
        <f>VLOOKUP($AH679,TABLAS!$P$4:$R$7,3,FALSE)</f>
        <v>3.4999999999999996E-3</v>
      </c>
      <c r="AJ679" s="255">
        <f>VLOOKUP($AH$3,TABLAS!$P$4:$R$7,2,FALSE)</f>
        <v>0</v>
      </c>
      <c r="AK679" s="280">
        <f t="shared" si="136"/>
        <v>-3.4999999999999996E-3</v>
      </c>
      <c r="AL679" s="44"/>
      <c r="AM679" s="44"/>
      <c r="AN679" s="281">
        <f t="shared" si="137"/>
        <v>0</v>
      </c>
      <c r="AO679" s="44"/>
      <c r="AP679" s="235">
        <f t="shared" si="138"/>
        <v>0</v>
      </c>
      <c r="AQ679" s="44"/>
      <c r="AR679" s="282">
        <f t="shared" si="139"/>
        <v>0</v>
      </c>
      <c r="AS679" s="283">
        <f t="shared" si="140"/>
        <v>0</v>
      </c>
      <c r="AT679" s="44"/>
      <c r="AU679" s="44"/>
      <c r="AV679" s="44"/>
      <c r="AW679" s="44"/>
      <c r="AX679" s="44"/>
      <c r="AY679" s="44"/>
      <c r="AZ679" s="44"/>
      <c r="BA679" s="44"/>
      <c r="BB679" s="44"/>
      <c r="BC679" s="44"/>
      <c r="BD679" s="44"/>
      <c r="BE679" s="44"/>
      <c r="BF679" s="44"/>
      <c r="BG679" s="44"/>
      <c r="BH679" s="44"/>
    </row>
    <row r="680" spans="1:60" ht="35.1" customHeight="1" thickBot="1" x14ac:dyDescent="0.45">
      <c r="A680" s="41">
        <f t="shared" si="141"/>
        <v>678</v>
      </c>
      <c r="B680" s="42">
        <f>Hoja2!B687</f>
        <v>0</v>
      </c>
      <c r="C680" s="14">
        <f>Hoja2!P687</f>
        <v>0</v>
      </c>
      <c r="D680" s="16">
        <f>Hoja2!C687</f>
        <v>0</v>
      </c>
      <c r="E680" s="15">
        <f>Hoja4!J687</f>
        <v>0</v>
      </c>
      <c r="F680" s="15">
        <f>Hoja4!N687</f>
        <v>0</v>
      </c>
      <c r="G680" s="15"/>
      <c r="H680" s="15">
        <f t="shared" si="130"/>
        <v>0</v>
      </c>
      <c r="I680" s="15">
        <f t="shared" si="131"/>
        <v>0</v>
      </c>
      <c r="J680" s="289" t="s">
        <v>209</v>
      </c>
      <c r="K680" s="44"/>
      <c r="L680" s="44"/>
      <c r="M680" s="44"/>
      <c r="N680" s="44"/>
      <c r="O680" s="44"/>
      <c r="P680" s="44"/>
      <c r="Q680" s="44"/>
      <c r="R680" s="44"/>
      <c r="S680" s="262">
        <f t="shared" si="132"/>
        <v>0</v>
      </c>
      <c r="T680" s="266" t="str">
        <f t="shared" si="133"/>
        <v>Economico</v>
      </c>
      <c r="U680">
        <f>VLOOKUP(T680,TABLAS!$J$4:$L$9,3,FALSE)</f>
        <v>1320</v>
      </c>
      <c r="V680">
        <f t="shared" si="142"/>
        <v>2026</v>
      </c>
      <c r="W680" t="str">
        <f>INICIO!$C$28</f>
        <v>2026</v>
      </c>
      <c r="X680" s="268">
        <f t="shared" si="134"/>
        <v>0</v>
      </c>
      <c r="Y680" s="269" t="str">
        <f>IF(X680&lt;TABLAS!$P$18,TABLAS!$Q$18,IF(X680&lt;TABLAS!$P$19,TABLAS!$Q$19,IF(X680&lt;TABLAS!$P$20,TABLAS!$Q$20,IF(X680&lt;TABLAS!$P$21,TABLAS!$Q$21,IF(X680&lt;TABLAS!$P$22,TABLAS!$Q$22,IF(X680&lt;TABLAS!$P$23,TABLAS!$Q$23,IF(X680&lt;TABLAS!$P$24,TABLAS!$Q$24,IF(X680&lt;TABLAS!$P$25,TABLAS!$Q$25,IF(X680&lt;TABLAS!$P$26,TABLAS!$Q$26,IF(X680&lt;TABLAS!$P$27,TABLAS!$Q$27,IF(X680&gt;=TABLAS!$O$28,TABLAS!$Q$28)))))))))))</f>
        <v>0 a 5</v>
      </c>
      <c r="Z680" s="262">
        <f>VLOOKUP(Y680,TABLAS!$J$18:$K$28,2,FALSE)</f>
        <v>1</v>
      </c>
      <c r="AA680" s="274" t="s">
        <v>262</v>
      </c>
      <c r="AB680" s="262">
        <f>VLOOKUP(AA680,TABLAS!$K$34:$L$39,2,FALSE)</f>
        <v>1</v>
      </c>
      <c r="AC680" s="262" t="str">
        <f>INICIO!$C$11</f>
        <v>ZONA 6</v>
      </c>
      <c r="AD680" s="263">
        <f>VLOOKUP(AC680,TABLAS!$V$18:$W$28,2,FALSE)</f>
        <v>1.1000000000000001</v>
      </c>
      <c r="AE680" s="44"/>
      <c r="AF680" s="44"/>
      <c r="AG680" s="279">
        <f t="shared" si="135"/>
        <v>0</v>
      </c>
      <c r="AH680" s="255">
        <f>IF($AG680&lt;TABLAS!$O$4,TABLAS!$P$4,IF($AG680&lt;TABLAS!$O$5,TABLAS!$P$5,IF($AG680&lt;TABLAS!$O$6,TABLAS!$P$6,IF($AG680&gt;TABLAS!$N$7,TABLAS!$P$7))))</f>
        <v>1</v>
      </c>
      <c r="AI680" s="255">
        <f>VLOOKUP($AH680,TABLAS!$P$4:$R$7,3,FALSE)</f>
        <v>3.4999999999999996E-3</v>
      </c>
      <c r="AJ680" s="255">
        <f>VLOOKUP($AH$3,TABLAS!$P$4:$R$7,2,FALSE)</f>
        <v>0</v>
      </c>
      <c r="AK680" s="280">
        <f t="shared" si="136"/>
        <v>-3.4999999999999996E-3</v>
      </c>
      <c r="AL680" s="44"/>
      <c r="AM680" s="44"/>
      <c r="AN680" s="281">
        <f t="shared" si="137"/>
        <v>0</v>
      </c>
      <c r="AO680" s="44"/>
      <c r="AP680" s="235">
        <f t="shared" si="138"/>
        <v>0</v>
      </c>
      <c r="AQ680" s="44"/>
      <c r="AR680" s="282">
        <f t="shared" si="139"/>
        <v>0</v>
      </c>
      <c r="AS680" s="283">
        <f t="shared" si="140"/>
        <v>0</v>
      </c>
      <c r="AT680" s="44"/>
      <c r="AU680" s="44"/>
      <c r="AV680" s="44"/>
      <c r="AW680" s="44"/>
      <c r="AX680" s="44"/>
      <c r="AY680" s="44"/>
      <c r="AZ680" s="44"/>
      <c r="BA680" s="44"/>
      <c r="BB680" s="44"/>
      <c r="BC680" s="44"/>
      <c r="BD680" s="44"/>
      <c r="BE680" s="44"/>
      <c r="BF680" s="44"/>
      <c r="BG680" s="44"/>
      <c r="BH680" s="44"/>
    </row>
    <row r="681" spans="1:60" ht="35.1" customHeight="1" thickBot="1" x14ac:dyDescent="0.45">
      <c r="A681" s="41">
        <f t="shared" si="141"/>
        <v>679</v>
      </c>
      <c r="B681" s="42">
        <f>Hoja2!B688</f>
        <v>0</v>
      </c>
      <c r="C681" s="14">
        <f>Hoja2!P688</f>
        <v>0</v>
      </c>
      <c r="D681" s="16">
        <f>Hoja2!C688</f>
        <v>0</v>
      </c>
      <c r="E681" s="15">
        <f>Hoja4!J688</f>
        <v>0</v>
      </c>
      <c r="F681" s="15">
        <f>Hoja4!N688</f>
        <v>0</v>
      </c>
      <c r="G681" s="15"/>
      <c r="H681" s="15">
        <f t="shared" si="130"/>
        <v>0</v>
      </c>
      <c r="I681" s="15">
        <f t="shared" si="131"/>
        <v>0</v>
      </c>
      <c r="J681" s="289" t="s">
        <v>209</v>
      </c>
      <c r="K681" s="44"/>
      <c r="L681" s="44"/>
      <c r="M681" s="44"/>
      <c r="N681" s="44"/>
      <c r="O681" s="44"/>
      <c r="P681" s="44"/>
      <c r="Q681" s="44"/>
      <c r="R681" s="44"/>
      <c r="S681" s="262">
        <f t="shared" si="132"/>
        <v>0</v>
      </c>
      <c r="T681" s="266" t="str">
        <f t="shared" si="133"/>
        <v>Economico</v>
      </c>
      <c r="U681">
        <f>VLOOKUP(T681,TABLAS!$J$4:$L$9,3,FALSE)</f>
        <v>1320</v>
      </c>
      <c r="V681">
        <f t="shared" si="142"/>
        <v>2026</v>
      </c>
      <c r="W681" t="str">
        <f>INICIO!$C$28</f>
        <v>2026</v>
      </c>
      <c r="X681" s="268">
        <f t="shared" si="134"/>
        <v>0</v>
      </c>
      <c r="Y681" s="269" t="str">
        <f>IF(X681&lt;TABLAS!$P$18,TABLAS!$Q$18,IF(X681&lt;TABLAS!$P$19,TABLAS!$Q$19,IF(X681&lt;TABLAS!$P$20,TABLAS!$Q$20,IF(X681&lt;TABLAS!$P$21,TABLAS!$Q$21,IF(X681&lt;TABLAS!$P$22,TABLAS!$Q$22,IF(X681&lt;TABLAS!$P$23,TABLAS!$Q$23,IF(X681&lt;TABLAS!$P$24,TABLAS!$Q$24,IF(X681&lt;TABLAS!$P$25,TABLAS!$Q$25,IF(X681&lt;TABLAS!$P$26,TABLAS!$Q$26,IF(X681&lt;TABLAS!$P$27,TABLAS!$Q$27,IF(X681&gt;=TABLAS!$O$28,TABLAS!$Q$28)))))))))))</f>
        <v>0 a 5</v>
      </c>
      <c r="Z681" s="262">
        <f>VLOOKUP(Y681,TABLAS!$J$18:$K$28,2,FALSE)</f>
        <v>1</v>
      </c>
      <c r="AA681" s="274" t="s">
        <v>262</v>
      </c>
      <c r="AB681" s="262">
        <f>VLOOKUP(AA681,TABLAS!$K$34:$L$39,2,FALSE)</f>
        <v>1</v>
      </c>
      <c r="AC681" s="262" t="str">
        <f>INICIO!$C$11</f>
        <v>ZONA 6</v>
      </c>
      <c r="AD681" s="263">
        <f>VLOOKUP(AC681,TABLAS!$V$18:$W$28,2,FALSE)</f>
        <v>1.1000000000000001</v>
      </c>
      <c r="AE681" s="44"/>
      <c r="AF681" s="44"/>
      <c r="AG681" s="279">
        <f t="shared" si="135"/>
        <v>0</v>
      </c>
      <c r="AH681" s="255">
        <f>IF($AG681&lt;TABLAS!$O$4,TABLAS!$P$4,IF($AG681&lt;TABLAS!$O$5,TABLAS!$P$5,IF($AG681&lt;TABLAS!$O$6,TABLAS!$P$6,IF($AG681&gt;TABLAS!$N$7,TABLAS!$P$7))))</f>
        <v>1</v>
      </c>
      <c r="AI681" s="255">
        <f>VLOOKUP($AH681,TABLAS!$P$4:$R$7,3,FALSE)</f>
        <v>3.4999999999999996E-3</v>
      </c>
      <c r="AJ681" s="255">
        <f>VLOOKUP($AH$3,TABLAS!$P$4:$R$7,2,FALSE)</f>
        <v>0</v>
      </c>
      <c r="AK681" s="280">
        <f t="shared" si="136"/>
        <v>-3.4999999999999996E-3</v>
      </c>
      <c r="AL681" s="44"/>
      <c r="AM681" s="44"/>
      <c r="AN681" s="281">
        <f t="shared" si="137"/>
        <v>0</v>
      </c>
      <c r="AO681" s="44"/>
      <c r="AP681" s="235">
        <f t="shared" si="138"/>
        <v>0</v>
      </c>
      <c r="AQ681" s="44"/>
      <c r="AR681" s="282">
        <f t="shared" si="139"/>
        <v>0</v>
      </c>
      <c r="AS681" s="283">
        <f t="shared" si="140"/>
        <v>0</v>
      </c>
      <c r="AT681" s="44"/>
      <c r="AU681" s="44"/>
      <c r="AV681" s="44"/>
      <c r="AW681" s="44"/>
      <c r="AX681" s="44"/>
      <c r="AY681" s="44"/>
      <c r="AZ681" s="44"/>
      <c r="BA681" s="44"/>
      <c r="BB681" s="44"/>
      <c r="BC681" s="44"/>
      <c r="BD681" s="44"/>
      <c r="BE681" s="44"/>
      <c r="BF681" s="44"/>
      <c r="BG681" s="44"/>
      <c r="BH681" s="44"/>
    </row>
    <row r="682" spans="1:60" ht="35.1" customHeight="1" thickBot="1" x14ac:dyDescent="0.45">
      <c r="A682" s="22">
        <f t="shared" si="141"/>
        <v>680</v>
      </c>
      <c r="B682" s="43">
        <f>Hoja2!B689</f>
        <v>0</v>
      </c>
      <c r="C682" s="38">
        <f>Hoja2!P689</f>
        <v>0</v>
      </c>
      <c r="D682" s="39">
        <f>Hoja2!C689</f>
        <v>0</v>
      </c>
      <c r="E682" s="40">
        <f>Hoja4!J689</f>
        <v>0</v>
      </c>
      <c r="F682" s="40">
        <f>Hoja4!N689</f>
        <v>0</v>
      </c>
      <c r="G682" s="40"/>
      <c r="H682" s="40">
        <f t="shared" si="130"/>
        <v>0</v>
      </c>
      <c r="I682" s="40">
        <f t="shared" si="131"/>
        <v>0</v>
      </c>
      <c r="J682" s="290" t="s">
        <v>209</v>
      </c>
      <c r="K682" s="44"/>
      <c r="L682" s="44"/>
      <c r="M682" s="44"/>
      <c r="N682" s="44"/>
      <c r="O682" s="44"/>
      <c r="P682" s="44"/>
      <c r="Q682" s="44"/>
      <c r="R682" s="44"/>
      <c r="S682" s="262">
        <f t="shared" si="132"/>
        <v>0</v>
      </c>
      <c r="T682" s="266" t="str">
        <f t="shared" si="133"/>
        <v>Economico</v>
      </c>
      <c r="U682">
        <f>VLOOKUP(T682,TABLAS!$J$4:$L$9,3,FALSE)</f>
        <v>1320</v>
      </c>
      <c r="V682">
        <f t="shared" si="142"/>
        <v>2026</v>
      </c>
      <c r="W682" t="str">
        <f>INICIO!$C$28</f>
        <v>2026</v>
      </c>
      <c r="X682" s="268">
        <f t="shared" si="134"/>
        <v>0</v>
      </c>
      <c r="Y682" s="269" t="str">
        <f>IF(X682&lt;TABLAS!$P$18,TABLAS!$Q$18,IF(X682&lt;TABLAS!$P$19,TABLAS!$Q$19,IF(X682&lt;TABLAS!$P$20,TABLAS!$Q$20,IF(X682&lt;TABLAS!$P$21,TABLAS!$Q$21,IF(X682&lt;TABLAS!$P$22,TABLAS!$Q$22,IF(X682&lt;TABLAS!$P$23,TABLAS!$Q$23,IF(X682&lt;TABLAS!$P$24,TABLAS!$Q$24,IF(X682&lt;TABLAS!$P$25,TABLAS!$Q$25,IF(X682&lt;TABLAS!$P$26,TABLAS!$Q$26,IF(X682&lt;TABLAS!$P$27,TABLAS!$Q$27,IF(X682&gt;=TABLAS!$O$28,TABLAS!$Q$28)))))))))))</f>
        <v>0 a 5</v>
      </c>
      <c r="Z682" s="262">
        <f>VLOOKUP(Y682,TABLAS!$J$18:$K$28,2,FALSE)</f>
        <v>1</v>
      </c>
      <c r="AA682" s="274" t="s">
        <v>262</v>
      </c>
      <c r="AB682" s="262">
        <f>VLOOKUP(AA682,TABLAS!$K$34:$L$39,2,FALSE)</f>
        <v>1</v>
      </c>
      <c r="AC682" s="262" t="str">
        <f>INICIO!$C$11</f>
        <v>ZONA 6</v>
      </c>
      <c r="AD682" s="263">
        <f>VLOOKUP(AC682,TABLAS!$V$18:$W$28,2,FALSE)</f>
        <v>1.1000000000000001</v>
      </c>
      <c r="AE682" s="44"/>
      <c r="AF682" s="44"/>
      <c r="AG682" s="279">
        <f t="shared" si="135"/>
        <v>0</v>
      </c>
      <c r="AH682" s="255">
        <f>IF($AG682&lt;TABLAS!$O$4,TABLAS!$P$4,IF($AG682&lt;TABLAS!$O$5,TABLAS!$P$5,IF($AG682&lt;TABLAS!$O$6,TABLAS!$P$6,IF($AG682&gt;TABLAS!$N$7,TABLAS!$P$7))))</f>
        <v>1</v>
      </c>
      <c r="AI682" s="255">
        <f>VLOOKUP($AH682,TABLAS!$P$4:$R$7,3,FALSE)</f>
        <v>3.4999999999999996E-3</v>
      </c>
      <c r="AJ682" s="255">
        <f>VLOOKUP($AH$3,TABLAS!$P$4:$R$7,2,FALSE)</f>
        <v>0</v>
      </c>
      <c r="AK682" s="280">
        <f t="shared" si="136"/>
        <v>-3.4999999999999996E-3</v>
      </c>
      <c r="AL682" s="44"/>
      <c r="AM682" s="44"/>
      <c r="AN682" s="281">
        <f t="shared" si="137"/>
        <v>0</v>
      </c>
      <c r="AO682" s="44"/>
      <c r="AP682" s="235">
        <f t="shared" si="138"/>
        <v>0</v>
      </c>
      <c r="AQ682" s="44"/>
      <c r="AR682" s="282">
        <f t="shared" si="139"/>
        <v>0</v>
      </c>
      <c r="AS682" s="283">
        <f t="shared" si="140"/>
        <v>0</v>
      </c>
      <c r="AT682" s="44"/>
      <c r="AU682" s="44"/>
      <c r="AV682" s="44"/>
      <c r="AW682" s="44"/>
      <c r="AX682" s="44"/>
      <c r="AY682" s="44"/>
      <c r="AZ682" s="44"/>
      <c r="BA682" s="44"/>
      <c r="BB682" s="44"/>
      <c r="BC682" s="44"/>
      <c r="BD682" s="44"/>
      <c r="BE682" s="44"/>
      <c r="BF682" s="44"/>
      <c r="BG682" s="44"/>
      <c r="BH682" s="44"/>
    </row>
    <row r="683" spans="1:60" ht="35.1" customHeight="1" thickBot="1" x14ac:dyDescent="0.45">
      <c r="A683" s="41">
        <f t="shared" si="141"/>
        <v>681</v>
      </c>
      <c r="B683" s="42">
        <f>Hoja2!B690</f>
        <v>0</v>
      </c>
      <c r="C683" s="14">
        <f>Hoja2!P690</f>
        <v>0</v>
      </c>
      <c r="D683" s="16">
        <f>Hoja2!C690</f>
        <v>0</v>
      </c>
      <c r="E683" s="15">
        <f>Hoja4!J690</f>
        <v>0</v>
      </c>
      <c r="F683" s="15">
        <f>Hoja4!N690</f>
        <v>0</v>
      </c>
      <c r="G683" s="15"/>
      <c r="H683" s="15">
        <f t="shared" si="130"/>
        <v>0</v>
      </c>
      <c r="I683" s="15">
        <f t="shared" si="131"/>
        <v>0</v>
      </c>
      <c r="J683" s="289" t="s">
        <v>209</v>
      </c>
      <c r="K683" s="44"/>
      <c r="L683" s="44"/>
      <c r="M683" s="44"/>
      <c r="N683" s="44"/>
      <c r="O683" s="44"/>
      <c r="P683" s="44"/>
      <c r="Q683" s="44"/>
      <c r="R683" s="44"/>
      <c r="S683" s="262">
        <f t="shared" si="132"/>
        <v>0</v>
      </c>
      <c r="T683" s="266" t="str">
        <f t="shared" si="133"/>
        <v>Economico</v>
      </c>
      <c r="U683">
        <f>VLOOKUP(T683,TABLAS!$J$4:$L$9,3,FALSE)</f>
        <v>1320</v>
      </c>
      <c r="V683">
        <f t="shared" si="142"/>
        <v>2026</v>
      </c>
      <c r="W683" t="str">
        <f>INICIO!$C$28</f>
        <v>2026</v>
      </c>
      <c r="X683" s="268">
        <f t="shared" si="134"/>
        <v>0</v>
      </c>
      <c r="Y683" s="269" t="str">
        <f>IF(X683&lt;TABLAS!$P$18,TABLAS!$Q$18,IF(X683&lt;TABLAS!$P$19,TABLAS!$Q$19,IF(X683&lt;TABLAS!$P$20,TABLAS!$Q$20,IF(X683&lt;TABLAS!$P$21,TABLAS!$Q$21,IF(X683&lt;TABLAS!$P$22,TABLAS!$Q$22,IF(X683&lt;TABLAS!$P$23,TABLAS!$Q$23,IF(X683&lt;TABLAS!$P$24,TABLAS!$Q$24,IF(X683&lt;TABLAS!$P$25,TABLAS!$Q$25,IF(X683&lt;TABLAS!$P$26,TABLAS!$Q$26,IF(X683&lt;TABLAS!$P$27,TABLAS!$Q$27,IF(X683&gt;=TABLAS!$O$28,TABLAS!$Q$28)))))))))))</f>
        <v>0 a 5</v>
      </c>
      <c r="Z683" s="262">
        <f>VLOOKUP(Y683,TABLAS!$J$18:$K$28,2,FALSE)</f>
        <v>1</v>
      </c>
      <c r="AA683" s="274" t="s">
        <v>262</v>
      </c>
      <c r="AB683" s="262">
        <f>VLOOKUP(AA683,TABLAS!$K$34:$L$39,2,FALSE)</f>
        <v>1</v>
      </c>
      <c r="AC683" s="262" t="str">
        <f>INICIO!$C$11</f>
        <v>ZONA 6</v>
      </c>
      <c r="AD683" s="263">
        <f>VLOOKUP(AC683,TABLAS!$V$18:$W$28,2,FALSE)</f>
        <v>1.1000000000000001</v>
      </c>
      <c r="AE683" s="44"/>
      <c r="AF683" s="44"/>
      <c r="AG683" s="279">
        <f t="shared" si="135"/>
        <v>0</v>
      </c>
      <c r="AH683" s="255">
        <f>IF($AG683&lt;TABLAS!$O$4,TABLAS!$P$4,IF($AG683&lt;TABLAS!$O$5,TABLAS!$P$5,IF($AG683&lt;TABLAS!$O$6,TABLAS!$P$6,IF($AG683&gt;TABLAS!$N$7,TABLAS!$P$7))))</f>
        <v>1</v>
      </c>
      <c r="AI683" s="255">
        <f>VLOOKUP($AH683,TABLAS!$P$4:$R$7,3,FALSE)</f>
        <v>3.4999999999999996E-3</v>
      </c>
      <c r="AJ683" s="255">
        <f>VLOOKUP($AH$3,TABLAS!$P$4:$R$7,2,FALSE)</f>
        <v>0</v>
      </c>
      <c r="AK683" s="280">
        <f t="shared" si="136"/>
        <v>-3.4999999999999996E-3</v>
      </c>
      <c r="AL683" s="44"/>
      <c r="AM683" s="44"/>
      <c r="AN683" s="281">
        <f t="shared" si="137"/>
        <v>0</v>
      </c>
      <c r="AO683" s="44"/>
      <c r="AP683" s="235">
        <f t="shared" si="138"/>
        <v>0</v>
      </c>
      <c r="AQ683" s="44"/>
      <c r="AR683" s="282">
        <f t="shared" si="139"/>
        <v>0</v>
      </c>
      <c r="AS683" s="283">
        <f t="shared" si="140"/>
        <v>0</v>
      </c>
      <c r="AT683" s="44"/>
      <c r="AU683" s="44"/>
      <c r="AV683" s="44"/>
      <c r="AW683" s="44"/>
      <c r="AX683" s="44"/>
      <c r="AY683" s="44"/>
      <c r="AZ683" s="44"/>
      <c r="BA683" s="44"/>
      <c r="BB683" s="44"/>
      <c r="BC683" s="44"/>
      <c r="BD683" s="44"/>
      <c r="BE683" s="44"/>
      <c r="BF683" s="44"/>
      <c r="BG683" s="44"/>
      <c r="BH683" s="44"/>
    </row>
    <row r="684" spans="1:60" ht="35.1" customHeight="1" thickBot="1" x14ac:dyDescent="0.45">
      <c r="A684" s="41">
        <f t="shared" si="141"/>
        <v>682</v>
      </c>
      <c r="B684" s="42">
        <f>Hoja2!B691</f>
        <v>0</v>
      </c>
      <c r="C684" s="14">
        <f>Hoja2!P691</f>
        <v>0</v>
      </c>
      <c r="D684" s="16">
        <f>Hoja2!C691</f>
        <v>0</v>
      </c>
      <c r="E684" s="15">
        <f>Hoja4!J691</f>
        <v>0</v>
      </c>
      <c r="F684" s="15">
        <f>Hoja4!N691</f>
        <v>0</v>
      </c>
      <c r="G684" s="15"/>
      <c r="H684" s="15">
        <f t="shared" si="130"/>
        <v>0</v>
      </c>
      <c r="I684" s="15">
        <f t="shared" si="131"/>
        <v>0</v>
      </c>
      <c r="J684" s="289" t="s">
        <v>209</v>
      </c>
      <c r="K684" s="44"/>
      <c r="L684" s="44"/>
      <c r="M684" s="44"/>
      <c r="N684" s="44"/>
      <c r="O684" s="44"/>
      <c r="P684" s="44"/>
      <c r="Q684" s="44"/>
      <c r="R684" s="44"/>
      <c r="S684" s="262">
        <f t="shared" si="132"/>
        <v>0</v>
      </c>
      <c r="T684" s="266" t="str">
        <f t="shared" si="133"/>
        <v>Economico</v>
      </c>
      <c r="U684">
        <f>VLOOKUP(T684,TABLAS!$J$4:$L$9,3,FALSE)</f>
        <v>1320</v>
      </c>
      <c r="V684">
        <f t="shared" si="142"/>
        <v>2026</v>
      </c>
      <c r="W684" t="str">
        <f>INICIO!$C$28</f>
        <v>2026</v>
      </c>
      <c r="X684" s="268">
        <f t="shared" si="134"/>
        <v>0</v>
      </c>
      <c r="Y684" s="269" t="str">
        <f>IF(X684&lt;TABLAS!$P$18,TABLAS!$Q$18,IF(X684&lt;TABLAS!$P$19,TABLAS!$Q$19,IF(X684&lt;TABLAS!$P$20,TABLAS!$Q$20,IF(X684&lt;TABLAS!$P$21,TABLAS!$Q$21,IF(X684&lt;TABLAS!$P$22,TABLAS!$Q$22,IF(X684&lt;TABLAS!$P$23,TABLAS!$Q$23,IF(X684&lt;TABLAS!$P$24,TABLAS!$Q$24,IF(X684&lt;TABLAS!$P$25,TABLAS!$Q$25,IF(X684&lt;TABLAS!$P$26,TABLAS!$Q$26,IF(X684&lt;TABLAS!$P$27,TABLAS!$Q$27,IF(X684&gt;=TABLAS!$O$28,TABLAS!$Q$28)))))))))))</f>
        <v>0 a 5</v>
      </c>
      <c r="Z684" s="262">
        <f>VLOOKUP(Y684,TABLAS!$J$18:$K$28,2,FALSE)</f>
        <v>1</v>
      </c>
      <c r="AA684" s="274" t="s">
        <v>262</v>
      </c>
      <c r="AB684" s="262">
        <f>VLOOKUP(AA684,TABLAS!$K$34:$L$39,2,FALSE)</f>
        <v>1</v>
      </c>
      <c r="AC684" s="262" t="str">
        <f>INICIO!$C$11</f>
        <v>ZONA 6</v>
      </c>
      <c r="AD684" s="263">
        <f>VLOOKUP(AC684,TABLAS!$V$18:$W$28,2,FALSE)</f>
        <v>1.1000000000000001</v>
      </c>
      <c r="AE684" s="44"/>
      <c r="AF684" s="44"/>
      <c r="AG684" s="279">
        <f t="shared" si="135"/>
        <v>0</v>
      </c>
      <c r="AH684" s="255">
        <f>IF($AG684&lt;TABLAS!$O$4,TABLAS!$P$4,IF($AG684&lt;TABLAS!$O$5,TABLAS!$P$5,IF($AG684&lt;TABLAS!$O$6,TABLAS!$P$6,IF($AG684&gt;TABLAS!$N$7,TABLAS!$P$7))))</f>
        <v>1</v>
      </c>
      <c r="AI684" s="255">
        <f>VLOOKUP($AH684,TABLAS!$P$4:$R$7,3,FALSE)</f>
        <v>3.4999999999999996E-3</v>
      </c>
      <c r="AJ684" s="255">
        <f>VLOOKUP($AH$3,TABLAS!$P$4:$R$7,2,FALSE)</f>
        <v>0</v>
      </c>
      <c r="AK684" s="280">
        <f t="shared" si="136"/>
        <v>-3.4999999999999996E-3</v>
      </c>
      <c r="AL684" s="44"/>
      <c r="AM684" s="44"/>
      <c r="AN684" s="281">
        <f t="shared" si="137"/>
        <v>0</v>
      </c>
      <c r="AO684" s="44"/>
      <c r="AP684" s="235">
        <f t="shared" si="138"/>
        <v>0</v>
      </c>
      <c r="AQ684" s="44"/>
      <c r="AR684" s="282">
        <f t="shared" si="139"/>
        <v>0</v>
      </c>
      <c r="AS684" s="283">
        <f t="shared" si="140"/>
        <v>0</v>
      </c>
      <c r="AT684" s="44"/>
      <c r="AU684" s="44"/>
      <c r="AV684" s="44"/>
      <c r="AW684" s="44"/>
      <c r="AX684" s="44"/>
      <c r="AY684" s="44"/>
      <c r="AZ684" s="44"/>
      <c r="BA684" s="44"/>
      <c r="BB684" s="44"/>
      <c r="BC684" s="44"/>
      <c r="BD684" s="44"/>
      <c r="BE684" s="44"/>
      <c r="BF684" s="44"/>
      <c r="BG684" s="44"/>
      <c r="BH684" s="44"/>
    </row>
    <row r="685" spans="1:60" ht="35.1" customHeight="1" thickBot="1" x14ac:dyDescent="0.45">
      <c r="A685" s="41">
        <f t="shared" si="141"/>
        <v>683</v>
      </c>
      <c r="B685" s="42">
        <f>Hoja2!B692</f>
        <v>0</v>
      </c>
      <c r="C685" s="14">
        <f>Hoja2!P692</f>
        <v>0</v>
      </c>
      <c r="D685" s="16">
        <f>Hoja2!C692</f>
        <v>0</v>
      </c>
      <c r="E685" s="15">
        <f>Hoja4!J692</f>
        <v>0</v>
      </c>
      <c r="F685" s="15">
        <f>Hoja4!N692</f>
        <v>0</v>
      </c>
      <c r="G685" s="15"/>
      <c r="H685" s="15">
        <f t="shared" si="130"/>
        <v>0</v>
      </c>
      <c r="I685" s="15">
        <f t="shared" si="131"/>
        <v>0</v>
      </c>
      <c r="J685" s="289" t="s">
        <v>209</v>
      </c>
      <c r="K685" s="44"/>
      <c r="L685" s="44"/>
      <c r="M685" s="44"/>
      <c r="N685" s="44"/>
      <c r="O685" s="44"/>
      <c r="P685" s="44"/>
      <c r="Q685" s="44"/>
      <c r="R685" s="44"/>
      <c r="S685" s="262">
        <f t="shared" si="132"/>
        <v>0</v>
      </c>
      <c r="T685" s="266" t="str">
        <f t="shared" si="133"/>
        <v>Economico</v>
      </c>
      <c r="U685">
        <f>VLOOKUP(T685,TABLAS!$J$4:$L$9,3,FALSE)</f>
        <v>1320</v>
      </c>
      <c r="V685">
        <f t="shared" si="142"/>
        <v>2026</v>
      </c>
      <c r="W685" t="str">
        <f>INICIO!$C$28</f>
        <v>2026</v>
      </c>
      <c r="X685" s="268">
        <f t="shared" si="134"/>
        <v>0</v>
      </c>
      <c r="Y685" s="269" t="str">
        <f>IF(X685&lt;TABLAS!$P$18,TABLAS!$Q$18,IF(X685&lt;TABLAS!$P$19,TABLAS!$Q$19,IF(X685&lt;TABLAS!$P$20,TABLAS!$Q$20,IF(X685&lt;TABLAS!$P$21,TABLAS!$Q$21,IF(X685&lt;TABLAS!$P$22,TABLAS!$Q$22,IF(X685&lt;TABLAS!$P$23,TABLAS!$Q$23,IF(X685&lt;TABLAS!$P$24,TABLAS!$Q$24,IF(X685&lt;TABLAS!$P$25,TABLAS!$Q$25,IF(X685&lt;TABLAS!$P$26,TABLAS!$Q$26,IF(X685&lt;TABLAS!$P$27,TABLAS!$Q$27,IF(X685&gt;=TABLAS!$O$28,TABLAS!$Q$28)))))))))))</f>
        <v>0 a 5</v>
      </c>
      <c r="Z685" s="262">
        <f>VLOOKUP(Y685,TABLAS!$J$18:$K$28,2,FALSE)</f>
        <v>1</v>
      </c>
      <c r="AA685" s="274" t="s">
        <v>262</v>
      </c>
      <c r="AB685" s="262">
        <f>VLOOKUP(AA685,TABLAS!$K$34:$L$39,2,FALSE)</f>
        <v>1</v>
      </c>
      <c r="AC685" s="262" t="str">
        <f>INICIO!$C$11</f>
        <v>ZONA 6</v>
      </c>
      <c r="AD685" s="263">
        <f>VLOOKUP(AC685,TABLAS!$V$18:$W$28,2,FALSE)</f>
        <v>1.1000000000000001</v>
      </c>
      <c r="AE685" s="44"/>
      <c r="AF685" s="44"/>
      <c r="AG685" s="279">
        <f t="shared" si="135"/>
        <v>0</v>
      </c>
      <c r="AH685" s="255">
        <f>IF($AG685&lt;TABLAS!$O$4,TABLAS!$P$4,IF($AG685&lt;TABLAS!$O$5,TABLAS!$P$5,IF($AG685&lt;TABLAS!$O$6,TABLAS!$P$6,IF($AG685&gt;TABLAS!$N$7,TABLAS!$P$7))))</f>
        <v>1</v>
      </c>
      <c r="AI685" s="255">
        <f>VLOOKUP($AH685,TABLAS!$P$4:$R$7,3,FALSE)</f>
        <v>3.4999999999999996E-3</v>
      </c>
      <c r="AJ685" s="255">
        <f>VLOOKUP($AH$3,TABLAS!$P$4:$R$7,2,FALSE)</f>
        <v>0</v>
      </c>
      <c r="AK685" s="280">
        <f t="shared" si="136"/>
        <v>-3.4999999999999996E-3</v>
      </c>
      <c r="AL685" s="44"/>
      <c r="AM685" s="44"/>
      <c r="AN685" s="281">
        <f t="shared" si="137"/>
        <v>0</v>
      </c>
      <c r="AO685" s="44"/>
      <c r="AP685" s="235">
        <f t="shared" si="138"/>
        <v>0</v>
      </c>
      <c r="AQ685" s="44"/>
      <c r="AR685" s="282">
        <f t="shared" si="139"/>
        <v>0</v>
      </c>
      <c r="AS685" s="283">
        <f t="shared" si="140"/>
        <v>0</v>
      </c>
      <c r="AT685" s="44"/>
      <c r="AU685" s="44"/>
      <c r="AV685" s="44"/>
      <c r="AW685" s="44"/>
      <c r="AX685" s="44"/>
      <c r="AY685" s="44"/>
      <c r="AZ685" s="44"/>
      <c r="BA685" s="44"/>
      <c r="BB685" s="44"/>
      <c r="BC685" s="44"/>
      <c r="BD685" s="44"/>
      <c r="BE685" s="44"/>
      <c r="BF685" s="44"/>
      <c r="BG685" s="44"/>
      <c r="BH685" s="44"/>
    </row>
    <row r="686" spans="1:60" ht="35.1" customHeight="1" thickBot="1" x14ac:dyDescent="0.45">
      <c r="A686" s="41">
        <f t="shared" si="141"/>
        <v>684</v>
      </c>
      <c r="B686" s="42">
        <f>Hoja2!B693</f>
        <v>0</v>
      </c>
      <c r="C686" s="14">
        <f>Hoja2!P693</f>
        <v>0</v>
      </c>
      <c r="D686" s="16">
        <f>Hoja2!C693</f>
        <v>0</v>
      </c>
      <c r="E686" s="15">
        <f>Hoja4!J693</f>
        <v>0</v>
      </c>
      <c r="F686" s="15">
        <f>Hoja4!N693</f>
        <v>0</v>
      </c>
      <c r="G686" s="15"/>
      <c r="H686" s="15">
        <f t="shared" si="130"/>
        <v>0</v>
      </c>
      <c r="I686" s="15">
        <f t="shared" si="131"/>
        <v>0</v>
      </c>
      <c r="J686" s="289" t="s">
        <v>209</v>
      </c>
      <c r="K686" s="44"/>
      <c r="L686" s="44"/>
      <c r="M686" s="44"/>
      <c r="N686" s="44"/>
      <c r="O686" s="44"/>
      <c r="P686" s="44"/>
      <c r="Q686" s="44"/>
      <c r="R686" s="44"/>
      <c r="S686" s="262">
        <f t="shared" si="132"/>
        <v>0</v>
      </c>
      <c r="T686" s="266" t="str">
        <f t="shared" si="133"/>
        <v>Economico</v>
      </c>
      <c r="U686">
        <f>VLOOKUP(T686,TABLAS!$J$4:$L$9,3,FALSE)</f>
        <v>1320</v>
      </c>
      <c r="V686">
        <f t="shared" si="142"/>
        <v>2026</v>
      </c>
      <c r="W686" t="str">
        <f>INICIO!$C$28</f>
        <v>2026</v>
      </c>
      <c r="X686" s="268">
        <f t="shared" si="134"/>
        <v>0</v>
      </c>
      <c r="Y686" s="269" t="str">
        <f>IF(X686&lt;TABLAS!$P$18,TABLAS!$Q$18,IF(X686&lt;TABLAS!$P$19,TABLAS!$Q$19,IF(X686&lt;TABLAS!$P$20,TABLAS!$Q$20,IF(X686&lt;TABLAS!$P$21,TABLAS!$Q$21,IF(X686&lt;TABLAS!$P$22,TABLAS!$Q$22,IF(X686&lt;TABLAS!$P$23,TABLAS!$Q$23,IF(X686&lt;TABLAS!$P$24,TABLAS!$Q$24,IF(X686&lt;TABLAS!$P$25,TABLAS!$Q$25,IF(X686&lt;TABLAS!$P$26,TABLAS!$Q$26,IF(X686&lt;TABLAS!$P$27,TABLAS!$Q$27,IF(X686&gt;=TABLAS!$O$28,TABLAS!$Q$28)))))))))))</f>
        <v>0 a 5</v>
      </c>
      <c r="Z686" s="262">
        <f>VLOOKUP(Y686,TABLAS!$J$18:$K$28,2,FALSE)</f>
        <v>1</v>
      </c>
      <c r="AA686" s="274" t="s">
        <v>262</v>
      </c>
      <c r="AB686" s="262">
        <f>VLOOKUP(AA686,TABLAS!$K$34:$L$39,2,FALSE)</f>
        <v>1</v>
      </c>
      <c r="AC686" s="262" t="str">
        <f>INICIO!$C$11</f>
        <v>ZONA 6</v>
      </c>
      <c r="AD686" s="263">
        <f>VLOOKUP(AC686,TABLAS!$V$18:$W$28,2,FALSE)</f>
        <v>1.1000000000000001</v>
      </c>
      <c r="AE686" s="44"/>
      <c r="AF686" s="44"/>
      <c r="AG686" s="279">
        <f t="shared" si="135"/>
        <v>0</v>
      </c>
      <c r="AH686" s="255">
        <f>IF($AG686&lt;TABLAS!$O$4,TABLAS!$P$4,IF($AG686&lt;TABLAS!$O$5,TABLAS!$P$5,IF($AG686&lt;TABLAS!$O$6,TABLAS!$P$6,IF($AG686&gt;TABLAS!$N$7,TABLAS!$P$7))))</f>
        <v>1</v>
      </c>
      <c r="AI686" s="255">
        <f>VLOOKUP($AH686,TABLAS!$P$4:$R$7,3,FALSE)</f>
        <v>3.4999999999999996E-3</v>
      </c>
      <c r="AJ686" s="255">
        <f>VLOOKUP($AH$3,TABLAS!$P$4:$R$7,2,FALSE)</f>
        <v>0</v>
      </c>
      <c r="AK686" s="280">
        <f t="shared" si="136"/>
        <v>-3.4999999999999996E-3</v>
      </c>
      <c r="AL686" s="44"/>
      <c r="AM686" s="44"/>
      <c r="AN686" s="281">
        <f t="shared" si="137"/>
        <v>0</v>
      </c>
      <c r="AO686" s="44"/>
      <c r="AP686" s="235">
        <f t="shared" si="138"/>
        <v>0</v>
      </c>
      <c r="AQ686" s="44"/>
      <c r="AR686" s="282">
        <f t="shared" si="139"/>
        <v>0</v>
      </c>
      <c r="AS686" s="283">
        <f t="shared" si="140"/>
        <v>0</v>
      </c>
      <c r="AT686" s="44"/>
      <c r="AU686" s="44"/>
      <c r="AV686" s="44"/>
      <c r="AW686" s="44"/>
      <c r="AX686" s="44"/>
      <c r="AY686" s="44"/>
      <c r="AZ686" s="44"/>
      <c r="BA686" s="44"/>
      <c r="BB686" s="44"/>
      <c r="BC686" s="44"/>
      <c r="BD686" s="44"/>
      <c r="BE686" s="44"/>
      <c r="BF686" s="44"/>
      <c r="BG686" s="44"/>
      <c r="BH686" s="44"/>
    </row>
    <row r="687" spans="1:60" ht="35.1" customHeight="1" thickBot="1" x14ac:dyDescent="0.45">
      <c r="A687" s="22">
        <f t="shared" si="141"/>
        <v>685</v>
      </c>
      <c r="B687" s="43">
        <f>Hoja2!B694</f>
        <v>0</v>
      </c>
      <c r="C687" s="38">
        <f>Hoja2!P694</f>
        <v>0</v>
      </c>
      <c r="D687" s="39">
        <f>Hoja2!C694</f>
        <v>0</v>
      </c>
      <c r="E687" s="40">
        <f>Hoja4!J694</f>
        <v>0</v>
      </c>
      <c r="F687" s="40">
        <f>Hoja4!N694</f>
        <v>0</v>
      </c>
      <c r="G687" s="40"/>
      <c r="H687" s="40">
        <f t="shared" si="130"/>
        <v>0</v>
      </c>
      <c r="I687" s="40">
        <f t="shared" si="131"/>
        <v>0</v>
      </c>
      <c r="J687" s="290" t="s">
        <v>209</v>
      </c>
      <c r="K687" s="44"/>
      <c r="L687" s="44"/>
      <c r="M687" s="44"/>
      <c r="N687" s="44"/>
      <c r="O687" s="44"/>
      <c r="P687" s="44"/>
      <c r="Q687" s="44"/>
      <c r="R687" s="44"/>
      <c r="S687" s="262">
        <f t="shared" si="132"/>
        <v>0</v>
      </c>
      <c r="T687" s="266" t="str">
        <f t="shared" si="133"/>
        <v>Economico</v>
      </c>
      <c r="U687">
        <f>VLOOKUP(T687,TABLAS!$J$4:$L$9,3,FALSE)</f>
        <v>1320</v>
      </c>
      <c r="V687">
        <f t="shared" si="142"/>
        <v>2026</v>
      </c>
      <c r="W687" t="str">
        <f>INICIO!$C$28</f>
        <v>2026</v>
      </c>
      <c r="X687" s="268">
        <f t="shared" si="134"/>
        <v>0</v>
      </c>
      <c r="Y687" s="269" t="str">
        <f>IF(X687&lt;TABLAS!$P$18,TABLAS!$Q$18,IF(X687&lt;TABLAS!$P$19,TABLAS!$Q$19,IF(X687&lt;TABLAS!$P$20,TABLAS!$Q$20,IF(X687&lt;TABLAS!$P$21,TABLAS!$Q$21,IF(X687&lt;TABLAS!$P$22,TABLAS!$Q$22,IF(X687&lt;TABLAS!$P$23,TABLAS!$Q$23,IF(X687&lt;TABLAS!$P$24,TABLAS!$Q$24,IF(X687&lt;TABLAS!$P$25,TABLAS!$Q$25,IF(X687&lt;TABLAS!$P$26,TABLAS!$Q$26,IF(X687&lt;TABLAS!$P$27,TABLAS!$Q$27,IF(X687&gt;=TABLAS!$O$28,TABLAS!$Q$28)))))))))))</f>
        <v>0 a 5</v>
      </c>
      <c r="Z687" s="262">
        <f>VLOOKUP(Y687,TABLAS!$J$18:$K$28,2,FALSE)</f>
        <v>1</v>
      </c>
      <c r="AA687" s="274" t="s">
        <v>262</v>
      </c>
      <c r="AB687" s="262">
        <f>VLOOKUP(AA687,TABLAS!$K$34:$L$39,2,FALSE)</f>
        <v>1</v>
      </c>
      <c r="AC687" s="262" t="str">
        <f>INICIO!$C$11</f>
        <v>ZONA 6</v>
      </c>
      <c r="AD687" s="263">
        <f>VLOOKUP(AC687,TABLAS!$V$18:$W$28,2,FALSE)</f>
        <v>1.1000000000000001</v>
      </c>
      <c r="AE687" s="44"/>
      <c r="AF687" s="44"/>
      <c r="AG687" s="279">
        <f t="shared" si="135"/>
        <v>0</v>
      </c>
      <c r="AH687" s="255">
        <f>IF($AG687&lt;TABLAS!$O$4,TABLAS!$P$4,IF($AG687&lt;TABLAS!$O$5,TABLAS!$P$5,IF($AG687&lt;TABLAS!$O$6,TABLAS!$P$6,IF($AG687&gt;TABLAS!$N$7,TABLAS!$P$7))))</f>
        <v>1</v>
      </c>
      <c r="AI687" s="255">
        <f>VLOOKUP($AH687,TABLAS!$P$4:$R$7,3,FALSE)</f>
        <v>3.4999999999999996E-3</v>
      </c>
      <c r="AJ687" s="255">
        <f>VLOOKUP($AH$3,TABLAS!$P$4:$R$7,2,FALSE)</f>
        <v>0</v>
      </c>
      <c r="AK687" s="280">
        <f t="shared" si="136"/>
        <v>-3.4999999999999996E-3</v>
      </c>
      <c r="AL687" s="44"/>
      <c r="AM687" s="44"/>
      <c r="AN687" s="281">
        <f t="shared" si="137"/>
        <v>0</v>
      </c>
      <c r="AO687" s="44"/>
      <c r="AP687" s="235">
        <f t="shared" si="138"/>
        <v>0</v>
      </c>
      <c r="AQ687" s="44"/>
      <c r="AR687" s="282">
        <f t="shared" si="139"/>
        <v>0</v>
      </c>
      <c r="AS687" s="283">
        <f t="shared" si="140"/>
        <v>0</v>
      </c>
      <c r="AT687" s="44"/>
      <c r="AU687" s="44"/>
      <c r="AV687" s="44"/>
      <c r="AW687" s="44"/>
      <c r="AX687" s="44"/>
      <c r="AY687" s="44"/>
      <c r="AZ687" s="44"/>
      <c r="BA687" s="44"/>
      <c r="BB687" s="44"/>
      <c r="BC687" s="44"/>
      <c r="BD687" s="44"/>
      <c r="BE687" s="44"/>
      <c r="BF687" s="44"/>
      <c r="BG687" s="44"/>
      <c r="BH687" s="44"/>
    </row>
    <row r="688" spans="1:60" ht="35.1" customHeight="1" thickBot="1" x14ac:dyDescent="0.45">
      <c r="A688" s="41">
        <f t="shared" si="141"/>
        <v>686</v>
      </c>
      <c r="B688" s="42">
        <f>Hoja2!B695</f>
        <v>0</v>
      </c>
      <c r="C688" s="14">
        <f>Hoja2!P695</f>
        <v>0</v>
      </c>
      <c r="D688" s="16">
        <f>Hoja2!C695</f>
        <v>0</v>
      </c>
      <c r="E688" s="15">
        <f>Hoja4!J695</f>
        <v>0</v>
      </c>
      <c r="F688" s="15">
        <f>Hoja4!N695</f>
        <v>0</v>
      </c>
      <c r="G688" s="15"/>
      <c r="H688" s="15">
        <f t="shared" si="130"/>
        <v>0</v>
      </c>
      <c r="I688" s="15">
        <f t="shared" si="131"/>
        <v>0</v>
      </c>
      <c r="J688" s="289" t="s">
        <v>209</v>
      </c>
      <c r="K688" s="44"/>
      <c r="L688" s="44"/>
      <c r="M688" s="44"/>
      <c r="N688" s="44"/>
      <c r="O688" s="44"/>
      <c r="P688" s="44"/>
      <c r="Q688" s="44"/>
      <c r="R688" s="44"/>
      <c r="S688" s="262">
        <f t="shared" si="132"/>
        <v>0</v>
      </c>
      <c r="T688" s="266" t="str">
        <f t="shared" si="133"/>
        <v>Economico</v>
      </c>
      <c r="U688">
        <f>VLOOKUP(T688,TABLAS!$J$4:$L$9,3,FALSE)</f>
        <v>1320</v>
      </c>
      <c r="V688">
        <f t="shared" si="142"/>
        <v>2026</v>
      </c>
      <c r="W688" t="str">
        <f>INICIO!$C$28</f>
        <v>2026</v>
      </c>
      <c r="X688" s="268">
        <f t="shared" si="134"/>
        <v>0</v>
      </c>
      <c r="Y688" s="269" t="str">
        <f>IF(X688&lt;TABLAS!$P$18,TABLAS!$Q$18,IF(X688&lt;TABLAS!$P$19,TABLAS!$Q$19,IF(X688&lt;TABLAS!$P$20,TABLAS!$Q$20,IF(X688&lt;TABLAS!$P$21,TABLAS!$Q$21,IF(X688&lt;TABLAS!$P$22,TABLAS!$Q$22,IF(X688&lt;TABLAS!$P$23,TABLAS!$Q$23,IF(X688&lt;TABLAS!$P$24,TABLAS!$Q$24,IF(X688&lt;TABLAS!$P$25,TABLAS!$Q$25,IF(X688&lt;TABLAS!$P$26,TABLAS!$Q$26,IF(X688&lt;TABLAS!$P$27,TABLAS!$Q$27,IF(X688&gt;=TABLAS!$O$28,TABLAS!$Q$28)))))))))))</f>
        <v>0 a 5</v>
      </c>
      <c r="Z688" s="262">
        <f>VLOOKUP(Y688,TABLAS!$J$18:$K$28,2,FALSE)</f>
        <v>1</v>
      </c>
      <c r="AA688" s="274" t="s">
        <v>262</v>
      </c>
      <c r="AB688" s="262">
        <f>VLOOKUP(AA688,TABLAS!$K$34:$L$39,2,FALSE)</f>
        <v>1</v>
      </c>
      <c r="AC688" s="262" t="str">
        <f>INICIO!$C$11</f>
        <v>ZONA 6</v>
      </c>
      <c r="AD688" s="263">
        <f>VLOOKUP(AC688,TABLAS!$V$18:$W$28,2,FALSE)</f>
        <v>1.1000000000000001</v>
      </c>
      <c r="AE688" s="44"/>
      <c r="AF688" s="44"/>
      <c r="AG688" s="279">
        <f t="shared" si="135"/>
        <v>0</v>
      </c>
      <c r="AH688" s="255">
        <f>IF($AG688&lt;TABLAS!$O$4,TABLAS!$P$4,IF($AG688&lt;TABLAS!$O$5,TABLAS!$P$5,IF($AG688&lt;TABLAS!$O$6,TABLAS!$P$6,IF($AG688&gt;TABLAS!$N$7,TABLAS!$P$7))))</f>
        <v>1</v>
      </c>
      <c r="AI688" s="255">
        <f>VLOOKUP($AH688,TABLAS!$P$4:$R$7,3,FALSE)</f>
        <v>3.4999999999999996E-3</v>
      </c>
      <c r="AJ688" s="255">
        <f>VLOOKUP($AH$3,TABLAS!$P$4:$R$7,2,FALSE)</f>
        <v>0</v>
      </c>
      <c r="AK688" s="280">
        <f t="shared" si="136"/>
        <v>-3.4999999999999996E-3</v>
      </c>
      <c r="AL688" s="44"/>
      <c r="AM688" s="44"/>
      <c r="AN688" s="281">
        <f t="shared" si="137"/>
        <v>0</v>
      </c>
      <c r="AO688" s="44"/>
      <c r="AP688" s="235">
        <f t="shared" si="138"/>
        <v>0</v>
      </c>
      <c r="AQ688" s="44"/>
      <c r="AR688" s="282">
        <f t="shared" si="139"/>
        <v>0</v>
      </c>
      <c r="AS688" s="283">
        <f t="shared" si="140"/>
        <v>0</v>
      </c>
      <c r="AT688" s="44"/>
      <c r="AU688" s="44"/>
      <c r="AV688" s="44"/>
      <c r="AW688" s="44"/>
      <c r="AX688" s="44"/>
      <c r="AY688" s="44"/>
      <c r="AZ688" s="44"/>
      <c r="BA688" s="44"/>
      <c r="BB688" s="44"/>
      <c r="BC688" s="44"/>
      <c r="BD688" s="44"/>
      <c r="BE688" s="44"/>
      <c r="BF688" s="44"/>
      <c r="BG688" s="44"/>
      <c r="BH688" s="44"/>
    </row>
    <row r="689" spans="1:60" ht="35.1" customHeight="1" thickBot="1" x14ac:dyDescent="0.45">
      <c r="A689" s="41">
        <f t="shared" si="141"/>
        <v>687</v>
      </c>
      <c r="B689" s="42">
        <f>Hoja2!B696</f>
        <v>0</v>
      </c>
      <c r="C689" s="14">
        <f>Hoja2!P696</f>
        <v>0</v>
      </c>
      <c r="D689" s="16">
        <f>Hoja2!C696</f>
        <v>0</v>
      </c>
      <c r="E689" s="15">
        <f>Hoja4!J696</f>
        <v>0</v>
      </c>
      <c r="F689" s="15">
        <f>Hoja4!N696</f>
        <v>0</v>
      </c>
      <c r="G689" s="15"/>
      <c r="H689" s="15">
        <f t="shared" si="130"/>
        <v>0</v>
      </c>
      <c r="I689" s="15">
        <f t="shared" si="131"/>
        <v>0</v>
      </c>
      <c r="J689" s="289" t="s">
        <v>209</v>
      </c>
      <c r="K689" s="44"/>
      <c r="L689" s="44"/>
      <c r="M689" s="44"/>
      <c r="N689" s="44"/>
      <c r="O689" s="44"/>
      <c r="P689" s="44"/>
      <c r="Q689" s="44"/>
      <c r="R689" s="44"/>
      <c r="S689" s="262">
        <f t="shared" si="132"/>
        <v>0</v>
      </c>
      <c r="T689" s="266" t="str">
        <f t="shared" si="133"/>
        <v>Economico</v>
      </c>
      <c r="U689">
        <f>VLOOKUP(T689,TABLAS!$J$4:$L$9,3,FALSE)</f>
        <v>1320</v>
      </c>
      <c r="V689">
        <f t="shared" si="142"/>
        <v>2026</v>
      </c>
      <c r="W689" t="str">
        <f>INICIO!$C$28</f>
        <v>2026</v>
      </c>
      <c r="X689" s="268">
        <f t="shared" si="134"/>
        <v>0</v>
      </c>
      <c r="Y689" s="269" t="str">
        <f>IF(X689&lt;TABLAS!$P$18,TABLAS!$Q$18,IF(X689&lt;TABLAS!$P$19,TABLAS!$Q$19,IF(X689&lt;TABLAS!$P$20,TABLAS!$Q$20,IF(X689&lt;TABLAS!$P$21,TABLAS!$Q$21,IF(X689&lt;TABLAS!$P$22,TABLAS!$Q$22,IF(X689&lt;TABLAS!$P$23,TABLAS!$Q$23,IF(X689&lt;TABLAS!$P$24,TABLAS!$Q$24,IF(X689&lt;TABLAS!$P$25,TABLAS!$Q$25,IF(X689&lt;TABLAS!$P$26,TABLAS!$Q$26,IF(X689&lt;TABLAS!$P$27,TABLAS!$Q$27,IF(X689&gt;=TABLAS!$O$28,TABLAS!$Q$28)))))))))))</f>
        <v>0 a 5</v>
      </c>
      <c r="Z689" s="262">
        <f>VLOOKUP(Y689,TABLAS!$J$18:$K$28,2,FALSE)</f>
        <v>1</v>
      </c>
      <c r="AA689" s="274" t="s">
        <v>262</v>
      </c>
      <c r="AB689" s="262">
        <f>VLOOKUP(AA689,TABLAS!$K$34:$L$39,2,FALSE)</f>
        <v>1</v>
      </c>
      <c r="AC689" s="262" t="str">
        <f>INICIO!$C$11</f>
        <v>ZONA 6</v>
      </c>
      <c r="AD689" s="263">
        <f>VLOOKUP(AC689,TABLAS!$V$18:$W$28,2,FALSE)</f>
        <v>1.1000000000000001</v>
      </c>
      <c r="AE689" s="44"/>
      <c r="AF689" s="44"/>
      <c r="AG689" s="279">
        <f t="shared" si="135"/>
        <v>0</v>
      </c>
      <c r="AH689" s="255">
        <f>IF($AG689&lt;TABLAS!$O$4,TABLAS!$P$4,IF($AG689&lt;TABLAS!$O$5,TABLAS!$P$5,IF($AG689&lt;TABLAS!$O$6,TABLAS!$P$6,IF($AG689&gt;TABLAS!$N$7,TABLAS!$P$7))))</f>
        <v>1</v>
      </c>
      <c r="AI689" s="255">
        <f>VLOOKUP($AH689,TABLAS!$P$4:$R$7,3,FALSE)</f>
        <v>3.4999999999999996E-3</v>
      </c>
      <c r="AJ689" s="255">
        <f>VLOOKUP($AH$3,TABLAS!$P$4:$R$7,2,FALSE)</f>
        <v>0</v>
      </c>
      <c r="AK689" s="280">
        <f t="shared" si="136"/>
        <v>-3.4999999999999996E-3</v>
      </c>
      <c r="AL689" s="44"/>
      <c r="AM689" s="44"/>
      <c r="AN689" s="281">
        <f t="shared" si="137"/>
        <v>0</v>
      </c>
      <c r="AO689" s="44"/>
      <c r="AP689" s="235">
        <f t="shared" si="138"/>
        <v>0</v>
      </c>
      <c r="AQ689" s="44"/>
      <c r="AR689" s="282">
        <f t="shared" si="139"/>
        <v>0</v>
      </c>
      <c r="AS689" s="283">
        <f t="shared" si="140"/>
        <v>0</v>
      </c>
      <c r="AT689" s="44"/>
      <c r="AU689" s="44"/>
      <c r="AV689" s="44"/>
      <c r="AW689" s="44"/>
      <c r="AX689" s="44"/>
      <c r="AY689" s="44"/>
      <c r="AZ689" s="44"/>
      <c r="BA689" s="44"/>
      <c r="BB689" s="44"/>
      <c r="BC689" s="44"/>
      <c r="BD689" s="44"/>
      <c r="BE689" s="44"/>
      <c r="BF689" s="44"/>
      <c r="BG689" s="44"/>
      <c r="BH689" s="44"/>
    </row>
    <row r="690" spans="1:60" ht="35.1" customHeight="1" thickBot="1" x14ac:dyDescent="0.45">
      <c r="A690" s="41">
        <f t="shared" si="141"/>
        <v>688</v>
      </c>
      <c r="B690" s="42">
        <f>Hoja2!B697</f>
        <v>0</v>
      </c>
      <c r="C690" s="14">
        <f>Hoja2!P697</f>
        <v>0</v>
      </c>
      <c r="D690" s="16">
        <f>Hoja2!C697</f>
        <v>0</v>
      </c>
      <c r="E690" s="15">
        <f>Hoja4!J697</f>
        <v>0</v>
      </c>
      <c r="F690" s="15">
        <f>Hoja4!N697</f>
        <v>0</v>
      </c>
      <c r="G690" s="15"/>
      <c r="H690" s="15">
        <f t="shared" si="130"/>
        <v>0</v>
      </c>
      <c r="I690" s="15">
        <f t="shared" si="131"/>
        <v>0</v>
      </c>
      <c r="J690" s="289" t="s">
        <v>209</v>
      </c>
      <c r="K690" s="44"/>
      <c r="L690" s="44"/>
      <c r="M690" s="44"/>
      <c r="N690" s="44"/>
      <c r="O690" s="44"/>
      <c r="P690" s="44"/>
      <c r="Q690" s="44"/>
      <c r="R690" s="44"/>
      <c r="S690" s="262">
        <f t="shared" si="132"/>
        <v>0</v>
      </c>
      <c r="T690" s="266" t="str">
        <f t="shared" si="133"/>
        <v>Economico</v>
      </c>
      <c r="U690">
        <f>VLOOKUP(T690,TABLAS!$J$4:$L$9,3,FALSE)</f>
        <v>1320</v>
      </c>
      <c r="V690">
        <f t="shared" si="142"/>
        <v>2026</v>
      </c>
      <c r="W690" t="str">
        <f>INICIO!$C$28</f>
        <v>2026</v>
      </c>
      <c r="X690" s="268">
        <f t="shared" si="134"/>
        <v>0</v>
      </c>
      <c r="Y690" s="269" t="str">
        <f>IF(X690&lt;TABLAS!$P$18,TABLAS!$Q$18,IF(X690&lt;TABLAS!$P$19,TABLAS!$Q$19,IF(X690&lt;TABLAS!$P$20,TABLAS!$Q$20,IF(X690&lt;TABLAS!$P$21,TABLAS!$Q$21,IF(X690&lt;TABLAS!$P$22,TABLAS!$Q$22,IF(X690&lt;TABLAS!$P$23,TABLAS!$Q$23,IF(X690&lt;TABLAS!$P$24,TABLAS!$Q$24,IF(X690&lt;TABLAS!$P$25,TABLAS!$Q$25,IF(X690&lt;TABLAS!$P$26,TABLAS!$Q$26,IF(X690&lt;TABLAS!$P$27,TABLAS!$Q$27,IF(X690&gt;=TABLAS!$O$28,TABLAS!$Q$28)))))))))))</f>
        <v>0 a 5</v>
      </c>
      <c r="Z690" s="262">
        <f>VLOOKUP(Y690,TABLAS!$J$18:$K$28,2,FALSE)</f>
        <v>1</v>
      </c>
      <c r="AA690" s="274" t="s">
        <v>262</v>
      </c>
      <c r="AB690" s="262">
        <f>VLOOKUP(AA690,TABLAS!$K$34:$L$39,2,FALSE)</f>
        <v>1</v>
      </c>
      <c r="AC690" s="262" t="str">
        <f>INICIO!$C$11</f>
        <v>ZONA 6</v>
      </c>
      <c r="AD690" s="263">
        <f>VLOOKUP(AC690,TABLAS!$V$18:$W$28,2,FALSE)</f>
        <v>1.1000000000000001</v>
      </c>
      <c r="AE690" s="44"/>
      <c r="AF690" s="44"/>
      <c r="AG690" s="279">
        <f t="shared" si="135"/>
        <v>0</v>
      </c>
      <c r="AH690" s="255">
        <f>IF($AG690&lt;TABLAS!$O$4,TABLAS!$P$4,IF($AG690&lt;TABLAS!$O$5,TABLAS!$P$5,IF($AG690&lt;TABLAS!$O$6,TABLAS!$P$6,IF($AG690&gt;TABLAS!$N$7,TABLAS!$P$7))))</f>
        <v>1</v>
      </c>
      <c r="AI690" s="255">
        <f>VLOOKUP($AH690,TABLAS!$P$4:$R$7,3,FALSE)</f>
        <v>3.4999999999999996E-3</v>
      </c>
      <c r="AJ690" s="255">
        <f>VLOOKUP($AH$3,TABLAS!$P$4:$R$7,2,FALSE)</f>
        <v>0</v>
      </c>
      <c r="AK690" s="280">
        <f t="shared" si="136"/>
        <v>-3.4999999999999996E-3</v>
      </c>
      <c r="AL690" s="44"/>
      <c r="AM690" s="44"/>
      <c r="AN690" s="281">
        <f t="shared" si="137"/>
        <v>0</v>
      </c>
      <c r="AO690" s="44"/>
      <c r="AP690" s="235">
        <f t="shared" si="138"/>
        <v>0</v>
      </c>
      <c r="AQ690" s="44"/>
      <c r="AR690" s="282">
        <f t="shared" si="139"/>
        <v>0</v>
      </c>
      <c r="AS690" s="283">
        <f t="shared" si="140"/>
        <v>0</v>
      </c>
      <c r="AT690" s="44"/>
      <c r="AU690" s="44"/>
      <c r="AV690" s="44"/>
      <c r="AW690" s="44"/>
      <c r="AX690" s="44"/>
      <c r="AY690" s="44"/>
      <c r="AZ690" s="44"/>
      <c r="BA690" s="44"/>
      <c r="BB690" s="44"/>
      <c r="BC690" s="44"/>
      <c r="BD690" s="44"/>
      <c r="BE690" s="44"/>
      <c r="BF690" s="44"/>
      <c r="BG690" s="44"/>
      <c r="BH690" s="44"/>
    </row>
    <row r="691" spans="1:60" ht="35.1" customHeight="1" thickBot="1" x14ac:dyDescent="0.45">
      <c r="A691" s="41">
        <f t="shared" si="141"/>
        <v>689</v>
      </c>
      <c r="B691" s="42">
        <f>Hoja2!B698</f>
        <v>0</v>
      </c>
      <c r="C691" s="14">
        <f>Hoja2!P698</f>
        <v>0</v>
      </c>
      <c r="D691" s="16">
        <f>Hoja2!C698</f>
        <v>0</v>
      </c>
      <c r="E691" s="15">
        <f>Hoja4!J698</f>
        <v>0</v>
      </c>
      <c r="F691" s="15">
        <f>Hoja4!N698</f>
        <v>0</v>
      </c>
      <c r="G691" s="15"/>
      <c r="H691" s="15">
        <f t="shared" si="130"/>
        <v>0</v>
      </c>
      <c r="I691" s="15">
        <f t="shared" si="131"/>
        <v>0</v>
      </c>
      <c r="J691" s="289" t="s">
        <v>209</v>
      </c>
      <c r="K691" s="44"/>
      <c r="L691" s="44"/>
      <c r="M691" s="44"/>
      <c r="N691" s="44"/>
      <c r="O691" s="44"/>
      <c r="P691" s="44"/>
      <c r="Q691" s="44"/>
      <c r="R691" s="44"/>
      <c r="S691" s="262">
        <f t="shared" si="132"/>
        <v>0</v>
      </c>
      <c r="T691" s="266" t="str">
        <f t="shared" si="133"/>
        <v>Economico</v>
      </c>
      <c r="U691">
        <f>VLOOKUP(T691,TABLAS!$J$4:$L$9,3,FALSE)</f>
        <v>1320</v>
      </c>
      <c r="V691">
        <f t="shared" si="142"/>
        <v>2026</v>
      </c>
      <c r="W691" t="str">
        <f>INICIO!$C$28</f>
        <v>2026</v>
      </c>
      <c r="X691" s="268">
        <f t="shared" si="134"/>
        <v>0</v>
      </c>
      <c r="Y691" s="269" t="str">
        <f>IF(X691&lt;TABLAS!$P$18,TABLAS!$Q$18,IF(X691&lt;TABLAS!$P$19,TABLAS!$Q$19,IF(X691&lt;TABLAS!$P$20,TABLAS!$Q$20,IF(X691&lt;TABLAS!$P$21,TABLAS!$Q$21,IF(X691&lt;TABLAS!$P$22,TABLAS!$Q$22,IF(X691&lt;TABLAS!$P$23,TABLAS!$Q$23,IF(X691&lt;TABLAS!$P$24,TABLAS!$Q$24,IF(X691&lt;TABLAS!$P$25,TABLAS!$Q$25,IF(X691&lt;TABLAS!$P$26,TABLAS!$Q$26,IF(X691&lt;TABLAS!$P$27,TABLAS!$Q$27,IF(X691&gt;=TABLAS!$O$28,TABLAS!$Q$28)))))))))))</f>
        <v>0 a 5</v>
      </c>
      <c r="Z691" s="262">
        <f>VLOOKUP(Y691,TABLAS!$J$18:$K$28,2,FALSE)</f>
        <v>1</v>
      </c>
      <c r="AA691" s="274" t="s">
        <v>262</v>
      </c>
      <c r="AB691" s="262">
        <f>VLOOKUP(AA691,TABLAS!$K$34:$L$39,2,FALSE)</f>
        <v>1</v>
      </c>
      <c r="AC691" s="262" t="str">
        <f>INICIO!$C$11</f>
        <v>ZONA 6</v>
      </c>
      <c r="AD691" s="263">
        <f>VLOOKUP(AC691,TABLAS!$V$18:$W$28,2,FALSE)</f>
        <v>1.1000000000000001</v>
      </c>
      <c r="AE691" s="44"/>
      <c r="AF691" s="44"/>
      <c r="AG691" s="279">
        <f t="shared" si="135"/>
        <v>0</v>
      </c>
      <c r="AH691" s="255">
        <f>IF($AG691&lt;TABLAS!$O$4,TABLAS!$P$4,IF($AG691&lt;TABLAS!$O$5,TABLAS!$P$5,IF($AG691&lt;TABLAS!$O$6,TABLAS!$P$6,IF($AG691&gt;TABLAS!$N$7,TABLAS!$P$7))))</f>
        <v>1</v>
      </c>
      <c r="AI691" s="255">
        <f>VLOOKUP($AH691,TABLAS!$P$4:$R$7,3,FALSE)</f>
        <v>3.4999999999999996E-3</v>
      </c>
      <c r="AJ691" s="255">
        <f>VLOOKUP($AH$3,TABLAS!$P$4:$R$7,2,FALSE)</f>
        <v>0</v>
      </c>
      <c r="AK691" s="280">
        <f t="shared" si="136"/>
        <v>-3.4999999999999996E-3</v>
      </c>
      <c r="AL691" s="44"/>
      <c r="AM691" s="44"/>
      <c r="AN691" s="281">
        <f t="shared" si="137"/>
        <v>0</v>
      </c>
      <c r="AO691" s="44"/>
      <c r="AP691" s="235">
        <f t="shared" si="138"/>
        <v>0</v>
      </c>
      <c r="AQ691" s="44"/>
      <c r="AR691" s="282">
        <f t="shared" si="139"/>
        <v>0</v>
      </c>
      <c r="AS691" s="283">
        <f t="shared" si="140"/>
        <v>0</v>
      </c>
      <c r="AT691" s="44"/>
      <c r="AU691" s="44"/>
      <c r="AV691" s="44"/>
      <c r="AW691" s="44"/>
      <c r="AX691" s="44"/>
      <c r="AY691" s="44"/>
      <c r="AZ691" s="44"/>
      <c r="BA691" s="44"/>
      <c r="BB691" s="44"/>
      <c r="BC691" s="44"/>
      <c r="BD691" s="44"/>
      <c r="BE691" s="44"/>
      <c r="BF691" s="44"/>
      <c r="BG691" s="44"/>
      <c r="BH691" s="44"/>
    </row>
    <row r="692" spans="1:60" ht="35.1" customHeight="1" thickBot="1" x14ac:dyDescent="0.45">
      <c r="A692" s="22">
        <f t="shared" si="141"/>
        <v>690</v>
      </c>
      <c r="B692" s="43">
        <f>Hoja2!B699</f>
        <v>0</v>
      </c>
      <c r="C692" s="38">
        <f>Hoja2!P699</f>
        <v>0</v>
      </c>
      <c r="D692" s="39">
        <f>Hoja2!C699</f>
        <v>0</v>
      </c>
      <c r="E692" s="40">
        <f>Hoja4!J699</f>
        <v>0</v>
      </c>
      <c r="F692" s="40">
        <f>Hoja4!N699</f>
        <v>0</v>
      </c>
      <c r="G692" s="40"/>
      <c r="H692" s="40">
        <f t="shared" si="130"/>
        <v>0</v>
      </c>
      <c r="I692" s="40">
        <f t="shared" si="131"/>
        <v>0</v>
      </c>
      <c r="J692" s="290" t="s">
        <v>209</v>
      </c>
      <c r="K692" s="44"/>
      <c r="L692" s="44"/>
      <c r="M692" s="44"/>
      <c r="N692" s="44"/>
      <c r="O692" s="44"/>
      <c r="P692" s="44"/>
      <c r="Q692" s="44"/>
      <c r="R692" s="44"/>
      <c r="S692" s="262">
        <f t="shared" si="132"/>
        <v>0</v>
      </c>
      <c r="T692" s="266" t="str">
        <f t="shared" si="133"/>
        <v>Economico</v>
      </c>
      <c r="U692">
        <f>VLOOKUP(T692,TABLAS!$J$4:$L$9,3,FALSE)</f>
        <v>1320</v>
      </c>
      <c r="V692">
        <f t="shared" si="142"/>
        <v>2026</v>
      </c>
      <c r="W692" t="str">
        <f>INICIO!$C$28</f>
        <v>2026</v>
      </c>
      <c r="X692" s="268">
        <f t="shared" si="134"/>
        <v>0</v>
      </c>
      <c r="Y692" s="269" t="str">
        <f>IF(X692&lt;TABLAS!$P$18,TABLAS!$Q$18,IF(X692&lt;TABLAS!$P$19,TABLAS!$Q$19,IF(X692&lt;TABLAS!$P$20,TABLAS!$Q$20,IF(X692&lt;TABLAS!$P$21,TABLAS!$Q$21,IF(X692&lt;TABLAS!$P$22,TABLAS!$Q$22,IF(X692&lt;TABLAS!$P$23,TABLAS!$Q$23,IF(X692&lt;TABLAS!$P$24,TABLAS!$Q$24,IF(X692&lt;TABLAS!$P$25,TABLAS!$Q$25,IF(X692&lt;TABLAS!$P$26,TABLAS!$Q$26,IF(X692&lt;TABLAS!$P$27,TABLAS!$Q$27,IF(X692&gt;=TABLAS!$O$28,TABLAS!$Q$28)))))))))))</f>
        <v>0 a 5</v>
      </c>
      <c r="Z692" s="262">
        <f>VLOOKUP(Y692,TABLAS!$J$18:$K$28,2,FALSE)</f>
        <v>1</v>
      </c>
      <c r="AA692" s="274" t="s">
        <v>262</v>
      </c>
      <c r="AB692" s="262">
        <f>VLOOKUP(AA692,TABLAS!$K$34:$L$39,2,FALSE)</f>
        <v>1</v>
      </c>
      <c r="AC692" s="262" t="str">
        <f>INICIO!$C$11</f>
        <v>ZONA 6</v>
      </c>
      <c r="AD692" s="263">
        <f>VLOOKUP(AC692,TABLAS!$V$18:$W$28,2,FALSE)</f>
        <v>1.1000000000000001</v>
      </c>
      <c r="AE692" s="44"/>
      <c r="AF692" s="44"/>
      <c r="AG692" s="279">
        <f t="shared" si="135"/>
        <v>0</v>
      </c>
      <c r="AH692" s="255">
        <f>IF($AG692&lt;TABLAS!$O$4,TABLAS!$P$4,IF($AG692&lt;TABLAS!$O$5,TABLAS!$P$5,IF($AG692&lt;TABLAS!$O$6,TABLAS!$P$6,IF($AG692&gt;TABLAS!$N$7,TABLAS!$P$7))))</f>
        <v>1</v>
      </c>
      <c r="AI692" s="255">
        <f>VLOOKUP($AH692,TABLAS!$P$4:$R$7,3,FALSE)</f>
        <v>3.4999999999999996E-3</v>
      </c>
      <c r="AJ692" s="255">
        <f>VLOOKUP($AH$3,TABLAS!$P$4:$R$7,2,FALSE)</f>
        <v>0</v>
      </c>
      <c r="AK692" s="280">
        <f t="shared" si="136"/>
        <v>-3.4999999999999996E-3</v>
      </c>
      <c r="AL692" s="44"/>
      <c r="AM692" s="44"/>
      <c r="AN692" s="281">
        <f t="shared" si="137"/>
        <v>0</v>
      </c>
      <c r="AO692" s="44"/>
      <c r="AP692" s="235">
        <f t="shared" si="138"/>
        <v>0</v>
      </c>
      <c r="AQ692" s="44"/>
      <c r="AR692" s="282">
        <f t="shared" si="139"/>
        <v>0</v>
      </c>
      <c r="AS692" s="283">
        <f t="shared" si="140"/>
        <v>0</v>
      </c>
      <c r="AT692" s="44"/>
      <c r="AU692" s="44"/>
      <c r="AV692" s="44"/>
      <c r="AW692" s="44"/>
      <c r="AX692" s="44"/>
      <c r="AY692" s="44"/>
      <c r="AZ692" s="44"/>
      <c r="BA692" s="44"/>
      <c r="BB692" s="44"/>
      <c r="BC692" s="44"/>
      <c r="BD692" s="44"/>
      <c r="BE692" s="44"/>
      <c r="BF692" s="44"/>
      <c r="BG692" s="44"/>
      <c r="BH692" s="44"/>
    </row>
    <row r="693" spans="1:60" ht="35.1" customHeight="1" thickBot="1" x14ac:dyDescent="0.45">
      <c r="A693" s="41">
        <f t="shared" si="141"/>
        <v>691</v>
      </c>
      <c r="B693" s="42">
        <f>Hoja2!B700</f>
        <v>0</v>
      </c>
      <c r="C693" s="14">
        <f>Hoja2!P700</f>
        <v>0</v>
      </c>
      <c r="D693" s="16">
        <f>Hoja2!C700</f>
        <v>0</v>
      </c>
      <c r="E693" s="15">
        <f>Hoja4!J700</f>
        <v>0</v>
      </c>
      <c r="F693" s="15">
        <f>Hoja4!N700</f>
        <v>0</v>
      </c>
      <c r="G693" s="15"/>
      <c r="H693" s="15">
        <f t="shared" si="130"/>
        <v>0</v>
      </c>
      <c r="I693" s="15">
        <f t="shared" si="131"/>
        <v>0</v>
      </c>
      <c r="J693" s="289" t="s">
        <v>209</v>
      </c>
      <c r="K693" s="44"/>
      <c r="L693" s="44"/>
      <c r="M693" s="44"/>
      <c r="N693" s="44"/>
      <c r="O693" s="44"/>
      <c r="P693" s="44"/>
      <c r="Q693" s="44"/>
      <c r="R693" s="44"/>
      <c r="S693" s="262">
        <f t="shared" si="132"/>
        <v>0</v>
      </c>
      <c r="T693" s="266" t="str">
        <f t="shared" si="133"/>
        <v>Economico</v>
      </c>
      <c r="U693">
        <f>VLOOKUP(T693,TABLAS!$J$4:$L$9,3,FALSE)</f>
        <v>1320</v>
      </c>
      <c r="V693">
        <f t="shared" si="142"/>
        <v>2026</v>
      </c>
      <c r="W693" t="str">
        <f>INICIO!$C$28</f>
        <v>2026</v>
      </c>
      <c r="X693" s="268">
        <f t="shared" si="134"/>
        <v>0</v>
      </c>
      <c r="Y693" s="269" t="str">
        <f>IF(X693&lt;TABLAS!$P$18,TABLAS!$Q$18,IF(X693&lt;TABLAS!$P$19,TABLAS!$Q$19,IF(X693&lt;TABLAS!$P$20,TABLAS!$Q$20,IF(X693&lt;TABLAS!$P$21,TABLAS!$Q$21,IF(X693&lt;TABLAS!$P$22,TABLAS!$Q$22,IF(X693&lt;TABLAS!$P$23,TABLAS!$Q$23,IF(X693&lt;TABLAS!$P$24,TABLAS!$Q$24,IF(X693&lt;TABLAS!$P$25,TABLAS!$Q$25,IF(X693&lt;TABLAS!$P$26,TABLAS!$Q$26,IF(X693&lt;TABLAS!$P$27,TABLAS!$Q$27,IF(X693&gt;=TABLAS!$O$28,TABLAS!$Q$28)))))))))))</f>
        <v>0 a 5</v>
      </c>
      <c r="Z693" s="262">
        <f>VLOOKUP(Y693,TABLAS!$J$18:$K$28,2,FALSE)</f>
        <v>1</v>
      </c>
      <c r="AA693" s="274" t="s">
        <v>262</v>
      </c>
      <c r="AB693" s="262">
        <f>VLOOKUP(AA693,TABLAS!$K$34:$L$39,2,FALSE)</f>
        <v>1</v>
      </c>
      <c r="AC693" s="262" t="str">
        <f>INICIO!$C$11</f>
        <v>ZONA 6</v>
      </c>
      <c r="AD693" s="263">
        <f>VLOOKUP(AC693,TABLAS!$V$18:$W$28,2,FALSE)</f>
        <v>1.1000000000000001</v>
      </c>
      <c r="AE693" s="44"/>
      <c r="AF693" s="44"/>
      <c r="AG693" s="279">
        <f t="shared" si="135"/>
        <v>0</v>
      </c>
      <c r="AH693" s="255">
        <f>IF($AG693&lt;TABLAS!$O$4,TABLAS!$P$4,IF($AG693&lt;TABLAS!$O$5,TABLAS!$P$5,IF($AG693&lt;TABLAS!$O$6,TABLAS!$P$6,IF($AG693&gt;TABLAS!$N$7,TABLAS!$P$7))))</f>
        <v>1</v>
      </c>
      <c r="AI693" s="255">
        <f>VLOOKUP($AH693,TABLAS!$P$4:$R$7,3,FALSE)</f>
        <v>3.4999999999999996E-3</v>
      </c>
      <c r="AJ693" s="255">
        <f>VLOOKUP($AH$3,TABLAS!$P$4:$R$7,2,FALSE)</f>
        <v>0</v>
      </c>
      <c r="AK693" s="280">
        <f t="shared" si="136"/>
        <v>-3.4999999999999996E-3</v>
      </c>
      <c r="AL693" s="44"/>
      <c r="AM693" s="44"/>
      <c r="AN693" s="281">
        <f t="shared" si="137"/>
        <v>0</v>
      </c>
      <c r="AO693" s="44"/>
      <c r="AP693" s="235">
        <f t="shared" si="138"/>
        <v>0</v>
      </c>
      <c r="AQ693" s="44"/>
      <c r="AR693" s="282">
        <f t="shared" si="139"/>
        <v>0</v>
      </c>
      <c r="AS693" s="283">
        <f t="shared" si="140"/>
        <v>0</v>
      </c>
      <c r="AT693" s="44"/>
      <c r="AU693" s="44"/>
      <c r="AV693" s="44"/>
      <c r="AW693" s="44"/>
      <c r="AX693" s="44"/>
      <c r="AY693" s="44"/>
      <c r="AZ693" s="44"/>
      <c r="BA693" s="44"/>
      <c r="BB693" s="44"/>
      <c r="BC693" s="44"/>
      <c r="BD693" s="44"/>
      <c r="BE693" s="44"/>
      <c r="BF693" s="44"/>
      <c r="BG693" s="44"/>
      <c r="BH693" s="44"/>
    </row>
    <row r="694" spans="1:60" ht="35.1" customHeight="1" thickBot="1" x14ac:dyDescent="0.45">
      <c r="A694" s="41">
        <f t="shared" si="141"/>
        <v>692</v>
      </c>
      <c r="B694" s="42">
        <f>Hoja2!B701</f>
        <v>0</v>
      </c>
      <c r="C694" s="14">
        <f>Hoja2!P701</f>
        <v>0</v>
      </c>
      <c r="D694" s="16">
        <f>Hoja2!C701</f>
        <v>0</v>
      </c>
      <c r="E694" s="15">
        <f>Hoja4!J701</f>
        <v>0</v>
      </c>
      <c r="F694" s="15">
        <f>Hoja4!N701</f>
        <v>0</v>
      </c>
      <c r="G694" s="15"/>
      <c r="H694" s="15">
        <f t="shared" si="130"/>
        <v>0</v>
      </c>
      <c r="I694" s="15">
        <f t="shared" si="131"/>
        <v>0</v>
      </c>
      <c r="J694" s="289" t="s">
        <v>209</v>
      </c>
      <c r="K694" s="44"/>
      <c r="L694" s="44"/>
      <c r="M694" s="44"/>
      <c r="N694" s="44"/>
      <c r="O694" s="44"/>
      <c r="P694" s="44"/>
      <c r="Q694" s="44"/>
      <c r="R694" s="44"/>
      <c r="S694" s="262">
        <f t="shared" si="132"/>
        <v>0</v>
      </c>
      <c r="T694" s="266" t="str">
        <f t="shared" si="133"/>
        <v>Economico</v>
      </c>
      <c r="U694">
        <f>VLOOKUP(T694,TABLAS!$J$4:$L$9,3,FALSE)</f>
        <v>1320</v>
      </c>
      <c r="V694">
        <f t="shared" si="142"/>
        <v>2026</v>
      </c>
      <c r="W694" t="str">
        <f>INICIO!$C$28</f>
        <v>2026</v>
      </c>
      <c r="X694" s="268">
        <f t="shared" si="134"/>
        <v>0</v>
      </c>
      <c r="Y694" s="269" t="str">
        <f>IF(X694&lt;TABLAS!$P$18,TABLAS!$Q$18,IF(X694&lt;TABLAS!$P$19,TABLAS!$Q$19,IF(X694&lt;TABLAS!$P$20,TABLAS!$Q$20,IF(X694&lt;TABLAS!$P$21,TABLAS!$Q$21,IF(X694&lt;TABLAS!$P$22,TABLAS!$Q$22,IF(X694&lt;TABLAS!$P$23,TABLAS!$Q$23,IF(X694&lt;TABLAS!$P$24,TABLAS!$Q$24,IF(X694&lt;TABLAS!$P$25,TABLAS!$Q$25,IF(X694&lt;TABLAS!$P$26,TABLAS!$Q$26,IF(X694&lt;TABLAS!$P$27,TABLAS!$Q$27,IF(X694&gt;=TABLAS!$O$28,TABLAS!$Q$28)))))))))))</f>
        <v>0 a 5</v>
      </c>
      <c r="Z694" s="262">
        <f>VLOOKUP(Y694,TABLAS!$J$18:$K$28,2,FALSE)</f>
        <v>1</v>
      </c>
      <c r="AA694" s="274" t="s">
        <v>262</v>
      </c>
      <c r="AB694" s="262">
        <f>VLOOKUP(AA694,TABLAS!$K$34:$L$39,2,FALSE)</f>
        <v>1</v>
      </c>
      <c r="AC694" s="262" t="str">
        <f>INICIO!$C$11</f>
        <v>ZONA 6</v>
      </c>
      <c r="AD694" s="263">
        <f>VLOOKUP(AC694,TABLAS!$V$18:$W$28,2,FALSE)</f>
        <v>1.1000000000000001</v>
      </c>
      <c r="AE694" s="44"/>
      <c r="AF694" s="44"/>
      <c r="AG694" s="279">
        <f t="shared" si="135"/>
        <v>0</v>
      </c>
      <c r="AH694" s="255">
        <f>IF($AG694&lt;TABLAS!$O$4,TABLAS!$P$4,IF($AG694&lt;TABLAS!$O$5,TABLAS!$P$5,IF($AG694&lt;TABLAS!$O$6,TABLAS!$P$6,IF($AG694&gt;TABLAS!$N$7,TABLAS!$P$7))))</f>
        <v>1</v>
      </c>
      <c r="AI694" s="255">
        <f>VLOOKUP($AH694,TABLAS!$P$4:$R$7,3,FALSE)</f>
        <v>3.4999999999999996E-3</v>
      </c>
      <c r="AJ694" s="255">
        <f>VLOOKUP($AH$3,TABLAS!$P$4:$R$7,2,FALSE)</f>
        <v>0</v>
      </c>
      <c r="AK694" s="280">
        <f t="shared" si="136"/>
        <v>-3.4999999999999996E-3</v>
      </c>
      <c r="AL694" s="44"/>
      <c r="AM694" s="44"/>
      <c r="AN694" s="281">
        <f t="shared" si="137"/>
        <v>0</v>
      </c>
      <c r="AO694" s="44"/>
      <c r="AP694" s="235">
        <f t="shared" si="138"/>
        <v>0</v>
      </c>
      <c r="AQ694" s="44"/>
      <c r="AR694" s="282">
        <f t="shared" si="139"/>
        <v>0</v>
      </c>
      <c r="AS694" s="283">
        <f t="shared" si="140"/>
        <v>0</v>
      </c>
      <c r="AT694" s="44"/>
      <c r="AU694" s="44"/>
      <c r="AV694" s="44"/>
      <c r="AW694" s="44"/>
      <c r="AX694" s="44"/>
      <c r="AY694" s="44"/>
      <c r="AZ694" s="44"/>
      <c r="BA694" s="44"/>
      <c r="BB694" s="44"/>
      <c r="BC694" s="44"/>
      <c r="BD694" s="44"/>
      <c r="BE694" s="44"/>
      <c r="BF694" s="44"/>
      <c r="BG694" s="44"/>
      <c r="BH694" s="44"/>
    </row>
    <row r="695" spans="1:60" ht="35.1" customHeight="1" thickBot="1" x14ac:dyDescent="0.45">
      <c r="A695" s="41">
        <f t="shared" si="141"/>
        <v>693</v>
      </c>
      <c r="B695" s="42">
        <f>Hoja2!B702</f>
        <v>0</v>
      </c>
      <c r="C695" s="14">
        <f>Hoja2!P702</f>
        <v>0</v>
      </c>
      <c r="D695" s="16">
        <f>Hoja2!C702</f>
        <v>0</v>
      </c>
      <c r="E695" s="15">
        <f>Hoja4!J702</f>
        <v>0</v>
      </c>
      <c r="F695" s="15">
        <f>Hoja4!N702</f>
        <v>0</v>
      </c>
      <c r="G695" s="15"/>
      <c r="H695" s="15">
        <f t="shared" si="130"/>
        <v>0</v>
      </c>
      <c r="I695" s="15">
        <f t="shared" si="131"/>
        <v>0</v>
      </c>
      <c r="J695" s="289" t="s">
        <v>209</v>
      </c>
      <c r="K695" s="44"/>
      <c r="L695" s="44"/>
      <c r="M695" s="44"/>
      <c r="N695" s="44"/>
      <c r="O695" s="44"/>
      <c r="P695" s="44"/>
      <c r="Q695" s="44"/>
      <c r="R695" s="44"/>
      <c r="S695" s="262">
        <f t="shared" si="132"/>
        <v>0</v>
      </c>
      <c r="T695" s="266" t="str">
        <f t="shared" si="133"/>
        <v>Economico</v>
      </c>
      <c r="U695">
        <f>VLOOKUP(T695,TABLAS!$J$4:$L$9,3,FALSE)</f>
        <v>1320</v>
      </c>
      <c r="V695">
        <f t="shared" si="142"/>
        <v>2026</v>
      </c>
      <c r="W695" t="str">
        <f>INICIO!$C$28</f>
        <v>2026</v>
      </c>
      <c r="X695" s="268">
        <f t="shared" si="134"/>
        <v>0</v>
      </c>
      <c r="Y695" s="269" t="str">
        <f>IF(X695&lt;TABLAS!$P$18,TABLAS!$Q$18,IF(X695&lt;TABLAS!$P$19,TABLAS!$Q$19,IF(X695&lt;TABLAS!$P$20,TABLAS!$Q$20,IF(X695&lt;TABLAS!$P$21,TABLAS!$Q$21,IF(X695&lt;TABLAS!$P$22,TABLAS!$Q$22,IF(X695&lt;TABLAS!$P$23,TABLAS!$Q$23,IF(X695&lt;TABLAS!$P$24,TABLAS!$Q$24,IF(X695&lt;TABLAS!$P$25,TABLAS!$Q$25,IF(X695&lt;TABLAS!$P$26,TABLAS!$Q$26,IF(X695&lt;TABLAS!$P$27,TABLAS!$Q$27,IF(X695&gt;=TABLAS!$O$28,TABLAS!$Q$28)))))))))))</f>
        <v>0 a 5</v>
      </c>
      <c r="Z695" s="262">
        <f>VLOOKUP(Y695,TABLAS!$J$18:$K$28,2,FALSE)</f>
        <v>1</v>
      </c>
      <c r="AA695" s="274" t="s">
        <v>262</v>
      </c>
      <c r="AB695" s="262">
        <f>VLOOKUP(AA695,TABLAS!$K$34:$L$39,2,FALSE)</f>
        <v>1</v>
      </c>
      <c r="AC695" s="262" t="str">
        <f>INICIO!$C$11</f>
        <v>ZONA 6</v>
      </c>
      <c r="AD695" s="263">
        <f>VLOOKUP(AC695,TABLAS!$V$18:$W$28,2,FALSE)</f>
        <v>1.1000000000000001</v>
      </c>
      <c r="AE695" s="44"/>
      <c r="AF695" s="44"/>
      <c r="AG695" s="279">
        <f t="shared" si="135"/>
        <v>0</v>
      </c>
      <c r="AH695" s="255">
        <f>IF($AG695&lt;TABLAS!$O$4,TABLAS!$P$4,IF($AG695&lt;TABLAS!$O$5,TABLAS!$P$5,IF($AG695&lt;TABLAS!$O$6,TABLAS!$P$6,IF($AG695&gt;TABLAS!$N$7,TABLAS!$P$7))))</f>
        <v>1</v>
      </c>
      <c r="AI695" s="255">
        <f>VLOOKUP($AH695,TABLAS!$P$4:$R$7,3,FALSE)</f>
        <v>3.4999999999999996E-3</v>
      </c>
      <c r="AJ695" s="255">
        <f>VLOOKUP($AH$3,TABLAS!$P$4:$R$7,2,FALSE)</f>
        <v>0</v>
      </c>
      <c r="AK695" s="280">
        <f t="shared" si="136"/>
        <v>-3.4999999999999996E-3</v>
      </c>
      <c r="AL695" s="44"/>
      <c r="AM695" s="44"/>
      <c r="AN695" s="281">
        <f t="shared" si="137"/>
        <v>0</v>
      </c>
      <c r="AO695" s="44"/>
      <c r="AP695" s="235">
        <f t="shared" si="138"/>
        <v>0</v>
      </c>
      <c r="AQ695" s="44"/>
      <c r="AR695" s="282">
        <f t="shared" si="139"/>
        <v>0</v>
      </c>
      <c r="AS695" s="283">
        <f t="shared" si="140"/>
        <v>0</v>
      </c>
      <c r="AT695" s="44"/>
      <c r="AU695" s="44"/>
      <c r="AV695" s="44"/>
      <c r="AW695" s="44"/>
      <c r="AX695" s="44"/>
      <c r="AY695" s="44"/>
      <c r="AZ695" s="44"/>
      <c r="BA695" s="44"/>
      <c r="BB695" s="44"/>
      <c r="BC695" s="44"/>
      <c r="BD695" s="44"/>
      <c r="BE695" s="44"/>
      <c r="BF695" s="44"/>
      <c r="BG695" s="44"/>
      <c r="BH695" s="44"/>
    </row>
    <row r="696" spans="1:60" ht="35.1" customHeight="1" thickBot="1" x14ac:dyDescent="0.45">
      <c r="A696" s="41">
        <f t="shared" si="141"/>
        <v>694</v>
      </c>
      <c r="B696" s="42">
        <f>Hoja2!B703</f>
        <v>0</v>
      </c>
      <c r="C696" s="14">
        <f>Hoja2!P703</f>
        <v>0</v>
      </c>
      <c r="D696" s="16">
        <f>Hoja2!C703</f>
        <v>0</v>
      </c>
      <c r="E696" s="15">
        <f>Hoja4!J703</f>
        <v>0</v>
      </c>
      <c r="F696" s="15">
        <f>Hoja4!N703</f>
        <v>0</v>
      </c>
      <c r="G696" s="15"/>
      <c r="H696" s="15">
        <f t="shared" si="130"/>
        <v>0</v>
      </c>
      <c r="I696" s="15">
        <f t="shared" si="131"/>
        <v>0</v>
      </c>
      <c r="J696" s="289" t="s">
        <v>209</v>
      </c>
      <c r="K696" s="44"/>
      <c r="L696" s="44"/>
      <c r="M696" s="44"/>
      <c r="N696" s="44"/>
      <c r="O696" s="44"/>
      <c r="P696" s="44"/>
      <c r="Q696" s="44"/>
      <c r="R696" s="44"/>
      <c r="S696" s="262">
        <f t="shared" si="132"/>
        <v>0</v>
      </c>
      <c r="T696" s="266" t="str">
        <f t="shared" si="133"/>
        <v>Economico</v>
      </c>
      <c r="U696">
        <f>VLOOKUP(T696,TABLAS!$J$4:$L$9,3,FALSE)</f>
        <v>1320</v>
      </c>
      <c r="V696">
        <f t="shared" si="142"/>
        <v>2026</v>
      </c>
      <c r="W696" t="str">
        <f>INICIO!$C$28</f>
        <v>2026</v>
      </c>
      <c r="X696" s="268">
        <f t="shared" si="134"/>
        <v>0</v>
      </c>
      <c r="Y696" s="269" t="str">
        <f>IF(X696&lt;TABLAS!$P$18,TABLAS!$Q$18,IF(X696&lt;TABLAS!$P$19,TABLAS!$Q$19,IF(X696&lt;TABLAS!$P$20,TABLAS!$Q$20,IF(X696&lt;TABLAS!$P$21,TABLAS!$Q$21,IF(X696&lt;TABLAS!$P$22,TABLAS!$Q$22,IF(X696&lt;TABLAS!$P$23,TABLAS!$Q$23,IF(X696&lt;TABLAS!$P$24,TABLAS!$Q$24,IF(X696&lt;TABLAS!$P$25,TABLAS!$Q$25,IF(X696&lt;TABLAS!$P$26,TABLAS!$Q$26,IF(X696&lt;TABLAS!$P$27,TABLAS!$Q$27,IF(X696&gt;=TABLAS!$O$28,TABLAS!$Q$28)))))))))))</f>
        <v>0 a 5</v>
      </c>
      <c r="Z696" s="262">
        <f>VLOOKUP(Y696,TABLAS!$J$18:$K$28,2,FALSE)</f>
        <v>1</v>
      </c>
      <c r="AA696" s="274" t="s">
        <v>262</v>
      </c>
      <c r="AB696" s="262">
        <f>VLOOKUP(AA696,TABLAS!$K$34:$L$39,2,FALSE)</f>
        <v>1</v>
      </c>
      <c r="AC696" s="262" t="str">
        <f>INICIO!$C$11</f>
        <v>ZONA 6</v>
      </c>
      <c r="AD696" s="263">
        <f>VLOOKUP(AC696,TABLAS!$V$18:$W$28,2,FALSE)</f>
        <v>1.1000000000000001</v>
      </c>
      <c r="AE696" s="44"/>
      <c r="AF696" s="44"/>
      <c r="AG696" s="279">
        <f t="shared" si="135"/>
        <v>0</v>
      </c>
      <c r="AH696" s="255">
        <f>IF($AG696&lt;TABLAS!$O$4,TABLAS!$P$4,IF($AG696&lt;TABLAS!$O$5,TABLAS!$P$5,IF($AG696&lt;TABLAS!$O$6,TABLAS!$P$6,IF($AG696&gt;TABLAS!$N$7,TABLAS!$P$7))))</f>
        <v>1</v>
      </c>
      <c r="AI696" s="255">
        <f>VLOOKUP($AH696,TABLAS!$P$4:$R$7,3,FALSE)</f>
        <v>3.4999999999999996E-3</v>
      </c>
      <c r="AJ696" s="255">
        <f>VLOOKUP($AH$3,TABLAS!$P$4:$R$7,2,FALSE)</f>
        <v>0</v>
      </c>
      <c r="AK696" s="280">
        <f t="shared" si="136"/>
        <v>-3.4999999999999996E-3</v>
      </c>
      <c r="AL696" s="44"/>
      <c r="AM696" s="44"/>
      <c r="AN696" s="281">
        <f t="shared" si="137"/>
        <v>0</v>
      </c>
      <c r="AO696" s="44"/>
      <c r="AP696" s="235">
        <f t="shared" si="138"/>
        <v>0</v>
      </c>
      <c r="AQ696" s="44"/>
      <c r="AR696" s="282">
        <f t="shared" si="139"/>
        <v>0</v>
      </c>
      <c r="AS696" s="283">
        <f t="shared" si="140"/>
        <v>0</v>
      </c>
      <c r="AT696" s="44"/>
      <c r="AU696" s="44"/>
      <c r="AV696" s="44"/>
      <c r="AW696" s="44"/>
      <c r="AX696" s="44"/>
      <c r="AY696" s="44"/>
      <c r="AZ696" s="44"/>
      <c r="BA696" s="44"/>
      <c r="BB696" s="44"/>
      <c r="BC696" s="44"/>
      <c r="BD696" s="44"/>
      <c r="BE696" s="44"/>
      <c r="BF696" s="44"/>
      <c r="BG696" s="44"/>
      <c r="BH696" s="44"/>
    </row>
    <row r="697" spans="1:60" ht="35.1" customHeight="1" thickBot="1" x14ac:dyDescent="0.45">
      <c r="A697" s="22">
        <f t="shared" si="141"/>
        <v>695</v>
      </c>
      <c r="B697" s="43">
        <f>Hoja2!B704</f>
        <v>0</v>
      </c>
      <c r="C697" s="38">
        <f>Hoja2!P704</f>
        <v>0</v>
      </c>
      <c r="D697" s="39">
        <f>Hoja2!C704</f>
        <v>0</v>
      </c>
      <c r="E697" s="40">
        <f>Hoja4!J704</f>
        <v>0</v>
      </c>
      <c r="F697" s="40">
        <f>Hoja4!N704</f>
        <v>0</v>
      </c>
      <c r="G697" s="40"/>
      <c r="H697" s="40">
        <f t="shared" si="130"/>
        <v>0</v>
      </c>
      <c r="I697" s="40">
        <f t="shared" si="131"/>
        <v>0</v>
      </c>
      <c r="J697" s="290" t="s">
        <v>209</v>
      </c>
      <c r="K697" s="44"/>
      <c r="L697" s="44"/>
      <c r="M697" s="44"/>
      <c r="N697" s="44"/>
      <c r="O697" s="44"/>
      <c r="P697" s="44"/>
      <c r="Q697" s="44"/>
      <c r="R697" s="44"/>
      <c r="S697" s="262">
        <f t="shared" si="132"/>
        <v>0</v>
      </c>
      <c r="T697" s="266" t="str">
        <f t="shared" si="133"/>
        <v>Economico</v>
      </c>
      <c r="U697">
        <f>VLOOKUP(T697,TABLAS!$J$4:$L$9,3,FALSE)</f>
        <v>1320</v>
      </c>
      <c r="V697">
        <f t="shared" si="142"/>
        <v>2026</v>
      </c>
      <c r="W697" t="str">
        <f>INICIO!$C$28</f>
        <v>2026</v>
      </c>
      <c r="X697" s="268">
        <f t="shared" si="134"/>
        <v>0</v>
      </c>
      <c r="Y697" s="269" t="str">
        <f>IF(X697&lt;TABLAS!$P$18,TABLAS!$Q$18,IF(X697&lt;TABLAS!$P$19,TABLAS!$Q$19,IF(X697&lt;TABLAS!$P$20,TABLAS!$Q$20,IF(X697&lt;TABLAS!$P$21,TABLAS!$Q$21,IF(X697&lt;TABLAS!$P$22,TABLAS!$Q$22,IF(X697&lt;TABLAS!$P$23,TABLAS!$Q$23,IF(X697&lt;TABLAS!$P$24,TABLAS!$Q$24,IF(X697&lt;TABLAS!$P$25,TABLAS!$Q$25,IF(X697&lt;TABLAS!$P$26,TABLAS!$Q$26,IF(X697&lt;TABLAS!$P$27,TABLAS!$Q$27,IF(X697&gt;=TABLAS!$O$28,TABLAS!$Q$28)))))))))))</f>
        <v>0 a 5</v>
      </c>
      <c r="Z697" s="262">
        <f>VLOOKUP(Y697,TABLAS!$J$18:$K$28,2,FALSE)</f>
        <v>1</v>
      </c>
      <c r="AA697" s="274" t="s">
        <v>262</v>
      </c>
      <c r="AB697" s="262">
        <f>VLOOKUP(AA697,TABLAS!$K$34:$L$39,2,FALSE)</f>
        <v>1</v>
      </c>
      <c r="AC697" s="262" t="str">
        <f>INICIO!$C$11</f>
        <v>ZONA 6</v>
      </c>
      <c r="AD697" s="263">
        <f>VLOOKUP(AC697,TABLAS!$V$18:$W$28,2,FALSE)</f>
        <v>1.1000000000000001</v>
      </c>
      <c r="AE697" s="44"/>
      <c r="AF697" s="44"/>
      <c r="AG697" s="279">
        <f t="shared" si="135"/>
        <v>0</v>
      </c>
      <c r="AH697" s="255">
        <f>IF($AG697&lt;TABLAS!$O$4,TABLAS!$P$4,IF($AG697&lt;TABLAS!$O$5,TABLAS!$P$5,IF($AG697&lt;TABLAS!$O$6,TABLAS!$P$6,IF($AG697&gt;TABLAS!$N$7,TABLAS!$P$7))))</f>
        <v>1</v>
      </c>
      <c r="AI697" s="255">
        <f>VLOOKUP($AH697,TABLAS!$P$4:$R$7,3,FALSE)</f>
        <v>3.4999999999999996E-3</v>
      </c>
      <c r="AJ697" s="255">
        <f>VLOOKUP($AH$3,TABLAS!$P$4:$R$7,2,FALSE)</f>
        <v>0</v>
      </c>
      <c r="AK697" s="280">
        <f t="shared" si="136"/>
        <v>-3.4999999999999996E-3</v>
      </c>
      <c r="AL697" s="44"/>
      <c r="AM697" s="44"/>
      <c r="AN697" s="281">
        <f t="shared" si="137"/>
        <v>0</v>
      </c>
      <c r="AO697" s="44"/>
      <c r="AP697" s="235">
        <f t="shared" si="138"/>
        <v>0</v>
      </c>
      <c r="AQ697" s="44"/>
      <c r="AR697" s="282">
        <f t="shared" si="139"/>
        <v>0</v>
      </c>
      <c r="AS697" s="283">
        <f t="shared" si="140"/>
        <v>0</v>
      </c>
      <c r="AT697" s="44"/>
      <c r="AU697" s="44"/>
      <c r="AV697" s="44"/>
      <c r="AW697" s="44"/>
      <c r="AX697" s="44"/>
      <c r="AY697" s="44"/>
      <c r="AZ697" s="44"/>
      <c r="BA697" s="44"/>
      <c r="BB697" s="44"/>
      <c r="BC697" s="44"/>
      <c r="BD697" s="44"/>
      <c r="BE697" s="44"/>
      <c r="BF697" s="44"/>
      <c r="BG697" s="44"/>
      <c r="BH697" s="44"/>
    </row>
    <row r="698" spans="1:60" ht="35.1" customHeight="1" thickBot="1" x14ac:dyDescent="0.45">
      <c r="A698" s="41">
        <f t="shared" si="141"/>
        <v>696</v>
      </c>
      <c r="B698" s="42">
        <f>Hoja2!B705</f>
        <v>0</v>
      </c>
      <c r="C698" s="14">
        <f>Hoja2!P705</f>
        <v>0</v>
      </c>
      <c r="D698" s="16">
        <f>Hoja2!C705</f>
        <v>0</v>
      </c>
      <c r="E698" s="15">
        <f>Hoja4!J705</f>
        <v>0</v>
      </c>
      <c r="F698" s="15">
        <f>Hoja4!N705</f>
        <v>0</v>
      </c>
      <c r="G698" s="15"/>
      <c r="H698" s="15">
        <f t="shared" si="130"/>
        <v>0</v>
      </c>
      <c r="I698" s="15">
        <f t="shared" si="131"/>
        <v>0</v>
      </c>
      <c r="J698" s="289" t="s">
        <v>209</v>
      </c>
      <c r="K698" s="44"/>
      <c r="L698" s="44"/>
      <c r="M698" s="44"/>
      <c r="N698" s="44"/>
      <c r="O698" s="44"/>
      <c r="P698" s="44"/>
      <c r="Q698" s="44"/>
      <c r="R698" s="44"/>
      <c r="S698" s="262">
        <f t="shared" si="132"/>
        <v>0</v>
      </c>
      <c r="T698" s="266" t="str">
        <f t="shared" si="133"/>
        <v>Economico</v>
      </c>
      <c r="U698">
        <f>VLOOKUP(T698,TABLAS!$J$4:$L$9,3,FALSE)</f>
        <v>1320</v>
      </c>
      <c r="V698">
        <f t="shared" si="142"/>
        <v>2026</v>
      </c>
      <c r="W698" t="str">
        <f>INICIO!$C$28</f>
        <v>2026</v>
      </c>
      <c r="X698" s="268">
        <f t="shared" si="134"/>
        <v>0</v>
      </c>
      <c r="Y698" s="269" t="str">
        <f>IF(X698&lt;TABLAS!$P$18,TABLAS!$Q$18,IF(X698&lt;TABLAS!$P$19,TABLAS!$Q$19,IF(X698&lt;TABLAS!$P$20,TABLAS!$Q$20,IF(X698&lt;TABLAS!$P$21,TABLAS!$Q$21,IF(X698&lt;TABLAS!$P$22,TABLAS!$Q$22,IF(X698&lt;TABLAS!$P$23,TABLAS!$Q$23,IF(X698&lt;TABLAS!$P$24,TABLAS!$Q$24,IF(X698&lt;TABLAS!$P$25,TABLAS!$Q$25,IF(X698&lt;TABLAS!$P$26,TABLAS!$Q$26,IF(X698&lt;TABLAS!$P$27,TABLAS!$Q$27,IF(X698&gt;=TABLAS!$O$28,TABLAS!$Q$28)))))))))))</f>
        <v>0 a 5</v>
      </c>
      <c r="Z698" s="262">
        <f>VLOOKUP(Y698,TABLAS!$J$18:$K$28,2,FALSE)</f>
        <v>1</v>
      </c>
      <c r="AA698" s="274" t="s">
        <v>262</v>
      </c>
      <c r="AB698" s="262">
        <f>VLOOKUP(AA698,TABLAS!$K$34:$L$39,2,FALSE)</f>
        <v>1</v>
      </c>
      <c r="AC698" s="262" t="str">
        <f>INICIO!$C$11</f>
        <v>ZONA 6</v>
      </c>
      <c r="AD698" s="263">
        <f>VLOOKUP(AC698,TABLAS!$V$18:$W$28,2,FALSE)</f>
        <v>1.1000000000000001</v>
      </c>
      <c r="AE698" s="44"/>
      <c r="AF698" s="44"/>
      <c r="AG698" s="279">
        <f t="shared" si="135"/>
        <v>0</v>
      </c>
      <c r="AH698" s="255">
        <f>IF($AG698&lt;TABLAS!$O$4,TABLAS!$P$4,IF($AG698&lt;TABLAS!$O$5,TABLAS!$P$5,IF($AG698&lt;TABLAS!$O$6,TABLAS!$P$6,IF($AG698&gt;TABLAS!$N$7,TABLAS!$P$7))))</f>
        <v>1</v>
      </c>
      <c r="AI698" s="255">
        <f>VLOOKUP($AH698,TABLAS!$P$4:$R$7,3,FALSE)</f>
        <v>3.4999999999999996E-3</v>
      </c>
      <c r="AJ698" s="255">
        <f>VLOOKUP($AH$3,TABLAS!$P$4:$R$7,2,FALSE)</f>
        <v>0</v>
      </c>
      <c r="AK698" s="280">
        <f t="shared" si="136"/>
        <v>-3.4999999999999996E-3</v>
      </c>
      <c r="AL698" s="44"/>
      <c r="AM698" s="44"/>
      <c r="AN698" s="281">
        <f t="shared" si="137"/>
        <v>0</v>
      </c>
      <c r="AO698" s="44"/>
      <c r="AP698" s="235">
        <f t="shared" si="138"/>
        <v>0</v>
      </c>
      <c r="AQ698" s="44"/>
      <c r="AR698" s="282">
        <f t="shared" si="139"/>
        <v>0</v>
      </c>
      <c r="AS698" s="283">
        <f t="shared" si="140"/>
        <v>0</v>
      </c>
      <c r="AT698" s="44"/>
      <c r="AU698" s="44"/>
      <c r="AV698" s="44"/>
      <c r="AW698" s="44"/>
      <c r="AX698" s="44"/>
      <c r="AY698" s="44"/>
      <c r="AZ698" s="44"/>
      <c r="BA698" s="44"/>
      <c r="BB698" s="44"/>
      <c r="BC698" s="44"/>
      <c r="BD698" s="44"/>
      <c r="BE698" s="44"/>
      <c r="BF698" s="44"/>
      <c r="BG698" s="44"/>
      <c r="BH698" s="44"/>
    </row>
    <row r="699" spans="1:60" ht="35.1" customHeight="1" thickBot="1" x14ac:dyDescent="0.45">
      <c r="A699" s="41">
        <f t="shared" si="141"/>
        <v>697</v>
      </c>
      <c r="B699" s="42">
        <f>Hoja2!B706</f>
        <v>0</v>
      </c>
      <c r="C699" s="14">
        <f>Hoja2!P706</f>
        <v>0</v>
      </c>
      <c r="D699" s="16">
        <f>Hoja2!C706</f>
        <v>0</v>
      </c>
      <c r="E699" s="15">
        <f>Hoja4!J706</f>
        <v>0</v>
      </c>
      <c r="F699" s="15">
        <f>Hoja4!N706</f>
        <v>0</v>
      </c>
      <c r="G699" s="15"/>
      <c r="H699" s="15">
        <f t="shared" si="130"/>
        <v>0</v>
      </c>
      <c r="I699" s="15">
        <f t="shared" si="131"/>
        <v>0</v>
      </c>
      <c r="J699" s="289" t="s">
        <v>209</v>
      </c>
      <c r="K699" s="44"/>
      <c r="L699" s="44"/>
      <c r="M699" s="44"/>
      <c r="N699" s="44"/>
      <c r="O699" s="44"/>
      <c r="P699" s="44"/>
      <c r="Q699" s="44"/>
      <c r="R699" s="44"/>
      <c r="S699" s="262">
        <f t="shared" si="132"/>
        <v>0</v>
      </c>
      <c r="T699" s="266" t="str">
        <f t="shared" si="133"/>
        <v>Economico</v>
      </c>
      <c r="U699">
        <f>VLOOKUP(T699,TABLAS!$J$4:$L$9,3,FALSE)</f>
        <v>1320</v>
      </c>
      <c r="V699">
        <f t="shared" si="142"/>
        <v>2026</v>
      </c>
      <c r="W699" t="str">
        <f>INICIO!$C$28</f>
        <v>2026</v>
      </c>
      <c r="X699" s="268">
        <f t="shared" si="134"/>
        <v>0</v>
      </c>
      <c r="Y699" s="269" t="str">
        <f>IF(X699&lt;TABLAS!$P$18,TABLAS!$Q$18,IF(X699&lt;TABLAS!$P$19,TABLAS!$Q$19,IF(X699&lt;TABLAS!$P$20,TABLAS!$Q$20,IF(X699&lt;TABLAS!$P$21,TABLAS!$Q$21,IF(X699&lt;TABLAS!$P$22,TABLAS!$Q$22,IF(X699&lt;TABLAS!$P$23,TABLAS!$Q$23,IF(X699&lt;TABLAS!$P$24,TABLAS!$Q$24,IF(X699&lt;TABLAS!$P$25,TABLAS!$Q$25,IF(X699&lt;TABLAS!$P$26,TABLAS!$Q$26,IF(X699&lt;TABLAS!$P$27,TABLAS!$Q$27,IF(X699&gt;=TABLAS!$O$28,TABLAS!$Q$28)))))))))))</f>
        <v>0 a 5</v>
      </c>
      <c r="Z699" s="262">
        <f>VLOOKUP(Y699,TABLAS!$J$18:$K$28,2,FALSE)</f>
        <v>1</v>
      </c>
      <c r="AA699" s="274" t="s">
        <v>262</v>
      </c>
      <c r="AB699" s="262">
        <f>VLOOKUP(AA699,TABLAS!$K$34:$L$39,2,FALSE)</f>
        <v>1</v>
      </c>
      <c r="AC699" s="262" t="str">
        <f>INICIO!$C$11</f>
        <v>ZONA 6</v>
      </c>
      <c r="AD699" s="263">
        <f>VLOOKUP(AC699,TABLAS!$V$18:$W$28,2,FALSE)</f>
        <v>1.1000000000000001</v>
      </c>
      <c r="AE699" s="44"/>
      <c r="AF699" s="44"/>
      <c r="AG699" s="279">
        <f t="shared" si="135"/>
        <v>0</v>
      </c>
      <c r="AH699" s="255">
        <f>IF($AG699&lt;TABLAS!$O$4,TABLAS!$P$4,IF($AG699&lt;TABLAS!$O$5,TABLAS!$P$5,IF($AG699&lt;TABLAS!$O$6,TABLAS!$P$6,IF($AG699&gt;TABLAS!$N$7,TABLAS!$P$7))))</f>
        <v>1</v>
      </c>
      <c r="AI699" s="255">
        <f>VLOOKUP($AH699,TABLAS!$P$4:$R$7,3,FALSE)</f>
        <v>3.4999999999999996E-3</v>
      </c>
      <c r="AJ699" s="255">
        <f>VLOOKUP($AH$3,TABLAS!$P$4:$R$7,2,FALSE)</f>
        <v>0</v>
      </c>
      <c r="AK699" s="280">
        <f t="shared" si="136"/>
        <v>-3.4999999999999996E-3</v>
      </c>
      <c r="AL699" s="44"/>
      <c r="AM699" s="44"/>
      <c r="AN699" s="281">
        <f t="shared" si="137"/>
        <v>0</v>
      </c>
      <c r="AO699" s="44"/>
      <c r="AP699" s="235">
        <f t="shared" si="138"/>
        <v>0</v>
      </c>
      <c r="AQ699" s="44"/>
      <c r="AR699" s="282">
        <f t="shared" si="139"/>
        <v>0</v>
      </c>
      <c r="AS699" s="283">
        <f t="shared" si="140"/>
        <v>0</v>
      </c>
      <c r="AT699" s="44"/>
      <c r="AU699" s="44"/>
      <c r="AV699" s="44"/>
      <c r="AW699" s="44"/>
      <c r="AX699" s="44"/>
      <c r="AY699" s="44"/>
      <c r="AZ699" s="44"/>
      <c r="BA699" s="44"/>
      <c r="BB699" s="44"/>
      <c r="BC699" s="44"/>
      <c r="BD699" s="44"/>
      <c r="BE699" s="44"/>
      <c r="BF699" s="44"/>
      <c r="BG699" s="44"/>
      <c r="BH699" s="44"/>
    </row>
    <row r="700" spans="1:60" ht="35.1" customHeight="1" thickBot="1" x14ac:dyDescent="0.45">
      <c r="A700" s="41">
        <f t="shared" si="141"/>
        <v>698</v>
      </c>
      <c r="B700" s="42">
        <f>Hoja2!B707</f>
        <v>0</v>
      </c>
      <c r="C700" s="14">
        <f>Hoja2!P707</f>
        <v>0</v>
      </c>
      <c r="D700" s="16">
        <f>Hoja2!C707</f>
        <v>0</v>
      </c>
      <c r="E700" s="15">
        <f>Hoja4!J707</f>
        <v>0</v>
      </c>
      <c r="F700" s="15">
        <f>Hoja4!N707</f>
        <v>0</v>
      </c>
      <c r="G700" s="15"/>
      <c r="H700" s="15">
        <f t="shared" si="130"/>
        <v>0</v>
      </c>
      <c r="I700" s="15">
        <f t="shared" si="131"/>
        <v>0</v>
      </c>
      <c r="J700" s="289" t="s">
        <v>209</v>
      </c>
      <c r="K700" s="44"/>
      <c r="L700" s="44"/>
      <c r="M700" s="44"/>
      <c r="N700" s="44"/>
      <c r="O700" s="44"/>
      <c r="P700" s="44"/>
      <c r="Q700" s="44"/>
      <c r="R700" s="44"/>
      <c r="S700" s="262">
        <f t="shared" si="132"/>
        <v>0</v>
      </c>
      <c r="T700" s="266" t="str">
        <f t="shared" si="133"/>
        <v>Economico</v>
      </c>
      <c r="U700">
        <f>VLOOKUP(T700,TABLAS!$J$4:$L$9,3,FALSE)</f>
        <v>1320</v>
      </c>
      <c r="V700">
        <f t="shared" si="142"/>
        <v>2026</v>
      </c>
      <c r="W700" t="str">
        <f>INICIO!$C$28</f>
        <v>2026</v>
      </c>
      <c r="X700" s="268">
        <f t="shared" si="134"/>
        <v>0</v>
      </c>
      <c r="Y700" s="269" t="str">
        <f>IF(X700&lt;TABLAS!$P$18,TABLAS!$Q$18,IF(X700&lt;TABLAS!$P$19,TABLAS!$Q$19,IF(X700&lt;TABLAS!$P$20,TABLAS!$Q$20,IF(X700&lt;TABLAS!$P$21,TABLAS!$Q$21,IF(X700&lt;TABLAS!$P$22,TABLAS!$Q$22,IF(X700&lt;TABLAS!$P$23,TABLAS!$Q$23,IF(X700&lt;TABLAS!$P$24,TABLAS!$Q$24,IF(X700&lt;TABLAS!$P$25,TABLAS!$Q$25,IF(X700&lt;TABLAS!$P$26,TABLAS!$Q$26,IF(X700&lt;TABLAS!$P$27,TABLAS!$Q$27,IF(X700&gt;=TABLAS!$O$28,TABLAS!$Q$28)))))))))))</f>
        <v>0 a 5</v>
      </c>
      <c r="Z700" s="262">
        <f>VLOOKUP(Y700,TABLAS!$J$18:$K$28,2,FALSE)</f>
        <v>1</v>
      </c>
      <c r="AA700" s="274" t="s">
        <v>262</v>
      </c>
      <c r="AB700" s="262">
        <f>VLOOKUP(AA700,TABLAS!$K$34:$L$39,2,FALSE)</f>
        <v>1</v>
      </c>
      <c r="AC700" s="262" t="str">
        <f>INICIO!$C$11</f>
        <v>ZONA 6</v>
      </c>
      <c r="AD700" s="263">
        <f>VLOOKUP(AC700,TABLAS!$V$18:$W$28,2,FALSE)</f>
        <v>1.1000000000000001</v>
      </c>
      <c r="AE700" s="44"/>
      <c r="AF700" s="44"/>
      <c r="AG700" s="279">
        <f t="shared" si="135"/>
        <v>0</v>
      </c>
      <c r="AH700" s="255">
        <f>IF($AG700&lt;TABLAS!$O$4,TABLAS!$P$4,IF($AG700&lt;TABLAS!$O$5,TABLAS!$P$5,IF($AG700&lt;TABLAS!$O$6,TABLAS!$P$6,IF($AG700&gt;TABLAS!$N$7,TABLAS!$P$7))))</f>
        <v>1</v>
      </c>
      <c r="AI700" s="255">
        <f>VLOOKUP($AH700,TABLAS!$P$4:$R$7,3,FALSE)</f>
        <v>3.4999999999999996E-3</v>
      </c>
      <c r="AJ700" s="255">
        <f>VLOOKUP($AH$3,TABLAS!$P$4:$R$7,2,FALSE)</f>
        <v>0</v>
      </c>
      <c r="AK700" s="280">
        <f t="shared" si="136"/>
        <v>-3.4999999999999996E-3</v>
      </c>
      <c r="AL700" s="44"/>
      <c r="AM700" s="44"/>
      <c r="AN700" s="281">
        <f t="shared" si="137"/>
        <v>0</v>
      </c>
      <c r="AO700" s="44"/>
      <c r="AP700" s="235">
        <f t="shared" si="138"/>
        <v>0</v>
      </c>
      <c r="AQ700" s="44"/>
      <c r="AR700" s="282">
        <f t="shared" si="139"/>
        <v>0</v>
      </c>
      <c r="AS700" s="283">
        <f t="shared" si="140"/>
        <v>0</v>
      </c>
      <c r="AT700" s="44"/>
      <c r="AU700" s="44"/>
      <c r="AV700" s="44"/>
      <c r="AW700" s="44"/>
      <c r="AX700" s="44"/>
      <c r="AY700" s="44"/>
      <c r="AZ700" s="44"/>
      <c r="BA700" s="44"/>
      <c r="BB700" s="44"/>
      <c r="BC700" s="44"/>
      <c r="BD700" s="44"/>
      <c r="BE700" s="44"/>
      <c r="BF700" s="44"/>
      <c r="BG700" s="44"/>
      <c r="BH700" s="44"/>
    </row>
    <row r="701" spans="1:60" ht="35.1" customHeight="1" thickBot="1" x14ac:dyDescent="0.45">
      <c r="A701" s="41">
        <f t="shared" si="141"/>
        <v>699</v>
      </c>
      <c r="B701" s="42">
        <f>Hoja2!B708</f>
        <v>0</v>
      </c>
      <c r="C701" s="14">
        <f>Hoja2!P708</f>
        <v>0</v>
      </c>
      <c r="D701" s="16">
        <f>Hoja2!C708</f>
        <v>0</v>
      </c>
      <c r="E701" s="15">
        <f>Hoja4!J708</f>
        <v>0</v>
      </c>
      <c r="F701" s="15">
        <f>Hoja4!N708</f>
        <v>0</v>
      </c>
      <c r="G701" s="15"/>
      <c r="H701" s="15">
        <f t="shared" si="130"/>
        <v>0</v>
      </c>
      <c r="I701" s="15">
        <f t="shared" si="131"/>
        <v>0</v>
      </c>
      <c r="J701" s="289" t="s">
        <v>209</v>
      </c>
      <c r="K701" s="44"/>
      <c r="L701" s="44"/>
      <c r="M701" s="44"/>
      <c r="N701" s="44"/>
      <c r="O701" s="44"/>
      <c r="P701" s="44"/>
      <c r="Q701" s="44"/>
      <c r="R701" s="44"/>
      <c r="S701" s="262">
        <f t="shared" si="132"/>
        <v>0</v>
      </c>
      <c r="T701" s="266" t="str">
        <f t="shared" si="133"/>
        <v>Economico</v>
      </c>
      <c r="U701">
        <f>VLOOKUP(T701,TABLAS!$J$4:$L$9,3,FALSE)</f>
        <v>1320</v>
      </c>
      <c r="V701">
        <f t="shared" si="142"/>
        <v>2026</v>
      </c>
      <c r="W701" t="str">
        <f>INICIO!$C$28</f>
        <v>2026</v>
      </c>
      <c r="X701" s="268">
        <f t="shared" si="134"/>
        <v>0</v>
      </c>
      <c r="Y701" s="269" t="str">
        <f>IF(X701&lt;TABLAS!$P$18,TABLAS!$Q$18,IF(X701&lt;TABLAS!$P$19,TABLAS!$Q$19,IF(X701&lt;TABLAS!$P$20,TABLAS!$Q$20,IF(X701&lt;TABLAS!$P$21,TABLAS!$Q$21,IF(X701&lt;TABLAS!$P$22,TABLAS!$Q$22,IF(X701&lt;TABLAS!$P$23,TABLAS!$Q$23,IF(X701&lt;TABLAS!$P$24,TABLAS!$Q$24,IF(X701&lt;TABLAS!$P$25,TABLAS!$Q$25,IF(X701&lt;TABLAS!$P$26,TABLAS!$Q$26,IF(X701&lt;TABLAS!$P$27,TABLAS!$Q$27,IF(X701&gt;=TABLAS!$O$28,TABLAS!$Q$28)))))))))))</f>
        <v>0 a 5</v>
      </c>
      <c r="Z701" s="262">
        <f>VLOOKUP(Y701,TABLAS!$J$18:$K$28,2,FALSE)</f>
        <v>1</v>
      </c>
      <c r="AA701" s="274" t="s">
        <v>262</v>
      </c>
      <c r="AB701" s="262">
        <f>VLOOKUP(AA701,TABLAS!$K$34:$L$39,2,FALSE)</f>
        <v>1</v>
      </c>
      <c r="AC701" s="262" t="str">
        <f>INICIO!$C$11</f>
        <v>ZONA 6</v>
      </c>
      <c r="AD701" s="263">
        <f>VLOOKUP(AC701,TABLAS!$V$18:$W$28,2,FALSE)</f>
        <v>1.1000000000000001</v>
      </c>
      <c r="AE701" s="44"/>
      <c r="AF701" s="44"/>
      <c r="AG701" s="279">
        <f t="shared" si="135"/>
        <v>0</v>
      </c>
      <c r="AH701" s="255">
        <f>IF($AG701&lt;TABLAS!$O$4,TABLAS!$P$4,IF($AG701&lt;TABLAS!$O$5,TABLAS!$P$5,IF($AG701&lt;TABLAS!$O$6,TABLAS!$P$6,IF($AG701&gt;TABLAS!$N$7,TABLAS!$P$7))))</f>
        <v>1</v>
      </c>
      <c r="AI701" s="255">
        <f>VLOOKUP($AH701,TABLAS!$P$4:$R$7,3,FALSE)</f>
        <v>3.4999999999999996E-3</v>
      </c>
      <c r="AJ701" s="255">
        <f>VLOOKUP($AH$3,TABLAS!$P$4:$R$7,2,FALSE)</f>
        <v>0</v>
      </c>
      <c r="AK701" s="280">
        <f t="shared" si="136"/>
        <v>-3.4999999999999996E-3</v>
      </c>
      <c r="AL701" s="44"/>
      <c r="AM701" s="44"/>
      <c r="AN701" s="281">
        <f t="shared" si="137"/>
        <v>0</v>
      </c>
      <c r="AO701" s="44"/>
      <c r="AP701" s="235">
        <f t="shared" si="138"/>
        <v>0</v>
      </c>
      <c r="AQ701" s="44"/>
      <c r="AR701" s="282">
        <f t="shared" si="139"/>
        <v>0</v>
      </c>
      <c r="AS701" s="283">
        <f t="shared" si="140"/>
        <v>0</v>
      </c>
      <c r="AT701" s="44"/>
      <c r="AU701" s="44"/>
      <c r="AV701" s="44"/>
      <c r="AW701" s="44"/>
      <c r="AX701" s="44"/>
      <c r="AY701" s="44"/>
      <c r="AZ701" s="44"/>
      <c r="BA701" s="44"/>
      <c r="BB701" s="44"/>
      <c r="BC701" s="44"/>
      <c r="BD701" s="44"/>
      <c r="BE701" s="44"/>
      <c r="BF701" s="44"/>
      <c r="BG701" s="44"/>
      <c r="BH701" s="44"/>
    </row>
    <row r="702" spans="1:60" ht="35.1" customHeight="1" thickBot="1" x14ac:dyDescent="0.45">
      <c r="A702" s="22">
        <f t="shared" si="141"/>
        <v>700</v>
      </c>
      <c r="B702" s="43">
        <f>Hoja2!B709</f>
        <v>0</v>
      </c>
      <c r="C702" s="38">
        <f>Hoja2!P709</f>
        <v>0</v>
      </c>
      <c r="D702" s="39">
        <f>Hoja2!C709</f>
        <v>0</v>
      </c>
      <c r="E702" s="40">
        <f>Hoja4!J709</f>
        <v>0</v>
      </c>
      <c r="F702" s="40">
        <f>Hoja4!N709</f>
        <v>0</v>
      </c>
      <c r="G702" s="40"/>
      <c r="H702" s="40">
        <f t="shared" si="130"/>
        <v>0</v>
      </c>
      <c r="I702" s="40">
        <f t="shared" si="131"/>
        <v>0</v>
      </c>
      <c r="J702" s="290" t="s">
        <v>209</v>
      </c>
      <c r="K702" s="44"/>
      <c r="L702" s="44"/>
      <c r="M702" s="44"/>
      <c r="N702" s="44"/>
      <c r="O702" s="44"/>
      <c r="P702" s="44"/>
      <c r="Q702" s="44"/>
      <c r="R702" s="44"/>
      <c r="S702" s="262">
        <f t="shared" si="132"/>
        <v>0</v>
      </c>
      <c r="T702" s="266" t="str">
        <f t="shared" si="133"/>
        <v>Economico</v>
      </c>
      <c r="U702">
        <f>VLOOKUP(T702,TABLAS!$J$4:$L$9,3,FALSE)</f>
        <v>1320</v>
      </c>
      <c r="V702">
        <f t="shared" si="142"/>
        <v>2026</v>
      </c>
      <c r="W702" t="str">
        <f>INICIO!$C$28</f>
        <v>2026</v>
      </c>
      <c r="X702" s="268">
        <f t="shared" si="134"/>
        <v>0</v>
      </c>
      <c r="Y702" s="269" t="str">
        <f>IF(X702&lt;TABLAS!$P$18,TABLAS!$Q$18,IF(X702&lt;TABLAS!$P$19,TABLAS!$Q$19,IF(X702&lt;TABLAS!$P$20,TABLAS!$Q$20,IF(X702&lt;TABLAS!$P$21,TABLAS!$Q$21,IF(X702&lt;TABLAS!$P$22,TABLAS!$Q$22,IF(X702&lt;TABLAS!$P$23,TABLAS!$Q$23,IF(X702&lt;TABLAS!$P$24,TABLAS!$Q$24,IF(X702&lt;TABLAS!$P$25,TABLAS!$Q$25,IF(X702&lt;TABLAS!$P$26,TABLAS!$Q$26,IF(X702&lt;TABLAS!$P$27,TABLAS!$Q$27,IF(X702&gt;=TABLAS!$O$28,TABLAS!$Q$28)))))))))))</f>
        <v>0 a 5</v>
      </c>
      <c r="Z702" s="262">
        <f>VLOOKUP(Y702,TABLAS!$J$18:$K$28,2,FALSE)</f>
        <v>1</v>
      </c>
      <c r="AA702" s="274" t="s">
        <v>262</v>
      </c>
      <c r="AB702" s="262">
        <f>VLOOKUP(AA702,TABLAS!$K$34:$L$39,2,FALSE)</f>
        <v>1</v>
      </c>
      <c r="AC702" s="262" t="str">
        <f>INICIO!$C$11</f>
        <v>ZONA 6</v>
      </c>
      <c r="AD702" s="263">
        <f>VLOOKUP(AC702,TABLAS!$V$18:$W$28,2,FALSE)</f>
        <v>1.1000000000000001</v>
      </c>
      <c r="AE702" s="44"/>
      <c r="AF702" s="44"/>
      <c r="AG702" s="279">
        <f t="shared" si="135"/>
        <v>0</v>
      </c>
      <c r="AH702" s="255">
        <f>IF($AG702&lt;TABLAS!$O$4,TABLAS!$P$4,IF($AG702&lt;TABLAS!$O$5,TABLAS!$P$5,IF($AG702&lt;TABLAS!$O$6,TABLAS!$P$6,IF($AG702&gt;TABLAS!$N$7,TABLAS!$P$7))))</f>
        <v>1</v>
      </c>
      <c r="AI702" s="255">
        <f>VLOOKUP($AH702,TABLAS!$P$4:$R$7,3,FALSE)</f>
        <v>3.4999999999999996E-3</v>
      </c>
      <c r="AJ702" s="255">
        <f>VLOOKUP($AH$3,TABLAS!$P$4:$R$7,2,FALSE)</f>
        <v>0</v>
      </c>
      <c r="AK702" s="280">
        <f t="shared" si="136"/>
        <v>-3.4999999999999996E-3</v>
      </c>
      <c r="AL702" s="44"/>
      <c r="AM702" s="44"/>
      <c r="AN702" s="281">
        <f t="shared" si="137"/>
        <v>0</v>
      </c>
      <c r="AO702" s="44"/>
      <c r="AP702" s="235">
        <f t="shared" si="138"/>
        <v>0</v>
      </c>
      <c r="AQ702" s="44"/>
      <c r="AR702" s="282">
        <f t="shared" si="139"/>
        <v>0</v>
      </c>
      <c r="AS702" s="283">
        <f t="shared" si="140"/>
        <v>0</v>
      </c>
      <c r="AT702" s="44"/>
      <c r="AU702" s="44"/>
      <c r="AV702" s="44"/>
      <c r="AW702" s="44"/>
      <c r="AX702" s="44"/>
      <c r="AY702" s="44"/>
      <c r="AZ702" s="44"/>
      <c r="BA702" s="44"/>
      <c r="BB702" s="44"/>
      <c r="BC702" s="44"/>
      <c r="BD702" s="44"/>
      <c r="BE702" s="44"/>
      <c r="BF702" s="44"/>
      <c r="BG702" s="44"/>
      <c r="BH702" s="44"/>
    </row>
    <row r="703" spans="1:60" ht="35.1" customHeight="1" thickBot="1" x14ac:dyDescent="0.45">
      <c r="A703" s="41">
        <f t="shared" si="141"/>
        <v>701</v>
      </c>
      <c r="B703" s="42">
        <f>Hoja2!B710</f>
        <v>0</v>
      </c>
      <c r="C703" s="14">
        <f>Hoja2!P710</f>
        <v>0</v>
      </c>
      <c r="D703" s="16">
        <f>Hoja2!C710</f>
        <v>0</v>
      </c>
      <c r="E703" s="15">
        <f>Hoja4!J710</f>
        <v>0</v>
      </c>
      <c r="F703" s="15">
        <f>Hoja4!N710</f>
        <v>0</v>
      </c>
      <c r="G703" s="15"/>
      <c r="H703" s="15">
        <f t="shared" si="130"/>
        <v>0</v>
      </c>
      <c r="I703" s="15">
        <f t="shared" si="131"/>
        <v>0</v>
      </c>
      <c r="J703" s="289" t="s">
        <v>209</v>
      </c>
      <c r="K703" s="44"/>
      <c r="L703" s="44"/>
      <c r="M703" s="44"/>
      <c r="N703" s="44"/>
      <c r="O703" s="44"/>
      <c r="P703" s="44"/>
      <c r="Q703" s="44"/>
      <c r="R703" s="44"/>
      <c r="S703" s="262">
        <f t="shared" si="132"/>
        <v>0</v>
      </c>
      <c r="T703" s="266" t="str">
        <f t="shared" si="133"/>
        <v>Economico</v>
      </c>
      <c r="U703">
        <f>VLOOKUP(T703,TABLAS!$J$4:$L$9,3,FALSE)</f>
        <v>1320</v>
      </c>
      <c r="V703">
        <f t="shared" si="142"/>
        <v>2026</v>
      </c>
      <c r="W703" t="str">
        <f>INICIO!$C$28</f>
        <v>2026</v>
      </c>
      <c r="X703" s="268">
        <f t="shared" si="134"/>
        <v>0</v>
      </c>
      <c r="Y703" s="269" t="str">
        <f>IF(X703&lt;TABLAS!$P$18,TABLAS!$Q$18,IF(X703&lt;TABLAS!$P$19,TABLAS!$Q$19,IF(X703&lt;TABLAS!$P$20,TABLAS!$Q$20,IF(X703&lt;TABLAS!$P$21,TABLAS!$Q$21,IF(X703&lt;TABLAS!$P$22,TABLAS!$Q$22,IF(X703&lt;TABLAS!$P$23,TABLAS!$Q$23,IF(X703&lt;TABLAS!$P$24,TABLAS!$Q$24,IF(X703&lt;TABLAS!$P$25,TABLAS!$Q$25,IF(X703&lt;TABLAS!$P$26,TABLAS!$Q$26,IF(X703&lt;TABLAS!$P$27,TABLAS!$Q$27,IF(X703&gt;=TABLAS!$O$28,TABLAS!$Q$28)))))))))))</f>
        <v>0 a 5</v>
      </c>
      <c r="Z703" s="262">
        <f>VLOOKUP(Y703,TABLAS!$J$18:$K$28,2,FALSE)</f>
        <v>1</v>
      </c>
      <c r="AA703" s="274" t="s">
        <v>262</v>
      </c>
      <c r="AB703" s="262">
        <f>VLOOKUP(AA703,TABLAS!$K$34:$L$39,2,FALSE)</f>
        <v>1</v>
      </c>
      <c r="AC703" s="262" t="str">
        <f>INICIO!$C$11</f>
        <v>ZONA 6</v>
      </c>
      <c r="AD703" s="263">
        <f>VLOOKUP(AC703,TABLAS!$V$18:$W$28,2,FALSE)</f>
        <v>1.1000000000000001</v>
      </c>
      <c r="AE703" s="44"/>
      <c r="AF703" s="44"/>
      <c r="AG703" s="279">
        <f t="shared" si="135"/>
        <v>0</v>
      </c>
      <c r="AH703" s="255">
        <f>IF($AG703&lt;TABLAS!$O$4,TABLAS!$P$4,IF($AG703&lt;TABLAS!$O$5,TABLAS!$P$5,IF($AG703&lt;TABLAS!$O$6,TABLAS!$P$6,IF($AG703&gt;TABLAS!$N$7,TABLAS!$P$7))))</f>
        <v>1</v>
      </c>
      <c r="AI703" s="255">
        <f>VLOOKUP($AH703,TABLAS!$P$4:$R$7,3,FALSE)</f>
        <v>3.4999999999999996E-3</v>
      </c>
      <c r="AJ703" s="255">
        <f>VLOOKUP($AH$3,TABLAS!$P$4:$R$7,2,FALSE)</f>
        <v>0</v>
      </c>
      <c r="AK703" s="280">
        <f t="shared" si="136"/>
        <v>-3.4999999999999996E-3</v>
      </c>
      <c r="AL703" s="44"/>
      <c r="AM703" s="44"/>
      <c r="AN703" s="281">
        <f t="shared" si="137"/>
        <v>0</v>
      </c>
      <c r="AO703" s="44"/>
      <c r="AP703" s="235">
        <f t="shared" si="138"/>
        <v>0</v>
      </c>
      <c r="AQ703" s="44"/>
      <c r="AR703" s="282">
        <f t="shared" si="139"/>
        <v>0</v>
      </c>
      <c r="AS703" s="283">
        <f t="shared" si="140"/>
        <v>0</v>
      </c>
      <c r="AT703" s="44"/>
      <c r="AU703" s="44"/>
      <c r="AV703" s="44"/>
      <c r="AW703" s="44"/>
      <c r="AX703" s="44"/>
      <c r="AY703" s="44"/>
      <c r="AZ703" s="44"/>
      <c r="BA703" s="44"/>
      <c r="BB703" s="44"/>
      <c r="BC703" s="44"/>
      <c r="BD703" s="44"/>
      <c r="BE703" s="44"/>
      <c r="BF703" s="44"/>
      <c r="BG703" s="44"/>
      <c r="BH703" s="44"/>
    </row>
    <row r="704" spans="1:60" ht="35.1" customHeight="1" thickBot="1" x14ac:dyDescent="0.45">
      <c r="A704" s="41">
        <f t="shared" si="141"/>
        <v>702</v>
      </c>
      <c r="B704" s="42">
        <f>Hoja2!B711</f>
        <v>0</v>
      </c>
      <c r="C704" s="14">
        <f>Hoja2!P711</f>
        <v>0</v>
      </c>
      <c r="D704" s="16">
        <f>Hoja2!C711</f>
        <v>0</v>
      </c>
      <c r="E704" s="15">
        <f>Hoja4!J711</f>
        <v>0</v>
      </c>
      <c r="F704" s="15">
        <f>Hoja4!N711</f>
        <v>0</v>
      </c>
      <c r="G704" s="15"/>
      <c r="H704" s="15">
        <f t="shared" si="130"/>
        <v>0</v>
      </c>
      <c r="I704" s="15">
        <f t="shared" si="131"/>
        <v>0</v>
      </c>
      <c r="J704" s="289" t="s">
        <v>209</v>
      </c>
      <c r="K704" s="44"/>
      <c r="L704" s="44"/>
      <c r="M704" s="44"/>
      <c r="N704" s="44"/>
      <c r="O704" s="44"/>
      <c r="P704" s="44"/>
      <c r="Q704" s="44"/>
      <c r="R704" s="44"/>
      <c r="S704" s="262">
        <f t="shared" si="132"/>
        <v>0</v>
      </c>
      <c r="T704" s="266" t="str">
        <f t="shared" si="133"/>
        <v>Economico</v>
      </c>
      <c r="U704">
        <f>VLOOKUP(T704,TABLAS!$J$4:$L$9,3,FALSE)</f>
        <v>1320</v>
      </c>
      <c r="V704">
        <f t="shared" si="142"/>
        <v>2026</v>
      </c>
      <c r="W704" t="str">
        <f>INICIO!$C$28</f>
        <v>2026</v>
      </c>
      <c r="X704" s="268">
        <f t="shared" si="134"/>
        <v>0</v>
      </c>
      <c r="Y704" s="269" t="str">
        <f>IF(X704&lt;TABLAS!$P$18,TABLAS!$Q$18,IF(X704&lt;TABLAS!$P$19,TABLAS!$Q$19,IF(X704&lt;TABLAS!$P$20,TABLAS!$Q$20,IF(X704&lt;TABLAS!$P$21,TABLAS!$Q$21,IF(X704&lt;TABLAS!$P$22,TABLAS!$Q$22,IF(X704&lt;TABLAS!$P$23,TABLAS!$Q$23,IF(X704&lt;TABLAS!$P$24,TABLAS!$Q$24,IF(X704&lt;TABLAS!$P$25,TABLAS!$Q$25,IF(X704&lt;TABLAS!$P$26,TABLAS!$Q$26,IF(X704&lt;TABLAS!$P$27,TABLAS!$Q$27,IF(X704&gt;=TABLAS!$O$28,TABLAS!$Q$28)))))))))))</f>
        <v>0 a 5</v>
      </c>
      <c r="Z704" s="262">
        <f>VLOOKUP(Y704,TABLAS!$J$18:$K$28,2,FALSE)</f>
        <v>1</v>
      </c>
      <c r="AA704" s="274" t="s">
        <v>262</v>
      </c>
      <c r="AB704" s="262">
        <f>VLOOKUP(AA704,TABLAS!$K$34:$L$39,2,FALSE)</f>
        <v>1</v>
      </c>
      <c r="AC704" s="262" t="str">
        <f>INICIO!$C$11</f>
        <v>ZONA 6</v>
      </c>
      <c r="AD704" s="263">
        <f>VLOOKUP(AC704,TABLAS!$V$18:$W$28,2,FALSE)</f>
        <v>1.1000000000000001</v>
      </c>
      <c r="AE704" s="44"/>
      <c r="AF704" s="44"/>
      <c r="AG704" s="279">
        <f t="shared" si="135"/>
        <v>0</v>
      </c>
      <c r="AH704" s="255">
        <f>IF($AG704&lt;TABLAS!$O$4,TABLAS!$P$4,IF($AG704&lt;TABLAS!$O$5,TABLAS!$P$5,IF($AG704&lt;TABLAS!$O$6,TABLAS!$P$6,IF($AG704&gt;TABLAS!$N$7,TABLAS!$P$7))))</f>
        <v>1</v>
      </c>
      <c r="AI704" s="255">
        <f>VLOOKUP($AH704,TABLAS!$P$4:$R$7,3,FALSE)</f>
        <v>3.4999999999999996E-3</v>
      </c>
      <c r="AJ704" s="255">
        <f>VLOOKUP($AH$3,TABLAS!$P$4:$R$7,2,FALSE)</f>
        <v>0</v>
      </c>
      <c r="AK704" s="280">
        <f t="shared" si="136"/>
        <v>-3.4999999999999996E-3</v>
      </c>
      <c r="AL704" s="44"/>
      <c r="AM704" s="44"/>
      <c r="AN704" s="281">
        <f t="shared" si="137"/>
        <v>0</v>
      </c>
      <c r="AO704" s="44"/>
      <c r="AP704" s="235">
        <f t="shared" si="138"/>
        <v>0</v>
      </c>
      <c r="AQ704" s="44"/>
      <c r="AR704" s="282">
        <f t="shared" si="139"/>
        <v>0</v>
      </c>
      <c r="AS704" s="283">
        <f t="shared" si="140"/>
        <v>0</v>
      </c>
      <c r="AT704" s="44"/>
      <c r="AU704" s="44"/>
      <c r="AV704" s="44"/>
      <c r="AW704" s="44"/>
      <c r="AX704" s="44"/>
      <c r="AY704" s="44"/>
      <c r="AZ704" s="44"/>
      <c r="BA704" s="44"/>
      <c r="BB704" s="44"/>
      <c r="BC704" s="44"/>
      <c r="BD704" s="44"/>
      <c r="BE704" s="44"/>
      <c r="BF704" s="44"/>
      <c r="BG704" s="44"/>
      <c r="BH704" s="44"/>
    </row>
    <row r="705" spans="1:60" ht="35.1" customHeight="1" thickBot="1" x14ac:dyDescent="0.45">
      <c r="A705" s="41">
        <f t="shared" si="141"/>
        <v>703</v>
      </c>
      <c r="B705" s="42">
        <f>Hoja2!B712</f>
        <v>0</v>
      </c>
      <c r="C705" s="14">
        <f>Hoja2!P712</f>
        <v>0</v>
      </c>
      <c r="D705" s="16">
        <f>Hoja2!C712</f>
        <v>0</v>
      </c>
      <c r="E705" s="15">
        <f>Hoja4!J712</f>
        <v>0</v>
      </c>
      <c r="F705" s="15">
        <f>Hoja4!N712</f>
        <v>0</v>
      </c>
      <c r="G705" s="15"/>
      <c r="H705" s="15">
        <f t="shared" si="130"/>
        <v>0</v>
      </c>
      <c r="I705" s="15">
        <f t="shared" si="131"/>
        <v>0</v>
      </c>
      <c r="J705" s="289" t="s">
        <v>209</v>
      </c>
      <c r="K705" s="44"/>
      <c r="L705" s="44"/>
      <c r="M705" s="44"/>
      <c r="N705" s="44"/>
      <c r="O705" s="44"/>
      <c r="P705" s="44"/>
      <c r="Q705" s="44"/>
      <c r="R705" s="44"/>
      <c r="S705" s="262">
        <f t="shared" si="132"/>
        <v>0</v>
      </c>
      <c r="T705" s="266" t="str">
        <f t="shared" si="133"/>
        <v>Economico</v>
      </c>
      <c r="U705">
        <f>VLOOKUP(T705,TABLAS!$J$4:$L$9,3,FALSE)</f>
        <v>1320</v>
      </c>
      <c r="V705">
        <f t="shared" si="142"/>
        <v>2026</v>
      </c>
      <c r="W705" t="str">
        <f>INICIO!$C$28</f>
        <v>2026</v>
      </c>
      <c r="X705" s="268">
        <f t="shared" si="134"/>
        <v>0</v>
      </c>
      <c r="Y705" s="269" t="str">
        <f>IF(X705&lt;TABLAS!$P$18,TABLAS!$Q$18,IF(X705&lt;TABLAS!$P$19,TABLAS!$Q$19,IF(X705&lt;TABLAS!$P$20,TABLAS!$Q$20,IF(X705&lt;TABLAS!$P$21,TABLAS!$Q$21,IF(X705&lt;TABLAS!$P$22,TABLAS!$Q$22,IF(X705&lt;TABLAS!$P$23,TABLAS!$Q$23,IF(X705&lt;TABLAS!$P$24,TABLAS!$Q$24,IF(X705&lt;TABLAS!$P$25,TABLAS!$Q$25,IF(X705&lt;TABLAS!$P$26,TABLAS!$Q$26,IF(X705&lt;TABLAS!$P$27,TABLAS!$Q$27,IF(X705&gt;=TABLAS!$O$28,TABLAS!$Q$28)))))))))))</f>
        <v>0 a 5</v>
      </c>
      <c r="Z705" s="262">
        <f>VLOOKUP(Y705,TABLAS!$J$18:$K$28,2,FALSE)</f>
        <v>1</v>
      </c>
      <c r="AA705" s="274" t="s">
        <v>262</v>
      </c>
      <c r="AB705" s="262">
        <f>VLOOKUP(AA705,TABLAS!$K$34:$L$39,2,FALSE)</f>
        <v>1</v>
      </c>
      <c r="AC705" s="262" t="str">
        <f>INICIO!$C$11</f>
        <v>ZONA 6</v>
      </c>
      <c r="AD705" s="263">
        <f>VLOOKUP(AC705,TABLAS!$V$18:$W$28,2,FALSE)</f>
        <v>1.1000000000000001</v>
      </c>
      <c r="AE705" s="44"/>
      <c r="AF705" s="44"/>
      <c r="AG705" s="279">
        <f t="shared" si="135"/>
        <v>0</v>
      </c>
      <c r="AH705" s="255">
        <f>IF($AG705&lt;TABLAS!$O$4,TABLAS!$P$4,IF($AG705&lt;TABLAS!$O$5,TABLAS!$P$5,IF($AG705&lt;TABLAS!$O$6,TABLAS!$P$6,IF($AG705&gt;TABLAS!$N$7,TABLAS!$P$7))))</f>
        <v>1</v>
      </c>
      <c r="AI705" s="255">
        <f>VLOOKUP($AH705,TABLAS!$P$4:$R$7,3,FALSE)</f>
        <v>3.4999999999999996E-3</v>
      </c>
      <c r="AJ705" s="255">
        <f>VLOOKUP($AH$3,TABLAS!$P$4:$R$7,2,FALSE)</f>
        <v>0</v>
      </c>
      <c r="AK705" s="280">
        <f t="shared" si="136"/>
        <v>-3.4999999999999996E-3</v>
      </c>
      <c r="AL705" s="44"/>
      <c r="AM705" s="44"/>
      <c r="AN705" s="281">
        <f t="shared" si="137"/>
        <v>0</v>
      </c>
      <c r="AO705" s="44"/>
      <c r="AP705" s="235">
        <f t="shared" si="138"/>
        <v>0</v>
      </c>
      <c r="AQ705" s="44"/>
      <c r="AR705" s="282">
        <f t="shared" si="139"/>
        <v>0</v>
      </c>
      <c r="AS705" s="283">
        <f t="shared" si="140"/>
        <v>0</v>
      </c>
      <c r="AT705" s="44"/>
      <c r="AU705" s="44"/>
      <c r="AV705" s="44"/>
      <c r="AW705" s="44"/>
      <c r="AX705" s="44"/>
      <c r="AY705" s="44"/>
      <c r="AZ705" s="44"/>
      <c r="BA705" s="44"/>
      <c r="BB705" s="44"/>
      <c r="BC705" s="44"/>
      <c r="BD705" s="44"/>
      <c r="BE705" s="44"/>
      <c r="BF705" s="44"/>
      <c r="BG705" s="44"/>
      <c r="BH705" s="44"/>
    </row>
    <row r="706" spans="1:60" ht="35.1" customHeight="1" thickBot="1" x14ac:dyDescent="0.45">
      <c r="A706" s="41">
        <f t="shared" si="141"/>
        <v>704</v>
      </c>
      <c r="B706" s="42">
        <f>Hoja2!B713</f>
        <v>0</v>
      </c>
      <c r="C706" s="14">
        <f>Hoja2!P713</f>
        <v>0</v>
      </c>
      <c r="D706" s="16">
        <f>Hoja2!C713</f>
        <v>0</v>
      </c>
      <c r="E706" s="15">
        <f>Hoja4!J713</f>
        <v>0</v>
      </c>
      <c r="F706" s="15">
        <f>Hoja4!N713</f>
        <v>0</v>
      </c>
      <c r="G706" s="15"/>
      <c r="H706" s="15">
        <f t="shared" si="130"/>
        <v>0</v>
      </c>
      <c r="I706" s="15">
        <f t="shared" si="131"/>
        <v>0</v>
      </c>
      <c r="J706" s="289" t="s">
        <v>209</v>
      </c>
      <c r="K706" s="44"/>
      <c r="L706" s="44"/>
      <c r="M706" s="44"/>
      <c r="N706" s="44"/>
      <c r="O706" s="44"/>
      <c r="P706" s="44"/>
      <c r="Q706" s="44"/>
      <c r="R706" s="44"/>
      <c r="S706" s="262">
        <f t="shared" si="132"/>
        <v>0</v>
      </c>
      <c r="T706" s="266" t="str">
        <f t="shared" si="133"/>
        <v>Economico</v>
      </c>
      <c r="U706">
        <f>VLOOKUP(T706,TABLAS!$J$4:$L$9,3,FALSE)</f>
        <v>1320</v>
      </c>
      <c r="V706">
        <f t="shared" si="142"/>
        <v>2026</v>
      </c>
      <c r="W706" t="str">
        <f>INICIO!$C$28</f>
        <v>2026</v>
      </c>
      <c r="X706" s="268">
        <f t="shared" si="134"/>
        <v>0</v>
      </c>
      <c r="Y706" s="269" t="str">
        <f>IF(X706&lt;TABLAS!$P$18,TABLAS!$Q$18,IF(X706&lt;TABLAS!$P$19,TABLAS!$Q$19,IF(X706&lt;TABLAS!$P$20,TABLAS!$Q$20,IF(X706&lt;TABLAS!$P$21,TABLAS!$Q$21,IF(X706&lt;TABLAS!$P$22,TABLAS!$Q$22,IF(X706&lt;TABLAS!$P$23,TABLAS!$Q$23,IF(X706&lt;TABLAS!$P$24,TABLAS!$Q$24,IF(X706&lt;TABLAS!$P$25,TABLAS!$Q$25,IF(X706&lt;TABLAS!$P$26,TABLAS!$Q$26,IF(X706&lt;TABLAS!$P$27,TABLAS!$Q$27,IF(X706&gt;=TABLAS!$O$28,TABLAS!$Q$28)))))))))))</f>
        <v>0 a 5</v>
      </c>
      <c r="Z706" s="262">
        <f>VLOOKUP(Y706,TABLAS!$J$18:$K$28,2,FALSE)</f>
        <v>1</v>
      </c>
      <c r="AA706" s="274" t="s">
        <v>262</v>
      </c>
      <c r="AB706" s="262">
        <f>VLOOKUP(AA706,TABLAS!$K$34:$L$39,2,FALSE)</f>
        <v>1</v>
      </c>
      <c r="AC706" s="262" t="str">
        <f>INICIO!$C$11</f>
        <v>ZONA 6</v>
      </c>
      <c r="AD706" s="263">
        <f>VLOOKUP(AC706,TABLAS!$V$18:$W$28,2,FALSE)</f>
        <v>1.1000000000000001</v>
      </c>
      <c r="AE706" s="44"/>
      <c r="AF706" s="44"/>
      <c r="AG706" s="279">
        <f t="shared" si="135"/>
        <v>0</v>
      </c>
      <c r="AH706" s="255">
        <f>IF($AG706&lt;TABLAS!$O$4,TABLAS!$P$4,IF($AG706&lt;TABLAS!$O$5,TABLAS!$P$5,IF($AG706&lt;TABLAS!$O$6,TABLAS!$P$6,IF($AG706&gt;TABLAS!$N$7,TABLAS!$P$7))))</f>
        <v>1</v>
      </c>
      <c r="AI706" s="255">
        <f>VLOOKUP($AH706,TABLAS!$P$4:$R$7,3,FALSE)</f>
        <v>3.4999999999999996E-3</v>
      </c>
      <c r="AJ706" s="255">
        <f>VLOOKUP($AH$3,TABLAS!$P$4:$R$7,2,FALSE)</f>
        <v>0</v>
      </c>
      <c r="AK706" s="280">
        <f t="shared" si="136"/>
        <v>-3.4999999999999996E-3</v>
      </c>
      <c r="AL706" s="44"/>
      <c r="AM706" s="44"/>
      <c r="AN706" s="281">
        <f t="shared" si="137"/>
        <v>0</v>
      </c>
      <c r="AO706" s="44"/>
      <c r="AP706" s="235">
        <f t="shared" si="138"/>
        <v>0</v>
      </c>
      <c r="AQ706" s="44"/>
      <c r="AR706" s="282">
        <f t="shared" si="139"/>
        <v>0</v>
      </c>
      <c r="AS706" s="283">
        <f t="shared" si="140"/>
        <v>0</v>
      </c>
      <c r="AT706" s="44"/>
      <c r="AU706" s="44"/>
      <c r="AV706" s="44"/>
      <c r="AW706" s="44"/>
      <c r="AX706" s="44"/>
      <c r="AY706" s="44"/>
      <c r="AZ706" s="44"/>
      <c r="BA706" s="44"/>
      <c r="BB706" s="44"/>
      <c r="BC706" s="44"/>
      <c r="BD706" s="44"/>
      <c r="BE706" s="44"/>
      <c r="BF706" s="44"/>
      <c r="BG706" s="44"/>
      <c r="BH706" s="44"/>
    </row>
    <row r="707" spans="1:60" ht="35.1" customHeight="1" thickBot="1" x14ac:dyDescent="0.45">
      <c r="A707" s="22">
        <f t="shared" si="141"/>
        <v>705</v>
      </c>
      <c r="B707" s="43">
        <f>Hoja2!B714</f>
        <v>0</v>
      </c>
      <c r="C707" s="38">
        <f>Hoja2!P714</f>
        <v>0</v>
      </c>
      <c r="D707" s="39">
        <f>Hoja2!C714</f>
        <v>0</v>
      </c>
      <c r="E707" s="40">
        <f>Hoja4!J714</f>
        <v>0</v>
      </c>
      <c r="F707" s="40">
        <f>Hoja4!N714</f>
        <v>0</v>
      </c>
      <c r="G707" s="40"/>
      <c r="H707" s="40">
        <f t="shared" si="130"/>
        <v>0</v>
      </c>
      <c r="I707" s="40">
        <f t="shared" si="131"/>
        <v>0</v>
      </c>
      <c r="J707" s="290" t="s">
        <v>209</v>
      </c>
      <c r="K707" s="44"/>
      <c r="L707" s="44"/>
      <c r="M707" s="44"/>
      <c r="N707" s="44"/>
      <c r="O707" s="44"/>
      <c r="P707" s="44"/>
      <c r="Q707" s="44"/>
      <c r="R707" s="44"/>
      <c r="S707" s="262">
        <f t="shared" si="132"/>
        <v>0</v>
      </c>
      <c r="T707" s="266" t="str">
        <f t="shared" si="133"/>
        <v>Economico</v>
      </c>
      <c r="U707">
        <f>VLOOKUP(T707,TABLAS!$J$4:$L$9,3,FALSE)</f>
        <v>1320</v>
      </c>
      <c r="V707">
        <f t="shared" si="142"/>
        <v>2026</v>
      </c>
      <c r="W707" t="str">
        <f>INICIO!$C$28</f>
        <v>2026</v>
      </c>
      <c r="X707" s="268">
        <f t="shared" si="134"/>
        <v>0</v>
      </c>
      <c r="Y707" s="269" t="str">
        <f>IF(X707&lt;TABLAS!$P$18,TABLAS!$Q$18,IF(X707&lt;TABLAS!$P$19,TABLAS!$Q$19,IF(X707&lt;TABLAS!$P$20,TABLAS!$Q$20,IF(X707&lt;TABLAS!$P$21,TABLAS!$Q$21,IF(X707&lt;TABLAS!$P$22,TABLAS!$Q$22,IF(X707&lt;TABLAS!$P$23,TABLAS!$Q$23,IF(X707&lt;TABLAS!$P$24,TABLAS!$Q$24,IF(X707&lt;TABLAS!$P$25,TABLAS!$Q$25,IF(X707&lt;TABLAS!$P$26,TABLAS!$Q$26,IF(X707&lt;TABLAS!$P$27,TABLAS!$Q$27,IF(X707&gt;=TABLAS!$O$28,TABLAS!$Q$28)))))))))))</f>
        <v>0 a 5</v>
      </c>
      <c r="Z707" s="262">
        <f>VLOOKUP(Y707,TABLAS!$J$18:$K$28,2,FALSE)</f>
        <v>1</v>
      </c>
      <c r="AA707" s="274" t="s">
        <v>262</v>
      </c>
      <c r="AB707" s="262">
        <f>VLOOKUP(AA707,TABLAS!$K$34:$L$39,2,FALSE)</f>
        <v>1</v>
      </c>
      <c r="AC707" s="262" t="str">
        <f>INICIO!$C$11</f>
        <v>ZONA 6</v>
      </c>
      <c r="AD707" s="263">
        <f>VLOOKUP(AC707,TABLAS!$V$18:$W$28,2,FALSE)</f>
        <v>1.1000000000000001</v>
      </c>
      <c r="AE707" s="44"/>
      <c r="AF707" s="44"/>
      <c r="AG707" s="279">
        <f t="shared" si="135"/>
        <v>0</v>
      </c>
      <c r="AH707" s="255">
        <f>IF($AG707&lt;TABLAS!$O$4,TABLAS!$P$4,IF($AG707&lt;TABLAS!$O$5,TABLAS!$P$5,IF($AG707&lt;TABLAS!$O$6,TABLAS!$P$6,IF($AG707&gt;TABLAS!$N$7,TABLAS!$P$7))))</f>
        <v>1</v>
      </c>
      <c r="AI707" s="255">
        <f>VLOOKUP($AH707,TABLAS!$P$4:$R$7,3,FALSE)</f>
        <v>3.4999999999999996E-3</v>
      </c>
      <c r="AJ707" s="255">
        <f>VLOOKUP($AH$3,TABLAS!$P$4:$R$7,2,FALSE)</f>
        <v>0</v>
      </c>
      <c r="AK707" s="280">
        <f t="shared" si="136"/>
        <v>-3.4999999999999996E-3</v>
      </c>
      <c r="AL707" s="44"/>
      <c r="AM707" s="44"/>
      <c r="AN707" s="281">
        <f t="shared" si="137"/>
        <v>0</v>
      </c>
      <c r="AO707" s="44"/>
      <c r="AP707" s="235">
        <f t="shared" si="138"/>
        <v>0</v>
      </c>
      <c r="AQ707" s="44"/>
      <c r="AR707" s="282">
        <f t="shared" si="139"/>
        <v>0</v>
      </c>
      <c r="AS707" s="283">
        <f t="shared" si="140"/>
        <v>0</v>
      </c>
      <c r="AT707" s="44"/>
      <c r="AU707" s="44"/>
      <c r="AV707" s="44"/>
      <c r="AW707" s="44"/>
      <c r="AX707" s="44"/>
      <c r="AY707" s="44"/>
      <c r="AZ707" s="44"/>
      <c r="BA707" s="44"/>
      <c r="BB707" s="44"/>
      <c r="BC707" s="44"/>
      <c r="BD707" s="44"/>
      <c r="BE707" s="44"/>
      <c r="BF707" s="44"/>
      <c r="BG707" s="44"/>
      <c r="BH707" s="44"/>
    </row>
    <row r="708" spans="1:60" ht="35.1" customHeight="1" thickBot="1" x14ac:dyDescent="0.45">
      <c r="A708" s="41">
        <f t="shared" si="141"/>
        <v>706</v>
      </c>
      <c r="B708" s="42">
        <f>Hoja2!B715</f>
        <v>0</v>
      </c>
      <c r="C708" s="14">
        <f>Hoja2!P715</f>
        <v>0</v>
      </c>
      <c r="D708" s="16">
        <f>Hoja2!C715</f>
        <v>0</v>
      </c>
      <c r="E708" s="15">
        <f>Hoja4!J715</f>
        <v>0</v>
      </c>
      <c r="F708" s="15">
        <f>Hoja4!N715</f>
        <v>0</v>
      </c>
      <c r="G708" s="15"/>
      <c r="H708" s="15">
        <f t="shared" ref="H708:H771" si="143">AG708</f>
        <v>0</v>
      </c>
      <c r="I708" s="15">
        <f t="shared" ref="I708:I771" si="144">AS708</f>
        <v>0</v>
      </c>
      <c r="J708" s="289" t="s">
        <v>209</v>
      </c>
      <c r="K708" s="44"/>
      <c r="L708" s="44"/>
      <c r="M708" s="44"/>
      <c r="N708" s="44"/>
      <c r="O708" s="44"/>
      <c r="P708" s="44"/>
      <c r="Q708" s="44"/>
      <c r="R708" s="44"/>
      <c r="S708" s="262">
        <f t="shared" ref="S708:S771" si="145">E708+F708</f>
        <v>0</v>
      </c>
      <c r="T708" s="266" t="str">
        <f t="shared" ref="T708:T771" si="146">J708</f>
        <v>Economico</v>
      </c>
      <c r="U708">
        <f>VLOOKUP(T708,TABLAS!$J$4:$L$9,3,FALSE)</f>
        <v>1320</v>
      </c>
      <c r="V708">
        <f t="shared" si="142"/>
        <v>2026</v>
      </c>
      <c r="W708" t="str">
        <f>INICIO!$C$28</f>
        <v>2026</v>
      </c>
      <c r="X708" s="268">
        <f t="shared" ref="X708:X771" si="147">V708-W708</f>
        <v>0</v>
      </c>
      <c r="Y708" s="269" t="str">
        <f>IF(X708&lt;TABLAS!$P$18,TABLAS!$Q$18,IF(X708&lt;TABLAS!$P$19,TABLAS!$Q$19,IF(X708&lt;TABLAS!$P$20,TABLAS!$Q$20,IF(X708&lt;TABLAS!$P$21,TABLAS!$Q$21,IF(X708&lt;TABLAS!$P$22,TABLAS!$Q$22,IF(X708&lt;TABLAS!$P$23,TABLAS!$Q$23,IF(X708&lt;TABLAS!$P$24,TABLAS!$Q$24,IF(X708&lt;TABLAS!$P$25,TABLAS!$Q$25,IF(X708&lt;TABLAS!$P$26,TABLAS!$Q$26,IF(X708&lt;TABLAS!$P$27,TABLAS!$Q$27,IF(X708&gt;=TABLAS!$O$28,TABLAS!$Q$28)))))))))))</f>
        <v>0 a 5</v>
      </c>
      <c r="Z708" s="262">
        <f>VLOOKUP(Y708,TABLAS!$J$18:$K$28,2,FALSE)</f>
        <v>1</v>
      </c>
      <c r="AA708" s="274" t="s">
        <v>262</v>
      </c>
      <c r="AB708" s="262">
        <f>VLOOKUP(AA708,TABLAS!$K$34:$L$39,2,FALSE)</f>
        <v>1</v>
      </c>
      <c r="AC708" s="262" t="str">
        <f>INICIO!$C$11</f>
        <v>ZONA 6</v>
      </c>
      <c r="AD708" s="263">
        <f>VLOOKUP(AC708,TABLAS!$V$18:$W$28,2,FALSE)</f>
        <v>1.1000000000000001</v>
      </c>
      <c r="AE708" s="44"/>
      <c r="AF708" s="44"/>
      <c r="AG708" s="279">
        <f t="shared" ref="AG708:AG771" si="148">S708*U708*Z708*AB708*AD708</f>
        <v>0</v>
      </c>
      <c r="AH708" s="255">
        <f>IF($AG708&lt;TABLAS!$O$4,TABLAS!$P$4,IF($AG708&lt;TABLAS!$O$5,TABLAS!$P$5,IF($AG708&lt;TABLAS!$O$6,TABLAS!$P$6,IF($AG708&gt;TABLAS!$N$7,TABLAS!$P$7))))</f>
        <v>1</v>
      </c>
      <c r="AI708" s="255">
        <f>VLOOKUP($AH708,TABLAS!$P$4:$R$7,3,FALSE)</f>
        <v>3.4999999999999996E-3</v>
      </c>
      <c r="AJ708" s="255">
        <f>VLOOKUP($AH$3,TABLAS!$P$4:$R$7,2,FALSE)</f>
        <v>0</v>
      </c>
      <c r="AK708" s="280">
        <f t="shared" ref="AK708:AK771" si="149">((AG708-AH708)*AI708)+AJ708</f>
        <v>-3.4999999999999996E-3</v>
      </c>
      <c r="AL708" s="44"/>
      <c r="AM708" s="44"/>
      <c r="AN708" s="281">
        <f t="shared" ref="AN708:AN771" si="150">ROUND(AK708,0)</f>
        <v>0</v>
      </c>
      <c r="AO708" s="44"/>
      <c r="AP708" s="235">
        <f t="shared" ref="AP708:AP771" si="151">ROUND(((AG708-AH708)*AI708)+AJ708,0)</f>
        <v>0</v>
      </c>
      <c r="AQ708" s="44"/>
      <c r="AR708" s="282">
        <f t="shared" ref="AR708:AR771" si="152">ROUND(AN708*$AR$2,0)</f>
        <v>0</v>
      </c>
      <c r="AS708" s="283">
        <f t="shared" ref="AS708:AS771" si="153">AP708-AR708</f>
        <v>0</v>
      </c>
      <c r="AT708" s="44"/>
      <c r="AU708" s="44"/>
      <c r="AV708" s="44"/>
      <c r="AW708" s="44"/>
      <c r="AX708" s="44"/>
      <c r="AY708" s="44"/>
      <c r="AZ708" s="44"/>
      <c r="BA708" s="44"/>
      <c r="BB708" s="44"/>
      <c r="BC708" s="44"/>
      <c r="BD708" s="44"/>
      <c r="BE708" s="44"/>
      <c r="BF708" s="44"/>
      <c r="BG708" s="44"/>
      <c r="BH708" s="44"/>
    </row>
    <row r="709" spans="1:60" ht="35.1" customHeight="1" thickBot="1" x14ac:dyDescent="0.45">
      <c r="A709" s="41">
        <f t="shared" ref="A709:A772" si="154">A708+1</f>
        <v>707</v>
      </c>
      <c r="B709" s="42">
        <f>Hoja2!B716</f>
        <v>0</v>
      </c>
      <c r="C709" s="14">
        <f>Hoja2!P716</f>
        <v>0</v>
      </c>
      <c r="D709" s="16">
        <f>Hoja2!C716</f>
        <v>0</v>
      </c>
      <c r="E709" s="15">
        <f>Hoja4!J716</f>
        <v>0</v>
      </c>
      <c r="F709" s="15">
        <f>Hoja4!N716</f>
        <v>0</v>
      </c>
      <c r="G709" s="15"/>
      <c r="H709" s="15">
        <f t="shared" si="143"/>
        <v>0</v>
      </c>
      <c r="I709" s="15">
        <f t="shared" si="144"/>
        <v>0</v>
      </c>
      <c r="J709" s="289" t="s">
        <v>209</v>
      </c>
      <c r="K709" s="44"/>
      <c r="L709" s="44"/>
      <c r="M709" s="44"/>
      <c r="N709" s="44"/>
      <c r="O709" s="44"/>
      <c r="P709" s="44"/>
      <c r="Q709" s="44"/>
      <c r="R709" s="44"/>
      <c r="S709" s="262">
        <f t="shared" si="145"/>
        <v>0</v>
      </c>
      <c r="T709" s="266" t="str">
        <f t="shared" si="146"/>
        <v>Economico</v>
      </c>
      <c r="U709">
        <f>VLOOKUP(T709,TABLAS!$J$4:$L$9,3,FALSE)</f>
        <v>1320</v>
      </c>
      <c r="V709">
        <f t="shared" ref="V709:V772" si="155">$V$3</f>
        <v>2026</v>
      </c>
      <c r="W709" t="str">
        <f>INICIO!$C$28</f>
        <v>2026</v>
      </c>
      <c r="X709" s="268">
        <f t="shared" si="147"/>
        <v>0</v>
      </c>
      <c r="Y709" s="269" t="str">
        <f>IF(X709&lt;TABLAS!$P$18,TABLAS!$Q$18,IF(X709&lt;TABLAS!$P$19,TABLAS!$Q$19,IF(X709&lt;TABLAS!$P$20,TABLAS!$Q$20,IF(X709&lt;TABLAS!$P$21,TABLAS!$Q$21,IF(X709&lt;TABLAS!$P$22,TABLAS!$Q$22,IF(X709&lt;TABLAS!$P$23,TABLAS!$Q$23,IF(X709&lt;TABLAS!$P$24,TABLAS!$Q$24,IF(X709&lt;TABLAS!$P$25,TABLAS!$Q$25,IF(X709&lt;TABLAS!$P$26,TABLAS!$Q$26,IF(X709&lt;TABLAS!$P$27,TABLAS!$Q$27,IF(X709&gt;=TABLAS!$O$28,TABLAS!$Q$28)))))))))))</f>
        <v>0 a 5</v>
      </c>
      <c r="Z709" s="262">
        <f>VLOOKUP(Y709,TABLAS!$J$18:$K$28,2,FALSE)</f>
        <v>1</v>
      </c>
      <c r="AA709" s="274" t="s">
        <v>262</v>
      </c>
      <c r="AB709" s="262">
        <f>VLOOKUP(AA709,TABLAS!$K$34:$L$39,2,FALSE)</f>
        <v>1</v>
      </c>
      <c r="AC709" s="262" t="str">
        <f>INICIO!$C$11</f>
        <v>ZONA 6</v>
      </c>
      <c r="AD709" s="263">
        <f>VLOOKUP(AC709,TABLAS!$V$18:$W$28,2,FALSE)</f>
        <v>1.1000000000000001</v>
      </c>
      <c r="AE709" s="44"/>
      <c r="AF709" s="44"/>
      <c r="AG709" s="279">
        <f t="shared" si="148"/>
        <v>0</v>
      </c>
      <c r="AH709" s="255">
        <f>IF($AG709&lt;TABLAS!$O$4,TABLAS!$P$4,IF($AG709&lt;TABLAS!$O$5,TABLAS!$P$5,IF($AG709&lt;TABLAS!$O$6,TABLAS!$P$6,IF($AG709&gt;TABLAS!$N$7,TABLAS!$P$7))))</f>
        <v>1</v>
      </c>
      <c r="AI709" s="255">
        <f>VLOOKUP($AH709,TABLAS!$P$4:$R$7,3,FALSE)</f>
        <v>3.4999999999999996E-3</v>
      </c>
      <c r="AJ709" s="255">
        <f>VLOOKUP($AH$3,TABLAS!$P$4:$R$7,2,FALSE)</f>
        <v>0</v>
      </c>
      <c r="AK709" s="280">
        <f t="shared" si="149"/>
        <v>-3.4999999999999996E-3</v>
      </c>
      <c r="AL709" s="44"/>
      <c r="AM709" s="44"/>
      <c r="AN709" s="281">
        <f t="shared" si="150"/>
        <v>0</v>
      </c>
      <c r="AO709" s="44"/>
      <c r="AP709" s="235">
        <f t="shared" si="151"/>
        <v>0</v>
      </c>
      <c r="AQ709" s="44"/>
      <c r="AR709" s="282">
        <f t="shared" si="152"/>
        <v>0</v>
      </c>
      <c r="AS709" s="283">
        <f t="shared" si="153"/>
        <v>0</v>
      </c>
      <c r="AT709" s="44"/>
      <c r="AU709" s="44"/>
      <c r="AV709" s="44"/>
      <c r="AW709" s="44"/>
      <c r="AX709" s="44"/>
      <c r="AY709" s="44"/>
      <c r="AZ709" s="44"/>
      <c r="BA709" s="44"/>
      <c r="BB709" s="44"/>
      <c r="BC709" s="44"/>
      <c r="BD709" s="44"/>
      <c r="BE709" s="44"/>
      <c r="BF709" s="44"/>
      <c r="BG709" s="44"/>
      <c r="BH709" s="44"/>
    </row>
    <row r="710" spans="1:60" ht="35.1" customHeight="1" thickBot="1" x14ac:dyDescent="0.45">
      <c r="A710" s="41">
        <f t="shared" si="154"/>
        <v>708</v>
      </c>
      <c r="B710" s="42">
        <f>Hoja2!B717</f>
        <v>0</v>
      </c>
      <c r="C710" s="14">
        <f>Hoja2!P717</f>
        <v>0</v>
      </c>
      <c r="D710" s="16">
        <f>Hoja2!C717</f>
        <v>0</v>
      </c>
      <c r="E710" s="15">
        <f>Hoja4!J717</f>
        <v>0</v>
      </c>
      <c r="F710" s="15">
        <f>Hoja4!N717</f>
        <v>0</v>
      </c>
      <c r="G710" s="15"/>
      <c r="H710" s="15">
        <f t="shared" si="143"/>
        <v>0</v>
      </c>
      <c r="I710" s="15">
        <f t="shared" si="144"/>
        <v>0</v>
      </c>
      <c r="J710" s="289" t="s">
        <v>209</v>
      </c>
      <c r="K710" s="44"/>
      <c r="L710" s="44"/>
      <c r="M710" s="44"/>
      <c r="N710" s="44"/>
      <c r="O710" s="44"/>
      <c r="P710" s="44"/>
      <c r="Q710" s="44"/>
      <c r="R710" s="44"/>
      <c r="S710" s="262">
        <f t="shared" si="145"/>
        <v>0</v>
      </c>
      <c r="T710" s="266" t="str">
        <f t="shared" si="146"/>
        <v>Economico</v>
      </c>
      <c r="U710">
        <f>VLOOKUP(T710,TABLAS!$J$4:$L$9,3,FALSE)</f>
        <v>1320</v>
      </c>
      <c r="V710">
        <f t="shared" si="155"/>
        <v>2026</v>
      </c>
      <c r="W710" t="str">
        <f>INICIO!$C$28</f>
        <v>2026</v>
      </c>
      <c r="X710" s="268">
        <f t="shared" si="147"/>
        <v>0</v>
      </c>
      <c r="Y710" s="269" t="str">
        <f>IF(X710&lt;TABLAS!$P$18,TABLAS!$Q$18,IF(X710&lt;TABLAS!$P$19,TABLAS!$Q$19,IF(X710&lt;TABLAS!$P$20,TABLAS!$Q$20,IF(X710&lt;TABLAS!$P$21,TABLAS!$Q$21,IF(X710&lt;TABLAS!$P$22,TABLAS!$Q$22,IF(X710&lt;TABLAS!$P$23,TABLAS!$Q$23,IF(X710&lt;TABLAS!$P$24,TABLAS!$Q$24,IF(X710&lt;TABLAS!$P$25,TABLAS!$Q$25,IF(X710&lt;TABLAS!$P$26,TABLAS!$Q$26,IF(X710&lt;TABLAS!$P$27,TABLAS!$Q$27,IF(X710&gt;=TABLAS!$O$28,TABLAS!$Q$28)))))))))))</f>
        <v>0 a 5</v>
      </c>
      <c r="Z710" s="262">
        <f>VLOOKUP(Y710,TABLAS!$J$18:$K$28,2,FALSE)</f>
        <v>1</v>
      </c>
      <c r="AA710" s="274" t="s">
        <v>262</v>
      </c>
      <c r="AB710" s="262">
        <f>VLOOKUP(AA710,TABLAS!$K$34:$L$39,2,FALSE)</f>
        <v>1</v>
      </c>
      <c r="AC710" s="262" t="str">
        <f>INICIO!$C$11</f>
        <v>ZONA 6</v>
      </c>
      <c r="AD710" s="263">
        <f>VLOOKUP(AC710,TABLAS!$V$18:$W$28,2,FALSE)</f>
        <v>1.1000000000000001</v>
      </c>
      <c r="AE710" s="44"/>
      <c r="AF710" s="44"/>
      <c r="AG710" s="279">
        <f t="shared" si="148"/>
        <v>0</v>
      </c>
      <c r="AH710" s="255">
        <f>IF($AG710&lt;TABLAS!$O$4,TABLAS!$P$4,IF($AG710&lt;TABLAS!$O$5,TABLAS!$P$5,IF($AG710&lt;TABLAS!$O$6,TABLAS!$P$6,IF($AG710&gt;TABLAS!$N$7,TABLAS!$P$7))))</f>
        <v>1</v>
      </c>
      <c r="AI710" s="255">
        <f>VLOOKUP($AH710,TABLAS!$P$4:$R$7,3,FALSE)</f>
        <v>3.4999999999999996E-3</v>
      </c>
      <c r="AJ710" s="255">
        <f>VLOOKUP($AH$3,TABLAS!$P$4:$R$7,2,FALSE)</f>
        <v>0</v>
      </c>
      <c r="AK710" s="280">
        <f t="shared" si="149"/>
        <v>-3.4999999999999996E-3</v>
      </c>
      <c r="AL710" s="44"/>
      <c r="AM710" s="44"/>
      <c r="AN710" s="281">
        <f t="shared" si="150"/>
        <v>0</v>
      </c>
      <c r="AO710" s="44"/>
      <c r="AP710" s="235">
        <f t="shared" si="151"/>
        <v>0</v>
      </c>
      <c r="AQ710" s="44"/>
      <c r="AR710" s="282">
        <f t="shared" si="152"/>
        <v>0</v>
      </c>
      <c r="AS710" s="283">
        <f t="shared" si="153"/>
        <v>0</v>
      </c>
      <c r="AT710" s="44"/>
      <c r="AU710" s="44"/>
      <c r="AV710" s="44"/>
      <c r="AW710" s="44"/>
      <c r="AX710" s="44"/>
      <c r="AY710" s="44"/>
      <c r="AZ710" s="44"/>
      <c r="BA710" s="44"/>
      <c r="BB710" s="44"/>
      <c r="BC710" s="44"/>
      <c r="BD710" s="44"/>
      <c r="BE710" s="44"/>
      <c r="BF710" s="44"/>
      <c r="BG710" s="44"/>
      <c r="BH710" s="44"/>
    </row>
    <row r="711" spans="1:60" ht="35.1" customHeight="1" thickBot="1" x14ac:dyDescent="0.45">
      <c r="A711" s="41">
        <f t="shared" si="154"/>
        <v>709</v>
      </c>
      <c r="B711" s="42">
        <f>Hoja2!B718</f>
        <v>0</v>
      </c>
      <c r="C711" s="14">
        <f>Hoja2!P718</f>
        <v>0</v>
      </c>
      <c r="D711" s="16">
        <f>Hoja2!C718</f>
        <v>0</v>
      </c>
      <c r="E711" s="15">
        <f>Hoja4!J718</f>
        <v>0</v>
      </c>
      <c r="F711" s="15">
        <f>Hoja4!N718</f>
        <v>0</v>
      </c>
      <c r="G711" s="15"/>
      <c r="H711" s="15">
        <f t="shared" si="143"/>
        <v>0</v>
      </c>
      <c r="I711" s="15">
        <f t="shared" si="144"/>
        <v>0</v>
      </c>
      <c r="J711" s="289" t="s">
        <v>209</v>
      </c>
      <c r="K711" s="44"/>
      <c r="L711" s="44"/>
      <c r="M711" s="44"/>
      <c r="N711" s="44"/>
      <c r="O711" s="44"/>
      <c r="P711" s="44"/>
      <c r="Q711" s="44"/>
      <c r="R711" s="44"/>
      <c r="S711" s="262">
        <f t="shared" si="145"/>
        <v>0</v>
      </c>
      <c r="T711" s="266" t="str">
        <f t="shared" si="146"/>
        <v>Economico</v>
      </c>
      <c r="U711">
        <f>VLOOKUP(T711,TABLAS!$J$4:$L$9,3,FALSE)</f>
        <v>1320</v>
      </c>
      <c r="V711">
        <f t="shared" si="155"/>
        <v>2026</v>
      </c>
      <c r="W711" t="str">
        <f>INICIO!$C$28</f>
        <v>2026</v>
      </c>
      <c r="X711" s="268">
        <f t="shared" si="147"/>
        <v>0</v>
      </c>
      <c r="Y711" s="269" t="str">
        <f>IF(X711&lt;TABLAS!$P$18,TABLAS!$Q$18,IF(X711&lt;TABLAS!$P$19,TABLAS!$Q$19,IF(X711&lt;TABLAS!$P$20,TABLAS!$Q$20,IF(X711&lt;TABLAS!$P$21,TABLAS!$Q$21,IF(X711&lt;TABLAS!$P$22,TABLAS!$Q$22,IF(X711&lt;TABLAS!$P$23,TABLAS!$Q$23,IF(X711&lt;TABLAS!$P$24,TABLAS!$Q$24,IF(X711&lt;TABLAS!$P$25,TABLAS!$Q$25,IF(X711&lt;TABLAS!$P$26,TABLAS!$Q$26,IF(X711&lt;TABLAS!$P$27,TABLAS!$Q$27,IF(X711&gt;=TABLAS!$O$28,TABLAS!$Q$28)))))))))))</f>
        <v>0 a 5</v>
      </c>
      <c r="Z711" s="262">
        <f>VLOOKUP(Y711,TABLAS!$J$18:$K$28,2,FALSE)</f>
        <v>1</v>
      </c>
      <c r="AA711" s="274" t="s">
        <v>262</v>
      </c>
      <c r="AB711" s="262">
        <f>VLOOKUP(AA711,TABLAS!$K$34:$L$39,2,FALSE)</f>
        <v>1</v>
      </c>
      <c r="AC711" s="262" t="str">
        <f>INICIO!$C$11</f>
        <v>ZONA 6</v>
      </c>
      <c r="AD711" s="263">
        <f>VLOOKUP(AC711,TABLAS!$V$18:$W$28,2,FALSE)</f>
        <v>1.1000000000000001</v>
      </c>
      <c r="AE711" s="44"/>
      <c r="AF711" s="44"/>
      <c r="AG711" s="279">
        <f t="shared" si="148"/>
        <v>0</v>
      </c>
      <c r="AH711" s="255">
        <f>IF($AG711&lt;TABLAS!$O$4,TABLAS!$P$4,IF($AG711&lt;TABLAS!$O$5,TABLAS!$P$5,IF($AG711&lt;TABLAS!$O$6,TABLAS!$P$6,IF($AG711&gt;TABLAS!$N$7,TABLAS!$P$7))))</f>
        <v>1</v>
      </c>
      <c r="AI711" s="255">
        <f>VLOOKUP($AH711,TABLAS!$P$4:$R$7,3,FALSE)</f>
        <v>3.4999999999999996E-3</v>
      </c>
      <c r="AJ711" s="255">
        <f>VLOOKUP($AH$3,TABLAS!$P$4:$R$7,2,FALSE)</f>
        <v>0</v>
      </c>
      <c r="AK711" s="280">
        <f t="shared" si="149"/>
        <v>-3.4999999999999996E-3</v>
      </c>
      <c r="AL711" s="44"/>
      <c r="AM711" s="44"/>
      <c r="AN711" s="281">
        <f t="shared" si="150"/>
        <v>0</v>
      </c>
      <c r="AO711" s="44"/>
      <c r="AP711" s="235">
        <f t="shared" si="151"/>
        <v>0</v>
      </c>
      <c r="AQ711" s="44"/>
      <c r="AR711" s="282">
        <f t="shared" si="152"/>
        <v>0</v>
      </c>
      <c r="AS711" s="283">
        <f t="shared" si="153"/>
        <v>0</v>
      </c>
      <c r="AT711" s="44"/>
      <c r="AU711" s="44"/>
      <c r="AV711" s="44"/>
      <c r="AW711" s="44"/>
      <c r="AX711" s="44"/>
      <c r="AY711" s="44"/>
      <c r="AZ711" s="44"/>
      <c r="BA711" s="44"/>
      <c r="BB711" s="44"/>
      <c r="BC711" s="44"/>
      <c r="BD711" s="44"/>
      <c r="BE711" s="44"/>
      <c r="BF711" s="44"/>
      <c r="BG711" s="44"/>
      <c r="BH711" s="44"/>
    </row>
    <row r="712" spans="1:60" ht="35.1" customHeight="1" thickBot="1" x14ac:dyDescent="0.45">
      <c r="A712" s="22">
        <f t="shared" si="154"/>
        <v>710</v>
      </c>
      <c r="B712" s="43">
        <f>Hoja2!B719</f>
        <v>0</v>
      </c>
      <c r="C712" s="38">
        <f>Hoja2!P719</f>
        <v>0</v>
      </c>
      <c r="D712" s="39">
        <f>Hoja2!C719</f>
        <v>0</v>
      </c>
      <c r="E712" s="40">
        <f>Hoja4!J719</f>
        <v>0</v>
      </c>
      <c r="F712" s="40">
        <f>Hoja4!N719</f>
        <v>0</v>
      </c>
      <c r="G712" s="40"/>
      <c r="H712" s="40">
        <f t="shared" si="143"/>
        <v>0</v>
      </c>
      <c r="I712" s="40">
        <f t="shared" si="144"/>
        <v>0</v>
      </c>
      <c r="J712" s="290" t="s">
        <v>209</v>
      </c>
      <c r="K712" s="44"/>
      <c r="L712" s="44"/>
      <c r="M712" s="44"/>
      <c r="N712" s="44"/>
      <c r="O712" s="44"/>
      <c r="P712" s="44"/>
      <c r="Q712" s="44"/>
      <c r="R712" s="44"/>
      <c r="S712" s="262">
        <f t="shared" si="145"/>
        <v>0</v>
      </c>
      <c r="T712" s="266" t="str">
        <f t="shared" si="146"/>
        <v>Economico</v>
      </c>
      <c r="U712">
        <f>VLOOKUP(T712,TABLAS!$J$4:$L$9,3,FALSE)</f>
        <v>1320</v>
      </c>
      <c r="V712">
        <f t="shared" si="155"/>
        <v>2026</v>
      </c>
      <c r="W712" t="str">
        <f>INICIO!$C$28</f>
        <v>2026</v>
      </c>
      <c r="X712" s="268">
        <f t="shared" si="147"/>
        <v>0</v>
      </c>
      <c r="Y712" s="269" t="str">
        <f>IF(X712&lt;TABLAS!$P$18,TABLAS!$Q$18,IF(X712&lt;TABLAS!$P$19,TABLAS!$Q$19,IF(X712&lt;TABLAS!$P$20,TABLAS!$Q$20,IF(X712&lt;TABLAS!$P$21,TABLAS!$Q$21,IF(X712&lt;TABLAS!$P$22,TABLAS!$Q$22,IF(X712&lt;TABLAS!$P$23,TABLAS!$Q$23,IF(X712&lt;TABLAS!$P$24,TABLAS!$Q$24,IF(X712&lt;TABLAS!$P$25,TABLAS!$Q$25,IF(X712&lt;TABLAS!$P$26,TABLAS!$Q$26,IF(X712&lt;TABLAS!$P$27,TABLAS!$Q$27,IF(X712&gt;=TABLAS!$O$28,TABLAS!$Q$28)))))))))))</f>
        <v>0 a 5</v>
      </c>
      <c r="Z712" s="262">
        <f>VLOOKUP(Y712,TABLAS!$J$18:$K$28,2,FALSE)</f>
        <v>1</v>
      </c>
      <c r="AA712" s="274" t="s">
        <v>262</v>
      </c>
      <c r="AB712" s="262">
        <f>VLOOKUP(AA712,TABLAS!$K$34:$L$39,2,FALSE)</f>
        <v>1</v>
      </c>
      <c r="AC712" s="262" t="str">
        <f>INICIO!$C$11</f>
        <v>ZONA 6</v>
      </c>
      <c r="AD712" s="263">
        <f>VLOOKUP(AC712,TABLAS!$V$18:$W$28,2,FALSE)</f>
        <v>1.1000000000000001</v>
      </c>
      <c r="AE712" s="44"/>
      <c r="AF712" s="44"/>
      <c r="AG712" s="279">
        <f t="shared" si="148"/>
        <v>0</v>
      </c>
      <c r="AH712" s="255">
        <f>IF($AG712&lt;TABLAS!$O$4,TABLAS!$P$4,IF($AG712&lt;TABLAS!$O$5,TABLAS!$P$5,IF($AG712&lt;TABLAS!$O$6,TABLAS!$P$6,IF($AG712&gt;TABLAS!$N$7,TABLAS!$P$7))))</f>
        <v>1</v>
      </c>
      <c r="AI712" s="255">
        <f>VLOOKUP($AH712,TABLAS!$P$4:$R$7,3,FALSE)</f>
        <v>3.4999999999999996E-3</v>
      </c>
      <c r="AJ712" s="255">
        <f>VLOOKUP($AH$3,TABLAS!$P$4:$R$7,2,FALSE)</f>
        <v>0</v>
      </c>
      <c r="AK712" s="280">
        <f t="shared" si="149"/>
        <v>-3.4999999999999996E-3</v>
      </c>
      <c r="AL712" s="44"/>
      <c r="AM712" s="44"/>
      <c r="AN712" s="281">
        <f t="shared" si="150"/>
        <v>0</v>
      </c>
      <c r="AO712" s="44"/>
      <c r="AP712" s="235">
        <f t="shared" si="151"/>
        <v>0</v>
      </c>
      <c r="AQ712" s="44"/>
      <c r="AR712" s="282">
        <f t="shared" si="152"/>
        <v>0</v>
      </c>
      <c r="AS712" s="283">
        <f t="shared" si="153"/>
        <v>0</v>
      </c>
      <c r="AT712" s="44"/>
      <c r="AU712" s="44"/>
      <c r="AV712" s="44"/>
      <c r="AW712" s="44"/>
      <c r="AX712" s="44"/>
      <c r="AY712" s="44"/>
      <c r="AZ712" s="44"/>
      <c r="BA712" s="44"/>
      <c r="BB712" s="44"/>
      <c r="BC712" s="44"/>
      <c r="BD712" s="44"/>
      <c r="BE712" s="44"/>
      <c r="BF712" s="44"/>
      <c r="BG712" s="44"/>
      <c r="BH712" s="44"/>
    </row>
    <row r="713" spans="1:60" ht="35.1" customHeight="1" thickBot="1" x14ac:dyDescent="0.45">
      <c r="A713" s="41">
        <f t="shared" si="154"/>
        <v>711</v>
      </c>
      <c r="B713" s="42">
        <f>Hoja2!B720</f>
        <v>0</v>
      </c>
      <c r="C713" s="14">
        <f>Hoja2!P720</f>
        <v>0</v>
      </c>
      <c r="D713" s="16">
        <f>Hoja2!C720</f>
        <v>0</v>
      </c>
      <c r="E713" s="15">
        <f>Hoja4!J720</f>
        <v>0</v>
      </c>
      <c r="F713" s="15">
        <f>Hoja4!N720</f>
        <v>0</v>
      </c>
      <c r="G713" s="15"/>
      <c r="H713" s="15">
        <f t="shared" si="143"/>
        <v>0</v>
      </c>
      <c r="I713" s="15">
        <f t="shared" si="144"/>
        <v>0</v>
      </c>
      <c r="J713" s="289" t="s">
        <v>209</v>
      </c>
      <c r="K713" s="44"/>
      <c r="L713" s="44"/>
      <c r="M713" s="44"/>
      <c r="N713" s="44"/>
      <c r="O713" s="44"/>
      <c r="P713" s="44"/>
      <c r="Q713" s="44"/>
      <c r="R713" s="44"/>
      <c r="S713" s="262">
        <f t="shared" si="145"/>
        <v>0</v>
      </c>
      <c r="T713" s="266" t="str">
        <f t="shared" si="146"/>
        <v>Economico</v>
      </c>
      <c r="U713">
        <f>VLOOKUP(T713,TABLAS!$J$4:$L$9,3,FALSE)</f>
        <v>1320</v>
      </c>
      <c r="V713">
        <f t="shared" si="155"/>
        <v>2026</v>
      </c>
      <c r="W713" t="str">
        <f>INICIO!$C$28</f>
        <v>2026</v>
      </c>
      <c r="X713" s="268">
        <f t="shared" si="147"/>
        <v>0</v>
      </c>
      <c r="Y713" s="269" t="str">
        <f>IF(X713&lt;TABLAS!$P$18,TABLAS!$Q$18,IF(X713&lt;TABLAS!$P$19,TABLAS!$Q$19,IF(X713&lt;TABLAS!$P$20,TABLAS!$Q$20,IF(X713&lt;TABLAS!$P$21,TABLAS!$Q$21,IF(X713&lt;TABLAS!$P$22,TABLAS!$Q$22,IF(X713&lt;TABLAS!$P$23,TABLAS!$Q$23,IF(X713&lt;TABLAS!$P$24,TABLAS!$Q$24,IF(X713&lt;TABLAS!$P$25,TABLAS!$Q$25,IF(X713&lt;TABLAS!$P$26,TABLAS!$Q$26,IF(X713&lt;TABLAS!$P$27,TABLAS!$Q$27,IF(X713&gt;=TABLAS!$O$28,TABLAS!$Q$28)))))))))))</f>
        <v>0 a 5</v>
      </c>
      <c r="Z713" s="262">
        <f>VLOOKUP(Y713,TABLAS!$J$18:$K$28,2,FALSE)</f>
        <v>1</v>
      </c>
      <c r="AA713" s="274" t="s">
        <v>262</v>
      </c>
      <c r="AB713" s="262">
        <f>VLOOKUP(AA713,TABLAS!$K$34:$L$39,2,FALSE)</f>
        <v>1</v>
      </c>
      <c r="AC713" s="262" t="str">
        <f>INICIO!$C$11</f>
        <v>ZONA 6</v>
      </c>
      <c r="AD713" s="263">
        <f>VLOOKUP(AC713,TABLAS!$V$18:$W$28,2,FALSE)</f>
        <v>1.1000000000000001</v>
      </c>
      <c r="AE713" s="44"/>
      <c r="AF713" s="44"/>
      <c r="AG713" s="279">
        <f t="shared" si="148"/>
        <v>0</v>
      </c>
      <c r="AH713" s="255">
        <f>IF($AG713&lt;TABLAS!$O$4,TABLAS!$P$4,IF($AG713&lt;TABLAS!$O$5,TABLAS!$P$5,IF($AG713&lt;TABLAS!$O$6,TABLAS!$P$6,IF($AG713&gt;TABLAS!$N$7,TABLAS!$P$7))))</f>
        <v>1</v>
      </c>
      <c r="AI713" s="255">
        <f>VLOOKUP($AH713,TABLAS!$P$4:$R$7,3,FALSE)</f>
        <v>3.4999999999999996E-3</v>
      </c>
      <c r="AJ713" s="255">
        <f>VLOOKUP($AH$3,TABLAS!$P$4:$R$7,2,FALSE)</f>
        <v>0</v>
      </c>
      <c r="AK713" s="280">
        <f t="shared" si="149"/>
        <v>-3.4999999999999996E-3</v>
      </c>
      <c r="AL713" s="44"/>
      <c r="AM713" s="44"/>
      <c r="AN713" s="281">
        <f t="shared" si="150"/>
        <v>0</v>
      </c>
      <c r="AO713" s="44"/>
      <c r="AP713" s="235">
        <f t="shared" si="151"/>
        <v>0</v>
      </c>
      <c r="AQ713" s="44"/>
      <c r="AR713" s="282">
        <f t="shared" si="152"/>
        <v>0</v>
      </c>
      <c r="AS713" s="283">
        <f t="shared" si="153"/>
        <v>0</v>
      </c>
      <c r="AT713" s="44"/>
      <c r="AU713" s="44"/>
      <c r="AV713" s="44"/>
      <c r="AW713" s="44"/>
      <c r="AX713" s="44"/>
      <c r="AY713" s="44"/>
      <c r="AZ713" s="44"/>
      <c r="BA713" s="44"/>
      <c r="BB713" s="44"/>
      <c r="BC713" s="44"/>
      <c r="BD713" s="44"/>
      <c r="BE713" s="44"/>
      <c r="BF713" s="44"/>
      <c r="BG713" s="44"/>
      <c r="BH713" s="44"/>
    </row>
    <row r="714" spans="1:60" ht="35.1" customHeight="1" thickBot="1" x14ac:dyDescent="0.45">
      <c r="A714" s="41">
        <f t="shared" si="154"/>
        <v>712</v>
      </c>
      <c r="B714" s="42">
        <f>Hoja2!B721</f>
        <v>0</v>
      </c>
      <c r="C714" s="14">
        <f>Hoja2!P721</f>
        <v>0</v>
      </c>
      <c r="D714" s="16">
        <f>Hoja2!C721</f>
        <v>0</v>
      </c>
      <c r="E714" s="15">
        <f>Hoja4!J721</f>
        <v>0</v>
      </c>
      <c r="F714" s="15">
        <f>Hoja4!N721</f>
        <v>0</v>
      </c>
      <c r="G714" s="15"/>
      <c r="H714" s="15">
        <f t="shared" si="143"/>
        <v>0</v>
      </c>
      <c r="I714" s="15">
        <f t="shared" si="144"/>
        <v>0</v>
      </c>
      <c r="J714" s="289" t="s">
        <v>209</v>
      </c>
      <c r="K714" s="44"/>
      <c r="L714" s="44"/>
      <c r="M714" s="44"/>
      <c r="N714" s="44"/>
      <c r="O714" s="44"/>
      <c r="P714" s="44"/>
      <c r="Q714" s="44"/>
      <c r="R714" s="44"/>
      <c r="S714" s="262">
        <f t="shared" si="145"/>
        <v>0</v>
      </c>
      <c r="T714" s="266" t="str">
        <f t="shared" si="146"/>
        <v>Economico</v>
      </c>
      <c r="U714">
        <f>VLOOKUP(T714,TABLAS!$J$4:$L$9,3,FALSE)</f>
        <v>1320</v>
      </c>
      <c r="V714">
        <f t="shared" si="155"/>
        <v>2026</v>
      </c>
      <c r="W714" t="str">
        <f>INICIO!$C$28</f>
        <v>2026</v>
      </c>
      <c r="X714" s="268">
        <f t="shared" si="147"/>
        <v>0</v>
      </c>
      <c r="Y714" s="269" t="str">
        <f>IF(X714&lt;TABLAS!$P$18,TABLAS!$Q$18,IF(X714&lt;TABLAS!$P$19,TABLAS!$Q$19,IF(X714&lt;TABLAS!$P$20,TABLAS!$Q$20,IF(X714&lt;TABLAS!$P$21,TABLAS!$Q$21,IF(X714&lt;TABLAS!$P$22,TABLAS!$Q$22,IF(X714&lt;TABLAS!$P$23,TABLAS!$Q$23,IF(X714&lt;TABLAS!$P$24,TABLAS!$Q$24,IF(X714&lt;TABLAS!$P$25,TABLAS!$Q$25,IF(X714&lt;TABLAS!$P$26,TABLAS!$Q$26,IF(X714&lt;TABLAS!$P$27,TABLAS!$Q$27,IF(X714&gt;=TABLAS!$O$28,TABLAS!$Q$28)))))))))))</f>
        <v>0 a 5</v>
      </c>
      <c r="Z714" s="262">
        <f>VLOOKUP(Y714,TABLAS!$J$18:$K$28,2,FALSE)</f>
        <v>1</v>
      </c>
      <c r="AA714" s="274" t="s">
        <v>262</v>
      </c>
      <c r="AB714" s="262">
        <f>VLOOKUP(AA714,TABLAS!$K$34:$L$39,2,FALSE)</f>
        <v>1</v>
      </c>
      <c r="AC714" s="262" t="str">
        <f>INICIO!$C$11</f>
        <v>ZONA 6</v>
      </c>
      <c r="AD714" s="263">
        <f>VLOOKUP(AC714,TABLAS!$V$18:$W$28,2,FALSE)</f>
        <v>1.1000000000000001</v>
      </c>
      <c r="AE714" s="44"/>
      <c r="AF714" s="44"/>
      <c r="AG714" s="279">
        <f t="shared" si="148"/>
        <v>0</v>
      </c>
      <c r="AH714" s="255">
        <f>IF($AG714&lt;TABLAS!$O$4,TABLAS!$P$4,IF($AG714&lt;TABLAS!$O$5,TABLAS!$P$5,IF($AG714&lt;TABLAS!$O$6,TABLAS!$P$6,IF($AG714&gt;TABLAS!$N$7,TABLAS!$P$7))))</f>
        <v>1</v>
      </c>
      <c r="AI714" s="255">
        <f>VLOOKUP($AH714,TABLAS!$P$4:$R$7,3,FALSE)</f>
        <v>3.4999999999999996E-3</v>
      </c>
      <c r="AJ714" s="255">
        <f>VLOOKUP($AH$3,TABLAS!$P$4:$R$7,2,FALSE)</f>
        <v>0</v>
      </c>
      <c r="AK714" s="280">
        <f t="shared" si="149"/>
        <v>-3.4999999999999996E-3</v>
      </c>
      <c r="AL714" s="44"/>
      <c r="AM714" s="44"/>
      <c r="AN714" s="281">
        <f t="shared" si="150"/>
        <v>0</v>
      </c>
      <c r="AO714" s="44"/>
      <c r="AP714" s="235">
        <f t="shared" si="151"/>
        <v>0</v>
      </c>
      <c r="AQ714" s="44"/>
      <c r="AR714" s="282">
        <f t="shared" si="152"/>
        <v>0</v>
      </c>
      <c r="AS714" s="283">
        <f t="shared" si="153"/>
        <v>0</v>
      </c>
      <c r="AT714" s="44"/>
      <c r="AU714" s="44"/>
      <c r="AV714" s="44"/>
      <c r="AW714" s="44"/>
      <c r="AX714" s="44"/>
      <c r="AY714" s="44"/>
      <c r="AZ714" s="44"/>
      <c r="BA714" s="44"/>
      <c r="BB714" s="44"/>
      <c r="BC714" s="44"/>
      <c r="BD714" s="44"/>
      <c r="BE714" s="44"/>
      <c r="BF714" s="44"/>
      <c r="BG714" s="44"/>
      <c r="BH714" s="44"/>
    </row>
    <row r="715" spans="1:60" ht="35.1" customHeight="1" thickBot="1" x14ac:dyDescent="0.45">
      <c r="A715" s="41">
        <f t="shared" si="154"/>
        <v>713</v>
      </c>
      <c r="B715" s="42">
        <f>Hoja2!B722</f>
        <v>0</v>
      </c>
      <c r="C715" s="14">
        <f>Hoja2!P722</f>
        <v>0</v>
      </c>
      <c r="D715" s="16">
        <f>Hoja2!C722</f>
        <v>0</v>
      </c>
      <c r="E715" s="15">
        <f>Hoja4!J722</f>
        <v>0</v>
      </c>
      <c r="F715" s="15">
        <f>Hoja4!N722</f>
        <v>0</v>
      </c>
      <c r="G715" s="15"/>
      <c r="H715" s="15">
        <f t="shared" si="143"/>
        <v>0</v>
      </c>
      <c r="I715" s="15">
        <f t="shared" si="144"/>
        <v>0</v>
      </c>
      <c r="J715" s="289" t="s">
        <v>209</v>
      </c>
      <c r="K715" s="44"/>
      <c r="L715" s="44"/>
      <c r="M715" s="44"/>
      <c r="N715" s="44"/>
      <c r="O715" s="44"/>
      <c r="P715" s="44"/>
      <c r="Q715" s="44"/>
      <c r="R715" s="44"/>
      <c r="S715" s="262">
        <f t="shared" si="145"/>
        <v>0</v>
      </c>
      <c r="T715" s="266" t="str">
        <f t="shared" si="146"/>
        <v>Economico</v>
      </c>
      <c r="U715">
        <f>VLOOKUP(T715,TABLAS!$J$4:$L$9,3,FALSE)</f>
        <v>1320</v>
      </c>
      <c r="V715">
        <f t="shared" si="155"/>
        <v>2026</v>
      </c>
      <c r="W715" t="str">
        <f>INICIO!$C$28</f>
        <v>2026</v>
      </c>
      <c r="X715" s="268">
        <f t="shared" si="147"/>
        <v>0</v>
      </c>
      <c r="Y715" s="269" t="str">
        <f>IF(X715&lt;TABLAS!$P$18,TABLAS!$Q$18,IF(X715&lt;TABLAS!$P$19,TABLAS!$Q$19,IF(X715&lt;TABLAS!$P$20,TABLAS!$Q$20,IF(X715&lt;TABLAS!$P$21,TABLAS!$Q$21,IF(X715&lt;TABLAS!$P$22,TABLAS!$Q$22,IF(X715&lt;TABLAS!$P$23,TABLAS!$Q$23,IF(X715&lt;TABLAS!$P$24,TABLAS!$Q$24,IF(X715&lt;TABLAS!$P$25,TABLAS!$Q$25,IF(X715&lt;TABLAS!$P$26,TABLAS!$Q$26,IF(X715&lt;TABLAS!$P$27,TABLAS!$Q$27,IF(X715&gt;=TABLAS!$O$28,TABLAS!$Q$28)))))))))))</f>
        <v>0 a 5</v>
      </c>
      <c r="Z715" s="262">
        <f>VLOOKUP(Y715,TABLAS!$J$18:$K$28,2,FALSE)</f>
        <v>1</v>
      </c>
      <c r="AA715" s="274" t="s">
        <v>262</v>
      </c>
      <c r="AB715" s="262">
        <f>VLOOKUP(AA715,TABLAS!$K$34:$L$39,2,FALSE)</f>
        <v>1</v>
      </c>
      <c r="AC715" s="262" t="str">
        <f>INICIO!$C$11</f>
        <v>ZONA 6</v>
      </c>
      <c r="AD715" s="263">
        <f>VLOOKUP(AC715,TABLAS!$V$18:$W$28,2,FALSE)</f>
        <v>1.1000000000000001</v>
      </c>
      <c r="AE715" s="44"/>
      <c r="AF715" s="44"/>
      <c r="AG715" s="279">
        <f t="shared" si="148"/>
        <v>0</v>
      </c>
      <c r="AH715" s="255">
        <f>IF($AG715&lt;TABLAS!$O$4,TABLAS!$P$4,IF($AG715&lt;TABLAS!$O$5,TABLAS!$P$5,IF($AG715&lt;TABLAS!$O$6,TABLAS!$P$6,IF($AG715&gt;TABLAS!$N$7,TABLAS!$P$7))))</f>
        <v>1</v>
      </c>
      <c r="AI715" s="255">
        <f>VLOOKUP($AH715,TABLAS!$P$4:$R$7,3,FALSE)</f>
        <v>3.4999999999999996E-3</v>
      </c>
      <c r="AJ715" s="255">
        <f>VLOOKUP($AH$3,TABLAS!$P$4:$R$7,2,FALSE)</f>
        <v>0</v>
      </c>
      <c r="AK715" s="280">
        <f t="shared" si="149"/>
        <v>-3.4999999999999996E-3</v>
      </c>
      <c r="AL715" s="44"/>
      <c r="AM715" s="44"/>
      <c r="AN715" s="281">
        <f t="shared" si="150"/>
        <v>0</v>
      </c>
      <c r="AO715" s="44"/>
      <c r="AP715" s="235">
        <f t="shared" si="151"/>
        <v>0</v>
      </c>
      <c r="AQ715" s="44"/>
      <c r="AR715" s="282">
        <f t="shared" si="152"/>
        <v>0</v>
      </c>
      <c r="AS715" s="283">
        <f t="shared" si="153"/>
        <v>0</v>
      </c>
      <c r="AT715" s="44"/>
      <c r="AU715" s="44"/>
      <c r="AV715" s="44"/>
      <c r="AW715" s="44"/>
      <c r="AX715" s="44"/>
      <c r="AY715" s="44"/>
      <c r="AZ715" s="44"/>
      <c r="BA715" s="44"/>
      <c r="BB715" s="44"/>
      <c r="BC715" s="44"/>
      <c r="BD715" s="44"/>
      <c r="BE715" s="44"/>
      <c r="BF715" s="44"/>
      <c r="BG715" s="44"/>
      <c r="BH715" s="44"/>
    </row>
    <row r="716" spans="1:60" ht="35.1" customHeight="1" thickBot="1" x14ac:dyDescent="0.45">
      <c r="A716" s="41">
        <f t="shared" si="154"/>
        <v>714</v>
      </c>
      <c r="B716" s="42">
        <f>Hoja2!B723</f>
        <v>0</v>
      </c>
      <c r="C716" s="14">
        <f>Hoja2!P723</f>
        <v>0</v>
      </c>
      <c r="D716" s="16">
        <f>Hoja2!C723</f>
        <v>0</v>
      </c>
      <c r="E716" s="15">
        <f>Hoja4!J723</f>
        <v>0</v>
      </c>
      <c r="F716" s="15">
        <f>Hoja4!N723</f>
        <v>0</v>
      </c>
      <c r="G716" s="15"/>
      <c r="H716" s="15">
        <f t="shared" si="143"/>
        <v>0</v>
      </c>
      <c r="I716" s="15">
        <f t="shared" si="144"/>
        <v>0</v>
      </c>
      <c r="J716" s="289" t="s">
        <v>209</v>
      </c>
      <c r="K716" s="44"/>
      <c r="L716" s="44"/>
      <c r="M716" s="44"/>
      <c r="N716" s="44"/>
      <c r="O716" s="44"/>
      <c r="P716" s="44"/>
      <c r="Q716" s="44"/>
      <c r="R716" s="44"/>
      <c r="S716" s="262">
        <f t="shared" si="145"/>
        <v>0</v>
      </c>
      <c r="T716" s="266" t="str">
        <f t="shared" si="146"/>
        <v>Economico</v>
      </c>
      <c r="U716">
        <f>VLOOKUP(T716,TABLAS!$J$4:$L$9,3,FALSE)</f>
        <v>1320</v>
      </c>
      <c r="V716">
        <f t="shared" si="155"/>
        <v>2026</v>
      </c>
      <c r="W716" t="str">
        <f>INICIO!$C$28</f>
        <v>2026</v>
      </c>
      <c r="X716" s="268">
        <f t="shared" si="147"/>
        <v>0</v>
      </c>
      <c r="Y716" s="269" t="str">
        <f>IF(X716&lt;TABLAS!$P$18,TABLAS!$Q$18,IF(X716&lt;TABLAS!$P$19,TABLAS!$Q$19,IF(X716&lt;TABLAS!$P$20,TABLAS!$Q$20,IF(X716&lt;TABLAS!$P$21,TABLAS!$Q$21,IF(X716&lt;TABLAS!$P$22,TABLAS!$Q$22,IF(X716&lt;TABLAS!$P$23,TABLAS!$Q$23,IF(X716&lt;TABLAS!$P$24,TABLAS!$Q$24,IF(X716&lt;TABLAS!$P$25,TABLAS!$Q$25,IF(X716&lt;TABLAS!$P$26,TABLAS!$Q$26,IF(X716&lt;TABLAS!$P$27,TABLAS!$Q$27,IF(X716&gt;=TABLAS!$O$28,TABLAS!$Q$28)))))))))))</f>
        <v>0 a 5</v>
      </c>
      <c r="Z716" s="262">
        <f>VLOOKUP(Y716,TABLAS!$J$18:$K$28,2,FALSE)</f>
        <v>1</v>
      </c>
      <c r="AA716" s="274" t="s">
        <v>262</v>
      </c>
      <c r="AB716" s="262">
        <f>VLOOKUP(AA716,TABLAS!$K$34:$L$39,2,FALSE)</f>
        <v>1</v>
      </c>
      <c r="AC716" s="262" t="str">
        <f>INICIO!$C$11</f>
        <v>ZONA 6</v>
      </c>
      <c r="AD716" s="263">
        <f>VLOOKUP(AC716,TABLAS!$V$18:$W$28,2,FALSE)</f>
        <v>1.1000000000000001</v>
      </c>
      <c r="AE716" s="44"/>
      <c r="AF716" s="44"/>
      <c r="AG716" s="279">
        <f t="shared" si="148"/>
        <v>0</v>
      </c>
      <c r="AH716" s="255">
        <f>IF($AG716&lt;TABLAS!$O$4,TABLAS!$P$4,IF($AG716&lt;TABLAS!$O$5,TABLAS!$P$5,IF($AG716&lt;TABLAS!$O$6,TABLAS!$P$6,IF($AG716&gt;TABLAS!$N$7,TABLAS!$P$7))))</f>
        <v>1</v>
      </c>
      <c r="AI716" s="255">
        <f>VLOOKUP($AH716,TABLAS!$P$4:$R$7,3,FALSE)</f>
        <v>3.4999999999999996E-3</v>
      </c>
      <c r="AJ716" s="255">
        <f>VLOOKUP($AH$3,TABLAS!$P$4:$R$7,2,FALSE)</f>
        <v>0</v>
      </c>
      <c r="AK716" s="280">
        <f t="shared" si="149"/>
        <v>-3.4999999999999996E-3</v>
      </c>
      <c r="AL716" s="44"/>
      <c r="AM716" s="44"/>
      <c r="AN716" s="281">
        <f t="shared" si="150"/>
        <v>0</v>
      </c>
      <c r="AO716" s="44"/>
      <c r="AP716" s="235">
        <f t="shared" si="151"/>
        <v>0</v>
      </c>
      <c r="AQ716" s="44"/>
      <c r="AR716" s="282">
        <f t="shared" si="152"/>
        <v>0</v>
      </c>
      <c r="AS716" s="283">
        <f t="shared" si="153"/>
        <v>0</v>
      </c>
      <c r="AT716" s="44"/>
      <c r="AU716" s="44"/>
      <c r="AV716" s="44"/>
      <c r="AW716" s="44"/>
      <c r="AX716" s="44"/>
      <c r="AY716" s="44"/>
      <c r="AZ716" s="44"/>
      <c r="BA716" s="44"/>
      <c r="BB716" s="44"/>
      <c r="BC716" s="44"/>
      <c r="BD716" s="44"/>
      <c r="BE716" s="44"/>
      <c r="BF716" s="44"/>
      <c r="BG716" s="44"/>
      <c r="BH716" s="44"/>
    </row>
    <row r="717" spans="1:60" ht="35.1" customHeight="1" thickBot="1" x14ac:dyDescent="0.45">
      <c r="A717" s="22">
        <f t="shared" si="154"/>
        <v>715</v>
      </c>
      <c r="B717" s="43">
        <f>Hoja2!B724</f>
        <v>0</v>
      </c>
      <c r="C717" s="38">
        <f>Hoja2!P724</f>
        <v>0</v>
      </c>
      <c r="D717" s="39">
        <f>Hoja2!C724</f>
        <v>0</v>
      </c>
      <c r="E717" s="40">
        <f>Hoja4!J724</f>
        <v>0</v>
      </c>
      <c r="F717" s="40">
        <f>Hoja4!N724</f>
        <v>0</v>
      </c>
      <c r="G717" s="40"/>
      <c r="H717" s="40">
        <f t="shared" si="143"/>
        <v>0</v>
      </c>
      <c r="I717" s="40">
        <f t="shared" si="144"/>
        <v>0</v>
      </c>
      <c r="J717" s="290" t="s">
        <v>209</v>
      </c>
      <c r="K717" s="44"/>
      <c r="L717" s="44"/>
      <c r="M717" s="44"/>
      <c r="N717" s="44"/>
      <c r="O717" s="44"/>
      <c r="P717" s="44"/>
      <c r="Q717" s="44"/>
      <c r="R717" s="44"/>
      <c r="S717" s="262">
        <f t="shared" si="145"/>
        <v>0</v>
      </c>
      <c r="T717" s="266" t="str">
        <f t="shared" si="146"/>
        <v>Economico</v>
      </c>
      <c r="U717">
        <f>VLOOKUP(T717,TABLAS!$J$4:$L$9,3,FALSE)</f>
        <v>1320</v>
      </c>
      <c r="V717">
        <f t="shared" si="155"/>
        <v>2026</v>
      </c>
      <c r="W717" t="str">
        <f>INICIO!$C$28</f>
        <v>2026</v>
      </c>
      <c r="X717" s="268">
        <f t="shared" si="147"/>
        <v>0</v>
      </c>
      <c r="Y717" s="269" t="str">
        <f>IF(X717&lt;TABLAS!$P$18,TABLAS!$Q$18,IF(X717&lt;TABLAS!$P$19,TABLAS!$Q$19,IF(X717&lt;TABLAS!$P$20,TABLAS!$Q$20,IF(X717&lt;TABLAS!$P$21,TABLAS!$Q$21,IF(X717&lt;TABLAS!$P$22,TABLAS!$Q$22,IF(X717&lt;TABLAS!$P$23,TABLAS!$Q$23,IF(X717&lt;TABLAS!$P$24,TABLAS!$Q$24,IF(X717&lt;TABLAS!$P$25,TABLAS!$Q$25,IF(X717&lt;TABLAS!$P$26,TABLAS!$Q$26,IF(X717&lt;TABLAS!$P$27,TABLAS!$Q$27,IF(X717&gt;=TABLAS!$O$28,TABLAS!$Q$28)))))))))))</f>
        <v>0 a 5</v>
      </c>
      <c r="Z717" s="262">
        <f>VLOOKUP(Y717,TABLAS!$J$18:$K$28,2,FALSE)</f>
        <v>1</v>
      </c>
      <c r="AA717" s="274" t="s">
        <v>262</v>
      </c>
      <c r="AB717" s="262">
        <f>VLOOKUP(AA717,TABLAS!$K$34:$L$39,2,FALSE)</f>
        <v>1</v>
      </c>
      <c r="AC717" s="262" t="str">
        <f>INICIO!$C$11</f>
        <v>ZONA 6</v>
      </c>
      <c r="AD717" s="263">
        <f>VLOOKUP(AC717,TABLAS!$V$18:$W$28,2,FALSE)</f>
        <v>1.1000000000000001</v>
      </c>
      <c r="AE717" s="44"/>
      <c r="AF717" s="44"/>
      <c r="AG717" s="279">
        <f t="shared" si="148"/>
        <v>0</v>
      </c>
      <c r="AH717" s="255">
        <f>IF($AG717&lt;TABLAS!$O$4,TABLAS!$P$4,IF($AG717&lt;TABLAS!$O$5,TABLAS!$P$5,IF($AG717&lt;TABLAS!$O$6,TABLAS!$P$6,IF($AG717&gt;TABLAS!$N$7,TABLAS!$P$7))))</f>
        <v>1</v>
      </c>
      <c r="AI717" s="255">
        <f>VLOOKUP($AH717,TABLAS!$P$4:$R$7,3,FALSE)</f>
        <v>3.4999999999999996E-3</v>
      </c>
      <c r="AJ717" s="255">
        <f>VLOOKUP($AH$3,TABLAS!$P$4:$R$7,2,FALSE)</f>
        <v>0</v>
      </c>
      <c r="AK717" s="280">
        <f t="shared" si="149"/>
        <v>-3.4999999999999996E-3</v>
      </c>
      <c r="AL717" s="44"/>
      <c r="AM717" s="44"/>
      <c r="AN717" s="281">
        <f t="shared" si="150"/>
        <v>0</v>
      </c>
      <c r="AO717" s="44"/>
      <c r="AP717" s="235">
        <f t="shared" si="151"/>
        <v>0</v>
      </c>
      <c r="AQ717" s="44"/>
      <c r="AR717" s="282">
        <f t="shared" si="152"/>
        <v>0</v>
      </c>
      <c r="AS717" s="283">
        <f t="shared" si="153"/>
        <v>0</v>
      </c>
      <c r="AT717" s="44"/>
      <c r="AU717" s="44"/>
      <c r="AV717" s="44"/>
      <c r="AW717" s="44"/>
      <c r="AX717" s="44"/>
      <c r="AY717" s="44"/>
      <c r="AZ717" s="44"/>
      <c r="BA717" s="44"/>
      <c r="BB717" s="44"/>
      <c r="BC717" s="44"/>
      <c r="BD717" s="44"/>
      <c r="BE717" s="44"/>
      <c r="BF717" s="44"/>
      <c r="BG717" s="44"/>
      <c r="BH717" s="44"/>
    </row>
    <row r="718" spans="1:60" ht="35.1" customHeight="1" thickBot="1" x14ac:dyDescent="0.45">
      <c r="A718" s="41">
        <f t="shared" si="154"/>
        <v>716</v>
      </c>
      <c r="B718" s="42">
        <f>Hoja2!B725</f>
        <v>0</v>
      </c>
      <c r="C718" s="14">
        <f>Hoja2!P725</f>
        <v>0</v>
      </c>
      <c r="D718" s="16">
        <f>Hoja2!C725</f>
        <v>0</v>
      </c>
      <c r="E718" s="15">
        <f>Hoja4!J725</f>
        <v>0</v>
      </c>
      <c r="F718" s="15">
        <f>Hoja4!N725</f>
        <v>0</v>
      </c>
      <c r="G718" s="15"/>
      <c r="H718" s="15">
        <f t="shared" si="143"/>
        <v>0</v>
      </c>
      <c r="I718" s="15">
        <f t="shared" si="144"/>
        <v>0</v>
      </c>
      <c r="J718" s="289" t="s">
        <v>209</v>
      </c>
      <c r="K718" s="44"/>
      <c r="L718" s="44"/>
      <c r="M718" s="44"/>
      <c r="N718" s="44"/>
      <c r="O718" s="44"/>
      <c r="P718" s="44"/>
      <c r="Q718" s="44"/>
      <c r="R718" s="44"/>
      <c r="S718" s="262">
        <f t="shared" si="145"/>
        <v>0</v>
      </c>
      <c r="T718" s="266" t="str">
        <f t="shared" si="146"/>
        <v>Economico</v>
      </c>
      <c r="U718">
        <f>VLOOKUP(T718,TABLAS!$J$4:$L$9,3,FALSE)</f>
        <v>1320</v>
      </c>
      <c r="V718">
        <f t="shared" si="155"/>
        <v>2026</v>
      </c>
      <c r="W718" t="str">
        <f>INICIO!$C$28</f>
        <v>2026</v>
      </c>
      <c r="X718" s="268">
        <f t="shared" si="147"/>
        <v>0</v>
      </c>
      <c r="Y718" s="269" t="str">
        <f>IF(X718&lt;TABLAS!$P$18,TABLAS!$Q$18,IF(X718&lt;TABLAS!$P$19,TABLAS!$Q$19,IF(X718&lt;TABLAS!$P$20,TABLAS!$Q$20,IF(X718&lt;TABLAS!$P$21,TABLAS!$Q$21,IF(X718&lt;TABLAS!$P$22,TABLAS!$Q$22,IF(X718&lt;TABLAS!$P$23,TABLAS!$Q$23,IF(X718&lt;TABLAS!$P$24,TABLAS!$Q$24,IF(X718&lt;TABLAS!$P$25,TABLAS!$Q$25,IF(X718&lt;TABLAS!$P$26,TABLAS!$Q$26,IF(X718&lt;TABLAS!$P$27,TABLAS!$Q$27,IF(X718&gt;=TABLAS!$O$28,TABLAS!$Q$28)))))))))))</f>
        <v>0 a 5</v>
      </c>
      <c r="Z718" s="262">
        <f>VLOOKUP(Y718,TABLAS!$J$18:$K$28,2,FALSE)</f>
        <v>1</v>
      </c>
      <c r="AA718" s="274" t="s">
        <v>262</v>
      </c>
      <c r="AB718" s="262">
        <f>VLOOKUP(AA718,TABLAS!$K$34:$L$39,2,FALSE)</f>
        <v>1</v>
      </c>
      <c r="AC718" s="262" t="str">
        <f>INICIO!$C$11</f>
        <v>ZONA 6</v>
      </c>
      <c r="AD718" s="263">
        <f>VLOOKUP(AC718,TABLAS!$V$18:$W$28,2,FALSE)</f>
        <v>1.1000000000000001</v>
      </c>
      <c r="AE718" s="44"/>
      <c r="AF718" s="44"/>
      <c r="AG718" s="279">
        <f t="shared" si="148"/>
        <v>0</v>
      </c>
      <c r="AH718" s="255">
        <f>IF($AG718&lt;TABLAS!$O$4,TABLAS!$P$4,IF($AG718&lt;TABLAS!$O$5,TABLAS!$P$5,IF($AG718&lt;TABLAS!$O$6,TABLAS!$P$6,IF($AG718&gt;TABLAS!$N$7,TABLAS!$P$7))))</f>
        <v>1</v>
      </c>
      <c r="AI718" s="255">
        <f>VLOOKUP($AH718,TABLAS!$P$4:$R$7,3,FALSE)</f>
        <v>3.4999999999999996E-3</v>
      </c>
      <c r="AJ718" s="255">
        <f>VLOOKUP($AH$3,TABLAS!$P$4:$R$7,2,FALSE)</f>
        <v>0</v>
      </c>
      <c r="AK718" s="280">
        <f t="shared" si="149"/>
        <v>-3.4999999999999996E-3</v>
      </c>
      <c r="AL718" s="44"/>
      <c r="AM718" s="44"/>
      <c r="AN718" s="281">
        <f t="shared" si="150"/>
        <v>0</v>
      </c>
      <c r="AO718" s="44"/>
      <c r="AP718" s="235">
        <f t="shared" si="151"/>
        <v>0</v>
      </c>
      <c r="AQ718" s="44"/>
      <c r="AR718" s="282">
        <f t="shared" si="152"/>
        <v>0</v>
      </c>
      <c r="AS718" s="283">
        <f t="shared" si="153"/>
        <v>0</v>
      </c>
      <c r="AT718" s="44"/>
      <c r="AU718" s="44"/>
      <c r="AV718" s="44"/>
      <c r="AW718" s="44"/>
      <c r="AX718" s="44"/>
      <c r="AY718" s="44"/>
      <c r="AZ718" s="44"/>
      <c r="BA718" s="44"/>
      <c r="BB718" s="44"/>
      <c r="BC718" s="44"/>
      <c r="BD718" s="44"/>
      <c r="BE718" s="44"/>
      <c r="BF718" s="44"/>
      <c r="BG718" s="44"/>
      <c r="BH718" s="44"/>
    </row>
    <row r="719" spans="1:60" ht="35.1" customHeight="1" thickBot="1" x14ac:dyDescent="0.45">
      <c r="A719" s="41">
        <f t="shared" si="154"/>
        <v>717</v>
      </c>
      <c r="B719" s="42">
        <f>Hoja2!B726</f>
        <v>0</v>
      </c>
      <c r="C719" s="14">
        <f>Hoja2!P726</f>
        <v>0</v>
      </c>
      <c r="D719" s="16">
        <f>Hoja2!C726</f>
        <v>0</v>
      </c>
      <c r="E719" s="15">
        <f>Hoja4!J726</f>
        <v>0</v>
      </c>
      <c r="F719" s="15">
        <f>Hoja4!N726</f>
        <v>0</v>
      </c>
      <c r="G719" s="15"/>
      <c r="H719" s="15">
        <f t="shared" si="143"/>
        <v>0</v>
      </c>
      <c r="I719" s="15">
        <f t="shared" si="144"/>
        <v>0</v>
      </c>
      <c r="J719" s="289" t="s">
        <v>209</v>
      </c>
      <c r="K719" s="44"/>
      <c r="L719" s="44"/>
      <c r="M719" s="44"/>
      <c r="N719" s="44"/>
      <c r="O719" s="44"/>
      <c r="P719" s="44"/>
      <c r="Q719" s="44"/>
      <c r="R719" s="44"/>
      <c r="S719" s="262">
        <f t="shared" si="145"/>
        <v>0</v>
      </c>
      <c r="T719" s="266" t="str">
        <f t="shared" si="146"/>
        <v>Economico</v>
      </c>
      <c r="U719">
        <f>VLOOKUP(T719,TABLAS!$J$4:$L$9,3,FALSE)</f>
        <v>1320</v>
      </c>
      <c r="V719">
        <f t="shared" si="155"/>
        <v>2026</v>
      </c>
      <c r="W719" t="str">
        <f>INICIO!$C$28</f>
        <v>2026</v>
      </c>
      <c r="X719" s="268">
        <f t="shared" si="147"/>
        <v>0</v>
      </c>
      <c r="Y719" s="269" t="str">
        <f>IF(X719&lt;TABLAS!$P$18,TABLAS!$Q$18,IF(X719&lt;TABLAS!$P$19,TABLAS!$Q$19,IF(X719&lt;TABLAS!$P$20,TABLAS!$Q$20,IF(X719&lt;TABLAS!$P$21,TABLAS!$Q$21,IF(X719&lt;TABLAS!$P$22,TABLAS!$Q$22,IF(X719&lt;TABLAS!$P$23,TABLAS!$Q$23,IF(X719&lt;TABLAS!$P$24,TABLAS!$Q$24,IF(X719&lt;TABLAS!$P$25,TABLAS!$Q$25,IF(X719&lt;TABLAS!$P$26,TABLAS!$Q$26,IF(X719&lt;TABLAS!$P$27,TABLAS!$Q$27,IF(X719&gt;=TABLAS!$O$28,TABLAS!$Q$28)))))))))))</f>
        <v>0 a 5</v>
      </c>
      <c r="Z719" s="262">
        <f>VLOOKUP(Y719,TABLAS!$J$18:$K$28,2,FALSE)</f>
        <v>1</v>
      </c>
      <c r="AA719" s="274" t="s">
        <v>262</v>
      </c>
      <c r="AB719" s="262">
        <f>VLOOKUP(AA719,TABLAS!$K$34:$L$39,2,FALSE)</f>
        <v>1</v>
      </c>
      <c r="AC719" s="262" t="str">
        <f>INICIO!$C$11</f>
        <v>ZONA 6</v>
      </c>
      <c r="AD719" s="263">
        <f>VLOOKUP(AC719,TABLAS!$V$18:$W$28,2,FALSE)</f>
        <v>1.1000000000000001</v>
      </c>
      <c r="AE719" s="44"/>
      <c r="AF719" s="44"/>
      <c r="AG719" s="279">
        <f t="shared" si="148"/>
        <v>0</v>
      </c>
      <c r="AH719" s="255">
        <f>IF($AG719&lt;TABLAS!$O$4,TABLAS!$P$4,IF($AG719&lt;TABLAS!$O$5,TABLAS!$P$5,IF($AG719&lt;TABLAS!$O$6,TABLAS!$P$6,IF($AG719&gt;TABLAS!$N$7,TABLAS!$P$7))))</f>
        <v>1</v>
      </c>
      <c r="AI719" s="255">
        <f>VLOOKUP($AH719,TABLAS!$P$4:$R$7,3,FALSE)</f>
        <v>3.4999999999999996E-3</v>
      </c>
      <c r="AJ719" s="255">
        <f>VLOOKUP($AH$3,TABLAS!$P$4:$R$7,2,FALSE)</f>
        <v>0</v>
      </c>
      <c r="AK719" s="280">
        <f t="shared" si="149"/>
        <v>-3.4999999999999996E-3</v>
      </c>
      <c r="AL719" s="44"/>
      <c r="AM719" s="44"/>
      <c r="AN719" s="281">
        <f t="shared" si="150"/>
        <v>0</v>
      </c>
      <c r="AO719" s="44"/>
      <c r="AP719" s="235">
        <f t="shared" si="151"/>
        <v>0</v>
      </c>
      <c r="AQ719" s="44"/>
      <c r="AR719" s="282">
        <f t="shared" si="152"/>
        <v>0</v>
      </c>
      <c r="AS719" s="283">
        <f t="shared" si="153"/>
        <v>0</v>
      </c>
      <c r="AT719" s="44"/>
      <c r="AU719" s="44"/>
      <c r="AV719" s="44"/>
      <c r="AW719" s="44"/>
      <c r="AX719" s="44"/>
      <c r="AY719" s="44"/>
      <c r="AZ719" s="44"/>
      <c r="BA719" s="44"/>
      <c r="BB719" s="44"/>
      <c r="BC719" s="44"/>
      <c r="BD719" s="44"/>
      <c r="BE719" s="44"/>
      <c r="BF719" s="44"/>
      <c r="BG719" s="44"/>
      <c r="BH719" s="44"/>
    </row>
    <row r="720" spans="1:60" ht="35.1" customHeight="1" thickBot="1" x14ac:dyDescent="0.45">
      <c r="A720" s="41">
        <f t="shared" si="154"/>
        <v>718</v>
      </c>
      <c r="B720" s="42">
        <f>Hoja2!B727</f>
        <v>0</v>
      </c>
      <c r="C720" s="14">
        <f>Hoja2!P727</f>
        <v>0</v>
      </c>
      <c r="D720" s="16">
        <f>Hoja2!C727</f>
        <v>0</v>
      </c>
      <c r="E720" s="15">
        <f>Hoja4!J727</f>
        <v>0</v>
      </c>
      <c r="F720" s="15">
        <f>Hoja4!N727</f>
        <v>0</v>
      </c>
      <c r="G720" s="15"/>
      <c r="H720" s="15">
        <f t="shared" si="143"/>
        <v>0</v>
      </c>
      <c r="I720" s="15">
        <f t="shared" si="144"/>
        <v>0</v>
      </c>
      <c r="J720" s="289" t="s">
        <v>209</v>
      </c>
      <c r="K720" s="44"/>
      <c r="L720" s="44"/>
      <c r="M720" s="44"/>
      <c r="N720" s="44"/>
      <c r="O720" s="44"/>
      <c r="P720" s="44"/>
      <c r="Q720" s="44"/>
      <c r="R720" s="44"/>
      <c r="S720" s="262">
        <f t="shared" si="145"/>
        <v>0</v>
      </c>
      <c r="T720" s="266" t="str">
        <f t="shared" si="146"/>
        <v>Economico</v>
      </c>
      <c r="U720">
        <f>VLOOKUP(T720,TABLAS!$J$4:$L$9,3,FALSE)</f>
        <v>1320</v>
      </c>
      <c r="V720">
        <f t="shared" si="155"/>
        <v>2026</v>
      </c>
      <c r="W720" t="str">
        <f>INICIO!$C$28</f>
        <v>2026</v>
      </c>
      <c r="X720" s="268">
        <f t="shared" si="147"/>
        <v>0</v>
      </c>
      <c r="Y720" s="269" t="str">
        <f>IF(X720&lt;TABLAS!$P$18,TABLAS!$Q$18,IF(X720&lt;TABLAS!$P$19,TABLAS!$Q$19,IF(X720&lt;TABLAS!$P$20,TABLAS!$Q$20,IF(X720&lt;TABLAS!$P$21,TABLAS!$Q$21,IF(X720&lt;TABLAS!$P$22,TABLAS!$Q$22,IF(X720&lt;TABLAS!$P$23,TABLAS!$Q$23,IF(X720&lt;TABLAS!$P$24,TABLAS!$Q$24,IF(X720&lt;TABLAS!$P$25,TABLAS!$Q$25,IF(X720&lt;TABLAS!$P$26,TABLAS!$Q$26,IF(X720&lt;TABLAS!$P$27,TABLAS!$Q$27,IF(X720&gt;=TABLAS!$O$28,TABLAS!$Q$28)))))))))))</f>
        <v>0 a 5</v>
      </c>
      <c r="Z720" s="262">
        <f>VLOOKUP(Y720,TABLAS!$J$18:$K$28,2,FALSE)</f>
        <v>1</v>
      </c>
      <c r="AA720" s="274" t="s">
        <v>262</v>
      </c>
      <c r="AB720" s="262">
        <f>VLOOKUP(AA720,TABLAS!$K$34:$L$39,2,FALSE)</f>
        <v>1</v>
      </c>
      <c r="AC720" s="262" t="str">
        <f>INICIO!$C$11</f>
        <v>ZONA 6</v>
      </c>
      <c r="AD720" s="263">
        <f>VLOOKUP(AC720,TABLAS!$V$18:$W$28,2,FALSE)</f>
        <v>1.1000000000000001</v>
      </c>
      <c r="AE720" s="44"/>
      <c r="AF720" s="44"/>
      <c r="AG720" s="279">
        <f t="shared" si="148"/>
        <v>0</v>
      </c>
      <c r="AH720" s="255">
        <f>IF($AG720&lt;TABLAS!$O$4,TABLAS!$P$4,IF($AG720&lt;TABLAS!$O$5,TABLAS!$P$5,IF($AG720&lt;TABLAS!$O$6,TABLAS!$P$6,IF($AG720&gt;TABLAS!$N$7,TABLAS!$P$7))))</f>
        <v>1</v>
      </c>
      <c r="AI720" s="255">
        <f>VLOOKUP($AH720,TABLAS!$P$4:$R$7,3,FALSE)</f>
        <v>3.4999999999999996E-3</v>
      </c>
      <c r="AJ720" s="255">
        <f>VLOOKUP($AH$3,TABLAS!$P$4:$R$7,2,FALSE)</f>
        <v>0</v>
      </c>
      <c r="AK720" s="280">
        <f t="shared" si="149"/>
        <v>-3.4999999999999996E-3</v>
      </c>
      <c r="AL720" s="44"/>
      <c r="AM720" s="44"/>
      <c r="AN720" s="281">
        <f t="shared" si="150"/>
        <v>0</v>
      </c>
      <c r="AO720" s="44"/>
      <c r="AP720" s="235">
        <f t="shared" si="151"/>
        <v>0</v>
      </c>
      <c r="AQ720" s="44"/>
      <c r="AR720" s="282">
        <f t="shared" si="152"/>
        <v>0</v>
      </c>
      <c r="AS720" s="283">
        <f t="shared" si="153"/>
        <v>0</v>
      </c>
      <c r="AT720" s="44"/>
      <c r="AU720" s="44"/>
      <c r="AV720" s="44"/>
      <c r="AW720" s="44"/>
      <c r="AX720" s="44"/>
      <c r="AY720" s="44"/>
      <c r="AZ720" s="44"/>
      <c r="BA720" s="44"/>
      <c r="BB720" s="44"/>
      <c r="BC720" s="44"/>
      <c r="BD720" s="44"/>
      <c r="BE720" s="44"/>
      <c r="BF720" s="44"/>
      <c r="BG720" s="44"/>
      <c r="BH720" s="44"/>
    </row>
    <row r="721" spans="1:60" ht="35.1" customHeight="1" thickBot="1" x14ac:dyDescent="0.45">
      <c r="A721" s="41">
        <f t="shared" si="154"/>
        <v>719</v>
      </c>
      <c r="B721" s="42">
        <f>Hoja2!B728</f>
        <v>0</v>
      </c>
      <c r="C721" s="14">
        <f>Hoja2!P728</f>
        <v>0</v>
      </c>
      <c r="D721" s="16">
        <f>Hoja2!C728</f>
        <v>0</v>
      </c>
      <c r="E721" s="15">
        <f>Hoja4!J728</f>
        <v>0</v>
      </c>
      <c r="F721" s="15">
        <f>Hoja4!N728</f>
        <v>0</v>
      </c>
      <c r="G721" s="15"/>
      <c r="H721" s="15">
        <f t="shared" si="143"/>
        <v>0</v>
      </c>
      <c r="I721" s="15">
        <f t="shared" si="144"/>
        <v>0</v>
      </c>
      <c r="J721" s="289" t="s">
        <v>209</v>
      </c>
      <c r="K721" s="44"/>
      <c r="L721" s="44"/>
      <c r="M721" s="44"/>
      <c r="N721" s="44"/>
      <c r="O721" s="44"/>
      <c r="P721" s="44"/>
      <c r="Q721" s="44"/>
      <c r="R721" s="44"/>
      <c r="S721" s="262">
        <f t="shared" si="145"/>
        <v>0</v>
      </c>
      <c r="T721" s="266" t="str">
        <f t="shared" si="146"/>
        <v>Economico</v>
      </c>
      <c r="U721">
        <f>VLOOKUP(T721,TABLAS!$J$4:$L$9,3,FALSE)</f>
        <v>1320</v>
      </c>
      <c r="V721">
        <f t="shared" si="155"/>
        <v>2026</v>
      </c>
      <c r="W721" t="str">
        <f>INICIO!$C$28</f>
        <v>2026</v>
      </c>
      <c r="X721" s="268">
        <f t="shared" si="147"/>
        <v>0</v>
      </c>
      <c r="Y721" s="269" t="str">
        <f>IF(X721&lt;TABLAS!$P$18,TABLAS!$Q$18,IF(X721&lt;TABLAS!$P$19,TABLAS!$Q$19,IF(X721&lt;TABLAS!$P$20,TABLAS!$Q$20,IF(X721&lt;TABLAS!$P$21,TABLAS!$Q$21,IF(X721&lt;TABLAS!$P$22,TABLAS!$Q$22,IF(X721&lt;TABLAS!$P$23,TABLAS!$Q$23,IF(X721&lt;TABLAS!$P$24,TABLAS!$Q$24,IF(X721&lt;TABLAS!$P$25,TABLAS!$Q$25,IF(X721&lt;TABLAS!$P$26,TABLAS!$Q$26,IF(X721&lt;TABLAS!$P$27,TABLAS!$Q$27,IF(X721&gt;=TABLAS!$O$28,TABLAS!$Q$28)))))))))))</f>
        <v>0 a 5</v>
      </c>
      <c r="Z721" s="262">
        <f>VLOOKUP(Y721,TABLAS!$J$18:$K$28,2,FALSE)</f>
        <v>1</v>
      </c>
      <c r="AA721" s="274" t="s">
        <v>262</v>
      </c>
      <c r="AB721" s="262">
        <f>VLOOKUP(AA721,TABLAS!$K$34:$L$39,2,FALSE)</f>
        <v>1</v>
      </c>
      <c r="AC721" s="262" t="str">
        <f>INICIO!$C$11</f>
        <v>ZONA 6</v>
      </c>
      <c r="AD721" s="263">
        <f>VLOOKUP(AC721,TABLAS!$V$18:$W$28,2,FALSE)</f>
        <v>1.1000000000000001</v>
      </c>
      <c r="AE721" s="44"/>
      <c r="AF721" s="44"/>
      <c r="AG721" s="279">
        <f t="shared" si="148"/>
        <v>0</v>
      </c>
      <c r="AH721" s="255">
        <f>IF($AG721&lt;TABLAS!$O$4,TABLAS!$P$4,IF($AG721&lt;TABLAS!$O$5,TABLAS!$P$5,IF($AG721&lt;TABLAS!$O$6,TABLAS!$P$6,IF($AG721&gt;TABLAS!$N$7,TABLAS!$P$7))))</f>
        <v>1</v>
      </c>
      <c r="AI721" s="255">
        <f>VLOOKUP($AH721,TABLAS!$P$4:$R$7,3,FALSE)</f>
        <v>3.4999999999999996E-3</v>
      </c>
      <c r="AJ721" s="255">
        <f>VLOOKUP($AH$3,TABLAS!$P$4:$R$7,2,FALSE)</f>
        <v>0</v>
      </c>
      <c r="AK721" s="280">
        <f t="shared" si="149"/>
        <v>-3.4999999999999996E-3</v>
      </c>
      <c r="AL721" s="44"/>
      <c r="AM721" s="44"/>
      <c r="AN721" s="281">
        <f t="shared" si="150"/>
        <v>0</v>
      </c>
      <c r="AO721" s="44"/>
      <c r="AP721" s="235">
        <f t="shared" si="151"/>
        <v>0</v>
      </c>
      <c r="AQ721" s="44"/>
      <c r="AR721" s="282">
        <f t="shared" si="152"/>
        <v>0</v>
      </c>
      <c r="AS721" s="283">
        <f t="shared" si="153"/>
        <v>0</v>
      </c>
      <c r="AT721" s="44"/>
      <c r="AU721" s="44"/>
      <c r="AV721" s="44"/>
      <c r="AW721" s="44"/>
      <c r="AX721" s="44"/>
      <c r="AY721" s="44"/>
      <c r="AZ721" s="44"/>
      <c r="BA721" s="44"/>
      <c r="BB721" s="44"/>
      <c r="BC721" s="44"/>
      <c r="BD721" s="44"/>
      <c r="BE721" s="44"/>
      <c r="BF721" s="44"/>
      <c r="BG721" s="44"/>
      <c r="BH721" s="44"/>
    </row>
    <row r="722" spans="1:60" ht="35.1" customHeight="1" thickBot="1" x14ac:dyDescent="0.45">
      <c r="A722" s="22">
        <f t="shared" si="154"/>
        <v>720</v>
      </c>
      <c r="B722" s="43">
        <f>Hoja2!B729</f>
        <v>0</v>
      </c>
      <c r="C722" s="38">
        <f>Hoja2!P729</f>
        <v>0</v>
      </c>
      <c r="D722" s="39">
        <f>Hoja2!C729</f>
        <v>0</v>
      </c>
      <c r="E722" s="40">
        <f>Hoja4!J729</f>
        <v>0</v>
      </c>
      <c r="F722" s="40">
        <f>Hoja4!N729</f>
        <v>0</v>
      </c>
      <c r="G722" s="40"/>
      <c r="H722" s="40">
        <f t="shared" si="143"/>
        <v>0</v>
      </c>
      <c r="I722" s="40">
        <f t="shared" si="144"/>
        <v>0</v>
      </c>
      <c r="J722" s="290" t="s">
        <v>209</v>
      </c>
      <c r="K722" s="44"/>
      <c r="L722" s="44"/>
      <c r="M722" s="44"/>
      <c r="N722" s="44"/>
      <c r="O722" s="44"/>
      <c r="P722" s="44"/>
      <c r="Q722" s="44"/>
      <c r="R722" s="44"/>
      <c r="S722" s="262">
        <f t="shared" si="145"/>
        <v>0</v>
      </c>
      <c r="T722" s="266" t="str">
        <f t="shared" si="146"/>
        <v>Economico</v>
      </c>
      <c r="U722">
        <f>VLOOKUP(T722,TABLAS!$J$4:$L$9,3,FALSE)</f>
        <v>1320</v>
      </c>
      <c r="V722">
        <f t="shared" si="155"/>
        <v>2026</v>
      </c>
      <c r="W722" t="str">
        <f>INICIO!$C$28</f>
        <v>2026</v>
      </c>
      <c r="X722" s="268">
        <f t="shared" si="147"/>
        <v>0</v>
      </c>
      <c r="Y722" s="269" t="str">
        <f>IF(X722&lt;TABLAS!$P$18,TABLAS!$Q$18,IF(X722&lt;TABLAS!$P$19,TABLAS!$Q$19,IF(X722&lt;TABLAS!$P$20,TABLAS!$Q$20,IF(X722&lt;TABLAS!$P$21,TABLAS!$Q$21,IF(X722&lt;TABLAS!$P$22,TABLAS!$Q$22,IF(X722&lt;TABLAS!$P$23,TABLAS!$Q$23,IF(X722&lt;TABLAS!$P$24,TABLAS!$Q$24,IF(X722&lt;TABLAS!$P$25,TABLAS!$Q$25,IF(X722&lt;TABLAS!$P$26,TABLAS!$Q$26,IF(X722&lt;TABLAS!$P$27,TABLAS!$Q$27,IF(X722&gt;=TABLAS!$O$28,TABLAS!$Q$28)))))))))))</f>
        <v>0 a 5</v>
      </c>
      <c r="Z722" s="262">
        <f>VLOOKUP(Y722,TABLAS!$J$18:$K$28,2,FALSE)</f>
        <v>1</v>
      </c>
      <c r="AA722" s="274" t="s">
        <v>262</v>
      </c>
      <c r="AB722" s="262">
        <f>VLOOKUP(AA722,TABLAS!$K$34:$L$39,2,FALSE)</f>
        <v>1</v>
      </c>
      <c r="AC722" s="262" t="str">
        <f>INICIO!$C$11</f>
        <v>ZONA 6</v>
      </c>
      <c r="AD722" s="263">
        <f>VLOOKUP(AC722,TABLAS!$V$18:$W$28,2,FALSE)</f>
        <v>1.1000000000000001</v>
      </c>
      <c r="AE722" s="44"/>
      <c r="AF722" s="44"/>
      <c r="AG722" s="279">
        <f t="shared" si="148"/>
        <v>0</v>
      </c>
      <c r="AH722" s="255">
        <f>IF($AG722&lt;TABLAS!$O$4,TABLAS!$P$4,IF($AG722&lt;TABLAS!$O$5,TABLAS!$P$5,IF($AG722&lt;TABLAS!$O$6,TABLAS!$P$6,IF($AG722&gt;TABLAS!$N$7,TABLAS!$P$7))))</f>
        <v>1</v>
      </c>
      <c r="AI722" s="255">
        <f>VLOOKUP($AH722,TABLAS!$P$4:$R$7,3,FALSE)</f>
        <v>3.4999999999999996E-3</v>
      </c>
      <c r="AJ722" s="255">
        <f>VLOOKUP($AH$3,TABLAS!$P$4:$R$7,2,FALSE)</f>
        <v>0</v>
      </c>
      <c r="AK722" s="280">
        <f t="shared" si="149"/>
        <v>-3.4999999999999996E-3</v>
      </c>
      <c r="AL722" s="44"/>
      <c r="AM722" s="44"/>
      <c r="AN722" s="281">
        <f t="shared" si="150"/>
        <v>0</v>
      </c>
      <c r="AO722" s="44"/>
      <c r="AP722" s="235">
        <f t="shared" si="151"/>
        <v>0</v>
      </c>
      <c r="AQ722" s="44"/>
      <c r="AR722" s="282">
        <f t="shared" si="152"/>
        <v>0</v>
      </c>
      <c r="AS722" s="283">
        <f t="shared" si="153"/>
        <v>0</v>
      </c>
      <c r="AT722" s="44"/>
      <c r="AU722" s="44"/>
      <c r="AV722" s="44"/>
      <c r="AW722" s="44"/>
      <c r="AX722" s="44"/>
      <c r="AY722" s="44"/>
      <c r="AZ722" s="44"/>
      <c r="BA722" s="44"/>
      <c r="BB722" s="44"/>
      <c r="BC722" s="44"/>
      <c r="BD722" s="44"/>
      <c r="BE722" s="44"/>
      <c r="BF722" s="44"/>
      <c r="BG722" s="44"/>
      <c r="BH722" s="44"/>
    </row>
    <row r="723" spans="1:60" ht="35.1" customHeight="1" thickBot="1" x14ac:dyDescent="0.45">
      <c r="A723" s="41">
        <f t="shared" si="154"/>
        <v>721</v>
      </c>
      <c r="B723" s="42">
        <f>Hoja2!B730</f>
        <v>0</v>
      </c>
      <c r="C723" s="14">
        <f>Hoja2!P730</f>
        <v>0</v>
      </c>
      <c r="D723" s="16">
        <f>Hoja2!C730</f>
        <v>0</v>
      </c>
      <c r="E723" s="15">
        <f>Hoja4!J730</f>
        <v>0</v>
      </c>
      <c r="F723" s="15">
        <f>Hoja4!N730</f>
        <v>0</v>
      </c>
      <c r="G723" s="15"/>
      <c r="H723" s="15">
        <f t="shared" si="143"/>
        <v>0</v>
      </c>
      <c r="I723" s="15">
        <f t="shared" si="144"/>
        <v>0</v>
      </c>
      <c r="J723" s="289" t="s">
        <v>209</v>
      </c>
      <c r="K723" s="44"/>
      <c r="L723" s="44"/>
      <c r="M723" s="44"/>
      <c r="N723" s="44"/>
      <c r="O723" s="44"/>
      <c r="P723" s="44"/>
      <c r="Q723" s="44"/>
      <c r="R723" s="44"/>
      <c r="S723" s="262">
        <f t="shared" si="145"/>
        <v>0</v>
      </c>
      <c r="T723" s="266" t="str">
        <f t="shared" si="146"/>
        <v>Economico</v>
      </c>
      <c r="U723">
        <f>VLOOKUP(T723,TABLAS!$J$4:$L$9,3,FALSE)</f>
        <v>1320</v>
      </c>
      <c r="V723">
        <f t="shared" si="155"/>
        <v>2026</v>
      </c>
      <c r="W723" t="str">
        <f>INICIO!$C$28</f>
        <v>2026</v>
      </c>
      <c r="X723" s="268">
        <f t="shared" si="147"/>
        <v>0</v>
      </c>
      <c r="Y723" s="269" t="str">
        <f>IF(X723&lt;TABLAS!$P$18,TABLAS!$Q$18,IF(X723&lt;TABLAS!$P$19,TABLAS!$Q$19,IF(X723&lt;TABLAS!$P$20,TABLAS!$Q$20,IF(X723&lt;TABLAS!$P$21,TABLAS!$Q$21,IF(X723&lt;TABLAS!$P$22,TABLAS!$Q$22,IF(X723&lt;TABLAS!$P$23,TABLAS!$Q$23,IF(X723&lt;TABLAS!$P$24,TABLAS!$Q$24,IF(X723&lt;TABLAS!$P$25,TABLAS!$Q$25,IF(X723&lt;TABLAS!$P$26,TABLAS!$Q$26,IF(X723&lt;TABLAS!$P$27,TABLAS!$Q$27,IF(X723&gt;=TABLAS!$O$28,TABLAS!$Q$28)))))))))))</f>
        <v>0 a 5</v>
      </c>
      <c r="Z723" s="262">
        <f>VLOOKUP(Y723,TABLAS!$J$18:$K$28,2,FALSE)</f>
        <v>1</v>
      </c>
      <c r="AA723" s="274" t="s">
        <v>262</v>
      </c>
      <c r="AB723" s="262">
        <f>VLOOKUP(AA723,TABLAS!$K$34:$L$39,2,FALSE)</f>
        <v>1</v>
      </c>
      <c r="AC723" s="262" t="str">
        <f>INICIO!$C$11</f>
        <v>ZONA 6</v>
      </c>
      <c r="AD723" s="263">
        <f>VLOOKUP(AC723,TABLAS!$V$18:$W$28,2,FALSE)</f>
        <v>1.1000000000000001</v>
      </c>
      <c r="AE723" s="44"/>
      <c r="AF723" s="44"/>
      <c r="AG723" s="279">
        <f t="shared" si="148"/>
        <v>0</v>
      </c>
      <c r="AH723" s="255">
        <f>IF($AG723&lt;TABLAS!$O$4,TABLAS!$P$4,IF($AG723&lt;TABLAS!$O$5,TABLAS!$P$5,IF($AG723&lt;TABLAS!$O$6,TABLAS!$P$6,IF($AG723&gt;TABLAS!$N$7,TABLAS!$P$7))))</f>
        <v>1</v>
      </c>
      <c r="AI723" s="255">
        <f>VLOOKUP($AH723,TABLAS!$P$4:$R$7,3,FALSE)</f>
        <v>3.4999999999999996E-3</v>
      </c>
      <c r="AJ723" s="255">
        <f>VLOOKUP($AH$3,TABLAS!$P$4:$R$7,2,FALSE)</f>
        <v>0</v>
      </c>
      <c r="AK723" s="280">
        <f t="shared" si="149"/>
        <v>-3.4999999999999996E-3</v>
      </c>
      <c r="AL723" s="44"/>
      <c r="AM723" s="44"/>
      <c r="AN723" s="281">
        <f t="shared" si="150"/>
        <v>0</v>
      </c>
      <c r="AO723" s="44"/>
      <c r="AP723" s="235">
        <f t="shared" si="151"/>
        <v>0</v>
      </c>
      <c r="AQ723" s="44"/>
      <c r="AR723" s="282">
        <f t="shared" si="152"/>
        <v>0</v>
      </c>
      <c r="AS723" s="283">
        <f t="shared" si="153"/>
        <v>0</v>
      </c>
      <c r="AT723" s="44"/>
      <c r="AU723" s="44"/>
      <c r="AV723" s="44"/>
      <c r="AW723" s="44"/>
      <c r="AX723" s="44"/>
      <c r="AY723" s="44"/>
      <c r="AZ723" s="44"/>
      <c r="BA723" s="44"/>
      <c r="BB723" s="44"/>
      <c r="BC723" s="44"/>
      <c r="BD723" s="44"/>
      <c r="BE723" s="44"/>
      <c r="BF723" s="44"/>
      <c r="BG723" s="44"/>
      <c r="BH723" s="44"/>
    </row>
    <row r="724" spans="1:60" ht="35.1" customHeight="1" thickBot="1" x14ac:dyDescent="0.45">
      <c r="A724" s="41">
        <f t="shared" si="154"/>
        <v>722</v>
      </c>
      <c r="B724" s="42">
        <f>Hoja2!B731</f>
        <v>0</v>
      </c>
      <c r="C724" s="14">
        <f>Hoja2!P731</f>
        <v>0</v>
      </c>
      <c r="D724" s="16">
        <f>Hoja2!C731</f>
        <v>0</v>
      </c>
      <c r="E724" s="15">
        <f>Hoja4!J731</f>
        <v>0</v>
      </c>
      <c r="F724" s="15">
        <f>Hoja4!N731</f>
        <v>0</v>
      </c>
      <c r="G724" s="15"/>
      <c r="H724" s="15">
        <f t="shared" si="143"/>
        <v>0</v>
      </c>
      <c r="I724" s="15">
        <f t="shared" si="144"/>
        <v>0</v>
      </c>
      <c r="J724" s="289" t="s">
        <v>209</v>
      </c>
      <c r="K724" s="44"/>
      <c r="L724" s="44"/>
      <c r="M724" s="44"/>
      <c r="N724" s="44"/>
      <c r="O724" s="44"/>
      <c r="P724" s="44"/>
      <c r="Q724" s="44"/>
      <c r="R724" s="44"/>
      <c r="S724" s="262">
        <f t="shared" si="145"/>
        <v>0</v>
      </c>
      <c r="T724" s="266" t="str">
        <f t="shared" si="146"/>
        <v>Economico</v>
      </c>
      <c r="U724">
        <f>VLOOKUP(T724,TABLAS!$J$4:$L$9,3,FALSE)</f>
        <v>1320</v>
      </c>
      <c r="V724">
        <f t="shared" si="155"/>
        <v>2026</v>
      </c>
      <c r="W724" t="str">
        <f>INICIO!$C$28</f>
        <v>2026</v>
      </c>
      <c r="X724" s="268">
        <f t="shared" si="147"/>
        <v>0</v>
      </c>
      <c r="Y724" s="269" t="str">
        <f>IF(X724&lt;TABLAS!$P$18,TABLAS!$Q$18,IF(X724&lt;TABLAS!$P$19,TABLAS!$Q$19,IF(X724&lt;TABLAS!$P$20,TABLAS!$Q$20,IF(X724&lt;TABLAS!$P$21,TABLAS!$Q$21,IF(X724&lt;TABLAS!$P$22,TABLAS!$Q$22,IF(X724&lt;TABLAS!$P$23,TABLAS!$Q$23,IF(X724&lt;TABLAS!$P$24,TABLAS!$Q$24,IF(X724&lt;TABLAS!$P$25,TABLAS!$Q$25,IF(X724&lt;TABLAS!$P$26,TABLAS!$Q$26,IF(X724&lt;TABLAS!$P$27,TABLAS!$Q$27,IF(X724&gt;=TABLAS!$O$28,TABLAS!$Q$28)))))))))))</f>
        <v>0 a 5</v>
      </c>
      <c r="Z724" s="262">
        <f>VLOOKUP(Y724,TABLAS!$J$18:$K$28,2,FALSE)</f>
        <v>1</v>
      </c>
      <c r="AA724" s="274" t="s">
        <v>262</v>
      </c>
      <c r="AB724" s="262">
        <f>VLOOKUP(AA724,TABLAS!$K$34:$L$39,2,FALSE)</f>
        <v>1</v>
      </c>
      <c r="AC724" s="262" t="str">
        <f>INICIO!$C$11</f>
        <v>ZONA 6</v>
      </c>
      <c r="AD724" s="263">
        <f>VLOOKUP(AC724,TABLAS!$V$18:$W$28,2,FALSE)</f>
        <v>1.1000000000000001</v>
      </c>
      <c r="AE724" s="44"/>
      <c r="AF724" s="44"/>
      <c r="AG724" s="279">
        <f t="shared" si="148"/>
        <v>0</v>
      </c>
      <c r="AH724" s="255">
        <f>IF($AG724&lt;TABLAS!$O$4,TABLAS!$P$4,IF($AG724&lt;TABLAS!$O$5,TABLAS!$P$5,IF($AG724&lt;TABLAS!$O$6,TABLAS!$P$6,IF($AG724&gt;TABLAS!$N$7,TABLAS!$P$7))))</f>
        <v>1</v>
      </c>
      <c r="AI724" s="255">
        <f>VLOOKUP($AH724,TABLAS!$P$4:$R$7,3,FALSE)</f>
        <v>3.4999999999999996E-3</v>
      </c>
      <c r="AJ724" s="255">
        <f>VLOOKUP($AH$3,TABLAS!$P$4:$R$7,2,FALSE)</f>
        <v>0</v>
      </c>
      <c r="AK724" s="280">
        <f t="shared" si="149"/>
        <v>-3.4999999999999996E-3</v>
      </c>
      <c r="AL724" s="44"/>
      <c r="AM724" s="44"/>
      <c r="AN724" s="281">
        <f t="shared" si="150"/>
        <v>0</v>
      </c>
      <c r="AO724" s="44"/>
      <c r="AP724" s="235">
        <f t="shared" si="151"/>
        <v>0</v>
      </c>
      <c r="AQ724" s="44"/>
      <c r="AR724" s="282">
        <f t="shared" si="152"/>
        <v>0</v>
      </c>
      <c r="AS724" s="283">
        <f t="shared" si="153"/>
        <v>0</v>
      </c>
      <c r="AT724" s="44"/>
      <c r="AU724" s="44"/>
      <c r="AV724" s="44"/>
      <c r="AW724" s="44"/>
      <c r="AX724" s="44"/>
      <c r="AY724" s="44"/>
      <c r="AZ724" s="44"/>
      <c r="BA724" s="44"/>
      <c r="BB724" s="44"/>
      <c r="BC724" s="44"/>
      <c r="BD724" s="44"/>
      <c r="BE724" s="44"/>
      <c r="BF724" s="44"/>
      <c r="BG724" s="44"/>
      <c r="BH724" s="44"/>
    </row>
    <row r="725" spans="1:60" ht="35.1" customHeight="1" thickBot="1" x14ac:dyDescent="0.45">
      <c r="A725" s="41">
        <f t="shared" si="154"/>
        <v>723</v>
      </c>
      <c r="B725" s="42">
        <f>Hoja2!B732</f>
        <v>0</v>
      </c>
      <c r="C725" s="14">
        <f>Hoja2!P732</f>
        <v>0</v>
      </c>
      <c r="D725" s="16">
        <f>Hoja2!C732</f>
        <v>0</v>
      </c>
      <c r="E725" s="15">
        <f>Hoja4!J732</f>
        <v>0</v>
      </c>
      <c r="F725" s="15">
        <f>Hoja4!N732</f>
        <v>0</v>
      </c>
      <c r="G725" s="15"/>
      <c r="H725" s="15">
        <f t="shared" si="143"/>
        <v>0</v>
      </c>
      <c r="I725" s="15">
        <f t="shared" si="144"/>
        <v>0</v>
      </c>
      <c r="J725" s="289" t="s">
        <v>209</v>
      </c>
      <c r="K725" s="44"/>
      <c r="L725" s="44"/>
      <c r="M725" s="44"/>
      <c r="N725" s="44"/>
      <c r="O725" s="44"/>
      <c r="P725" s="44"/>
      <c r="Q725" s="44"/>
      <c r="R725" s="44"/>
      <c r="S725" s="262">
        <f t="shared" si="145"/>
        <v>0</v>
      </c>
      <c r="T725" s="266" t="str">
        <f t="shared" si="146"/>
        <v>Economico</v>
      </c>
      <c r="U725">
        <f>VLOOKUP(T725,TABLAS!$J$4:$L$9,3,FALSE)</f>
        <v>1320</v>
      </c>
      <c r="V725">
        <f t="shared" si="155"/>
        <v>2026</v>
      </c>
      <c r="W725" t="str">
        <f>INICIO!$C$28</f>
        <v>2026</v>
      </c>
      <c r="X725" s="268">
        <f t="shared" si="147"/>
        <v>0</v>
      </c>
      <c r="Y725" s="269" t="str">
        <f>IF(X725&lt;TABLAS!$P$18,TABLAS!$Q$18,IF(X725&lt;TABLAS!$P$19,TABLAS!$Q$19,IF(X725&lt;TABLAS!$P$20,TABLAS!$Q$20,IF(X725&lt;TABLAS!$P$21,TABLAS!$Q$21,IF(X725&lt;TABLAS!$P$22,TABLAS!$Q$22,IF(X725&lt;TABLAS!$P$23,TABLAS!$Q$23,IF(X725&lt;TABLAS!$P$24,TABLAS!$Q$24,IF(X725&lt;TABLAS!$P$25,TABLAS!$Q$25,IF(X725&lt;TABLAS!$P$26,TABLAS!$Q$26,IF(X725&lt;TABLAS!$P$27,TABLAS!$Q$27,IF(X725&gt;=TABLAS!$O$28,TABLAS!$Q$28)))))))))))</f>
        <v>0 a 5</v>
      </c>
      <c r="Z725" s="262">
        <f>VLOOKUP(Y725,TABLAS!$J$18:$K$28,2,FALSE)</f>
        <v>1</v>
      </c>
      <c r="AA725" s="274" t="s">
        <v>262</v>
      </c>
      <c r="AB725" s="262">
        <f>VLOOKUP(AA725,TABLAS!$K$34:$L$39,2,FALSE)</f>
        <v>1</v>
      </c>
      <c r="AC725" s="262" t="str">
        <f>INICIO!$C$11</f>
        <v>ZONA 6</v>
      </c>
      <c r="AD725" s="263">
        <f>VLOOKUP(AC725,TABLAS!$V$18:$W$28,2,FALSE)</f>
        <v>1.1000000000000001</v>
      </c>
      <c r="AE725" s="44"/>
      <c r="AF725" s="44"/>
      <c r="AG725" s="279">
        <f t="shared" si="148"/>
        <v>0</v>
      </c>
      <c r="AH725" s="255">
        <f>IF($AG725&lt;TABLAS!$O$4,TABLAS!$P$4,IF($AG725&lt;TABLAS!$O$5,TABLAS!$P$5,IF($AG725&lt;TABLAS!$O$6,TABLAS!$P$6,IF($AG725&gt;TABLAS!$N$7,TABLAS!$P$7))))</f>
        <v>1</v>
      </c>
      <c r="AI725" s="255">
        <f>VLOOKUP($AH725,TABLAS!$P$4:$R$7,3,FALSE)</f>
        <v>3.4999999999999996E-3</v>
      </c>
      <c r="AJ725" s="255">
        <f>VLOOKUP($AH$3,TABLAS!$P$4:$R$7,2,FALSE)</f>
        <v>0</v>
      </c>
      <c r="AK725" s="280">
        <f t="shared" si="149"/>
        <v>-3.4999999999999996E-3</v>
      </c>
      <c r="AL725" s="44"/>
      <c r="AM725" s="44"/>
      <c r="AN725" s="281">
        <f t="shared" si="150"/>
        <v>0</v>
      </c>
      <c r="AO725" s="44"/>
      <c r="AP725" s="235">
        <f t="shared" si="151"/>
        <v>0</v>
      </c>
      <c r="AQ725" s="44"/>
      <c r="AR725" s="282">
        <f t="shared" si="152"/>
        <v>0</v>
      </c>
      <c r="AS725" s="283">
        <f t="shared" si="153"/>
        <v>0</v>
      </c>
      <c r="AT725" s="44"/>
      <c r="AU725" s="44"/>
      <c r="AV725" s="44"/>
      <c r="AW725" s="44"/>
      <c r="AX725" s="44"/>
      <c r="AY725" s="44"/>
      <c r="AZ725" s="44"/>
      <c r="BA725" s="44"/>
      <c r="BB725" s="44"/>
      <c r="BC725" s="44"/>
      <c r="BD725" s="44"/>
      <c r="BE725" s="44"/>
      <c r="BF725" s="44"/>
      <c r="BG725" s="44"/>
      <c r="BH725" s="44"/>
    </row>
    <row r="726" spans="1:60" ht="35.1" customHeight="1" thickBot="1" x14ac:dyDescent="0.45">
      <c r="A726" s="41">
        <f t="shared" si="154"/>
        <v>724</v>
      </c>
      <c r="B726" s="42">
        <f>Hoja2!B733</f>
        <v>0</v>
      </c>
      <c r="C726" s="14">
        <f>Hoja2!P733</f>
        <v>0</v>
      </c>
      <c r="D726" s="16">
        <f>Hoja2!C733</f>
        <v>0</v>
      </c>
      <c r="E726" s="15">
        <f>Hoja4!J733</f>
        <v>0</v>
      </c>
      <c r="F726" s="15">
        <f>Hoja4!N733</f>
        <v>0</v>
      </c>
      <c r="G726" s="15"/>
      <c r="H726" s="15">
        <f t="shared" si="143"/>
        <v>0</v>
      </c>
      <c r="I726" s="15">
        <f t="shared" si="144"/>
        <v>0</v>
      </c>
      <c r="J726" s="289" t="s">
        <v>209</v>
      </c>
      <c r="K726" s="44"/>
      <c r="L726" s="44"/>
      <c r="M726" s="44"/>
      <c r="N726" s="44"/>
      <c r="O726" s="44"/>
      <c r="P726" s="44"/>
      <c r="Q726" s="44"/>
      <c r="R726" s="44"/>
      <c r="S726" s="262">
        <f t="shared" si="145"/>
        <v>0</v>
      </c>
      <c r="T726" s="266" t="str">
        <f t="shared" si="146"/>
        <v>Economico</v>
      </c>
      <c r="U726">
        <f>VLOOKUP(T726,TABLAS!$J$4:$L$9,3,FALSE)</f>
        <v>1320</v>
      </c>
      <c r="V726">
        <f t="shared" si="155"/>
        <v>2026</v>
      </c>
      <c r="W726" t="str">
        <f>INICIO!$C$28</f>
        <v>2026</v>
      </c>
      <c r="X726" s="268">
        <f t="shared" si="147"/>
        <v>0</v>
      </c>
      <c r="Y726" s="269" t="str">
        <f>IF(X726&lt;TABLAS!$P$18,TABLAS!$Q$18,IF(X726&lt;TABLAS!$P$19,TABLAS!$Q$19,IF(X726&lt;TABLAS!$P$20,TABLAS!$Q$20,IF(X726&lt;TABLAS!$P$21,TABLAS!$Q$21,IF(X726&lt;TABLAS!$P$22,TABLAS!$Q$22,IF(X726&lt;TABLAS!$P$23,TABLAS!$Q$23,IF(X726&lt;TABLAS!$P$24,TABLAS!$Q$24,IF(X726&lt;TABLAS!$P$25,TABLAS!$Q$25,IF(X726&lt;TABLAS!$P$26,TABLAS!$Q$26,IF(X726&lt;TABLAS!$P$27,TABLAS!$Q$27,IF(X726&gt;=TABLAS!$O$28,TABLAS!$Q$28)))))))))))</f>
        <v>0 a 5</v>
      </c>
      <c r="Z726" s="262">
        <f>VLOOKUP(Y726,TABLAS!$J$18:$K$28,2,FALSE)</f>
        <v>1</v>
      </c>
      <c r="AA726" s="274" t="s">
        <v>262</v>
      </c>
      <c r="AB726" s="262">
        <f>VLOOKUP(AA726,TABLAS!$K$34:$L$39,2,FALSE)</f>
        <v>1</v>
      </c>
      <c r="AC726" s="262" t="str">
        <f>INICIO!$C$11</f>
        <v>ZONA 6</v>
      </c>
      <c r="AD726" s="263">
        <f>VLOOKUP(AC726,TABLAS!$V$18:$W$28,2,FALSE)</f>
        <v>1.1000000000000001</v>
      </c>
      <c r="AE726" s="44"/>
      <c r="AF726" s="44"/>
      <c r="AG726" s="279">
        <f t="shared" si="148"/>
        <v>0</v>
      </c>
      <c r="AH726" s="255">
        <f>IF($AG726&lt;TABLAS!$O$4,TABLAS!$P$4,IF($AG726&lt;TABLAS!$O$5,TABLAS!$P$5,IF($AG726&lt;TABLAS!$O$6,TABLAS!$P$6,IF($AG726&gt;TABLAS!$N$7,TABLAS!$P$7))))</f>
        <v>1</v>
      </c>
      <c r="AI726" s="255">
        <f>VLOOKUP($AH726,TABLAS!$P$4:$R$7,3,FALSE)</f>
        <v>3.4999999999999996E-3</v>
      </c>
      <c r="AJ726" s="255">
        <f>VLOOKUP($AH$3,TABLAS!$P$4:$R$7,2,FALSE)</f>
        <v>0</v>
      </c>
      <c r="AK726" s="280">
        <f t="shared" si="149"/>
        <v>-3.4999999999999996E-3</v>
      </c>
      <c r="AL726" s="44"/>
      <c r="AM726" s="44"/>
      <c r="AN726" s="281">
        <f t="shared" si="150"/>
        <v>0</v>
      </c>
      <c r="AO726" s="44"/>
      <c r="AP726" s="235">
        <f t="shared" si="151"/>
        <v>0</v>
      </c>
      <c r="AQ726" s="44"/>
      <c r="AR726" s="282">
        <f t="shared" si="152"/>
        <v>0</v>
      </c>
      <c r="AS726" s="283">
        <f t="shared" si="153"/>
        <v>0</v>
      </c>
      <c r="AT726" s="44"/>
      <c r="AU726" s="44"/>
      <c r="AV726" s="44"/>
      <c r="AW726" s="44"/>
      <c r="AX726" s="44"/>
      <c r="AY726" s="44"/>
      <c r="AZ726" s="44"/>
      <c r="BA726" s="44"/>
      <c r="BB726" s="44"/>
      <c r="BC726" s="44"/>
      <c r="BD726" s="44"/>
      <c r="BE726" s="44"/>
      <c r="BF726" s="44"/>
      <c r="BG726" s="44"/>
      <c r="BH726" s="44"/>
    </row>
    <row r="727" spans="1:60" ht="35.1" customHeight="1" thickBot="1" x14ac:dyDescent="0.45">
      <c r="A727" s="22">
        <f t="shared" si="154"/>
        <v>725</v>
      </c>
      <c r="B727" s="43">
        <f>Hoja2!B734</f>
        <v>0</v>
      </c>
      <c r="C727" s="38">
        <f>Hoja2!P734</f>
        <v>0</v>
      </c>
      <c r="D727" s="39">
        <f>Hoja2!C734</f>
        <v>0</v>
      </c>
      <c r="E727" s="40">
        <f>Hoja4!J734</f>
        <v>0</v>
      </c>
      <c r="F727" s="40">
        <f>Hoja4!N734</f>
        <v>0</v>
      </c>
      <c r="G727" s="40"/>
      <c r="H727" s="40">
        <f t="shared" si="143"/>
        <v>0</v>
      </c>
      <c r="I727" s="40">
        <f t="shared" si="144"/>
        <v>0</v>
      </c>
      <c r="J727" s="290" t="s">
        <v>209</v>
      </c>
      <c r="K727" s="44"/>
      <c r="L727" s="44"/>
      <c r="M727" s="44"/>
      <c r="N727" s="44"/>
      <c r="O727" s="44"/>
      <c r="P727" s="44"/>
      <c r="Q727" s="44"/>
      <c r="R727" s="44"/>
      <c r="S727" s="262">
        <f t="shared" si="145"/>
        <v>0</v>
      </c>
      <c r="T727" s="266" t="str">
        <f t="shared" si="146"/>
        <v>Economico</v>
      </c>
      <c r="U727">
        <f>VLOOKUP(T727,TABLAS!$J$4:$L$9,3,FALSE)</f>
        <v>1320</v>
      </c>
      <c r="V727">
        <f t="shared" si="155"/>
        <v>2026</v>
      </c>
      <c r="W727" t="str">
        <f>INICIO!$C$28</f>
        <v>2026</v>
      </c>
      <c r="X727" s="268">
        <f t="shared" si="147"/>
        <v>0</v>
      </c>
      <c r="Y727" s="269" t="str">
        <f>IF(X727&lt;TABLAS!$P$18,TABLAS!$Q$18,IF(X727&lt;TABLAS!$P$19,TABLAS!$Q$19,IF(X727&lt;TABLAS!$P$20,TABLAS!$Q$20,IF(X727&lt;TABLAS!$P$21,TABLAS!$Q$21,IF(X727&lt;TABLAS!$P$22,TABLAS!$Q$22,IF(X727&lt;TABLAS!$P$23,TABLAS!$Q$23,IF(X727&lt;TABLAS!$P$24,TABLAS!$Q$24,IF(X727&lt;TABLAS!$P$25,TABLAS!$Q$25,IF(X727&lt;TABLAS!$P$26,TABLAS!$Q$26,IF(X727&lt;TABLAS!$P$27,TABLAS!$Q$27,IF(X727&gt;=TABLAS!$O$28,TABLAS!$Q$28)))))))))))</f>
        <v>0 a 5</v>
      </c>
      <c r="Z727" s="262">
        <f>VLOOKUP(Y727,TABLAS!$J$18:$K$28,2,FALSE)</f>
        <v>1</v>
      </c>
      <c r="AA727" s="274" t="s">
        <v>262</v>
      </c>
      <c r="AB727" s="262">
        <f>VLOOKUP(AA727,TABLAS!$K$34:$L$39,2,FALSE)</f>
        <v>1</v>
      </c>
      <c r="AC727" s="262" t="str">
        <f>INICIO!$C$11</f>
        <v>ZONA 6</v>
      </c>
      <c r="AD727" s="263">
        <f>VLOOKUP(AC727,TABLAS!$V$18:$W$28,2,FALSE)</f>
        <v>1.1000000000000001</v>
      </c>
      <c r="AE727" s="44"/>
      <c r="AF727" s="44"/>
      <c r="AG727" s="279">
        <f t="shared" si="148"/>
        <v>0</v>
      </c>
      <c r="AH727" s="255">
        <f>IF($AG727&lt;TABLAS!$O$4,TABLAS!$P$4,IF($AG727&lt;TABLAS!$O$5,TABLAS!$P$5,IF($AG727&lt;TABLAS!$O$6,TABLAS!$P$6,IF($AG727&gt;TABLAS!$N$7,TABLAS!$P$7))))</f>
        <v>1</v>
      </c>
      <c r="AI727" s="255">
        <f>VLOOKUP($AH727,TABLAS!$P$4:$R$7,3,FALSE)</f>
        <v>3.4999999999999996E-3</v>
      </c>
      <c r="AJ727" s="255">
        <f>VLOOKUP($AH$3,TABLAS!$P$4:$R$7,2,FALSE)</f>
        <v>0</v>
      </c>
      <c r="AK727" s="280">
        <f t="shared" si="149"/>
        <v>-3.4999999999999996E-3</v>
      </c>
      <c r="AL727" s="44"/>
      <c r="AM727" s="44"/>
      <c r="AN727" s="281">
        <f t="shared" si="150"/>
        <v>0</v>
      </c>
      <c r="AO727" s="44"/>
      <c r="AP727" s="235">
        <f t="shared" si="151"/>
        <v>0</v>
      </c>
      <c r="AQ727" s="44"/>
      <c r="AR727" s="282">
        <f t="shared" si="152"/>
        <v>0</v>
      </c>
      <c r="AS727" s="283">
        <f t="shared" si="153"/>
        <v>0</v>
      </c>
      <c r="AT727" s="44"/>
      <c r="AU727" s="44"/>
      <c r="AV727" s="44"/>
      <c r="AW727" s="44"/>
      <c r="AX727" s="44"/>
      <c r="AY727" s="44"/>
      <c r="AZ727" s="44"/>
      <c r="BA727" s="44"/>
      <c r="BB727" s="44"/>
      <c r="BC727" s="44"/>
      <c r="BD727" s="44"/>
      <c r="BE727" s="44"/>
      <c r="BF727" s="44"/>
      <c r="BG727" s="44"/>
      <c r="BH727" s="44"/>
    </row>
    <row r="728" spans="1:60" ht="35.1" customHeight="1" thickBot="1" x14ac:dyDescent="0.45">
      <c r="A728" s="41">
        <f t="shared" si="154"/>
        <v>726</v>
      </c>
      <c r="B728" s="42">
        <f>Hoja2!B735</f>
        <v>0</v>
      </c>
      <c r="C728" s="14">
        <f>Hoja2!P735</f>
        <v>0</v>
      </c>
      <c r="D728" s="16">
        <f>Hoja2!C735</f>
        <v>0</v>
      </c>
      <c r="E728" s="15">
        <f>Hoja4!J735</f>
        <v>0</v>
      </c>
      <c r="F728" s="15">
        <f>Hoja4!N735</f>
        <v>0</v>
      </c>
      <c r="G728" s="15"/>
      <c r="H728" s="15">
        <f t="shared" si="143"/>
        <v>0</v>
      </c>
      <c r="I728" s="15">
        <f t="shared" si="144"/>
        <v>0</v>
      </c>
      <c r="J728" s="289" t="s">
        <v>209</v>
      </c>
      <c r="K728" s="44"/>
      <c r="L728" s="44"/>
      <c r="M728" s="44"/>
      <c r="N728" s="44"/>
      <c r="O728" s="44"/>
      <c r="P728" s="44"/>
      <c r="Q728" s="44"/>
      <c r="R728" s="44"/>
      <c r="S728" s="262">
        <f t="shared" si="145"/>
        <v>0</v>
      </c>
      <c r="T728" s="266" t="str">
        <f t="shared" si="146"/>
        <v>Economico</v>
      </c>
      <c r="U728">
        <f>VLOOKUP(T728,TABLAS!$J$4:$L$9,3,FALSE)</f>
        <v>1320</v>
      </c>
      <c r="V728">
        <f t="shared" si="155"/>
        <v>2026</v>
      </c>
      <c r="W728" t="str">
        <f>INICIO!$C$28</f>
        <v>2026</v>
      </c>
      <c r="X728" s="268">
        <f t="shared" si="147"/>
        <v>0</v>
      </c>
      <c r="Y728" s="269" t="str">
        <f>IF(X728&lt;TABLAS!$P$18,TABLAS!$Q$18,IF(X728&lt;TABLAS!$P$19,TABLAS!$Q$19,IF(X728&lt;TABLAS!$P$20,TABLAS!$Q$20,IF(X728&lt;TABLAS!$P$21,TABLAS!$Q$21,IF(X728&lt;TABLAS!$P$22,TABLAS!$Q$22,IF(X728&lt;TABLAS!$P$23,TABLAS!$Q$23,IF(X728&lt;TABLAS!$P$24,TABLAS!$Q$24,IF(X728&lt;TABLAS!$P$25,TABLAS!$Q$25,IF(X728&lt;TABLAS!$P$26,TABLAS!$Q$26,IF(X728&lt;TABLAS!$P$27,TABLAS!$Q$27,IF(X728&gt;=TABLAS!$O$28,TABLAS!$Q$28)))))))))))</f>
        <v>0 a 5</v>
      </c>
      <c r="Z728" s="262">
        <f>VLOOKUP(Y728,TABLAS!$J$18:$K$28,2,FALSE)</f>
        <v>1</v>
      </c>
      <c r="AA728" s="274" t="s">
        <v>262</v>
      </c>
      <c r="AB728" s="262">
        <f>VLOOKUP(AA728,TABLAS!$K$34:$L$39,2,FALSE)</f>
        <v>1</v>
      </c>
      <c r="AC728" s="262" t="str">
        <f>INICIO!$C$11</f>
        <v>ZONA 6</v>
      </c>
      <c r="AD728" s="263">
        <f>VLOOKUP(AC728,TABLAS!$V$18:$W$28,2,FALSE)</f>
        <v>1.1000000000000001</v>
      </c>
      <c r="AE728" s="44"/>
      <c r="AF728" s="44"/>
      <c r="AG728" s="279">
        <f t="shared" si="148"/>
        <v>0</v>
      </c>
      <c r="AH728" s="255">
        <f>IF($AG728&lt;TABLAS!$O$4,TABLAS!$P$4,IF($AG728&lt;TABLAS!$O$5,TABLAS!$P$5,IF($AG728&lt;TABLAS!$O$6,TABLAS!$P$6,IF($AG728&gt;TABLAS!$N$7,TABLAS!$P$7))))</f>
        <v>1</v>
      </c>
      <c r="AI728" s="255">
        <f>VLOOKUP($AH728,TABLAS!$P$4:$R$7,3,FALSE)</f>
        <v>3.4999999999999996E-3</v>
      </c>
      <c r="AJ728" s="255">
        <f>VLOOKUP($AH$3,TABLAS!$P$4:$R$7,2,FALSE)</f>
        <v>0</v>
      </c>
      <c r="AK728" s="280">
        <f t="shared" si="149"/>
        <v>-3.4999999999999996E-3</v>
      </c>
      <c r="AL728" s="44"/>
      <c r="AM728" s="44"/>
      <c r="AN728" s="281">
        <f t="shared" si="150"/>
        <v>0</v>
      </c>
      <c r="AO728" s="44"/>
      <c r="AP728" s="235">
        <f t="shared" si="151"/>
        <v>0</v>
      </c>
      <c r="AQ728" s="44"/>
      <c r="AR728" s="282">
        <f t="shared" si="152"/>
        <v>0</v>
      </c>
      <c r="AS728" s="283">
        <f t="shared" si="153"/>
        <v>0</v>
      </c>
      <c r="AT728" s="44"/>
      <c r="AU728" s="44"/>
      <c r="AV728" s="44"/>
      <c r="AW728" s="44"/>
      <c r="AX728" s="44"/>
      <c r="AY728" s="44"/>
      <c r="AZ728" s="44"/>
      <c r="BA728" s="44"/>
      <c r="BB728" s="44"/>
      <c r="BC728" s="44"/>
      <c r="BD728" s="44"/>
      <c r="BE728" s="44"/>
      <c r="BF728" s="44"/>
      <c r="BG728" s="44"/>
      <c r="BH728" s="44"/>
    </row>
    <row r="729" spans="1:60" ht="35.1" customHeight="1" thickBot="1" x14ac:dyDescent="0.45">
      <c r="A729" s="41">
        <f t="shared" si="154"/>
        <v>727</v>
      </c>
      <c r="B729" s="42">
        <f>Hoja2!B736</f>
        <v>0</v>
      </c>
      <c r="C729" s="14">
        <f>Hoja2!P736</f>
        <v>0</v>
      </c>
      <c r="D729" s="16">
        <f>Hoja2!C736</f>
        <v>0</v>
      </c>
      <c r="E729" s="15">
        <f>Hoja4!J736</f>
        <v>0</v>
      </c>
      <c r="F729" s="15">
        <f>Hoja4!N736</f>
        <v>0</v>
      </c>
      <c r="G729" s="15"/>
      <c r="H729" s="15">
        <f t="shared" si="143"/>
        <v>0</v>
      </c>
      <c r="I729" s="15">
        <f t="shared" si="144"/>
        <v>0</v>
      </c>
      <c r="J729" s="289" t="s">
        <v>209</v>
      </c>
      <c r="K729" s="44"/>
      <c r="L729" s="44"/>
      <c r="M729" s="44"/>
      <c r="N729" s="44"/>
      <c r="O729" s="44"/>
      <c r="P729" s="44"/>
      <c r="Q729" s="44"/>
      <c r="R729" s="44"/>
      <c r="S729" s="262">
        <f t="shared" si="145"/>
        <v>0</v>
      </c>
      <c r="T729" s="266" t="str">
        <f t="shared" si="146"/>
        <v>Economico</v>
      </c>
      <c r="U729">
        <f>VLOOKUP(T729,TABLAS!$J$4:$L$9,3,FALSE)</f>
        <v>1320</v>
      </c>
      <c r="V729">
        <f t="shared" si="155"/>
        <v>2026</v>
      </c>
      <c r="W729" t="str">
        <f>INICIO!$C$28</f>
        <v>2026</v>
      </c>
      <c r="X729" s="268">
        <f t="shared" si="147"/>
        <v>0</v>
      </c>
      <c r="Y729" s="269" t="str">
        <f>IF(X729&lt;TABLAS!$P$18,TABLAS!$Q$18,IF(X729&lt;TABLAS!$P$19,TABLAS!$Q$19,IF(X729&lt;TABLAS!$P$20,TABLAS!$Q$20,IF(X729&lt;TABLAS!$P$21,TABLAS!$Q$21,IF(X729&lt;TABLAS!$P$22,TABLAS!$Q$22,IF(X729&lt;TABLAS!$P$23,TABLAS!$Q$23,IF(X729&lt;TABLAS!$P$24,TABLAS!$Q$24,IF(X729&lt;TABLAS!$P$25,TABLAS!$Q$25,IF(X729&lt;TABLAS!$P$26,TABLAS!$Q$26,IF(X729&lt;TABLAS!$P$27,TABLAS!$Q$27,IF(X729&gt;=TABLAS!$O$28,TABLAS!$Q$28)))))))))))</f>
        <v>0 a 5</v>
      </c>
      <c r="Z729" s="262">
        <f>VLOOKUP(Y729,TABLAS!$J$18:$K$28,2,FALSE)</f>
        <v>1</v>
      </c>
      <c r="AA729" s="274" t="s">
        <v>262</v>
      </c>
      <c r="AB729" s="262">
        <f>VLOOKUP(AA729,TABLAS!$K$34:$L$39,2,FALSE)</f>
        <v>1</v>
      </c>
      <c r="AC729" s="262" t="str">
        <f>INICIO!$C$11</f>
        <v>ZONA 6</v>
      </c>
      <c r="AD729" s="263">
        <f>VLOOKUP(AC729,TABLAS!$V$18:$W$28,2,FALSE)</f>
        <v>1.1000000000000001</v>
      </c>
      <c r="AE729" s="44"/>
      <c r="AF729" s="44"/>
      <c r="AG729" s="279">
        <f t="shared" si="148"/>
        <v>0</v>
      </c>
      <c r="AH729" s="255">
        <f>IF($AG729&lt;TABLAS!$O$4,TABLAS!$P$4,IF($AG729&lt;TABLAS!$O$5,TABLAS!$P$5,IF($AG729&lt;TABLAS!$O$6,TABLAS!$P$6,IF($AG729&gt;TABLAS!$N$7,TABLAS!$P$7))))</f>
        <v>1</v>
      </c>
      <c r="AI729" s="255">
        <f>VLOOKUP($AH729,TABLAS!$P$4:$R$7,3,FALSE)</f>
        <v>3.4999999999999996E-3</v>
      </c>
      <c r="AJ729" s="255">
        <f>VLOOKUP($AH$3,TABLAS!$P$4:$R$7,2,FALSE)</f>
        <v>0</v>
      </c>
      <c r="AK729" s="280">
        <f t="shared" si="149"/>
        <v>-3.4999999999999996E-3</v>
      </c>
      <c r="AL729" s="44"/>
      <c r="AM729" s="44"/>
      <c r="AN729" s="281">
        <f t="shared" si="150"/>
        <v>0</v>
      </c>
      <c r="AO729" s="44"/>
      <c r="AP729" s="235">
        <f t="shared" si="151"/>
        <v>0</v>
      </c>
      <c r="AQ729" s="44"/>
      <c r="AR729" s="282">
        <f t="shared" si="152"/>
        <v>0</v>
      </c>
      <c r="AS729" s="283">
        <f t="shared" si="153"/>
        <v>0</v>
      </c>
      <c r="AT729" s="44"/>
      <c r="AU729" s="44"/>
      <c r="AV729" s="44"/>
      <c r="AW729" s="44"/>
      <c r="AX729" s="44"/>
      <c r="AY729" s="44"/>
      <c r="AZ729" s="44"/>
      <c r="BA729" s="44"/>
      <c r="BB729" s="44"/>
      <c r="BC729" s="44"/>
      <c r="BD729" s="44"/>
      <c r="BE729" s="44"/>
      <c r="BF729" s="44"/>
      <c r="BG729" s="44"/>
      <c r="BH729" s="44"/>
    </row>
    <row r="730" spans="1:60" ht="35.1" customHeight="1" thickBot="1" x14ac:dyDescent="0.45">
      <c r="A730" s="41">
        <f t="shared" si="154"/>
        <v>728</v>
      </c>
      <c r="B730" s="42">
        <f>Hoja2!B737</f>
        <v>0</v>
      </c>
      <c r="C730" s="14">
        <f>Hoja2!P737</f>
        <v>0</v>
      </c>
      <c r="D730" s="16">
        <f>Hoja2!C737</f>
        <v>0</v>
      </c>
      <c r="E730" s="15">
        <f>Hoja4!J737</f>
        <v>0</v>
      </c>
      <c r="F730" s="15">
        <f>Hoja4!N737</f>
        <v>0</v>
      </c>
      <c r="G730" s="15"/>
      <c r="H730" s="15">
        <f t="shared" si="143"/>
        <v>0</v>
      </c>
      <c r="I730" s="15">
        <f t="shared" si="144"/>
        <v>0</v>
      </c>
      <c r="J730" s="289" t="s">
        <v>209</v>
      </c>
      <c r="K730" s="44"/>
      <c r="L730" s="44"/>
      <c r="M730" s="44"/>
      <c r="N730" s="44"/>
      <c r="O730" s="44"/>
      <c r="P730" s="44"/>
      <c r="Q730" s="44"/>
      <c r="R730" s="44"/>
      <c r="S730" s="262">
        <f t="shared" si="145"/>
        <v>0</v>
      </c>
      <c r="T730" s="266" t="str">
        <f t="shared" si="146"/>
        <v>Economico</v>
      </c>
      <c r="U730">
        <f>VLOOKUP(T730,TABLAS!$J$4:$L$9,3,FALSE)</f>
        <v>1320</v>
      </c>
      <c r="V730">
        <f t="shared" si="155"/>
        <v>2026</v>
      </c>
      <c r="W730" t="str">
        <f>INICIO!$C$28</f>
        <v>2026</v>
      </c>
      <c r="X730" s="268">
        <f t="shared" si="147"/>
        <v>0</v>
      </c>
      <c r="Y730" s="269" t="str">
        <f>IF(X730&lt;TABLAS!$P$18,TABLAS!$Q$18,IF(X730&lt;TABLAS!$P$19,TABLAS!$Q$19,IF(X730&lt;TABLAS!$P$20,TABLAS!$Q$20,IF(X730&lt;TABLAS!$P$21,TABLAS!$Q$21,IF(X730&lt;TABLAS!$P$22,TABLAS!$Q$22,IF(X730&lt;TABLAS!$P$23,TABLAS!$Q$23,IF(X730&lt;TABLAS!$P$24,TABLAS!$Q$24,IF(X730&lt;TABLAS!$P$25,TABLAS!$Q$25,IF(X730&lt;TABLAS!$P$26,TABLAS!$Q$26,IF(X730&lt;TABLAS!$P$27,TABLAS!$Q$27,IF(X730&gt;=TABLAS!$O$28,TABLAS!$Q$28)))))))))))</f>
        <v>0 a 5</v>
      </c>
      <c r="Z730" s="262">
        <f>VLOOKUP(Y730,TABLAS!$J$18:$K$28,2,FALSE)</f>
        <v>1</v>
      </c>
      <c r="AA730" s="274" t="s">
        <v>262</v>
      </c>
      <c r="AB730" s="262">
        <f>VLOOKUP(AA730,TABLAS!$K$34:$L$39,2,FALSE)</f>
        <v>1</v>
      </c>
      <c r="AC730" s="262" t="str">
        <f>INICIO!$C$11</f>
        <v>ZONA 6</v>
      </c>
      <c r="AD730" s="263">
        <f>VLOOKUP(AC730,TABLAS!$V$18:$W$28,2,FALSE)</f>
        <v>1.1000000000000001</v>
      </c>
      <c r="AE730" s="44"/>
      <c r="AF730" s="44"/>
      <c r="AG730" s="279">
        <f t="shared" si="148"/>
        <v>0</v>
      </c>
      <c r="AH730" s="255">
        <f>IF($AG730&lt;TABLAS!$O$4,TABLAS!$P$4,IF($AG730&lt;TABLAS!$O$5,TABLAS!$P$5,IF($AG730&lt;TABLAS!$O$6,TABLAS!$P$6,IF($AG730&gt;TABLAS!$N$7,TABLAS!$P$7))))</f>
        <v>1</v>
      </c>
      <c r="AI730" s="255">
        <f>VLOOKUP($AH730,TABLAS!$P$4:$R$7,3,FALSE)</f>
        <v>3.4999999999999996E-3</v>
      </c>
      <c r="AJ730" s="255">
        <f>VLOOKUP($AH$3,TABLAS!$P$4:$R$7,2,FALSE)</f>
        <v>0</v>
      </c>
      <c r="AK730" s="280">
        <f t="shared" si="149"/>
        <v>-3.4999999999999996E-3</v>
      </c>
      <c r="AL730" s="44"/>
      <c r="AM730" s="44"/>
      <c r="AN730" s="281">
        <f t="shared" si="150"/>
        <v>0</v>
      </c>
      <c r="AO730" s="44"/>
      <c r="AP730" s="235">
        <f t="shared" si="151"/>
        <v>0</v>
      </c>
      <c r="AQ730" s="44"/>
      <c r="AR730" s="282">
        <f t="shared" si="152"/>
        <v>0</v>
      </c>
      <c r="AS730" s="283">
        <f t="shared" si="153"/>
        <v>0</v>
      </c>
      <c r="AT730" s="44"/>
      <c r="AU730" s="44"/>
      <c r="AV730" s="44"/>
      <c r="AW730" s="44"/>
      <c r="AX730" s="44"/>
      <c r="AY730" s="44"/>
      <c r="AZ730" s="44"/>
      <c r="BA730" s="44"/>
      <c r="BB730" s="44"/>
      <c r="BC730" s="44"/>
      <c r="BD730" s="44"/>
      <c r="BE730" s="44"/>
      <c r="BF730" s="44"/>
      <c r="BG730" s="44"/>
      <c r="BH730" s="44"/>
    </row>
    <row r="731" spans="1:60" ht="35.1" customHeight="1" thickBot="1" x14ac:dyDescent="0.45">
      <c r="A731" s="41">
        <f t="shared" si="154"/>
        <v>729</v>
      </c>
      <c r="B731" s="42">
        <f>Hoja2!B738</f>
        <v>0</v>
      </c>
      <c r="C731" s="14">
        <f>Hoja2!P738</f>
        <v>0</v>
      </c>
      <c r="D731" s="16">
        <f>Hoja2!C738</f>
        <v>0</v>
      </c>
      <c r="E731" s="15">
        <f>Hoja4!J738</f>
        <v>0</v>
      </c>
      <c r="F731" s="15">
        <f>Hoja4!N738</f>
        <v>0</v>
      </c>
      <c r="G731" s="15"/>
      <c r="H731" s="15">
        <f t="shared" si="143"/>
        <v>0</v>
      </c>
      <c r="I731" s="15">
        <f t="shared" si="144"/>
        <v>0</v>
      </c>
      <c r="J731" s="289" t="s">
        <v>209</v>
      </c>
      <c r="K731" s="44"/>
      <c r="L731" s="44"/>
      <c r="M731" s="44"/>
      <c r="N731" s="44"/>
      <c r="O731" s="44"/>
      <c r="P731" s="44"/>
      <c r="Q731" s="44"/>
      <c r="R731" s="44"/>
      <c r="S731" s="262">
        <f t="shared" si="145"/>
        <v>0</v>
      </c>
      <c r="T731" s="266" t="str">
        <f t="shared" si="146"/>
        <v>Economico</v>
      </c>
      <c r="U731">
        <f>VLOOKUP(T731,TABLAS!$J$4:$L$9,3,FALSE)</f>
        <v>1320</v>
      </c>
      <c r="V731">
        <f t="shared" si="155"/>
        <v>2026</v>
      </c>
      <c r="W731" t="str">
        <f>INICIO!$C$28</f>
        <v>2026</v>
      </c>
      <c r="X731" s="268">
        <f t="shared" si="147"/>
        <v>0</v>
      </c>
      <c r="Y731" s="269" t="str">
        <f>IF(X731&lt;TABLAS!$P$18,TABLAS!$Q$18,IF(X731&lt;TABLAS!$P$19,TABLAS!$Q$19,IF(X731&lt;TABLAS!$P$20,TABLAS!$Q$20,IF(X731&lt;TABLAS!$P$21,TABLAS!$Q$21,IF(X731&lt;TABLAS!$P$22,TABLAS!$Q$22,IF(X731&lt;TABLAS!$P$23,TABLAS!$Q$23,IF(X731&lt;TABLAS!$P$24,TABLAS!$Q$24,IF(X731&lt;TABLAS!$P$25,TABLAS!$Q$25,IF(X731&lt;TABLAS!$P$26,TABLAS!$Q$26,IF(X731&lt;TABLAS!$P$27,TABLAS!$Q$27,IF(X731&gt;=TABLAS!$O$28,TABLAS!$Q$28)))))))))))</f>
        <v>0 a 5</v>
      </c>
      <c r="Z731" s="262">
        <f>VLOOKUP(Y731,TABLAS!$J$18:$K$28,2,FALSE)</f>
        <v>1</v>
      </c>
      <c r="AA731" s="274" t="s">
        <v>262</v>
      </c>
      <c r="AB731" s="262">
        <f>VLOOKUP(AA731,TABLAS!$K$34:$L$39,2,FALSE)</f>
        <v>1</v>
      </c>
      <c r="AC731" s="262" t="str">
        <f>INICIO!$C$11</f>
        <v>ZONA 6</v>
      </c>
      <c r="AD731" s="263">
        <f>VLOOKUP(AC731,TABLAS!$V$18:$W$28,2,FALSE)</f>
        <v>1.1000000000000001</v>
      </c>
      <c r="AE731" s="44"/>
      <c r="AF731" s="44"/>
      <c r="AG731" s="279">
        <f t="shared" si="148"/>
        <v>0</v>
      </c>
      <c r="AH731" s="255">
        <f>IF($AG731&lt;TABLAS!$O$4,TABLAS!$P$4,IF($AG731&lt;TABLAS!$O$5,TABLAS!$P$5,IF($AG731&lt;TABLAS!$O$6,TABLAS!$P$6,IF($AG731&gt;TABLAS!$N$7,TABLAS!$P$7))))</f>
        <v>1</v>
      </c>
      <c r="AI731" s="255">
        <f>VLOOKUP($AH731,TABLAS!$P$4:$R$7,3,FALSE)</f>
        <v>3.4999999999999996E-3</v>
      </c>
      <c r="AJ731" s="255">
        <f>VLOOKUP($AH$3,TABLAS!$P$4:$R$7,2,FALSE)</f>
        <v>0</v>
      </c>
      <c r="AK731" s="280">
        <f t="shared" si="149"/>
        <v>-3.4999999999999996E-3</v>
      </c>
      <c r="AL731" s="44"/>
      <c r="AM731" s="44"/>
      <c r="AN731" s="281">
        <f t="shared" si="150"/>
        <v>0</v>
      </c>
      <c r="AO731" s="44"/>
      <c r="AP731" s="235">
        <f t="shared" si="151"/>
        <v>0</v>
      </c>
      <c r="AQ731" s="44"/>
      <c r="AR731" s="282">
        <f t="shared" si="152"/>
        <v>0</v>
      </c>
      <c r="AS731" s="283">
        <f t="shared" si="153"/>
        <v>0</v>
      </c>
      <c r="AT731" s="44"/>
      <c r="AU731" s="44"/>
      <c r="AV731" s="44"/>
      <c r="AW731" s="44"/>
      <c r="AX731" s="44"/>
      <c r="AY731" s="44"/>
      <c r="AZ731" s="44"/>
      <c r="BA731" s="44"/>
      <c r="BB731" s="44"/>
      <c r="BC731" s="44"/>
      <c r="BD731" s="44"/>
      <c r="BE731" s="44"/>
      <c r="BF731" s="44"/>
      <c r="BG731" s="44"/>
      <c r="BH731" s="44"/>
    </row>
    <row r="732" spans="1:60" ht="35.1" customHeight="1" thickBot="1" x14ac:dyDescent="0.45">
      <c r="A732" s="22">
        <f t="shared" si="154"/>
        <v>730</v>
      </c>
      <c r="B732" s="43">
        <f>Hoja2!B739</f>
        <v>0</v>
      </c>
      <c r="C732" s="38">
        <f>Hoja2!P739</f>
        <v>0</v>
      </c>
      <c r="D732" s="39">
        <f>Hoja2!C739</f>
        <v>0</v>
      </c>
      <c r="E732" s="40">
        <f>Hoja4!J739</f>
        <v>0</v>
      </c>
      <c r="F732" s="40">
        <f>Hoja4!N739</f>
        <v>0</v>
      </c>
      <c r="G732" s="40"/>
      <c r="H732" s="40">
        <f t="shared" si="143"/>
        <v>0</v>
      </c>
      <c r="I732" s="40">
        <f t="shared" si="144"/>
        <v>0</v>
      </c>
      <c r="J732" s="290" t="s">
        <v>209</v>
      </c>
      <c r="K732" s="44"/>
      <c r="L732" s="44"/>
      <c r="M732" s="44"/>
      <c r="N732" s="44"/>
      <c r="O732" s="44"/>
      <c r="P732" s="44"/>
      <c r="Q732" s="44"/>
      <c r="R732" s="44"/>
      <c r="S732" s="262">
        <f t="shared" si="145"/>
        <v>0</v>
      </c>
      <c r="T732" s="266" t="str">
        <f t="shared" si="146"/>
        <v>Economico</v>
      </c>
      <c r="U732">
        <f>VLOOKUP(T732,TABLAS!$J$4:$L$9,3,FALSE)</f>
        <v>1320</v>
      </c>
      <c r="V732">
        <f t="shared" si="155"/>
        <v>2026</v>
      </c>
      <c r="W732" t="str">
        <f>INICIO!$C$28</f>
        <v>2026</v>
      </c>
      <c r="X732" s="268">
        <f t="shared" si="147"/>
        <v>0</v>
      </c>
      <c r="Y732" s="269" t="str">
        <f>IF(X732&lt;TABLAS!$P$18,TABLAS!$Q$18,IF(X732&lt;TABLAS!$P$19,TABLAS!$Q$19,IF(X732&lt;TABLAS!$P$20,TABLAS!$Q$20,IF(X732&lt;TABLAS!$P$21,TABLAS!$Q$21,IF(X732&lt;TABLAS!$P$22,TABLAS!$Q$22,IF(X732&lt;TABLAS!$P$23,TABLAS!$Q$23,IF(X732&lt;TABLAS!$P$24,TABLAS!$Q$24,IF(X732&lt;TABLAS!$P$25,TABLAS!$Q$25,IF(X732&lt;TABLAS!$P$26,TABLAS!$Q$26,IF(X732&lt;TABLAS!$P$27,TABLAS!$Q$27,IF(X732&gt;=TABLAS!$O$28,TABLAS!$Q$28)))))))))))</f>
        <v>0 a 5</v>
      </c>
      <c r="Z732" s="262">
        <f>VLOOKUP(Y732,TABLAS!$J$18:$K$28,2,FALSE)</f>
        <v>1</v>
      </c>
      <c r="AA732" s="274" t="s">
        <v>262</v>
      </c>
      <c r="AB732" s="262">
        <f>VLOOKUP(AA732,TABLAS!$K$34:$L$39,2,FALSE)</f>
        <v>1</v>
      </c>
      <c r="AC732" s="262" t="str">
        <f>INICIO!$C$11</f>
        <v>ZONA 6</v>
      </c>
      <c r="AD732" s="263">
        <f>VLOOKUP(AC732,TABLAS!$V$18:$W$28,2,FALSE)</f>
        <v>1.1000000000000001</v>
      </c>
      <c r="AE732" s="44"/>
      <c r="AF732" s="44"/>
      <c r="AG732" s="279">
        <f t="shared" si="148"/>
        <v>0</v>
      </c>
      <c r="AH732" s="255">
        <f>IF($AG732&lt;TABLAS!$O$4,TABLAS!$P$4,IF($AG732&lt;TABLAS!$O$5,TABLAS!$P$5,IF($AG732&lt;TABLAS!$O$6,TABLAS!$P$6,IF($AG732&gt;TABLAS!$N$7,TABLAS!$P$7))))</f>
        <v>1</v>
      </c>
      <c r="AI732" s="255">
        <f>VLOOKUP($AH732,TABLAS!$P$4:$R$7,3,FALSE)</f>
        <v>3.4999999999999996E-3</v>
      </c>
      <c r="AJ732" s="255">
        <f>VLOOKUP($AH$3,TABLAS!$P$4:$R$7,2,FALSE)</f>
        <v>0</v>
      </c>
      <c r="AK732" s="280">
        <f t="shared" si="149"/>
        <v>-3.4999999999999996E-3</v>
      </c>
      <c r="AL732" s="44"/>
      <c r="AM732" s="44"/>
      <c r="AN732" s="281">
        <f t="shared" si="150"/>
        <v>0</v>
      </c>
      <c r="AO732" s="44"/>
      <c r="AP732" s="235">
        <f t="shared" si="151"/>
        <v>0</v>
      </c>
      <c r="AQ732" s="44"/>
      <c r="AR732" s="282">
        <f t="shared" si="152"/>
        <v>0</v>
      </c>
      <c r="AS732" s="283">
        <f t="shared" si="153"/>
        <v>0</v>
      </c>
      <c r="AT732" s="44"/>
      <c r="AU732" s="44"/>
      <c r="AV732" s="44"/>
      <c r="AW732" s="44"/>
      <c r="AX732" s="44"/>
      <c r="AY732" s="44"/>
      <c r="AZ732" s="44"/>
      <c r="BA732" s="44"/>
      <c r="BB732" s="44"/>
      <c r="BC732" s="44"/>
      <c r="BD732" s="44"/>
      <c r="BE732" s="44"/>
      <c r="BF732" s="44"/>
      <c r="BG732" s="44"/>
      <c r="BH732" s="44"/>
    </row>
    <row r="733" spans="1:60" ht="35.1" customHeight="1" thickBot="1" x14ac:dyDescent="0.45">
      <c r="A733" s="41">
        <f t="shared" si="154"/>
        <v>731</v>
      </c>
      <c r="B733" s="42">
        <f>Hoja2!B740</f>
        <v>0</v>
      </c>
      <c r="C733" s="14">
        <f>Hoja2!P740</f>
        <v>0</v>
      </c>
      <c r="D733" s="16">
        <f>Hoja2!C740</f>
        <v>0</v>
      </c>
      <c r="E733" s="15">
        <f>Hoja4!J740</f>
        <v>0</v>
      </c>
      <c r="F733" s="15">
        <f>Hoja4!N740</f>
        <v>0</v>
      </c>
      <c r="G733" s="15"/>
      <c r="H733" s="15">
        <f t="shared" si="143"/>
        <v>0</v>
      </c>
      <c r="I733" s="15">
        <f t="shared" si="144"/>
        <v>0</v>
      </c>
      <c r="J733" s="289" t="s">
        <v>209</v>
      </c>
      <c r="K733" s="44"/>
      <c r="L733" s="44"/>
      <c r="M733" s="44"/>
      <c r="N733" s="44"/>
      <c r="O733" s="44"/>
      <c r="P733" s="44"/>
      <c r="Q733" s="44"/>
      <c r="R733" s="44"/>
      <c r="S733" s="262">
        <f t="shared" si="145"/>
        <v>0</v>
      </c>
      <c r="T733" s="266" t="str">
        <f t="shared" si="146"/>
        <v>Economico</v>
      </c>
      <c r="U733">
        <f>VLOOKUP(T733,TABLAS!$J$4:$L$9,3,FALSE)</f>
        <v>1320</v>
      </c>
      <c r="V733">
        <f t="shared" si="155"/>
        <v>2026</v>
      </c>
      <c r="W733" t="str">
        <f>INICIO!$C$28</f>
        <v>2026</v>
      </c>
      <c r="X733" s="268">
        <f t="shared" si="147"/>
        <v>0</v>
      </c>
      <c r="Y733" s="269" t="str">
        <f>IF(X733&lt;TABLAS!$P$18,TABLAS!$Q$18,IF(X733&lt;TABLAS!$P$19,TABLAS!$Q$19,IF(X733&lt;TABLAS!$P$20,TABLAS!$Q$20,IF(X733&lt;TABLAS!$P$21,TABLAS!$Q$21,IF(X733&lt;TABLAS!$P$22,TABLAS!$Q$22,IF(X733&lt;TABLAS!$P$23,TABLAS!$Q$23,IF(X733&lt;TABLAS!$P$24,TABLAS!$Q$24,IF(X733&lt;TABLAS!$P$25,TABLAS!$Q$25,IF(X733&lt;TABLAS!$P$26,TABLAS!$Q$26,IF(X733&lt;TABLAS!$P$27,TABLAS!$Q$27,IF(X733&gt;=TABLAS!$O$28,TABLAS!$Q$28)))))))))))</f>
        <v>0 a 5</v>
      </c>
      <c r="Z733" s="262">
        <f>VLOOKUP(Y733,TABLAS!$J$18:$K$28,2,FALSE)</f>
        <v>1</v>
      </c>
      <c r="AA733" s="274" t="s">
        <v>262</v>
      </c>
      <c r="AB733" s="262">
        <f>VLOOKUP(AA733,TABLAS!$K$34:$L$39,2,FALSE)</f>
        <v>1</v>
      </c>
      <c r="AC733" s="262" t="str">
        <f>INICIO!$C$11</f>
        <v>ZONA 6</v>
      </c>
      <c r="AD733" s="263">
        <f>VLOOKUP(AC733,TABLAS!$V$18:$W$28,2,FALSE)</f>
        <v>1.1000000000000001</v>
      </c>
      <c r="AE733" s="44"/>
      <c r="AF733" s="44"/>
      <c r="AG733" s="279">
        <f t="shared" si="148"/>
        <v>0</v>
      </c>
      <c r="AH733" s="255">
        <f>IF($AG733&lt;TABLAS!$O$4,TABLAS!$P$4,IF($AG733&lt;TABLAS!$O$5,TABLAS!$P$5,IF($AG733&lt;TABLAS!$O$6,TABLAS!$P$6,IF($AG733&gt;TABLAS!$N$7,TABLAS!$P$7))))</f>
        <v>1</v>
      </c>
      <c r="AI733" s="255">
        <f>VLOOKUP($AH733,TABLAS!$P$4:$R$7,3,FALSE)</f>
        <v>3.4999999999999996E-3</v>
      </c>
      <c r="AJ733" s="255">
        <f>VLOOKUP($AH$3,TABLAS!$P$4:$R$7,2,FALSE)</f>
        <v>0</v>
      </c>
      <c r="AK733" s="280">
        <f t="shared" si="149"/>
        <v>-3.4999999999999996E-3</v>
      </c>
      <c r="AL733" s="44"/>
      <c r="AM733" s="44"/>
      <c r="AN733" s="281">
        <f t="shared" si="150"/>
        <v>0</v>
      </c>
      <c r="AO733" s="44"/>
      <c r="AP733" s="235">
        <f t="shared" si="151"/>
        <v>0</v>
      </c>
      <c r="AQ733" s="44"/>
      <c r="AR733" s="282">
        <f t="shared" si="152"/>
        <v>0</v>
      </c>
      <c r="AS733" s="283">
        <f t="shared" si="153"/>
        <v>0</v>
      </c>
      <c r="AT733" s="44"/>
      <c r="AU733" s="44"/>
      <c r="AV733" s="44"/>
      <c r="AW733" s="44"/>
      <c r="AX733" s="44"/>
      <c r="AY733" s="44"/>
      <c r="AZ733" s="44"/>
      <c r="BA733" s="44"/>
      <c r="BB733" s="44"/>
      <c r="BC733" s="44"/>
      <c r="BD733" s="44"/>
      <c r="BE733" s="44"/>
      <c r="BF733" s="44"/>
      <c r="BG733" s="44"/>
      <c r="BH733" s="44"/>
    </row>
    <row r="734" spans="1:60" ht="35.1" customHeight="1" thickBot="1" x14ac:dyDescent="0.45">
      <c r="A734" s="41">
        <f t="shared" si="154"/>
        <v>732</v>
      </c>
      <c r="B734" s="42">
        <f>Hoja2!B741</f>
        <v>0</v>
      </c>
      <c r="C734" s="14">
        <f>Hoja2!P741</f>
        <v>0</v>
      </c>
      <c r="D734" s="16">
        <f>Hoja2!C741</f>
        <v>0</v>
      </c>
      <c r="E734" s="15">
        <f>Hoja4!J741</f>
        <v>0</v>
      </c>
      <c r="F734" s="15">
        <f>Hoja4!N741</f>
        <v>0</v>
      </c>
      <c r="G734" s="15"/>
      <c r="H734" s="15">
        <f t="shared" si="143"/>
        <v>0</v>
      </c>
      <c r="I734" s="15">
        <f t="shared" si="144"/>
        <v>0</v>
      </c>
      <c r="J734" s="289" t="s">
        <v>209</v>
      </c>
      <c r="K734" s="44"/>
      <c r="L734" s="44"/>
      <c r="M734" s="44"/>
      <c r="N734" s="44"/>
      <c r="O734" s="44"/>
      <c r="P734" s="44"/>
      <c r="Q734" s="44"/>
      <c r="R734" s="44"/>
      <c r="S734" s="262">
        <f t="shared" si="145"/>
        <v>0</v>
      </c>
      <c r="T734" s="266" t="str">
        <f t="shared" si="146"/>
        <v>Economico</v>
      </c>
      <c r="U734">
        <f>VLOOKUP(T734,TABLAS!$J$4:$L$9,3,FALSE)</f>
        <v>1320</v>
      </c>
      <c r="V734">
        <f t="shared" si="155"/>
        <v>2026</v>
      </c>
      <c r="W734" t="str">
        <f>INICIO!$C$28</f>
        <v>2026</v>
      </c>
      <c r="X734" s="268">
        <f t="shared" si="147"/>
        <v>0</v>
      </c>
      <c r="Y734" s="269" t="str">
        <f>IF(X734&lt;TABLAS!$P$18,TABLAS!$Q$18,IF(X734&lt;TABLAS!$P$19,TABLAS!$Q$19,IF(X734&lt;TABLAS!$P$20,TABLAS!$Q$20,IF(X734&lt;TABLAS!$P$21,TABLAS!$Q$21,IF(X734&lt;TABLAS!$P$22,TABLAS!$Q$22,IF(X734&lt;TABLAS!$P$23,TABLAS!$Q$23,IF(X734&lt;TABLAS!$P$24,TABLAS!$Q$24,IF(X734&lt;TABLAS!$P$25,TABLAS!$Q$25,IF(X734&lt;TABLAS!$P$26,TABLAS!$Q$26,IF(X734&lt;TABLAS!$P$27,TABLAS!$Q$27,IF(X734&gt;=TABLAS!$O$28,TABLAS!$Q$28)))))))))))</f>
        <v>0 a 5</v>
      </c>
      <c r="Z734" s="262">
        <f>VLOOKUP(Y734,TABLAS!$J$18:$K$28,2,FALSE)</f>
        <v>1</v>
      </c>
      <c r="AA734" s="274" t="s">
        <v>262</v>
      </c>
      <c r="AB734" s="262">
        <f>VLOOKUP(AA734,TABLAS!$K$34:$L$39,2,FALSE)</f>
        <v>1</v>
      </c>
      <c r="AC734" s="262" t="str">
        <f>INICIO!$C$11</f>
        <v>ZONA 6</v>
      </c>
      <c r="AD734" s="263">
        <f>VLOOKUP(AC734,TABLAS!$V$18:$W$28,2,FALSE)</f>
        <v>1.1000000000000001</v>
      </c>
      <c r="AE734" s="44"/>
      <c r="AF734" s="44"/>
      <c r="AG734" s="279">
        <f t="shared" si="148"/>
        <v>0</v>
      </c>
      <c r="AH734" s="255">
        <f>IF($AG734&lt;TABLAS!$O$4,TABLAS!$P$4,IF($AG734&lt;TABLAS!$O$5,TABLAS!$P$5,IF($AG734&lt;TABLAS!$O$6,TABLAS!$P$6,IF($AG734&gt;TABLAS!$N$7,TABLAS!$P$7))))</f>
        <v>1</v>
      </c>
      <c r="AI734" s="255">
        <f>VLOOKUP($AH734,TABLAS!$P$4:$R$7,3,FALSE)</f>
        <v>3.4999999999999996E-3</v>
      </c>
      <c r="AJ734" s="255">
        <f>VLOOKUP($AH$3,TABLAS!$P$4:$R$7,2,FALSE)</f>
        <v>0</v>
      </c>
      <c r="AK734" s="280">
        <f t="shared" si="149"/>
        <v>-3.4999999999999996E-3</v>
      </c>
      <c r="AL734" s="44"/>
      <c r="AM734" s="44"/>
      <c r="AN734" s="281">
        <f t="shared" si="150"/>
        <v>0</v>
      </c>
      <c r="AO734" s="44"/>
      <c r="AP734" s="235">
        <f t="shared" si="151"/>
        <v>0</v>
      </c>
      <c r="AQ734" s="44"/>
      <c r="AR734" s="282">
        <f t="shared" si="152"/>
        <v>0</v>
      </c>
      <c r="AS734" s="283">
        <f t="shared" si="153"/>
        <v>0</v>
      </c>
      <c r="AT734" s="44"/>
      <c r="AU734" s="44"/>
      <c r="AV734" s="44"/>
      <c r="AW734" s="44"/>
      <c r="AX734" s="44"/>
      <c r="AY734" s="44"/>
      <c r="AZ734" s="44"/>
      <c r="BA734" s="44"/>
      <c r="BB734" s="44"/>
      <c r="BC734" s="44"/>
      <c r="BD734" s="44"/>
      <c r="BE734" s="44"/>
      <c r="BF734" s="44"/>
      <c r="BG734" s="44"/>
      <c r="BH734" s="44"/>
    </row>
    <row r="735" spans="1:60" ht="35.1" customHeight="1" thickBot="1" x14ac:dyDescent="0.45">
      <c r="A735" s="41">
        <f t="shared" si="154"/>
        <v>733</v>
      </c>
      <c r="B735" s="42">
        <f>Hoja2!B742</f>
        <v>0</v>
      </c>
      <c r="C735" s="14">
        <f>Hoja2!P742</f>
        <v>0</v>
      </c>
      <c r="D735" s="16">
        <f>Hoja2!C742</f>
        <v>0</v>
      </c>
      <c r="E735" s="15">
        <f>Hoja4!J742</f>
        <v>0</v>
      </c>
      <c r="F735" s="15">
        <f>Hoja4!N742</f>
        <v>0</v>
      </c>
      <c r="G735" s="15"/>
      <c r="H735" s="15">
        <f t="shared" si="143"/>
        <v>0</v>
      </c>
      <c r="I735" s="15">
        <f t="shared" si="144"/>
        <v>0</v>
      </c>
      <c r="J735" s="289" t="s">
        <v>209</v>
      </c>
      <c r="K735" s="44"/>
      <c r="L735" s="44"/>
      <c r="M735" s="44"/>
      <c r="N735" s="44"/>
      <c r="O735" s="44"/>
      <c r="P735" s="44"/>
      <c r="Q735" s="44"/>
      <c r="R735" s="44"/>
      <c r="S735" s="262">
        <f t="shared" si="145"/>
        <v>0</v>
      </c>
      <c r="T735" s="266" t="str">
        <f t="shared" si="146"/>
        <v>Economico</v>
      </c>
      <c r="U735">
        <f>VLOOKUP(T735,TABLAS!$J$4:$L$9,3,FALSE)</f>
        <v>1320</v>
      </c>
      <c r="V735">
        <f t="shared" si="155"/>
        <v>2026</v>
      </c>
      <c r="W735" t="str">
        <f>INICIO!$C$28</f>
        <v>2026</v>
      </c>
      <c r="X735" s="268">
        <f t="shared" si="147"/>
        <v>0</v>
      </c>
      <c r="Y735" s="269" t="str">
        <f>IF(X735&lt;TABLAS!$P$18,TABLAS!$Q$18,IF(X735&lt;TABLAS!$P$19,TABLAS!$Q$19,IF(X735&lt;TABLAS!$P$20,TABLAS!$Q$20,IF(X735&lt;TABLAS!$P$21,TABLAS!$Q$21,IF(X735&lt;TABLAS!$P$22,TABLAS!$Q$22,IF(X735&lt;TABLAS!$P$23,TABLAS!$Q$23,IF(X735&lt;TABLAS!$P$24,TABLAS!$Q$24,IF(X735&lt;TABLAS!$P$25,TABLAS!$Q$25,IF(X735&lt;TABLAS!$P$26,TABLAS!$Q$26,IF(X735&lt;TABLAS!$P$27,TABLAS!$Q$27,IF(X735&gt;=TABLAS!$O$28,TABLAS!$Q$28)))))))))))</f>
        <v>0 a 5</v>
      </c>
      <c r="Z735" s="262">
        <f>VLOOKUP(Y735,TABLAS!$J$18:$K$28,2,FALSE)</f>
        <v>1</v>
      </c>
      <c r="AA735" s="274" t="s">
        <v>262</v>
      </c>
      <c r="AB735" s="262">
        <f>VLOOKUP(AA735,TABLAS!$K$34:$L$39,2,FALSE)</f>
        <v>1</v>
      </c>
      <c r="AC735" s="262" t="str">
        <f>INICIO!$C$11</f>
        <v>ZONA 6</v>
      </c>
      <c r="AD735" s="263">
        <f>VLOOKUP(AC735,TABLAS!$V$18:$W$28,2,FALSE)</f>
        <v>1.1000000000000001</v>
      </c>
      <c r="AE735" s="44"/>
      <c r="AF735" s="44"/>
      <c r="AG735" s="279">
        <f t="shared" si="148"/>
        <v>0</v>
      </c>
      <c r="AH735" s="255">
        <f>IF($AG735&lt;TABLAS!$O$4,TABLAS!$P$4,IF($AG735&lt;TABLAS!$O$5,TABLAS!$P$5,IF($AG735&lt;TABLAS!$O$6,TABLAS!$P$6,IF($AG735&gt;TABLAS!$N$7,TABLAS!$P$7))))</f>
        <v>1</v>
      </c>
      <c r="AI735" s="255">
        <f>VLOOKUP($AH735,TABLAS!$P$4:$R$7,3,FALSE)</f>
        <v>3.4999999999999996E-3</v>
      </c>
      <c r="AJ735" s="255">
        <f>VLOOKUP($AH$3,TABLAS!$P$4:$R$7,2,FALSE)</f>
        <v>0</v>
      </c>
      <c r="AK735" s="280">
        <f t="shared" si="149"/>
        <v>-3.4999999999999996E-3</v>
      </c>
      <c r="AL735" s="44"/>
      <c r="AM735" s="44"/>
      <c r="AN735" s="281">
        <f t="shared" si="150"/>
        <v>0</v>
      </c>
      <c r="AO735" s="44"/>
      <c r="AP735" s="235">
        <f t="shared" si="151"/>
        <v>0</v>
      </c>
      <c r="AQ735" s="44"/>
      <c r="AR735" s="282">
        <f t="shared" si="152"/>
        <v>0</v>
      </c>
      <c r="AS735" s="283">
        <f t="shared" si="153"/>
        <v>0</v>
      </c>
      <c r="AT735" s="44"/>
      <c r="AU735" s="44"/>
      <c r="AV735" s="44"/>
      <c r="AW735" s="44"/>
      <c r="AX735" s="44"/>
      <c r="AY735" s="44"/>
      <c r="AZ735" s="44"/>
      <c r="BA735" s="44"/>
      <c r="BB735" s="44"/>
      <c r="BC735" s="44"/>
      <c r="BD735" s="44"/>
      <c r="BE735" s="44"/>
      <c r="BF735" s="44"/>
      <c r="BG735" s="44"/>
      <c r="BH735" s="44"/>
    </row>
    <row r="736" spans="1:60" ht="35.1" customHeight="1" thickBot="1" x14ac:dyDescent="0.45">
      <c r="A736" s="41">
        <f t="shared" si="154"/>
        <v>734</v>
      </c>
      <c r="B736" s="42">
        <f>Hoja2!B743</f>
        <v>0</v>
      </c>
      <c r="C736" s="14">
        <f>Hoja2!P743</f>
        <v>0</v>
      </c>
      <c r="D736" s="16">
        <f>Hoja2!C743</f>
        <v>0</v>
      </c>
      <c r="E736" s="15">
        <f>Hoja4!J743</f>
        <v>0</v>
      </c>
      <c r="F736" s="15">
        <f>Hoja4!N743</f>
        <v>0</v>
      </c>
      <c r="G736" s="15"/>
      <c r="H736" s="15">
        <f t="shared" si="143"/>
        <v>0</v>
      </c>
      <c r="I736" s="15">
        <f t="shared" si="144"/>
        <v>0</v>
      </c>
      <c r="J736" s="289" t="s">
        <v>209</v>
      </c>
      <c r="K736" s="44"/>
      <c r="L736" s="44"/>
      <c r="M736" s="44"/>
      <c r="N736" s="44"/>
      <c r="O736" s="44"/>
      <c r="P736" s="44"/>
      <c r="Q736" s="44"/>
      <c r="R736" s="44"/>
      <c r="S736" s="262">
        <f t="shared" si="145"/>
        <v>0</v>
      </c>
      <c r="T736" s="266" t="str">
        <f t="shared" si="146"/>
        <v>Economico</v>
      </c>
      <c r="U736">
        <f>VLOOKUP(T736,TABLAS!$J$4:$L$9,3,FALSE)</f>
        <v>1320</v>
      </c>
      <c r="V736">
        <f t="shared" si="155"/>
        <v>2026</v>
      </c>
      <c r="W736" t="str">
        <f>INICIO!$C$28</f>
        <v>2026</v>
      </c>
      <c r="X736" s="268">
        <f t="shared" si="147"/>
        <v>0</v>
      </c>
      <c r="Y736" s="269" t="str">
        <f>IF(X736&lt;TABLAS!$P$18,TABLAS!$Q$18,IF(X736&lt;TABLAS!$P$19,TABLAS!$Q$19,IF(X736&lt;TABLAS!$P$20,TABLAS!$Q$20,IF(X736&lt;TABLAS!$P$21,TABLAS!$Q$21,IF(X736&lt;TABLAS!$P$22,TABLAS!$Q$22,IF(X736&lt;TABLAS!$P$23,TABLAS!$Q$23,IF(X736&lt;TABLAS!$P$24,TABLAS!$Q$24,IF(X736&lt;TABLAS!$P$25,TABLAS!$Q$25,IF(X736&lt;TABLAS!$P$26,TABLAS!$Q$26,IF(X736&lt;TABLAS!$P$27,TABLAS!$Q$27,IF(X736&gt;=TABLAS!$O$28,TABLAS!$Q$28)))))))))))</f>
        <v>0 a 5</v>
      </c>
      <c r="Z736" s="262">
        <f>VLOOKUP(Y736,TABLAS!$J$18:$K$28,2,FALSE)</f>
        <v>1</v>
      </c>
      <c r="AA736" s="274" t="s">
        <v>262</v>
      </c>
      <c r="AB736" s="262">
        <f>VLOOKUP(AA736,TABLAS!$K$34:$L$39,2,FALSE)</f>
        <v>1</v>
      </c>
      <c r="AC736" s="262" t="str">
        <f>INICIO!$C$11</f>
        <v>ZONA 6</v>
      </c>
      <c r="AD736" s="263">
        <f>VLOOKUP(AC736,TABLAS!$V$18:$W$28,2,FALSE)</f>
        <v>1.1000000000000001</v>
      </c>
      <c r="AE736" s="44"/>
      <c r="AF736" s="44"/>
      <c r="AG736" s="279">
        <f t="shared" si="148"/>
        <v>0</v>
      </c>
      <c r="AH736" s="255">
        <f>IF($AG736&lt;TABLAS!$O$4,TABLAS!$P$4,IF($AG736&lt;TABLAS!$O$5,TABLAS!$P$5,IF($AG736&lt;TABLAS!$O$6,TABLAS!$P$6,IF($AG736&gt;TABLAS!$N$7,TABLAS!$P$7))))</f>
        <v>1</v>
      </c>
      <c r="AI736" s="255">
        <f>VLOOKUP($AH736,TABLAS!$P$4:$R$7,3,FALSE)</f>
        <v>3.4999999999999996E-3</v>
      </c>
      <c r="AJ736" s="255">
        <f>VLOOKUP($AH$3,TABLAS!$P$4:$R$7,2,FALSE)</f>
        <v>0</v>
      </c>
      <c r="AK736" s="280">
        <f t="shared" si="149"/>
        <v>-3.4999999999999996E-3</v>
      </c>
      <c r="AL736" s="44"/>
      <c r="AM736" s="44"/>
      <c r="AN736" s="281">
        <f t="shared" si="150"/>
        <v>0</v>
      </c>
      <c r="AO736" s="44"/>
      <c r="AP736" s="235">
        <f t="shared" si="151"/>
        <v>0</v>
      </c>
      <c r="AQ736" s="44"/>
      <c r="AR736" s="282">
        <f t="shared" si="152"/>
        <v>0</v>
      </c>
      <c r="AS736" s="283">
        <f t="shared" si="153"/>
        <v>0</v>
      </c>
      <c r="AT736" s="44"/>
      <c r="AU736" s="44"/>
      <c r="AV736" s="44"/>
      <c r="AW736" s="44"/>
      <c r="AX736" s="44"/>
      <c r="AY736" s="44"/>
      <c r="AZ736" s="44"/>
      <c r="BA736" s="44"/>
      <c r="BB736" s="44"/>
      <c r="BC736" s="44"/>
      <c r="BD736" s="44"/>
      <c r="BE736" s="44"/>
      <c r="BF736" s="44"/>
      <c r="BG736" s="44"/>
      <c r="BH736" s="44"/>
    </row>
    <row r="737" spans="1:60" ht="35.1" customHeight="1" thickBot="1" x14ac:dyDescent="0.45">
      <c r="A737" s="22">
        <f t="shared" si="154"/>
        <v>735</v>
      </c>
      <c r="B737" s="43">
        <f>Hoja2!B744</f>
        <v>0</v>
      </c>
      <c r="C737" s="38">
        <f>Hoja2!P744</f>
        <v>0</v>
      </c>
      <c r="D737" s="39">
        <f>Hoja2!C744</f>
        <v>0</v>
      </c>
      <c r="E737" s="40">
        <f>Hoja4!J744</f>
        <v>0</v>
      </c>
      <c r="F737" s="40">
        <f>Hoja4!N744</f>
        <v>0</v>
      </c>
      <c r="G737" s="40"/>
      <c r="H737" s="40">
        <f t="shared" si="143"/>
        <v>0</v>
      </c>
      <c r="I737" s="40">
        <f t="shared" si="144"/>
        <v>0</v>
      </c>
      <c r="J737" s="290" t="s">
        <v>209</v>
      </c>
      <c r="K737" s="44"/>
      <c r="L737" s="44"/>
      <c r="M737" s="44"/>
      <c r="N737" s="44"/>
      <c r="O737" s="44"/>
      <c r="P737" s="44"/>
      <c r="Q737" s="44"/>
      <c r="R737" s="44"/>
      <c r="S737" s="262">
        <f t="shared" si="145"/>
        <v>0</v>
      </c>
      <c r="T737" s="266" t="str">
        <f t="shared" si="146"/>
        <v>Economico</v>
      </c>
      <c r="U737">
        <f>VLOOKUP(T737,TABLAS!$J$4:$L$9,3,FALSE)</f>
        <v>1320</v>
      </c>
      <c r="V737">
        <f t="shared" si="155"/>
        <v>2026</v>
      </c>
      <c r="W737" t="str">
        <f>INICIO!$C$28</f>
        <v>2026</v>
      </c>
      <c r="X737" s="268">
        <f t="shared" si="147"/>
        <v>0</v>
      </c>
      <c r="Y737" s="269" t="str">
        <f>IF(X737&lt;TABLAS!$P$18,TABLAS!$Q$18,IF(X737&lt;TABLAS!$P$19,TABLAS!$Q$19,IF(X737&lt;TABLAS!$P$20,TABLAS!$Q$20,IF(X737&lt;TABLAS!$P$21,TABLAS!$Q$21,IF(X737&lt;TABLAS!$P$22,TABLAS!$Q$22,IF(X737&lt;TABLAS!$P$23,TABLAS!$Q$23,IF(X737&lt;TABLAS!$P$24,TABLAS!$Q$24,IF(X737&lt;TABLAS!$P$25,TABLAS!$Q$25,IF(X737&lt;TABLAS!$P$26,TABLAS!$Q$26,IF(X737&lt;TABLAS!$P$27,TABLAS!$Q$27,IF(X737&gt;=TABLAS!$O$28,TABLAS!$Q$28)))))))))))</f>
        <v>0 a 5</v>
      </c>
      <c r="Z737" s="262">
        <f>VLOOKUP(Y737,TABLAS!$J$18:$K$28,2,FALSE)</f>
        <v>1</v>
      </c>
      <c r="AA737" s="274" t="s">
        <v>262</v>
      </c>
      <c r="AB737" s="262">
        <f>VLOOKUP(AA737,TABLAS!$K$34:$L$39,2,FALSE)</f>
        <v>1</v>
      </c>
      <c r="AC737" s="262" t="str">
        <f>INICIO!$C$11</f>
        <v>ZONA 6</v>
      </c>
      <c r="AD737" s="263">
        <f>VLOOKUP(AC737,TABLAS!$V$18:$W$28,2,FALSE)</f>
        <v>1.1000000000000001</v>
      </c>
      <c r="AE737" s="44"/>
      <c r="AF737" s="44"/>
      <c r="AG737" s="279">
        <f t="shared" si="148"/>
        <v>0</v>
      </c>
      <c r="AH737" s="255">
        <f>IF($AG737&lt;TABLAS!$O$4,TABLAS!$P$4,IF($AG737&lt;TABLAS!$O$5,TABLAS!$P$5,IF($AG737&lt;TABLAS!$O$6,TABLAS!$P$6,IF($AG737&gt;TABLAS!$N$7,TABLAS!$P$7))))</f>
        <v>1</v>
      </c>
      <c r="AI737" s="255">
        <f>VLOOKUP($AH737,TABLAS!$P$4:$R$7,3,FALSE)</f>
        <v>3.4999999999999996E-3</v>
      </c>
      <c r="AJ737" s="255">
        <f>VLOOKUP($AH$3,TABLAS!$P$4:$R$7,2,FALSE)</f>
        <v>0</v>
      </c>
      <c r="AK737" s="280">
        <f t="shared" si="149"/>
        <v>-3.4999999999999996E-3</v>
      </c>
      <c r="AL737" s="44"/>
      <c r="AM737" s="44"/>
      <c r="AN737" s="281">
        <f t="shared" si="150"/>
        <v>0</v>
      </c>
      <c r="AO737" s="44"/>
      <c r="AP737" s="235">
        <f t="shared" si="151"/>
        <v>0</v>
      </c>
      <c r="AQ737" s="44"/>
      <c r="AR737" s="282">
        <f t="shared" si="152"/>
        <v>0</v>
      </c>
      <c r="AS737" s="283">
        <f t="shared" si="153"/>
        <v>0</v>
      </c>
      <c r="AT737" s="44"/>
      <c r="AU737" s="44"/>
      <c r="AV737" s="44"/>
      <c r="AW737" s="44"/>
      <c r="AX737" s="44"/>
      <c r="AY737" s="44"/>
      <c r="AZ737" s="44"/>
      <c r="BA737" s="44"/>
      <c r="BB737" s="44"/>
      <c r="BC737" s="44"/>
      <c r="BD737" s="44"/>
      <c r="BE737" s="44"/>
      <c r="BF737" s="44"/>
      <c r="BG737" s="44"/>
      <c r="BH737" s="44"/>
    </row>
    <row r="738" spans="1:60" ht="35.1" customHeight="1" thickBot="1" x14ac:dyDescent="0.45">
      <c r="A738" s="41">
        <f t="shared" si="154"/>
        <v>736</v>
      </c>
      <c r="B738" s="42">
        <f>Hoja2!B745</f>
        <v>0</v>
      </c>
      <c r="C738" s="14">
        <f>Hoja2!P745</f>
        <v>0</v>
      </c>
      <c r="D738" s="16">
        <f>Hoja2!C745</f>
        <v>0</v>
      </c>
      <c r="E738" s="15">
        <f>Hoja4!J745</f>
        <v>0</v>
      </c>
      <c r="F738" s="15">
        <f>Hoja4!N745</f>
        <v>0</v>
      </c>
      <c r="G738" s="15"/>
      <c r="H738" s="15">
        <f t="shared" si="143"/>
        <v>0</v>
      </c>
      <c r="I738" s="15">
        <f t="shared" si="144"/>
        <v>0</v>
      </c>
      <c r="J738" s="289" t="s">
        <v>209</v>
      </c>
      <c r="K738" s="44"/>
      <c r="L738" s="44"/>
      <c r="M738" s="44"/>
      <c r="N738" s="44"/>
      <c r="O738" s="44"/>
      <c r="P738" s="44"/>
      <c r="Q738" s="44"/>
      <c r="R738" s="44"/>
      <c r="S738" s="262">
        <f t="shared" si="145"/>
        <v>0</v>
      </c>
      <c r="T738" s="266" t="str">
        <f t="shared" si="146"/>
        <v>Economico</v>
      </c>
      <c r="U738">
        <f>VLOOKUP(T738,TABLAS!$J$4:$L$9,3,FALSE)</f>
        <v>1320</v>
      </c>
      <c r="V738">
        <f t="shared" si="155"/>
        <v>2026</v>
      </c>
      <c r="W738" t="str">
        <f>INICIO!$C$28</f>
        <v>2026</v>
      </c>
      <c r="X738" s="268">
        <f t="shared" si="147"/>
        <v>0</v>
      </c>
      <c r="Y738" s="269" t="str">
        <f>IF(X738&lt;TABLAS!$P$18,TABLAS!$Q$18,IF(X738&lt;TABLAS!$P$19,TABLAS!$Q$19,IF(X738&lt;TABLAS!$P$20,TABLAS!$Q$20,IF(X738&lt;TABLAS!$P$21,TABLAS!$Q$21,IF(X738&lt;TABLAS!$P$22,TABLAS!$Q$22,IF(X738&lt;TABLAS!$P$23,TABLAS!$Q$23,IF(X738&lt;TABLAS!$P$24,TABLAS!$Q$24,IF(X738&lt;TABLAS!$P$25,TABLAS!$Q$25,IF(X738&lt;TABLAS!$P$26,TABLAS!$Q$26,IF(X738&lt;TABLAS!$P$27,TABLAS!$Q$27,IF(X738&gt;=TABLAS!$O$28,TABLAS!$Q$28)))))))))))</f>
        <v>0 a 5</v>
      </c>
      <c r="Z738" s="262">
        <f>VLOOKUP(Y738,TABLAS!$J$18:$K$28,2,FALSE)</f>
        <v>1</v>
      </c>
      <c r="AA738" s="274" t="s">
        <v>262</v>
      </c>
      <c r="AB738" s="262">
        <f>VLOOKUP(AA738,TABLAS!$K$34:$L$39,2,FALSE)</f>
        <v>1</v>
      </c>
      <c r="AC738" s="262" t="str">
        <f>INICIO!$C$11</f>
        <v>ZONA 6</v>
      </c>
      <c r="AD738" s="263">
        <f>VLOOKUP(AC738,TABLAS!$V$18:$W$28,2,FALSE)</f>
        <v>1.1000000000000001</v>
      </c>
      <c r="AE738" s="44"/>
      <c r="AF738" s="44"/>
      <c r="AG738" s="279">
        <f t="shared" si="148"/>
        <v>0</v>
      </c>
      <c r="AH738" s="255">
        <f>IF($AG738&lt;TABLAS!$O$4,TABLAS!$P$4,IF($AG738&lt;TABLAS!$O$5,TABLAS!$P$5,IF($AG738&lt;TABLAS!$O$6,TABLAS!$P$6,IF($AG738&gt;TABLAS!$N$7,TABLAS!$P$7))))</f>
        <v>1</v>
      </c>
      <c r="AI738" s="255">
        <f>VLOOKUP($AH738,TABLAS!$P$4:$R$7,3,FALSE)</f>
        <v>3.4999999999999996E-3</v>
      </c>
      <c r="AJ738" s="255">
        <f>VLOOKUP($AH$3,TABLAS!$P$4:$R$7,2,FALSE)</f>
        <v>0</v>
      </c>
      <c r="AK738" s="280">
        <f t="shared" si="149"/>
        <v>-3.4999999999999996E-3</v>
      </c>
      <c r="AL738" s="44"/>
      <c r="AM738" s="44"/>
      <c r="AN738" s="281">
        <f t="shared" si="150"/>
        <v>0</v>
      </c>
      <c r="AO738" s="44"/>
      <c r="AP738" s="235">
        <f t="shared" si="151"/>
        <v>0</v>
      </c>
      <c r="AQ738" s="44"/>
      <c r="AR738" s="282">
        <f t="shared" si="152"/>
        <v>0</v>
      </c>
      <c r="AS738" s="283">
        <f t="shared" si="153"/>
        <v>0</v>
      </c>
      <c r="AT738" s="44"/>
      <c r="AU738" s="44"/>
      <c r="AV738" s="44"/>
      <c r="AW738" s="44"/>
      <c r="AX738" s="44"/>
      <c r="AY738" s="44"/>
      <c r="AZ738" s="44"/>
      <c r="BA738" s="44"/>
      <c r="BB738" s="44"/>
      <c r="BC738" s="44"/>
      <c r="BD738" s="44"/>
      <c r="BE738" s="44"/>
      <c r="BF738" s="44"/>
      <c r="BG738" s="44"/>
      <c r="BH738" s="44"/>
    </row>
    <row r="739" spans="1:60" ht="35.1" customHeight="1" thickBot="1" x14ac:dyDescent="0.45">
      <c r="A739" s="41">
        <f t="shared" si="154"/>
        <v>737</v>
      </c>
      <c r="B739" s="42">
        <f>Hoja2!B746</f>
        <v>0</v>
      </c>
      <c r="C739" s="14">
        <f>Hoja2!P746</f>
        <v>0</v>
      </c>
      <c r="D739" s="16">
        <f>Hoja2!C746</f>
        <v>0</v>
      </c>
      <c r="E739" s="15">
        <f>Hoja4!J746</f>
        <v>0</v>
      </c>
      <c r="F739" s="15">
        <f>Hoja4!N746</f>
        <v>0</v>
      </c>
      <c r="G739" s="15"/>
      <c r="H739" s="15">
        <f t="shared" si="143"/>
        <v>0</v>
      </c>
      <c r="I739" s="15">
        <f t="shared" si="144"/>
        <v>0</v>
      </c>
      <c r="J739" s="289" t="s">
        <v>209</v>
      </c>
      <c r="K739" s="44"/>
      <c r="L739" s="44"/>
      <c r="M739" s="44"/>
      <c r="N739" s="44"/>
      <c r="O739" s="44"/>
      <c r="P739" s="44"/>
      <c r="Q739" s="44"/>
      <c r="R739" s="44"/>
      <c r="S739" s="262">
        <f t="shared" si="145"/>
        <v>0</v>
      </c>
      <c r="T739" s="266" t="str">
        <f t="shared" si="146"/>
        <v>Economico</v>
      </c>
      <c r="U739">
        <f>VLOOKUP(T739,TABLAS!$J$4:$L$9,3,FALSE)</f>
        <v>1320</v>
      </c>
      <c r="V739">
        <f t="shared" si="155"/>
        <v>2026</v>
      </c>
      <c r="W739" t="str">
        <f>INICIO!$C$28</f>
        <v>2026</v>
      </c>
      <c r="X739" s="268">
        <f t="shared" si="147"/>
        <v>0</v>
      </c>
      <c r="Y739" s="269" t="str">
        <f>IF(X739&lt;TABLAS!$P$18,TABLAS!$Q$18,IF(X739&lt;TABLAS!$P$19,TABLAS!$Q$19,IF(X739&lt;TABLAS!$P$20,TABLAS!$Q$20,IF(X739&lt;TABLAS!$P$21,TABLAS!$Q$21,IF(X739&lt;TABLAS!$P$22,TABLAS!$Q$22,IF(X739&lt;TABLAS!$P$23,TABLAS!$Q$23,IF(X739&lt;TABLAS!$P$24,TABLAS!$Q$24,IF(X739&lt;TABLAS!$P$25,TABLAS!$Q$25,IF(X739&lt;TABLAS!$P$26,TABLAS!$Q$26,IF(X739&lt;TABLAS!$P$27,TABLAS!$Q$27,IF(X739&gt;=TABLAS!$O$28,TABLAS!$Q$28)))))))))))</f>
        <v>0 a 5</v>
      </c>
      <c r="Z739" s="262">
        <f>VLOOKUP(Y739,TABLAS!$J$18:$K$28,2,FALSE)</f>
        <v>1</v>
      </c>
      <c r="AA739" s="274" t="s">
        <v>262</v>
      </c>
      <c r="AB739" s="262">
        <f>VLOOKUP(AA739,TABLAS!$K$34:$L$39,2,FALSE)</f>
        <v>1</v>
      </c>
      <c r="AC739" s="262" t="str">
        <f>INICIO!$C$11</f>
        <v>ZONA 6</v>
      </c>
      <c r="AD739" s="263">
        <f>VLOOKUP(AC739,TABLAS!$V$18:$W$28,2,FALSE)</f>
        <v>1.1000000000000001</v>
      </c>
      <c r="AE739" s="44"/>
      <c r="AF739" s="44"/>
      <c r="AG739" s="279">
        <f t="shared" si="148"/>
        <v>0</v>
      </c>
      <c r="AH739" s="255">
        <f>IF($AG739&lt;TABLAS!$O$4,TABLAS!$P$4,IF($AG739&lt;TABLAS!$O$5,TABLAS!$P$5,IF($AG739&lt;TABLAS!$O$6,TABLAS!$P$6,IF($AG739&gt;TABLAS!$N$7,TABLAS!$P$7))))</f>
        <v>1</v>
      </c>
      <c r="AI739" s="255">
        <f>VLOOKUP($AH739,TABLAS!$P$4:$R$7,3,FALSE)</f>
        <v>3.4999999999999996E-3</v>
      </c>
      <c r="AJ739" s="255">
        <f>VLOOKUP($AH$3,TABLAS!$P$4:$R$7,2,FALSE)</f>
        <v>0</v>
      </c>
      <c r="AK739" s="280">
        <f t="shared" si="149"/>
        <v>-3.4999999999999996E-3</v>
      </c>
      <c r="AL739" s="44"/>
      <c r="AM739" s="44"/>
      <c r="AN739" s="281">
        <f t="shared" si="150"/>
        <v>0</v>
      </c>
      <c r="AO739" s="44"/>
      <c r="AP739" s="235">
        <f t="shared" si="151"/>
        <v>0</v>
      </c>
      <c r="AQ739" s="44"/>
      <c r="AR739" s="282">
        <f t="shared" si="152"/>
        <v>0</v>
      </c>
      <c r="AS739" s="283">
        <f t="shared" si="153"/>
        <v>0</v>
      </c>
      <c r="AT739" s="44"/>
      <c r="AU739" s="44"/>
      <c r="AV739" s="44"/>
      <c r="AW739" s="44"/>
      <c r="AX739" s="44"/>
      <c r="AY739" s="44"/>
      <c r="AZ739" s="44"/>
      <c r="BA739" s="44"/>
      <c r="BB739" s="44"/>
      <c r="BC739" s="44"/>
      <c r="BD739" s="44"/>
      <c r="BE739" s="44"/>
      <c r="BF739" s="44"/>
      <c r="BG739" s="44"/>
      <c r="BH739" s="44"/>
    </row>
    <row r="740" spans="1:60" ht="35.1" customHeight="1" thickBot="1" x14ac:dyDescent="0.45">
      <c r="A740" s="41">
        <f t="shared" si="154"/>
        <v>738</v>
      </c>
      <c r="B740" s="42">
        <f>Hoja2!B747</f>
        <v>0</v>
      </c>
      <c r="C740" s="14">
        <f>Hoja2!P747</f>
        <v>0</v>
      </c>
      <c r="D740" s="16">
        <f>Hoja2!C747</f>
        <v>0</v>
      </c>
      <c r="E740" s="15">
        <f>Hoja4!J747</f>
        <v>0</v>
      </c>
      <c r="F740" s="15">
        <f>Hoja4!N747</f>
        <v>0</v>
      </c>
      <c r="G740" s="15"/>
      <c r="H740" s="15">
        <f t="shared" si="143"/>
        <v>0</v>
      </c>
      <c r="I740" s="15">
        <f t="shared" si="144"/>
        <v>0</v>
      </c>
      <c r="J740" s="289" t="s">
        <v>209</v>
      </c>
      <c r="K740" s="44"/>
      <c r="L740" s="44"/>
      <c r="M740" s="44"/>
      <c r="N740" s="44"/>
      <c r="O740" s="44"/>
      <c r="P740" s="44"/>
      <c r="Q740" s="44"/>
      <c r="R740" s="44"/>
      <c r="S740" s="262">
        <f t="shared" si="145"/>
        <v>0</v>
      </c>
      <c r="T740" s="266" t="str">
        <f t="shared" si="146"/>
        <v>Economico</v>
      </c>
      <c r="U740">
        <f>VLOOKUP(T740,TABLAS!$J$4:$L$9,3,FALSE)</f>
        <v>1320</v>
      </c>
      <c r="V740">
        <f t="shared" si="155"/>
        <v>2026</v>
      </c>
      <c r="W740" t="str">
        <f>INICIO!$C$28</f>
        <v>2026</v>
      </c>
      <c r="X740" s="268">
        <f t="shared" si="147"/>
        <v>0</v>
      </c>
      <c r="Y740" s="269" t="str">
        <f>IF(X740&lt;TABLAS!$P$18,TABLAS!$Q$18,IF(X740&lt;TABLAS!$P$19,TABLAS!$Q$19,IF(X740&lt;TABLAS!$P$20,TABLAS!$Q$20,IF(X740&lt;TABLAS!$P$21,TABLAS!$Q$21,IF(X740&lt;TABLAS!$P$22,TABLAS!$Q$22,IF(X740&lt;TABLAS!$P$23,TABLAS!$Q$23,IF(X740&lt;TABLAS!$P$24,TABLAS!$Q$24,IF(X740&lt;TABLAS!$P$25,TABLAS!$Q$25,IF(X740&lt;TABLAS!$P$26,TABLAS!$Q$26,IF(X740&lt;TABLAS!$P$27,TABLAS!$Q$27,IF(X740&gt;=TABLAS!$O$28,TABLAS!$Q$28)))))))))))</f>
        <v>0 a 5</v>
      </c>
      <c r="Z740" s="262">
        <f>VLOOKUP(Y740,TABLAS!$J$18:$K$28,2,FALSE)</f>
        <v>1</v>
      </c>
      <c r="AA740" s="274" t="s">
        <v>262</v>
      </c>
      <c r="AB740" s="262">
        <f>VLOOKUP(AA740,TABLAS!$K$34:$L$39,2,FALSE)</f>
        <v>1</v>
      </c>
      <c r="AC740" s="262" t="str">
        <f>INICIO!$C$11</f>
        <v>ZONA 6</v>
      </c>
      <c r="AD740" s="263">
        <f>VLOOKUP(AC740,TABLAS!$V$18:$W$28,2,FALSE)</f>
        <v>1.1000000000000001</v>
      </c>
      <c r="AE740" s="44"/>
      <c r="AF740" s="44"/>
      <c r="AG740" s="279">
        <f t="shared" si="148"/>
        <v>0</v>
      </c>
      <c r="AH740" s="255">
        <f>IF($AG740&lt;TABLAS!$O$4,TABLAS!$P$4,IF($AG740&lt;TABLAS!$O$5,TABLAS!$P$5,IF($AG740&lt;TABLAS!$O$6,TABLAS!$P$6,IF($AG740&gt;TABLAS!$N$7,TABLAS!$P$7))))</f>
        <v>1</v>
      </c>
      <c r="AI740" s="255">
        <f>VLOOKUP($AH740,TABLAS!$P$4:$R$7,3,FALSE)</f>
        <v>3.4999999999999996E-3</v>
      </c>
      <c r="AJ740" s="255">
        <f>VLOOKUP($AH$3,TABLAS!$P$4:$R$7,2,FALSE)</f>
        <v>0</v>
      </c>
      <c r="AK740" s="280">
        <f t="shared" si="149"/>
        <v>-3.4999999999999996E-3</v>
      </c>
      <c r="AL740" s="44"/>
      <c r="AM740" s="44"/>
      <c r="AN740" s="281">
        <f t="shared" si="150"/>
        <v>0</v>
      </c>
      <c r="AO740" s="44"/>
      <c r="AP740" s="235">
        <f t="shared" si="151"/>
        <v>0</v>
      </c>
      <c r="AQ740" s="44"/>
      <c r="AR740" s="282">
        <f t="shared" si="152"/>
        <v>0</v>
      </c>
      <c r="AS740" s="283">
        <f t="shared" si="153"/>
        <v>0</v>
      </c>
      <c r="AT740" s="44"/>
      <c r="AU740" s="44"/>
      <c r="AV740" s="44"/>
      <c r="AW740" s="44"/>
      <c r="AX740" s="44"/>
      <c r="AY740" s="44"/>
      <c r="AZ740" s="44"/>
      <c r="BA740" s="44"/>
      <c r="BB740" s="44"/>
      <c r="BC740" s="44"/>
      <c r="BD740" s="44"/>
      <c r="BE740" s="44"/>
      <c r="BF740" s="44"/>
      <c r="BG740" s="44"/>
      <c r="BH740" s="44"/>
    </row>
    <row r="741" spans="1:60" ht="35.1" customHeight="1" thickBot="1" x14ac:dyDescent="0.45">
      <c r="A741" s="41">
        <f t="shared" si="154"/>
        <v>739</v>
      </c>
      <c r="B741" s="42">
        <f>Hoja2!B748</f>
        <v>0</v>
      </c>
      <c r="C741" s="14">
        <f>Hoja2!P748</f>
        <v>0</v>
      </c>
      <c r="D741" s="16">
        <f>Hoja2!C748</f>
        <v>0</v>
      </c>
      <c r="E741" s="15">
        <f>Hoja4!J748</f>
        <v>0</v>
      </c>
      <c r="F741" s="15">
        <f>Hoja4!N748</f>
        <v>0</v>
      </c>
      <c r="G741" s="15"/>
      <c r="H741" s="15">
        <f t="shared" si="143"/>
        <v>0</v>
      </c>
      <c r="I741" s="15">
        <f t="shared" si="144"/>
        <v>0</v>
      </c>
      <c r="J741" s="289" t="s">
        <v>209</v>
      </c>
      <c r="K741" s="44"/>
      <c r="L741" s="44"/>
      <c r="M741" s="44"/>
      <c r="N741" s="44"/>
      <c r="O741" s="44"/>
      <c r="P741" s="44"/>
      <c r="Q741" s="44"/>
      <c r="R741" s="44"/>
      <c r="S741" s="262">
        <f t="shared" si="145"/>
        <v>0</v>
      </c>
      <c r="T741" s="266" t="str">
        <f t="shared" si="146"/>
        <v>Economico</v>
      </c>
      <c r="U741">
        <f>VLOOKUP(T741,TABLAS!$J$4:$L$9,3,FALSE)</f>
        <v>1320</v>
      </c>
      <c r="V741">
        <f t="shared" si="155"/>
        <v>2026</v>
      </c>
      <c r="W741" t="str">
        <f>INICIO!$C$28</f>
        <v>2026</v>
      </c>
      <c r="X741" s="268">
        <f t="shared" si="147"/>
        <v>0</v>
      </c>
      <c r="Y741" s="269" t="str">
        <f>IF(X741&lt;TABLAS!$P$18,TABLAS!$Q$18,IF(X741&lt;TABLAS!$P$19,TABLAS!$Q$19,IF(X741&lt;TABLAS!$P$20,TABLAS!$Q$20,IF(X741&lt;TABLAS!$P$21,TABLAS!$Q$21,IF(X741&lt;TABLAS!$P$22,TABLAS!$Q$22,IF(X741&lt;TABLAS!$P$23,TABLAS!$Q$23,IF(X741&lt;TABLAS!$P$24,TABLAS!$Q$24,IF(X741&lt;TABLAS!$P$25,TABLAS!$Q$25,IF(X741&lt;TABLAS!$P$26,TABLAS!$Q$26,IF(X741&lt;TABLAS!$P$27,TABLAS!$Q$27,IF(X741&gt;=TABLAS!$O$28,TABLAS!$Q$28)))))))))))</f>
        <v>0 a 5</v>
      </c>
      <c r="Z741" s="262">
        <f>VLOOKUP(Y741,TABLAS!$J$18:$K$28,2,FALSE)</f>
        <v>1</v>
      </c>
      <c r="AA741" s="274" t="s">
        <v>262</v>
      </c>
      <c r="AB741" s="262">
        <f>VLOOKUP(AA741,TABLAS!$K$34:$L$39,2,FALSE)</f>
        <v>1</v>
      </c>
      <c r="AC741" s="262" t="str">
        <f>INICIO!$C$11</f>
        <v>ZONA 6</v>
      </c>
      <c r="AD741" s="263">
        <f>VLOOKUP(AC741,TABLAS!$V$18:$W$28,2,FALSE)</f>
        <v>1.1000000000000001</v>
      </c>
      <c r="AE741" s="44"/>
      <c r="AF741" s="44"/>
      <c r="AG741" s="279">
        <f t="shared" si="148"/>
        <v>0</v>
      </c>
      <c r="AH741" s="255">
        <f>IF($AG741&lt;TABLAS!$O$4,TABLAS!$P$4,IF($AG741&lt;TABLAS!$O$5,TABLAS!$P$5,IF($AG741&lt;TABLAS!$O$6,TABLAS!$P$6,IF($AG741&gt;TABLAS!$N$7,TABLAS!$P$7))))</f>
        <v>1</v>
      </c>
      <c r="AI741" s="255">
        <f>VLOOKUP($AH741,TABLAS!$P$4:$R$7,3,FALSE)</f>
        <v>3.4999999999999996E-3</v>
      </c>
      <c r="AJ741" s="255">
        <f>VLOOKUP($AH$3,TABLAS!$P$4:$R$7,2,FALSE)</f>
        <v>0</v>
      </c>
      <c r="AK741" s="280">
        <f t="shared" si="149"/>
        <v>-3.4999999999999996E-3</v>
      </c>
      <c r="AL741" s="44"/>
      <c r="AM741" s="44"/>
      <c r="AN741" s="281">
        <f t="shared" si="150"/>
        <v>0</v>
      </c>
      <c r="AO741" s="44"/>
      <c r="AP741" s="235">
        <f t="shared" si="151"/>
        <v>0</v>
      </c>
      <c r="AQ741" s="44"/>
      <c r="AR741" s="282">
        <f t="shared" si="152"/>
        <v>0</v>
      </c>
      <c r="AS741" s="283">
        <f t="shared" si="153"/>
        <v>0</v>
      </c>
      <c r="AT741" s="44"/>
      <c r="AU741" s="44"/>
      <c r="AV741" s="44"/>
      <c r="AW741" s="44"/>
      <c r="AX741" s="44"/>
      <c r="AY741" s="44"/>
      <c r="AZ741" s="44"/>
      <c r="BA741" s="44"/>
      <c r="BB741" s="44"/>
      <c r="BC741" s="44"/>
      <c r="BD741" s="44"/>
      <c r="BE741" s="44"/>
      <c r="BF741" s="44"/>
      <c r="BG741" s="44"/>
      <c r="BH741" s="44"/>
    </row>
    <row r="742" spans="1:60" ht="35.1" customHeight="1" thickBot="1" x14ac:dyDescent="0.45">
      <c r="A742" s="22">
        <f t="shared" si="154"/>
        <v>740</v>
      </c>
      <c r="B742" s="43">
        <f>Hoja2!B749</f>
        <v>0</v>
      </c>
      <c r="C742" s="38">
        <f>Hoja2!P749</f>
        <v>0</v>
      </c>
      <c r="D742" s="39">
        <f>Hoja2!C749</f>
        <v>0</v>
      </c>
      <c r="E742" s="40">
        <f>Hoja4!J749</f>
        <v>0</v>
      </c>
      <c r="F742" s="40">
        <f>Hoja4!N749</f>
        <v>0</v>
      </c>
      <c r="G742" s="40"/>
      <c r="H742" s="40">
        <f t="shared" si="143"/>
        <v>0</v>
      </c>
      <c r="I742" s="40">
        <f t="shared" si="144"/>
        <v>0</v>
      </c>
      <c r="J742" s="290" t="s">
        <v>209</v>
      </c>
      <c r="K742" s="44"/>
      <c r="L742" s="44"/>
      <c r="M742" s="44"/>
      <c r="N742" s="44"/>
      <c r="O742" s="44"/>
      <c r="P742" s="44"/>
      <c r="Q742" s="44"/>
      <c r="R742" s="44"/>
      <c r="S742" s="262">
        <f t="shared" si="145"/>
        <v>0</v>
      </c>
      <c r="T742" s="266" t="str">
        <f t="shared" si="146"/>
        <v>Economico</v>
      </c>
      <c r="U742">
        <f>VLOOKUP(T742,TABLAS!$J$4:$L$9,3,FALSE)</f>
        <v>1320</v>
      </c>
      <c r="V742">
        <f t="shared" si="155"/>
        <v>2026</v>
      </c>
      <c r="W742" t="str">
        <f>INICIO!$C$28</f>
        <v>2026</v>
      </c>
      <c r="X742" s="268">
        <f t="shared" si="147"/>
        <v>0</v>
      </c>
      <c r="Y742" s="269" t="str">
        <f>IF(X742&lt;TABLAS!$P$18,TABLAS!$Q$18,IF(X742&lt;TABLAS!$P$19,TABLAS!$Q$19,IF(X742&lt;TABLAS!$P$20,TABLAS!$Q$20,IF(X742&lt;TABLAS!$P$21,TABLAS!$Q$21,IF(X742&lt;TABLAS!$P$22,TABLAS!$Q$22,IF(X742&lt;TABLAS!$P$23,TABLAS!$Q$23,IF(X742&lt;TABLAS!$P$24,TABLAS!$Q$24,IF(X742&lt;TABLAS!$P$25,TABLAS!$Q$25,IF(X742&lt;TABLAS!$P$26,TABLAS!$Q$26,IF(X742&lt;TABLAS!$P$27,TABLAS!$Q$27,IF(X742&gt;=TABLAS!$O$28,TABLAS!$Q$28)))))))))))</f>
        <v>0 a 5</v>
      </c>
      <c r="Z742" s="262">
        <f>VLOOKUP(Y742,TABLAS!$J$18:$K$28,2,FALSE)</f>
        <v>1</v>
      </c>
      <c r="AA742" s="274" t="s">
        <v>262</v>
      </c>
      <c r="AB742" s="262">
        <f>VLOOKUP(AA742,TABLAS!$K$34:$L$39,2,FALSE)</f>
        <v>1</v>
      </c>
      <c r="AC742" s="262" t="str">
        <f>INICIO!$C$11</f>
        <v>ZONA 6</v>
      </c>
      <c r="AD742" s="263">
        <f>VLOOKUP(AC742,TABLAS!$V$18:$W$28,2,FALSE)</f>
        <v>1.1000000000000001</v>
      </c>
      <c r="AE742" s="44"/>
      <c r="AF742" s="44"/>
      <c r="AG742" s="279">
        <f t="shared" si="148"/>
        <v>0</v>
      </c>
      <c r="AH742" s="255">
        <f>IF($AG742&lt;TABLAS!$O$4,TABLAS!$P$4,IF($AG742&lt;TABLAS!$O$5,TABLAS!$P$5,IF($AG742&lt;TABLAS!$O$6,TABLAS!$P$6,IF($AG742&gt;TABLAS!$N$7,TABLAS!$P$7))))</f>
        <v>1</v>
      </c>
      <c r="AI742" s="255">
        <f>VLOOKUP($AH742,TABLAS!$P$4:$R$7,3,FALSE)</f>
        <v>3.4999999999999996E-3</v>
      </c>
      <c r="AJ742" s="255">
        <f>VLOOKUP($AH$3,TABLAS!$P$4:$R$7,2,FALSE)</f>
        <v>0</v>
      </c>
      <c r="AK742" s="280">
        <f t="shared" si="149"/>
        <v>-3.4999999999999996E-3</v>
      </c>
      <c r="AL742" s="44"/>
      <c r="AM742" s="44"/>
      <c r="AN742" s="281">
        <f t="shared" si="150"/>
        <v>0</v>
      </c>
      <c r="AO742" s="44"/>
      <c r="AP742" s="235">
        <f t="shared" si="151"/>
        <v>0</v>
      </c>
      <c r="AQ742" s="44"/>
      <c r="AR742" s="282">
        <f t="shared" si="152"/>
        <v>0</v>
      </c>
      <c r="AS742" s="283">
        <f t="shared" si="153"/>
        <v>0</v>
      </c>
      <c r="AT742" s="44"/>
      <c r="AU742" s="44"/>
      <c r="AV742" s="44"/>
      <c r="AW742" s="44"/>
      <c r="AX742" s="44"/>
      <c r="AY742" s="44"/>
      <c r="AZ742" s="44"/>
      <c r="BA742" s="44"/>
      <c r="BB742" s="44"/>
      <c r="BC742" s="44"/>
      <c r="BD742" s="44"/>
      <c r="BE742" s="44"/>
      <c r="BF742" s="44"/>
      <c r="BG742" s="44"/>
      <c r="BH742" s="44"/>
    </row>
    <row r="743" spans="1:60" ht="35.1" customHeight="1" thickBot="1" x14ac:dyDescent="0.45">
      <c r="A743" s="41">
        <f t="shared" si="154"/>
        <v>741</v>
      </c>
      <c r="B743" s="42">
        <f>Hoja2!B750</f>
        <v>0</v>
      </c>
      <c r="C743" s="14">
        <f>Hoja2!P750</f>
        <v>0</v>
      </c>
      <c r="D743" s="16">
        <f>Hoja2!C750</f>
        <v>0</v>
      </c>
      <c r="E743" s="15">
        <f>Hoja4!J750</f>
        <v>0</v>
      </c>
      <c r="F743" s="15">
        <f>Hoja4!N750</f>
        <v>0</v>
      </c>
      <c r="G743" s="15"/>
      <c r="H743" s="15">
        <f t="shared" si="143"/>
        <v>0</v>
      </c>
      <c r="I743" s="15">
        <f t="shared" si="144"/>
        <v>0</v>
      </c>
      <c r="J743" s="289" t="s">
        <v>209</v>
      </c>
      <c r="K743" s="44"/>
      <c r="L743" s="44"/>
      <c r="M743" s="44"/>
      <c r="N743" s="44"/>
      <c r="O743" s="44"/>
      <c r="P743" s="44"/>
      <c r="Q743" s="44"/>
      <c r="R743" s="44"/>
      <c r="S743" s="262">
        <f t="shared" si="145"/>
        <v>0</v>
      </c>
      <c r="T743" s="266" t="str">
        <f t="shared" si="146"/>
        <v>Economico</v>
      </c>
      <c r="U743">
        <f>VLOOKUP(T743,TABLAS!$J$4:$L$9,3,FALSE)</f>
        <v>1320</v>
      </c>
      <c r="V743">
        <f t="shared" si="155"/>
        <v>2026</v>
      </c>
      <c r="W743" t="str">
        <f>INICIO!$C$28</f>
        <v>2026</v>
      </c>
      <c r="X743" s="268">
        <f t="shared" si="147"/>
        <v>0</v>
      </c>
      <c r="Y743" s="269" t="str">
        <f>IF(X743&lt;TABLAS!$P$18,TABLAS!$Q$18,IF(X743&lt;TABLAS!$P$19,TABLAS!$Q$19,IF(X743&lt;TABLAS!$P$20,TABLAS!$Q$20,IF(X743&lt;TABLAS!$P$21,TABLAS!$Q$21,IF(X743&lt;TABLAS!$P$22,TABLAS!$Q$22,IF(X743&lt;TABLAS!$P$23,TABLAS!$Q$23,IF(X743&lt;TABLAS!$P$24,TABLAS!$Q$24,IF(X743&lt;TABLAS!$P$25,TABLAS!$Q$25,IF(X743&lt;TABLAS!$P$26,TABLAS!$Q$26,IF(X743&lt;TABLAS!$P$27,TABLAS!$Q$27,IF(X743&gt;=TABLAS!$O$28,TABLAS!$Q$28)))))))))))</f>
        <v>0 a 5</v>
      </c>
      <c r="Z743" s="262">
        <f>VLOOKUP(Y743,TABLAS!$J$18:$K$28,2,FALSE)</f>
        <v>1</v>
      </c>
      <c r="AA743" s="274" t="s">
        <v>262</v>
      </c>
      <c r="AB743" s="262">
        <f>VLOOKUP(AA743,TABLAS!$K$34:$L$39,2,FALSE)</f>
        <v>1</v>
      </c>
      <c r="AC743" s="262" t="str">
        <f>INICIO!$C$11</f>
        <v>ZONA 6</v>
      </c>
      <c r="AD743" s="263">
        <f>VLOOKUP(AC743,TABLAS!$V$18:$W$28,2,FALSE)</f>
        <v>1.1000000000000001</v>
      </c>
      <c r="AE743" s="44"/>
      <c r="AF743" s="44"/>
      <c r="AG743" s="279">
        <f t="shared" si="148"/>
        <v>0</v>
      </c>
      <c r="AH743" s="255">
        <f>IF($AG743&lt;TABLAS!$O$4,TABLAS!$P$4,IF($AG743&lt;TABLAS!$O$5,TABLAS!$P$5,IF($AG743&lt;TABLAS!$O$6,TABLAS!$P$6,IF($AG743&gt;TABLAS!$N$7,TABLAS!$P$7))))</f>
        <v>1</v>
      </c>
      <c r="AI743" s="255">
        <f>VLOOKUP($AH743,TABLAS!$P$4:$R$7,3,FALSE)</f>
        <v>3.4999999999999996E-3</v>
      </c>
      <c r="AJ743" s="255">
        <f>VLOOKUP($AH$3,TABLAS!$P$4:$R$7,2,FALSE)</f>
        <v>0</v>
      </c>
      <c r="AK743" s="280">
        <f t="shared" si="149"/>
        <v>-3.4999999999999996E-3</v>
      </c>
      <c r="AL743" s="44"/>
      <c r="AM743" s="44"/>
      <c r="AN743" s="281">
        <f t="shared" si="150"/>
        <v>0</v>
      </c>
      <c r="AO743" s="44"/>
      <c r="AP743" s="235">
        <f t="shared" si="151"/>
        <v>0</v>
      </c>
      <c r="AQ743" s="44"/>
      <c r="AR743" s="282">
        <f t="shared" si="152"/>
        <v>0</v>
      </c>
      <c r="AS743" s="283">
        <f t="shared" si="153"/>
        <v>0</v>
      </c>
      <c r="AT743" s="44"/>
      <c r="AU743" s="44"/>
      <c r="AV743" s="44"/>
      <c r="AW743" s="44"/>
      <c r="AX743" s="44"/>
      <c r="AY743" s="44"/>
      <c r="AZ743" s="44"/>
      <c r="BA743" s="44"/>
      <c r="BB743" s="44"/>
      <c r="BC743" s="44"/>
      <c r="BD743" s="44"/>
      <c r="BE743" s="44"/>
      <c r="BF743" s="44"/>
      <c r="BG743" s="44"/>
      <c r="BH743" s="44"/>
    </row>
    <row r="744" spans="1:60" ht="35.1" customHeight="1" thickBot="1" x14ac:dyDescent="0.45">
      <c r="A744" s="41">
        <f t="shared" si="154"/>
        <v>742</v>
      </c>
      <c r="B744" s="42">
        <f>Hoja2!B751</f>
        <v>0</v>
      </c>
      <c r="C744" s="14">
        <f>Hoja2!P751</f>
        <v>0</v>
      </c>
      <c r="D744" s="16">
        <f>Hoja2!C751</f>
        <v>0</v>
      </c>
      <c r="E744" s="15">
        <f>Hoja4!J751</f>
        <v>0</v>
      </c>
      <c r="F744" s="15">
        <f>Hoja4!N751</f>
        <v>0</v>
      </c>
      <c r="G744" s="15"/>
      <c r="H744" s="15">
        <f t="shared" si="143"/>
        <v>0</v>
      </c>
      <c r="I744" s="15">
        <f t="shared" si="144"/>
        <v>0</v>
      </c>
      <c r="J744" s="289" t="s">
        <v>209</v>
      </c>
      <c r="K744" s="44"/>
      <c r="L744" s="44"/>
      <c r="M744" s="44"/>
      <c r="N744" s="44"/>
      <c r="O744" s="44"/>
      <c r="P744" s="44"/>
      <c r="Q744" s="44"/>
      <c r="R744" s="44"/>
      <c r="S744" s="262">
        <f t="shared" si="145"/>
        <v>0</v>
      </c>
      <c r="T744" s="266" t="str">
        <f t="shared" si="146"/>
        <v>Economico</v>
      </c>
      <c r="U744">
        <f>VLOOKUP(T744,TABLAS!$J$4:$L$9,3,FALSE)</f>
        <v>1320</v>
      </c>
      <c r="V744">
        <f t="shared" si="155"/>
        <v>2026</v>
      </c>
      <c r="W744" t="str">
        <f>INICIO!$C$28</f>
        <v>2026</v>
      </c>
      <c r="X744" s="268">
        <f t="shared" si="147"/>
        <v>0</v>
      </c>
      <c r="Y744" s="269" t="str">
        <f>IF(X744&lt;TABLAS!$P$18,TABLAS!$Q$18,IF(X744&lt;TABLAS!$P$19,TABLAS!$Q$19,IF(X744&lt;TABLAS!$P$20,TABLAS!$Q$20,IF(X744&lt;TABLAS!$P$21,TABLAS!$Q$21,IF(X744&lt;TABLAS!$P$22,TABLAS!$Q$22,IF(X744&lt;TABLAS!$P$23,TABLAS!$Q$23,IF(X744&lt;TABLAS!$P$24,TABLAS!$Q$24,IF(X744&lt;TABLAS!$P$25,TABLAS!$Q$25,IF(X744&lt;TABLAS!$P$26,TABLAS!$Q$26,IF(X744&lt;TABLAS!$P$27,TABLAS!$Q$27,IF(X744&gt;=TABLAS!$O$28,TABLAS!$Q$28)))))))))))</f>
        <v>0 a 5</v>
      </c>
      <c r="Z744" s="262">
        <f>VLOOKUP(Y744,TABLAS!$J$18:$K$28,2,FALSE)</f>
        <v>1</v>
      </c>
      <c r="AA744" s="274" t="s">
        <v>262</v>
      </c>
      <c r="AB744" s="262">
        <f>VLOOKUP(AA744,TABLAS!$K$34:$L$39,2,FALSE)</f>
        <v>1</v>
      </c>
      <c r="AC744" s="262" t="str">
        <f>INICIO!$C$11</f>
        <v>ZONA 6</v>
      </c>
      <c r="AD744" s="263">
        <f>VLOOKUP(AC744,TABLAS!$V$18:$W$28,2,FALSE)</f>
        <v>1.1000000000000001</v>
      </c>
      <c r="AE744" s="44"/>
      <c r="AF744" s="44"/>
      <c r="AG744" s="279">
        <f t="shared" si="148"/>
        <v>0</v>
      </c>
      <c r="AH744" s="255">
        <f>IF($AG744&lt;TABLAS!$O$4,TABLAS!$P$4,IF($AG744&lt;TABLAS!$O$5,TABLAS!$P$5,IF($AG744&lt;TABLAS!$O$6,TABLAS!$P$6,IF($AG744&gt;TABLAS!$N$7,TABLAS!$P$7))))</f>
        <v>1</v>
      </c>
      <c r="AI744" s="255">
        <f>VLOOKUP($AH744,TABLAS!$P$4:$R$7,3,FALSE)</f>
        <v>3.4999999999999996E-3</v>
      </c>
      <c r="AJ744" s="255">
        <f>VLOOKUP($AH$3,TABLAS!$P$4:$R$7,2,FALSE)</f>
        <v>0</v>
      </c>
      <c r="AK744" s="280">
        <f t="shared" si="149"/>
        <v>-3.4999999999999996E-3</v>
      </c>
      <c r="AL744" s="44"/>
      <c r="AM744" s="44"/>
      <c r="AN744" s="281">
        <f t="shared" si="150"/>
        <v>0</v>
      </c>
      <c r="AO744" s="44"/>
      <c r="AP744" s="235">
        <f t="shared" si="151"/>
        <v>0</v>
      </c>
      <c r="AQ744" s="44"/>
      <c r="AR744" s="282">
        <f t="shared" si="152"/>
        <v>0</v>
      </c>
      <c r="AS744" s="283">
        <f t="shared" si="153"/>
        <v>0</v>
      </c>
      <c r="AT744" s="44"/>
      <c r="AU744" s="44"/>
      <c r="AV744" s="44"/>
      <c r="AW744" s="44"/>
      <c r="AX744" s="44"/>
      <c r="AY744" s="44"/>
      <c r="AZ744" s="44"/>
      <c r="BA744" s="44"/>
      <c r="BB744" s="44"/>
      <c r="BC744" s="44"/>
      <c r="BD744" s="44"/>
      <c r="BE744" s="44"/>
      <c r="BF744" s="44"/>
      <c r="BG744" s="44"/>
      <c r="BH744" s="44"/>
    </row>
    <row r="745" spans="1:60" ht="35.1" customHeight="1" thickBot="1" x14ac:dyDescent="0.45">
      <c r="A745" s="41">
        <f t="shared" si="154"/>
        <v>743</v>
      </c>
      <c r="B745" s="42">
        <f>Hoja2!B752</f>
        <v>0</v>
      </c>
      <c r="C745" s="14">
        <f>Hoja2!P752</f>
        <v>0</v>
      </c>
      <c r="D745" s="16">
        <f>Hoja2!C752</f>
        <v>0</v>
      </c>
      <c r="E745" s="15">
        <f>Hoja4!J752</f>
        <v>0</v>
      </c>
      <c r="F745" s="15">
        <f>Hoja4!N752</f>
        <v>0</v>
      </c>
      <c r="G745" s="15"/>
      <c r="H745" s="15">
        <f t="shared" si="143"/>
        <v>0</v>
      </c>
      <c r="I745" s="15">
        <f t="shared" si="144"/>
        <v>0</v>
      </c>
      <c r="J745" s="289" t="s">
        <v>209</v>
      </c>
      <c r="K745" s="44"/>
      <c r="L745" s="44"/>
      <c r="M745" s="44"/>
      <c r="N745" s="44"/>
      <c r="O745" s="44"/>
      <c r="P745" s="44"/>
      <c r="Q745" s="44"/>
      <c r="R745" s="44"/>
      <c r="S745" s="262">
        <f t="shared" si="145"/>
        <v>0</v>
      </c>
      <c r="T745" s="266" t="str">
        <f t="shared" si="146"/>
        <v>Economico</v>
      </c>
      <c r="U745">
        <f>VLOOKUP(T745,TABLAS!$J$4:$L$9,3,FALSE)</f>
        <v>1320</v>
      </c>
      <c r="V745">
        <f t="shared" si="155"/>
        <v>2026</v>
      </c>
      <c r="W745" t="str">
        <f>INICIO!$C$28</f>
        <v>2026</v>
      </c>
      <c r="X745" s="268">
        <f t="shared" si="147"/>
        <v>0</v>
      </c>
      <c r="Y745" s="269" t="str">
        <f>IF(X745&lt;TABLAS!$P$18,TABLAS!$Q$18,IF(X745&lt;TABLAS!$P$19,TABLAS!$Q$19,IF(X745&lt;TABLAS!$P$20,TABLAS!$Q$20,IF(X745&lt;TABLAS!$P$21,TABLAS!$Q$21,IF(X745&lt;TABLAS!$P$22,TABLAS!$Q$22,IF(X745&lt;TABLAS!$P$23,TABLAS!$Q$23,IF(X745&lt;TABLAS!$P$24,TABLAS!$Q$24,IF(X745&lt;TABLAS!$P$25,TABLAS!$Q$25,IF(X745&lt;TABLAS!$P$26,TABLAS!$Q$26,IF(X745&lt;TABLAS!$P$27,TABLAS!$Q$27,IF(X745&gt;=TABLAS!$O$28,TABLAS!$Q$28)))))))))))</f>
        <v>0 a 5</v>
      </c>
      <c r="Z745" s="262">
        <f>VLOOKUP(Y745,TABLAS!$J$18:$K$28,2,FALSE)</f>
        <v>1</v>
      </c>
      <c r="AA745" s="274" t="s">
        <v>262</v>
      </c>
      <c r="AB745" s="262">
        <f>VLOOKUP(AA745,TABLAS!$K$34:$L$39,2,FALSE)</f>
        <v>1</v>
      </c>
      <c r="AC745" s="262" t="str">
        <f>INICIO!$C$11</f>
        <v>ZONA 6</v>
      </c>
      <c r="AD745" s="263">
        <f>VLOOKUP(AC745,TABLAS!$V$18:$W$28,2,FALSE)</f>
        <v>1.1000000000000001</v>
      </c>
      <c r="AE745" s="44"/>
      <c r="AF745" s="44"/>
      <c r="AG745" s="279">
        <f t="shared" si="148"/>
        <v>0</v>
      </c>
      <c r="AH745" s="255">
        <f>IF($AG745&lt;TABLAS!$O$4,TABLAS!$P$4,IF($AG745&lt;TABLAS!$O$5,TABLAS!$P$5,IF($AG745&lt;TABLAS!$O$6,TABLAS!$P$6,IF($AG745&gt;TABLAS!$N$7,TABLAS!$P$7))))</f>
        <v>1</v>
      </c>
      <c r="AI745" s="255">
        <f>VLOOKUP($AH745,TABLAS!$P$4:$R$7,3,FALSE)</f>
        <v>3.4999999999999996E-3</v>
      </c>
      <c r="AJ745" s="255">
        <f>VLOOKUP($AH$3,TABLAS!$P$4:$R$7,2,FALSE)</f>
        <v>0</v>
      </c>
      <c r="AK745" s="280">
        <f t="shared" si="149"/>
        <v>-3.4999999999999996E-3</v>
      </c>
      <c r="AL745" s="44"/>
      <c r="AM745" s="44"/>
      <c r="AN745" s="281">
        <f t="shared" si="150"/>
        <v>0</v>
      </c>
      <c r="AO745" s="44"/>
      <c r="AP745" s="235">
        <f t="shared" si="151"/>
        <v>0</v>
      </c>
      <c r="AQ745" s="44"/>
      <c r="AR745" s="282">
        <f t="shared" si="152"/>
        <v>0</v>
      </c>
      <c r="AS745" s="283">
        <f t="shared" si="153"/>
        <v>0</v>
      </c>
      <c r="AT745" s="44"/>
      <c r="AU745" s="44"/>
      <c r="AV745" s="44"/>
      <c r="AW745" s="44"/>
      <c r="AX745" s="44"/>
      <c r="AY745" s="44"/>
      <c r="AZ745" s="44"/>
      <c r="BA745" s="44"/>
      <c r="BB745" s="44"/>
      <c r="BC745" s="44"/>
      <c r="BD745" s="44"/>
      <c r="BE745" s="44"/>
      <c r="BF745" s="44"/>
      <c r="BG745" s="44"/>
      <c r="BH745" s="44"/>
    </row>
    <row r="746" spans="1:60" ht="35.1" customHeight="1" thickBot="1" x14ac:dyDescent="0.45">
      <c r="A746" s="41">
        <f t="shared" si="154"/>
        <v>744</v>
      </c>
      <c r="B746" s="42">
        <f>Hoja2!B753</f>
        <v>0</v>
      </c>
      <c r="C746" s="14">
        <f>Hoja2!P753</f>
        <v>0</v>
      </c>
      <c r="D746" s="16">
        <f>Hoja2!C753</f>
        <v>0</v>
      </c>
      <c r="E746" s="15">
        <f>Hoja4!J753</f>
        <v>0</v>
      </c>
      <c r="F746" s="15">
        <f>Hoja4!N753</f>
        <v>0</v>
      </c>
      <c r="G746" s="15"/>
      <c r="H746" s="15">
        <f t="shared" si="143"/>
        <v>0</v>
      </c>
      <c r="I746" s="15">
        <f t="shared" si="144"/>
        <v>0</v>
      </c>
      <c r="J746" s="289" t="s">
        <v>209</v>
      </c>
      <c r="K746" s="44"/>
      <c r="L746" s="44"/>
      <c r="M746" s="44"/>
      <c r="N746" s="44"/>
      <c r="O746" s="44"/>
      <c r="P746" s="44"/>
      <c r="Q746" s="44"/>
      <c r="R746" s="44"/>
      <c r="S746" s="262">
        <f t="shared" si="145"/>
        <v>0</v>
      </c>
      <c r="T746" s="266" t="str">
        <f t="shared" si="146"/>
        <v>Economico</v>
      </c>
      <c r="U746">
        <f>VLOOKUP(T746,TABLAS!$J$4:$L$9,3,FALSE)</f>
        <v>1320</v>
      </c>
      <c r="V746">
        <f t="shared" si="155"/>
        <v>2026</v>
      </c>
      <c r="W746" t="str">
        <f>INICIO!$C$28</f>
        <v>2026</v>
      </c>
      <c r="X746" s="268">
        <f t="shared" si="147"/>
        <v>0</v>
      </c>
      <c r="Y746" s="269" t="str">
        <f>IF(X746&lt;TABLAS!$P$18,TABLAS!$Q$18,IF(X746&lt;TABLAS!$P$19,TABLAS!$Q$19,IF(X746&lt;TABLAS!$P$20,TABLAS!$Q$20,IF(X746&lt;TABLAS!$P$21,TABLAS!$Q$21,IF(X746&lt;TABLAS!$P$22,TABLAS!$Q$22,IF(X746&lt;TABLAS!$P$23,TABLAS!$Q$23,IF(X746&lt;TABLAS!$P$24,TABLAS!$Q$24,IF(X746&lt;TABLAS!$P$25,TABLAS!$Q$25,IF(X746&lt;TABLAS!$P$26,TABLAS!$Q$26,IF(X746&lt;TABLAS!$P$27,TABLAS!$Q$27,IF(X746&gt;=TABLAS!$O$28,TABLAS!$Q$28)))))))))))</f>
        <v>0 a 5</v>
      </c>
      <c r="Z746" s="262">
        <f>VLOOKUP(Y746,TABLAS!$J$18:$K$28,2,FALSE)</f>
        <v>1</v>
      </c>
      <c r="AA746" s="274" t="s">
        <v>262</v>
      </c>
      <c r="AB746" s="262">
        <f>VLOOKUP(AA746,TABLAS!$K$34:$L$39,2,FALSE)</f>
        <v>1</v>
      </c>
      <c r="AC746" s="262" t="str">
        <f>INICIO!$C$11</f>
        <v>ZONA 6</v>
      </c>
      <c r="AD746" s="263">
        <f>VLOOKUP(AC746,TABLAS!$V$18:$W$28,2,FALSE)</f>
        <v>1.1000000000000001</v>
      </c>
      <c r="AE746" s="44"/>
      <c r="AF746" s="44"/>
      <c r="AG746" s="279">
        <f t="shared" si="148"/>
        <v>0</v>
      </c>
      <c r="AH746" s="255">
        <f>IF($AG746&lt;TABLAS!$O$4,TABLAS!$P$4,IF($AG746&lt;TABLAS!$O$5,TABLAS!$P$5,IF($AG746&lt;TABLAS!$O$6,TABLAS!$P$6,IF($AG746&gt;TABLAS!$N$7,TABLAS!$P$7))))</f>
        <v>1</v>
      </c>
      <c r="AI746" s="255">
        <f>VLOOKUP($AH746,TABLAS!$P$4:$R$7,3,FALSE)</f>
        <v>3.4999999999999996E-3</v>
      </c>
      <c r="AJ746" s="255">
        <f>VLOOKUP($AH$3,TABLAS!$P$4:$R$7,2,FALSE)</f>
        <v>0</v>
      </c>
      <c r="AK746" s="280">
        <f t="shared" si="149"/>
        <v>-3.4999999999999996E-3</v>
      </c>
      <c r="AL746" s="44"/>
      <c r="AM746" s="44"/>
      <c r="AN746" s="281">
        <f t="shared" si="150"/>
        <v>0</v>
      </c>
      <c r="AO746" s="44"/>
      <c r="AP746" s="235">
        <f t="shared" si="151"/>
        <v>0</v>
      </c>
      <c r="AQ746" s="44"/>
      <c r="AR746" s="282">
        <f t="shared" si="152"/>
        <v>0</v>
      </c>
      <c r="AS746" s="283">
        <f t="shared" si="153"/>
        <v>0</v>
      </c>
      <c r="AT746" s="44"/>
      <c r="AU746" s="44"/>
      <c r="AV746" s="44"/>
      <c r="AW746" s="44"/>
      <c r="AX746" s="44"/>
      <c r="AY746" s="44"/>
      <c r="AZ746" s="44"/>
      <c r="BA746" s="44"/>
      <c r="BB746" s="44"/>
      <c r="BC746" s="44"/>
      <c r="BD746" s="44"/>
      <c r="BE746" s="44"/>
      <c r="BF746" s="44"/>
      <c r="BG746" s="44"/>
      <c r="BH746" s="44"/>
    </row>
    <row r="747" spans="1:60" ht="35.1" customHeight="1" thickBot="1" x14ac:dyDescent="0.45">
      <c r="A747" s="22">
        <f t="shared" si="154"/>
        <v>745</v>
      </c>
      <c r="B747" s="43">
        <f>Hoja2!B754</f>
        <v>0</v>
      </c>
      <c r="C747" s="38">
        <f>Hoja2!P754</f>
        <v>0</v>
      </c>
      <c r="D747" s="39">
        <f>Hoja2!C754</f>
        <v>0</v>
      </c>
      <c r="E747" s="40">
        <f>Hoja4!J754</f>
        <v>0</v>
      </c>
      <c r="F747" s="40">
        <f>Hoja4!N754</f>
        <v>0</v>
      </c>
      <c r="G747" s="40"/>
      <c r="H747" s="40">
        <f t="shared" si="143"/>
        <v>0</v>
      </c>
      <c r="I747" s="40">
        <f t="shared" si="144"/>
        <v>0</v>
      </c>
      <c r="J747" s="290" t="s">
        <v>209</v>
      </c>
      <c r="K747" s="44"/>
      <c r="L747" s="44"/>
      <c r="M747" s="44"/>
      <c r="N747" s="44"/>
      <c r="O747" s="44"/>
      <c r="P747" s="44"/>
      <c r="Q747" s="44"/>
      <c r="R747" s="44"/>
      <c r="S747" s="262">
        <f t="shared" si="145"/>
        <v>0</v>
      </c>
      <c r="T747" s="266" t="str">
        <f t="shared" si="146"/>
        <v>Economico</v>
      </c>
      <c r="U747">
        <f>VLOOKUP(T747,TABLAS!$J$4:$L$9,3,FALSE)</f>
        <v>1320</v>
      </c>
      <c r="V747">
        <f t="shared" si="155"/>
        <v>2026</v>
      </c>
      <c r="W747" t="str">
        <f>INICIO!$C$28</f>
        <v>2026</v>
      </c>
      <c r="X747" s="268">
        <f t="shared" si="147"/>
        <v>0</v>
      </c>
      <c r="Y747" s="269" t="str">
        <f>IF(X747&lt;TABLAS!$P$18,TABLAS!$Q$18,IF(X747&lt;TABLAS!$P$19,TABLAS!$Q$19,IF(X747&lt;TABLAS!$P$20,TABLAS!$Q$20,IF(X747&lt;TABLAS!$P$21,TABLAS!$Q$21,IF(X747&lt;TABLAS!$P$22,TABLAS!$Q$22,IF(X747&lt;TABLAS!$P$23,TABLAS!$Q$23,IF(X747&lt;TABLAS!$P$24,TABLAS!$Q$24,IF(X747&lt;TABLAS!$P$25,TABLAS!$Q$25,IF(X747&lt;TABLAS!$P$26,TABLAS!$Q$26,IF(X747&lt;TABLAS!$P$27,TABLAS!$Q$27,IF(X747&gt;=TABLAS!$O$28,TABLAS!$Q$28)))))))))))</f>
        <v>0 a 5</v>
      </c>
      <c r="Z747" s="262">
        <f>VLOOKUP(Y747,TABLAS!$J$18:$K$28,2,FALSE)</f>
        <v>1</v>
      </c>
      <c r="AA747" s="274" t="s">
        <v>262</v>
      </c>
      <c r="AB747" s="262">
        <f>VLOOKUP(AA747,TABLAS!$K$34:$L$39,2,FALSE)</f>
        <v>1</v>
      </c>
      <c r="AC747" s="262" t="str">
        <f>INICIO!$C$11</f>
        <v>ZONA 6</v>
      </c>
      <c r="AD747" s="263">
        <f>VLOOKUP(AC747,TABLAS!$V$18:$W$28,2,FALSE)</f>
        <v>1.1000000000000001</v>
      </c>
      <c r="AE747" s="44"/>
      <c r="AF747" s="44"/>
      <c r="AG747" s="279">
        <f t="shared" si="148"/>
        <v>0</v>
      </c>
      <c r="AH747" s="255">
        <f>IF($AG747&lt;TABLAS!$O$4,TABLAS!$P$4,IF($AG747&lt;TABLAS!$O$5,TABLAS!$P$5,IF($AG747&lt;TABLAS!$O$6,TABLAS!$P$6,IF($AG747&gt;TABLAS!$N$7,TABLAS!$P$7))))</f>
        <v>1</v>
      </c>
      <c r="AI747" s="255">
        <f>VLOOKUP($AH747,TABLAS!$P$4:$R$7,3,FALSE)</f>
        <v>3.4999999999999996E-3</v>
      </c>
      <c r="AJ747" s="255">
        <f>VLOOKUP($AH$3,TABLAS!$P$4:$R$7,2,FALSE)</f>
        <v>0</v>
      </c>
      <c r="AK747" s="280">
        <f t="shared" si="149"/>
        <v>-3.4999999999999996E-3</v>
      </c>
      <c r="AL747" s="44"/>
      <c r="AM747" s="44"/>
      <c r="AN747" s="281">
        <f t="shared" si="150"/>
        <v>0</v>
      </c>
      <c r="AO747" s="44"/>
      <c r="AP747" s="235">
        <f t="shared" si="151"/>
        <v>0</v>
      </c>
      <c r="AQ747" s="44"/>
      <c r="AR747" s="282">
        <f t="shared" si="152"/>
        <v>0</v>
      </c>
      <c r="AS747" s="283">
        <f t="shared" si="153"/>
        <v>0</v>
      </c>
      <c r="AT747" s="44"/>
      <c r="AU747" s="44"/>
      <c r="AV747" s="44"/>
      <c r="AW747" s="44"/>
      <c r="AX747" s="44"/>
      <c r="AY747" s="44"/>
      <c r="AZ747" s="44"/>
      <c r="BA747" s="44"/>
      <c r="BB747" s="44"/>
      <c r="BC747" s="44"/>
      <c r="BD747" s="44"/>
      <c r="BE747" s="44"/>
      <c r="BF747" s="44"/>
      <c r="BG747" s="44"/>
      <c r="BH747" s="44"/>
    </row>
    <row r="748" spans="1:60" ht="35.1" customHeight="1" thickBot="1" x14ac:dyDescent="0.45">
      <c r="A748" s="41">
        <f t="shared" si="154"/>
        <v>746</v>
      </c>
      <c r="B748" s="42">
        <f>Hoja2!B755</f>
        <v>0</v>
      </c>
      <c r="C748" s="14">
        <f>Hoja2!P755</f>
        <v>0</v>
      </c>
      <c r="D748" s="16">
        <f>Hoja2!C755</f>
        <v>0</v>
      </c>
      <c r="E748" s="15">
        <f>Hoja4!J755</f>
        <v>0</v>
      </c>
      <c r="F748" s="15">
        <f>Hoja4!N755</f>
        <v>0</v>
      </c>
      <c r="G748" s="15"/>
      <c r="H748" s="15">
        <f t="shared" si="143"/>
        <v>0</v>
      </c>
      <c r="I748" s="15">
        <f t="shared" si="144"/>
        <v>0</v>
      </c>
      <c r="J748" s="289" t="s">
        <v>209</v>
      </c>
      <c r="K748" s="44"/>
      <c r="L748" s="44"/>
      <c r="M748" s="44"/>
      <c r="N748" s="44"/>
      <c r="O748" s="44"/>
      <c r="P748" s="44"/>
      <c r="Q748" s="44"/>
      <c r="R748" s="44"/>
      <c r="S748" s="262">
        <f t="shared" si="145"/>
        <v>0</v>
      </c>
      <c r="T748" s="266" t="str">
        <f t="shared" si="146"/>
        <v>Economico</v>
      </c>
      <c r="U748">
        <f>VLOOKUP(T748,TABLAS!$J$4:$L$9,3,FALSE)</f>
        <v>1320</v>
      </c>
      <c r="V748">
        <f t="shared" si="155"/>
        <v>2026</v>
      </c>
      <c r="W748" t="str">
        <f>INICIO!$C$28</f>
        <v>2026</v>
      </c>
      <c r="X748" s="268">
        <f t="shared" si="147"/>
        <v>0</v>
      </c>
      <c r="Y748" s="269" t="str">
        <f>IF(X748&lt;TABLAS!$P$18,TABLAS!$Q$18,IF(X748&lt;TABLAS!$P$19,TABLAS!$Q$19,IF(X748&lt;TABLAS!$P$20,TABLAS!$Q$20,IF(X748&lt;TABLAS!$P$21,TABLAS!$Q$21,IF(X748&lt;TABLAS!$P$22,TABLAS!$Q$22,IF(X748&lt;TABLAS!$P$23,TABLAS!$Q$23,IF(X748&lt;TABLAS!$P$24,TABLAS!$Q$24,IF(X748&lt;TABLAS!$P$25,TABLAS!$Q$25,IF(X748&lt;TABLAS!$P$26,TABLAS!$Q$26,IF(X748&lt;TABLAS!$P$27,TABLAS!$Q$27,IF(X748&gt;=TABLAS!$O$28,TABLAS!$Q$28)))))))))))</f>
        <v>0 a 5</v>
      </c>
      <c r="Z748" s="262">
        <f>VLOOKUP(Y748,TABLAS!$J$18:$K$28,2,FALSE)</f>
        <v>1</v>
      </c>
      <c r="AA748" s="274" t="s">
        <v>262</v>
      </c>
      <c r="AB748" s="262">
        <f>VLOOKUP(AA748,TABLAS!$K$34:$L$39,2,FALSE)</f>
        <v>1</v>
      </c>
      <c r="AC748" s="262" t="str">
        <f>INICIO!$C$11</f>
        <v>ZONA 6</v>
      </c>
      <c r="AD748" s="263">
        <f>VLOOKUP(AC748,TABLAS!$V$18:$W$28,2,FALSE)</f>
        <v>1.1000000000000001</v>
      </c>
      <c r="AE748" s="44"/>
      <c r="AF748" s="44"/>
      <c r="AG748" s="279">
        <f t="shared" si="148"/>
        <v>0</v>
      </c>
      <c r="AH748" s="255">
        <f>IF($AG748&lt;TABLAS!$O$4,TABLAS!$P$4,IF($AG748&lt;TABLAS!$O$5,TABLAS!$P$5,IF($AG748&lt;TABLAS!$O$6,TABLAS!$P$6,IF($AG748&gt;TABLAS!$N$7,TABLAS!$P$7))))</f>
        <v>1</v>
      </c>
      <c r="AI748" s="255">
        <f>VLOOKUP($AH748,TABLAS!$P$4:$R$7,3,FALSE)</f>
        <v>3.4999999999999996E-3</v>
      </c>
      <c r="AJ748" s="255">
        <f>VLOOKUP($AH$3,TABLAS!$P$4:$R$7,2,FALSE)</f>
        <v>0</v>
      </c>
      <c r="AK748" s="280">
        <f t="shared" si="149"/>
        <v>-3.4999999999999996E-3</v>
      </c>
      <c r="AL748" s="44"/>
      <c r="AM748" s="44"/>
      <c r="AN748" s="281">
        <f t="shared" si="150"/>
        <v>0</v>
      </c>
      <c r="AO748" s="44"/>
      <c r="AP748" s="235">
        <f t="shared" si="151"/>
        <v>0</v>
      </c>
      <c r="AQ748" s="44"/>
      <c r="AR748" s="282">
        <f t="shared" si="152"/>
        <v>0</v>
      </c>
      <c r="AS748" s="283">
        <f t="shared" si="153"/>
        <v>0</v>
      </c>
      <c r="AT748" s="44"/>
      <c r="AU748" s="44"/>
      <c r="AV748" s="44"/>
      <c r="AW748" s="44"/>
      <c r="AX748" s="44"/>
      <c r="AY748" s="44"/>
      <c r="AZ748" s="44"/>
      <c r="BA748" s="44"/>
      <c r="BB748" s="44"/>
      <c r="BC748" s="44"/>
      <c r="BD748" s="44"/>
      <c r="BE748" s="44"/>
      <c r="BF748" s="44"/>
      <c r="BG748" s="44"/>
      <c r="BH748" s="44"/>
    </row>
    <row r="749" spans="1:60" ht="35.1" customHeight="1" thickBot="1" x14ac:dyDescent="0.45">
      <c r="A749" s="41">
        <f t="shared" si="154"/>
        <v>747</v>
      </c>
      <c r="B749" s="42">
        <f>Hoja2!B756</f>
        <v>0</v>
      </c>
      <c r="C749" s="14">
        <f>Hoja2!P756</f>
        <v>0</v>
      </c>
      <c r="D749" s="16">
        <f>Hoja2!C756</f>
        <v>0</v>
      </c>
      <c r="E749" s="15">
        <f>Hoja4!J756</f>
        <v>0</v>
      </c>
      <c r="F749" s="15">
        <f>Hoja4!N756</f>
        <v>0</v>
      </c>
      <c r="G749" s="15"/>
      <c r="H749" s="15">
        <f t="shared" si="143"/>
        <v>0</v>
      </c>
      <c r="I749" s="15">
        <f t="shared" si="144"/>
        <v>0</v>
      </c>
      <c r="J749" s="289" t="s">
        <v>209</v>
      </c>
      <c r="K749" s="44"/>
      <c r="L749" s="44"/>
      <c r="M749" s="44"/>
      <c r="N749" s="44"/>
      <c r="O749" s="44"/>
      <c r="P749" s="44"/>
      <c r="Q749" s="44"/>
      <c r="R749" s="44"/>
      <c r="S749" s="262">
        <f t="shared" si="145"/>
        <v>0</v>
      </c>
      <c r="T749" s="266" t="str">
        <f t="shared" si="146"/>
        <v>Economico</v>
      </c>
      <c r="U749">
        <f>VLOOKUP(T749,TABLAS!$J$4:$L$9,3,FALSE)</f>
        <v>1320</v>
      </c>
      <c r="V749">
        <f t="shared" si="155"/>
        <v>2026</v>
      </c>
      <c r="W749" t="str">
        <f>INICIO!$C$28</f>
        <v>2026</v>
      </c>
      <c r="X749" s="268">
        <f t="shared" si="147"/>
        <v>0</v>
      </c>
      <c r="Y749" s="269" t="str">
        <f>IF(X749&lt;TABLAS!$P$18,TABLAS!$Q$18,IF(X749&lt;TABLAS!$P$19,TABLAS!$Q$19,IF(X749&lt;TABLAS!$P$20,TABLAS!$Q$20,IF(X749&lt;TABLAS!$P$21,TABLAS!$Q$21,IF(X749&lt;TABLAS!$P$22,TABLAS!$Q$22,IF(X749&lt;TABLAS!$P$23,TABLAS!$Q$23,IF(X749&lt;TABLAS!$P$24,TABLAS!$Q$24,IF(X749&lt;TABLAS!$P$25,TABLAS!$Q$25,IF(X749&lt;TABLAS!$P$26,TABLAS!$Q$26,IF(X749&lt;TABLAS!$P$27,TABLAS!$Q$27,IF(X749&gt;=TABLAS!$O$28,TABLAS!$Q$28)))))))))))</f>
        <v>0 a 5</v>
      </c>
      <c r="Z749" s="262">
        <f>VLOOKUP(Y749,TABLAS!$J$18:$K$28,2,FALSE)</f>
        <v>1</v>
      </c>
      <c r="AA749" s="274" t="s">
        <v>262</v>
      </c>
      <c r="AB749" s="262">
        <f>VLOOKUP(AA749,TABLAS!$K$34:$L$39,2,FALSE)</f>
        <v>1</v>
      </c>
      <c r="AC749" s="262" t="str">
        <f>INICIO!$C$11</f>
        <v>ZONA 6</v>
      </c>
      <c r="AD749" s="263">
        <f>VLOOKUP(AC749,TABLAS!$V$18:$W$28,2,FALSE)</f>
        <v>1.1000000000000001</v>
      </c>
      <c r="AE749" s="44"/>
      <c r="AF749" s="44"/>
      <c r="AG749" s="279">
        <f t="shared" si="148"/>
        <v>0</v>
      </c>
      <c r="AH749" s="255">
        <f>IF($AG749&lt;TABLAS!$O$4,TABLAS!$P$4,IF($AG749&lt;TABLAS!$O$5,TABLAS!$P$5,IF($AG749&lt;TABLAS!$O$6,TABLAS!$P$6,IF($AG749&gt;TABLAS!$N$7,TABLAS!$P$7))))</f>
        <v>1</v>
      </c>
      <c r="AI749" s="255">
        <f>VLOOKUP($AH749,TABLAS!$P$4:$R$7,3,FALSE)</f>
        <v>3.4999999999999996E-3</v>
      </c>
      <c r="AJ749" s="255">
        <f>VLOOKUP($AH$3,TABLAS!$P$4:$R$7,2,FALSE)</f>
        <v>0</v>
      </c>
      <c r="AK749" s="280">
        <f t="shared" si="149"/>
        <v>-3.4999999999999996E-3</v>
      </c>
      <c r="AL749" s="44"/>
      <c r="AM749" s="44"/>
      <c r="AN749" s="281">
        <f t="shared" si="150"/>
        <v>0</v>
      </c>
      <c r="AO749" s="44"/>
      <c r="AP749" s="235">
        <f t="shared" si="151"/>
        <v>0</v>
      </c>
      <c r="AQ749" s="44"/>
      <c r="AR749" s="282">
        <f t="shared" si="152"/>
        <v>0</v>
      </c>
      <c r="AS749" s="283">
        <f t="shared" si="153"/>
        <v>0</v>
      </c>
      <c r="AT749" s="44"/>
      <c r="AU749" s="44"/>
      <c r="AV749" s="44"/>
      <c r="AW749" s="44"/>
      <c r="AX749" s="44"/>
      <c r="AY749" s="44"/>
      <c r="AZ749" s="44"/>
      <c r="BA749" s="44"/>
      <c r="BB749" s="44"/>
      <c r="BC749" s="44"/>
      <c r="BD749" s="44"/>
      <c r="BE749" s="44"/>
      <c r="BF749" s="44"/>
      <c r="BG749" s="44"/>
      <c r="BH749" s="44"/>
    </row>
    <row r="750" spans="1:60" ht="35.1" customHeight="1" thickBot="1" x14ac:dyDescent="0.45">
      <c r="A750" s="41">
        <f t="shared" si="154"/>
        <v>748</v>
      </c>
      <c r="B750" s="42">
        <f>Hoja2!B757</f>
        <v>0</v>
      </c>
      <c r="C750" s="14">
        <f>Hoja2!P757</f>
        <v>0</v>
      </c>
      <c r="D750" s="16">
        <f>Hoja2!C757</f>
        <v>0</v>
      </c>
      <c r="E750" s="15">
        <f>Hoja4!J757</f>
        <v>0</v>
      </c>
      <c r="F750" s="15">
        <f>Hoja4!N757</f>
        <v>0</v>
      </c>
      <c r="G750" s="15"/>
      <c r="H750" s="15">
        <f t="shared" si="143"/>
        <v>0</v>
      </c>
      <c r="I750" s="15">
        <f t="shared" si="144"/>
        <v>0</v>
      </c>
      <c r="J750" s="289" t="s">
        <v>209</v>
      </c>
      <c r="K750" s="44"/>
      <c r="L750" s="44"/>
      <c r="M750" s="44"/>
      <c r="N750" s="44"/>
      <c r="O750" s="44"/>
      <c r="P750" s="44"/>
      <c r="Q750" s="44"/>
      <c r="R750" s="44"/>
      <c r="S750" s="262">
        <f t="shared" si="145"/>
        <v>0</v>
      </c>
      <c r="T750" s="266" t="str">
        <f t="shared" si="146"/>
        <v>Economico</v>
      </c>
      <c r="U750">
        <f>VLOOKUP(T750,TABLAS!$J$4:$L$9,3,FALSE)</f>
        <v>1320</v>
      </c>
      <c r="V750">
        <f t="shared" si="155"/>
        <v>2026</v>
      </c>
      <c r="W750" t="str">
        <f>INICIO!$C$28</f>
        <v>2026</v>
      </c>
      <c r="X750" s="268">
        <f t="shared" si="147"/>
        <v>0</v>
      </c>
      <c r="Y750" s="269" t="str">
        <f>IF(X750&lt;TABLAS!$P$18,TABLAS!$Q$18,IF(X750&lt;TABLAS!$P$19,TABLAS!$Q$19,IF(X750&lt;TABLAS!$P$20,TABLAS!$Q$20,IF(X750&lt;TABLAS!$P$21,TABLAS!$Q$21,IF(X750&lt;TABLAS!$P$22,TABLAS!$Q$22,IF(X750&lt;TABLAS!$P$23,TABLAS!$Q$23,IF(X750&lt;TABLAS!$P$24,TABLAS!$Q$24,IF(X750&lt;TABLAS!$P$25,TABLAS!$Q$25,IF(X750&lt;TABLAS!$P$26,TABLAS!$Q$26,IF(X750&lt;TABLAS!$P$27,TABLAS!$Q$27,IF(X750&gt;=TABLAS!$O$28,TABLAS!$Q$28)))))))))))</f>
        <v>0 a 5</v>
      </c>
      <c r="Z750" s="262">
        <f>VLOOKUP(Y750,TABLAS!$J$18:$K$28,2,FALSE)</f>
        <v>1</v>
      </c>
      <c r="AA750" s="274" t="s">
        <v>262</v>
      </c>
      <c r="AB750" s="262">
        <f>VLOOKUP(AA750,TABLAS!$K$34:$L$39,2,FALSE)</f>
        <v>1</v>
      </c>
      <c r="AC750" s="262" t="str">
        <f>INICIO!$C$11</f>
        <v>ZONA 6</v>
      </c>
      <c r="AD750" s="263">
        <f>VLOOKUP(AC750,TABLAS!$V$18:$W$28,2,FALSE)</f>
        <v>1.1000000000000001</v>
      </c>
      <c r="AE750" s="44"/>
      <c r="AF750" s="44"/>
      <c r="AG750" s="279">
        <f t="shared" si="148"/>
        <v>0</v>
      </c>
      <c r="AH750" s="255">
        <f>IF($AG750&lt;TABLAS!$O$4,TABLAS!$P$4,IF($AG750&lt;TABLAS!$O$5,TABLAS!$P$5,IF($AG750&lt;TABLAS!$O$6,TABLAS!$P$6,IF($AG750&gt;TABLAS!$N$7,TABLAS!$P$7))))</f>
        <v>1</v>
      </c>
      <c r="AI750" s="255">
        <f>VLOOKUP($AH750,TABLAS!$P$4:$R$7,3,FALSE)</f>
        <v>3.4999999999999996E-3</v>
      </c>
      <c r="AJ750" s="255">
        <f>VLOOKUP($AH$3,TABLAS!$P$4:$R$7,2,FALSE)</f>
        <v>0</v>
      </c>
      <c r="AK750" s="280">
        <f t="shared" si="149"/>
        <v>-3.4999999999999996E-3</v>
      </c>
      <c r="AL750" s="44"/>
      <c r="AM750" s="44"/>
      <c r="AN750" s="281">
        <f t="shared" si="150"/>
        <v>0</v>
      </c>
      <c r="AO750" s="44"/>
      <c r="AP750" s="235">
        <f t="shared" si="151"/>
        <v>0</v>
      </c>
      <c r="AQ750" s="44"/>
      <c r="AR750" s="282">
        <f t="shared" si="152"/>
        <v>0</v>
      </c>
      <c r="AS750" s="283">
        <f t="shared" si="153"/>
        <v>0</v>
      </c>
      <c r="AT750" s="44"/>
      <c r="AU750" s="44"/>
      <c r="AV750" s="44"/>
      <c r="AW750" s="44"/>
      <c r="AX750" s="44"/>
      <c r="AY750" s="44"/>
      <c r="AZ750" s="44"/>
      <c r="BA750" s="44"/>
      <c r="BB750" s="44"/>
      <c r="BC750" s="44"/>
      <c r="BD750" s="44"/>
      <c r="BE750" s="44"/>
      <c r="BF750" s="44"/>
      <c r="BG750" s="44"/>
      <c r="BH750" s="44"/>
    </row>
    <row r="751" spans="1:60" ht="35.1" customHeight="1" thickBot="1" x14ac:dyDescent="0.45">
      <c r="A751" s="41">
        <f t="shared" si="154"/>
        <v>749</v>
      </c>
      <c r="B751" s="42">
        <f>Hoja2!B758</f>
        <v>0</v>
      </c>
      <c r="C751" s="14">
        <f>Hoja2!P758</f>
        <v>0</v>
      </c>
      <c r="D751" s="16">
        <f>Hoja2!C758</f>
        <v>0</v>
      </c>
      <c r="E751" s="15">
        <f>Hoja4!J758</f>
        <v>0</v>
      </c>
      <c r="F751" s="15">
        <f>Hoja4!N758</f>
        <v>0</v>
      </c>
      <c r="G751" s="15"/>
      <c r="H751" s="15">
        <f t="shared" si="143"/>
        <v>0</v>
      </c>
      <c r="I751" s="15">
        <f t="shared" si="144"/>
        <v>0</v>
      </c>
      <c r="J751" s="289" t="s">
        <v>209</v>
      </c>
      <c r="K751" s="44"/>
      <c r="L751" s="44"/>
      <c r="M751" s="44"/>
      <c r="N751" s="44"/>
      <c r="O751" s="44"/>
      <c r="P751" s="44"/>
      <c r="Q751" s="44"/>
      <c r="R751" s="44"/>
      <c r="S751" s="262">
        <f t="shared" si="145"/>
        <v>0</v>
      </c>
      <c r="T751" s="266" t="str">
        <f t="shared" si="146"/>
        <v>Economico</v>
      </c>
      <c r="U751">
        <f>VLOOKUP(T751,TABLAS!$J$4:$L$9,3,FALSE)</f>
        <v>1320</v>
      </c>
      <c r="V751">
        <f t="shared" si="155"/>
        <v>2026</v>
      </c>
      <c r="W751" t="str">
        <f>INICIO!$C$28</f>
        <v>2026</v>
      </c>
      <c r="X751" s="268">
        <f t="shared" si="147"/>
        <v>0</v>
      </c>
      <c r="Y751" s="269" t="str">
        <f>IF(X751&lt;TABLAS!$P$18,TABLAS!$Q$18,IF(X751&lt;TABLAS!$P$19,TABLAS!$Q$19,IF(X751&lt;TABLAS!$P$20,TABLAS!$Q$20,IF(X751&lt;TABLAS!$P$21,TABLAS!$Q$21,IF(X751&lt;TABLAS!$P$22,TABLAS!$Q$22,IF(X751&lt;TABLAS!$P$23,TABLAS!$Q$23,IF(X751&lt;TABLAS!$P$24,TABLAS!$Q$24,IF(X751&lt;TABLAS!$P$25,TABLAS!$Q$25,IF(X751&lt;TABLAS!$P$26,TABLAS!$Q$26,IF(X751&lt;TABLAS!$P$27,TABLAS!$Q$27,IF(X751&gt;=TABLAS!$O$28,TABLAS!$Q$28)))))))))))</f>
        <v>0 a 5</v>
      </c>
      <c r="Z751" s="262">
        <f>VLOOKUP(Y751,TABLAS!$J$18:$K$28,2,FALSE)</f>
        <v>1</v>
      </c>
      <c r="AA751" s="274" t="s">
        <v>262</v>
      </c>
      <c r="AB751" s="262">
        <f>VLOOKUP(AA751,TABLAS!$K$34:$L$39,2,FALSE)</f>
        <v>1</v>
      </c>
      <c r="AC751" s="262" t="str">
        <f>INICIO!$C$11</f>
        <v>ZONA 6</v>
      </c>
      <c r="AD751" s="263">
        <f>VLOOKUP(AC751,TABLAS!$V$18:$W$28,2,FALSE)</f>
        <v>1.1000000000000001</v>
      </c>
      <c r="AE751" s="44"/>
      <c r="AF751" s="44"/>
      <c r="AG751" s="279">
        <f t="shared" si="148"/>
        <v>0</v>
      </c>
      <c r="AH751" s="255">
        <f>IF($AG751&lt;TABLAS!$O$4,TABLAS!$P$4,IF($AG751&lt;TABLAS!$O$5,TABLAS!$P$5,IF($AG751&lt;TABLAS!$O$6,TABLAS!$P$6,IF($AG751&gt;TABLAS!$N$7,TABLAS!$P$7))))</f>
        <v>1</v>
      </c>
      <c r="AI751" s="255">
        <f>VLOOKUP($AH751,TABLAS!$P$4:$R$7,3,FALSE)</f>
        <v>3.4999999999999996E-3</v>
      </c>
      <c r="AJ751" s="255">
        <f>VLOOKUP($AH$3,TABLAS!$P$4:$R$7,2,FALSE)</f>
        <v>0</v>
      </c>
      <c r="AK751" s="280">
        <f t="shared" si="149"/>
        <v>-3.4999999999999996E-3</v>
      </c>
      <c r="AL751" s="44"/>
      <c r="AM751" s="44"/>
      <c r="AN751" s="281">
        <f t="shared" si="150"/>
        <v>0</v>
      </c>
      <c r="AO751" s="44"/>
      <c r="AP751" s="235">
        <f t="shared" si="151"/>
        <v>0</v>
      </c>
      <c r="AQ751" s="44"/>
      <c r="AR751" s="282">
        <f t="shared" si="152"/>
        <v>0</v>
      </c>
      <c r="AS751" s="283">
        <f t="shared" si="153"/>
        <v>0</v>
      </c>
      <c r="AT751" s="44"/>
      <c r="AU751" s="44"/>
      <c r="AV751" s="44"/>
      <c r="AW751" s="44"/>
      <c r="AX751" s="44"/>
      <c r="AY751" s="44"/>
      <c r="AZ751" s="44"/>
      <c r="BA751" s="44"/>
      <c r="BB751" s="44"/>
      <c r="BC751" s="44"/>
      <c r="BD751" s="44"/>
      <c r="BE751" s="44"/>
      <c r="BF751" s="44"/>
      <c r="BG751" s="44"/>
      <c r="BH751" s="44"/>
    </row>
    <row r="752" spans="1:60" ht="35.1" customHeight="1" thickBot="1" x14ac:dyDescent="0.45">
      <c r="A752" s="22">
        <f t="shared" si="154"/>
        <v>750</v>
      </c>
      <c r="B752" s="43">
        <f>Hoja2!B759</f>
        <v>0</v>
      </c>
      <c r="C752" s="38">
        <f>Hoja2!P759</f>
        <v>0</v>
      </c>
      <c r="D752" s="39">
        <f>Hoja2!C759</f>
        <v>0</v>
      </c>
      <c r="E752" s="40">
        <f>Hoja4!J759</f>
        <v>0</v>
      </c>
      <c r="F752" s="40">
        <f>Hoja4!N759</f>
        <v>0</v>
      </c>
      <c r="G752" s="40"/>
      <c r="H752" s="40">
        <f t="shared" si="143"/>
        <v>0</v>
      </c>
      <c r="I752" s="40">
        <f t="shared" si="144"/>
        <v>0</v>
      </c>
      <c r="J752" s="290" t="s">
        <v>209</v>
      </c>
      <c r="K752" s="44"/>
      <c r="L752" s="44"/>
      <c r="M752" s="44"/>
      <c r="N752" s="44"/>
      <c r="O752" s="44"/>
      <c r="P752" s="44"/>
      <c r="Q752" s="44"/>
      <c r="R752" s="44"/>
      <c r="S752" s="262">
        <f t="shared" si="145"/>
        <v>0</v>
      </c>
      <c r="T752" s="266" t="str">
        <f t="shared" si="146"/>
        <v>Economico</v>
      </c>
      <c r="U752">
        <f>VLOOKUP(T752,TABLAS!$J$4:$L$9,3,FALSE)</f>
        <v>1320</v>
      </c>
      <c r="V752">
        <f t="shared" si="155"/>
        <v>2026</v>
      </c>
      <c r="W752" t="str">
        <f>INICIO!$C$28</f>
        <v>2026</v>
      </c>
      <c r="X752" s="268">
        <f t="shared" si="147"/>
        <v>0</v>
      </c>
      <c r="Y752" s="269" t="str">
        <f>IF(X752&lt;TABLAS!$P$18,TABLAS!$Q$18,IF(X752&lt;TABLAS!$P$19,TABLAS!$Q$19,IF(X752&lt;TABLAS!$P$20,TABLAS!$Q$20,IF(X752&lt;TABLAS!$P$21,TABLAS!$Q$21,IF(X752&lt;TABLAS!$P$22,TABLAS!$Q$22,IF(X752&lt;TABLAS!$P$23,TABLAS!$Q$23,IF(X752&lt;TABLAS!$P$24,TABLAS!$Q$24,IF(X752&lt;TABLAS!$P$25,TABLAS!$Q$25,IF(X752&lt;TABLAS!$P$26,TABLAS!$Q$26,IF(X752&lt;TABLAS!$P$27,TABLAS!$Q$27,IF(X752&gt;=TABLAS!$O$28,TABLAS!$Q$28)))))))))))</f>
        <v>0 a 5</v>
      </c>
      <c r="Z752" s="262">
        <f>VLOOKUP(Y752,TABLAS!$J$18:$K$28,2,FALSE)</f>
        <v>1</v>
      </c>
      <c r="AA752" s="274" t="s">
        <v>262</v>
      </c>
      <c r="AB752" s="262">
        <f>VLOOKUP(AA752,TABLAS!$K$34:$L$39,2,FALSE)</f>
        <v>1</v>
      </c>
      <c r="AC752" s="262" t="str">
        <f>INICIO!$C$11</f>
        <v>ZONA 6</v>
      </c>
      <c r="AD752" s="263">
        <f>VLOOKUP(AC752,TABLAS!$V$18:$W$28,2,FALSE)</f>
        <v>1.1000000000000001</v>
      </c>
      <c r="AE752" s="44"/>
      <c r="AF752" s="44"/>
      <c r="AG752" s="279">
        <f t="shared" si="148"/>
        <v>0</v>
      </c>
      <c r="AH752" s="255">
        <f>IF($AG752&lt;TABLAS!$O$4,TABLAS!$P$4,IF($AG752&lt;TABLAS!$O$5,TABLAS!$P$5,IF($AG752&lt;TABLAS!$O$6,TABLAS!$P$6,IF($AG752&gt;TABLAS!$N$7,TABLAS!$P$7))))</f>
        <v>1</v>
      </c>
      <c r="AI752" s="255">
        <f>VLOOKUP($AH752,TABLAS!$P$4:$R$7,3,FALSE)</f>
        <v>3.4999999999999996E-3</v>
      </c>
      <c r="AJ752" s="255">
        <f>VLOOKUP($AH$3,TABLAS!$P$4:$R$7,2,FALSE)</f>
        <v>0</v>
      </c>
      <c r="AK752" s="280">
        <f t="shared" si="149"/>
        <v>-3.4999999999999996E-3</v>
      </c>
      <c r="AL752" s="44"/>
      <c r="AM752" s="44"/>
      <c r="AN752" s="281">
        <f t="shared" si="150"/>
        <v>0</v>
      </c>
      <c r="AO752" s="44"/>
      <c r="AP752" s="235">
        <f t="shared" si="151"/>
        <v>0</v>
      </c>
      <c r="AQ752" s="44"/>
      <c r="AR752" s="282">
        <f t="shared" si="152"/>
        <v>0</v>
      </c>
      <c r="AS752" s="283">
        <f t="shared" si="153"/>
        <v>0</v>
      </c>
      <c r="AT752" s="44"/>
      <c r="AU752" s="44"/>
      <c r="AV752" s="44"/>
      <c r="AW752" s="44"/>
      <c r="AX752" s="44"/>
      <c r="AY752" s="44"/>
      <c r="AZ752" s="44"/>
      <c r="BA752" s="44"/>
      <c r="BB752" s="44"/>
      <c r="BC752" s="44"/>
      <c r="BD752" s="44"/>
      <c r="BE752" s="44"/>
      <c r="BF752" s="44"/>
      <c r="BG752" s="44"/>
      <c r="BH752" s="44"/>
    </row>
    <row r="753" spans="1:60" ht="35.1" customHeight="1" thickBot="1" x14ac:dyDescent="0.45">
      <c r="A753" s="41">
        <f t="shared" si="154"/>
        <v>751</v>
      </c>
      <c r="B753" s="42">
        <f>Hoja2!B760</f>
        <v>0</v>
      </c>
      <c r="C753" s="14">
        <f>Hoja2!P760</f>
        <v>0</v>
      </c>
      <c r="D753" s="16">
        <f>Hoja2!C760</f>
        <v>0</v>
      </c>
      <c r="E753" s="15">
        <f>Hoja4!J760</f>
        <v>0</v>
      </c>
      <c r="F753" s="15">
        <f>Hoja4!N760</f>
        <v>0</v>
      </c>
      <c r="G753" s="15"/>
      <c r="H753" s="15">
        <f t="shared" si="143"/>
        <v>0</v>
      </c>
      <c r="I753" s="15">
        <f t="shared" si="144"/>
        <v>0</v>
      </c>
      <c r="J753" s="289" t="s">
        <v>209</v>
      </c>
      <c r="K753" s="44"/>
      <c r="L753" s="44"/>
      <c r="M753" s="44"/>
      <c r="N753" s="44"/>
      <c r="O753" s="44"/>
      <c r="P753" s="44"/>
      <c r="Q753" s="44"/>
      <c r="R753" s="44"/>
      <c r="S753" s="262">
        <f t="shared" si="145"/>
        <v>0</v>
      </c>
      <c r="T753" s="266" t="str">
        <f t="shared" si="146"/>
        <v>Economico</v>
      </c>
      <c r="U753">
        <f>VLOOKUP(T753,TABLAS!$J$4:$L$9,3,FALSE)</f>
        <v>1320</v>
      </c>
      <c r="V753">
        <f t="shared" si="155"/>
        <v>2026</v>
      </c>
      <c r="W753" t="str">
        <f>INICIO!$C$28</f>
        <v>2026</v>
      </c>
      <c r="X753" s="268">
        <f t="shared" si="147"/>
        <v>0</v>
      </c>
      <c r="Y753" s="269" t="str">
        <f>IF(X753&lt;TABLAS!$P$18,TABLAS!$Q$18,IF(X753&lt;TABLAS!$P$19,TABLAS!$Q$19,IF(X753&lt;TABLAS!$P$20,TABLAS!$Q$20,IF(X753&lt;TABLAS!$P$21,TABLAS!$Q$21,IF(X753&lt;TABLAS!$P$22,TABLAS!$Q$22,IF(X753&lt;TABLAS!$P$23,TABLAS!$Q$23,IF(X753&lt;TABLAS!$P$24,TABLAS!$Q$24,IF(X753&lt;TABLAS!$P$25,TABLAS!$Q$25,IF(X753&lt;TABLAS!$P$26,TABLAS!$Q$26,IF(X753&lt;TABLAS!$P$27,TABLAS!$Q$27,IF(X753&gt;=TABLAS!$O$28,TABLAS!$Q$28)))))))))))</f>
        <v>0 a 5</v>
      </c>
      <c r="Z753" s="262">
        <f>VLOOKUP(Y753,TABLAS!$J$18:$K$28,2,FALSE)</f>
        <v>1</v>
      </c>
      <c r="AA753" s="274" t="s">
        <v>262</v>
      </c>
      <c r="AB753" s="262">
        <f>VLOOKUP(AA753,TABLAS!$K$34:$L$39,2,FALSE)</f>
        <v>1</v>
      </c>
      <c r="AC753" s="262" t="str">
        <f>INICIO!$C$11</f>
        <v>ZONA 6</v>
      </c>
      <c r="AD753" s="263">
        <f>VLOOKUP(AC753,TABLAS!$V$18:$W$28,2,FALSE)</f>
        <v>1.1000000000000001</v>
      </c>
      <c r="AE753" s="44"/>
      <c r="AF753" s="44"/>
      <c r="AG753" s="279">
        <f t="shared" si="148"/>
        <v>0</v>
      </c>
      <c r="AH753" s="255">
        <f>IF($AG753&lt;TABLAS!$O$4,TABLAS!$P$4,IF($AG753&lt;TABLAS!$O$5,TABLAS!$P$5,IF($AG753&lt;TABLAS!$O$6,TABLAS!$P$6,IF($AG753&gt;TABLAS!$N$7,TABLAS!$P$7))))</f>
        <v>1</v>
      </c>
      <c r="AI753" s="255">
        <f>VLOOKUP($AH753,TABLAS!$P$4:$R$7,3,FALSE)</f>
        <v>3.4999999999999996E-3</v>
      </c>
      <c r="AJ753" s="255">
        <f>VLOOKUP($AH$3,TABLAS!$P$4:$R$7,2,FALSE)</f>
        <v>0</v>
      </c>
      <c r="AK753" s="280">
        <f t="shared" si="149"/>
        <v>-3.4999999999999996E-3</v>
      </c>
      <c r="AL753" s="44"/>
      <c r="AM753" s="44"/>
      <c r="AN753" s="281">
        <f t="shared" si="150"/>
        <v>0</v>
      </c>
      <c r="AO753" s="44"/>
      <c r="AP753" s="235">
        <f t="shared" si="151"/>
        <v>0</v>
      </c>
      <c r="AQ753" s="44"/>
      <c r="AR753" s="282">
        <f t="shared" si="152"/>
        <v>0</v>
      </c>
      <c r="AS753" s="283">
        <f t="shared" si="153"/>
        <v>0</v>
      </c>
      <c r="AT753" s="44"/>
      <c r="AU753" s="44"/>
      <c r="AV753" s="44"/>
      <c r="AW753" s="44"/>
      <c r="AX753" s="44"/>
      <c r="AY753" s="44"/>
      <c r="AZ753" s="44"/>
      <c r="BA753" s="44"/>
      <c r="BB753" s="44"/>
      <c r="BC753" s="44"/>
      <c r="BD753" s="44"/>
      <c r="BE753" s="44"/>
      <c r="BF753" s="44"/>
      <c r="BG753" s="44"/>
      <c r="BH753" s="44"/>
    </row>
    <row r="754" spans="1:60" ht="35.1" customHeight="1" thickBot="1" x14ac:dyDescent="0.45">
      <c r="A754" s="41">
        <f t="shared" si="154"/>
        <v>752</v>
      </c>
      <c r="B754" s="42">
        <f>Hoja2!B761</f>
        <v>0</v>
      </c>
      <c r="C754" s="14">
        <f>Hoja2!P761</f>
        <v>0</v>
      </c>
      <c r="D754" s="16">
        <f>Hoja2!C761</f>
        <v>0</v>
      </c>
      <c r="E754" s="15">
        <f>Hoja4!J761</f>
        <v>0</v>
      </c>
      <c r="F754" s="15">
        <f>Hoja4!N761</f>
        <v>0</v>
      </c>
      <c r="G754" s="15"/>
      <c r="H754" s="15">
        <f t="shared" si="143"/>
        <v>0</v>
      </c>
      <c r="I754" s="15">
        <f t="shared" si="144"/>
        <v>0</v>
      </c>
      <c r="J754" s="289" t="s">
        <v>209</v>
      </c>
      <c r="K754" s="44"/>
      <c r="L754" s="44"/>
      <c r="M754" s="44"/>
      <c r="N754" s="44"/>
      <c r="O754" s="44"/>
      <c r="P754" s="44"/>
      <c r="Q754" s="44"/>
      <c r="R754" s="44"/>
      <c r="S754" s="262">
        <f t="shared" si="145"/>
        <v>0</v>
      </c>
      <c r="T754" s="266" t="str">
        <f t="shared" si="146"/>
        <v>Economico</v>
      </c>
      <c r="U754">
        <f>VLOOKUP(T754,TABLAS!$J$4:$L$9,3,FALSE)</f>
        <v>1320</v>
      </c>
      <c r="V754">
        <f t="shared" si="155"/>
        <v>2026</v>
      </c>
      <c r="W754" t="str">
        <f>INICIO!$C$28</f>
        <v>2026</v>
      </c>
      <c r="X754" s="268">
        <f t="shared" si="147"/>
        <v>0</v>
      </c>
      <c r="Y754" s="269" t="str">
        <f>IF(X754&lt;TABLAS!$P$18,TABLAS!$Q$18,IF(X754&lt;TABLAS!$P$19,TABLAS!$Q$19,IF(X754&lt;TABLAS!$P$20,TABLAS!$Q$20,IF(X754&lt;TABLAS!$P$21,TABLAS!$Q$21,IF(X754&lt;TABLAS!$P$22,TABLAS!$Q$22,IF(X754&lt;TABLAS!$P$23,TABLAS!$Q$23,IF(X754&lt;TABLAS!$P$24,TABLAS!$Q$24,IF(X754&lt;TABLAS!$P$25,TABLAS!$Q$25,IF(X754&lt;TABLAS!$P$26,TABLAS!$Q$26,IF(X754&lt;TABLAS!$P$27,TABLAS!$Q$27,IF(X754&gt;=TABLAS!$O$28,TABLAS!$Q$28)))))))))))</f>
        <v>0 a 5</v>
      </c>
      <c r="Z754" s="262">
        <f>VLOOKUP(Y754,TABLAS!$J$18:$K$28,2,FALSE)</f>
        <v>1</v>
      </c>
      <c r="AA754" s="274" t="s">
        <v>262</v>
      </c>
      <c r="AB754" s="262">
        <f>VLOOKUP(AA754,TABLAS!$K$34:$L$39,2,FALSE)</f>
        <v>1</v>
      </c>
      <c r="AC754" s="262" t="str">
        <f>INICIO!$C$11</f>
        <v>ZONA 6</v>
      </c>
      <c r="AD754" s="263">
        <f>VLOOKUP(AC754,TABLAS!$V$18:$W$28,2,FALSE)</f>
        <v>1.1000000000000001</v>
      </c>
      <c r="AE754" s="44"/>
      <c r="AF754" s="44"/>
      <c r="AG754" s="279">
        <f t="shared" si="148"/>
        <v>0</v>
      </c>
      <c r="AH754" s="255">
        <f>IF($AG754&lt;TABLAS!$O$4,TABLAS!$P$4,IF($AG754&lt;TABLAS!$O$5,TABLAS!$P$5,IF($AG754&lt;TABLAS!$O$6,TABLAS!$P$6,IF($AG754&gt;TABLAS!$N$7,TABLAS!$P$7))))</f>
        <v>1</v>
      </c>
      <c r="AI754" s="255">
        <f>VLOOKUP($AH754,TABLAS!$P$4:$R$7,3,FALSE)</f>
        <v>3.4999999999999996E-3</v>
      </c>
      <c r="AJ754" s="255">
        <f>VLOOKUP($AH$3,TABLAS!$P$4:$R$7,2,FALSE)</f>
        <v>0</v>
      </c>
      <c r="AK754" s="280">
        <f t="shared" si="149"/>
        <v>-3.4999999999999996E-3</v>
      </c>
      <c r="AL754" s="44"/>
      <c r="AM754" s="44"/>
      <c r="AN754" s="281">
        <f t="shared" si="150"/>
        <v>0</v>
      </c>
      <c r="AO754" s="44"/>
      <c r="AP754" s="235">
        <f t="shared" si="151"/>
        <v>0</v>
      </c>
      <c r="AQ754" s="44"/>
      <c r="AR754" s="282">
        <f t="shared" si="152"/>
        <v>0</v>
      </c>
      <c r="AS754" s="283">
        <f t="shared" si="153"/>
        <v>0</v>
      </c>
      <c r="AT754" s="44"/>
      <c r="AU754" s="44"/>
      <c r="AV754" s="44"/>
      <c r="AW754" s="44"/>
      <c r="AX754" s="44"/>
      <c r="AY754" s="44"/>
      <c r="AZ754" s="44"/>
      <c r="BA754" s="44"/>
      <c r="BB754" s="44"/>
      <c r="BC754" s="44"/>
      <c r="BD754" s="44"/>
      <c r="BE754" s="44"/>
      <c r="BF754" s="44"/>
      <c r="BG754" s="44"/>
      <c r="BH754" s="44"/>
    </row>
    <row r="755" spans="1:60" ht="35.1" customHeight="1" thickBot="1" x14ac:dyDescent="0.45">
      <c r="A755" s="41">
        <f t="shared" si="154"/>
        <v>753</v>
      </c>
      <c r="B755" s="42">
        <f>Hoja2!B762</f>
        <v>0</v>
      </c>
      <c r="C755" s="14">
        <f>Hoja2!P762</f>
        <v>0</v>
      </c>
      <c r="D755" s="16">
        <f>Hoja2!C762</f>
        <v>0</v>
      </c>
      <c r="E755" s="15">
        <f>Hoja4!J762</f>
        <v>0</v>
      </c>
      <c r="F755" s="15">
        <f>Hoja4!N762</f>
        <v>0</v>
      </c>
      <c r="G755" s="15"/>
      <c r="H755" s="15">
        <f t="shared" si="143"/>
        <v>0</v>
      </c>
      <c r="I755" s="15">
        <f t="shared" si="144"/>
        <v>0</v>
      </c>
      <c r="J755" s="289" t="s">
        <v>209</v>
      </c>
      <c r="K755" s="44"/>
      <c r="L755" s="44"/>
      <c r="M755" s="44"/>
      <c r="N755" s="44"/>
      <c r="O755" s="44"/>
      <c r="P755" s="44"/>
      <c r="Q755" s="44"/>
      <c r="R755" s="44"/>
      <c r="S755" s="262">
        <f t="shared" si="145"/>
        <v>0</v>
      </c>
      <c r="T755" s="266" t="str">
        <f t="shared" si="146"/>
        <v>Economico</v>
      </c>
      <c r="U755">
        <f>VLOOKUP(T755,TABLAS!$J$4:$L$9,3,FALSE)</f>
        <v>1320</v>
      </c>
      <c r="V755">
        <f t="shared" si="155"/>
        <v>2026</v>
      </c>
      <c r="W755" t="str">
        <f>INICIO!$C$28</f>
        <v>2026</v>
      </c>
      <c r="X755" s="268">
        <f t="shared" si="147"/>
        <v>0</v>
      </c>
      <c r="Y755" s="269" t="str">
        <f>IF(X755&lt;TABLAS!$P$18,TABLAS!$Q$18,IF(X755&lt;TABLAS!$P$19,TABLAS!$Q$19,IF(X755&lt;TABLAS!$P$20,TABLAS!$Q$20,IF(X755&lt;TABLAS!$P$21,TABLAS!$Q$21,IF(X755&lt;TABLAS!$P$22,TABLAS!$Q$22,IF(X755&lt;TABLAS!$P$23,TABLAS!$Q$23,IF(X755&lt;TABLAS!$P$24,TABLAS!$Q$24,IF(X755&lt;TABLAS!$P$25,TABLAS!$Q$25,IF(X755&lt;TABLAS!$P$26,TABLAS!$Q$26,IF(X755&lt;TABLAS!$P$27,TABLAS!$Q$27,IF(X755&gt;=TABLAS!$O$28,TABLAS!$Q$28)))))))))))</f>
        <v>0 a 5</v>
      </c>
      <c r="Z755" s="262">
        <f>VLOOKUP(Y755,TABLAS!$J$18:$K$28,2,FALSE)</f>
        <v>1</v>
      </c>
      <c r="AA755" s="274" t="s">
        <v>262</v>
      </c>
      <c r="AB755" s="262">
        <f>VLOOKUP(AA755,TABLAS!$K$34:$L$39,2,FALSE)</f>
        <v>1</v>
      </c>
      <c r="AC755" s="262" t="str">
        <f>INICIO!$C$11</f>
        <v>ZONA 6</v>
      </c>
      <c r="AD755" s="263">
        <f>VLOOKUP(AC755,TABLAS!$V$18:$W$28,2,FALSE)</f>
        <v>1.1000000000000001</v>
      </c>
      <c r="AE755" s="44"/>
      <c r="AF755" s="44"/>
      <c r="AG755" s="279">
        <f t="shared" si="148"/>
        <v>0</v>
      </c>
      <c r="AH755" s="255">
        <f>IF($AG755&lt;TABLAS!$O$4,TABLAS!$P$4,IF($AG755&lt;TABLAS!$O$5,TABLAS!$P$5,IF($AG755&lt;TABLAS!$O$6,TABLAS!$P$6,IF($AG755&gt;TABLAS!$N$7,TABLAS!$P$7))))</f>
        <v>1</v>
      </c>
      <c r="AI755" s="255">
        <f>VLOOKUP($AH755,TABLAS!$P$4:$R$7,3,FALSE)</f>
        <v>3.4999999999999996E-3</v>
      </c>
      <c r="AJ755" s="255">
        <f>VLOOKUP($AH$3,TABLAS!$P$4:$R$7,2,FALSE)</f>
        <v>0</v>
      </c>
      <c r="AK755" s="280">
        <f t="shared" si="149"/>
        <v>-3.4999999999999996E-3</v>
      </c>
      <c r="AL755" s="44"/>
      <c r="AM755" s="44"/>
      <c r="AN755" s="281">
        <f t="shared" si="150"/>
        <v>0</v>
      </c>
      <c r="AO755" s="44"/>
      <c r="AP755" s="235">
        <f t="shared" si="151"/>
        <v>0</v>
      </c>
      <c r="AQ755" s="44"/>
      <c r="AR755" s="282">
        <f t="shared" si="152"/>
        <v>0</v>
      </c>
      <c r="AS755" s="283">
        <f t="shared" si="153"/>
        <v>0</v>
      </c>
      <c r="AT755" s="44"/>
      <c r="AU755" s="44"/>
      <c r="AV755" s="44"/>
      <c r="AW755" s="44"/>
      <c r="AX755" s="44"/>
      <c r="AY755" s="44"/>
      <c r="AZ755" s="44"/>
      <c r="BA755" s="44"/>
      <c r="BB755" s="44"/>
      <c r="BC755" s="44"/>
      <c r="BD755" s="44"/>
      <c r="BE755" s="44"/>
      <c r="BF755" s="44"/>
      <c r="BG755" s="44"/>
      <c r="BH755" s="44"/>
    </row>
    <row r="756" spans="1:60" ht="35.1" customHeight="1" thickBot="1" x14ac:dyDescent="0.45">
      <c r="A756" s="41">
        <f t="shared" si="154"/>
        <v>754</v>
      </c>
      <c r="B756" s="42">
        <f>Hoja2!B763</f>
        <v>0</v>
      </c>
      <c r="C756" s="14">
        <f>Hoja2!P763</f>
        <v>0</v>
      </c>
      <c r="D756" s="16">
        <f>Hoja2!C763</f>
        <v>0</v>
      </c>
      <c r="E756" s="15">
        <f>Hoja4!J763</f>
        <v>0</v>
      </c>
      <c r="F756" s="15">
        <f>Hoja4!N763</f>
        <v>0</v>
      </c>
      <c r="G756" s="15"/>
      <c r="H756" s="15">
        <f t="shared" si="143"/>
        <v>0</v>
      </c>
      <c r="I756" s="15">
        <f t="shared" si="144"/>
        <v>0</v>
      </c>
      <c r="J756" s="289" t="s">
        <v>209</v>
      </c>
      <c r="K756" s="44"/>
      <c r="L756" s="44"/>
      <c r="M756" s="44"/>
      <c r="N756" s="44"/>
      <c r="O756" s="44"/>
      <c r="P756" s="44"/>
      <c r="Q756" s="44"/>
      <c r="R756" s="44"/>
      <c r="S756" s="262">
        <f t="shared" si="145"/>
        <v>0</v>
      </c>
      <c r="T756" s="266" t="str">
        <f t="shared" si="146"/>
        <v>Economico</v>
      </c>
      <c r="U756">
        <f>VLOOKUP(T756,TABLAS!$J$4:$L$9,3,FALSE)</f>
        <v>1320</v>
      </c>
      <c r="V756">
        <f t="shared" si="155"/>
        <v>2026</v>
      </c>
      <c r="W756" t="str">
        <f>INICIO!$C$28</f>
        <v>2026</v>
      </c>
      <c r="X756" s="268">
        <f t="shared" si="147"/>
        <v>0</v>
      </c>
      <c r="Y756" s="269" t="str">
        <f>IF(X756&lt;TABLAS!$P$18,TABLAS!$Q$18,IF(X756&lt;TABLAS!$P$19,TABLAS!$Q$19,IF(X756&lt;TABLAS!$P$20,TABLAS!$Q$20,IF(X756&lt;TABLAS!$P$21,TABLAS!$Q$21,IF(X756&lt;TABLAS!$P$22,TABLAS!$Q$22,IF(X756&lt;TABLAS!$P$23,TABLAS!$Q$23,IF(X756&lt;TABLAS!$P$24,TABLAS!$Q$24,IF(X756&lt;TABLAS!$P$25,TABLAS!$Q$25,IF(X756&lt;TABLAS!$P$26,TABLAS!$Q$26,IF(X756&lt;TABLAS!$P$27,TABLAS!$Q$27,IF(X756&gt;=TABLAS!$O$28,TABLAS!$Q$28)))))))))))</f>
        <v>0 a 5</v>
      </c>
      <c r="Z756" s="262">
        <f>VLOOKUP(Y756,TABLAS!$J$18:$K$28,2,FALSE)</f>
        <v>1</v>
      </c>
      <c r="AA756" s="274" t="s">
        <v>262</v>
      </c>
      <c r="AB756" s="262">
        <f>VLOOKUP(AA756,TABLAS!$K$34:$L$39,2,FALSE)</f>
        <v>1</v>
      </c>
      <c r="AC756" s="262" t="str">
        <f>INICIO!$C$11</f>
        <v>ZONA 6</v>
      </c>
      <c r="AD756" s="263">
        <f>VLOOKUP(AC756,TABLAS!$V$18:$W$28,2,FALSE)</f>
        <v>1.1000000000000001</v>
      </c>
      <c r="AE756" s="44"/>
      <c r="AF756" s="44"/>
      <c r="AG756" s="279">
        <f t="shared" si="148"/>
        <v>0</v>
      </c>
      <c r="AH756" s="255">
        <f>IF($AG756&lt;TABLAS!$O$4,TABLAS!$P$4,IF($AG756&lt;TABLAS!$O$5,TABLAS!$P$5,IF($AG756&lt;TABLAS!$O$6,TABLAS!$P$6,IF($AG756&gt;TABLAS!$N$7,TABLAS!$P$7))))</f>
        <v>1</v>
      </c>
      <c r="AI756" s="255">
        <f>VLOOKUP($AH756,TABLAS!$P$4:$R$7,3,FALSE)</f>
        <v>3.4999999999999996E-3</v>
      </c>
      <c r="AJ756" s="255">
        <f>VLOOKUP($AH$3,TABLAS!$P$4:$R$7,2,FALSE)</f>
        <v>0</v>
      </c>
      <c r="AK756" s="280">
        <f t="shared" si="149"/>
        <v>-3.4999999999999996E-3</v>
      </c>
      <c r="AL756" s="44"/>
      <c r="AM756" s="44"/>
      <c r="AN756" s="281">
        <f t="shared" si="150"/>
        <v>0</v>
      </c>
      <c r="AO756" s="44"/>
      <c r="AP756" s="235">
        <f t="shared" si="151"/>
        <v>0</v>
      </c>
      <c r="AQ756" s="44"/>
      <c r="AR756" s="282">
        <f t="shared" si="152"/>
        <v>0</v>
      </c>
      <c r="AS756" s="283">
        <f t="shared" si="153"/>
        <v>0</v>
      </c>
      <c r="AT756" s="44"/>
      <c r="AU756" s="44"/>
      <c r="AV756" s="44"/>
      <c r="AW756" s="44"/>
      <c r="AX756" s="44"/>
      <c r="AY756" s="44"/>
      <c r="AZ756" s="44"/>
      <c r="BA756" s="44"/>
      <c r="BB756" s="44"/>
      <c r="BC756" s="44"/>
      <c r="BD756" s="44"/>
      <c r="BE756" s="44"/>
      <c r="BF756" s="44"/>
      <c r="BG756" s="44"/>
      <c r="BH756" s="44"/>
    </row>
    <row r="757" spans="1:60" ht="35.1" customHeight="1" thickBot="1" x14ac:dyDescent="0.45">
      <c r="A757" s="22">
        <f t="shared" si="154"/>
        <v>755</v>
      </c>
      <c r="B757" s="43">
        <f>Hoja2!B764</f>
        <v>0</v>
      </c>
      <c r="C757" s="38">
        <f>Hoja2!P764</f>
        <v>0</v>
      </c>
      <c r="D757" s="39">
        <f>Hoja2!C764</f>
        <v>0</v>
      </c>
      <c r="E757" s="40">
        <f>Hoja4!J764</f>
        <v>0</v>
      </c>
      <c r="F757" s="40">
        <f>Hoja4!N764</f>
        <v>0</v>
      </c>
      <c r="G757" s="40"/>
      <c r="H757" s="40">
        <f t="shared" si="143"/>
        <v>0</v>
      </c>
      <c r="I757" s="40">
        <f t="shared" si="144"/>
        <v>0</v>
      </c>
      <c r="J757" s="290" t="s">
        <v>209</v>
      </c>
      <c r="K757" s="44"/>
      <c r="L757" s="44"/>
      <c r="M757" s="44"/>
      <c r="N757" s="44"/>
      <c r="O757" s="44"/>
      <c r="P757" s="44"/>
      <c r="Q757" s="44"/>
      <c r="R757" s="44"/>
      <c r="S757" s="262">
        <f t="shared" si="145"/>
        <v>0</v>
      </c>
      <c r="T757" s="266" t="str">
        <f t="shared" si="146"/>
        <v>Economico</v>
      </c>
      <c r="U757">
        <f>VLOOKUP(T757,TABLAS!$J$4:$L$9,3,FALSE)</f>
        <v>1320</v>
      </c>
      <c r="V757">
        <f t="shared" si="155"/>
        <v>2026</v>
      </c>
      <c r="W757" t="str">
        <f>INICIO!$C$28</f>
        <v>2026</v>
      </c>
      <c r="X757" s="268">
        <f t="shared" si="147"/>
        <v>0</v>
      </c>
      <c r="Y757" s="269" t="str">
        <f>IF(X757&lt;TABLAS!$P$18,TABLAS!$Q$18,IF(X757&lt;TABLAS!$P$19,TABLAS!$Q$19,IF(X757&lt;TABLAS!$P$20,TABLAS!$Q$20,IF(X757&lt;TABLAS!$P$21,TABLAS!$Q$21,IF(X757&lt;TABLAS!$P$22,TABLAS!$Q$22,IF(X757&lt;TABLAS!$P$23,TABLAS!$Q$23,IF(X757&lt;TABLAS!$P$24,TABLAS!$Q$24,IF(X757&lt;TABLAS!$P$25,TABLAS!$Q$25,IF(X757&lt;TABLAS!$P$26,TABLAS!$Q$26,IF(X757&lt;TABLAS!$P$27,TABLAS!$Q$27,IF(X757&gt;=TABLAS!$O$28,TABLAS!$Q$28)))))))))))</f>
        <v>0 a 5</v>
      </c>
      <c r="Z757" s="262">
        <f>VLOOKUP(Y757,TABLAS!$J$18:$K$28,2,FALSE)</f>
        <v>1</v>
      </c>
      <c r="AA757" s="274" t="s">
        <v>262</v>
      </c>
      <c r="AB757" s="262">
        <f>VLOOKUP(AA757,TABLAS!$K$34:$L$39,2,FALSE)</f>
        <v>1</v>
      </c>
      <c r="AC757" s="262" t="str">
        <f>INICIO!$C$11</f>
        <v>ZONA 6</v>
      </c>
      <c r="AD757" s="263">
        <f>VLOOKUP(AC757,TABLAS!$V$18:$W$28,2,FALSE)</f>
        <v>1.1000000000000001</v>
      </c>
      <c r="AE757" s="44"/>
      <c r="AF757" s="44"/>
      <c r="AG757" s="279">
        <f t="shared" si="148"/>
        <v>0</v>
      </c>
      <c r="AH757" s="255">
        <f>IF($AG757&lt;TABLAS!$O$4,TABLAS!$P$4,IF($AG757&lt;TABLAS!$O$5,TABLAS!$P$5,IF($AG757&lt;TABLAS!$O$6,TABLAS!$P$6,IF($AG757&gt;TABLAS!$N$7,TABLAS!$P$7))))</f>
        <v>1</v>
      </c>
      <c r="AI757" s="255">
        <f>VLOOKUP($AH757,TABLAS!$P$4:$R$7,3,FALSE)</f>
        <v>3.4999999999999996E-3</v>
      </c>
      <c r="AJ757" s="255">
        <f>VLOOKUP($AH$3,TABLAS!$P$4:$R$7,2,FALSE)</f>
        <v>0</v>
      </c>
      <c r="AK757" s="280">
        <f t="shared" si="149"/>
        <v>-3.4999999999999996E-3</v>
      </c>
      <c r="AL757" s="44"/>
      <c r="AM757" s="44"/>
      <c r="AN757" s="281">
        <f t="shared" si="150"/>
        <v>0</v>
      </c>
      <c r="AO757" s="44"/>
      <c r="AP757" s="235">
        <f t="shared" si="151"/>
        <v>0</v>
      </c>
      <c r="AQ757" s="44"/>
      <c r="AR757" s="282">
        <f t="shared" si="152"/>
        <v>0</v>
      </c>
      <c r="AS757" s="283">
        <f t="shared" si="153"/>
        <v>0</v>
      </c>
      <c r="AT757" s="44"/>
      <c r="AU757" s="44"/>
      <c r="AV757" s="44"/>
      <c r="AW757" s="44"/>
      <c r="AX757" s="44"/>
      <c r="AY757" s="44"/>
      <c r="AZ757" s="44"/>
      <c r="BA757" s="44"/>
      <c r="BB757" s="44"/>
      <c r="BC757" s="44"/>
      <c r="BD757" s="44"/>
      <c r="BE757" s="44"/>
      <c r="BF757" s="44"/>
      <c r="BG757" s="44"/>
      <c r="BH757" s="44"/>
    </row>
    <row r="758" spans="1:60" ht="35.1" customHeight="1" thickBot="1" x14ac:dyDescent="0.45">
      <c r="A758" s="41">
        <f t="shared" si="154"/>
        <v>756</v>
      </c>
      <c r="B758" s="42">
        <f>Hoja2!B765</f>
        <v>0</v>
      </c>
      <c r="C758" s="14">
        <f>Hoja2!P765</f>
        <v>0</v>
      </c>
      <c r="D758" s="16">
        <f>Hoja2!C765</f>
        <v>0</v>
      </c>
      <c r="E758" s="15">
        <f>Hoja4!J765</f>
        <v>0</v>
      </c>
      <c r="F758" s="15">
        <f>Hoja4!N765</f>
        <v>0</v>
      </c>
      <c r="G758" s="15"/>
      <c r="H758" s="15">
        <f t="shared" si="143"/>
        <v>0</v>
      </c>
      <c r="I758" s="15">
        <f t="shared" si="144"/>
        <v>0</v>
      </c>
      <c r="J758" s="289" t="s">
        <v>209</v>
      </c>
      <c r="K758" s="44"/>
      <c r="L758" s="44"/>
      <c r="M758" s="44"/>
      <c r="N758" s="44"/>
      <c r="O758" s="44"/>
      <c r="P758" s="44"/>
      <c r="Q758" s="44"/>
      <c r="R758" s="44"/>
      <c r="S758" s="262">
        <f t="shared" si="145"/>
        <v>0</v>
      </c>
      <c r="T758" s="266" t="str">
        <f t="shared" si="146"/>
        <v>Economico</v>
      </c>
      <c r="U758">
        <f>VLOOKUP(T758,TABLAS!$J$4:$L$9,3,FALSE)</f>
        <v>1320</v>
      </c>
      <c r="V758">
        <f t="shared" si="155"/>
        <v>2026</v>
      </c>
      <c r="W758" t="str">
        <f>INICIO!$C$28</f>
        <v>2026</v>
      </c>
      <c r="X758" s="268">
        <f t="shared" si="147"/>
        <v>0</v>
      </c>
      <c r="Y758" s="269" t="str">
        <f>IF(X758&lt;TABLAS!$P$18,TABLAS!$Q$18,IF(X758&lt;TABLAS!$P$19,TABLAS!$Q$19,IF(X758&lt;TABLAS!$P$20,TABLAS!$Q$20,IF(X758&lt;TABLAS!$P$21,TABLAS!$Q$21,IF(X758&lt;TABLAS!$P$22,TABLAS!$Q$22,IF(X758&lt;TABLAS!$P$23,TABLAS!$Q$23,IF(X758&lt;TABLAS!$P$24,TABLAS!$Q$24,IF(X758&lt;TABLAS!$P$25,TABLAS!$Q$25,IF(X758&lt;TABLAS!$P$26,TABLAS!$Q$26,IF(X758&lt;TABLAS!$P$27,TABLAS!$Q$27,IF(X758&gt;=TABLAS!$O$28,TABLAS!$Q$28)))))))))))</f>
        <v>0 a 5</v>
      </c>
      <c r="Z758" s="262">
        <f>VLOOKUP(Y758,TABLAS!$J$18:$K$28,2,FALSE)</f>
        <v>1</v>
      </c>
      <c r="AA758" s="274" t="s">
        <v>262</v>
      </c>
      <c r="AB758" s="262">
        <f>VLOOKUP(AA758,TABLAS!$K$34:$L$39,2,FALSE)</f>
        <v>1</v>
      </c>
      <c r="AC758" s="262" t="str">
        <f>INICIO!$C$11</f>
        <v>ZONA 6</v>
      </c>
      <c r="AD758" s="263">
        <f>VLOOKUP(AC758,TABLAS!$V$18:$W$28,2,FALSE)</f>
        <v>1.1000000000000001</v>
      </c>
      <c r="AE758" s="44"/>
      <c r="AF758" s="44"/>
      <c r="AG758" s="279">
        <f t="shared" si="148"/>
        <v>0</v>
      </c>
      <c r="AH758" s="255">
        <f>IF($AG758&lt;TABLAS!$O$4,TABLAS!$P$4,IF($AG758&lt;TABLAS!$O$5,TABLAS!$P$5,IF($AG758&lt;TABLAS!$O$6,TABLAS!$P$6,IF($AG758&gt;TABLAS!$N$7,TABLAS!$P$7))))</f>
        <v>1</v>
      </c>
      <c r="AI758" s="255">
        <f>VLOOKUP($AH758,TABLAS!$P$4:$R$7,3,FALSE)</f>
        <v>3.4999999999999996E-3</v>
      </c>
      <c r="AJ758" s="255">
        <f>VLOOKUP($AH$3,TABLAS!$P$4:$R$7,2,FALSE)</f>
        <v>0</v>
      </c>
      <c r="AK758" s="280">
        <f t="shared" si="149"/>
        <v>-3.4999999999999996E-3</v>
      </c>
      <c r="AL758" s="44"/>
      <c r="AM758" s="44"/>
      <c r="AN758" s="281">
        <f t="shared" si="150"/>
        <v>0</v>
      </c>
      <c r="AO758" s="44"/>
      <c r="AP758" s="235">
        <f t="shared" si="151"/>
        <v>0</v>
      </c>
      <c r="AQ758" s="44"/>
      <c r="AR758" s="282">
        <f t="shared" si="152"/>
        <v>0</v>
      </c>
      <c r="AS758" s="283">
        <f t="shared" si="153"/>
        <v>0</v>
      </c>
      <c r="AT758" s="44"/>
      <c r="AU758" s="44"/>
      <c r="AV758" s="44"/>
      <c r="AW758" s="44"/>
      <c r="AX758" s="44"/>
      <c r="AY758" s="44"/>
      <c r="AZ758" s="44"/>
      <c r="BA758" s="44"/>
      <c r="BB758" s="44"/>
      <c r="BC758" s="44"/>
      <c r="BD758" s="44"/>
      <c r="BE758" s="44"/>
      <c r="BF758" s="44"/>
      <c r="BG758" s="44"/>
      <c r="BH758" s="44"/>
    </row>
    <row r="759" spans="1:60" ht="35.1" customHeight="1" thickBot="1" x14ac:dyDescent="0.45">
      <c r="A759" s="41">
        <f t="shared" si="154"/>
        <v>757</v>
      </c>
      <c r="B759" s="42">
        <f>Hoja2!B766</f>
        <v>0</v>
      </c>
      <c r="C759" s="14">
        <f>Hoja2!P766</f>
        <v>0</v>
      </c>
      <c r="D759" s="16">
        <f>Hoja2!C766</f>
        <v>0</v>
      </c>
      <c r="E759" s="15">
        <f>Hoja4!J766</f>
        <v>0</v>
      </c>
      <c r="F759" s="15">
        <f>Hoja4!N766</f>
        <v>0</v>
      </c>
      <c r="G759" s="15"/>
      <c r="H759" s="15">
        <f t="shared" si="143"/>
        <v>0</v>
      </c>
      <c r="I759" s="15">
        <f t="shared" si="144"/>
        <v>0</v>
      </c>
      <c r="J759" s="289" t="s">
        <v>209</v>
      </c>
      <c r="K759" s="44"/>
      <c r="L759" s="44"/>
      <c r="M759" s="44"/>
      <c r="N759" s="44"/>
      <c r="O759" s="44"/>
      <c r="P759" s="44"/>
      <c r="Q759" s="44"/>
      <c r="R759" s="44"/>
      <c r="S759" s="262">
        <f t="shared" si="145"/>
        <v>0</v>
      </c>
      <c r="T759" s="266" t="str">
        <f t="shared" si="146"/>
        <v>Economico</v>
      </c>
      <c r="U759">
        <f>VLOOKUP(T759,TABLAS!$J$4:$L$9,3,FALSE)</f>
        <v>1320</v>
      </c>
      <c r="V759">
        <f t="shared" si="155"/>
        <v>2026</v>
      </c>
      <c r="W759" t="str">
        <f>INICIO!$C$28</f>
        <v>2026</v>
      </c>
      <c r="X759" s="268">
        <f t="shared" si="147"/>
        <v>0</v>
      </c>
      <c r="Y759" s="269" t="str">
        <f>IF(X759&lt;TABLAS!$P$18,TABLAS!$Q$18,IF(X759&lt;TABLAS!$P$19,TABLAS!$Q$19,IF(X759&lt;TABLAS!$P$20,TABLAS!$Q$20,IF(X759&lt;TABLAS!$P$21,TABLAS!$Q$21,IF(X759&lt;TABLAS!$P$22,TABLAS!$Q$22,IF(X759&lt;TABLAS!$P$23,TABLAS!$Q$23,IF(X759&lt;TABLAS!$P$24,TABLAS!$Q$24,IF(X759&lt;TABLAS!$P$25,TABLAS!$Q$25,IF(X759&lt;TABLAS!$P$26,TABLAS!$Q$26,IF(X759&lt;TABLAS!$P$27,TABLAS!$Q$27,IF(X759&gt;=TABLAS!$O$28,TABLAS!$Q$28)))))))))))</f>
        <v>0 a 5</v>
      </c>
      <c r="Z759" s="262">
        <f>VLOOKUP(Y759,TABLAS!$J$18:$K$28,2,FALSE)</f>
        <v>1</v>
      </c>
      <c r="AA759" s="274" t="s">
        <v>262</v>
      </c>
      <c r="AB759" s="262">
        <f>VLOOKUP(AA759,TABLAS!$K$34:$L$39,2,FALSE)</f>
        <v>1</v>
      </c>
      <c r="AC759" s="262" t="str">
        <f>INICIO!$C$11</f>
        <v>ZONA 6</v>
      </c>
      <c r="AD759" s="263">
        <f>VLOOKUP(AC759,TABLAS!$V$18:$W$28,2,FALSE)</f>
        <v>1.1000000000000001</v>
      </c>
      <c r="AE759" s="44"/>
      <c r="AF759" s="44"/>
      <c r="AG759" s="279">
        <f t="shared" si="148"/>
        <v>0</v>
      </c>
      <c r="AH759" s="255">
        <f>IF($AG759&lt;TABLAS!$O$4,TABLAS!$P$4,IF($AG759&lt;TABLAS!$O$5,TABLAS!$P$5,IF($AG759&lt;TABLAS!$O$6,TABLAS!$P$6,IF($AG759&gt;TABLAS!$N$7,TABLAS!$P$7))))</f>
        <v>1</v>
      </c>
      <c r="AI759" s="255">
        <f>VLOOKUP($AH759,TABLAS!$P$4:$R$7,3,FALSE)</f>
        <v>3.4999999999999996E-3</v>
      </c>
      <c r="AJ759" s="255">
        <f>VLOOKUP($AH$3,TABLAS!$P$4:$R$7,2,FALSE)</f>
        <v>0</v>
      </c>
      <c r="AK759" s="280">
        <f t="shared" si="149"/>
        <v>-3.4999999999999996E-3</v>
      </c>
      <c r="AL759" s="44"/>
      <c r="AM759" s="44"/>
      <c r="AN759" s="281">
        <f t="shared" si="150"/>
        <v>0</v>
      </c>
      <c r="AO759" s="44"/>
      <c r="AP759" s="235">
        <f t="shared" si="151"/>
        <v>0</v>
      </c>
      <c r="AQ759" s="44"/>
      <c r="AR759" s="282">
        <f t="shared" si="152"/>
        <v>0</v>
      </c>
      <c r="AS759" s="283">
        <f t="shared" si="153"/>
        <v>0</v>
      </c>
      <c r="AT759" s="44"/>
      <c r="AU759" s="44"/>
      <c r="AV759" s="44"/>
      <c r="AW759" s="44"/>
      <c r="AX759" s="44"/>
      <c r="AY759" s="44"/>
      <c r="AZ759" s="44"/>
      <c r="BA759" s="44"/>
      <c r="BB759" s="44"/>
      <c r="BC759" s="44"/>
      <c r="BD759" s="44"/>
      <c r="BE759" s="44"/>
      <c r="BF759" s="44"/>
      <c r="BG759" s="44"/>
      <c r="BH759" s="44"/>
    </row>
    <row r="760" spans="1:60" ht="35.1" customHeight="1" thickBot="1" x14ac:dyDescent="0.45">
      <c r="A760" s="41">
        <f t="shared" si="154"/>
        <v>758</v>
      </c>
      <c r="B760" s="42">
        <f>Hoja2!B767</f>
        <v>0</v>
      </c>
      <c r="C760" s="14">
        <f>Hoja2!P767</f>
        <v>0</v>
      </c>
      <c r="D760" s="16">
        <f>Hoja2!C767</f>
        <v>0</v>
      </c>
      <c r="E760" s="15">
        <f>Hoja4!J767</f>
        <v>0</v>
      </c>
      <c r="F760" s="15">
        <f>Hoja4!N767</f>
        <v>0</v>
      </c>
      <c r="G760" s="15"/>
      <c r="H760" s="15">
        <f t="shared" si="143"/>
        <v>0</v>
      </c>
      <c r="I760" s="15">
        <f t="shared" si="144"/>
        <v>0</v>
      </c>
      <c r="J760" s="289" t="s">
        <v>209</v>
      </c>
      <c r="K760" s="44"/>
      <c r="L760" s="44"/>
      <c r="M760" s="44"/>
      <c r="N760" s="44"/>
      <c r="O760" s="44"/>
      <c r="P760" s="44"/>
      <c r="Q760" s="44"/>
      <c r="R760" s="44"/>
      <c r="S760" s="262">
        <f t="shared" si="145"/>
        <v>0</v>
      </c>
      <c r="T760" s="266" t="str">
        <f t="shared" si="146"/>
        <v>Economico</v>
      </c>
      <c r="U760">
        <f>VLOOKUP(T760,TABLAS!$J$4:$L$9,3,FALSE)</f>
        <v>1320</v>
      </c>
      <c r="V760">
        <f t="shared" si="155"/>
        <v>2026</v>
      </c>
      <c r="W760" t="str">
        <f>INICIO!$C$28</f>
        <v>2026</v>
      </c>
      <c r="X760" s="268">
        <f t="shared" si="147"/>
        <v>0</v>
      </c>
      <c r="Y760" s="269" t="str">
        <f>IF(X760&lt;TABLAS!$P$18,TABLAS!$Q$18,IF(X760&lt;TABLAS!$P$19,TABLAS!$Q$19,IF(X760&lt;TABLAS!$P$20,TABLAS!$Q$20,IF(X760&lt;TABLAS!$P$21,TABLAS!$Q$21,IF(X760&lt;TABLAS!$P$22,TABLAS!$Q$22,IF(X760&lt;TABLAS!$P$23,TABLAS!$Q$23,IF(X760&lt;TABLAS!$P$24,TABLAS!$Q$24,IF(X760&lt;TABLAS!$P$25,TABLAS!$Q$25,IF(X760&lt;TABLAS!$P$26,TABLAS!$Q$26,IF(X760&lt;TABLAS!$P$27,TABLAS!$Q$27,IF(X760&gt;=TABLAS!$O$28,TABLAS!$Q$28)))))))))))</f>
        <v>0 a 5</v>
      </c>
      <c r="Z760" s="262">
        <f>VLOOKUP(Y760,TABLAS!$J$18:$K$28,2,FALSE)</f>
        <v>1</v>
      </c>
      <c r="AA760" s="274" t="s">
        <v>262</v>
      </c>
      <c r="AB760" s="262">
        <f>VLOOKUP(AA760,TABLAS!$K$34:$L$39,2,FALSE)</f>
        <v>1</v>
      </c>
      <c r="AC760" s="262" t="str">
        <f>INICIO!$C$11</f>
        <v>ZONA 6</v>
      </c>
      <c r="AD760" s="263">
        <f>VLOOKUP(AC760,TABLAS!$V$18:$W$28,2,FALSE)</f>
        <v>1.1000000000000001</v>
      </c>
      <c r="AE760" s="44"/>
      <c r="AF760" s="44"/>
      <c r="AG760" s="279">
        <f t="shared" si="148"/>
        <v>0</v>
      </c>
      <c r="AH760" s="255">
        <f>IF($AG760&lt;TABLAS!$O$4,TABLAS!$P$4,IF($AG760&lt;TABLAS!$O$5,TABLAS!$P$5,IF($AG760&lt;TABLAS!$O$6,TABLAS!$P$6,IF($AG760&gt;TABLAS!$N$7,TABLAS!$P$7))))</f>
        <v>1</v>
      </c>
      <c r="AI760" s="255">
        <f>VLOOKUP($AH760,TABLAS!$P$4:$R$7,3,FALSE)</f>
        <v>3.4999999999999996E-3</v>
      </c>
      <c r="AJ760" s="255">
        <f>VLOOKUP($AH$3,TABLAS!$P$4:$R$7,2,FALSE)</f>
        <v>0</v>
      </c>
      <c r="AK760" s="280">
        <f t="shared" si="149"/>
        <v>-3.4999999999999996E-3</v>
      </c>
      <c r="AL760" s="44"/>
      <c r="AM760" s="44"/>
      <c r="AN760" s="281">
        <f t="shared" si="150"/>
        <v>0</v>
      </c>
      <c r="AO760" s="44"/>
      <c r="AP760" s="235">
        <f t="shared" si="151"/>
        <v>0</v>
      </c>
      <c r="AQ760" s="44"/>
      <c r="AR760" s="282">
        <f t="shared" si="152"/>
        <v>0</v>
      </c>
      <c r="AS760" s="283">
        <f t="shared" si="153"/>
        <v>0</v>
      </c>
      <c r="AT760" s="44"/>
      <c r="AU760" s="44"/>
      <c r="AV760" s="44"/>
      <c r="AW760" s="44"/>
      <c r="AX760" s="44"/>
      <c r="AY760" s="44"/>
      <c r="AZ760" s="44"/>
      <c r="BA760" s="44"/>
      <c r="BB760" s="44"/>
      <c r="BC760" s="44"/>
      <c r="BD760" s="44"/>
      <c r="BE760" s="44"/>
      <c r="BF760" s="44"/>
      <c r="BG760" s="44"/>
      <c r="BH760" s="44"/>
    </row>
    <row r="761" spans="1:60" ht="35.1" customHeight="1" thickBot="1" x14ac:dyDescent="0.45">
      <c r="A761" s="41">
        <f t="shared" si="154"/>
        <v>759</v>
      </c>
      <c r="B761" s="42">
        <f>Hoja2!B768</f>
        <v>0</v>
      </c>
      <c r="C761" s="14">
        <f>Hoja2!P768</f>
        <v>0</v>
      </c>
      <c r="D761" s="16">
        <f>Hoja2!C768</f>
        <v>0</v>
      </c>
      <c r="E761" s="15">
        <f>Hoja4!J768</f>
        <v>0</v>
      </c>
      <c r="F761" s="15">
        <f>Hoja4!N768</f>
        <v>0</v>
      </c>
      <c r="G761" s="15"/>
      <c r="H761" s="15">
        <f t="shared" si="143"/>
        <v>0</v>
      </c>
      <c r="I761" s="15">
        <f t="shared" si="144"/>
        <v>0</v>
      </c>
      <c r="J761" s="289" t="s">
        <v>209</v>
      </c>
      <c r="K761" s="44"/>
      <c r="L761" s="44"/>
      <c r="M761" s="44"/>
      <c r="N761" s="44"/>
      <c r="O761" s="44"/>
      <c r="P761" s="44"/>
      <c r="Q761" s="44"/>
      <c r="R761" s="44"/>
      <c r="S761" s="262">
        <f t="shared" si="145"/>
        <v>0</v>
      </c>
      <c r="T761" s="266" t="str">
        <f t="shared" si="146"/>
        <v>Economico</v>
      </c>
      <c r="U761">
        <f>VLOOKUP(T761,TABLAS!$J$4:$L$9,3,FALSE)</f>
        <v>1320</v>
      </c>
      <c r="V761">
        <f t="shared" si="155"/>
        <v>2026</v>
      </c>
      <c r="W761" t="str">
        <f>INICIO!$C$28</f>
        <v>2026</v>
      </c>
      <c r="X761" s="268">
        <f t="shared" si="147"/>
        <v>0</v>
      </c>
      <c r="Y761" s="269" t="str">
        <f>IF(X761&lt;TABLAS!$P$18,TABLAS!$Q$18,IF(X761&lt;TABLAS!$P$19,TABLAS!$Q$19,IF(X761&lt;TABLAS!$P$20,TABLAS!$Q$20,IF(X761&lt;TABLAS!$P$21,TABLAS!$Q$21,IF(X761&lt;TABLAS!$P$22,TABLAS!$Q$22,IF(X761&lt;TABLAS!$P$23,TABLAS!$Q$23,IF(X761&lt;TABLAS!$P$24,TABLAS!$Q$24,IF(X761&lt;TABLAS!$P$25,TABLAS!$Q$25,IF(X761&lt;TABLAS!$P$26,TABLAS!$Q$26,IF(X761&lt;TABLAS!$P$27,TABLAS!$Q$27,IF(X761&gt;=TABLAS!$O$28,TABLAS!$Q$28)))))))))))</f>
        <v>0 a 5</v>
      </c>
      <c r="Z761" s="262">
        <f>VLOOKUP(Y761,TABLAS!$J$18:$K$28,2,FALSE)</f>
        <v>1</v>
      </c>
      <c r="AA761" s="274" t="s">
        <v>262</v>
      </c>
      <c r="AB761" s="262">
        <f>VLOOKUP(AA761,TABLAS!$K$34:$L$39,2,FALSE)</f>
        <v>1</v>
      </c>
      <c r="AC761" s="262" t="str">
        <f>INICIO!$C$11</f>
        <v>ZONA 6</v>
      </c>
      <c r="AD761" s="263">
        <f>VLOOKUP(AC761,TABLAS!$V$18:$W$28,2,FALSE)</f>
        <v>1.1000000000000001</v>
      </c>
      <c r="AE761" s="44"/>
      <c r="AF761" s="44"/>
      <c r="AG761" s="279">
        <f t="shared" si="148"/>
        <v>0</v>
      </c>
      <c r="AH761" s="255">
        <f>IF($AG761&lt;TABLAS!$O$4,TABLAS!$P$4,IF($AG761&lt;TABLAS!$O$5,TABLAS!$P$5,IF($AG761&lt;TABLAS!$O$6,TABLAS!$P$6,IF($AG761&gt;TABLAS!$N$7,TABLAS!$P$7))))</f>
        <v>1</v>
      </c>
      <c r="AI761" s="255">
        <f>VLOOKUP($AH761,TABLAS!$P$4:$R$7,3,FALSE)</f>
        <v>3.4999999999999996E-3</v>
      </c>
      <c r="AJ761" s="255">
        <f>VLOOKUP($AH$3,TABLAS!$P$4:$R$7,2,FALSE)</f>
        <v>0</v>
      </c>
      <c r="AK761" s="280">
        <f t="shared" si="149"/>
        <v>-3.4999999999999996E-3</v>
      </c>
      <c r="AL761" s="44"/>
      <c r="AM761" s="44"/>
      <c r="AN761" s="281">
        <f t="shared" si="150"/>
        <v>0</v>
      </c>
      <c r="AO761" s="44"/>
      <c r="AP761" s="235">
        <f t="shared" si="151"/>
        <v>0</v>
      </c>
      <c r="AQ761" s="44"/>
      <c r="AR761" s="282">
        <f t="shared" si="152"/>
        <v>0</v>
      </c>
      <c r="AS761" s="283">
        <f t="shared" si="153"/>
        <v>0</v>
      </c>
      <c r="AT761" s="44"/>
      <c r="AU761" s="44"/>
      <c r="AV761" s="44"/>
      <c r="AW761" s="44"/>
      <c r="AX761" s="44"/>
      <c r="AY761" s="44"/>
      <c r="AZ761" s="44"/>
      <c r="BA761" s="44"/>
      <c r="BB761" s="44"/>
      <c r="BC761" s="44"/>
      <c r="BD761" s="44"/>
      <c r="BE761" s="44"/>
      <c r="BF761" s="44"/>
      <c r="BG761" s="44"/>
      <c r="BH761" s="44"/>
    </row>
    <row r="762" spans="1:60" ht="35.1" customHeight="1" thickBot="1" x14ac:dyDescent="0.45">
      <c r="A762" s="22">
        <f t="shared" si="154"/>
        <v>760</v>
      </c>
      <c r="B762" s="43">
        <f>Hoja2!B769</f>
        <v>0</v>
      </c>
      <c r="C762" s="38">
        <f>Hoja2!P769</f>
        <v>0</v>
      </c>
      <c r="D762" s="39">
        <f>Hoja2!C769</f>
        <v>0</v>
      </c>
      <c r="E762" s="40">
        <f>Hoja4!J769</f>
        <v>0</v>
      </c>
      <c r="F762" s="40">
        <f>Hoja4!N769</f>
        <v>0</v>
      </c>
      <c r="G762" s="40"/>
      <c r="H762" s="40">
        <f t="shared" si="143"/>
        <v>0</v>
      </c>
      <c r="I762" s="40">
        <f t="shared" si="144"/>
        <v>0</v>
      </c>
      <c r="J762" s="290" t="s">
        <v>209</v>
      </c>
      <c r="K762" s="44"/>
      <c r="L762" s="44"/>
      <c r="M762" s="44"/>
      <c r="N762" s="44"/>
      <c r="O762" s="44"/>
      <c r="P762" s="44"/>
      <c r="Q762" s="44"/>
      <c r="R762" s="44"/>
      <c r="S762" s="262">
        <f t="shared" si="145"/>
        <v>0</v>
      </c>
      <c r="T762" s="266" t="str">
        <f t="shared" si="146"/>
        <v>Economico</v>
      </c>
      <c r="U762">
        <f>VLOOKUP(T762,TABLAS!$J$4:$L$9,3,FALSE)</f>
        <v>1320</v>
      </c>
      <c r="V762">
        <f t="shared" si="155"/>
        <v>2026</v>
      </c>
      <c r="W762" t="str">
        <f>INICIO!$C$28</f>
        <v>2026</v>
      </c>
      <c r="X762" s="268">
        <f t="shared" si="147"/>
        <v>0</v>
      </c>
      <c r="Y762" s="269" t="str">
        <f>IF(X762&lt;TABLAS!$P$18,TABLAS!$Q$18,IF(X762&lt;TABLAS!$P$19,TABLAS!$Q$19,IF(X762&lt;TABLAS!$P$20,TABLAS!$Q$20,IF(X762&lt;TABLAS!$P$21,TABLAS!$Q$21,IF(X762&lt;TABLAS!$P$22,TABLAS!$Q$22,IF(X762&lt;TABLAS!$P$23,TABLAS!$Q$23,IF(X762&lt;TABLAS!$P$24,TABLAS!$Q$24,IF(X762&lt;TABLAS!$P$25,TABLAS!$Q$25,IF(X762&lt;TABLAS!$P$26,TABLAS!$Q$26,IF(X762&lt;TABLAS!$P$27,TABLAS!$Q$27,IF(X762&gt;=TABLAS!$O$28,TABLAS!$Q$28)))))))))))</f>
        <v>0 a 5</v>
      </c>
      <c r="Z762" s="262">
        <f>VLOOKUP(Y762,TABLAS!$J$18:$K$28,2,FALSE)</f>
        <v>1</v>
      </c>
      <c r="AA762" s="274" t="s">
        <v>262</v>
      </c>
      <c r="AB762" s="262">
        <f>VLOOKUP(AA762,TABLAS!$K$34:$L$39,2,FALSE)</f>
        <v>1</v>
      </c>
      <c r="AC762" s="262" t="str">
        <f>INICIO!$C$11</f>
        <v>ZONA 6</v>
      </c>
      <c r="AD762" s="263">
        <f>VLOOKUP(AC762,TABLAS!$V$18:$W$28,2,FALSE)</f>
        <v>1.1000000000000001</v>
      </c>
      <c r="AE762" s="44"/>
      <c r="AF762" s="44"/>
      <c r="AG762" s="279">
        <f t="shared" si="148"/>
        <v>0</v>
      </c>
      <c r="AH762" s="255">
        <f>IF($AG762&lt;TABLAS!$O$4,TABLAS!$P$4,IF($AG762&lt;TABLAS!$O$5,TABLAS!$P$5,IF($AG762&lt;TABLAS!$O$6,TABLAS!$P$6,IF($AG762&gt;TABLAS!$N$7,TABLAS!$P$7))))</f>
        <v>1</v>
      </c>
      <c r="AI762" s="255">
        <f>VLOOKUP($AH762,TABLAS!$P$4:$R$7,3,FALSE)</f>
        <v>3.4999999999999996E-3</v>
      </c>
      <c r="AJ762" s="255">
        <f>VLOOKUP($AH$3,TABLAS!$P$4:$R$7,2,FALSE)</f>
        <v>0</v>
      </c>
      <c r="AK762" s="280">
        <f t="shared" si="149"/>
        <v>-3.4999999999999996E-3</v>
      </c>
      <c r="AL762" s="44"/>
      <c r="AM762" s="44"/>
      <c r="AN762" s="281">
        <f t="shared" si="150"/>
        <v>0</v>
      </c>
      <c r="AO762" s="44"/>
      <c r="AP762" s="235">
        <f t="shared" si="151"/>
        <v>0</v>
      </c>
      <c r="AQ762" s="44"/>
      <c r="AR762" s="282">
        <f t="shared" si="152"/>
        <v>0</v>
      </c>
      <c r="AS762" s="283">
        <f t="shared" si="153"/>
        <v>0</v>
      </c>
      <c r="AT762" s="44"/>
      <c r="AU762" s="44"/>
      <c r="AV762" s="44"/>
      <c r="AW762" s="44"/>
      <c r="AX762" s="44"/>
      <c r="AY762" s="44"/>
      <c r="AZ762" s="44"/>
      <c r="BA762" s="44"/>
      <c r="BB762" s="44"/>
      <c r="BC762" s="44"/>
      <c r="BD762" s="44"/>
      <c r="BE762" s="44"/>
      <c r="BF762" s="44"/>
      <c r="BG762" s="44"/>
      <c r="BH762" s="44"/>
    </row>
    <row r="763" spans="1:60" ht="35.1" customHeight="1" thickBot="1" x14ac:dyDescent="0.45">
      <c r="A763" s="41">
        <f t="shared" si="154"/>
        <v>761</v>
      </c>
      <c r="B763" s="42">
        <f>Hoja2!B770</f>
        <v>0</v>
      </c>
      <c r="C763" s="14">
        <f>Hoja2!P770</f>
        <v>0</v>
      </c>
      <c r="D763" s="16">
        <f>Hoja2!C770</f>
        <v>0</v>
      </c>
      <c r="E763" s="15">
        <f>Hoja4!J770</f>
        <v>0</v>
      </c>
      <c r="F763" s="15">
        <f>Hoja4!N770</f>
        <v>0</v>
      </c>
      <c r="G763" s="15"/>
      <c r="H763" s="15">
        <f t="shared" si="143"/>
        <v>0</v>
      </c>
      <c r="I763" s="15">
        <f t="shared" si="144"/>
        <v>0</v>
      </c>
      <c r="J763" s="289" t="s">
        <v>209</v>
      </c>
      <c r="K763" s="44"/>
      <c r="L763" s="44"/>
      <c r="M763" s="44"/>
      <c r="N763" s="44"/>
      <c r="O763" s="44"/>
      <c r="P763" s="44"/>
      <c r="Q763" s="44"/>
      <c r="R763" s="44"/>
      <c r="S763" s="262">
        <f t="shared" si="145"/>
        <v>0</v>
      </c>
      <c r="T763" s="266" t="str">
        <f t="shared" si="146"/>
        <v>Economico</v>
      </c>
      <c r="U763">
        <f>VLOOKUP(T763,TABLAS!$J$4:$L$9,3,FALSE)</f>
        <v>1320</v>
      </c>
      <c r="V763">
        <f t="shared" si="155"/>
        <v>2026</v>
      </c>
      <c r="W763" t="str">
        <f>INICIO!$C$28</f>
        <v>2026</v>
      </c>
      <c r="X763" s="268">
        <f t="shared" si="147"/>
        <v>0</v>
      </c>
      <c r="Y763" s="269" t="str">
        <f>IF(X763&lt;TABLAS!$P$18,TABLAS!$Q$18,IF(X763&lt;TABLAS!$P$19,TABLAS!$Q$19,IF(X763&lt;TABLAS!$P$20,TABLAS!$Q$20,IF(X763&lt;TABLAS!$P$21,TABLAS!$Q$21,IF(X763&lt;TABLAS!$P$22,TABLAS!$Q$22,IF(X763&lt;TABLAS!$P$23,TABLAS!$Q$23,IF(X763&lt;TABLAS!$P$24,TABLAS!$Q$24,IF(X763&lt;TABLAS!$P$25,TABLAS!$Q$25,IF(X763&lt;TABLAS!$P$26,TABLAS!$Q$26,IF(X763&lt;TABLAS!$P$27,TABLAS!$Q$27,IF(X763&gt;=TABLAS!$O$28,TABLAS!$Q$28)))))))))))</f>
        <v>0 a 5</v>
      </c>
      <c r="Z763" s="262">
        <f>VLOOKUP(Y763,TABLAS!$J$18:$K$28,2,FALSE)</f>
        <v>1</v>
      </c>
      <c r="AA763" s="274" t="s">
        <v>262</v>
      </c>
      <c r="AB763" s="262">
        <f>VLOOKUP(AA763,TABLAS!$K$34:$L$39,2,FALSE)</f>
        <v>1</v>
      </c>
      <c r="AC763" s="262" t="str">
        <f>INICIO!$C$11</f>
        <v>ZONA 6</v>
      </c>
      <c r="AD763" s="263">
        <f>VLOOKUP(AC763,TABLAS!$V$18:$W$28,2,FALSE)</f>
        <v>1.1000000000000001</v>
      </c>
      <c r="AE763" s="44"/>
      <c r="AF763" s="44"/>
      <c r="AG763" s="279">
        <f t="shared" si="148"/>
        <v>0</v>
      </c>
      <c r="AH763" s="255">
        <f>IF($AG763&lt;TABLAS!$O$4,TABLAS!$P$4,IF($AG763&lt;TABLAS!$O$5,TABLAS!$P$5,IF($AG763&lt;TABLAS!$O$6,TABLAS!$P$6,IF($AG763&gt;TABLAS!$N$7,TABLAS!$P$7))))</f>
        <v>1</v>
      </c>
      <c r="AI763" s="255">
        <f>VLOOKUP($AH763,TABLAS!$P$4:$R$7,3,FALSE)</f>
        <v>3.4999999999999996E-3</v>
      </c>
      <c r="AJ763" s="255">
        <f>VLOOKUP($AH$3,TABLAS!$P$4:$R$7,2,FALSE)</f>
        <v>0</v>
      </c>
      <c r="AK763" s="280">
        <f t="shared" si="149"/>
        <v>-3.4999999999999996E-3</v>
      </c>
      <c r="AL763" s="44"/>
      <c r="AM763" s="44"/>
      <c r="AN763" s="281">
        <f t="shared" si="150"/>
        <v>0</v>
      </c>
      <c r="AO763" s="44"/>
      <c r="AP763" s="235">
        <f t="shared" si="151"/>
        <v>0</v>
      </c>
      <c r="AQ763" s="44"/>
      <c r="AR763" s="282">
        <f t="shared" si="152"/>
        <v>0</v>
      </c>
      <c r="AS763" s="283">
        <f t="shared" si="153"/>
        <v>0</v>
      </c>
      <c r="AT763" s="44"/>
      <c r="AU763" s="44"/>
      <c r="AV763" s="44"/>
      <c r="AW763" s="44"/>
      <c r="AX763" s="44"/>
      <c r="AY763" s="44"/>
      <c r="AZ763" s="44"/>
      <c r="BA763" s="44"/>
      <c r="BB763" s="44"/>
      <c r="BC763" s="44"/>
      <c r="BD763" s="44"/>
      <c r="BE763" s="44"/>
      <c r="BF763" s="44"/>
      <c r="BG763" s="44"/>
      <c r="BH763" s="44"/>
    </row>
    <row r="764" spans="1:60" ht="35.1" customHeight="1" thickBot="1" x14ac:dyDescent="0.45">
      <c r="A764" s="41">
        <f t="shared" si="154"/>
        <v>762</v>
      </c>
      <c r="B764" s="42">
        <f>Hoja2!B771</f>
        <v>0</v>
      </c>
      <c r="C764" s="14">
        <f>Hoja2!P771</f>
        <v>0</v>
      </c>
      <c r="D764" s="16">
        <f>Hoja2!C771</f>
        <v>0</v>
      </c>
      <c r="E764" s="15">
        <f>Hoja4!J771</f>
        <v>0</v>
      </c>
      <c r="F764" s="15">
        <f>Hoja4!N771</f>
        <v>0</v>
      </c>
      <c r="G764" s="15"/>
      <c r="H764" s="15">
        <f t="shared" si="143"/>
        <v>0</v>
      </c>
      <c r="I764" s="15">
        <f t="shared" si="144"/>
        <v>0</v>
      </c>
      <c r="J764" s="289" t="s">
        <v>209</v>
      </c>
      <c r="K764" s="44"/>
      <c r="L764" s="44"/>
      <c r="M764" s="44"/>
      <c r="N764" s="44"/>
      <c r="O764" s="44"/>
      <c r="P764" s="44"/>
      <c r="Q764" s="44"/>
      <c r="R764" s="44"/>
      <c r="S764" s="262">
        <f t="shared" si="145"/>
        <v>0</v>
      </c>
      <c r="T764" s="266" t="str">
        <f t="shared" si="146"/>
        <v>Economico</v>
      </c>
      <c r="U764">
        <f>VLOOKUP(T764,TABLAS!$J$4:$L$9,3,FALSE)</f>
        <v>1320</v>
      </c>
      <c r="V764">
        <f t="shared" si="155"/>
        <v>2026</v>
      </c>
      <c r="W764" t="str">
        <f>INICIO!$C$28</f>
        <v>2026</v>
      </c>
      <c r="X764" s="268">
        <f t="shared" si="147"/>
        <v>0</v>
      </c>
      <c r="Y764" s="269" t="str">
        <f>IF(X764&lt;TABLAS!$P$18,TABLAS!$Q$18,IF(X764&lt;TABLAS!$P$19,TABLAS!$Q$19,IF(X764&lt;TABLAS!$P$20,TABLAS!$Q$20,IF(X764&lt;TABLAS!$P$21,TABLAS!$Q$21,IF(X764&lt;TABLAS!$P$22,TABLAS!$Q$22,IF(X764&lt;TABLAS!$P$23,TABLAS!$Q$23,IF(X764&lt;TABLAS!$P$24,TABLAS!$Q$24,IF(X764&lt;TABLAS!$P$25,TABLAS!$Q$25,IF(X764&lt;TABLAS!$P$26,TABLAS!$Q$26,IF(X764&lt;TABLAS!$P$27,TABLAS!$Q$27,IF(X764&gt;=TABLAS!$O$28,TABLAS!$Q$28)))))))))))</f>
        <v>0 a 5</v>
      </c>
      <c r="Z764" s="262">
        <f>VLOOKUP(Y764,TABLAS!$J$18:$K$28,2,FALSE)</f>
        <v>1</v>
      </c>
      <c r="AA764" s="274" t="s">
        <v>262</v>
      </c>
      <c r="AB764" s="262">
        <f>VLOOKUP(AA764,TABLAS!$K$34:$L$39,2,FALSE)</f>
        <v>1</v>
      </c>
      <c r="AC764" s="262" t="str">
        <f>INICIO!$C$11</f>
        <v>ZONA 6</v>
      </c>
      <c r="AD764" s="263">
        <f>VLOOKUP(AC764,TABLAS!$V$18:$W$28,2,FALSE)</f>
        <v>1.1000000000000001</v>
      </c>
      <c r="AE764" s="44"/>
      <c r="AF764" s="44"/>
      <c r="AG764" s="279">
        <f t="shared" si="148"/>
        <v>0</v>
      </c>
      <c r="AH764" s="255">
        <f>IF($AG764&lt;TABLAS!$O$4,TABLAS!$P$4,IF($AG764&lt;TABLAS!$O$5,TABLAS!$P$5,IF($AG764&lt;TABLAS!$O$6,TABLAS!$P$6,IF($AG764&gt;TABLAS!$N$7,TABLAS!$P$7))))</f>
        <v>1</v>
      </c>
      <c r="AI764" s="255">
        <f>VLOOKUP($AH764,TABLAS!$P$4:$R$7,3,FALSE)</f>
        <v>3.4999999999999996E-3</v>
      </c>
      <c r="AJ764" s="255">
        <f>VLOOKUP($AH$3,TABLAS!$P$4:$R$7,2,FALSE)</f>
        <v>0</v>
      </c>
      <c r="AK764" s="280">
        <f t="shared" si="149"/>
        <v>-3.4999999999999996E-3</v>
      </c>
      <c r="AL764" s="44"/>
      <c r="AM764" s="44"/>
      <c r="AN764" s="281">
        <f t="shared" si="150"/>
        <v>0</v>
      </c>
      <c r="AO764" s="44"/>
      <c r="AP764" s="235">
        <f t="shared" si="151"/>
        <v>0</v>
      </c>
      <c r="AQ764" s="44"/>
      <c r="AR764" s="282">
        <f t="shared" si="152"/>
        <v>0</v>
      </c>
      <c r="AS764" s="283">
        <f t="shared" si="153"/>
        <v>0</v>
      </c>
      <c r="AT764" s="44"/>
      <c r="AU764" s="44"/>
      <c r="AV764" s="44"/>
      <c r="AW764" s="44"/>
      <c r="AX764" s="44"/>
      <c r="AY764" s="44"/>
      <c r="AZ764" s="44"/>
      <c r="BA764" s="44"/>
      <c r="BB764" s="44"/>
      <c r="BC764" s="44"/>
      <c r="BD764" s="44"/>
      <c r="BE764" s="44"/>
      <c r="BF764" s="44"/>
      <c r="BG764" s="44"/>
      <c r="BH764" s="44"/>
    </row>
    <row r="765" spans="1:60" ht="35.1" customHeight="1" thickBot="1" x14ac:dyDescent="0.45">
      <c r="A765" s="41">
        <f t="shared" si="154"/>
        <v>763</v>
      </c>
      <c r="B765" s="42">
        <f>Hoja2!B772</f>
        <v>0</v>
      </c>
      <c r="C765" s="14">
        <f>Hoja2!P772</f>
        <v>0</v>
      </c>
      <c r="D765" s="16">
        <f>Hoja2!C772</f>
        <v>0</v>
      </c>
      <c r="E765" s="15">
        <f>Hoja4!J772</f>
        <v>0</v>
      </c>
      <c r="F765" s="15">
        <f>Hoja4!N772</f>
        <v>0</v>
      </c>
      <c r="G765" s="15"/>
      <c r="H765" s="15">
        <f t="shared" si="143"/>
        <v>0</v>
      </c>
      <c r="I765" s="15">
        <f t="shared" si="144"/>
        <v>0</v>
      </c>
      <c r="J765" s="289" t="s">
        <v>209</v>
      </c>
      <c r="K765" s="44"/>
      <c r="L765" s="44"/>
      <c r="M765" s="44"/>
      <c r="N765" s="44"/>
      <c r="O765" s="44"/>
      <c r="P765" s="44"/>
      <c r="Q765" s="44"/>
      <c r="R765" s="44"/>
      <c r="S765" s="262">
        <f t="shared" si="145"/>
        <v>0</v>
      </c>
      <c r="T765" s="266" t="str">
        <f t="shared" si="146"/>
        <v>Economico</v>
      </c>
      <c r="U765">
        <f>VLOOKUP(T765,TABLAS!$J$4:$L$9,3,FALSE)</f>
        <v>1320</v>
      </c>
      <c r="V765">
        <f t="shared" si="155"/>
        <v>2026</v>
      </c>
      <c r="W765" t="str">
        <f>INICIO!$C$28</f>
        <v>2026</v>
      </c>
      <c r="X765" s="268">
        <f t="shared" si="147"/>
        <v>0</v>
      </c>
      <c r="Y765" s="269" t="str">
        <f>IF(X765&lt;TABLAS!$P$18,TABLAS!$Q$18,IF(X765&lt;TABLAS!$P$19,TABLAS!$Q$19,IF(X765&lt;TABLAS!$P$20,TABLAS!$Q$20,IF(X765&lt;TABLAS!$P$21,TABLAS!$Q$21,IF(X765&lt;TABLAS!$P$22,TABLAS!$Q$22,IF(X765&lt;TABLAS!$P$23,TABLAS!$Q$23,IF(X765&lt;TABLAS!$P$24,TABLAS!$Q$24,IF(X765&lt;TABLAS!$P$25,TABLAS!$Q$25,IF(X765&lt;TABLAS!$P$26,TABLAS!$Q$26,IF(X765&lt;TABLAS!$P$27,TABLAS!$Q$27,IF(X765&gt;=TABLAS!$O$28,TABLAS!$Q$28)))))))))))</f>
        <v>0 a 5</v>
      </c>
      <c r="Z765" s="262">
        <f>VLOOKUP(Y765,TABLAS!$J$18:$K$28,2,FALSE)</f>
        <v>1</v>
      </c>
      <c r="AA765" s="274" t="s">
        <v>262</v>
      </c>
      <c r="AB765" s="262">
        <f>VLOOKUP(AA765,TABLAS!$K$34:$L$39,2,FALSE)</f>
        <v>1</v>
      </c>
      <c r="AC765" s="262" t="str">
        <f>INICIO!$C$11</f>
        <v>ZONA 6</v>
      </c>
      <c r="AD765" s="263">
        <f>VLOOKUP(AC765,TABLAS!$V$18:$W$28,2,FALSE)</f>
        <v>1.1000000000000001</v>
      </c>
      <c r="AE765" s="44"/>
      <c r="AF765" s="44"/>
      <c r="AG765" s="279">
        <f t="shared" si="148"/>
        <v>0</v>
      </c>
      <c r="AH765" s="255">
        <f>IF($AG765&lt;TABLAS!$O$4,TABLAS!$P$4,IF($AG765&lt;TABLAS!$O$5,TABLAS!$P$5,IF($AG765&lt;TABLAS!$O$6,TABLAS!$P$6,IF($AG765&gt;TABLAS!$N$7,TABLAS!$P$7))))</f>
        <v>1</v>
      </c>
      <c r="AI765" s="255">
        <f>VLOOKUP($AH765,TABLAS!$P$4:$R$7,3,FALSE)</f>
        <v>3.4999999999999996E-3</v>
      </c>
      <c r="AJ765" s="255">
        <f>VLOOKUP($AH$3,TABLAS!$P$4:$R$7,2,FALSE)</f>
        <v>0</v>
      </c>
      <c r="AK765" s="280">
        <f t="shared" si="149"/>
        <v>-3.4999999999999996E-3</v>
      </c>
      <c r="AL765" s="44"/>
      <c r="AM765" s="44"/>
      <c r="AN765" s="281">
        <f t="shared" si="150"/>
        <v>0</v>
      </c>
      <c r="AO765" s="44"/>
      <c r="AP765" s="235">
        <f t="shared" si="151"/>
        <v>0</v>
      </c>
      <c r="AQ765" s="44"/>
      <c r="AR765" s="282">
        <f t="shared" si="152"/>
        <v>0</v>
      </c>
      <c r="AS765" s="283">
        <f t="shared" si="153"/>
        <v>0</v>
      </c>
      <c r="AT765" s="44"/>
      <c r="AU765" s="44"/>
      <c r="AV765" s="44"/>
      <c r="AW765" s="44"/>
      <c r="AX765" s="44"/>
      <c r="AY765" s="44"/>
      <c r="AZ765" s="44"/>
      <c r="BA765" s="44"/>
      <c r="BB765" s="44"/>
      <c r="BC765" s="44"/>
      <c r="BD765" s="44"/>
      <c r="BE765" s="44"/>
      <c r="BF765" s="44"/>
      <c r="BG765" s="44"/>
      <c r="BH765" s="44"/>
    </row>
    <row r="766" spans="1:60" ht="35.1" customHeight="1" thickBot="1" x14ac:dyDescent="0.45">
      <c r="A766" s="41">
        <f t="shared" si="154"/>
        <v>764</v>
      </c>
      <c r="B766" s="42">
        <f>Hoja2!B773</f>
        <v>0</v>
      </c>
      <c r="C766" s="14">
        <f>Hoja2!P773</f>
        <v>0</v>
      </c>
      <c r="D766" s="16">
        <f>Hoja2!C773</f>
        <v>0</v>
      </c>
      <c r="E766" s="15">
        <f>Hoja4!J773</f>
        <v>0</v>
      </c>
      <c r="F766" s="15">
        <f>Hoja4!N773</f>
        <v>0</v>
      </c>
      <c r="G766" s="15"/>
      <c r="H766" s="15">
        <f t="shared" si="143"/>
        <v>0</v>
      </c>
      <c r="I766" s="15">
        <f t="shared" si="144"/>
        <v>0</v>
      </c>
      <c r="J766" s="289" t="s">
        <v>209</v>
      </c>
      <c r="K766" s="44"/>
      <c r="L766" s="44"/>
      <c r="M766" s="44"/>
      <c r="N766" s="44"/>
      <c r="O766" s="44"/>
      <c r="P766" s="44"/>
      <c r="Q766" s="44"/>
      <c r="R766" s="44"/>
      <c r="S766" s="262">
        <f t="shared" si="145"/>
        <v>0</v>
      </c>
      <c r="T766" s="266" t="str">
        <f t="shared" si="146"/>
        <v>Economico</v>
      </c>
      <c r="U766">
        <f>VLOOKUP(T766,TABLAS!$J$4:$L$9,3,FALSE)</f>
        <v>1320</v>
      </c>
      <c r="V766">
        <f t="shared" si="155"/>
        <v>2026</v>
      </c>
      <c r="W766" t="str">
        <f>INICIO!$C$28</f>
        <v>2026</v>
      </c>
      <c r="X766" s="268">
        <f t="shared" si="147"/>
        <v>0</v>
      </c>
      <c r="Y766" s="269" t="str">
        <f>IF(X766&lt;TABLAS!$P$18,TABLAS!$Q$18,IF(X766&lt;TABLAS!$P$19,TABLAS!$Q$19,IF(X766&lt;TABLAS!$P$20,TABLAS!$Q$20,IF(X766&lt;TABLAS!$P$21,TABLAS!$Q$21,IF(X766&lt;TABLAS!$P$22,TABLAS!$Q$22,IF(X766&lt;TABLAS!$P$23,TABLAS!$Q$23,IF(X766&lt;TABLAS!$P$24,TABLAS!$Q$24,IF(X766&lt;TABLAS!$P$25,TABLAS!$Q$25,IF(X766&lt;TABLAS!$P$26,TABLAS!$Q$26,IF(X766&lt;TABLAS!$P$27,TABLAS!$Q$27,IF(X766&gt;=TABLAS!$O$28,TABLAS!$Q$28)))))))))))</f>
        <v>0 a 5</v>
      </c>
      <c r="Z766" s="262">
        <f>VLOOKUP(Y766,TABLAS!$J$18:$K$28,2,FALSE)</f>
        <v>1</v>
      </c>
      <c r="AA766" s="274" t="s">
        <v>262</v>
      </c>
      <c r="AB766" s="262">
        <f>VLOOKUP(AA766,TABLAS!$K$34:$L$39,2,FALSE)</f>
        <v>1</v>
      </c>
      <c r="AC766" s="262" t="str">
        <f>INICIO!$C$11</f>
        <v>ZONA 6</v>
      </c>
      <c r="AD766" s="263">
        <f>VLOOKUP(AC766,TABLAS!$V$18:$W$28,2,FALSE)</f>
        <v>1.1000000000000001</v>
      </c>
      <c r="AE766" s="44"/>
      <c r="AF766" s="44"/>
      <c r="AG766" s="279">
        <f t="shared" si="148"/>
        <v>0</v>
      </c>
      <c r="AH766" s="255">
        <f>IF($AG766&lt;TABLAS!$O$4,TABLAS!$P$4,IF($AG766&lt;TABLAS!$O$5,TABLAS!$P$5,IF($AG766&lt;TABLAS!$O$6,TABLAS!$P$6,IF($AG766&gt;TABLAS!$N$7,TABLAS!$P$7))))</f>
        <v>1</v>
      </c>
      <c r="AI766" s="255">
        <f>VLOOKUP($AH766,TABLAS!$P$4:$R$7,3,FALSE)</f>
        <v>3.4999999999999996E-3</v>
      </c>
      <c r="AJ766" s="255">
        <f>VLOOKUP($AH$3,TABLAS!$P$4:$R$7,2,FALSE)</f>
        <v>0</v>
      </c>
      <c r="AK766" s="280">
        <f t="shared" si="149"/>
        <v>-3.4999999999999996E-3</v>
      </c>
      <c r="AL766" s="44"/>
      <c r="AM766" s="44"/>
      <c r="AN766" s="281">
        <f t="shared" si="150"/>
        <v>0</v>
      </c>
      <c r="AO766" s="44"/>
      <c r="AP766" s="235">
        <f t="shared" si="151"/>
        <v>0</v>
      </c>
      <c r="AQ766" s="44"/>
      <c r="AR766" s="282">
        <f t="shared" si="152"/>
        <v>0</v>
      </c>
      <c r="AS766" s="283">
        <f t="shared" si="153"/>
        <v>0</v>
      </c>
      <c r="AT766" s="44"/>
      <c r="AU766" s="44"/>
      <c r="AV766" s="44"/>
      <c r="AW766" s="44"/>
      <c r="AX766" s="44"/>
      <c r="AY766" s="44"/>
      <c r="AZ766" s="44"/>
      <c r="BA766" s="44"/>
      <c r="BB766" s="44"/>
      <c r="BC766" s="44"/>
      <c r="BD766" s="44"/>
      <c r="BE766" s="44"/>
      <c r="BF766" s="44"/>
      <c r="BG766" s="44"/>
      <c r="BH766" s="44"/>
    </row>
    <row r="767" spans="1:60" ht="35.1" customHeight="1" thickBot="1" x14ac:dyDescent="0.45">
      <c r="A767" s="22">
        <f t="shared" si="154"/>
        <v>765</v>
      </c>
      <c r="B767" s="43">
        <f>Hoja2!B774</f>
        <v>0</v>
      </c>
      <c r="C767" s="38">
        <f>Hoja2!P774</f>
        <v>0</v>
      </c>
      <c r="D767" s="39">
        <f>Hoja2!C774</f>
        <v>0</v>
      </c>
      <c r="E767" s="40">
        <f>Hoja4!J774</f>
        <v>0</v>
      </c>
      <c r="F767" s="40">
        <f>Hoja4!N774</f>
        <v>0</v>
      </c>
      <c r="G767" s="40"/>
      <c r="H767" s="40">
        <f t="shared" si="143"/>
        <v>0</v>
      </c>
      <c r="I767" s="40">
        <f t="shared" si="144"/>
        <v>0</v>
      </c>
      <c r="J767" s="290" t="s">
        <v>209</v>
      </c>
      <c r="K767" s="44"/>
      <c r="L767" s="44"/>
      <c r="M767" s="44"/>
      <c r="N767" s="44"/>
      <c r="O767" s="44"/>
      <c r="P767" s="44"/>
      <c r="Q767" s="44"/>
      <c r="R767" s="44"/>
      <c r="S767" s="262">
        <f t="shared" si="145"/>
        <v>0</v>
      </c>
      <c r="T767" s="266" t="str">
        <f t="shared" si="146"/>
        <v>Economico</v>
      </c>
      <c r="U767">
        <f>VLOOKUP(T767,TABLAS!$J$4:$L$9,3,FALSE)</f>
        <v>1320</v>
      </c>
      <c r="V767">
        <f t="shared" si="155"/>
        <v>2026</v>
      </c>
      <c r="W767" t="str">
        <f>INICIO!$C$28</f>
        <v>2026</v>
      </c>
      <c r="X767" s="268">
        <f t="shared" si="147"/>
        <v>0</v>
      </c>
      <c r="Y767" s="269" t="str">
        <f>IF(X767&lt;TABLAS!$P$18,TABLAS!$Q$18,IF(X767&lt;TABLAS!$P$19,TABLAS!$Q$19,IF(X767&lt;TABLAS!$P$20,TABLAS!$Q$20,IF(X767&lt;TABLAS!$P$21,TABLAS!$Q$21,IF(X767&lt;TABLAS!$P$22,TABLAS!$Q$22,IF(X767&lt;TABLAS!$P$23,TABLAS!$Q$23,IF(X767&lt;TABLAS!$P$24,TABLAS!$Q$24,IF(X767&lt;TABLAS!$P$25,TABLAS!$Q$25,IF(X767&lt;TABLAS!$P$26,TABLAS!$Q$26,IF(X767&lt;TABLAS!$P$27,TABLAS!$Q$27,IF(X767&gt;=TABLAS!$O$28,TABLAS!$Q$28)))))))))))</f>
        <v>0 a 5</v>
      </c>
      <c r="Z767" s="262">
        <f>VLOOKUP(Y767,TABLAS!$J$18:$K$28,2,FALSE)</f>
        <v>1</v>
      </c>
      <c r="AA767" s="274" t="s">
        <v>262</v>
      </c>
      <c r="AB767" s="262">
        <f>VLOOKUP(AA767,TABLAS!$K$34:$L$39,2,FALSE)</f>
        <v>1</v>
      </c>
      <c r="AC767" s="262" t="str">
        <f>INICIO!$C$11</f>
        <v>ZONA 6</v>
      </c>
      <c r="AD767" s="263">
        <f>VLOOKUP(AC767,TABLAS!$V$18:$W$28,2,FALSE)</f>
        <v>1.1000000000000001</v>
      </c>
      <c r="AE767" s="44"/>
      <c r="AF767" s="44"/>
      <c r="AG767" s="279">
        <f t="shared" si="148"/>
        <v>0</v>
      </c>
      <c r="AH767" s="255">
        <f>IF($AG767&lt;TABLAS!$O$4,TABLAS!$P$4,IF($AG767&lt;TABLAS!$O$5,TABLAS!$P$5,IF($AG767&lt;TABLAS!$O$6,TABLAS!$P$6,IF($AG767&gt;TABLAS!$N$7,TABLAS!$P$7))))</f>
        <v>1</v>
      </c>
      <c r="AI767" s="255">
        <f>VLOOKUP($AH767,TABLAS!$P$4:$R$7,3,FALSE)</f>
        <v>3.4999999999999996E-3</v>
      </c>
      <c r="AJ767" s="255">
        <f>VLOOKUP($AH$3,TABLAS!$P$4:$R$7,2,FALSE)</f>
        <v>0</v>
      </c>
      <c r="AK767" s="280">
        <f t="shared" si="149"/>
        <v>-3.4999999999999996E-3</v>
      </c>
      <c r="AL767" s="44"/>
      <c r="AM767" s="44"/>
      <c r="AN767" s="281">
        <f t="shared" si="150"/>
        <v>0</v>
      </c>
      <c r="AO767" s="44"/>
      <c r="AP767" s="235">
        <f t="shared" si="151"/>
        <v>0</v>
      </c>
      <c r="AQ767" s="44"/>
      <c r="AR767" s="282">
        <f t="shared" si="152"/>
        <v>0</v>
      </c>
      <c r="AS767" s="283">
        <f t="shared" si="153"/>
        <v>0</v>
      </c>
      <c r="AT767" s="44"/>
      <c r="AU767" s="44"/>
      <c r="AV767" s="44"/>
      <c r="AW767" s="44"/>
      <c r="AX767" s="44"/>
      <c r="AY767" s="44"/>
      <c r="AZ767" s="44"/>
      <c r="BA767" s="44"/>
      <c r="BB767" s="44"/>
      <c r="BC767" s="44"/>
      <c r="BD767" s="44"/>
      <c r="BE767" s="44"/>
      <c r="BF767" s="44"/>
      <c r="BG767" s="44"/>
      <c r="BH767" s="44"/>
    </row>
    <row r="768" spans="1:60" ht="35.1" customHeight="1" thickBot="1" x14ac:dyDescent="0.45">
      <c r="A768" s="41">
        <f t="shared" si="154"/>
        <v>766</v>
      </c>
      <c r="B768" s="42">
        <f>Hoja2!B775</f>
        <v>0</v>
      </c>
      <c r="C768" s="14">
        <f>Hoja2!P775</f>
        <v>0</v>
      </c>
      <c r="D768" s="16">
        <f>Hoja2!C775</f>
        <v>0</v>
      </c>
      <c r="E768" s="15">
        <f>Hoja4!J775</f>
        <v>0</v>
      </c>
      <c r="F768" s="15">
        <f>Hoja4!N775</f>
        <v>0</v>
      </c>
      <c r="G768" s="15"/>
      <c r="H768" s="15">
        <f t="shared" si="143"/>
        <v>0</v>
      </c>
      <c r="I768" s="15">
        <f t="shared" si="144"/>
        <v>0</v>
      </c>
      <c r="J768" s="289" t="s">
        <v>209</v>
      </c>
      <c r="K768" s="44"/>
      <c r="L768" s="44"/>
      <c r="M768" s="44"/>
      <c r="N768" s="44"/>
      <c r="O768" s="44"/>
      <c r="P768" s="44"/>
      <c r="Q768" s="44"/>
      <c r="R768" s="44"/>
      <c r="S768" s="262">
        <f t="shared" si="145"/>
        <v>0</v>
      </c>
      <c r="T768" s="266" t="str">
        <f t="shared" si="146"/>
        <v>Economico</v>
      </c>
      <c r="U768">
        <f>VLOOKUP(T768,TABLAS!$J$4:$L$9,3,FALSE)</f>
        <v>1320</v>
      </c>
      <c r="V768">
        <f t="shared" si="155"/>
        <v>2026</v>
      </c>
      <c r="W768" t="str">
        <f>INICIO!$C$28</f>
        <v>2026</v>
      </c>
      <c r="X768" s="268">
        <f t="shared" si="147"/>
        <v>0</v>
      </c>
      <c r="Y768" s="269" t="str">
        <f>IF(X768&lt;TABLAS!$P$18,TABLAS!$Q$18,IF(X768&lt;TABLAS!$P$19,TABLAS!$Q$19,IF(X768&lt;TABLAS!$P$20,TABLAS!$Q$20,IF(X768&lt;TABLAS!$P$21,TABLAS!$Q$21,IF(X768&lt;TABLAS!$P$22,TABLAS!$Q$22,IF(X768&lt;TABLAS!$P$23,TABLAS!$Q$23,IF(X768&lt;TABLAS!$P$24,TABLAS!$Q$24,IF(X768&lt;TABLAS!$P$25,TABLAS!$Q$25,IF(X768&lt;TABLAS!$P$26,TABLAS!$Q$26,IF(X768&lt;TABLAS!$P$27,TABLAS!$Q$27,IF(X768&gt;=TABLAS!$O$28,TABLAS!$Q$28)))))))))))</f>
        <v>0 a 5</v>
      </c>
      <c r="Z768" s="262">
        <f>VLOOKUP(Y768,TABLAS!$J$18:$K$28,2,FALSE)</f>
        <v>1</v>
      </c>
      <c r="AA768" s="274" t="s">
        <v>262</v>
      </c>
      <c r="AB768" s="262">
        <f>VLOOKUP(AA768,TABLAS!$K$34:$L$39,2,FALSE)</f>
        <v>1</v>
      </c>
      <c r="AC768" s="262" t="str">
        <f>INICIO!$C$11</f>
        <v>ZONA 6</v>
      </c>
      <c r="AD768" s="263">
        <f>VLOOKUP(AC768,TABLAS!$V$18:$W$28,2,FALSE)</f>
        <v>1.1000000000000001</v>
      </c>
      <c r="AE768" s="44"/>
      <c r="AF768" s="44"/>
      <c r="AG768" s="279">
        <f t="shared" si="148"/>
        <v>0</v>
      </c>
      <c r="AH768" s="255">
        <f>IF($AG768&lt;TABLAS!$O$4,TABLAS!$P$4,IF($AG768&lt;TABLAS!$O$5,TABLAS!$P$5,IF($AG768&lt;TABLAS!$O$6,TABLAS!$P$6,IF($AG768&gt;TABLAS!$N$7,TABLAS!$P$7))))</f>
        <v>1</v>
      </c>
      <c r="AI768" s="255">
        <f>VLOOKUP($AH768,TABLAS!$P$4:$R$7,3,FALSE)</f>
        <v>3.4999999999999996E-3</v>
      </c>
      <c r="AJ768" s="255">
        <f>VLOOKUP($AH$3,TABLAS!$P$4:$R$7,2,FALSE)</f>
        <v>0</v>
      </c>
      <c r="AK768" s="280">
        <f t="shared" si="149"/>
        <v>-3.4999999999999996E-3</v>
      </c>
      <c r="AL768" s="44"/>
      <c r="AM768" s="44"/>
      <c r="AN768" s="281">
        <f t="shared" si="150"/>
        <v>0</v>
      </c>
      <c r="AO768" s="44"/>
      <c r="AP768" s="235">
        <f t="shared" si="151"/>
        <v>0</v>
      </c>
      <c r="AQ768" s="44"/>
      <c r="AR768" s="282">
        <f t="shared" si="152"/>
        <v>0</v>
      </c>
      <c r="AS768" s="283">
        <f t="shared" si="153"/>
        <v>0</v>
      </c>
      <c r="AT768" s="44"/>
      <c r="AU768" s="44"/>
      <c r="AV768" s="44"/>
      <c r="AW768" s="44"/>
      <c r="AX768" s="44"/>
      <c r="AY768" s="44"/>
      <c r="AZ768" s="44"/>
      <c r="BA768" s="44"/>
      <c r="BB768" s="44"/>
      <c r="BC768" s="44"/>
      <c r="BD768" s="44"/>
      <c r="BE768" s="44"/>
      <c r="BF768" s="44"/>
      <c r="BG768" s="44"/>
      <c r="BH768" s="44"/>
    </row>
    <row r="769" spans="1:60" ht="35.1" customHeight="1" thickBot="1" x14ac:dyDescent="0.45">
      <c r="A769" s="41">
        <f t="shared" si="154"/>
        <v>767</v>
      </c>
      <c r="B769" s="42">
        <f>Hoja2!B776</f>
        <v>0</v>
      </c>
      <c r="C769" s="14">
        <f>Hoja2!P776</f>
        <v>0</v>
      </c>
      <c r="D769" s="16">
        <f>Hoja2!C776</f>
        <v>0</v>
      </c>
      <c r="E769" s="15">
        <f>Hoja4!J776</f>
        <v>0</v>
      </c>
      <c r="F769" s="15">
        <f>Hoja4!N776</f>
        <v>0</v>
      </c>
      <c r="G769" s="15"/>
      <c r="H769" s="15">
        <f t="shared" si="143"/>
        <v>0</v>
      </c>
      <c r="I769" s="15">
        <f t="shared" si="144"/>
        <v>0</v>
      </c>
      <c r="J769" s="289" t="s">
        <v>209</v>
      </c>
      <c r="K769" s="44"/>
      <c r="L769" s="44"/>
      <c r="M769" s="44"/>
      <c r="N769" s="44"/>
      <c r="O769" s="44"/>
      <c r="P769" s="44"/>
      <c r="Q769" s="44"/>
      <c r="R769" s="44"/>
      <c r="S769" s="262">
        <f t="shared" si="145"/>
        <v>0</v>
      </c>
      <c r="T769" s="266" t="str">
        <f t="shared" si="146"/>
        <v>Economico</v>
      </c>
      <c r="U769">
        <f>VLOOKUP(T769,TABLAS!$J$4:$L$9,3,FALSE)</f>
        <v>1320</v>
      </c>
      <c r="V769">
        <f t="shared" si="155"/>
        <v>2026</v>
      </c>
      <c r="W769" t="str">
        <f>INICIO!$C$28</f>
        <v>2026</v>
      </c>
      <c r="X769" s="268">
        <f t="shared" si="147"/>
        <v>0</v>
      </c>
      <c r="Y769" s="269" t="str">
        <f>IF(X769&lt;TABLAS!$P$18,TABLAS!$Q$18,IF(X769&lt;TABLAS!$P$19,TABLAS!$Q$19,IF(X769&lt;TABLAS!$P$20,TABLAS!$Q$20,IF(X769&lt;TABLAS!$P$21,TABLAS!$Q$21,IF(X769&lt;TABLAS!$P$22,TABLAS!$Q$22,IF(X769&lt;TABLAS!$P$23,TABLAS!$Q$23,IF(X769&lt;TABLAS!$P$24,TABLAS!$Q$24,IF(X769&lt;TABLAS!$P$25,TABLAS!$Q$25,IF(X769&lt;TABLAS!$P$26,TABLAS!$Q$26,IF(X769&lt;TABLAS!$P$27,TABLAS!$Q$27,IF(X769&gt;=TABLAS!$O$28,TABLAS!$Q$28)))))))))))</f>
        <v>0 a 5</v>
      </c>
      <c r="Z769" s="262">
        <f>VLOOKUP(Y769,TABLAS!$J$18:$K$28,2,FALSE)</f>
        <v>1</v>
      </c>
      <c r="AA769" s="274" t="s">
        <v>262</v>
      </c>
      <c r="AB769" s="262">
        <f>VLOOKUP(AA769,TABLAS!$K$34:$L$39,2,FALSE)</f>
        <v>1</v>
      </c>
      <c r="AC769" s="262" t="str">
        <f>INICIO!$C$11</f>
        <v>ZONA 6</v>
      </c>
      <c r="AD769" s="263">
        <f>VLOOKUP(AC769,TABLAS!$V$18:$W$28,2,FALSE)</f>
        <v>1.1000000000000001</v>
      </c>
      <c r="AE769" s="44"/>
      <c r="AF769" s="44"/>
      <c r="AG769" s="279">
        <f t="shared" si="148"/>
        <v>0</v>
      </c>
      <c r="AH769" s="255">
        <f>IF($AG769&lt;TABLAS!$O$4,TABLAS!$P$4,IF($AG769&lt;TABLAS!$O$5,TABLAS!$P$5,IF($AG769&lt;TABLAS!$O$6,TABLAS!$P$6,IF($AG769&gt;TABLAS!$N$7,TABLAS!$P$7))))</f>
        <v>1</v>
      </c>
      <c r="AI769" s="255">
        <f>VLOOKUP($AH769,TABLAS!$P$4:$R$7,3,FALSE)</f>
        <v>3.4999999999999996E-3</v>
      </c>
      <c r="AJ769" s="255">
        <f>VLOOKUP($AH$3,TABLAS!$P$4:$R$7,2,FALSE)</f>
        <v>0</v>
      </c>
      <c r="AK769" s="280">
        <f t="shared" si="149"/>
        <v>-3.4999999999999996E-3</v>
      </c>
      <c r="AL769" s="44"/>
      <c r="AM769" s="44"/>
      <c r="AN769" s="281">
        <f t="shared" si="150"/>
        <v>0</v>
      </c>
      <c r="AO769" s="44"/>
      <c r="AP769" s="235">
        <f t="shared" si="151"/>
        <v>0</v>
      </c>
      <c r="AQ769" s="44"/>
      <c r="AR769" s="282">
        <f t="shared" si="152"/>
        <v>0</v>
      </c>
      <c r="AS769" s="283">
        <f t="shared" si="153"/>
        <v>0</v>
      </c>
      <c r="AT769" s="44"/>
      <c r="AU769" s="44"/>
      <c r="AV769" s="44"/>
      <c r="AW769" s="44"/>
      <c r="AX769" s="44"/>
      <c r="AY769" s="44"/>
      <c r="AZ769" s="44"/>
      <c r="BA769" s="44"/>
      <c r="BB769" s="44"/>
      <c r="BC769" s="44"/>
      <c r="BD769" s="44"/>
      <c r="BE769" s="44"/>
      <c r="BF769" s="44"/>
      <c r="BG769" s="44"/>
      <c r="BH769" s="44"/>
    </row>
    <row r="770" spans="1:60" ht="35.1" customHeight="1" thickBot="1" x14ac:dyDescent="0.45">
      <c r="A770" s="41">
        <f t="shared" si="154"/>
        <v>768</v>
      </c>
      <c r="B770" s="42">
        <f>Hoja2!B777</f>
        <v>0</v>
      </c>
      <c r="C770" s="14">
        <f>Hoja2!P777</f>
        <v>0</v>
      </c>
      <c r="D770" s="16">
        <f>Hoja2!C777</f>
        <v>0</v>
      </c>
      <c r="E770" s="15">
        <f>Hoja4!J777</f>
        <v>0</v>
      </c>
      <c r="F770" s="15">
        <f>Hoja4!N777</f>
        <v>0</v>
      </c>
      <c r="G770" s="15"/>
      <c r="H770" s="15">
        <f t="shared" si="143"/>
        <v>0</v>
      </c>
      <c r="I770" s="15">
        <f t="shared" si="144"/>
        <v>0</v>
      </c>
      <c r="J770" s="289" t="s">
        <v>209</v>
      </c>
      <c r="K770" s="44"/>
      <c r="L770" s="44"/>
      <c r="M770" s="44"/>
      <c r="N770" s="44"/>
      <c r="O770" s="44"/>
      <c r="P770" s="44"/>
      <c r="Q770" s="44"/>
      <c r="R770" s="44"/>
      <c r="S770" s="262">
        <f t="shared" si="145"/>
        <v>0</v>
      </c>
      <c r="T770" s="266" t="str">
        <f t="shared" si="146"/>
        <v>Economico</v>
      </c>
      <c r="U770">
        <f>VLOOKUP(T770,TABLAS!$J$4:$L$9,3,FALSE)</f>
        <v>1320</v>
      </c>
      <c r="V770">
        <f t="shared" si="155"/>
        <v>2026</v>
      </c>
      <c r="W770" t="str">
        <f>INICIO!$C$28</f>
        <v>2026</v>
      </c>
      <c r="X770" s="268">
        <f t="shared" si="147"/>
        <v>0</v>
      </c>
      <c r="Y770" s="269" t="str">
        <f>IF(X770&lt;TABLAS!$P$18,TABLAS!$Q$18,IF(X770&lt;TABLAS!$P$19,TABLAS!$Q$19,IF(X770&lt;TABLAS!$P$20,TABLAS!$Q$20,IF(X770&lt;TABLAS!$P$21,TABLAS!$Q$21,IF(X770&lt;TABLAS!$P$22,TABLAS!$Q$22,IF(X770&lt;TABLAS!$P$23,TABLAS!$Q$23,IF(X770&lt;TABLAS!$P$24,TABLAS!$Q$24,IF(X770&lt;TABLAS!$P$25,TABLAS!$Q$25,IF(X770&lt;TABLAS!$P$26,TABLAS!$Q$26,IF(X770&lt;TABLAS!$P$27,TABLAS!$Q$27,IF(X770&gt;=TABLAS!$O$28,TABLAS!$Q$28)))))))))))</f>
        <v>0 a 5</v>
      </c>
      <c r="Z770" s="262">
        <f>VLOOKUP(Y770,TABLAS!$J$18:$K$28,2,FALSE)</f>
        <v>1</v>
      </c>
      <c r="AA770" s="274" t="s">
        <v>262</v>
      </c>
      <c r="AB770" s="262">
        <f>VLOOKUP(AA770,TABLAS!$K$34:$L$39,2,FALSE)</f>
        <v>1</v>
      </c>
      <c r="AC770" s="262" t="str">
        <f>INICIO!$C$11</f>
        <v>ZONA 6</v>
      </c>
      <c r="AD770" s="263">
        <f>VLOOKUP(AC770,TABLAS!$V$18:$W$28,2,FALSE)</f>
        <v>1.1000000000000001</v>
      </c>
      <c r="AE770" s="44"/>
      <c r="AF770" s="44"/>
      <c r="AG770" s="279">
        <f t="shared" si="148"/>
        <v>0</v>
      </c>
      <c r="AH770" s="255">
        <f>IF($AG770&lt;TABLAS!$O$4,TABLAS!$P$4,IF($AG770&lt;TABLAS!$O$5,TABLAS!$P$5,IF($AG770&lt;TABLAS!$O$6,TABLAS!$P$6,IF($AG770&gt;TABLAS!$N$7,TABLAS!$P$7))))</f>
        <v>1</v>
      </c>
      <c r="AI770" s="255">
        <f>VLOOKUP($AH770,TABLAS!$P$4:$R$7,3,FALSE)</f>
        <v>3.4999999999999996E-3</v>
      </c>
      <c r="AJ770" s="255">
        <f>VLOOKUP($AH$3,TABLAS!$P$4:$R$7,2,FALSE)</f>
        <v>0</v>
      </c>
      <c r="AK770" s="280">
        <f t="shared" si="149"/>
        <v>-3.4999999999999996E-3</v>
      </c>
      <c r="AL770" s="44"/>
      <c r="AM770" s="44"/>
      <c r="AN770" s="281">
        <f t="shared" si="150"/>
        <v>0</v>
      </c>
      <c r="AO770" s="44"/>
      <c r="AP770" s="235">
        <f t="shared" si="151"/>
        <v>0</v>
      </c>
      <c r="AQ770" s="44"/>
      <c r="AR770" s="282">
        <f t="shared" si="152"/>
        <v>0</v>
      </c>
      <c r="AS770" s="283">
        <f t="shared" si="153"/>
        <v>0</v>
      </c>
      <c r="AT770" s="44"/>
      <c r="AU770" s="44"/>
      <c r="AV770" s="44"/>
      <c r="AW770" s="44"/>
      <c r="AX770" s="44"/>
      <c r="AY770" s="44"/>
      <c r="AZ770" s="44"/>
      <c r="BA770" s="44"/>
      <c r="BB770" s="44"/>
      <c r="BC770" s="44"/>
      <c r="BD770" s="44"/>
      <c r="BE770" s="44"/>
      <c r="BF770" s="44"/>
      <c r="BG770" s="44"/>
      <c r="BH770" s="44"/>
    </row>
    <row r="771" spans="1:60" ht="35.1" customHeight="1" thickBot="1" x14ac:dyDescent="0.45">
      <c r="A771" s="41">
        <f t="shared" si="154"/>
        <v>769</v>
      </c>
      <c r="B771" s="42">
        <f>Hoja2!B778</f>
        <v>0</v>
      </c>
      <c r="C771" s="14">
        <f>Hoja2!P778</f>
        <v>0</v>
      </c>
      <c r="D771" s="16">
        <f>Hoja2!C778</f>
        <v>0</v>
      </c>
      <c r="E771" s="15">
        <f>Hoja4!J778</f>
        <v>0</v>
      </c>
      <c r="F771" s="15">
        <f>Hoja4!N778</f>
        <v>0</v>
      </c>
      <c r="G771" s="15"/>
      <c r="H771" s="15">
        <f t="shared" si="143"/>
        <v>0</v>
      </c>
      <c r="I771" s="15">
        <f t="shared" si="144"/>
        <v>0</v>
      </c>
      <c r="J771" s="289" t="s">
        <v>209</v>
      </c>
      <c r="K771" s="44"/>
      <c r="L771" s="44"/>
      <c r="M771" s="44"/>
      <c r="N771" s="44"/>
      <c r="O771" s="44"/>
      <c r="P771" s="44"/>
      <c r="Q771" s="44"/>
      <c r="R771" s="44"/>
      <c r="S771" s="262">
        <f t="shared" si="145"/>
        <v>0</v>
      </c>
      <c r="T771" s="266" t="str">
        <f t="shared" si="146"/>
        <v>Economico</v>
      </c>
      <c r="U771">
        <f>VLOOKUP(T771,TABLAS!$J$4:$L$9,3,FALSE)</f>
        <v>1320</v>
      </c>
      <c r="V771">
        <f t="shared" si="155"/>
        <v>2026</v>
      </c>
      <c r="W771" t="str">
        <f>INICIO!$C$28</f>
        <v>2026</v>
      </c>
      <c r="X771" s="268">
        <f t="shared" si="147"/>
        <v>0</v>
      </c>
      <c r="Y771" s="269" t="str">
        <f>IF(X771&lt;TABLAS!$P$18,TABLAS!$Q$18,IF(X771&lt;TABLAS!$P$19,TABLAS!$Q$19,IF(X771&lt;TABLAS!$P$20,TABLAS!$Q$20,IF(X771&lt;TABLAS!$P$21,TABLAS!$Q$21,IF(X771&lt;TABLAS!$P$22,TABLAS!$Q$22,IF(X771&lt;TABLAS!$P$23,TABLAS!$Q$23,IF(X771&lt;TABLAS!$P$24,TABLAS!$Q$24,IF(X771&lt;TABLAS!$P$25,TABLAS!$Q$25,IF(X771&lt;TABLAS!$P$26,TABLAS!$Q$26,IF(X771&lt;TABLAS!$P$27,TABLAS!$Q$27,IF(X771&gt;=TABLAS!$O$28,TABLAS!$Q$28)))))))))))</f>
        <v>0 a 5</v>
      </c>
      <c r="Z771" s="262">
        <f>VLOOKUP(Y771,TABLAS!$J$18:$K$28,2,FALSE)</f>
        <v>1</v>
      </c>
      <c r="AA771" s="274" t="s">
        <v>262</v>
      </c>
      <c r="AB771" s="262">
        <f>VLOOKUP(AA771,TABLAS!$K$34:$L$39,2,FALSE)</f>
        <v>1</v>
      </c>
      <c r="AC771" s="262" t="str">
        <f>INICIO!$C$11</f>
        <v>ZONA 6</v>
      </c>
      <c r="AD771" s="263">
        <f>VLOOKUP(AC771,TABLAS!$V$18:$W$28,2,FALSE)</f>
        <v>1.1000000000000001</v>
      </c>
      <c r="AE771" s="44"/>
      <c r="AF771" s="44"/>
      <c r="AG771" s="279">
        <f t="shared" si="148"/>
        <v>0</v>
      </c>
      <c r="AH771" s="255">
        <f>IF($AG771&lt;TABLAS!$O$4,TABLAS!$P$4,IF($AG771&lt;TABLAS!$O$5,TABLAS!$P$5,IF($AG771&lt;TABLAS!$O$6,TABLAS!$P$6,IF($AG771&gt;TABLAS!$N$7,TABLAS!$P$7))))</f>
        <v>1</v>
      </c>
      <c r="AI771" s="255">
        <f>VLOOKUP($AH771,TABLAS!$P$4:$R$7,3,FALSE)</f>
        <v>3.4999999999999996E-3</v>
      </c>
      <c r="AJ771" s="255">
        <f>VLOOKUP($AH$3,TABLAS!$P$4:$R$7,2,FALSE)</f>
        <v>0</v>
      </c>
      <c r="AK771" s="280">
        <f t="shared" si="149"/>
        <v>-3.4999999999999996E-3</v>
      </c>
      <c r="AL771" s="44"/>
      <c r="AM771" s="44"/>
      <c r="AN771" s="281">
        <f t="shared" si="150"/>
        <v>0</v>
      </c>
      <c r="AO771" s="44"/>
      <c r="AP771" s="235">
        <f t="shared" si="151"/>
        <v>0</v>
      </c>
      <c r="AQ771" s="44"/>
      <c r="AR771" s="282">
        <f t="shared" si="152"/>
        <v>0</v>
      </c>
      <c r="AS771" s="283">
        <f t="shared" si="153"/>
        <v>0</v>
      </c>
      <c r="AT771" s="44"/>
      <c r="AU771" s="44"/>
      <c r="AV771" s="44"/>
      <c r="AW771" s="44"/>
      <c r="AX771" s="44"/>
      <c r="AY771" s="44"/>
      <c r="AZ771" s="44"/>
      <c r="BA771" s="44"/>
      <c r="BB771" s="44"/>
      <c r="BC771" s="44"/>
      <c r="BD771" s="44"/>
      <c r="BE771" s="44"/>
      <c r="BF771" s="44"/>
      <c r="BG771" s="44"/>
      <c r="BH771" s="44"/>
    </row>
    <row r="772" spans="1:60" ht="35.1" customHeight="1" thickBot="1" x14ac:dyDescent="0.45">
      <c r="A772" s="22">
        <f t="shared" si="154"/>
        <v>770</v>
      </c>
      <c r="B772" s="43">
        <f>Hoja2!B779</f>
        <v>0</v>
      </c>
      <c r="C772" s="38">
        <f>Hoja2!P779</f>
        <v>0</v>
      </c>
      <c r="D772" s="39">
        <f>Hoja2!C779</f>
        <v>0</v>
      </c>
      <c r="E772" s="40">
        <f>Hoja4!J779</f>
        <v>0</v>
      </c>
      <c r="F772" s="40">
        <f>Hoja4!N779</f>
        <v>0</v>
      </c>
      <c r="G772" s="40"/>
      <c r="H772" s="40">
        <f t="shared" ref="H772:H835" si="156">AG772</f>
        <v>0</v>
      </c>
      <c r="I772" s="40">
        <f t="shared" ref="I772:I835" si="157">AS772</f>
        <v>0</v>
      </c>
      <c r="J772" s="290" t="s">
        <v>209</v>
      </c>
      <c r="K772" s="44"/>
      <c r="L772" s="44"/>
      <c r="M772" s="44"/>
      <c r="N772" s="44"/>
      <c r="O772" s="44"/>
      <c r="P772" s="44"/>
      <c r="Q772" s="44"/>
      <c r="R772" s="44"/>
      <c r="S772" s="262">
        <f t="shared" ref="S772:S835" si="158">E772+F772</f>
        <v>0</v>
      </c>
      <c r="T772" s="266" t="str">
        <f t="shared" ref="T772:T835" si="159">J772</f>
        <v>Economico</v>
      </c>
      <c r="U772">
        <f>VLOOKUP(T772,TABLAS!$J$4:$L$9,3,FALSE)</f>
        <v>1320</v>
      </c>
      <c r="V772">
        <f t="shared" si="155"/>
        <v>2026</v>
      </c>
      <c r="W772" t="str">
        <f>INICIO!$C$28</f>
        <v>2026</v>
      </c>
      <c r="X772" s="268">
        <f t="shared" ref="X772:X835" si="160">V772-W772</f>
        <v>0</v>
      </c>
      <c r="Y772" s="269" t="str">
        <f>IF(X772&lt;TABLAS!$P$18,TABLAS!$Q$18,IF(X772&lt;TABLAS!$P$19,TABLAS!$Q$19,IF(X772&lt;TABLAS!$P$20,TABLAS!$Q$20,IF(X772&lt;TABLAS!$P$21,TABLAS!$Q$21,IF(X772&lt;TABLAS!$P$22,TABLAS!$Q$22,IF(X772&lt;TABLAS!$P$23,TABLAS!$Q$23,IF(X772&lt;TABLAS!$P$24,TABLAS!$Q$24,IF(X772&lt;TABLAS!$P$25,TABLAS!$Q$25,IF(X772&lt;TABLAS!$P$26,TABLAS!$Q$26,IF(X772&lt;TABLAS!$P$27,TABLAS!$Q$27,IF(X772&gt;=TABLAS!$O$28,TABLAS!$Q$28)))))))))))</f>
        <v>0 a 5</v>
      </c>
      <c r="Z772" s="262">
        <f>VLOOKUP(Y772,TABLAS!$J$18:$K$28,2,FALSE)</f>
        <v>1</v>
      </c>
      <c r="AA772" s="274" t="s">
        <v>262</v>
      </c>
      <c r="AB772" s="262">
        <f>VLOOKUP(AA772,TABLAS!$K$34:$L$39,2,FALSE)</f>
        <v>1</v>
      </c>
      <c r="AC772" s="262" t="str">
        <f>INICIO!$C$11</f>
        <v>ZONA 6</v>
      </c>
      <c r="AD772" s="263">
        <f>VLOOKUP(AC772,TABLAS!$V$18:$W$28,2,FALSE)</f>
        <v>1.1000000000000001</v>
      </c>
      <c r="AE772" s="44"/>
      <c r="AF772" s="44"/>
      <c r="AG772" s="279">
        <f t="shared" ref="AG772:AG835" si="161">S772*U772*Z772*AB772*AD772</f>
        <v>0</v>
      </c>
      <c r="AH772" s="255">
        <f>IF($AG772&lt;TABLAS!$O$4,TABLAS!$P$4,IF($AG772&lt;TABLAS!$O$5,TABLAS!$P$5,IF($AG772&lt;TABLAS!$O$6,TABLAS!$P$6,IF($AG772&gt;TABLAS!$N$7,TABLAS!$P$7))))</f>
        <v>1</v>
      </c>
      <c r="AI772" s="255">
        <f>VLOOKUP($AH772,TABLAS!$P$4:$R$7,3,FALSE)</f>
        <v>3.4999999999999996E-3</v>
      </c>
      <c r="AJ772" s="255">
        <f>VLOOKUP($AH$3,TABLAS!$P$4:$R$7,2,FALSE)</f>
        <v>0</v>
      </c>
      <c r="AK772" s="280">
        <f t="shared" ref="AK772:AK835" si="162">((AG772-AH772)*AI772)+AJ772</f>
        <v>-3.4999999999999996E-3</v>
      </c>
      <c r="AL772" s="44"/>
      <c r="AM772" s="44"/>
      <c r="AN772" s="281">
        <f t="shared" ref="AN772:AN835" si="163">ROUND(AK772,0)</f>
        <v>0</v>
      </c>
      <c r="AO772" s="44"/>
      <c r="AP772" s="235">
        <f t="shared" ref="AP772:AP835" si="164">ROUND(((AG772-AH772)*AI772)+AJ772,0)</f>
        <v>0</v>
      </c>
      <c r="AQ772" s="44"/>
      <c r="AR772" s="282">
        <f t="shared" ref="AR772:AR835" si="165">ROUND(AN772*$AR$2,0)</f>
        <v>0</v>
      </c>
      <c r="AS772" s="283">
        <f t="shared" ref="AS772:AS835" si="166">AP772-AR772</f>
        <v>0</v>
      </c>
      <c r="AT772" s="44"/>
      <c r="AU772" s="44"/>
      <c r="AV772" s="44"/>
      <c r="AW772" s="44"/>
      <c r="AX772" s="44"/>
      <c r="AY772" s="44"/>
      <c r="AZ772" s="44"/>
      <c r="BA772" s="44"/>
      <c r="BB772" s="44"/>
      <c r="BC772" s="44"/>
      <c r="BD772" s="44"/>
      <c r="BE772" s="44"/>
      <c r="BF772" s="44"/>
      <c r="BG772" s="44"/>
      <c r="BH772" s="44"/>
    </row>
    <row r="773" spans="1:60" ht="35.1" customHeight="1" thickBot="1" x14ac:dyDescent="0.45">
      <c r="A773" s="41">
        <f t="shared" ref="A773:A836" si="167">A772+1</f>
        <v>771</v>
      </c>
      <c r="B773" s="42">
        <f>Hoja2!B780</f>
        <v>0</v>
      </c>
      <c r="C773" s="14">
        <f>Hoja2!P780</f>
        <v>0</v>
      </c>
      <c r="D773" s="16">
        <f>Hoja2!C780</f>
        <v>0</v>
      </c>
      <c r="E773" s="15">
        <f>Hoja4!J780</f>
        <v>0</v>
      </c>
      <c r="F773" s="15">
        <f>Hoja4!N780</f>
        <v>0</v>
      </c>
      <c r="G773" s="15"/>
      <c r="H773" s="15">
        <f t="shared" si="156"/>
        <v>0</v>
      </c>
      <c r="I773" s="15">
        <f t="shared" si="157"/>
        <v>0</v>
      </c>
      <c r="J773" s="289" t="s">
        <v>209</v>
      </c>
      <c r="K773" s="44"/>
      <c r="L773" s="44"/>
      <c r="M773" s="44"/>
      <c r="N773" s="44"/>
      <c r="O773" s="44"/>
      <c r="P773" s="44"/>
      <c r="Q773" s="44"/>
      <c r="R773" s="44"/>
      <c r="S773" s="262">
        <f t="shared" si="158"/>
        <v>0</v>
      </c>
      <c r="T773" s="266" t="str">
        <f t="shared" si="159"/>
        <v>Economico</v>
      </c>
      <c r="U773">
        <f>VLOOKUP(T773,TABLAS!$J$4:$L$9,3,FALSE)</f>
        <v>1320</v>
      </c>
      <c r="V773">
        <f t="shared" ref="V773:V836" si="168">$V$3</f>
        <v>2026</v>
      </c>
      <c r="W773" t="str">
        <f>INICIO!$C$28</f>
        <v>2026</v>
      </c>
      <c r="X773" s="268">
        <f t="shared" si="160"/>
        <v>0</v>
      </c>
      <c r="Y773" s="269" t="str">
        <f>IF(X773&lt;TABLAS!$P$18,TABLAS!$Q$18,IF(X773&lt;TABLAS!$P$19,TABLAS!$Q$19,IF(X773&lt;TABLAS!$P$20,TABLAS!$Q$20,IF(X773&lt;TABLAS!$P$21,TABLAS!$Q$21,IF(X773&lt;TABLAS!$P$22,TABLAS!$Q$22,IF(X773&lt;TABLAS!$P$23,TABLAS!$Q$23,IF(X773&lt;TABLAS!$P$24,TABLAS!$Q$24,IF(X773&lt;TABLAS!$P$25,TABLAS!$Q$25,IF(X773&lt;TABLAS!$P$26,TABLAS!$Q$26,IF(X773&lt;TABLAS!$P$27,TABLAS!$Q$27,IF(X773&gt;=TABLAS!$O$28,TABLAS!$Q$28)))))))))))</f>
        <v>0 a 5</v>
      </c>
      <c r="Z773" s="262">
        <f>VLOOKUP(Y773,TABLAS!$J$18:$K$28,2,FALSE)</f>
        <v>1</v>
      </c>
      <c r="AA773" s="274" t="s">
        <v>262</v>
      </c>
      <c r="AB773" s="262">
        <f>VLOOKUP(AA773,TABLAS!$K$34:$L$39,2,FALSE)</f>
        <v>1</v>
      </c>
      <c r="AC773" s="262" t="str">
        <f>INICIO!$C$11</f>
        <v>ZONA 6</v>
      </c>
      <c r="AD773" s="263">
        <f>VLOOKUP(AC773,TABLAS!$V$18:$W$28,2,FALSE)</f>
        <v>1.1000000000000001</v>
      </c>
      <c r="AE773" s="44"/>
      <c r="AF773" s="44"/>
      <c r="AG773" s="279">
        <f t="shared" si="161"/>
        <v>0</v>
      </c>
      <c r="AH773" s="255">
        <f>IF($AG773&lt;TABLAS!$O$4,TABLAS!$P$4,IF($AG773&lt;TABLAS!$O$5,TABLAS!$P$5,IF($AG773&lt;TABLAS!$O$6,TABLAS!$P$6,IF($AG773&gt;TABLAS!$N$7,TABLAS!$P$7))))</f>
        <v>1</v>
      </c>
      <c r="AI773" s="255">
        <f>VLOOKUP($AH773,TABLAS!$P$4:$R$7,3,FALSE)</f>
        <v>3.4999999999999996E-3</v>
      </c>
      <c r="AJ773" s="255">
        <f>VLOOKUP($AH$3,TABLAS!$P$4:$R$7,2,FALSE)</f>
        <v>0</v>
      </c>
      <c r="AK773" s="280">
        <f t="shared" si="162"/>
        <v>-3.4999999999999996E-3</v>
      </c>
      <c r="AL773" s="44"/>
      <c r="AM773" s="44"/>
      <c r="AN773" s="281">
        <f t="shared" si="163"/>
        <v>0</v>
      </c>
      <c r="AO773" s="44"/>
      <c r="AP773" s="235">
        <f t="shared" si="164"/>
        <v>0</v>
      </c>
      <c r="AQ773" s="44"/>
      <c r="AR773" s="282">
        <f t="shared" si="165"/>
        <v>0</v>
      </c>
      <c r="AS773" s="283">
        <f t="shared" si="166"/>
        <v>0</v>
      </c>
      <c r="AT773" s="44"/>
      <c r="AU773" s="44"/>
      <c r="AV773" s="44"/>
      <c r="AW773" s="44"/>
      <c r="AX773" s="44"/>
      <c r="AY773" s="44"/>
      <c r="AZ773" s="44"/>
      <c r="BA773" s="44"/>
      <c r="BB773" s="44"/>
      <c r="BC773" s="44"/>
      <c r="BD773" s="44"/>
      <c r="BE773" s="44"/>
      <c r="BF773" s="44"/>
      <c r="BG773" s="44"/>
      <c r="BH773" s="44"/>
    </row>
    <row r="774" spans="1:60" ht="35.1" customHeight="1" thickBot="1" x14ac:dyDescent="0.45">
      <c r="A774" s="41">
        <f t="shared" si="167"/>
        <v>772</v>
      </c>
      <c r="B774" s="42">
        <f>Hoja2!B781</f>
        <v>0</v>
      </c>
      <c r="C774" s="14">
        <f>Hoja2!P781</f>
        <v>0</v>
      </c>
      <c r="D774" s="16">
        <f>Hoja2!C781</f>
        <v>0</v>
      </c>
      <c r="E774" s="15">
        <f>Hoja4!J781</f>
        <v>0</v>
      </c>
      <c r="F774" s="15">
        <f>Hoja4!N781</f>
        <v>0</v>
      </c>
      <c r="G774" s="15"/>
      <c r="H774" s="15">
        <f t="shared" si="156"/>
        <v>0</v>
      </c>
      <c r="I774" s="15">
        <f t="shared" si="157"/>
        <v>0</v>
      </c>
      <c r="J774" s="289" t="s">
        <v>209</v>
      </c>
      <c r="K774" s="44"/>
      <c r="L774" s="44"/>
      <c r="M774" s="44"/>
      <c r="N774" s="44"/>
      <c r="O774" s="44"/>
      <c r="P774" s="44"/>
      <c r="Q774" s="44"/>
      <c r="R774" s="44"/>
      <c r="S774" s="262">
        <f t="shared" si="158"/>
        <v>0</v>
      </c>
      <c r="T774" s="266" t="str">
        <f t="shared" si="159"/>
        <v>Economico</v>
      </c>
      <c r="U774">
        <f>VLOOKUP(T774,TABLAS!$J$4:$L$9,3,FALSE)</f>
        <v>1320</v>
      </c>
      <c r="V774">
        <f t="shared" si="168"/>
        <v>2026</v>
      </c>
      <c r="W774" t="str">
        <f>INICIO!$C$28</f>
        <v>2026</v>
      </c>
      <c r="X774" s="268">
        <f t="shared" si="160"/>
        <v>0</v>
      </c>
      <c r="Y774" s="269" t="str">
        <f>IF(X774&lt;TABLAS!$P$18,TABLAS!$Q$18,IF(X774&lt;TABLAS!$P$19,TABLAS!$Q$19,IF(X774&lt;TABLAS!$P$20,TABLAS!$Q$20,IF(X774&lt;TABLAS!$P$21,TABLAS!$Q$21,IF(X774&lt;TABLAS!$P$22,TABLAS!$Q$22,IF(X774&lt;TABLAS!$P$23,TABLAS!$Q$23,IF(X774&lt;TABLAS!$P$24,TABLAS!$Q$24,IF(X774&lt;TABLAS!$P$25,TABLAS!$Q$25,IF(X774&lt;TABLAS!$P$26,TABLAS!$Q$26,IF(X774&lt;TABLAS!$P$27,TABLAS!$Q$27,IF(X774&gt;=TABLAS!$O$28,TABLAS!$Q$28)))))))))))</f>
        <v>0 a 5</v>
      </c>
      <c r="Z774" s="262">
        <f>VLOOKUP(Y774,TABLAS!$J$18:$K$28,2,FALSE)</f>
        <v>1</v>
      </c>
      <c r="AA774" s="274" t="s">
        <v>262</v>
      </c>
      <c r="AB774" s="262">
        <f>VLOOKUP(AA774,TABLAS!$K$34:$L$39,2,FALSE)</f>
        <v>1</v>
      </c>
      <c r="AC774" s="262" t="str">
        <f>INICIO!$C$11</f>
        <v>ZONA 6</v>
      </c>
      <c r="AD774" s="263">
        <f>VLOOKUP(AC774,TABLAS!$V$18:$W$28,2,FALSE)</f>
        <v>1.1000000000000001</v>
      </c>
      <c r="AE774" s="44"/>
      <c r="AF774" s="44"/>
      <c r="AG774" s="279">
        <f t="shared" si="161"/>
        <v>0</v>
      </c>
      <c r="AH774" s="255">
        <f>IF($AG774&lt;TABLAS!$O$4,TABLAS!$P$4,IF($AG774&lt;TABLAS!$O$5,TABLAS!$P$5,IF($AG774&lt;TABLAS!$O$6,TABLAS!$P$6,IF($AG774&gt;TABLAS!$N$7,TABLAS!$P$7))))</f>
        <v>1</v>
      </c>
      <c r="AI774" s="255">
        <f>VLOOKUP($AH774,TABLAS!$P$4:$R$7,3,FALSE)</f>
        <v>3.4999999999999996E-3</v>
      </c>
      <c r="AJ774" s="255">
        <f>VLOOKUP($AH$3,TABLAS!$P$4:$R$7,2,FALSE)</f>
        <v>0</v>
      </c>
      <c r="AK774" s="280">
        <f t="shared" si="162"/>
        <v>-3.4999999999999996E-3</v>
      </c>
      <c r="AL774" s="44"/>
      <c r="AM774" s="44"/>
      <c r="AN774" s="281">
        <f t="shared" si="163"/>
        <v>0</v>
      </c>
      <c r="AO774" s="44"/>
      <c r="AP774" s="235">
        <f t="shared" si="164"/>
        <v>0</v>
      </c>
      <c r="AQ774" s="44"/>
      <c r="AR774" s="282">
        <f t="shared" si="165"/>
        <v>0</v>
      </c>
      <c r="AS774" s="283">
        <f t="shared" si="166"/>
        <v>0</v>
      </c>
      <c r="AT774" s="44"/>
      <c r="AU774" s="44"/>
      <c r="AV774" s="44"/>
      <c r="AW774" s="44"/>
      <c r="AX774" s="44"/>
      <c r="AY774" s="44"/>
      <c r="AZ774" s="44"/>
      <c r="BA774" s="44"/>
      <c r="BB774" s="44"/>
      <c r="BC774" s="44"/>
      <c r="BD774" s="44"/>
      <c r="BE774" s="44"/>
      <c r="BF774" s="44"/>
      <c r="BG774" s="44"/>
      <c r="BH774" s="44"/>
    </row>
    <row r="775" spans="1:60" ht="35.1" customHeight="1" thickBot="1" x14ac:dyDescent="0.45">
      <c r="A775" s="41">
        <f t="shared" si="167"/>
        <v>773</v>
      </c>
      <c r="B775" s="42">
        <f>Hoja2!B782</f>
        <v>0</v>
      </c>
      <c r="C775" s="14">
        <f>Hoja2!P782</f>
        <v>0</v>
      </c>
      <c r="D775" s="16">
        <f>Hoja2!C782</f>
        <v>0</v>
      </c>
      <c r="E775" s="15">
        <f>Hoja4!J782</f>
        <v>0</v>
      </c>
      <c r="F775" s="15">
        <f>Hoja4!N782</f>
        <v>0</v>
      </c>
      <c r="G775" s="15"/>
      <c r="H775" s="15">
        <f t="shared" si="156"/>
        <v>0</v>
      </c>
      <c r="I775" s="15">
        <f t="shared" si="157"/>
        <v>0</v>
      </c>
      <c r="J775" s="289" t="s">
        <v>209</v>
      </c>
      <c r="K775" s="44"/>
      <c r="L775" s="44"/>
      <c r="M775" s="44"/>
      <c r="N775" s="44"/>
      <c r="O775" s="44"/>
      <c r="P775" s="44"/>
      <c r="Q775" s="44"/>
      <c r="R775" s="44"/>
      <c r="S775" s="262">
        <f t="shared" si="158"/>
        <v>0</v>
      </c>
      <c r="T775" s="266" t="str">
        <f t="shared" si="159"/>
        <v>Economico</v>
      </c>
      <c r="U775">
        <f>VLOOKUP(T775,TABLAS!$J$4:$L$9,3,FALSE)</f>
        <v>1320</v>
      </c>
      <c r="V775">
        <f t="shared" si="168"/>
        <v>2026</v>
      </c>
      <c r="W775" t="str">
        <f>INICIO!$C$28</f>
        <v>2026</v>
      </c>
      <c r="X775" s="268">
        <f t="shared" si="160"/>
        <v>0</v>
      </c>
      <c r="Y775" s="269" t="str">
        <f>IF(X775&lt;TABLAS!$P$18,TABLAS!$Q$18,IF(X775&lt;TABLAS!$P$19,TABLAS!$Q$19,IF(X775&lt;TABLAS!$P$20,TABLAS!$Q$20,IF(X775&lt;TABLAS!$P$21,TABLAS!$Q$21,IF(X775&lt;TABLAS!$P$22,TABLAS!$Q$22,IF(X775&lt;TABLAS!$P$23,TABLAS!$Q$23,IF(X775&lt;TABLAS!$P$24,TABLAS!$Q$24,IF(X775&lt;TABLAS!$P$25,TABLAS!$Q$25,IF(X775&lt;TABLAS!$P$26,TABLAS!$Q$26,IF(X775&lt;TABLAS!$P$27,TABLAS!$Q$27,IF(X775&gt;=TABLAS!$O$28,TABLAS!$Q$28)))))))))))</f>
        <v>0 a 5</v>
      </c>
      <c r="Z775" s="262">
        <f>VLOOKUP(Y775,TABLAS!$J$18:$K$28,2,FALSE)</f>
        <v>1</v>
      </c>
      <c r="AA775" s="274" t="s">
        <v>262</v>
      </c>
      <c r="AB775" s="262">
        <f>VLOOKUP(AA775,TABLAS!$K$34:$L$39,2,FALSE)</f>
        <v>1</v>
      </c>
      <c r="AC775" s="262" t="str">
        <f>INICIO!$C$11</f>
        <v>ZONA 6</v>
      </c>
      <c r="AD775" s="263">
        <f>VLOOKUP(AC775,TABLAS!$V$18:$W$28,2,FALSE)</f>
        <v>1.1000000000000001</v>
      </c>
      <c r="AE775" s="44"/>
      <c r="AF775" s="44"/>
      <c r="AG775" s="279">
        <f t="shared" si="161"/>
        <v>0</v>
      </c>
      <c r="AH775" s="255">
        <f>IF($AG775&lt;TABLAS!$O$4,TABLAS!$P$4,IF($AG775&lt;TABLAS!$O$5,TABLAS!$P$5,IF($AG775&lt;TABLAS!$O$6,TABLAS!$P$6,IF($AG775&gt;TABLAS!$N$7,TABLAS!$P$7))))</f>
        <v>1</v>
      </c>
      <c r="AI775" s="255">
        <f>VLOOKUP($AH775,TABLAS!$P$4:$R$7,3,FALSE)</f>
        <v>3.4999999999999996E-3</v>
      </c>
      <c r="AJ775" s="255">
        <f>VLOOKUP($AH$3,TABLAS!$P$4:$R$7,2,FALSE)</f>
        <v>0</v>
      </c>
      <c r="AK775" s="280">
        <f t="shared" si="162"/>
        <v>-3.4999999999999996E-3</v>
      </c>
      <c r="AL775" s="44"/>
      <c r="AM775" s="44"/>
      <c r="AN775" s="281">
        <f t="shared" si="163"/>
        <v>0</v>
      </c>
      <c r="AO775" s="44"/>
      <c r="AP775" s="235">
        <f t="shared" si="164"/>
        <v>0</v>
      </c>
      <c r="AQ775" s="44"/>
      <c r="AR775" s="282">
        <f t="shared" si="165"/>
        <v>0</v>
      </c>
      <c r="AS775" s="283">
        <f t="shared" si="166"/>
        <v>0</v>
      </c>
      <c r="AT775" s="44"/>
      <c r="AU775" s="44"/>
      <c r="AV775" s="44"/>
      <c r="AW775" s="44"/>
      <c r="AX775" s="44"/>
      <c r="AY775" s="44"/>
      <c r="AZ775" s="44"/>
      <c r="BA775" s="44"/>
      <c r="BB775" s="44"/>
      <c r="BC775" s="44"/>
      <c r="BD775" s="44"/>
      <c r="BE775" s="44"/>
      <c r="BF775" s="44"/>
      <c r="BG775" s="44"/>
      <c r="BH775" s="44"/>
    </row>
    <row r="776" spans="1:60" ht="35.1" customHeight="1" thickBot="1" x14ac:dyDescent="0.45">
      <c r="A776" s="41">
        <f t="shared" si="167"/>
        <v>774</v>
      </c>
      <c r="B776" s="42">
        <f>Hoja2!B783</f>
        <v>0</v>
      </c>
      <c r="C776" s="14">
        <f>Hoja2!P783</f>
        <v>0</v>
      </c>
      <c r="D776" s="16">
        <f>Hoja2!C783</f>
        <v>0</v>
      </c>
      <c r="E776" s="15">
        <f>Hoja4!J783</f>
        <v>0</v>
      </c>
      <c r="F776" s="15">
        <f>Hoja4!N783</f>
        <v>0</v>
      </c>
      <c r="G776" s="15"/>
      <c r="H776" s="15">
        <f t="shared" si="156"/>
        <v>0</v>
      </c>
      <c r="I776" s="15">
        <f t="shared" si="157"/>
        <v>0</v>
      </c>
      <c r="J776" s="289" t="s">
        <v>209</v>
      </c>
      <c r="K776" s="44"/>
      <c r="L776" s="44"/>
      <c r="M776" s="44"/>
      <c r="N776" s="44"/>
      <c r="O776" s="44"/>
      <c r="P776" s="44"/>
      <c r="Q776" s="44"/>
      <c r="R776" s="44"/>
      <c r="S776" s="262">
        <f t="shared" si="158"/>
        <v>0</v>
      </c>
      <c r="T776" s="266" t="str">
        <f t="shared" si="159"/>
        <v>Economico</v>
      </c>
      <c r="U776">
        <f>VLOOKUP(T776,TABLAS!$J$4:$L$9,3,FALSE)</f>
        <v>1320</v>
      </c>
      <c r="V776">
        <f t="shared" si="168"/>
        <v>2026</v>
      </c>
      <c r="W776" t="str">
        <f>INICIO!$C$28</f>
        <v>2026</v>
      </c>
      <c r="X776" s="268">
        <f t="shared" si="160"/>
        <v>0</v>
      </c>
      <c r="Y776" s="269" t="str">
        <f>IF(X776&lt;TABLAS!$P$18,TABLAS!$Q$18,IF(X776&lt;TABLAS!$P$19,TABLAS!$Q$19,IF(X776&lt;TABLAS!$P$20,TABLAS!$Q$20,IF(X776&lt;TABLAS!$P$21,TABLAS!$Q$21,IF(X776&lt;TABLAS!$P$22,TABLAS!$Q$22,IF(X776&lt;TABLAS!$P$23,TABLAS!$Q$23,IF(X776&lt;TABLAS!$P$24,TABLAS!$Q$24,IF(X776&lt;TABLAS!$P$25,TABLAS!$Q$25,IF(X776&lt;TABLAS!$P$26,TABLAS!$Q$26,IF(X776&lt;TABLAS!$P$27,TABLAS!$Q$27,IF(X776&gt;=TABLAS!$O$28,TABLAS!$Q$28)))))))))))</f>
        <v>0 a 5</v>
      </c>
      <c r="Z776" s="262">
        <f>VLOOKUP(Y776,TABLAS!$J$18:$K$28,2,FALSE)</f>
        <v>1</v>
      </c>
      <c r="AA776" s="274" t="s">
        <v>262</v>
      </c>
      <c r="AB776" s="262">
        <f>VLOOKUP(AA776,TABLAS!$K$34:$L$39,2,FALSE)</f>
        <v>1</v>
      </c>
      <c r="AC776" s="262" t="str">
        <f>INICIO!$C$11</f>
        <v>ZONA 6</v>
      </c>
      <c r="AD776" s="263">
        <f>VLOOKUP(AC776,TABLAS!$V$18:$W$28,2,FALSE)</f>
        <v>1.1000000000000001</v>
      </c>
      <c r="AE776" s="44"/>
      <c r="AF776" s="44"/>
      <c r="AG776" s="279">
        <f t="shared" si="161"/>
        <v>0</v>
      </c>
      <c r="AH776" s="255">
        <f>IF($AG776&lt;TABLAS!$O$4,TABLAS!$P$4,IF($AG776&lt;TABLAS!$O$5,TABLAS!$P$5,IF($AG776&lt;TABLAS!$O$6,TABLAS!$P$6,IF($AG776&gt;TABLAS!$N$7,TABLAS!$P$7))))</f>
        <v>1</v>
      </c>
      <c r="AI776" s="255">
        <f>VLOOKUP($AH776,TABLAS!$P$4:$R$7,3,FALSE)</f>
        <v>3.4999999999999996E-3</v>
      </c>
      <c r="AJ776" s="255">
        <f>VLOOKUP($AH$3,TABLAS!$P$4:$R$7,2,FALSE)</f>
        <v>0</v>
      </c>
      <c r="AK776" s="280">
        <f t="shared" si="162"/>
        <v>-3.4999999999999996E-3</v>
      </c>
      <c r="AL776" s="44"/>
      <c r="AM776" s="44"/>
      <c r="AN776" s="281">
        <f t="shared" si="163"/>
        <v>0</v>
      </c>
      <c r="AO776" s="44"/>
      <c r="AP776" s="235">
        <f t="shared" si="164"/>
        <v>0</v>
      </c>
      <c r="AQ776" s="44"/>
      <c r="AR776" s="282">
        <f t="shared" si="165"/>
        <v>0</v>
      </c>
      <c r="AS776" s="283">
        <f t="shared" si="166"/>
        <v>0</v>
      </c>
      <c r="AT776" s="44"/>
      <c r="AU776" s="44"/>
      <c r="AV776" s="44"/>
      <c r="AW776" s="44"/>
      <c r="AX776" s="44"/>
      <c r="AY776" s="44"/>
      <c r="AZ776" s="44"/>
      <c r="BA776" s="44"/>
      <c r="BB776" s="44"/>
      <c r="BC776" s="44"/>
      <c r="BD776" s="44"/>
      <c r="BE776" s="44"/>
      <c r="BF776" s="44"/>
      <c r="BG776" s="44"/>
      <c r="BH776" s="44"/>
    </row>
    <row r="777" spans="1:60" ht="35.1" customHeight="1" thickBot="1" x14ac:dyDescent="0.45">
      <c r="A777" s="22">
        <f t="shared" si="167"/>
        <v>775</v>
      </c>
      <c r="B777" s="43">
        <f>Hoja2!B784</f>
        <v>0</v>
      </c>
      <c r="C777" s="38">
        <f>Hoja2!P784</f>
        <v>0</v>
      </c>
      <c r="D777" s="39">
        <f>Hoja2!C784</f>
        <v>0</v>
      </c>
      <c r="E777" s="40">
        <f>Hoja4!J784</f>
        <v>0</v>
      </c>
      <c r="F777" s="40">
        <f>Hoja4!N784</f>
        <v>0</v>
      </c>
      <c r="G777" s="40"/>
      <c r="H777" s="40">
        <f t="shared" si="156"/>
        <v>0</v>
      </c>
      <c r="I777" s="40">
        <f t="shared" si="157"/>
        <v>0</v>
      </c>
      <c r="J777" s="290" t="s">
        <v>209</v>
      </c>
      <c r="K777" s="44"/>
      <c r="L777" s="44"/>
      <c r="M777" s="44"/>
      <c r="N777" s="44"/>
      <c r="O777" s="44"/>
      <c r="P777" s="44"/>
      <c r="Q777" s="44"/>
      <c r="R777" s="44"/>
      <c r="S777" s="262">
        <f t="shared" si="158"/>
        <v>0</v>
      </c>
      <c r="T777" s="266" t="str">
        <f t="shared" si="159"/>
        <v>Economico</v>
      </c>
      <c r="U777">
        <f>VLOOKUP(T777,TABLAS!$J$4:$L$9,3,FALSE)</f>
        <v>1320</v>
      </c>
      <c r="V777">
        <f t="shared" si="168"/>
        <v>2026</v>
      </c>
      <c r="W777" t="str">
        <f>INICIO!$C$28</f>
        <v>2026</v>
      </c>
      <c r="X777" s="268">
        <f t="shared" si="160"/>
        <v>0</v>
      </c>
      <c r="Y777" s="269" t="str">
        <f>IF(X777&lt;TABLAS!$P$18,TABLAS!$Q$18,IF(X777&lt;TABLAS!$P$19,TABLAS!$Q$19,IF(X777&lt;TABLAS!$P$20,TABLAS!$Q$20,IF(X777&lt;TABLAS!$P$21,TABLAS!$Q$21,IF(X777&lt;TABLAS!$P$22,TABLAS!$Q$22,IF(X777&lt;TABLAS!$P$23,TABLAS!$Q$23,IF(X777&lt;TABLAS!$P$24,TABLAS!$Q$24,IF(X777&lt;TABLAS!$P$25,TABLAS!$Q$25,IF(X777&lt;TABLAS!$P$26,TABLAS!$Q$26,IF(X777&lt;TABLAS!$P$27,TABLAS!$Q$27,IF(X777&gt;=TABLAS!$O$28,TABLAS!$Q$28)))))))))))</f>
        <v>0 a 5</v>
      </c>
      <c r="Z777" s="262">
        <f>VLOOKUP(Y777,TABLAS!$J$18:$K$28,2,FALSE)</f>
        <v>1</v>
      </c>
      <c r="AA777" s="274" t="s">
        <v>262</v>
      </c>
      <c r="AB777" s="262">
        <f>VLOOKUP(AA777,TABLAS!$K$34:$L$39,2,FALSE)</f>
        <v>1</v>
      </c>
      <c r="AC777" s="262" t="str">
        <f>INICIO!$C$11</f>
        <v>ZONA 6</v>
      </c>
      <c r="AD777" s="263">
        <f>VLOOKUP(AC777,TABLAS!$V$18:$W$28,2,FALSE)</f>
        <v>1.1000000000000001</v>
      </c>
      <c r="AE777" s="44"/>
      <c r="AF777" s="44"/>
      <c r="AG777" s="279">
        <f t="shared" si="161"/>
        <v>0</v>
      </c>
      <c r="AH777" s="255">
        <f>IF($AG777&lt;TABLAS!$O$4,TABLAS!$P$4,IF($AG777&lt;TABLAS!$O$5,TABLAS!$P$5,IF($AG777&lt;TABLAS!$O$6,TABLAS!$P$6,IF($AG777&gt;TABLAS!$N$7,TABLAS!$P$7))))</f>
        <v>1</v>
      </c>
      <c r="AI777" s="255">
        <f>VLOOKUP($AH777,TABLAS!$P$4:$R$7,3,FALSE)</f>
        <v>3.4999999999999996E-3</v>
      </c>
      <c r="AJ777" s="255">
        <f>VLOOKUP($AH$3,TABLAS!$P$4:$R$7,2,FALSE)</f>
        <v>0</v>
      </c>
      <c r="AK777" s="280">
        <f t="shared" si="162"/>
        <v>-3.4999999999999996E-3</v>
      </c>
      <c r="AL777" s="44"/>
      <c r="AM777" s="44"/>
      <c r="AN777" s="281">
        <f t="shared" si="163"/>
        <v>0</v>
      </c>
      <c r="AO777" s="44"/>
      <c r="AP777" s="235">
        <f t="shared" si="164"/>
        <v>0</v>
      </c>
      <c r="AQ777" s="44"/>
      <c r="AR777" s="282">
        <f t="shared" si="165"/>
        <v>0</v>
      </c>
      <c r="AS777" s="283">
        <f t="shared" si="166"/>
        <v>0</v>
      </c>
      <c r="AT777" s="44"/>
      <c r="AU777" s="44"/>
      <c r="AV777" s="44"/>
      <c r="AW777" s="44"/>
      <c r="AX777" s="44"/>
      <c r="AY777" s="44"/>
      <c r="AZ777" s="44"/>
      <c r="BA777" s="44"/>
      <c r="BB777" s="44"/>
      <c r="BC777" s="44"/>
      <c r="BD777" s="44"/>
      <c r="BE777" s="44"/>
      <c r="BF777" s="44"/>
      <c r="BG777" s="44"/>
      <c r="BH777" s="44"/>
    </row>
    <row r="778" spans="1:60" ht="35.1" customHeight="1" thickBot="1" x14ac:dyDescent="0.45">
      <c r="A778" s="41">
        <f t="shared" si="167"/>
        <v>776</v>
      </c>
      <c r="B778" s="42">
        <f>Hoja2!B785</f>
        <v>0</v>
      </c>
      <c r="C778" s="14">
        <f>Hoja2!P785</f>
        <v>0</v>
      </c>
      <c r="D778" s="16">
        <f>Hoja2!C785</f>
        <v>0</v>
      </c>
      <c r="E778" s="15">
        <f>Hoja4!J785</f>
        <v>0</v>
      </c>
      <c r="F778" s="15">
        <f>Hoja4!N785</f>
        <v>0</v>
      </c>
      <c r="G778" s="15"/>
      <c r="H778" s="15">
        <f t="shared" si="156"/>
        <v>0</v>
      </c>
      <c r="I778" s="15">
        <f t="shared" si="157"/>
        <v>0</v>
      </c>
      <c r="J778" s="289" t="s">
        <v>209</v>
      </c>
      <c r="K778" s="44"/>
      <c r="L778" s="44"/>
      <c r="M778" s="44"/>
      <c r="N778" s="44"/>
      <c r="O778" s="44"/>
      <c r="P778" s="44"/>
      <c r="Q778" s="44"/>
      <c r="R778" s="44"/>
      <c r="S778" s="262">
        <f t="shared" si="158"/>
        <v>0</v>
      </c>
      <c r="T778" s="266" t="str">
        <f t="shared" si="159"/>
        <v>Economico</v>
      </c>
      <c r="U778">
        <f>VLOOKUP(T778,TABLAS!$J$4:$L$9,3,FALSE)</f>
        <v>1320</v>
      </c>
      <c r="V778">
        <f t="shared" si="168"/>
        <v>2026</v>
      </c>
      <c r="W778" t="str">
        <f>INICIO!$C$28</f>
        <v>2026</v>
      </c>
      <c r="X778" s="268">
        <f t="shared" si="160"/>
        <v>0</v>
      </c>
      <c r="Y778" s="269" t="str">
        <f>IF(X778&lt;TABLAS!$P$18,TABLAS!$Q$18,IF(X778&lt;TABLAS!$P$19,TABLAS!$Q$19,IF(X778&lt;TABLAS!$P$20,TABLAS!$Q$20,IF(X778&lt;TABLAS!$P$21,TABLAS!$Q$21,IF(X778&lt;TABLAS!$P$22,TABLAS!$Q$22,IF(X778&lt;TABLAS!$P$23,TABLAS!$Q$23,IF(X778&lt;TABLAS!$P$24,TABLAS!$Q$24,IF(X778&lt;TABLAS!$P$25,TABLAS!$Q$25,IF(X778&lt;TABLAS!$P$26,TABLAS!$Q$26,IF(X778&lt;TABLAS!$P$27,TABLAS!$Q$27,IF(X778&gt;=TABLAS!$O$28,TABLAS!$Q$28)))))))))))</f>
        <v>0 a 5</v>
      </c>
      <c r="Z778" s="262">
        <f>VLOOKUP(Y778,TABLAS!$J$18:$K$28,2,FALSE)</f>
        <v>1</v>
      </c>
      <c r="AA778" s="274" t="s">
        <v>262</v>
      </c>
      <c r="AB778" s="262">
        <f>VLOOKUP(AA778,TABLAS!$K$34:$L$39,2,FALSE)</f>
        <v>1</v>
      </c>
      <c r="AC778" s="262" t="str">
        <f>INICIO!$C$11</f>
        <v>ZONA 6</v>
      </c>
      <c r="AD778" s="263">
        <f>VLOOKUP(AC778,TABLAS!$V$18:$W$28,2,FALSE)</f>
        <v>1.1000000000000001</v>
      </c>
      <c r="AE778" s="44"/>
      <c r="AF778" s="44"/>
      <c r="AG778" s="279">
        <f t="shared" si="161"/>
        <v>0</v>
      </c>
      <c r="AH778" s="255">
        <f>IF($AG778&lt;TABLAS!$O$4,TABLAS!$P$4,IF($AG778&lt;TABLAS!$O$5,TABLAS!$P$5,IF($AG778&lt;TABLAS!$O$6,TABLAS!$P$6,IF($AG778&gt;TABLAS!$N$7,TABLAS!$P$7))))</f>
        <v>1</v>
      </c>
      <c r="AI778" s="255">
        <f>VLOOKUP($AH778,TABLAS!$P$4:$R$7,3,FALSE)</f>
        <v>3.4999999999999996E-3</v>
      </c>
      <c r="AJ778" s="255">
        <f>VLOOKUP($AH$3,TABLAS!$P$4:$R$7,2,FALSE)</f>
        <v>0</v>
      </c>
      <c r="AK778" s="280">
        <f t="shared" si="162"/>
        <v>-3.4999999999999996E-3</v>
      </c>
      <c r="AL778" s="44"/>
      <c r="AM778" s="44"/>
      <c r="AN778" s="281">
        <f t="shared" si="163"/>
        <v>0</v>
      </c>
      <c r="AO778" s="44"/>
      <c r="AP778" s="235">
        <f t="shared" si="164"/>
        <v>0</v>
      </c>
      <c r="AQ778" s="44"/>
      <c r="AR778" s="282">
        <f t="shared" si="165"/>
        <v>0</v>
      </c>
      <c r="AS778" s="283">
        <f t="shared" si="166"/>
        <v>0</v>
      </c>
      <c r="AT778" s="44"/>
      <c r="AU778" s="44"/>
      <c r="AV778" s="44"/>
      <c r="AW778" s="44"/>
      <c r="AX778" s="44"/>
      <c r="AY778" s="44"/>
      <c r="AZ778" s="44"/>
      <c r="BA778" s="44"/>
      <c r="BB778" s="44"/>
      <c r="BC778" s="44"/>
      <c r="BD778" s="44"/>
      <c r="BE778" s="44"/>
      <c r="BF778" s="44"/>
      <c r="BG778" s="44"/>
      <c r="BH778" s="44"/>
    </row>
    <row r="779" spans="1:60" ht="35.1" customHeight="1" thickBot="1" x14ac:dyDescent="0.45">
      <c r="A779" s="41">
        <f t="shared" si="167"/>
        <v>777</v>
      </c>
      <c r="B779" s="42">
        <f>Hoja2!B786</f>
        <v>0</v>
      </c>
      <c r="C779" s="14">
        <f>Hoja2!P786</f>
        <v>0</v>
      </c>
      <c r="D779" s="16">
        <f>Hoja2!C786</f>
        <v>0</v>
      </c>
      <c r="E779" s="15">
        <f>Hoja4!J786</f>
        <v>0</v>
      </c>
      <c r="F779" s="15">
        <f>Hoja4!N786</f>
        <v>0</v>
      </c>
      <c r="G779" s="15"/>
      <c r="H779" s="15">
        <f t="shared" si="156"/>
        <v>0</v>
      </c>
      <c r="I779" s="15">
        <f t="shared" si="157"/>
        <v>0</v>
      </c>
      <c r="J779" s="289" t="s">
        <v>209</v>
      </c>
      <c r="K779" s="44"/>
      <c r="L779" s="44"/>
      <c r="M779" s="44"/>
      <c r="N779" s="44"/>
      <c r="O779" s="44"/>
      <c r="P779" s="44"/>
      <c r="Q779" s="44"/>
      <c r="R779" s="44"/>
      <c r="S779" s="262">
        <f t="shared" si="158"/>
        <v>0</v>
      </c>
      <c r="T779" s="266" t="str">
        <f t="shared" si="159"/>
        <v>Economico</v>
      </c>
      <c r="U779">
        <f>VLOOKUP(T779,TABLAS!$J$4:$L$9,3,FALSE)</f>
        <v>1320</v>
      </c>
      <c r="V779">
        <f t="shared" si="168"/>
        <v>2026</v>
      </c>
      <c r="W779" t="str">
        <f>INICIO!$C$28</f>
        <v>2026</v>
      </c>
      <c r="X779" s="268">
        <f t="shared" si="160"/>
        <v>0</v>
      </c>
      <c r="Y779" s="269" t="str">
        <f>IF(X779&lt;TABLAS!$P$18,TABLAS!$Q$18,IF(X779&lt;TABLAS!$P$19,TABLAS!$Q$19,IF(X779&lt;TABLAS!$P$20,TABLAS!$Q$20,IF(X779&lt;TABLAS!$P$21,TABLAS!$Q$21,IF(X779&lt;TABLAS!$P$22,TABLAS!$Q$22,IF(X779&lt;TABLAS!$P$23,TABLAS!$Q$23,IF(X779&lt;TABLAS!$P$24,TABLAS!$Q$24,IF(X779&lt;TABLAS!$P$25,TABLAS!$Q$25,IF(X779&lt;TABLAS!$P$26,TABLAS!$Q$26,IF(X779&lt;TABLAS!$P$27,TABLAS!$Q$27,IF(X779&gt;=TABLAS!$O$28,TABLAS!$Q$28)))))))))))</f>
        <v>0 a 5</v>
      </c>
      <c r="Z779" s="262">
        <f>VLOOKUP(Y779,TABLAS!$J$18:$K$28,2,FALSE)</f>
        <v>1</v>
      </c>
      <c r="AA779" s="274" t="s">
        <v>262</v>
      </c>
      <c r="AB779" s="262">
        <f>VLOOKUP(AA779,TABLAS!$K$34:$L$39,2,FALSE)</f>
        <v>1</v>
      </c>
      <c r="AC779" s="262" t="str">
        <f>INICIO!$C$11</f>
        <v>ZONA 6</v>
      </c>
      <c r="AD779" s="263">
        <f>VLOOKUP(AC779,TABLAS!$V$18:$W$28,2,FALSE)</f>
        <v>1.1000000000000001</v>
      </c>
      <c r="AE779" s="44"/>
      <c r="AF779" s="44"/>
      <c r="AG779" s="279">
        <f t="shared" si="161"/>
        <v>0</v>
      </c>
      <c r="AH779" s="255">
        <f>IF($AG779&lt;TABLAS!$O$4,TABLAS!$P$4,IF($AG779&lt;TABLAS!$O$5,TABLAS!$P$5,IF($AG779&lt;TABLAS!$O$6,TABLAS!$P$6,IF($AG779&gt;TABLAS!$N$7,TABLAS!$P$7))))</f>
        <v>1</v>
      </c>
      <c r="AI779" s="255">
        <f>VLOOKUP($AH779,TABLAS!$P$4:$R$7,3,FALSE)</f>
        <v>3.4999999999999996E-3</v>
      </c>
      <c r="AJ779" s="255">
        <f>VLOOKUP($AH$3,TABLAS!$P$4:$R$7,2,FALSE)</f>
        <v>0</v>
      </c>
      <c r="AK779" s="280">
        <f t="shared" si="162"/>
        <v>-3.4999999999999996E-3</v>
      </c>
      <c r="AL779" s="44"/>
      <c r="AM779" s="44"/>
      <c r="AN779" s="281">
        <f t="shared" si="163"/>
        <v>0</v>
      </c>
      <c r="AO779" s="44"/>
      <c r="AP779" s="235">
        <f t="shared" si="164"/>
        <v>0</v>
      </c>
      <c r="AQ779" s="44"/>
      <c r="AR779" s="282">
        <f t="shared" si="165"/>
        <v>0</v>
      </c>
      <c r="AS779" s="283">
        <f t="shared" si="166"/>
        <v>0</v>
      </c>
      <c r="AT779" s="44"/>
      <c r="AU779" s="44"/>
      <c r="AV779" s="44"/>
      <c r="AW779" s="44"/>
      <c r="AX779" s="44"/>
      <c r="AY779" s="44"/>
      <c r="AZ779" s="44"/>
      <c r="BA779" s="44"/>
      <c r="BB779" s="44"/>
      <c r="BC779" s="44"/>
      <c r="BD779" s="44"/>
      <c r="BE779" s="44"/>
      <c r="BF779" s="44"/>
      <c r="BG779" s="44"/>
      <c r="BH779" s="44"/>
    </row>
    <row r="780" spans="1:60" ht="35.1" customHeight="1" thickBot="1" x14ac:dyDescent="0.45">
      <c r="A780" s="41">
        <f t="shared" si="167"/>
        <v>778</v>
      </c>
      <c r="B780" s="42">
        <f>Hoja2!B787</f>
        <v>0</v>
      </c>
      <c r="C780" s="14">
        <f>Hoja2!P787</f>
        <v>0</v>
      </c>
      <c r="D780" s="16">
        <f>Hoja2!C787</f>
        <v>0</v>
      </c>
      <c r="E780" s="15">
        <f>Hoja4!J787</f>
        <v>0</v>
      </c>
      <c r="F780" s="15">
        <f>Hoja4!N787</f>
        <v>0</v>
      </c>
      <c r="G780" s="15"/>
      <c r="H780" s="15">
        <f t="shared" si="156"/>
        <v>0</v>
      </c>
      <c r="I780" s="15">
        <f t="shared" si="157"/>
        <v>0</v>
      </c>
      <c r="J780" s="289" t="s">
        <v>209</v>
      </c>
      <c r="K780" s="44"/>
      <c r="L780" s="44"/>
      <c r="M780" s="44"/>
      <c r="N780" s="44"/>
      <c r="O780" s="44"/>
      <c r="P780" s="44"/>
      <c r="Q780" s="44"/>
      <c r="R780" s="44"/>
      <c r="S780" s="262">
        <f t="shared" si="158"/>
        <v>0</v>
      </c>
      <c r="T780" s="266" t="str">
        <f t="shared" si="159"/>
        <v>Economico</v>
      </c>
      <c r="U780">
        <f>VLOOKUP(T780,TABLAS!$J$4:$L$9,3,FALSE)</f>
        <v>1320</v>
      </c>
      <c r="V780">
        <f t="shared" si="168"/>
        <v>2026</v>
      </c>
      <c r="W780" t="str">
        <f>INICIO!$C$28</f>
        <v>2026</v>
      </c>
      <c r="X780" s="268">
        <f t="shared" si="160"/>
        <v>0</v>
      </c>
      <c r="Y780" s="269" t="str">
        <f>IF(X780&lt;TABLAS!$P$18,TABLAS!$Q$18,IF(X780&lt;TABLAS!$P$19,TABLAS!$Q$19,IF(X780&lt;TABLAS!$P$20,TABLAS!$Q$20,IF(X780&lt;TABLAS!$P$21,TABLAS!$Q$21,IF(X780&lt;TABLAS!$P$22,TABLAS!$Q$22,IF(X780&lt;TABLAS!$P$23,TABLAS!$Q$23,IF(X780&lt;TABLAS!$P$24,TABLAS!$Q$24,IF(X780&lt;TABLAS!$P$25,TABLAS!$Q$25,IF(X780&lt;TABLAS!$P$26,TABLAS!$Q$26,IF(X780&lt;TABLAS!$P$27,TABLAS!$Q$27,IF(X780&gt;=TABLAS!$O$28,TABLAS!$Q$28)))))))))))</f>
        <v>0 a 5</v>
      </c>
      <c r="Z780" s="262">
        <f>VLOOKUP(Y780,TABLAS!$J$18:$K$28,2,FALSE)</f>
        <v>1</v>
      </c>
      <c r="AA780" s="274" t="s">
        <v>262</v>
      </c>
      <c r="AB780" s="262">
        <f>VLOOKUP(AA780,TABLAS!$K$34:$L$39,2,FALSE)</f>
        <v>1</v>
      </c>
      <c r="AC780" s="262" t="str">
        <f>INICIO!$C$11</f>
        <v>ZONA 6</v>
      </c>
      <c r="AD780" s="263">
        <f>VLOOKUP(AC780,TABLAS!$V$18:$W$28,2,FALSE)</f>
        <v>1.1000000000000001</v>
      </c>
      <c r="AE780" s="44"/>
      <c r="AF780" s="44"/>
      <c r="AG780" s="279">
        <f t="shared" si="161"/>
        <v>0</v>
      </c>
      <c r="AH780" s="255">
        <f>IF($AG780&lt;TABLAS!$O$4,TABLAS!$P$4,IF($AG780&lt;TABLAS!$O$5,TABLAS!$P$5,IF($AG780&lt;TABLAS!$O$6,TABLAS!$P$6,IF($AG780&gt;TABLAS!$N$7,TABLAS!$P$7))))</f>
        <v>1</v>
      </c>
      <c r="AI780" s="255">
        <f>VLOOKUP($AH780,TABLAS!$P$4:$R$7,3,FALSE)</f>
        <v>3.4999999999999996E-3</v>
      </c>
      <c r="AJ780" s="255">
        <f>VLOOKUP($AH$3,TABLAS!$P$4:$R$7,2,FALSE)</f>
        <v>0</v>
      </c>
      <c r="AK780" s="280">
        <f t="shared" si="162"/>
        <v>-3.4999999999999996E-3</v>
      </c>
      <c r="AL780" s="44"/>
      <c r="AM780" s="44"/>
      <c r="AN780" s="281">
        <f t="shared" si="163"/>
        <v>0</v>
      </c>
      <c r="AO780" s="44"/>
      <c r="AP780" s="235">
        <f t="shared" si="164"/>
        <v>0</v>
      </c>
      <c r="AQ780" s="44"/>
      <c r="AR780" s="282">
        <f t="shared" si="165"/>
        <v>0</v>
      </c>
      <c r="AS780" s="283">
        <f t="shared" si="166"/>
        <v>0</v>
      </c>
      <c r="AT780" s="44"/>
      <c r="AU780" s="44"/>
      <c r="AV780" s="44"/>
      <c r="AW780" s="44"/>
      <c r="AX780" s="44"/>
      <c r="AY780" s="44"/>
      <c r="AZ780" s="44"/>
      <c r="BA780" s="44"/>
      <c r="BB780" s="44"/>
      <c r="BC780" s="44"/>
      <c r="BD780" s="44"/>
      <c r="BE780" s="44"/>
      <c r="BF780" s="44"/>
      <c r="BG780" s="44"/>
      <c r="BH780" s="44"/>
    </row>
    <row r="781" spans="1:60" ht="35.1" customHeight="1" thickBot="1" x14ac:dyDescent="0.45">
      <c r="A781" s="41">
        <f t="shared" si="167"/>
        <v>779</v>
      </c>
      <c r="B781" s="42">
        <f>Hoja2!B788</f>
        <v>0</v>
      </c>
      <c r="C781" s="14">
        <f>Hoja2!P788</f>
        <v>0</v>
      </c>
      <c r="D781" s="16">
        <f>Hoja2!C788</f>
        <v>0</v>
      </c>
      <c r="E781" s="15">
        <f>Hoja4!J788</f>
        <v>0</v>
      </c>
      <c r="F781" s="15">
        <f>Hoja4!N788</f>
        <v>0</v>
      </c>
      <c r="G781" s="15"/>
      <c r="H781" s="15">
        <f t="shared" si="156"/>
        <v>0</v>
      </c>
      <c r="I781" s="15">
        <f t="shared" si="157"/>
        <v>0</v>
      </c>
      <c r="J781" s="289" t="s">
        <v>209</v>
      </c>
      <c r="K781" s="44"/>
      <c r="L781" s="44"/>
      <c r="M781" s="44"/>
      <c r="N781" s="44"/>
      <c r="O781" s="44"/>
      <c r="P781" s="44"/>
      <c r="Q781" s="44"/>
      <c r="R781" s="44"/>
      <c r="S781" s="262">
        <f t="shared" si="158"/>
        <v>0</v>
      </c>
      <c r="T781" s="266" t="str">
        <f t="shared" si="159"/>
        <v>Economico</v>
      </c>
      <c r="U781">
        <f>VLOOKUP(T781,TABLAS!$J$4:$L$9,3,FALSE)</f>
        <v>1320</v>
      </c>
      <c r="V781">
        <f t="shared" si="168"/>
        <v>2026</v>
      </c>
      <c r="W781" t="str">
        <f>INICIO!$C$28</f>
        <v>2026</v>
      </c>
      <c r="X781" s="268">
        <f t="shared" si="160"/>
        <v>0</v>
      </c>
      <c r="Y781" s="269" t="str">
        <f>IF(X781&lt;TABLAS!$P$18,TABLAS!$Q$18,IF(X781&lt;TABLAS!$P$19,TABLAS!$Q$19,IF(X781&lt;TABLAS!$P$20,TABLAS!$Q$20,IF(X781&lt;TABLAS!$P$21,TABLAS!$Q$21,IF(X781&lt;TABLAS!$P$22,TABLAS!$Q$22,IF(X781&lt;TABLAS!$P$23,TABLAS!$Q$23,IF(X781&lt;TABLAS!$P$24,TABLAS!$Q$24,IF(X781&lt;TABLAS!$P$25,TABLAS!$Q$25,IF(X781&lt;TABLAS!$P$26,TABLAS!$Q$26,IF(X781&lt;TABLAS!$P$27,TABLAS!$Q$27,IF(X781&gt;=TABLAS!$O$28,TABLAS!$Q$28)))))))))))</f>
        <v>0 a 5</v>
      </c>
      <c r="Z781" s="262">
        <f>VLOOKUP(Y781,TABLAS!$J$18:$K$28,2,FALSE)</f>
        <v>1</v>
      </c>
      <c r="AA781" s="274" t="s">
        <v>262</v>
      </c>
      <c r="AB781" s="262">
        <f>VLOOKUP(AA781,TABLAS!$K$34:$L$39,2,FALSE)</f>
        <v>1</v>
      </c>
      <c r="AC781" s="262" t="str">
        <f>INICIO!$C$11</f>
        <v>ZONA 6</v>
      </c>
      <c r="AD781" s="263">
        <f>VLOOKUP(AC781,TABLAS!$V$18:$W$28,2,FALSE)</f>
        <v>1.1000000000000001</v>
      </c>
      <c r="AE781" s="44"/>
      <c r="AF781" s="44"/>
      <c r="AG781" s="279">
        <f t="shared" si="161"/>
        <v>0</v>
      </c>
      <c r="AH781" s="255">
        <f>IF($AG781&lt;TABLAS!$O$4,TABLAS!$P$4,IF($AG781&lt;TABLAS!$O$5,TABLAS!$P$5,IF($AG781&lt;TABLAS!$O$6,TABLAS!$P$6,IF($AG781&gt;TABLAS!$N$7,TABLAS!$P$7))))</f>
        <v>1</v>
      </c>
      <c r="AI781" s="255">
        <f>VLOOKUP($AH781,TABLAS!$P$4:$R$7,3,FALSE)</f>
        <v>3.4999999999999996E-3</v>
      </c>
      <c r="AJ781" s="255">
        <f>VLOOKUP($AH$3,TABLAS!$P$4:$R$7,2,FALSE)</f>
        <v>0</v>
      </c>
      <c r="AK781" s="280">
        <f t="shared" si="162"/>
        <v>-3.4999999999999996E-3</v>
      </c>
      <c r="AL781" s="44"/>
      <c r="AM781" s="44"/>
      <c r="AN781" s="281">
        <f t="shared" si="163"/>
        <v>0</v>
      </c>
      <c r="AO781" s="44"/>
      <c r="AP781" s="235">
        <f t="shared" si="164"/>
        <v>0</v>
      </c>
      <c r="AQ781" s="44"/>
      <c r="AR781" s="282">
        <f t="shared" si="165"/>
        <v>0</v>
      </c>
      <c r="AS781" s="283">
        <f t="shared" si="166"/>
        <v>0</v>
      </c>
      <c r="AT781" s="44"/>
      <c r="AU781" s="44"/>
      <c r="AV781" s="44"/>
      <c r="AW781" s="44"/>
      <c r="AX781" s="44"/>
      <c r="AY781" s="44"/>
      <c r="AZ781" s="44"/>
      <c r="BA781" s="44"/>
      <c r="BB781" s="44"/>
      <c r="BC781" s="44"/>
      <c r="BD781" s="44"/>
      <c r="BE781" s="44"/>
      <c r="BF781" s="44"/>
      <c r="BG781" s="44"/>
      <c r="BH781" s="44"/>
    </row>
    <row r="782" spans="1:60" ht="35.1" customHeight="1" thickBot="1" x14ac:dyDescent="0.45">
      <c r="A782" s="22">
        <f t="shared" si="167"/>
        <v>780</v>
      </c>
      <c r="B782" s="43">
        <f>Hoja2!B789</f>
        <v>0</v>
      </c>
      <c r="C782" s="38">
        <f>Hoja2!P789</f>
        <v>0</v>
      </c>
      <c r="D782" s="39">
        <f>Hoja2!C789</f>
        <v>0</v>
      </c>
      <c r="E782" s="40">
        <f>Hoja4!J789</f>
        <v>0</v>
      </c>
      <c r="F782" s="40">
        <f>Hoja4!N789</f>
        <v>0</v>
      </c>
      <c r="G782" s="40"/>
      <c r="H782" s="40">
        <f t="shared" si="156"/>
        <v>0</v>
      </c>
      <c r="I782" s="40">
        <f t="shared" si="157"/>
        <v>0</v>
      </c>
      <c r="J782" s="290" t="s">
        <v>209</v>
      </c>
      <c r="K782" s="44"/>
      <c r="L782" s="44"/>
      <c r="M782" s="44"/>
      <c r="N782" s="44"/>
      <c r="O782" s="44"/>
      <c r="P782" s="44"/>
      <c r="Q782" s="44"/>
      <c r="R782" s="44"/>
      <c r="S782" s="262">
        <f t="shared" si="158"/>
        <v>0</v>
      </c>
      <c r="T782" s="266" t="str">
        <f t="shared" si="159"/>
        <v>Economico</v>
      </c>
      <c r="U782">
        <f>VLOOKUP(T782,TABLAS!$J$4:$L$9,3,FALSE)</f>
        <v>1320</v>
      </c>
      <c r="V782">
        <f t="shared" si="168"/>
        <v>2026</v>
      </c>
      <c r="W782" t="str">
        <f>INICIO!$C$28</f>
        <v>2026</v>
      </c>
      <c r="X782" s="268">
        <f t="shared" si="160"/>
        <v>0</v>
      </c>
      <c r="Y782" s="269" t="str">
        <f>IF(X782&lt;TABLAS!$P$18,TABLAS!$Q$18,IF(X782&lt;TABLAS!$P$19,TABLAS!$Q$19,IF(X782&lt;TABLAS!$P$20,TABLAS!$Q$20,IF(X782&lt;TABLAS!$P$21,TABLAS!$Q$21,IF(X782&lt;TABLAS!$P$22,TABLAS!$Q$22,IF(X782&lt;TABLAS!$P$23,TABLAS!$Q$23,IF(X782&lt;TABLAS!$P$24,TABLAS!$Q$24,IF(X782&lt;TABLAS!$P$25,TABLAS!$Q$25,IF(X782&lt;TABLAS!$P$26,TABLAS!$Q$26,IF(X782&lt;TABLAS!$P$27,TABLAS!$Q$27,IF(X782&gt;=TABLAS!$O$28,TABLAS!$Q$28)))))))))))</f>
        <v>0 a 5</v>
      </c>
      <c r="Z782" s="262">
        <f>VLOOKUP(Y782,TABLAS!$J$18:$K$28,2,FALSE)</f>
        <v>1</v>
      </c>
      <c r="AA782" s="274" t="s">
        <v>262</v>
      </c>
      <c r="AB782" s="262">
        <f>VLOOKUP(AA782,TABLAS!$K$34:$L$39,2,FALSE)</f>
        <v>1</v>
      </c>
      <c r="AC782" s="262" t="str">
        <f>INICIO!$C$11</f>
        <v>ZONA 6</v>
      </c>
      <c r="AD782" s="263">
        <f>VLOOKUP(AC782,TABLAS!$V$18:$W$28,2,FALSE)</f>
        <v>1.1000000000000001</v>
      </c>
      <c r="AE782" s="44"/>
      <c r="AF782" s="44"/>
      <c r="AG782" s="279">
        <f t="shared" si="161"/>
        <v>0</v>
      </c>
      <c r="AH782" s="255">
        <f>IF($AG782&lt;TABLAS!$O$4,TABLAS!$P$4,IF($AG782&lt;TABLAS!$O$5,TABLAS!$P$5,IF($AG782&lt;TABLAS!$O$6,TABLAS!$P$6,IF($AG782&gt;TABLAS!$N$7,TABLAS!$P$7))))</f>
        <v>1</v>
      </c>
      <c r="AI782" s="255">
        <f>VLOOKUP($AH782,TABLAS!$P$4:$R$7,3,FALSE)</f>
        <v>3.4999999999999996E-3</v>
      </c>
      <c r="AJ782" s="255">
        <f>VLOOKUP($AH$3,TABLAS!$P$4:$R$7,2,FALSE)</f>
        <v>0</v>
      </c>
      <c r="AK782" s="280">
        <f t="shared" si="162"/>
        <v>-3.4999999999999996E-3</v>
      </c>
      <c r="AL782" s="44"/>
      <c r="AM782" s="44"/>
      <c r="AN782" s="281">
        <f t="shared" si="163"/>
        <v>0</v>
      </c>
      <c r="AO782" s="44"/>
      <c r="AP782" s="235">
        <f t="shared" si="164"/>
        <v>0</v>
      </c>
      <c r="AQ782" s="44"/>
      <c r="AR782" s="282">
        <f t="shared" si="165"/>
        <v>0</v>
      </c>
      <c r="AS782" s="283">
        <f t="shared" si="166"/>
        <v>0</v>
      </c>
      <c r="AT782" s="44"/>
      <c r="AU782" s="44"/>
      <c r="AV782" s="44"/>
      <c r="AW782" s="44"/>
      <c r="AX782" s="44"/>
      <c r="AY782" s="44"/>
      <c r="AZ782" s="44"/>
      <c r="BA782" s="44"/>
      <c r="BB782" s="44"/>
      <c r="BC782" s="44"/>
      <c r="BD782" s="44"/>
      <c r="BE782" s="44"/>
      <c r="BF782" s="44"/>
      <c r="BG782" s="44"/>
      <c r="BH782" s="44"/>
    </row>
    <row r="783" spans="1:60" ht="35.1" customHeight="1" thickBot="1" x14ac:dyDescent="0.45">
      <c r="A783" s="41">
        <f t="shared" si="167"/>
        <v>781</v>
      </c>
      <c r="B783" s="42">
        <f>Hoja2!B790</f>
        <v>0</v>
      </c>
      <c r="C783" s="14">
        <f>Hoja2!P790</f>
        <v>0</v>
      </c>
      <c r="D783" s="16">
        <f>Hoja2!C790</f>
        <v>0</v>
      </c>
      <c r="E783" s="15">
        <f>Hoja4!J790</f>
        <v>0</v>
      </c>
      <c r="F783" s="15">
        <f>Hoja4!N790</f>
        <v>0</v>
      </c>
      <c r="G783" s="15"/>
      <c r="H783" s="15">
        <f t="shared" si="156"/>
        <v>0</v>
      </c>
      <c r="I783" s="15">
        <f t="shared" si="157"/>
        <v>0</v>
      </c>
      <c r="J783" s="289" t="s">
        <v>209</v>
      </c>
      <c r="K783" s="44"/>
      <c r="L783" s="44"/>
      <c r="M783" s="44"/>
      <c r="N783" s="44"/>
      <c r="O783" s="44"/>
      <c r="P783" s="44"/>
      <c r="Q783" s="44"/>
      <c r="R783" s="44"/>
      <c r="S783" s="262">
        <f t="shared" si="158"/>
        <v>0</v>
      </c>
      <c r="T783" s="266" t="str">
        <f t="shared" si="159"/>
        <v>Economico</v>
      </c>
      <c r="U783">
        <f>VLOOKUP(T783,TABLAS!$J$4:$L$9,3,FALSE)</f>
        <v>1320</v>
      </c>
      <c r="V783">
        <f t="shared" si="168"/>
        <v>2026</v>
      </c>
      <c r="W783" t="str">
        <f>INICIO!$C$28</f>
        <v>2026</v>
      </c>
      <c r="X783" s="268">
        <f t="shared" si="160"/>
        <v>0</v>
      </c>
      <c r="Y783" s="269" t="str">
        <f>IF(X783&lt;TABLAS!$P$18,TABLAS!$Q$18,IF(X783&lt;TABLAS!$P$19,TABLAS!$Q$19,IF(X783&lt;TABLAS!$P$20,TABLAS!$Q$20,IF(X783&lt;TABLAS!$P$21,TABLAS!$Q$21,IF(X783&lt;TABLAS!$P$22,TABLAS!$Q$22,IF(X783&lt;TABLAS!$P$23,TABLAS!$Q$23,IF(X783&lt;TABLAS!$P$24,TABLAS!$Q$24,IF(X783&lt;TABLAS!$P$25,TABLAS!$Q$25,IF(X783&lt;TABLAS!$P$26,TABLAS!$Q$26,IF(X783&lt;TABLAS!$P$27,TABLAS!$Q$27,IF(X783&gt;=TABLAS!$O$28,TABLAS!$Q$28)))))))))))</f>
        <v>0 a 5</v>
      </c>
      <c r="Z783" s="262">
        <f>VLOOKUP(Y783,TABLAS!$J$18:$K$28,2,FALSE)</f>
        <v>1</v>
      </c>
      <c r="AA783" s="274" t="s">
        <v>262</v>
      </c>
      <c r="AB783" s="262">
        <f>VLOOKUP(AA783,TABLAS!$K$34:$L$39,2,FALSE)</f>
        <v>1</v>
      </c>
      <c r="AC783" s="262" t="str">
        <f>INICIO!$C$11</f>
        <v>ZONA 6</v>
      </c>
      <c r="AD783" s="263">
        <f>VLOOKUP(AC783,TABLAS!$V$18:$W$28,2,FALSE)</f>
        <v>1.1000000000000001</v>
      </c>
      <c r="AE783" s="44"/>
      <c r="AF783" s="44"/>
      <c r="AG783" s="279">
        <f t="shared" si="161"/>
        <v>0</v>
      </c>
      <c r="AH783" s="255">
        <f>IF($AG783&lt;TABLAS!$O$4,TABLAS!$P$4,IF($AG783&lt;TABLAS!$O$5,TABLAS!$P$5,IF($AG783&lt;TABLAS!$O$6,TABLAS!$P$6,IF($AG783&gt;TABLAS!$N$7,TABLAS!$P$7))))</f>
        <v>1</v>
      </c>
      <c r="AI783" s="255">
        <f>VLOOKUP($AH783,TABLAS!$P$4:$R$7,3,FALSE)</f>
        <v>3.4999999999999996E-3</v>
      </c>
      <c r="AJ783" s="255">
        <f>VLOOKUP($AH$3,TABLAS!$P$4:$R$7,2,FALSE)</f>
        <v>0</v>
      </c>
      <c r="AK783" s="280">
        <f t="shared" si="162"/>
        <v>-3.4999999999999996E-3</v>
      </c>
      <c r="AL783" s="44"/>
      <c r="AM783" s="44"/>
      <c r="AN783" s="281">
        <f t="shared" si="163"/>
        <v>0</v>
      </c>
      <c r="AO783" s="44"/>
      <c r="AP783" s="235">
        <f t="shared" si="164"/>
        <v>0</v>
      </c>
      <c r="AQ783" s="44"/>
      <c r="AR783" s="282">
        <f t="shared" si="165"/>
        <v>0</v>
      </c>
      <c r="AS783" s="283">
        <f t="shared" si="166"/>
        <v>0</v>
      </c>
      <c r="AT783" s="44"/>
      <c r="AU783" s="44"/>
      <c r="AV783" s="44"/>
      <c r="AW783" s="44"/>
      <c r="AX783" s="44"/>
      <c r="AY783" s="44"/>
      <c r="AZ783" s="44"/>
      <c r="BA783" s="44"/>
      <c r="BB783" s="44"/>
      <c r="BC783" s="44"/>
      <c r="BD783" s="44"/>
      <c r="BE783" s="44"/>
      <c r="BF783" s="44"/>
      <c r="BG783" s="44"/>
      <c r="BH783" s="44"/>
    </row>
    <row r="784" spans="1:60" ht="35.1" customHeight="1" thickBot="1" x14ac:dyDescent="0.45">
      <c r="A784" s="41">
        <f t="shared" si="167"/>
        <v>782</v>
      </c>
      <c r="B784" s="42">
        <f>Hoja2!B791</f>
        <v>0</v>
      </c>
      <c r="C784" s="14">
        <f>Hoja2!P791</f>
        <v>0</v>
      </c>
      <c r="D784" s="16">
        <f>Hoja2!C791</f>
        <v>0</v>
      </c>
      <c r="E784" s="15">
        <f>Hoja4!J791</f>
        <v>0</v>
      </c>
      <c r="F784" s="15">
        <f>Hoja4!N791</f>
        <v>0</v>
      </c>
      <c r="G784" s="15"/>
      <c r="H784" s="15">
        <f t="shared" si="156"/>
        <v>0</v>
      </c>
      <c r="I784" s="15">
        <f t="shared" si="157"/>
        <v>0</v>
      </c>
      <c r="J784" s="289" t="s">
        <v>209</v>
      </c>
      <c r="K784" s="44"/>
      <c r="L784" s="44"/>
      <c r="M784" s="44"/>
      <c r="N784" s="44"/>
      <c r="O784" s="44"/>
      <c r="P784" s="44"/>
      <c r="Q784" s="44"/>
      <c r="R784" s="44"/>
      <c r="S784" s="262">
        <f t="shared" si="158"/>
        <v>0</v>
      </c>
      <c r="T784" s="266" t="str">
        <f t="shared" si="159"/>
        <v>Economico</v>
      </c>
      <c r="U784">
        <f>VLOOKUP(T784,TABLAS!$J$4:$L$9,3,FALSE)</f>
        <v>1320</v>
      </c>
      <c r="V784">
        <f t="shared" si="168"/>
        <v>2026</v>
      </c>
      <c r="W784" t="str">
        <f>INICIO!$C$28</f>
        <v>2026</v>
      </c>
      <c r="X784" s="268">
        <f t="shared" si="160"/>
        <v>0</v>
      </c>
      <c r="Y784" s="269" t="str">
        <f>IF(X784&lt;TABLAS!$P$18,TABLAS!$Q$18,IF(X784&lt;TABLAS!$P$19,TABLAS!$Q$19,IF(X784&lt;TABLAS!$P$20,TABLAS!$Q$20,IF(X784&lt;TABLAS!$P$21,TABLAS!$Q$21,IF(X784&lt;TABLAS!$P$22,TABLAS!$Q$22,IF(X784&lt;TABLAS!$P$23,TABLAS!$Q$23,IF(X784&lt;TABLAS!$P$24,TABLAS!$Q$24,IF(X784&lt;TABLAS!$P$25,TABLAS!$Q$25,IF(X784&lt;TABLAS!$P$26,TABLAS!$Q$26,IF(X784&lt;TABLAS!$P$27,TABLAS!$Q$27,IF(X784&gt;=TABLAS!$O$28,TABLAS!$Q$28)))))))))))</f>
        <v>0 a 5</v>
      </c>
      <c r="Z784" s="262">
        <f>VLOOKUP(Y784,TABLAS!$J$18:$K$28,2,FALSE)</f>
        <v>1</v>
      </c>
      <c r="AA784" s="274" t="s">
        <v>262</v>
      </c>
      <c r="AB784" s="262">
        <f>VLOOKUP(AA784,TABLAS!$K$34:$L$39,2,FALSE)</f>
        <v>1</v>
      </c>
      <c r="AC784" s="262" t="str">
        <f>INICIO!$C$11</f>
        <v>ZONA 6</v>
      </c>
      <c r="AD784" s="263">
        <f>VLOOKUP(AC784,TABLAS!$V$18:$W$28,2,FALSE)</f>
        <v>1.1000000000000001</v>
      </c>
      <c r="AE784" s="44"/>
      <c r="AF784" s="44"/>
      <c r="AG784" s="279">
        <f t="shared" si="161"/>
        <v>0</v>
      </c>
      <c r="AH784" s="255">
        <f>IF($AG784&lt;TABLAS!$O$4,TABLAS!$P$4,IF($AG784&lt;TABLAS!$O$5,TABLAS!$P$5,IF($AG784&lt;TABLAS!$O$6,TABLAS!$P$6,IF($AG784&gt;TABLAS!$N$7,TABLAS!$P$7))))</f>
        <v>1</v>
      </c>
      <c r="AI784" s="255">
        <f>VLOOKUP($AH784,TABLAS!$P$4:$R$7,3,FALSE)</f>
        <v>3.4999999999999996E-3</v>
      </c>
      <c r="AJ784" s="255">
        <f>VLOOKUP($AH$3,TABLAS!$P$4:$R$7,2,FALSE)</f>
        <v>0</v>
      </c>
      <c r="AK784" s="280">
        <f t="shared" si="162"/>
        <v>-3.4999999999999996E-3</v>
      </c>
      <c r="AL784" s="44"/>
      <c r="AM784" s="44"/>
      <c r="AN784" s="281">
        <f t="shared" si="163"/>
        <v>0</v>
      </c>
      <c r="AO784" s="44"/>
      <c r="AP784" s="235">
        <f t="shared" si="164"/>
        <v>0</v>
      </c>
      <c r="AQ784" s="44"/>
      <c r="AR784" s="282">
        <f t="shared" si="165"/>
        <v>0</v>
      </c>
      <c r="AS784" s="283">
        <f t="shared" si="166"/>
        <v>0</v>
      </c>
      <c r="AT784" s="44"/>
      <c r="AU784" s="44"/>
      <c r="AV784" s="44"/>
      <c r="AW784" s="44"/>
      <c r="AX784" s="44"/>
      <c r="AY784" s="44"/>
      <c r="AZ784" s="44"/>
      <c r="BA784" s="44"/>
      <c r="BB784" s="44"/>
      <c r="BC784" s="44"/>
      <c r="BD784" s="44"/>
      <c r="BE784" s="44"/>
      <c r="BF784" s="44"/>
      <c r="BG784" s="44"/>
      <c r="BH784" s="44"/>
    </row>
    <row r="785" spans="1:60" ht="35.1" customHeight="1" thickBot="1" x14ac:dyDescent="0.45">
      <c r="A785" s="41">
        <f t="shared" si="167"/>
        <v>783</v>
      </c>
      <c r="B785" s="42">
        <f>Hoja2!B792</f>
        <v>0</v>
      </c>
      <c r="C785" s="14">
        <f>Hoja2!P792</f>
        <v>0</v>
      </c>
      <c r="D785" s="16">
        <f>Hoja2!C792</f>
        <v>0</v>
      </c>
      <c r="E785" s="15">
        <f>Hoja4!J792</f>
        <v>0</v>
      </c>
      <c r="F785" s="15">
        <f>Hoja4!N792</f>
        <v>0</v>
      </c>
      <c r="G785" s="15"/>
      <c r="H785" s="15">
        <f t="shared" si="156"/>
        <v>0</v>
      </c>
      <c r="I785" s="15">
        <f t="shared" si="157"/>
        <v>0</v>
      </c>
      <c r="J785" s="289" t="s">
        <v>209</v>
      </c>
      <c r="K785" s="44"/>
      <c r="L785" s="44"/>
      <c r="M785" s="44"/>
      <c r="N785" s="44"/>
      <c r="O785" s="44"/>
      <c r="P785" s="44"/>
      <c r="Q785" s="44"/>
      <c r="R785" s="44"/>
      <c r="S785" s="262">
        <f t="shared" si="158"/>
        <v>0</v>
      </c>
      <c r="T785" s="266" t="str">
        <f t="shared" si="159"/>
        <v>Economico</v>
      </c>
      <c r="U785">
        <f>VLOOKUP(T785,TABLAS!$J$4:$L$9,3,FALSE)</f>
        <v>1320</v>
      </c>
      <c r="V785">
        <f t="shared" si="168"/>
        <v>2026</v>
      </c>
      <c r="W785" t="str">
        <f>INICIO!$C$28</f>
        <v>2026</v>
      </c>
      <c r="X785" s="268">
        <f t="shared" si="160"/>
        <v>0</v>
      </c>
      <c r="Y785" s="269" t="str">
        <f>IF(X785&lt;TABLAS!$P$18,TABLAS!$Q$18,IF(X785&lt;TABLAS!$P$19,TABLAS!$Q$19,IF(X785&lt;TABLAS!$P$20,TABLAS!$Q$20,IF(X785&lt;TABLAS!$P$21,TABLAS!$Q$21,IF(X785&lt;TABLAS!$P$22,TABLAS!$Q$22,IF(X785&lt;TABLAS!$P$23,TABLAS!$Q$23,IF(X785&lt;TABLAS!$P$24,TABLAS!$Q$24,IF(X785&lt;TABLAS!$P$25,TABLAS!$Q$25,IF(X785&lt;TABLAS!$P$26,TABLAS!$Q$26,IF(X785&lt;TABLAS!$P$27,TABLAS!$Q$27,IF(X785&gt;=TABLAS!$O$28,TABLAS!$Q$28)))))))))))</f>
        <v>0 a 5</v>
      </c>
      <c r="Z785" s="262">
        <f>VLOOKUP(Y785,TABLAS!$J$18:$K$28,2,FALSE)</f>
        <v>1</v>
      </c>
      <c r="AA785" s="274" t="s">
        <v>262</v>
      </c>
      <c r="AB785" s="262">
        <f>VLOOKUP(AA785,TABLAS!$K$34:$L$39,2,FALSE)</f>
        <v>1</v>
      </c>
      <c r="AC785" s="262" t="str">
        <f>INICIO!$C$11</f>
        <v>ZONA 6</v>
      </c>
      <c r="AD785" s="263">
        <f>VLOOKUP(AC785,TABLAS!$V$18:$W$28,2,FALSE)</f>
        <v>1.1000000000000001</v>
      </c>
      <c r="AE785" s="44"/>
      <c r="AF785" s="44"/>
      <c r="AG785" s="279">
        <f t="shared" si="161"/>
        <v>0</v>
      </c>
      <c r="AH785" s="255">
        <f>IF($AG785&lt;TABLAS!$O$4,TABLAS!$P$4,IF($AG785&lt;TABLAS!$O$5,TABLAS!$P$5,IF($AG785&lt;TABLAS!$O$6,TABLAS!$P$6,IF($AG785&gt;TABLAS!$N$7,TABLAS!$P$7))))</f>
        <v>1</v>
      </c>
      <c r="AI785" s="255">
        <f>VLOOKUP($AH785,TABLAS!$P$4:$R$7,3,FALSE)</f>
        <v>3.4999999999999996E-3</v>
      </c>
      <c r="AJ785" s="255">
        <f>VLOOKUP($AH$3,TABLAS!$P$4:$R$7,2,FALSE)</f>
        <v>0</v>
      </c>
      <c r="AK785" s="280">
        <f t="shared" si="162"/>
        <v>-3.4999999999999996E-3</v>
      </c>
      <c r="AL785" s="44"/>
      <c r="AM785" s="44"/>
      <c r="AN785" s="281">
        <f t="shared" si="163"/>
        <v>0</v>
      </c>
      <c r="AO785" s="44"/>
      <c r="AP785" s="235">
        <f t="shared" si="164"/>
        <v>0</v>
      </c>
      <c r="AQ785" s="44"/>
      <c r="AR785" s="282">
        <f t="shared" si="165"/>
        <v>0</v>
      </c>
      <c r="AS785" s="283">
        <f t="shared" si="166"/>
        <v>0</v>
      </c>
      <c r="AT785" s="44"/>
      <c r="AU785" s="44"/>
      <c r="AV785" s="44"/>
      <c r="AW785" s="44"/>
      <c r="AX785" s="44"/>
      <c r="AY785" s="44"/>
      <c r="AZ785" s="44"/>
      <c r="BA785" s="44"/>
      <c r="BB785" s="44"/>
      <c r="BC785" s="44"/>
      <c r="BD785" s="44"/>
      <c r="BE785" s="44"/>
      <c r="BF785" s="44"/>
      <c r="BG785" s="44"/>
      <c r="BH785" s="44"/>
    </row>
    <row r="786" spans="1:60" ht="35.1" customHeight="1" thickBot="1" x14ac:dyDescent="0.45">
      <c r="A786" s="41">
        <f t="shared" si="167"/>
        <v>784</v>
      </c>
      <c r="B786" s="42">
        <f>Hoja2!B793</f>
        <v>0</v>
      </c>
      <c r="C786" s="14">
        <f>Hoja2!P793</f>
        <v>0</v>
      </c>
      <c r="D786" s="16">
        <f>Hoja2!C793</f>
        <v>0</v>
      </c>
      <c r="E786" s="15">
        <f>Hoja4!J793</f>
        <v>0</v>
      </c>
      <c r="F786" s="15">
        <f>Hoja4!N793</f>
        <v>0</v>
      </c>
      <c r="G786" s="15"/>
      <c r="H786" s="15">
        <f t="shared" si="156"/>
        <v>0</v>
      </c>
      <c r="I786" s="15">
        <f t="shared" si="157"/>
        <v>0</v>
      </c>
      <c r="J786" s="289" t="s">
        <v>209</v>
      </c>
      <c r="K786" s="44"/>
      <c r="L786" s="44"/>
      <c r="M786" s="44"/>
      <c r="N786" s="44"/>
      <c r="O786" s="44"/>
      <c r="P786" s="44"/>
      <c r="Q786" s="44"/>
      <c r="R786" s="44"/>
      <c r="S786" s="262">
        <f t="shared" si="158"/>
        <v>0</v>
      </c>
      <c r="T786" s="266" t="str">
        <f t="shared" si="159"/>
        <v>Economico</v>
      </c>
      <c r="U786">
        <f>VLOOKUP(T786,TABLAS!$J$4:$L$9,3,FALSE)</f>
        <v>1320</v>
      </c>
      <c r="V786">
        <f t="shared" si="168"/>
        <v>2026</v>
      </c>
      <c r="W786" t="str">
        <f>INICIO!$C$28</f>
        <v>2026</v>
      </c>
      <c r="X786" s="268">
        <f t="shared" si="160"/>
        <v>0</v>
      </c>
      <c r="Y786" s="269" t="str">
        <f>IF(X786&lt;TABLAS!$P$18,TABLAS!$Q$18,IF(X786&lt;TABLAS!$P$19,TABLAS!$Q$19,IF(X786&lt;TABLAS!$P$20,TABLAS!$Q$20,IF(X786&lt;TABLAS!$P$21,TABLAS!$Q$21,IF(X786&lt;TABLAS!$P$22,TABLAS!$Q$22,IF(X786&lt;TABLAS!$P$23,TABLAS!$Q$23,IF(X786&lt;TABLAS!$P$24,TABLAS!$Q$24,IF(X786&lt;TABLAS!$P$25,TABLAS!$Q$25,IF(X786&lt;TABLAS!$P$26,TABLAS!$Q$26,IF(X786&lt;TABLAS!$P$27,TABLAS!$Q$27,IF(X786&gt;=TABLAS!$O$28,TABLAS!$Q$28)))))))))))</f>
        <v>0 a 5</v>
      </c>
      <c r="Z786" s="262">
        <f>VLOOKUP(Y786,TABLAS!$J$18:$K$28,2,FALSE)</f>
        <v>1</v>
      </c>
      <c r="AA786" s="274" t="s">
        <v>262</v>
      </c>
      <c r="AB786" s="262">
        <f>VLOOKUP(AA786,TABLAS!$K$34:$L$39,2,FALSE)</f>
        <v>1</v>
      </c>
      <c r="AC786" s="262" t="str">
        <f>INICIO!$C$11</f>
        <v>ZONA 6</v>
      </c>
      <c r="AD786" s="263">
        <f>VLOOKUP(AC786,TABLAS!$V$18:$W$28,2,FALSE)</f>
        <v>1.1000000000000001</v>
      </c>
      <c r="AE786" s="44"/>
      <c r="AF786" s="44"/>
      <c r="AG786" s="279">
        <f t="shared" si="161"/>
        <v>0</v>
      </c>
      <c r="AH786" s="255">
        <f>IF($AG786&lt;TABLAS!$O$4,TABLAS!$P$4,IF($AG786&lt;TABLAS!$O$5,TABLAS!$P$5,IF($AG786&lt;TABLAS!$O$6,TABLAS!$P$6,IF($AG786&gt;TABLAS!$N$7,TABLAS!$P$7))))</f>
        <v>1</v>
      </c>
      <c r="AI786" s="255">
        <f>VLOOKUP($AH786,TABLAS!$P$4:$R$7,3,FALSE)</f>
        <v>3.4999999999999996E-3</v>
      </c>
      <c r="AJ786" s="255">
        <f>VLOOKUP($AH$3,TABLAS!$P$4:$R$7,2,FALSE)</f>
        <v>0</v>
      </c>
      <c r="AK786" s="280">
        <f t="shared" si="162"/>
        <v>-3.4999999999999996E-3</v>
      </c>
      <c r="AL786" s="44"/>
      <c r="AM786" s="44"/>
      <c r="AN786" s="281">
        <f t="shared" si="163"/>
        <v>0</v>
      </c>
      <c r="AO786" s="44"/>
      <c r="AP786" s="235">
        <f t="shared" si="164"/>
        <v>0</v>
      </c>
      <c r="AQ786" s="44"/>
      <c r="AR786" s="282">
        <f t="shared" si="165"/>
        <v>0</v>
      </c>
      <c r="AS786" s="283">
        <f t="shared" si="166"/>
        <v>0</v>
      </c>
      <c r="AT786" s="44"/>
      <c r="AU786" s="44"/>
      <c r="AV786" s="44"/>
      <c r="AW786" s="44"/>
      <c r="AX786" s="44"/>
      <c r="AY786" s="44"/>
      <c r="AZ786" s="44"/>
      <c r="BA786" s="44"/>
      <c r="BB786" s="44"/>
      <c r="BC786" s="44"/>
      <c r="BD786" s="44"/>
      <c r="BE786" s="44"/>
      <c r="BF786" s="44"/>
      <c r="BG786" s="44"/>
      <c r="BH786" s="44"/>
    </row>
    <row r="787" spans="1:60" ht="35.1" customHeight="1" thickBot="1" x14ac:dyDescent="0.45">
      <c r="A787" s="22">
        <f t="shared" si="167"/>
        <v>785</v>
      </c>
      <c r="B787" s="43">
        <f>Hoja2!B794</f>
        <v>0</v>
      </c>
      <c r="C787" s="38">
        <f>Hoja2!P794</f>
        <v>0</v>
      </c>
      <c r="D787" s="39">
        <f>Hoja2!C794</f>
        <v>0</v>
      </c>
      <c r="E787" s="40">
        <f>Hoja4!J794</f>
        <v>0</v>
      </c>
      <c r="F787" s="40">
        <f>Hoja4!N794</f>
        <v>0</v>
      </c>
      <c r="G787" s="40"/>
      <c r="H787" s="40">
        <f t="shared" si="156"/>
        <v>0</v>
      </c>
      <c r="I787" s="40">
        <f t="shared" si="157"/>
        <v>0</v>
      </c>
      <c r="J787" s="290" t="s">
        <v>209</v>
      </c>
      <c r="K787" s="44"/>
      <c r="L787" s="44"/>
      <c r="M787" s="44"/>
      <c r="N787" s="44"/>
      <c r="O787" s="44"/>
      <c r="P787" s="44"/>
      <c r="Q787" s="44"/>
      <c r="R787" s="44"/>
      <c r="S787" s="262">
        <f t="shared" si="158"/>
        <v>0</v>
      </c>
      <c r="T787" s="266" t="str">
        <f t="shared" si="159"/>
        <v>Economico</v>
      </c>
      <c r="U787">
        <f>VLOOKUP(T787,TABLAS!$J$4:$L$9,3,FALSE)</f>
        <v>1320</v>
      </c>
      <c r="V787">
        <f t="shared" si="168"/>
        <v>2026</v>
      </c>
      <c r="W787" t="str">
        <f>INICIO!$C$28</f>
        <v>2026</v>
      </c>
      <c r="X787" s="268">
        <f t="shared" si="160"/>
        <v>0</v>
      </c>
      <c r="Y787" s="269" t="str">
        <f>IF(X787&lt;TABLAS!$P$18,TABLAS!$Q$18,IF(X787&lt;TABLAS!$P$19,TABLAS!$Q$19,IF(X787&lt;TABLAS!$P$20,TABLAS!$Q$20,IF(X787&lt;TABLAS!$P$21,TABLAS!$Q$21,IF(X787&lt;TABLAS!$P$22,TABLAS!$Q$22,IF(X787&lt;TABLAS!$P$23,TABLAS!$Q$23,IF(X787&lt;TABLAS!$P$24,TABLAS!$Q$24,IF(X787&lt;TABLAS!$P$25,TABLAS!$Q$25,IF(X787&lt;TABLAS!$P$26,TABLAS!$Q$26,IF(X787&lt;TABLAS!$P$27,TABLAS!$Q$27,IF(X787&gt;=TABLAS!$O$28,TABLAS!$Q$28)))))))))))</f>
        <v>0 a 5</v>
      </c>
      <c r="Z787" s="262">
        <f>VLOOKUP(Y787,TABLAS!$J$18:$K$28,2,FALSE)</f>
        <v>1</v>
      </c>
      <c r="AA787" s="274" t="s">
        <v>262</v>
      </c>
      <c r="AB787" s="262">
        <f>VLOOKUP(AA787,TABLAS!$K$34:$L$39,2,FALSE)</f>
        <v>1</v>
      </c>
      <c r="AC787" s="262" t="str">
        <f>INICIO!$C$11</f>
        <v>ZONA 6</v>
      </c>
      <c r="AD787" s="263">
        <f>VLOOKUP(AC787,TABLAS!$V$18:$W$28,2,FALSE)</f>
        <v>1.1000000000000001</v>
      </c>
      <c r="AE787" s="44"/>
      <c r="AF787" s="44"/>
      <c r="AG787" s="279">
        <f t="shared" si="161"/>
        <v>0</v>
      </c>
      <c r="AH787" s="255">
        <f>IF($AG787&lt;TABLAS!$O$4,TABLAS!$P$4,IF($AG787&lt;TABLAS!$O$5,TABLAS!$P$5,IF($AG787&lt;TABLAS!$O$6,TABLAS!$P$6,IF($AG787&gt;TABLAS!$N$7,TABLAS!$P$7))))</f>
        <v>1</v>
      </c>
      <c r="AI787" s="255">
        <f>VLOOKUP($AH787,TABLAS!$P$4:$R$7,3,FALSE)</f>
        <v>3.4999999999999996E-3</v>
      </c>
      <c r="AJ787" s="255">
        <f>VLOOKUP($AH$3,TABLAS!$P$4:$R$7,2,FALSE)</f>
        <v>0</v>
      </c>
      <c r="AK787" s="280">
        <f t="shared" si="162"/>
        <v>-3.4999999999999996E-3</v>
      </c>
      <c r="AL787" s="44"/>
      <c r="AM787" s="44"/>
      <c r="AN787" s="281">
        <f t="shared" si="163"/>
        <v>0</v>
      </c>
      <c r="AO787" s="44"/>
      <c r="AP787" s="235">
        <f t="shared" si="164"/>
        <v>0</v>
      </c>
      <c r="AQ787" s="44"/>
      <c r="AR787" s="282">
        <f t="shared" si="165"/>
        <v>0</v>
      </c>
      <c r="AS787" s="283">
        <f t="shared" si="166"/>
        <v>0</v>
      </c>
      <c r="AT787" s="44"/>
      <c r="AU787" s="44"/>
      <c r="AV787" s="44"/>
      <c r="AW787" s="44"/>
      <c r="AX787" s="44"/>
      <c r="AY787" s="44"/>
      <c r="AZ787" s="44"/>
      <c r="BA787" s="44"/>
      <c r="BB787" s="44"/>
      <c r="BC787" s="44"/>
      <c r="BD787" s="44"/>
      <c r="BE787" s="44"/>
      <c r="BF787" s="44"/>
      <c r="BG787" s="44"/>
      <c r="BH787" s="44"/>
    </row>
    <row r="788" spans="1:60" ht="35.1" customHeight="1" thickBot="1" x14ac:dyDescent="0.45">
      <c r="A788" s="41">
        <f t="shared" si="167"/>
        <v>786</v>
      </c>
      <c r="B788" s="42">
        <f>Hoja2!B795</f>
        <v>0</v>
      </c>
      <c r="C788" s="14">
        <f>Hoja2!P795</f>
        <v>0</v>
      </c>
      <c r="D788" s="16">
        <f>Hoja2!C795</f>
        <v>0</v>
      </c>
      <c r="E788" s="15">
        <f>Hoja4!J795</f>
        <v>0</v>
      </c>
      <c r="F788" s="15">
        <f>Hoja4!N795</f>
        <v>0</v>
      </c>
      <c r="G788" s="15"/>
      <c r="H788" s="15">
        <f t="shared" si="156"/>
        <v>0</v>
      </c>
      <c r="I788" s="15">
        <f t="shared" si="157"/>
        <v>0</v>
      </c>
      <c r="J788" s="289" t="s">
        <v>209</v>
      </c>
      <c r="K788" s="44"/>
      <c r="L788" s="44"/>
      <c r="M788" s="44"/>
      <c r="N788" s="44"/>
      <c r="O788" s="44"/>
      <c r="P788" s="44"/>
      <c r="Q788" s="44"/>
      <c r="R788" s="44"/>
      <c r="S788" s="262">
        <f t="shared" si="158"/>
        <v>0</v>
      </c>
      <c r="T788" s="266" t="str">
        <f t="shared" si="159"/>
        <v>Economico</v>
      </c>
      <c r="U788">
        <f>VLOOKUP(T788,TABLAS!$J$4:$L$9,3,FALSE)</f>
        <v>1320</v>
      </c>
      <c r="V788">
        <f t="shared" si="168"/>
        <v>2026</v>
      </c>
      <c r="W788" t="str">
        <f>INICIO!$C$28</f>
        <v>2026</v>
      </c>
      <c r="X788" s="268">
        <f t="shared" si="160"/>
        <v>0</v>
      </c>
      <c r="Y788" s="269" t="str">
        <f>IF(X788&lt;TABLAS!$P$18,TABLAS!$Q$18,IF(X788&lt;TABLAS!$P$19,TABLAS!$Q$19,IF(X788&lt;TABLAS!$P$20,TABLAS!$Q$20,IF(X788&lt;TABLAS!$P$21,TABLAS!$Q$21,IF(X788&lt;TABLAS!$P$22,TABLAS!$Q$22,IF(X788&lt;TABLAS!$P$23,TABLAS!$Q$23,IF(X788&lt;TABLAS!$P$24,TABLAS!$Q$24,IF(X788&lt;TABLAS!$P$25,TABLAS!$Q$25,IF(X788&lt;TABLAS!$P$26,TABLAS!$Q$26,IF(X788&lt;TABLAS!$P$27,TABLAS!$Q$27,IF(X788&gt;=TABLAS!$O$28,TABLAS!$Q$28)))))))))))</f>
        <v>0 a 5</v>
      </c>
      <c r="Z788" s="262">
        <f>VLOOKUP(Y788,TABLAS!$J$18:$K$28,2,FALSE)</f>
        <v>1</v>
      </c>
      <c r="AA788" s="274" t="s">
        <v>262</v>
      </c>
      <c r="AB788" s="262">
        <f>VLOOKUP(AA788,TABLAS!$K$34:$L$39,2,FALSE)</f>
        <v>1</v>
      </c>
      <c r="AC788" s="262" t="str">
        <f>INICIO!$C$11</f>
        <v>ZONA 6</v>
      </c>
      <c r="AD788" s="263">
        <f>VLOOKUP(AC788,TABLAS!$V$18:$W$28,2,FALSE)</f>
        <v>1.1000000000000001</v>
      </c>
      <c r="AE788" s="44"/>
      <c r="AF788" s="44"/>
      <c r="AG788" s="279">
        <f t="shared" si="161"/>
        <v>0</v>
      </c>
      <c r="AH788" s="255">
        <f>IF($AG788&lt;TABLAS!$O$4,TABLAS!$P$4,IF($AG788&lt;TABLAS!$O$5,TABLAS!$P$5,IF($AG788&lt;TABLAS!$O$6,TABLAS!$P$6,IF($AG788&gt;TABLAS!$N$7,TABLAS!$P$7))))</f>
        <v>1</v>
      </c>
      <c r="AI788" s="255">
        <f>VLOOKUP($AH788,TABLAS!$P$4:$R$7,3,FALSE)</f>
        <v>3.4999999999999996E-3</v>
      </c>
      <c r="AJ788" s="255">
        <f>VLOOKUP($AH$3,TABLAS!$P$4:$R$7,2,FALSE)</f>
        <v>0</v>
      </c>
      <c r="AK788" s="280">
        <f t="shared" si="162"/>
        <v>-3.4999999999999996E-3</v>
      </c>
      <c r="AL788" s="44"/>
      <c r="AM788" s="44"/>
      <c r="AN788" s="281">
        <f t="shared" si="163"/>
        <v>0</v>
      </c>
      <c r="AO788" s="44"/>
      <c r="AP788" s="235">
        <f t="shared" si="164"/>
        <v>0</v>
      </c>
      <c r="AQ788" s="44"/>
      <c r="AR788" s="282">
        <f t="shared" si="165"/>
        <v>0</v>
      </c>
      <c r="AS788" s="283">
        <f t="shared" si="166"/>
        <v>0</v>
      </c>
      <c r="AT788" s="44"/>
      <c r="AU788" s="44"/>
      <c r="AV788" s="44"/>
      <c r="AW788" s="44"/>
      <c r="AX788" s="44"/>
      <c r="AY788" s="44"/>
      <c r="AZ788" s="44"/>
      <c r="BA788" s="44"/>
      <c r="BB788" s="44"/>
      <c r="BC788" s="44"/>
      <c r="BD788" s="44"/>
      <c r="BE788" s="44"/>
      <c r="BF788" s="44"/>
      <c r="BG788" s="44"/>
      <c r="BH788" s="44"/>
    </row>
    <row r="789" spans="1:60" ht="35.1" customHeight="1" thickBot="1" x14ac:dyDescent="0.45">
      <c r="A789" s="41">
        <f t="shared" si="167"/>
        <v>787</v>
      </c>
      <c r="B789" s="42">
        <f>Hoja2!B796</f>
        <v>0</v>
      </c>
      <c r="C789" s="14">
        <f>Hoja2!P796</f>
        <v>0</v>
      </c>
      <c r="D789" s="16">
        <f>Hoja2!C796</f>
        <v>0</v>
      </c>
      <c r="E789" s="15">
        <f>Hoja4!J796</f>
        <v>0</v>
      </c>
      <c r="F789" s="15">
        <f>Hoja4!N796</f>
        <v>0</v>
      </c>
      <c r="G789" s="15"/>
      <c r="H789" s="15">
        <f t="shared" si="156"/>
        <v>0</v>
      </c>
      <c r="I789" s="15">
        <f t="shared" si="157"/>
        <v>0</v>
      </c>
      <c r="J789" s="289" t="s">
        <v>209</v>
      </c>
      <c r="K789" s="44"/>
      <c r="L789" s="44"/>
      <c r="M789" s="44"/>
      <c r="N789" s="44"/>
      <c r="O789" s="44"/>
      <c r="P789" s="44"/>
      <c r="Q789" s="44"/>
      <c r="R789" s="44"/>
      <c r="S789" s="262">
        <f t="shared" si="158"/>
        <v>0</v>
      </c>
      <c r="T789" s="266" t="str">
        <f t="shared" si="159"/>
        <v>Economico</v>
      </c>
      <c r="U789">
        <f>VLOOKUP(T789,TABLAS!$J$4:$L$9,3,FALSE)</f>
        <v>1320</v>
      </c>
      <c r="V789">
        <f t="shared" si="168"/>
        <v>2026</v>
      </c>
      <c r="W789" t="str">
        <f>INICIO!$C$28</f>
        <v>2026</v>
      </c>
      <c r="X789" s="268">
        <f t="shared" si="160"/>
        <v>0</v>
      </c>
      <c r="Y789" s="269" t="str">
        <f>IF(X789&lt;TABLAS!$P$18,TABLAS!$Q$18,IF(X789&lt;TABLAS!$P$19,TABLAS!$Q$19,IF(X789&lt;TABLAS!$P$20,TABLAS!$Q$20,IF(X789&lt;TABLAS!$P$21,TABLAS!$Q$21,IF(X789&lt;TABLAS!$P$22,TABLAS!$Q$22,IF(X789&lt;TABLAS!$P$23,TABLAS!$Q$23,IF(X789&lt;TABLAS!$P$24,TABLAS!$Q$24,IF(X789&lt;TABLAS!$P$25,TABLAS!$Q$25,IF(X789&lt;TABLAS!$P$26,TABLAS!$Q$26,IF(X789&lt;TABLAS!$P$27,TABLAS!$Q$27,IF(X789&gt;=TABLAS!$O$28,TABLAS!$Q$28)))))))))))</f>
        <v>0 a 5</v>
      </c>
      <c r="Z789" s="262">
        <f>VLOOKUP(Y789,TABLAS!$J$18:$K$28,2,FALSE)</f>
        <v>1</v>
      </c>
      <c r="AA789" s="274" t="s">
        <v>262</v>
      </c>
      <c r="AB789" s="262">
        <f>VLOOKUP(AA789,TABLAS!$K$34:$L$39,2,FALSE)</f>
        <v>1</v>
      </c>
      <c r="AC789" s="262" t="str">
        <f>INICIO!$C$11</f>
        <v>ZONA 6</v>
      </c>
      <c r="AD789" s="263">
        <f>VLOOKUP(AC789,TABLAS!$V$18:$W$28,2,FALSE)</f>
        <v>1.1000000000000001</v>
      </c>
      <c r="AE789" s="44"/>
      <c r="AF789" s="44"/>
      <c r="AG789" s="279">
        <f t="shared" si="161"/>
        <v>0</v>
      </c>
      <c r="AH789" s="255">
        <f>IF($AG789&lt;TABLAS!$O$4,TABLAS!$P$4,IF($AG789&lt;TABLAS!$O$5,TABLAS!$P$5,IF($AG789&lt;TABLAS!$O$6,TABLAS!$P$6,IF($AG789&gt;TABLAS!$N$7,TABLAS!$P$7))))</f>
        <v>1</v>
      </c>
      <c r="AI789" s="255">
        <f>VLOOKUP($AH789,TABLAS!$P$4:$R$7,3,FALSE)</f>
        <v>3.4999999999999996E-3</v>
      </c>
      <c r="AJ789" s="255">
        <f>VLOOKUP($AH$3,TABLAS!$P$4:$R$7,2,FALSE)</f>
        <v>0</v>
      </c>
      <c r="AK789" s="280">
        <f t="shared" si="162"/>
        <v>-3.4999999999999996E-3</v>
      </c>
      <c r="AL789" s="44"/>
      <c r="AM789" s="44"/>
      <c r="AN789" s="281">
        <f t="shared" si="163"/>
        <v>0</v>
      </c>
      <c r="AO789" s="44"/>
      <c r="AP789" s="235">
        <f t="shared" si="164"/>
        <v>0</v>
      </c>
      <c r="AQ789" s="44"/>
      <c r="AR789" s="282">
        <f t="shared" si="165"/>
        <v>0</v>
      </c>
      <c r="AS789" s="283">
        <f t="shared" si="166"/>
        <v>0</v>
      </c>
      <c r="AT789" s="44"/>
      <c r="AU789" s="44"/>
      <c r="AV789" s="44"/>
      <c r="AW789" s="44"/>
      <c r="AX789" s="44"/>
      <c r="AY789" s="44"/>
      <c r="AZ789" s="44"/>
      <c r="BA789" s="44"/>
      <c r="BB789" s="44"/>
      <c r="BC789" s="44"/>
      <c r="BD789" s="44"/>
      <c r="BE789" s="44"/>
      <c r="BF789" s="44"/>
      <c r="BG789" s="44"/>
      <c r="BH789" s="44"/>
    </row>
    <row r="790" spans="1:60" ht="35.1" customHeight="1" thickBot="1" x14ac:dyDescent="0.45">
      <c r="A790" s="41">
        <f t="shared" si="167"/>
        <v>788</v>
      </c>
      <c r="B790" s="42">
        <f>Hoja2!B797</f>
        <v>0</v>
      </c>
      <c r="C790" s="14">
        <f>Hoja2!P797</f>
        <v>0</v>
      </c>
      <c r="D790" s="16">
        <f>Hoja2!C797</f>
        <v>0</v>
      </c>
      <c r="E790" s="15">
        <f>Hoja4!J797</f>
        <v>0</v>
      </c>
      <c r="F790" s="15">
        <f>Hoja4!N797</f>
        <v>0</v>
      </c>
      <c r="G790" s="15"/>
      <c r="H790" s="15">
        <f t="shared" si="156"/>
        <v>0</v>
      </c>
      <c r="I790" s="15">
        <f t="shared" si="157"/>
        <v>0</v>
      </c>
      <c r="J790" s="289" t="s">
        <v>209</v>
      </c>
      <c r="K790" s="44"/>
      <c r="L790" s="44"/>
      <c r="M790" s="44"/>
      <c r="N790" s="44"/>
      <c r="O790" s="44"/>
      <c r="P790" s="44"/>
      <c r="Q790" s="44"/>
      <c r="R790" s="44"/>
      <c r="S790" s="262">
        <f t="shared" si="158"/>
        <v>0</v>
      </c>
      <c r="T790" s="266" t="str">
        <f t="shared" si="159"/>
        <v>Economico</v>
      </c>
      <c r="U790">
        <f>VLOOKUP(T790,TABLAS!$J$4:$L$9,3,FALSE)</f>
        <v>1320</v>
      </c>
      <c r="V790">
        <f t="shared" si="168"/>
        <v>2026</v>
      </c>
      <c r="W790" t="str">
        <f>INICIO!$C$28</f>
        <v>2026</v>
      </c>
      <c r="X790" s="268">
        <f t="shared" si="160"/>
        <v>0</v>
      </c>
      <c r="Y790" s="269" t="str">
        <f>IF(X790&lt;TABLAS!$P$18,TABLAS!$Q$18,IF(X790&lt;TABLAS!$P$19,TABLAS!$Q$19,IF(X790&lt;TABLAS!$P$20,TABLAS!$Q$20,IF(X790&lt;TABLAS!$P$21,TABLAS!$Q$21,IF(X790&lt;TABLAS!$P$22,TABLAS!$Q$22,IF(X790&lt;TABLAS!$P$23,TABLAS!$Q$23,IF(X790&lt;TABLAS!$P$24,TABLAS!$Q$24,IF(X790&lt;TABLAS!$P$25,TABLAS!$Q$25,IF(X790&lt;TABLAS!$P$26,TABLAS!$Q$26,IF(X790&lt;TABLAS!$P$27,TABLAS!$Q$27,IF(X790&gt;=TABLAS!$O$28,TABLAS!$Q$28)))))))))))</f>
        <v>0 a 5</v>
      </c>
      <c r="Z790" s="262">
        <f>VLOOKUP(Y790,TABLAS!$J$18:$K$28,2,FALSE)</f>
        <v>1</v>
      </c>
      <c r="AA790" s="274" t="s">
        <v>262</v>
      </c>
      <c r="AB790" s="262">
        <f>VLOOKUP(AA790,TABLAS!$K$34:$L$39,2,FALSE)</f>
        <v>1</v>
      </c>
      <c r="AC790" s="262" t="str">
        <f>INICIO!$C$11</f>
        <v>ZONA 6</v>
      </c>
      <c r="AD790" s="263">
        <f>VLOOKUP(AC790,TABLAS!$V$18:$W$28,2,FALSE)</f>
        <v>1.1000000000000001</v>
      </c>
      <c r="AE790" s="44"/>
      <c r="AF790" s="44"/>
      <c r="AG790" s="279">
        <f t="shared" si="161"/>
        <v>0</v>
      </c>
      <c r="AH790" s="255">
        <f>IF($AG790&lt;TABLAS!$O$4,TABLAS!$P$4,IF($AG790&lt;TABLAS!$O$5,TABLAS!$P$5,IF($AG790&lt;TABLAS!$O$6,TABLAS!$P$6,IF($AG790&gt;TABLAS!$N$7,TABLAS!$P$7))))</f>
        <v>1</v>
      </c>
      <c r="AI790" s="255">
        <f>VLOOKUP($AH790,TABLAS!$P$4:$R$7,3,FALSE)</f>
        <v>3.4999999999999996E-3</v>
      </c>
      <c r="AJ790" s="255">
        <f>VLOOKUP($AH$3,TABLAS!$P$4:$R$7,2,FALSE)</f>
        <v>0</v>
      </c>
      <c r="AK790" s="280">
        <f t="shared" si="162"/>
        <v>-3.4999999999999996E-3</v>
      </c>
      <c r="AL790" s="44"/>
      <c r="AM790" s="44"/>
      <c r="AN790" s="281">
        <f t="shared" si="163"/>
        <v>0</v>
      </c>
      <c r="AO790" s="44"/>
      <c r="AP790" s="235">
        <f t="shared" si="164"/>
        <v>0</v>
      </c>
      <c r="AQ790" s="44"/>
      <c r="AR790" s="282">
        <f t="shared" si="165"/>
        <v>0</v>
      </c>
      <c r="AS790" s="283">
        <f t="shared" si="166"/>
        <v>0</v>
      </c>
      <c r="AT790" s="44"/>
      <c r="AU790" s="44"/>
      <c r="AV790" s="44"/>
      <c r="AW790" s="44"/>
      <c r="AX790" s="44"/>
      <c r="AY790" s="44"/>
      <c r="AZ790" s="44"/>
      <c r="BA790" s="44"/>
      <c r="BB790" s="44"/>
      <c r="BC790" s="44"/>
      <c r="BD790" s="44"/>
      <c r="BE790" s="44"/>
      <c r="BF790" s="44"/>
      <c r="BG790" s="44"/>
      <c r="BH790" s="44"/>
    </row>
    <row r="791" spans="1:60" ht="35.1" customHeight="1" thickBot="1" x14ac:dyDescent="0.45">
      <c r="A791" s="41">
        <f t="shared" si="167"/>
        <v>789</v>
      </c>
      <c r="B791" s="42">
        <f>Hoja2!B798</f>
        <v>0</v>
      </c>
      <c r="C791" s="14">
        <f>Hoja2!P798</f>
        <v>0</v>
      </c>
      <c r="D791" s="16">
        <f>Hoja2!C798</f>
        <v>0</v>
      </c>
      <c r="E791" s="15">
        <f>Hoja4!J798</f>
        <v>0</v>
      </c>
      <c r="F791" s="15">
        <f>Hoja4!N798</f>
        <v>0</v>
      </c>
      <c r="G791" s="15"/>
      <c r="H791" s="15">
        <f t="shared" si="156"/>
        <v>0</v>
      </c>
      <c r="I791" s="15">
        <f t="shared" si="157"/>
        <v>0</v>
      </c>
      <c r="J791" s="289" t="s">
        <v>209</v>
      </c>
      <c r="K791" s="44"/>
      <c r="L791" s="44"/>
      <c r="M791" s="44"/>
      <c r="N791" s="44"/>
      <c r="O791" s="44"/>
      <c r="P791" s="44"/>
      <c r="Q791" s="44"/>
      <c r="R791" s="44"/>
      <c r="S791" s="262">
        <f t="shared" si="158"/>
        <v>0</v>
      </c>
      <c r="T791" s="266" t="str">
        <f t="shared" si="159"/>
        <v>Economico</v>
      </c>
      <c r="U791">
        <f>VLOOKUP(T791,TABLAS!$J$4:$L$9,3,FALSE)</f>
        <v>1320</v>
      </c>
      <c r="V791">
        <f t="shared" si="168"/>
        <v>2026</v>
      </c>
      <c r="W791" t="str">
        <f>INICIO!$C$28</f>
        <v>2026</v>
      </c>
      <c r="X791" s="268">
        <f t="shared" si="160"/>
        <v>0</v>
      </c>
      <c r="Y791" s="269" t="str">
        <f>IF(X791&lt;TABLAS!$P$18,TABLAS!$Q$18,IF(X791&lt;TABLAS!$P$19,TABLAS!$Q$19,IF(X791&lt;TABLAS!$P$20,TABLAS!$Q$20,IF(X791&lt;TABLAS!$P$21,TABLAS!$Q$21,IF(X791&lt;TABLAS!$P$22,TABLAS!$Q$22,IF(X791&lt;TABLAS!$P$23,TABLAS!$Q$23,IF(X791&lt;TABLAS!$P$24,TABLAS!$Q$24,IF(X791&lt;TABLAS!$P$25,TABLAS!$Q$25,IF(X791&lt;TABLAS!$P$26,TABLAS!$Q$26,IF(X791&lt;TABLAS!$P$27,TABLAS!$Q$27,IF(X791&gt;=TABLAS!$O$28,TABLAS!$Q$28)))))))))))</f>
        <v>0 a 5</v>
      </c>
      <c r="Z791" s="262">
        <f>VLOOKUP(Y791,TABLAS!$J$18:$K$28,2,FALSE)</f>
        <v>1</v>
      </c>
      <c r="AA791" s="274" t="s">
        <v>262</v>
      </c>
      <c r="AB791" s="262">
        <f>VLOOKUP(AA791,TABLAS!$K$34:$L$39,2,FALSE)</f>
        <v>1</v>
      </c>
      <c r="AC791" s="262" t="str">
        <f>INICIO!$C$11</f>
        <v>ZONA 6</v>
      </c>
      <c r="AD791" s="263">
        <f>VLOOKUP(AC791,TABLAS!$V$18:$W$28,2,FALSE)</f>
        <v>1.1000000000000001</v>
      </c>
      <c r="AE791" s="44"/>
      <c r="AF791" s="44"/>
      <c r="AG791" s="279">
        <f t="shared" si="161"/>
        <v>0</v>
      </c>
      <c r="AH791" s="255">
        <f>IF($AG791&lt;TABLAS!$O$4,TABLAS!$P$4,IF($AG791&lt;TABLAS!$O$5,TABLAS!$P$5,IF($AG791&lt;TABLAS!$O$6,TABLAS!$P$6,IF($AG791&gt;TABLAS!$N$7,TABLAS!$P$7))))</f>
        <v>1</v>
      </c>
      <c r="AI791" s="255">
        <f>VLOOKUP($AH791,TABLAS!$P$4:$R$7,3,FALSE)</f>
        <v>3.4999999999999996E-3</v>
      </c>
      <c r="AJ791" s="255">
        <f>VLOOKUP($AH$3,TABLAS!$P$4:$R$7,2,FALSE)</f>
        <v>0</v>
      </c>
      <c r="AK791" s="280">
        <f t="shared" si="162"/>
        <v>-3.4999999999999996E-3</v>
      </c>
      <c r="AL791" s="44"/>
      <c r="AM791" s="44"/>
      <c r="AN791" s="281">
        <f t="shared" si="163"/>
        <v>0</v>
      </c>
      <c r="AO791" s="44"/>
      <c r="AP791" s="235">
        <f t="shared" si="164"/>
        <v>0</v>
      </c>
      <c r="AQ791" s="44"/>
      <c r="AR791" s="282">
        <f t="shared" si="165"/>
        <v>0</v>
      </c>
      <c r="AS791" s="283">
        <f t="shared" si="166"/>
        <v>0</v>
      </c>
      <c r="AT791" s="44"/>
      <c r="AU791" s="44"/>
      <c r="AV791" s="44"/>
      <c r="AW791" s="44"/>
      <c r="AX791" s="44"/>
      <c r="AY791" s="44"/>
      <c r="AZ791" s="44"/>
      <c r="BA791" s="44"/>
      <c r="BB791" s="44"/>
      <c r="BC791" s="44"/>
      <c r="BD791" s="44"/>
      <c r="BE791" s="44"/>
      <c r="BF791" s="44"/>
      <c r="BG791" s="44"/>
      <c r="BH791" s="44"/>
    </row>
    <row r="792" spans="1:60" ht="35.1" customHeight="1" thickBot="1" x14ac:dyDescent="0.45">
      <c r="A792" s="22">
        <f t="shared" si="167"/>
        <v>790</v>
      </c>
      <c r="B792" s="43">
        <f>Hoja2!B799</f>
        <v>0</v>
      </c>
      <c r="C792" s="38">
        <f>Hoja2!P799</f>
        <v>0</v>
      </c>
      <c r="D792" s="39">
        <f>Hoja2!C799</f>
        <v>0</v>
      </c>
      <c r="E792" s="40">
        <f>Hoja4!J799</f>
        <v>0</v>
      </c>
      <c r="F792" s="40">
        <f>Hoja4!N799</f>
        <v>0</v>
      </c>
      <c r="G792" s="40"/>
      <c r="H792" s="40">
        <f t="shared" si="156"/>
        <v>0</v>
      </c>
      <c r="I792" s="40">
        <f t="shared" si="157"/>
        <v>0</v>
      </c>
      <c r="J792" s="290" t="s">
        <v>209</v>
      </c>
      <c r="K792" s="44"/>
      <c r="L792" s="44"/>
      <c r="M792" s="44"/>
      <c r="N792" s="44"/>
      <c r="O792" s="44"/>
      <c r="P792" s="44"/>
      <c r="Q792" s="44"/>
      <c r="R792" s="44"/>
      <c r="S792" s="262">
        <f t="shared" si="158"/>
        <v>0</v>
      </c>
      <c r="T792" s="266" t="str">
        <f t="shared" si="159"/>
        <v>Economico</v>
      </c>
      <c r="U792">
        <f>VLOOKUP(T792,TABLAS!$J$4:$L$9,3,FALSE)</f>
        <v>1320</v>
      </c>
      <c r="V792">
        <f t="shared" si="168"/>
        <v>2026</v>
      </c>
      <c r="W792" t="str">
        <f>INICIO!$C$28</f>
        <v>2026</v>
      </c>
      <c r="X792" s="268">
        <f t="shared" si="160"/>
        <v>0</v>
      </c>
      <c r="Y792" s="269" t="str">
        <f>IF(X792&lt;TABLAS!$P$18,TABLAS!$Q$18,IF(X792&lt;TABLAS!$P$19,TABLAS!$Q$19,IF(X792&lt;TABLAS!$P$20,TABLAS!$Q$20,IF(X792&lt;TABLAS!$P$21,TABLAS!$Q$21,IF(X792&lt;TABLAS!$P$22,TABLAS!$Q$22,IF(X792&lt;TABLAS!$P$23,TABLAS!$Q$23,IF(X792&lt;TABLAS!$P$24,TABLAS!$Q$24,IF(X792&lt;TABLAS!$P$25,TABLAS!$Q$25,IF(X792&lt;TABLAS!$P$26,TABLAS!$Q$26,IF(X792&lt;TABLAS!$P$27,TABLAS!$Q$27,IF(X792&gt;=TABLAS!$O$28,TABLAS!$Q$28)))))))))))</f>
        <v>0 a 5</v>
      </c>
      <c r="Z792" s="262">
        <f>VLOOKUP(Y792,TABLAS!$J$18:$K$28,2,FALSE)</f>
        <v>1</v>
      </c>
      <c r="AA792" s="274" t="s">
        <v>262</v>
      </c>
      <c r="AB792" s="262">
        <f>VLOOKUP(AA792,TABLAS!$K$34:$L$39,2,FALSE)</f>
        <v>1</v>
      </c>
      <c r="AC792" s="262" t="str">
        <f>INICIO!$C$11</f>
        <v>ZONA 6</v>
      </c>
      <c r="AD792" s="263">
        <f>VLOOKUP(AC792,TABLAS!$V$18:$W$28,2,FALSE)</f>
        <v>1.1000000000000001</v>
      </c>
      <c r="AE792" s="44"/>
      <c r="AF792" s="44"/>
      <c r="AG792" s="279">
        <f t="shared" si="161"/>
        <v>0</v>
      </c>
      <c r="AH792" s="255">
        <f>IF($AG792&lt;TABLAS!$O$4,TABLAS!$P$4,IF($AG792&lt;TABLAS!$O$5,TABLAS!$P$5,IF($AG792&lt;TABLAS!$O$6,TABLAS!$P$6,IF($AG792&gt;TABLAS!$N$7,TABLAS!$P$7))))</f>
        <v>1</v>
      </c>
      <c r="AI792" s="255">
        <f>VLOOKUP($AH792,TABLAS!$P$4:$R$7,3,FALSE)</f>
        <v>3.4999999999999996E-3</v>
      </c>
      <c r="AJ792" s="255">
        <f>VLOOKUP($AH$3,TABLAS!$P$4:$R$7,2,FALSE)</f>
        <v>0</v>
      </c>
      <c r="AK792" s="280">
        <f t="shared" si="162"/>
        <v>-3.4999999999999996E-3</v>
      </c>
      <c r="AL792" s="44"/>
      <c r="AM792" s="44"/>
      <c r="AN792" s="281">
        <f t="shared" si="163"/>
        <v>0</v>
      </c>
      <c r="AO792" s="44"/>
      <c r="AP792" s="235">
        <f t="shared" si="164"/>
        <v>0</v>
      </c>
      <c r="AQ792" s="44"/>
      <c r="AR792" s="282">
        <f t="shared" si="165"/>
        <v>0</v>
      </c>
      <c r="AS792" s="283">
        <f t="shared" si="166"/>
        <v>0</v>
      </c>
      <c r="AT792" s="44"/>
      <c r="AU792" s="44"/>
      <c r="AV792" s="44"/>
      <c r="AW792" s="44"/>
      <c r="AX792" s="44"/>
      <c r="AY792" s="44"/>
      <c r="AZ792" s="44"/>
      <c r="BA792" s="44"/>
      <c r="BB792" s="44"/>
      <c r="BC792" s="44"/>
      <c r="BD792" s="44"/>
      <c r="BE792" s="44"/>
      <c r="BF792" s="44"/>
      <c r="BG792" s="44"/>
      <c r="BH792" s="44"/>
    </row>
    <row r="793" spans="1:60" ht="35.1" customHeight="1" thickBot="1" x14ac:dyDescent="0.45">
      <c r="A793" s="41">
        <f t="shared" si="167"/>
        <v>791</v>
      </c>
      <c r="B793" s="42">
        <f>Hoja2!B800</f>
        <v>0</v>
      </c>
      <c r="C793" s="14">
        <f>Hoja2!P800</f>
        <v>0</v>
      </c>
      <c r="D793" s="16">
        <f>Hoja2!C800</f>
        <v>0</v>
      </c>
      <c r="E793" s="15">
        <f>Hoja4!J800</f>
        <v>0</v>
      </c>
      <c r="F793" s="15">
        <f>Hoja4!N800</f>
        <v>0</v>
      </c>
      <c r="G793" s="15"/>
      <c r="H793" s="15">
        <f t="shared" si="156"/>
        <v>0</v>
      </c>
      <c r="I793" s="15">
        <f t="shared" si="157"/>
        <v>0</v>
      </c>
      <c r="J793" s="289" t="s">
        <v>209</v>
      </c>
      <c r="K793" s="44"/>
      <c r="L793" s="44"/>
      <c r="M793" s="44"/>
      <c r="N793" s="44"/>
      <c r="O793" s="44"/>
      <c r="P793" s="44"/>
      <c r="Q793" s="44"/>
      <c r="R793" s="44"/>
      <c r="S793" s="262">
        <f t="shared" si="158"/>
        <v>0</v>
      </c>
      <c r="T793" s="266" t="str">
        <f t="shared" si="159"/>
        <v>Economico</v>
      </c>
      <c r="U793">
        <f>VLOOKUP(T793,TABLAS!$J$4:$L$9,3,FALSE)</f>
        <v>1320</v>
      </c>
      <c r="V793">
        <f t="shared" si="168"/>
        <v>2026</v>
      </c>
      <c r="W793" t="str">
        <f>INICIO!$C$28</f>
        <v>2026</v>
      </c>
      <c r="X793" s="268">
        <f t="shared" si="160"/>
        <v>0</v>
      </c>
      <c r="Y793" s="269" t="str">
        <f>IF(X793&lt;TABLAS!$P$18,TABLAS!$Q$18,IF(X793&lt;TABLAS!$P$19,TABLAS!$Q$19,IF(X793&lt;TABLAS!$P$20,TABLAS!$Q$20,IF(X793&lt;TABLAS!$P$21,TABLAS!$Q$21,IF(X793&lt;TABLAS!$P$22,TABLAS!$Q$22,IF(X793&lt;TABLAS!$P$23,TABLAS!$Q$23,IF(X793&lt;TABLAS!$P$24,TABLAS!$Q$24,IF(X793&lt;TABLAS!$P$25,TABLAS!$Q$25,IF(X793&lt;TABLAS!$P$26,TABLAS!$Q$26,IF(X793&lt;TABLAS!$P$27,TABLAS!$Q$27,IF(X793&gt;=TABLAS!$O$28,TABLAS!$Q$28)))))))))))</f>
        <v>0 a 5</v>
      </c>
      <c r="Z793" s="262">
        <f>VLOOKUP(Y793,TABLAS!$J$18:$K$28,2,FALSE)</f>
        <v>1</v>
      </c>
      <c r="AA793" s="274" t="s">
        <v>262</v>
      </c>
      <c r="AB793" s="262">
        <f>VLOOKUP(AA793,TABLAS!$K$34:$L$39,2,FALSE)</f>
        <v>1</v>
      </c>
      <c r="AC793" s="262" t="str">
        <f>INICIO!$C$11</f>
        <v>ZONA 6</v>
      </c>
      <c r="AD793" s="263">
        <f>VLOOKUP(AC793,TABLAS!$V$18:$W$28,2,FALSE)</f>
        <v>1.1000000000000001</v>
      </c>
      <c r="AE793" s="44"/>
      <c r="AF793" s="44"/>
      <c r="AG793" s="279">
        <f t="shared" si="161"/>
        <v>0</v>
      </c>
      <c r="AH793" s="255">
        <f>IF($AG793&lt;TABLAS!$O$4,TABLAS!$P$4,IF($AG793&lt;TABLAS!$O$5,TABLAS!$P$5,IF($AG793&lt;TABLAS!$O$6,TABLAS!$P$6,IF($AG793&gt;TABLAS!$N$7,TABLAS!$P$7))))</f>
        <v>1</v>
      </c>
      <c r="AI793" s="255">
        <f>VLOOKUP($AH793,TABLAS!$P$4:$R$7,3,FALSE)</f>
        <v>3.4999999999999996E-3</v>
      </c>
      <c r="AJ793" s="255">
        <f>VLOOKUP($AH$3,TABLAS!$P$4:$R$7,2,FALSE)</f>
        <v>0</v>
      </c>
      <c r="AK793" s="280">
        <f t="shared" si="162"/>
        <v>-3.4999999999999996E-3</v>
      </c>
      <c r="AL793" s="44"/>
      <c r="AM793" s="44"/>
      <c r="AN793" s="281">
        <f t="shared" si="163"/>
        <v>0</v>
      </c>
      <c r="AO793" s="44"/>
      <c r="AP793" s="235">
        <f t="shared" si="164"/>
        <v>0</v>
      </c>
      <c r="AQ793" s="44"/>
      <c r="AR793" s="282">
        <f t="shared" si="165"/>
        <v>0</v>
      </c>
      <c r="AS793" s="283">
        <f t="shared" si="166"/>
        <v>0</v>
      </c>
      <c r="AT793" s="44"/>
      <c r="AU793" s="44"/>
      <c r="AV793" s="44"/>
      <c r="AW793" s="44"/>
      <c r="AX793" s="44"/>
      <c r="AY793" s="44"/>
      <c r="AZ793" s="44"/>
      <c r="BA793" s="44"/>
      <c r="BB793" s="44"/>
      <c r="BC793" s="44"/>
      <c r="BD793" s="44"/>
      <c r="BE793" s="44"/>
      <c r="BF793" s="44"/>
      <c r="BG793" s="44"/>
      <c r="BH793" s="44"/>
    </row>
    <row r="794" spans="1:60" ht="35.1" customHeight="1" thickBot="1" x14ac:dyDescent="0.45">
      <c r="A794" s="41">
        <f t="shared" si="167"/>
        <v>792</v>
      </c>
      <c r="B794" s="42">
        <f>Hoja2!B801</f>
        <v>0</v>
      </c>
      <c r="C794" s="14">
        <f>Hoja2!P801</f>
        <v>0</v>
      </c>
      <c r="D794" s="16">
        <f>Hoja2!C801</f>
        <v>0</v>
      </c>
      <c r="E794" s="15">
        <f>Hoja4!J801</f>
        <v>0</v>
      </c>
      <c r="F794" s="15">
        <f>Hoja4!N801</f>
        <v>0</v>
      </c>
      <c r="G794" s="15"/>
      <c r="H794" s="15">
        <f t="shared" si="156"/>
        <v>0</v>
      </c>
      <c r="I794" s="15">
        <f t="shared" si="157"/>
        <v>0</v>
      </c>
      <c r="J794" s="289" t="s">
        <v>209</v>
      </c>
      <c r="K794" s="44"/>
      <c r="L794" s="44"/>
      <c r="M794" s="44"/>
      <c r="N794" s="44"/>
      <c r="O794" s="44"/>
      <c r="P794" s="44"/>
      <c r="Q794" s="44"/>
      <c r="R794" s="44"/>
      <c r="S794" s="262">
        <f t="shared" si="158"/>
        <v>0</v>
      </c>
      <c r="T794" s="266" t="str">
        <f t="shared" si="159"/>
        <v>Economico</v>
      </c>
      <c r="U794">
        <f>VLOOKUP(T794,TABLAS!$J$4:$L$9,3,FALSE)</f>
        <v>1320</v>
      </c>
      <c r="V794">
        <f t="shared" si="168"/>
        <v>2026</v>
      </c>
      <c r="W794" t="str">
        <f>INICIO!$C$28</f>
        <v>2026</v>
      </c>
      <c r="X794" s="268">
        <f t="shared" si="160"/>
        <v>0</v>
      </c>
      <c r="Y794" s="269" t="str">
        <f>IF(X794&lt;TABLAS!$P$18,TABLAS!$Q$18,IF(X794&lt;TABLAS!$P$19,TABLAS!$Q$19,IF(X794&lt;TABLAS!$P$20,TABLAS!$Q$20,IF(X794&lt;TABLAS!$P$21,TABLAS!$Q$21,IF(X794&lt;TABLAS!$P$22,TABLAS!$Q$22,IF(X794&lt;TABLAS!$P$23,TABLAS!$Q$23,IF(X794&lt;TABLAS!$P$24,TABLAS!$Q$24,IF(X794&lt;TABLAS!$P$25,TABLAS!$Q$25,IF(X794&lt;TABLAS!$P$26,TABLAS!$Q$26,IF(X794&lt;TABLAS!$P$27,TABLAS!$Q$27,IF(X794&gt;=TABLAS!$O$28,TABLAS!$Q$28)))))))))))</f>
        <v>0 a 5</v>
      </c>
      <c r="Z794" s="262">
        <f>VLOOKUP(Y794,TABLAS!$J$18:$K$28,2,FALSE)</f>
        <v>1</v>
      </c>
      <c r="AA794" s="274" t="s">
        <v>262</v>
      </c>
      <c r="AB794" s="262">
        <f>VLOOKUP(AA794,TABLAS!$K$34:$L$39,2,FALSE)</f>
        <v>1</v>
      </c>
      <c r="AC794" s="262" t="str">
        <f>INICIO!$C$11</f>
        <v>ZONA 6</v>
      </c>
      <c r="AD794" s="263">
        <f>VLOOKUP(AC794,TABLAS!$V$18:$W$28,2,FALSE)</f>
        <v>1.1000000000000001</v>
      </c>
      <c r="AE794" s="44"/>
      <c r="AF794" s="44"/>
      <c r="AG794" s="279">
        <f t="shared" si="161"/>
        <v>0</v>
      </c>
      <c r="AH794" s="255">
        <f>IF($AG794&lt;TABLAS!$O$4,TABLAS!$P$4,IF($AG794&lt;TABLAS!$O$5,TABLAS!$P$5,IF($AG794&lt;TABLAS!$O$6,TABLAS!$P$6,IF($AG794&gt;TABLAS!$N$7,TABLAS!$P$7))))</f>
        <v>1</v>
      </c>
      <c r="AI794" s="255">
        <f>VLOOKUP($AH794,TABLAS!$P$4:$R$7,3,FALSE)</f>
        <v>3.4999999999999996E-3</v>
      </c>
      <c r="AJ794" s="255">
        <f>VLOOKUP($AH$3,TABLAS!$P$4:$R$7,2,FALSE)</f>
        <v>0</v>
      </c>
      <c r="AK794" s="280">
        <f t="shared" si="162"/>
        <v>-3.4999999999999996E-3</v>
      </c>
      <c r="AL794" s="44"/>
      <c r="AM794" s="44"/>
      <c r="AN794" s="281">
        <f t="shared" si="163"/>
        <v>0</v>
      </c>
      <c r="AO794" s="44"/>
      <c r="AP794" s="235">
        <f t="shared" si="164"/>
        <v>0</v>
      </c>
      <c r="AQ794" s="44"/>
      <c r="AR794" s="282">
        <f t="shared" si="165"/>
        <v>0</v>
      </c>
      <c r="AS794" s="283">
        <f t="shared" si="166"/>
        <v>0</v>
      </c>
      <c r="AT794" s="44"/>
      <c r="AU794" s="44"/>
      <c r="AV794" s="44"/>
      <c r="AW794" s="44"/>
      <c r="AX794" s="44"/>
      <c r="AY794" s="44"/>
      <c r="AZ794" s="44"/>
      <c r="BA794" s="44"/>
      <c r="BB794" s="44"/>
      <c r="BC794" s="44"/>
      <c r="BD794" s="44"/>
      <c r="BE794" s="44"/>
      <c r="BF794" s="44"/>
      <c r="BG794" s="44"/>
      <c r="BH794" s="44"/>
    </row>
    <row r="795" spans="1:60" ht="35.1" customHeight="1" thickBot="1" x14ac:dyDescent="0.45">
      <c r="A795" s="41">
        <f t="shared" si="167"/>
        <v>793</v>
      </c>
      <c r="B795" s="42">
        <f>Hoja2!B802</f>
        <v>0</v>
      </c>
      <c r="C795" s="14">
        <f>Hoja2!P802</f>
        <v>0</v>
      </c>
      <c r="D795" s="16">
        <f>Hoja2!C802</f>
        <v>0</v>
      </c>
      <c r="E795" s="15">
        <f>Hoja4!J802</f>
        <v>0</v>
      </c>
      <c r="F795" s="15">
        <f>Hoja4!N802</f>
        <v>0</v>
      </c>
      <c r="G795" s="15"/>
      <c r="H795" s="15">
        <f t="shared" si="156"/>
        <v>0</v>
      </c>
      <c r="I795" s="15">
        <f t="shared" si="157"/>
        <v>0</v>
      </c>
      <c r="J795" s="289" t="s">
        <v>209</v>
      </c>
      <c r="K795" s="44"/>
      <c r="L795" s="44"/>
      <c r="M795" s="44"/>
      <c r="N795" s="44"/>
      <c r="O795" s="44"/>
      <c r="P795" s="44"/>
      <c r="Q795" s="44"/>
      <c r="R795" s="44"/>
      <c r="S795" s="262">
        <f t="shared" si="158"/>
        <v>0</v>
      </c>
      <c r="T795" s="266" t="str">
        <f t="shared" si="159"/>
        <v>Economico</v>
      </c>
      <c r="U795">
        <f>VLOOKUP(T795,TABLAS!$J$4:$L$9,3,FALSE)</f>
        <v>1320</v>
      </c>
      <c r="V795">
        <f t="shared" si="168"/>
        <v>2026</v>
      </c>
      <c r="W795" t="str">
        <f>INICIO!$C$28</f>
        <v>2026</v>
      </c>
      <c r="X795" s="268">
        <f t="shared" si="160"/>
        <v>0</v>
      </c>
      <c r="Y795" s="269" t="str">
        <f>IF(X795&lt;TABLAS!$P$18,TABLAS!$Q$18,IF(X795&lt;TABLAS!$P$19,TABLAS!$Q$19,IF(X795&lt;TABLAS!$P$20,TABLAS!$Q$20,IF(X795&lt;TABLAS!$P$21,TABLAS!$Q$21,IF(X795&lt;TABLAS!$P$22,TABLAS!$Q$22,IF(X795&lt;TABLAS!$P$23,TABLAS!$Q$23,IF(X795&lt;TABLAS!$P$24,TABLAS!$Q$24,IF(X795&lt;TABLAS!$P$25,TABLAS!$Q$25,IF(X795&lt;TABLAS!$P$26,TABLAS!$Q$26,IF(X795&lt;TABLAS!$P$27,TABLAS!$Q$27,IF(X795&gt;=TABLAS!$O$28,TABLAS!$Q$28)))))))))))</f>
        <v>0 a 5</v>
      </c>
      <c r="Z795" s="262">
        <f>VLOOKUP(Y795,TABLAS!$J$18:$K$28,2,FALSE)</f>
        <v>1</v>
      </c>
      <c r="AA795" s="274" t="s">
        <v>262</v>
      </c>
      <c r="AB795" s="262">
        <f>VLOOKUP(AA795,TABLAS!$K$34:$L$39,2,FALSE)</f>
        <v>1</v>
      </c>
      <c r="AC795" s="262" t="str">
        <f>INICIO!$C$11</f>
        <v>ZONA 6</v>
      </c>
      <c r="AD795" s="263">
        <f>VLOOKUP(AC795,TABLAS!$V$18:$W$28,2,FALSE)</f>
        <v>1.1000000000000001</v>
      </c>
      <c r="AE795" s="44"/>
      <c r="AF795" s="44"/>
      <c r="AG795" s="279">
        <f t="shared" si="161"/>
        <v>0</v>
      </c>
      <c r="AH795" s="255">
        <f>IF($AG795&lt;TABLAS!$O$4,TABLAS!$P$4,IF($AG795&lt;TABLAS!$O$5,TABLAS!$P$5,IF($AG795&lt;TABLAS!$O$6,TABLAS!$P$6,IF($AG795&gt;TABLAS!$N$7,TABLAS!$P$7))))</f>
        <v>1</v>
      </c>
      <c r="AI795" s="255">
        <f>VLOOKUP($AH795,TABLAS!$P$4:$R$7,3,FALSE)</f>
        <v>3.4999999999999996E-3</v>
      </c>
      <c r="AJ795" s="255">
        <f>VLOOKUP($AH$3,TABLAS!$P$4:$R$7,2,FALSE)</f>
        <v>0</v>
      </c>
      <c r="AK795" s="280">
        <f t="shared" si="162"/>
        <v>-3.4999999999999996E-3</v>
      </c>
      <c r="AL795" s="44"/>
      <c r="AM795" s="44"/>
      <c r="AN795" s="281">
        <f t="shared" si="163"/>
        <v>0</v>
      </c>
      <c r="AO795" s="44"/>
      <c r="AP795" s="235">
        <f t="shared" si="164"/>
        <v>0</v>
      </c>
      <c r="AQ795" s="44"/>
      <c r="AR795" s="282">
        <f t="shared" si="165"/>
        <v>0</v>
      </c>
      <c r="AS795" s="283">
        <f t="shared" si="166"/>
        <v>0</v>
      </c>
      <c r="AT795" s="44"/>
      <c r="AU795" s="44"/>
      <c r="AV795" s="44"/>
      <c r="AW795" s="44"/>
      <c r="AX795" s="44"/>
      <c r="AY795" s="44"/>
      <c r="AZ795" s="44"/>
      <c r="BA795" s="44"/>
      <c r="BB795" s="44"/>
      <c r="BC795" s="44"/>
      <c r="BD795" s="44"/>
      <c r="BE795" s="44"/>
      <c r="BF795" s="44"/>
      <c r="BG795" s="44"/>
      <c r="BH795" s="44"/>
    </row>
    <row r="796" spans="1:60" ht="35.1" customHeight="1" thickBot="1" x14ac:dyDescent="0.45">
      <c r="A796" s="41">
        <f t="shared" si="167"/>
        <v>794</v>
      </c>
      <c r="B796" s="42">
        <f>Hoja2!B803</f>
        <v>0</v>
      </c>
      <c r="C796" s="14">
        <f>Hoja2!P803</f>
        <v>0</v>
      </c>
      <c r="D796" s="16">
        <f>Hoja2!C803</f>
        <v>0</v>
      </c>
      <c r="E796" s="15">
        <f>Hoja4!J803</f>
        <v>0</v>
      </c>
      <c r="F796" s="15">
        <f>Hoja4!N803</f>
        <v>0</v>
      </c>
      <c r="G796" s="15"/>
      <c r="H796" s="15">
        <f t="shared" si="156"/>
        <v>0</v>
      </c>
      <c r="I796" s="15">
        <f t="shared" si="157"/>
        <v>0</v>
      </c>
      <c r="J796" s="289" t="s">
        <v>209</v>
      </c>
      <c r="K796" s="44"/>
      <c r="L796" s="44"/>
      <c r="M796" s="44"/>
      <c r="N796" s="44"/>
      <c r="O796" s="44"/>
      <c r="P796" s="44"/>
      <c r="Q796" s="44"/>
      <c r="R796" s="44"/>
      <c r="S796" s="262">
        <f t="shared" si="158"/>
        <v>0</v>
      </c>
      <c r="T796" s="266" t="str">
        <f t="shared" si="159"/>
        <v>Economico</v>
      </c>
      <c r="U796">
        <f>VLOOKUP(T796,TABLAS!$J$4:$L$9,3,FALSE)</f>
        <v>1320</v>
      </c>
      <c r="V796">
        <f t="shared" si="168"/>
        <v>2026</v>
      </c>
      <c r="W796" t="str">
        <f>INICIO!$C$28</f>
        <v>2026</v>
      </c>
      <c r="X796" s="268">
        <f t="shared" si="160"/>
        <v>0</v>
      </c>
      <c r="Y796" s="269" t="str">
        <f>IF(X796&lt;TABLAS!$P$18,TABLAS!$Q$18,IF(X796&lt;TABLAS!$P$19,TABLAS!$Q$19,IF(X796&lt;TABLAS!$P$20,TABLAS!$Q$20,IF(X796&lt;TABLAS!$P$21,TABLAS!$Q$21,IF(X796&lt;TABLAS!$P$22,TABLAS!$Q$22,IF(X796&lt;TABLAS!$P$23,TABLAS!$Q$23,IF(X796&lt;TABLAS!$P$24,TABLAS!$Q$24,IF(X796&lt;TABLAS!$P$25,TABLAS!$Q$25,IF(X796&lt;TABLAS!$P$26,TABLAS!$Q$26,IF(X796&lt;TABLAS!$P$27,TABLAS!$Q$27,IF(X796&gt;=TABLAS!$O$28,TABLAS!$Q$28)))))))))))</f>
        <v>0 a 5</v>
      </c>
      <c r="Z796" s="262">
        <f>VLOOKUP(Y796,TABLAS!$J$18:$K$28,2,FALSE)</f>
        <v>1</v>
      </c>
      <c r="AA796" s="274" t="s">
        <v>262</v>
      </c>
      <c r="AB796" s="262">
        <f>VLOOKUP(AA796,TABLAS!$K$34:$L$39,2,FALSE)</f>
        <v>1</v>
      </c>
      <c r="AC796" s="262" t="str">
        <f>INICIO!$C$11</f>
        <v>ZONA 6</v>
      </c>
      <c r="AD796" s="263">
        <f>VLOOKUP(AC796,TABLAS!$V$18:$W$28,2,FALSE)</f>
        <v>1.1000000000000001</v>
      </c>
      <c r="AE796" s="44"/>
      <c r="AF796" s="44"/>
      <c r="AG796" s="279">
        <f t="shared" si="161"/>
        <v>0</v>
      </c>
      <c r="AH796" s="255">
        <f>IF($AG796&lt;TABLAS!$O$4,TABLAS!$P$4,IF($AG796&lt;TABLAS!$O$5,TABLAS!$P$5,IF($AG796&lt;TABLAS!$O$6,TABLAS!$P$6,IF($AG796&gt;TABLAS!$N$7,TABLAS!$P$7))))</f>
        <v>1</v>
      </c>
      <c r="AI796" s="255">
        <f>VLOOKUP($AH796,TABLAS!$P$4:$R$7,3,FALSE)</f>
        <v>3.4999999999999996E-3</v>
      </c>
      <c r="AJ796" s="255">
        <f>VLOOKUP($AH$3,TABLAS!$P$4:$R$7,2,FALSE)</f>
        <v>0</v>
      </c>
      <c r="AK796" s="280">
        <f t="shared" si="162"/>
        <v>-3.4999999999999996E-3</v>
      </c>
      <c r="AL796" s="44"/>
      <c r="AM796" s="44"/>
      <c r="AN796" s="281">
        <f t="shared" si="163"/>
        <v>0</v>
      </c>
      <c r="AO796" s="44"/>
      <c r="AP796" s="235">
        <f t="shared" si="164"/>
        <v>0</v>
      </c>
      <c r="AQ796" s="44"/>
      <c r="AR796" s="282">
        <f t="shared" si="165"/>
        <v>0</v>
      </c>
      <c r="AS796" s="283">
        <f t="shared" si="166"/>
        <v>0</v>
      </c>
      <c r="AT796" s="44"/>
      <c r="AU796" s="44"/>
      <c r="AV796" s="44"/>
      <c r="AW796" s="44"/>
      <c r="AX796" s="44"/>
      <c r="AY796" s="44"/>
      <c r="AZ796" s="44"/>
      <c r="BA796" s="44"/>
      <c r="BB796" s="44"/>
      <c r="BC796" s="44"/>
      <c r="BD796" s="44"/>
      <c r="BE796" s="44"/>
      <c r="BF796" s="44"/>
      <c r="BG796" s="44"/>
      <c r="BH796" s="44"/>
    </row>
    <row r="797" spans="1:60" ht="35.1" customHeight="1" thickBot="1" x14ac:dyDescent="0.45">
      <c r="A797" s="22">
        <f t="shared" si="167"/>
        <v>795</v>
      </c>
      <c r="B797" s="43">
        <f>Hoja2!B804</f>
        <v>0</v>
      </c>
      <c r="C797" s="38">
        <f>Hoja2!P804</f>
        <v>0</v>
      </c>
      <c r="D797" s="39">
        <f>Hoja2!C804</f>
        <v>0</v>
      </c>
      <c r="E797" s="40">
        <f>Hoja4!J804</f>
        <v>0</v>
      </c>
      <c r="F797" s="40">
        <f>Hoja4!N804</f>
        <v>0</v>
      </c>
      <c r="G797" s="40"/>
      <c r="H797" s="40">
        <f t="shared" si="156"/>
        <v>0</v>
      </c>
      <c r="I797" s="40">
        <f t="shared" si="157"/>
        <v>0</v>
      </c>
      <c r="J797" s="290" t="s">
        <v>209</v>
      </c>
      <c r="K797" s="44"/>
      <c r="L797" s="44"/>
      <c r="M797" s="44"/>
      <c r="N797" s="44"/>
      <c r="O797" s="44"/>
      <c r="P797" s="44"/>
      <c r="Q797" s="44"/>
      <c r="R797" s="44"/>
      <c r="S797" s="262">
        <f t="shared" si="158"/>
        <v>0</v>
      </c>
      <c r="T797" s="266" t="str">
        <f t="shared" si="159"/>
        <v>Economico</v>
      </c>
      <c r="U797">
        <f>VLOOKUP(T797,TABLAS!$J$4:$L$9,3,FALSE)</f>
        <v>1320</v>
      </c>
      <c r="V797">
        <f t="shared" si="168"/>
        <v>2026</v>
      </c>
      <c r="W797" t="str">
        <f>INICIO!$C$28</f>
        <v>2026</v>
      </c>
      <c r="X797" s="268">
        <f t="shared" si="160"/>
        <v>0</v>
      </c>
      <c r="Y797" s="269" t="str">
        <f>IF(X797&lt;TABLAS!$P$18,TABLAS!$Q$18,IF(X797&lt;TABLAS!$P$19,TABLAS!$Q$19,IF(X797&lt;TABLAS!$P$20,TABLAS!$Q$20,IF(X797&lt;TABLAS!$P$21,TABLAS!$Q$21,IF(X797&lt;TABLAS!$P$22,TABLAS!$Q$22,IF(X797&lt;TABLAS!$P$23,TABLAS!$Q$23,IF(X797&lt;TABLAS!$P$24,TABLAS!$Q$24,IF(X797&lt;TABLAS!$P$25,TABLAS!$Q$25,IF(X797&lt;TABLAS!$P$26,TABLAS!$Q$26,IF(X797&lt;TABLAS!$P$27,TABLAS!$Q$27,IF(X797&gt;=TABLAS!$O$28,TABLAS!$Q$28)))))))))))</f>
        <v>0 a 5</v>
      </c>
      <c r="Z797" s="262">
        <f>VLOOKUP(Y797,TABLAS!$J$18:$K$28,2,FALSE)</f>
        <v>1</v>
      </c>
      <c r="AA797" s="274" t="s">
        <v>262</v>
      </c>
      <c r="AB797" s="262">
        <f>VLOOKUP(AA797,TABLAS!$K$34:$L$39,2,FALSE)</f>
        <v>1</v>
      </c>
      <c r="AC797" s="262" t="str">
        <f>INICIO!$C$11</f>
        <v>ZONA 6</v>
      </c>
      <c r="AD797" s="263">
        <f>VLOOKUP(AC797,TABLAS!$V$18:$W$28,2,FALSE)</f>
        <v>1.1000000000000001</v>
      </c>
      <c r="AE797" s="44"/>
      <c r="AF797" s="44"/>
      <c r="AG797" s="279">
        <f t="shared" si="161"/>
        <v>0</v>
      </c>
      <c r="AH797" s="255">
        <f>IF($AG797&lt;TABLAS!$O$4,TABLAS!$P$4,IF($AG797&lt;TABLAS!$O$5,TABLAS!$P$5,IF($AG797&lt;TABLAS!$O$6,TABLAS!$P$6,IF($AG797&gt;TABLAS!$N$7,TABLAS!$P$7))))</f>
        <v>1</v>
      </c>
      <c r="AI797" s="255">
        <f>VLOOKUP($AH797,TABLAS!$P$4:$R$7,3,FALSE)</f>
        <v>3.4999999999999996E-3</v>
      </c>
      <c r="AJ797" s="255">
        <f>VLOOKUP($AH$3,TABLAS!$P$4:$R$7,2,FALSE)</f>
        <v>0</v>
      </c>
      <c r="AK797" s="280">
        <f t="shared" si="162"/>
        <v>-3.4999999999999996E-3</v>
      </c>
      <c r="AL797" s="44"/>
      <c r="AM797" s="44"/>
      <c r="AN797" s="281">
        <f t="shared" si="163"/>
        <v>0</v>
      </c>
      <c r="AO797" s="44"/>
      <c r="AP797" s="235">
        <f t="shared" si="164"/>
        <v>0</v>
      </c>
      <c r="AQ797" s="44"/>
      <c r="AR797" s="282">
        <f t="shared" si="165"/>
        <v>0</v>
      </c>
      <c r="AS797" s="283">
        <f t="shared" si="166"/>
        <v>0</v>
      </c>
      <c r="AT797" s="44"/>
      <c r="AU797" s="44"/>
      <c r="AV797" s="44"/>
      <c r="AW797" s="44"/>
      <c r="AX797" s="44"/>
      <c r="AY797" s="44"/>
      <c r="AZ797" s="44"/>
      <c r="BA797" s="44"/>
      <c r="BB797" s="44"/>
      <c r="BC797" s="44"/>
      <c r="BD797" s="44"/>
      <c r="BE797" s="44"/>
      <c r="BF797" s="44"/>
      <c r="BG797" s="44"/>
      <c r="BH797" s="44"/>
    </row>
    <row r="798" spans="1:60" ht="35.1" customHeight="1" thickBot="1" x14ac:dyDescent="0.45">
      <c r="A798" s="41">
        <f t="shared" si="167"/>
        <v>796</v>
      </c>
      <c r="B798" s="42">
        <f>Hoja2!B805</f>
        <v>0</v>
      </c>
      <c r="C798" s="14">
        <f>Hoja2!P805</f>
        <v>0</v>
      </c>
      <c r="D798" s="16">
        <f>Hoja2!C805</f>
        <v>0</v>
      </c>
      <c r="E798" s="15">
        <f>Hoja4!J805</f>
        <v>0</v>
      </c>
      <c r="F798" s="15">
        <f>Hoja4!N805</f>
        <v>0</v>
      </c>
      <c r="G798" s="15"/>
      <c r="H798" s="15">
        <f t="shared" si="156"/>
        <v>0</v>
      </c>
      <c r="I798" s="15">
        <f t="shared" si="157"/>
        <v>0</v>
      </c>
      <c r="J798" s="289" t="s">
        <v>209</v>
      </c>
      <c r="K798" s="44"/>
      <c r="L798" s="44"/>
      <c r="M798" s="44"/>
      <c r="N798" s="44"/>
      <c r="O798" s="44"/>
      <c r="P798" s="44"/>
      <c r="Q798" s="44"/>
      <c r="R798" s="44"/>
      <c r="S798" s="262">
        <f t="shared" si="158"/>
        <v>0</v>
      </c>
      <c r="T798" s="266" t="str">
        <f t="shared" si="159"/>
        <v>Economico</v>
      </c>
      <c r="U798">
        <f>VLOOKUP(T798,TABLAS!$J$4:$L$9,3,FALSE)</f>
        <v>1320</v>
      </c>
      <c r="V798">
        <f t="shared" si="168"/>
        <v>2026</v>
      </c>
      <c r="W798" t="str">
        <f>INICIO!$C$28</f>
        <v>2026</v>
      </c>
      <c r="X798" s="268">
        <f t="shared" si="160"/>
        <v>0</v>
      </c>
      <c r="Y798" s="269" t="str">
        <f>IF(X798&lt;TABLAS!$P$18,TABLAS!$Q$18,IF(X798&lt;TABLAS!$P$19,TABLAS!$Q$19,IF(X798&lt;TABLAS!$P$20,TABLAS!$Q$20,IF(X798&lt;TABLAS!$P$21,TABLAS!$Q$21,IF(X798&lt;TABLAS!$P$22,TABLAS!$Q$22,IF(X798&lt;TABLAS!$P$23,TABLAS!$Q$23,IF(X798&lt;TABLAS!$P$24,TABLAS!$Q$24,IF(X798&lt;TABLAS!$P$25,TABLAS!$Q$25,IF(X798&lt;TABLAS!$P$26,TABLAS!$Q$26,IF(X798&lt;TABLAS!$P$27,TABLAS!$Q$27,IF(X798&gt;=TABLAS!$O$28,TABLAS!$Q$28)))))))))))</f>
        <v>0 a 5</v>
      </c>
      <c r="Z798" s="262">
        <f>VLOOKUP(Y798,TABLAS!$J$18:$K$28,2,FALSE)</f>
        <v>1</v>
      </c>
      <c r="AA798" s="274" t="s">
        <v>262</v>
      </c>
      <c r="AB798" s="262">
        <f>VLOOKUP(AA798,TABLAS!$K$34:$L$39,2,FALSE)</f>
        <v>1</v>
      </c>
      <c r="AC798" s="262" t="str">
        <f>INICIO!$C$11</f>
        <v>ZONA 6</v>
      </c>
      <c r="AD798" s="263">
        <f>VLOOKUP(AC798,TABLAS!$V$18:$W$28,2,FALSE)</f>
        <v>1.1000000000000001</v>
      </c>
      <c r="AE798" s="44"/>
      <c r="AF798" s="44"/>
      <c r="AG798" s="279">
        <f t="shared" si="161"/>
        <v>0</v>
      </c>
      <c r="AH798" s="255">
        <f>IF($AG798&lt;TABLAS!$O$4,TABLAS!$P$4,IF($AG798&lt;TABLAS!$O$5,TABLAS!$P$5,IF($AG798&lt;TABLAS!$O$6,TABLAS!$P$6,IF($AG798&gt;TABLAS!$N$7,TABLAS!$P$7))))</f>
        <v>1</v>
      </c>
      <c r="AI798" s="255">
        <f>VLOOKUP($AH798,TABLAS!$P$4:$R$7,3,FALSE)</f>
        <v>3.4999999999999996E-3</v>
      </c>
      <c r="AJ798" s="255">
        <f>VLOOKUP($AH$3,TABLAS!$P$4:$R$7,2,FALSE)</f>
        <v>0</v>
      </c>
      <c r="AK798" s="280">
        <f t="shared" si="162"/>
        <v>-3.4999999999999996E-3</v>
      </c>
      <c r="AL798" s="44"/>
      <c r="AM798" s="44"/>
      <c r="AN798" s="281">
        <f t="shared" si="163"/>
        <v>0</v>
      </c>
      <c r="AO798" s="44"/>
      <c r="AP798" s="235">
        <f t="shared" si="164"/>
        <v>0</v>
      </c>
      <c r="AQ798" s="44"/>
      <c r="AR798" s="282">
        <f t="shared" si="165"/>
        <v>0</v>
      </c>
      <c r="AS798" s="283">
        <f t="shared" si="166"/>
        <v>0</v>
      </c>
      <c r="AT798" s="44"/>
      <c r="AU798" s="44"/>
      <c r="AV798" s="44"/>
      <c r="AW798" s="44"/>
      <c r="AX798" s="44"/>
      <c r="AY798" s="44"/>
      <c r="AZ798" s="44"/>
      <c r="BA798" s="44"/>
      <c r="BB798" s="44"/>
      <c r="BC798" s="44"/>
      <c r="BD798" s="44"/>
      <c r="BE798" s="44"/>
      <c r="BF798" s="44"/>
      <c r="BG798" s="44"/>
      <c r="BH798" s="44"/>
    </row>
    <row r="799" spans="1:60" ht="35.1" customHeight="1" thickBot="1" x14ac:dyDescent="0.45">
      <c r="A799" s="41">
        <f t="shared" si="167"/>
        <v>797</v>
      </c>
      <c r="B799" s="42">
        <f>Hoja2!B806</f>
        <v>0</v>
      </c>
      <c r="C799" s="14">
        <f>Hoja2!P806</f>
        <v>0</v>
      </c>
      <c r="D799" s="16">
        <f>Hoja2!C806</f>
        <v>0</v>
      </c>
      <c r="E799" s="15">
        <f>Hoja4!J806</f>
        <v>0</v>
      </c>
      <c r="F799" s="15">
        <f>Hoja4!N806</f>
        <v>0</v>
      </c>
      <c r="G799" s="15"/>
      <c r="H799" s="15">
        <f t="shared" si="156"/>
        <v>0</v>
      </c>
      <c r="I799" s="15">
        <f t="shared" si="157"/>
        <v>0</v>
      </c>
      <c r="J799" s="289" t="s">
        <v>209</v>
      </c>
      <c r="K799" s="44"/>
      <c r="L799" s="44"/>
      <c r="M799" s="44"/>
      <c r="N799" s="44"/>
      <c r="O799" s="44"/>
      <c r="P799" s="44"/>
      <c r="Q799" s="44"/>
      <c r="R799" s="44"/>
      <c r="S799" s="262">
        <f t="shared" si="158"/>
        <v>0</v>
      </c>
      <c r="T799" s="266" t="str">
        <f t="shared" si="159"/>
        <v>Economico</v>
      </c>
      <c r="U799">
        <f>VLOOKUP(T799,TABLAS!$J$4:$L$9,3,FALSE)</f>
        <v>1320</v>
      </c>
      <c r="V799">
        <f t="shared" si="168"/>
        <v>2026</v>
      </c>
      <c r="W799" t="str">
        <f>INICIO!$C$28</f>
        <v>2026</v>
      </c>
      <c r="X799" s="268">
        <f t="shared" si="160"/>
        <v>0</v>
      </c>
      <c r="Y799" s="269" t="str">
        <f>IF(X799&lt;TABLAS!$P$18,TABLAS!$Q$18,IF(X799&lt;TABLAS!$P$19,TABLAS!$Q$19,IF(X799&lt;TABLAS!$P$20,TABLAS!$Q$20,IF(X799&lt;TABLAS!$P$21,TABLAS!$Q$21,IF(X799&lt;TABLAS!$P$22,TABLAS!$Q$22,IF(X799&lt;TABLAS!$P$23,TABLAS!$Q$23,IF(X799&lt;TABLAS!$P$24,TABLAS!$Q$24,IF(X799&lt;TABLAS!$P$25,TABLAS!$Q$25,IF(X799&lt;TABLAS!$P$26,TABLAS!$Q$26,IF(X799&lt;TABLAS!$P$27,TABLAS!$Q$27,IF(X799&gt;=TABLAS!$O$28,TABLAS!$Q$28)))))))))))</f>
        <v>0 a 5</v>
      </c>
      <c r="Z799" s="262">
        <f>VLOOKUP(Y799,TABLAS!$J$18:$K$28,2,FALSE)</f>
        <v>1</v>
      </c>
      <c r="AA799" s="274" t="s">
        <v>262</v>
      </c>
      <c r="AB799" s="262">
        <f>VLOOKUP(AA799,TABLAS!$K$34:$L$39,2,FALSE)</f>
        <v>1</v>
      </c>
      <c r="AC799" s="262" t="str">
        <f>INICIO!$C$11</f>
        <v>ZONA 6</v>
      </c>
      <c r="AD799" s="263">
        <f>VLOOKUP(AC799,TABLAS!$V$18:$W$28,2,FALSE)</f>
        <v>1.1000000000000001</v>
      </c>
      <c r="AE799" s="44"/>
      <c r="AF799" s="44"/>
      <c r="AG799" s="279">
        <f t="shared" si="161"/>
        <v>0</v>
      </c>
      <c r="AH799" s="255">
        <f>IF($AG799&lt;TABLAS!$O$4,TABLAS!$P$4,IF($AG799&lt;TABLAS!$O$5,TABLAS!$P$5,IF($AG799&lt;TABLAS!$O$6,TABLAS!$P$6,IF($AG799&gt;TABLAS!$N$7,TABLAS!$P$7))))</f>
        <v>1</v>
      </c>
      <c r="AI799" s="255">
        <f>VLOOKUP($AH799,TABLAS!$P$4:$R$7,3,FALSE)</f>
        <v>3.4999999999999996E-3</v>
      </c>
      <c r="AJ799" s="255">
        <f>VLOOKUP($AH$3,TABLAS!$P$4:$R$7,2,FALSE)</f>
        <v>0</v>
      </c>
      <c r="AK799" s="280">
        <f t="shared" si="162"/>
        <v>-3.4999999999999996E-3</v>
      </c>
      <c r="AL799" s="44"/>
      <c r="AM799" s="44"/>
      <c r="AN799" s="281">
        <f t="shared" si="163"/>
        <v>0</v>
      </c>
      <c r="AO799" s="44"/>
      <c r="AP799" s="235">
        <f t="shared" si="164"/>
        <v>0</v>
      </c>
      <c r="AQ799" s="44"/>
      <c r="AR799" s="282">
        <f t="shared" si="165"/>
        <v>0</v>
      </c>
      <c r="AS799" s="283">
        <f t="shared" si="166"/>
        <v>0</v>
      </c>
      <c r="AT799" s="44"/>
      <c r="AU799" s="44"/>
      <c r="AV799" s="44"/>
      <c r="AW799" s="44"/>
      <c r="AX799" s="44"/>
      <c r="AY799" s="44"/>
      <c r="AZ799" s="44"/>
      <c r="BA799" s="44"/>
      <c r="BB799" s="44"/>
      <c r="BC799" s="44"/>
      <c r="BD799" s="44"/>
      <c r="BE799" s="44"/>
      <c r="BF799" s="44"/>
      <c r="BG799" s="44"/>
      <c r="BH799" s="44"/>
    </row>
    <row r="800" spans="1:60" ht="35.1" customHeight="1" thickBot="1" x14ac:dyDescent="0.45">
      <c r="A800" s="41">
        <f t="shared" si="167"/>
        <v>798</v>
      </c>
      <c r="B800" s="42">
        <f>Hoja2!B807</f>
        <v>0</v>
      </c>
      <c r="C800" s="14">
        <f>Hoja2!P807</f>
        <v>0</v>
      </c>
      <c r="D800" s="16">
        <f>Hoja2!C807</f>
        <v>0</v>
      </c>
      <c r="E800" s="15">
        <f>Hoja4!J807</f>
        <v>0</v>
      </c>
      <c r="F800" s="15">
        <f>Hoja4!N807</f>
        <v>0</v>
      </c>
      <c r="G800" s="15"/>
      <c r="H800" s="15">
        <f t="shared" si="156"/>
        <v>0</v>
      </c>
      <c r="I800" s="15">
        <f t="shared" si="157"/>
        <v>0</v>
      </c>
      <c r="J800" s="289" t="s">
        <v>209</v>
      </c>
      <c r="K800" s="44"/>
      <c r="L800" s="44"/>
      <c r="M800" s="44"/>
      <c r="N800" s="44"/>
      <c r="O800" s="44"/>
      <c r="P800" s="44"/>
      <c r="Q800" s="44"/>
      <c r="R800" s="44"/>
      <c r="S800" s="262">
        <f t="shared" si="158"/>
        <v>0</v>
      </c>
      <c r="T800" s="266" t="str">
        <f t="shared" si="159"/>
        <v>Economico</v>
      </c>
      <c r="U800">
        <f>VLOOKUP(T800,TABLAS!$J$4:$L$9,3,FALSE)</f>
        <v>1320</v>
      </c>
      <c r="V800">
        <f t="shared" si="168"/>
        <v>2026</v>
      </c>
      <c r="W800" t="str">
        <f>INICIO!$C$28</f>
        <v>2026</v>
      </c>
      <c r="X800" s="268">
        <f t="shared" si="160"/>
        <v>0</v>
      </c>
      <c r="Y800" s="269" t="str">
        <f>IF(X800&lt;TABLAS!$P$18,TABLAS!$Q$18,IF(X800&lt;TABLAS!$P$19,TABLAS!$Q$19,IF(X800&lt;TABLAS!$P$20,TABLAS!$Q$20,IF(X800&lt;TABLAS!$P$21,TABLAS!$Q$21,IF(X800&lt;TABLAS!$P$22,TABLAS!$Q$22,IF(X800&lt;TABLAS!$P$23,TABLAS!$Q$23,IF(X800&lt;TABLAS!$P$24,TABLAS!$Q$24,IF(X800&lt;TABLAS!$P$25,TABLAS!$Q$25,IF(X800&lt;TABLAS!$P$26,TABLAS!$Q$26,IF(X800&lt;TABLAS!$P$27,TABLAS!$Q$27,IF(X800&gt;=TABLAS!$O$28,TABLAS!$Q$28)))))))))))</f>
        <v>0 a 5</v>
      </c>
      <c r="Z800" s="262">
        <f>VLOOKUP(Y800,TABLAS!$J$18:$K$28,2,FALSE)</f>
        <v>1</v>
      </c>
      <c r="AA800" s="274" t="s">
        <v>262</v>
      </c>
      <c r="AB800" s="262">
        <f>VLOOKUP(AA800,TABLAS!$K$34:$L$39,2,FALSE)</f>
        <v>1</v>
      </c>
      <c r="AC800" s="262" t="str">
        <f>INICIO!$C$11</f>
        <v>ZONA 6</v>
      </c>
      <c r="AD800" s="263">
        <f>VLOOKUP(AC800,TABLAS!$V$18:$W$28,2,FALSE)</f>
        <v>1.1000000000000001</v>
      </c>
      <c r="AE800" s="44"/>
      <c r="AF800" s="44"/>
      <c r="AG800" s="279">
        <f t="shared" si="161"/>
        <v>0</v>
      </c>
      <c r="AH800" s="255">
        <f>IF($AG800&lt;TABLAS!$O$4,TABLAS!$P$4,IF($AG800&lt;TABLAS!$O$5,TABLAS!$P$5,IF($AG800&lt;TABLAS!$O$6,TABLAS!$P$6,IF($AG800&gt;TABLAS!$N$7,TABLAS!$P$7))))</f>
        <v>1</v>
      </c>
      <c r="AI800" s="255">
        <f>VLOOKUP($AH800,TABLAS!$P$4:$R$7,3,FALSE)</f>
        <v>3.4999999999999996E-3</v>
      </c>
      <c r="AJ800" s="255">
        <f>VLOOKUP($AH$3,TABLAS!$P$4:$R$7,2,FALSE)</f>
        <v>0</v>
      </c>
      <c r="AK800" s="280">
        <f t="shared" si="162"/>
        <v>-3.4999999999999996E-3</v>
      </c>
      <c r="AL800" s="44"/>
      <c r="AM800" s="44"/>
      <c r="AN800" s="281">
        <f t="shared" si="163"/>
        <v>0</v>
      </c>
      <c r="AO800" s="44"/>
      <c r="AP800" s="235">
        <f t="shared" si="164"/>
        <v>0</v>
      </c>
      <c r="AQ800" s="44"/>
      <c r="AR800" s="282">
        <f t="shared" si="165"/>
        <v>0</v>
      </c>
      <c r="AS800" s="283">
        <f t="shared" si="166"/>
        <v>0</v>
      </c>
      <c r="AT800" s="44"/>
      <c r="AU800" s="44"/>
      <c r="AV800" s="44"/>
      <c r="AW800" s="44"/>
      <c r="AX800" s="44"/>
      <c r="AY800" s="44"/>
      <c r="AZ800" s="44"/>
      <c r="BA800" s="44"/>
      <c r="BB800" s="44"/>
      <c r="BC800" s="44"/>
      <c r="BD800" s="44"/>
      <c r="BE800" s="44"/>
      <c r="BF800" s="44"/>
      <c r="BG800" s="44"/>
      <c r="BH800" s="44"/>
    </row>
    <row r="801" spans="1:60" ht="35.1" customHeight="1" thickBot="1" x14ac:dyDescent="0.45">
      <c r="A801" s="41">
        <f t="shared" si="167"/>
        <v>799</v>
      </c>
      <c r="B801" s="42">
        <f>Hoja2!B808</f>
        <v>0</v>
      </c>
      <c r="C801" s="14">
        <f>Hoja2!P808</f>
        <v>0</v>
      </c>
      <c r="D801" s="16">
        <f>Hoja2!C808</f>
        <v>0</v>
      </c>
      <c r="E801" s="15">
        <f>Hoja4!J808</f>
        <v>0</v>
      </c>
      <c r="F801" s="15">
        <f>Hoja4!N808</f>
        <v>0</v>
      </c>
      <c r="G801" s="15"/>
      <c r="H801" s="15">
        <f t="shared" si="156"/>
        <v>0</v>
      </c>
      <c r="I801" s="15">
        <f t="shared" si="157"/>
        <v>0</v>
      </c>
      <c r="J801" s="289" t="s">
        <v>209</v>
      </c>
      <c r="K801" s="44"/>
      <c r="L801" s="44"/>
      <c r="M801" s="44"/>
      <c r="N801" s="44"/>
      <c r="O801" s="44"/>
      <c r="P801" s="44"/>
      <c r="Q801" s="44"/>
      <c r="R801" s="44"/>
      <c r="S801" s="262">
        <f t="shared" si="158"/>
        <v>0</v>
      </c>
      <c r="T801" s="266" t="str">
        <f t="shared" si="159"/>
        <v>Economico</v>
      </c>
      <c r="U801">
        <f>VLOOKUP(T801,TABLAS!$J$4:$L$9,3,FALSE)</f>
        <v>1320</v>
      </c>
      <c r="V801">
        <f t="shared" si="168"/>
        <v>2026</v>
      </c>
      <c r="W801" t="str">
        <f>INICIO!$C$28</f>
        <v>2026</v>
      </c>
      <c r="X801" s="268">
        <f t="shared" si="160"/>
        <v>0</v>
      </c>
      <c r="Y801" s="269" t="str">
        <f>IF(X801&lt;TABLAS!$P$18,TABLAS!$Q$18,IF(X801&lt;TABLAS!$P$19,TABLAS!$Q$19,IF(X801&lt;TABLAS!$P$20,TABLAS!$Q$20,IF(X801&lt;TABLAS!$P$21,TABLAS!$Q$21,IF(X801&lt;TABLAS!$P$22,TABLAS!$Q$22,IF(X801&lt;TABLAS!$P$23,TABLAS!$Q$23,IF(X801&lt;TABLAS!$P$24,TABLAS!$Q$24,IF(X801&lt;TABLAS!$P$25,TABLAS!$Q$25,IF(X801&lt;TABLAS!$P$26,TABLAS!$Q$26,IF(X801&lt;TABLAS!$P$27,TABLAS!$Q$27,IF(X801&gt;=TABLAS!$O$28,TABLAS!$Q$28)))))))))))</f>
        <v>0 a 5</v>
      </c>
      <c r="Z801" s="262">
        <f>VLOOKUP(Y801,TABLAS!$J$18:$K$28,2,FALSE)</f>
        <v>1</v>
      </c>
      <c r="AA801" s="274" t="s">
        <v>262</v>
      </c>
      <c r="AB801" s="262">
        <f>VLOOKUP(AA801,TABLAS!$K$34:$L$39,2,FALSE)</f>
        <v>1</v>
      </c>
      <c r="AC801" s="262" t="str">
        <f>INICIO!$C$11</f>
        <v>ZONA 6</v>
      </c>
      <c r="AD801" s="263">
        <f>VLOOKUP(AC801,TABLAS!$V$18:$W$28,2,FALSE)</f>
        <v>1.1000000000000001</v>
      </c>
      <c r="AE801" s="44"/>
      <c r="AF801" s="44"/>
      <c r="AG801" s="279">
        <f t="shared" si="161"/>
        <v>0</v>
      </c>
      <c r="AH801" s="255">
        <f>IF($AG801&lt;TABLAS!$O$4,TABLAS!$P$4,IF($AG801&lt;TABLAS!$O$5,TABLAS!$P$5,IF($AG801&lt;TABLAS!$O$6,TABLAS!$P$6,IF($AG801&gt;TABLAS!$N$7,TABLAS!$P$7))))</f>
        <v>1</v>
      </c>
      <c r="AI801" s="255">
        <f>VLOOKUP($AH801,TABLAS!$P$4:$R$7,3,FALSE)</f>
        <v>3.4999999999999996E-3</v>
      </c>
      <c r="AJ801" s="255">
        <f>VLOOKUP($AH$3,TABLAS!$P$4:$R$7,2,FALSE)</f>
        <v>0</v>
      </c>
      <c r="AK801" s="280">
        <f t="shared" si="162"/>
        <v>-3.4999999999999996E-3</v>
      </c>
      <c r="AL801" s="44"/>
      <c r="AM801" s="44"/>
      <c r="AN801" s="281">
        <f t="shared" si="163"/>
        <v>0</v>
      </c>
      <c r="AO801" s="44"/>
      <c r="AP801" s="235">
        <f t="shared" si="164"/>
        <v>0</v>
      </c>
      <c r="AQ801" s="44"/>
      <c r="AR801" s="282">
        <f t="shared" si="165"/>
        <v>0</v>
      </c>
      <c r="AS801" s="283">
        <f t="shared" si="166"/>
        <v>0</v>
      </c>
      <c r="AT801" s="44"/>
      <c r="AU801" s="44"/>
      <c r="AV801" s="44"/>
      <c r="AW801" s="44"/>
      <c r="AX801" s="44"/>
      <c r="AY801" s="44"/>
      <c r="AZ801" s="44"/>
      <c r="BA801" s="44"/>
      <c r="BB801" s="44"/>
      <c r="BC801" s="44"/>
      <c r="BD801" s="44"/>
      <c r="BE801" s="44"/>
      <c r="BF801" s="44"/>
      <c r="BG801" s="44"/>
      <c r="BH801" s="44"/>
    </row>
    <row r="802" spans="1:60" ht="35.1" customHeight="1" thickBot="1" x14ac:dyDescent="0.45">
      <c r="A802" s="22">
        <f t="shared" si="167"/>
        <v>800</v>
      </c>
      <c r="B802" s="43">
        <f>Hoja2!B809</f>
        <v>0</v>
      </c>
      <c r="C802" s="38">
        <f>Hoja2!P809</f>
        <v>0</v>
      </c>
      <c r="D802" s="39">
        <f>Hoja2!C809</f>
        <v>0</v>
      </c>
      <c r="E802" s="40">
        <f>Hoja4!J809</f>
        <v>0</v>
      </c>
      <c r="F802" s="40">
        <f>Hoja4!N809</f>
        <v>0</v>
      </c>
      <c r="G802" s="40"/>
      <c r="H802" s="40">
        <f t="shared" si="156"/>
        <v>0</v>
      </c>
      <c r="I802" s="40">
        <f t="shared" si="157"/>
        <v>0</v>
      </c>
      <c r="J802" s="290" t="s">
        <v>209</v>
      </c>
      <c r="K802" s="44"/>
      <c r="L802" s="44"/>
      <c r="M802" s="44"/>
      <c r="N802" s="44"/>
      <c r="O802" s="44"/>
      <c r="P802" s="44"/>
      <c r="Q802" s="44"/>
      <c r="R802" s="44"/>
      <c r="S802" s="262">
        <f t="shared" si="158"/>
        <v>0</v>
      </c>
      <c r="T802" s="266" t="str">
        <f t="shared" si="159"/>
        <v>Economico</v>
      </c>
      <c r="U802">
        <f>VLOOKUP(T802,TABLAS!$J$4:$L$9,3,FALSE)</f>
        <v>1320</v>
      </c>
      <c r="V802">
        <f t="shared" si="168"/>
        <v>2026</v>
      </c>
      <c r="W802" t="str">
        <f>INICIO!$C$28</f>
        <v>2026</v>
      </c>
      <c r="X802" s="268">
        <f t="shared" si="160"/>
        <v>0</v>
      </c>
      <c r="Y802" s="269" t="str">
        <f>IF(X802&lt;TABLAS!$P$18,TABLAS!$Q$18,IF(X802&lt;TABLAS!$P$19,TABLAS!$Q$19,IF(X802&lt;TABLAS!$P$20,TABLAS!$Q$20,IF(X802&lt;TABLAS!$P$21,TABLAS!$Q$21,IF(X802&lt;TABLAS!$P$22,TABLAS!$Q$22,IF(X802&lt;TABLAS!$P$23,TABLAS!$Q$23,IF(X802&lt;TABLAS!$P$24,TABLAS!$Q$24,IF(X802&lt;TABLAS!$P$25,TABLAS!$Q$25,IF(X802&lt;TABLAS!$P$26,TABLAS!$Q$26,IF(X802&lt;TABLAS!$P$27,TABLAS!$Q$27,IF(X802&gt;=TABLAS!$O$28,TABLAS!$Q$28)))))))))))</f>
        <v>0 a 5</v>
      </c>
      <c r="Z802" s="262">
        <f>VLOOKUP(Y802,TABLAS!$J$18:$K$28,2,FALSE)</f>
        <v>1</v>
      </c>
      <c r="AA802" s="274" t="s">
        <v>262</v>
      </c>
      <c r="AB802" s="262">
        <f>VLOOKUP(AA802,TABLAS!$K$34:$L$39,2,FALSE)</f>
        <v>1</v>
      </c>
      <c r="AC802" s="262" t="str">
        <f>INICIO!$C$11</f>
        <v>ZONA 6</v>
      </c>
      <c r="AD802" s="263">
        <f>VLOOKUP(AC802,TABLAS!$V$18:$W$28,2,FALSE)</f>
        <v>1.1000000000000001</v>
      </c>
      <c r="AE802" s="44"/>
      <c r="AF802" s="44"/>
      <c r="AG802" s="279">
        <f t="shared" si="161"/>
        <v>0</v>
      </c>
      <c r="AH802" s="255">
        <f>IF($AG802&lt;TABLAS!$O$4,TABLAS!$P$4,IF($AG802&lt;TABLAS!$O$5,TABLAS!$P$5,IF($AG802&lt;TABLAS!$O$6,TABLAS!$P$6,IF($AG802&gt;TABLAS!$N$7,TABLAS!$P$7))))</f>
        <v>1</v>
      </c>
      <c r="AI802" s="255">
        <f>VLOOKUP($AH802,TABLAS!$P$4:$R$7,3,FALSE)</f>
        <v>3.4999999999999996E-3</v>
      </c>
      <c r="AJ802" s="255">
        <f>VLOOKUP($AH$3,TABLAS!$P$4:$R$7,2,FALSE)</f>
        <v>0</v>
      </c>
      <c r="AK802" s="280">
        <f t="shared" si="162"/>
        <v>-3.4999999999999996E-3</v>
      </c>
      <c r="AL802" s="44"/>
      <c r="AM802" s="44"/>
      <c r="AN802" s="281">
        <f t="shared" si="163"/>
        <v>0</v>
      </c>
      <c r="AO802" s="44"/>
      <c r="AP802" s="235">
        <f t="shared" si="164"/>
        <v>0</v>
      </c>
      <c r="AQ802" s="44"/>
      <c r="AR802" s="282">
        <f t="shared" si="165"/>
        <v>0</v>
      </c>
      <c r="AS802" s="283">
        <f t="shared" si="166"/>
        <v>0</v>
      </c>
      <c r="AT802" s="44"/>
      <c r="AU802" s="44"/>
      <c r="AV802" s="44"/>
      <c r="AW802" s="44"/>
      <c r="AX802" s="44"/>
      <c r="AY802" s="44"/>
      <c r="AZ802" s="44"/>
      <c r="BA802" s="44"/>
      <c r="BB802" s="44"/>
      <c r="BC802" s="44"/>
      <c r="BD802" s="44"/>
      <c r="BE802" s="44"/>
      <c r="BF802" s="44"/>
      <c r="BG802" s="44"/>
      <c r="BH802" s="44"/>
    </row>
    <row r="803" spans="1:60" ht="35.1" customHeight="1" thickBot="1" x14ac:dyDescent="0.45">
      <c r="A803" s="41">
        <f t="shared" si="167"/>
        <v>801</v>
      </c>
      <c r="B803" s="42">
        <f>Hoja2!B810</f>
        <v>0</v>
      </c>
      <c r="C803" s="14">
        <f>Hoja2!P810</f>
        <v>0</v>
      </c>
      <c r="D803" s="16">
        <f>Hoja2!C810</f>
        <v>0</v>
      </c>
      <c r="E803" s="15">
        <f>Hoja4!J810</f>
        <v>0</v>
      </c>
      <c r="F803" s="15">
        <f>Hoja4!N810</f>
        <v>0</v>
      </c>
      <c r="G803" s="15"/>
      <c r="H803" s="15">
        <f t="shared" si="156"/>
        <v>0</v>
      </c>
      <c r="I803" s="15">
        <f t="shared" si="157"/>
        <v>0</v>
      </c>
      <c r="J803" s="289" t="s">
        <v>209</v>
      </c>
      <c r="K803" s="44"/>
      <c r="L803" s="44"/>
      <c r="M803" s="44"/>
      <c r="N803" s="44"/>
      <c r="O803" s="44"/>
      <c r="P803" s="44"/>
      <c r="Q803" s="44"/>
      <c r="R803" s="44"/>
      <c r="S803" s="262">
        <f t="shared" si="158"/>
        <v>0</v>
      </c>
      <c r="T803" s="266" t="str">
        <f t="shared" si="159"/>
        <v>Economico</v>
      </c>
      <c r="U803">
        <f>VLOOKUP(T803,TABLAS!$J$4:$L$9,3,FALSE)</f>
        <v>1320</v>
      </c>
      <c r="V803">
        <f t="shared" si="168"/>
        <v>2026</v>
      </c>
      <c r="W803" t="str">
        <f>INICIO!$C$28</f>
        <v>2026</v>
      </c>
      <c r="X803" s="268">
        <f t="shared" si="160"/>
        <v>0</v>
      </c>
      <c r="Y803" s="269" t="str">
        <f>IF(X803&lt;TABLAS!$P$18,TABLAS!$Q$18,IF(X803&lt;TABLAS!$P$19,TABLAS!$Q$19,IF(X803&lt;TABLAS!$P$20,TABLAS!$Q$20,IF(X803&lt;TABLAS!$P$21,TABLAS!$Q$21,IF(X803&lt;TABLAS!$P$22,TABLAS!$Q$22,IF(X803&lt;TABLAS!$P$23,TABLAS!$Q$23,IF(X803&lt;TABLAS!$P$24,TABLAS!$Q$24,IF(X803&lt;TABLAS!$P$25,TABLAS!$Q$25,IF(X803&lt;TABLAS!$P$26,TABLAS!$Q$26,IF(X803&lt;TABLAS!$P$27,TABLAS!$Q$27,IF(X803&gt;=TABLAS!$O$28,TABLAS!$Q$28)))))))))))</f>
        <v>0 a 5</v>
      </c>
      <c r="Z803" s="262">
        <f>VLOOKUP(Y803,TABLAS!$J$18:$K$28,2,FALSE)</f>
        <v>1</v>
      </c>
      <c r="AA803" s="274" t="s">
        <v>262</v>
      </c>
      <c r="AB803" s="262">
        <f>VLOOKUP(AA803,TABLAS!$K$34:$L$39,2,FALSE)</f>
        <v>1</v>
      </c>
      <c r="AC803" s="262" t="str">
        <f>INICIO!$C$11</f>
        <v>ZONA 6</v>
      </c>
      <c r="AD803" s="263">
        <f>VLOOKUP(AC803,TABLAS!$V$18:$W$28,2,FALSE)</f>
        <v>1.1000000000000001</v>
      </c>
      <c r="AE803" s="44"/>
      <c r="AF803" s="44"/>
      <c r="AG803" s="279">
        <f t="shared" si="161"/>
        <v>0</v>
      </c>
      <c r="AH803" s="255">
        <f>IF($AG803&lt;TABLAS!$O$4,TABLAS!$P$4,IF($AG803&lt;TABLAS!$O$5,TABLAS!$P$5,IF($AG803&lt;TABLAS!$O$6,TABLAS!$P$6,IF($AG803&gt;TABLAS!$N$7,TABLAS!$P$7))))</f>
        <v>1</v>
      </c>
      <c r="AI803" s="255">
        <f>VLOOKUP($AH803,TABLAS!$P$4:$R$7,3,FALSE)</f>
        <v>3.4999999999999996E-3</v>
      </c>
      <c r="AJ803" s="255">
        <f>VLOOKUP($AH$3,TABLAS!$P$4:$R$7,2,FALSE)</f>
        <v>0</v>
      </c>
      <c r="AK803" s="280">
        <f t="shared" si="162"/>
        <v>-3.4999999999999996E-3</v>
      </c>
      <c r="AL803" s="44"/>
      <c r="AM803" s="44"/>
      <c r="AN803" s="281">
        <f t="shared" si="163"/>
        <v>0</v>
      </c>
      <c r="AO803" s="44"/>
      <c r="AP803" s="235">
        <f t="shared" si="164"/>
        <v>0</v>
      </c>
      <c r="AQ803" s="44"/>
      <c r="AR803" s="282">
        <f t="shared" si="165"/>
        <v>0</v>
      </c>
      <c r="AS803" s="283">
        <f t="shared" si="166"/>
        <v>0</v>
      </c>
      <c r="AT803" s="44"/>
      <c r="AU803" s="44"/>
      <c r="AV803" s="44"/>
      <c r="AW803" s="44"/>
      <c r="AX803" s="44"/>
      <c r="AY803" s="44"/>
      <c r="AZ803" s="44"/>
      <c r="BA803" s="44"/>
      <c r="BB803" s="44"/>
      <c r="BC803" s="44"/>
      <c r="BD803" s="44"/>
      <c r="BE803" s="44"/>
      <c r="BF803" s="44"/>
      <c r="BG803" s="44"/>
      <c r="BH803" s="44"/>
    </row>
    <row r="804" spans="1:60" ht="35.1" customHeight="1" thickBot="1" x14ac:dyDescent="0.45">
      <c r="A804" s="41">
        <f t="shared" si="167"/>
        <v>802</v>
      </c>
      <c r="B804" s="42">
        <f>Hoja2!B811</f>
        <v>0</v>
      </c>
      <c r="C804" s="14">
        <f>Hoja2!P811</f>
        <v>0</v>
      </c>
      <c r="D804" s="16">
        <f>Hoja2!C811</f>
        <v>0</v>
      </c>
      <c r="E804" s="15">
        <f>Hoja4!J811</f>
        <v>0</v>
      </c>
      <c r="F804" s="15">
        <f>Hoja4!N811</f>
        <v>0</v>
      </c>
      <c r="G804" s="15"/>
      <c r="H804" s="15">
        <f t="shared" si="156"/>
        <v>0</v>
      </c>
      <c r="I804" s="15">
        <f t="shared" si="157"/>
        <v>0</v>
      </c>
      <c r="J804" s="289" t="s">
        <v>209</v>
      </c>
      <c r="K804" s="44"/>
      <c r="L804" s="44"/>
      <c r="M804" s="44"/>
      <c r="N804" s="44"/>
      <c r="O804" s="44"/>
      <c r="P804" s="44"/>
      <c r="Q804" s="44"/>
      <c r="R804" s="44"/>
      <c r="S804" s="262">
        <f t="shared" si="158"/>
        <v>0</v>
      </c>
      <c r="T804" s="266" t="str">
        <f t="shared" si="159"/>
        <v>Economico</v>
      </c>
      <c r="U804">
        <f>VLOOKUP(T804,TABLAS!$J$4:$L$9,3,FALSE)</f>
        <v>1320</v>
      </c>
      <c r="V804">
        <f t="shared" si="168"/>
        <v>2026</v>
      </c>
      <c r="W804" t="str">
        <f>INICIO!$C$28</f>
        <v>2026</v>
      </c>
      <c r="X804" s="268">
        <f t="shared" si="160"/>
        <v>0</v>
      </c>
      <c r="Y804" s="269" t="str">
        <f>IF(X804&lt;TABLAS!$P$18,TABLAS!$Q$18,IF(X804&lt;TABLAS!$P$19,TABLAS!$Q$19,IF(X804&lt;TABLAS!$P$20,TABLAS!$Q$20,IF(X804&lt;TABLAS!$P$21,TABLAS!$Q$21,IF(X804&lt;TABLAS!$P$22,TABLAS!$Q$22,IF(X804&lt;TABLAS!$P$23,TABLAS!$Q$23,IF(X804&lt;TABLAS!$P$24,TABLAS!$Q$24,IF(X804&lt;TABLAS!$P$25,TABLAS!$Q$25,IF(X804&lt;TABLAS!$P$26,TABLAS!$Q$26,IF(X804&lt;TABLAS!$P$27,TABLAS!$Q$27,IF(X804&gt;=TABLAS!$O$28,TABLAS!$Q$28)))))))))))</f>
        <v>0 a 5</v>
      </c>
      <c r="Z804" s="262">
        <f>VLOOKUP(Y804,TABLAS!$J$18:$K$28,2,FALSE)</f>
        <v>1</v>
      </c>
      <c r="AA804" s="274" t="s">
        <v>262</v>
      </c>
      <c r="AB804" s="262">
        <f>VLOOKUP(AA804,TABLAS!$K$34:$L$39,2,FALSE)</f>
        <v>1</v>
      </c>
      <c r="AC804" s="262" t="str">
        <f>INICIO!$C$11</f>
        <v>ZONA 6</v>
      </c>
      <c r="AD804" s="263">
        <f>VLOOKUP(AC804,TABLAS!$V$18:$W$28,2,FALSE)</f>
        <v>1.1000000000000001</v>
      </c>
      <c r="AE804" s="44"/>
      <c r="AF804" s="44"/>
      <c r="AG804" s="279">
        <f t="shared" si="161"/>
        <v>0</v>
      </c>
      <c r="AH804" s="255">
        <f>IF($AG804&lt;TABLAS!$O$4,TABLAS!$P$4,IF($AG804&lt;TABLAS!$O$5,TABLAS!$P$5,IF($AG804&lt;TABLAS!$O$6,TABLAS!$P$6,IF($AG804&gt;TABLAS!$N$7,TABLAS!$P$7))))</f>
        <v>1</v>
      </c>
      <c r="AI804" s="255">
        <f>VLOOKUP($AH804,TABLAS!$P$4:$R$7,3,FALSE)</f>
        <v>3.4999999999999996E-3</v>
      </c>
      <c r="AJ804" s="255">
        <f>VLOOKUP($AH$3,TABLAS!$P$4:$R$7,2,FALSE)</f>
        <v>0</v>
      </c>
      <c r="AK804" s="280">
        <f t="shared" si="162"/>
        <v>-3.4999999999999996E-3</v>
      </c>
      <c r="AL804" s="44"/>
      <c r="AM804" s="44"/>
      <c r="AN804" s="281">
        <f t="shared" si="163"/>
        <v>0</v>
      </c>
      <c r="AO804" s="44"/>
      <c r="AP804" s="235">
        <f t="shared" si="164"/>
        <v>0</v>
      </c>
      <c r="AQ804" s="44"/>
      <c r="AR804" s="282">
        <f t="shared" si="165"/>
        <v>0</v>
      </c>
      <c r="AS804" s="283">
        <f t="shared" si="166"/>
        <v>0</v>
      </c>
      <c r="AT804" s="44"/>
      <c r="AU804" s="44"/>
      <c r="AV804" s="44"/>
      <c r="AW804" s="44"/>
      <c r="AX804" s="44"/>
      <c r="AY804" s="44"/>
      <c r="AZ804" s="44"/>
      <c r="BA804" s="44"/>
      <c r="BB804" s="44"/>
      <c r="BC804" s="44"/>
      <c r="BD804" s="44"/>
      <c r="BE804" s="44"/>
      <c r="BF804" s="44"/>
      <c r="BG804" s="44"/>
      <c r="BH804" s="44"/>
    </row>
    <row r="805" spans="1:60" ht="35.1" customHeight="1" thickBot="1" x14ac:dyDescent="0.45">
      <c r="A805" s="41">
        <f t="shared" si="167"/>
        <v>803</v>
      </c>
      <c r="B805" s="42">
        <f>Hoja2!B812</f>
        <v>0</v>
      </c>
      <c r="C805" s="14">
        <f>Hoja2!P812</f>
        <v>0</v>
      </c>
      <c r="D805" s="16">
        <f>Hoja2!C812</f>
        <v>0</v>
      </c>
      <c r="E805" s="15">
        <f>Hoja4!J812</f>
        <v>0</v>
      </c>
      <c r="F805" s="15">
        <f>Hoja4!N812</f>
        <v>0</v>
      </c>
      <c r="G805" s="15"/>
      <c r="H805" s="15">
        <f t="shared" si="156"/>
        <v>0</v>
      </c>
      <c r="I805" s="15">
        <f t="shared" si="157"/>
        <v>0</v>
      </c>
      <c r="J805" s="289" t="s">
        <v>209</v>
      </c>
      <c r="K805" s="44"/>
      <c r="L805" s="44"/>
      <c r="M805" s="44"/>
      <c r="N805" s="44"/>
      <c r="O805" s="44"/>
      <c r="P805" s="44"/>
      <c r="Q805" s="44"/>
      <c r="R805" s="44"/>
      <c r="S805" s="262">
        <f t="shared" si="158"/>
        <v>0</v>
      </c>
      <c r="T805" s="266" t="str">
        <f t="shared" si="159"/>
        <v>Economico</v>
      </c>
      <c r="U805">
        <f>VLOOKUP(T805,TABLAS!$J$4:$L$9,3,FALSE)</f>
        <v>1320</v>
      </c>
      <c r="V805">
        <f t="shared" si="168"/>
        <v>2026</v>
      </c>
      <c r="W805" t="str">
        <f>INICIO!$C$28</f>
        <v>2026</v>
      </c>
      <c r="X805" s="268">
        <f t="shared" si="160"/>
        <v>0</v>
      </c>
      <c r="Y805" s="269" t="str">
        <f>IF(X805&lt;TABLAS!$P$18,TABLAS!$Q$18,IF(X805&lt;TABLAS!$P$19,TABLAS!$Q$19,IF(X805&lt;TABLAS!$P$20,TABLAS!$Q$20,IF(X805&lt;TABLAS!$P$21,TABLAS!$Q$21,IF(X805&lt;TABLAS!$P$22,TABLAS!$Q$22,IF(X805&lt;TABLAS!$P$23,TABLAS!$Q$23,IF(X805&lt;TABLAS!$P$24,TABLAS!$Q$24,IF(X805&lt;TABLAS!$P$25,TABLAS!$Q$25,IF(X805&lt;TABLAS!$P$26,TABLAS!$Q$26,IF(X805&lt;TABLAS!$P$27,TABLAS!$Q$27,IF(X805&gt;=TABLAS!$O$28,TABLAS!$Q$28)))))))))))</f>
        <v>0 a 5</v>
      </c>
      <c r="Z805" s="262">
        <f>VLOOKUP(Y805,TABLAS!$J$18:$K$28,2,FALSE)</f>
        <v>1</v>
      </c>
      <c r="AA805" s="274" t="s">
        <v>262</v>
      </c>
      <c r="AB805" s="262">
        <f>VLOOKUP(AA805,TABLAS!$K$34:$L$39,2,FALSE)</f>
        <v>1</v>
      </c>
      <c r="AC805" s="262" t="str">
        <f>INICIO!$C$11</f>
        <v>ZONA 6</v>
      </c>
      <c r="AD805" s="263">
        <f>VLOOKUP(AC805,TABLAS!$V$18:$W$28,2,FALSE)</f>
        <v>1.1000000000000001</v>
      </c>
      <c r="AE805" s="44"/>
      <c r="AF805" s="44"/>
      <c r="AG805" s="279">
        <f t="shared" si="161"/>
        <v>0</v>
      </c>
      <c r="AH805" s="255">
        <f>IF($AG805&lt;TABLAS!$O$4,TABLAS!$P$4,IF($AG805&lt;TABLAS!$O$5,TABLAS!$P$5,IF($AG805&lt;TABLAS!$O$6,TABLAS!$P$6,IF($AG805&gt;TABLAS!$N$7,TABLAS!$P$7))))</f>
        <v>1</v>
      </c>
      <c r="AI805" s="255">
        <f>VLOOKUP($AH805,TABLAS!$P$4:$R$7,3,FALSE)</f>
        <v>3.4999999999999996E-3</v>
      </c>
      <c r="AJ805" s="255">
        <f>VLOOKUP($AH$3,TABLAS!$P$4:$R$7,2,FALSE)</f>
        <v>0</v>
      </c>
      <c r="AK805" s="280">
        <f t="shared" si="162"/>
        <v>-3.4999999999999996E-3</v>
      </c>
      <c r="AL805" s="44"/>
      <c r="AM805" s="44"/>
      <c r="AN805" s="281">
        <f t="shared" si="163"/>
        <v>0</v>
      </c>
      <c r="AO805" s="44"/>
      <c r="AP805" s="235">
        <f t="shared" si="164"/>
        <v>0</v>
      </c>
      <c r="AQ805" s="44"/>
      <c r="AR805" s="282">
        <f t="shared" si="165"/>
        <v>0</v>
      </c>
      <c r="AS805" s="283">
        <f t="shared" si="166"/>
        <v>0</v>
      </c>
      <c r="AT805" s="44"/>
      <c r="AU805" s="44"/>
      <c r="AV805" s="44"/>
      <c r="AW805" s="44"/>
      <c r="AX805" s="44"/>
      <c r="AY805" s="44"/>
      <c r="AZ805" s="44"/>
      <c r="BA805" s="44"/>
      <c r="BB805" s="44"/>
      <c r="BC805" s="44"/>
      <c r="BD805" s="44"/>
      <c r="BE805" s="44"/>
      <c r="BF805" s="44"/>
      <c r="BG805" s="44"/>
      <c r="BH805" s="44"/>
    </row>
    <row r="806" spans="1:60" ht="35.1" customHeight="1" thickBot="1" x14ac:dyDescent="0.45">
      <c r="A806" s="41">
        <f t="shared" si="167"/>
        <v>804</v>
      </c>
      <c r="B806" s="42">
        <f>Hoja2!B813</f>
        <v>0</v>
      </c>
      <c r="C806" s="14">
        <f>Hoja2!P813</f>
        <v>0</v>
      </c>
      <c r="D806" s="16">
        <f>Hoja2!C813</f>
        <v>0</v>
      </c>
      <c r="E806" s="15">
        <f>Hoja4!J813</f>
        <v>0</v>
      </c>
      <c r="F806" s="15">
        <f>Hoja4!N813</f>
        <v>0</v>
      </c>
      <c r="G806" s="15"/>
      <c r="H806" s="15">
        <f t="shared" si="156"/>
        <v>0</v>
      </c>
      <c r="I806" s="15">
        <f t="shared" si="157"/>
        <v>0</v>
      </c>
      <c r="J806" s="289" t="s">
        <v>209</v>
      </c>
      <c r="K806" s="44"/>
      <c r="L806" s="44"/>
      <c r="M806" s="44"/>
      <c r="N806" s="44"/>
      <c r="O806" s="44"/>
      <c r="P806" s="44"/>
      <c r="Q806" s="44"/>
      <c r="R806" s="44"/>
      <c r="S806" s="262">
        <f t="shared" si="158"/>
        <v>0</v>
      </c>
      <c r="T806" s="266" t="str">
        <f t="shared" si="159"/>
        <v>Economico</v>
      </c>
      <c r="U806">
        <f>VLOOKUP(T806,TABLAS!$J$4:$L$9,3,FALSE)</f>
        <v>1320</v>
      </c>
      <c r="V806">
        <f t="shared" si="168"/>
        <v>2026</v>
      </c>
      <c r="W806" t="str">
        <f>INICIO!$C$28</f>
        <v>2026</v>
      </c>
      <c r="X806" s="268">
        <f t="shared" si="160"/>
        <v>0</v>
      </c>
      <c r="Y806" s="269" t="str">
        <f>IF(X806&lt;TABLAS!$P$18,TABLAS!$Q$18,IF(X806&lt;TABLAS!$P$19,TABLAS!$Q$19,IF(X806&lt;TABLAS!$P$20,TABLAS!$Q$20,IF(X806&lt;TABLAS!$P$21,TABLAS!$Q$21,IF(X806&lt;TABLAS!$P$22,TABLAS!$Q$22,IF(X806&lt;TABLAS!$P$23,TABLAS!$Q$23,IF(X806&lt;TABLAS!$P$24,TABLAS!$Q$24,IF(X806&lt;TABLAS!$P$25,TABLAS!$Q$25,IF(X806&lt;TABLAS!$P$26,TABLAS!$Q$26,IF(X806&lt;TABLAS!$P$27,TABLAS!$Q$27,IF(X806&gt;=TABLAS!$O$28,TABLAS!$Q$28)))))))))))</f>
        <v>0 a 5</v>
      </c>
      <c r="Z806" s="262">
        <f>VLOOKUP(Y806,TABLAS!$J$18:$K$28,2,FALSE)</f>
        <v>1</v>
      </c>
      <c r="AA806" s="274" t="s">
        <v>262</v>
      </c>
      <c r="AB806" s="262">
        <f>VLOOKUP(AA806,TABLAS!$K$34:$L$39,2,FALSE)</f>
        <v>1</v>
      </c>
      <c r="AC806" s="262" t="str">
        <f>INICIO!$C$11</f>
        <v>ZONA 6</v>
      </c>
      <c r="AD806" s="263">
        <f>VLOOKUP(AC806,TABLAS!$V$18:$W$28,2,FALSE)</f>
        <v>1.1000000000000001</v>
      </c>
      <c r="AE806" s="44"/>
      <c r="AF806" s="44"/>
      <c r="AG806" s="279">
        <f t="shared" si="161"/>
        <v>0</v>
      </c>
      <c r="AH806" s="255">
        <f>IF($AG806&lt;TABLAS!$O$4,TABLAS!$P$4,IF($AG806&lt;TABLAS!$O$5,TABLAS!$P$5,IF($AG806&lt;TABLAS!$O$6,TABLAS!$P$6,IF($AG806&gt;TABLAS!$N$7,TABLAS!$P$7))))</f>
        <v>1</v>
      </c>
      <c r="AI806" s="255">
        <f>VLOOKUP($AH806,TABLAS!$P$4:$R$7,3,FALSE)</f>
        <v>3.4999999999999996E-3</v>
      </c>
      <c r="AJ806" s="255">
        <f>VLOOKUP($AH$3,TABLAS!$P$4:$R$7,2,FALSE)</f>
        <v>0</v>
      </c>
      <c r="AK806" s="280">
        <f t="shared" si="162"/>
        <v>-3.4999999999999996E-3</v>
      </c>
      <c r="AL806" s="44"/>
      <c r="AM806" s="44"/>
      <c r="AN806" s="281">
        <f t="shared" si="163"/>
        <v>0</v>
      </c>
      <c r="AO806" s="44"/>
      <c r="AP806" s="235">
        <f t="shared" si="164"/>
        <v>0</v>
      </c>
      <c r="AQ806" s="44"/>
      <c r="AR806" s="282">
        <f t="shared" si="165"/>
        <v>0</v>
      </c>
      <c r="AS806" s="283">
        <f t="shared" si="166"/>
        <v>0</v>
      </c>
      <c r="AT806" s="44"/>
      <c r="AU806" s="44"/>
      <c r="AV806" s="44"/>
      <c r="AW806" s="44"/>
      <c r="AX806" s="44"/>
      <c r="AY806" s="44"/>
      <c r="AZ806" s="44"/>
      <c r="BA806" s="44"/>
      <c r="BB806" s="44"/>
      <c r="BC806" s="44"/>
      <c r="BD806" s="44"/>
      <c r="BE806" s="44"/>
      <c r="BF806" s="44"/>
      <c r="BG806" s="44"/>
      <c r="BH806" s="44"/>
    </row>
    <row r="807" spans="1:60" ht="35.1" customHeight="1" thickBot="1" x14ac:dyDescent="0.45">
      <c r="A807" s="22">
        <f t="shared" si="167"/>
        <v>805</v>
      </c>
      <c r="B807" s="43">
        <f>Hoja2!B814</f>
        <v>0</v>
      </c>
      <c r="C807" s="38">
        <f>Hoja2!P814</f>
        <v>0</v>
      </c>
      <c r="D807" s="39">
        <f>Hoja2!C814</f>
        <v>0</v>
      </c>
      <c r="E807" s="40">
        <f>Hoja4!J814</f>
        <v>0</v>
      </c>
      <c r="F807" s="40">
        <f>Hoja4!N814</f>
        <v>0</v>
      </c>
      <c r="G807" s="40"/>
      <c r="H807" s="40">
        <f t="shared" si="156"/>
        <v>0</v>
      </c>
      <c r="I807" s="40">
        <f t="shared" si="157"/>
        <v>0</v>
      </c>
      <c r="J807" s="290" t="s">
        <v>209</v>
      </c>
      <c r="K807" s="44"/>
      <c r="L807" s="44"/>
      <c r="M807" s="44"/>
      <c r="N807" s="44"/>
      <c r="O807" s="44"/>
      <c r="P807" s="44"/>
      <c r="Q807" s="44"/>
      <c r="R807" s="44"/>
      <c r="S807" s="262">
        <f t="shared" si="158"/>
        <v>0</v>
      </c>
      <c r="T807" s="266" t="str">
        <f t="shared" si="159"/>
        <v>Economico</v>
      </c>
      <c r="U807">
        <f>VLOOKUP(T807,TABLAS!$J$4:$L$9,3,FALSE)</f>
        <v>1320</v>
      </c>
      <c r="V807">
        <f t="shared" si="168"/>
        <v>2026</v>
      </c>
      <c r="W807" t="str">
        <f>INICIO!$C$28</f>
        <v>2026</v>
      </c>
      <c r="X807" s="268">
        <f t="shared" si="160"/>
        <v>0</v>
      </c>
      <c r="Y807" s="269" t="str">
        <f>IF(X807&lt;TABLAS!$P$18,TABLAS!$Q$18,IF(X807&lt;TABLAS!$P$19,TABLAS!$Q$19,IF(X807&lt;TABLAS!$P$20,TABLAS!$Q$20,IF(X807&lt;TABLAS!$P$21,TABLAS!$Q$21,IF(X807&lt;TABLAS!$P$22,TABLAS!$Q$22,IF(X807&lt;TABLAS!$P$23,TABLAS!$Q$23,IF(X807&lt;TABLAS!$P$24,TABLAS!$Q$24,IF(X807&lt;TABLAS!$P$25,TABLAS!$Q$25,IF(X807&lt;TABLAS!$P$26,TABLAS!$Q$26,IF(X807&lt;TABLAS!$P$27,TABLAS!$Q$27,IF(X807&gt;=TABLAS!$O$28,TABLAS!$Q$28)))))))))))</f>
        <v>0 a 5</v>
      </c>
      <c r="Z807" s="262">
        <f>VLOOKUP(Y807,TABLAS!$J$18:$K$28,2,FALSE)</f>
        <v>1</v>
      </c>
      <c r="AA807" s="274" t="s">
        <v>262</v>
      </c>
      <c r="AB807" s="262">
        <f>VLOOKUP(AA807,TABLAS!$K$34:$L$39,2,FALSE)</f>
        <v>1</v>
      </c>
      <c r="AC807" s="262" t="str">
        <f>INICIO!$C$11</f>
        <v>ZONA 6</v>
      </c>
      <c r="AD807" s="263">
        <f>VLOOKUP(AC807,TABLAS!$V$18:$W$28,2,FALSE)</f>
        <v>1.1000000000000001</v>
      </c>
      <c r="AE807" s="44"/>
      <c r="AF807" s="44"/>
      <c r="AG807" s="279">
        <f t="shared" si="161"/>
        <v>0</v>
      </c>
      <c r="AH807" s="255">
        <f>IF($AG807&lt;TABLAS!$O$4,TABLAS!$P$4,IF($AG807&lt;TABLAS!$O$5,TABLAS!$P$5,IF($AG807&lt;TABLAS!$O$6,TABLAS!$P$6,IF($AG807&gt;TABLAS!$N$7,TABLAS!$P$7))))</f>
        <v>1</v>
      </c>
      <c r="AI807" s="255">
        <f>VLOOKUP($AH807,TABLAS!$P$4:$R$7,3,FALSE)</f>
        <v>3.4999999999999996E-3</v>
      </c>
      <c r="AJ807" s="255">
        <f>VLOOKUP($AH$3,TABLAS!$P$4:$R$7,2,FALSE)</f>
        <v>0</v>
      </c>
      <c r="AK807" s="280">
        <f t="shared" si="162"/>
        <v>-3.4999999999999996E-3</v>
      </c>
      <c r="AL807" s="44"/>
      <c r="AM807" s="44"/>
      <c r="AN807" s="281">
        <f t="shared" si="163"/>
        <v>0</v>
      </c>
      <c r="AO807" s="44"/>
      <c r="AP807" s="235">
        <f t="shared" si="164"/>
        <v>0</v>
      </c>
      <c r="AQ807" s="44"/>
      <c r="AR807" s="282">
        <f t="shared" si="165"/>
        <v>0</v>
      </c>
      <c r="AS807" s="283">
        <f t="shared" si="166"/>
        <v>0</v>
      </c>
      <c r="AT807" s="44"/>
      <c r="AU807" s="44"/>
      <c r="AV807" s="44"/>
      <c r="AW807" s="44"/>
      <c r="AX807" s="44"/>
      <c r="AY807" s="44"/>
      <c r="AZ807" s="44"/>
      <c r="BA807" s="44"/>
      <c r="BB807" s="44"/>
      <c r="BC807" s="44"/>
      <c r="BD807" s="44"/>
      <c r="BE807" s="44"/>
      <c r="BF807" s="44"/>
      <c r="BG807" s="44"/>
      <c r="BH807" s="44"/>
    </row>
    <row r="808" spans="1:60" ht="35.1" customHeight="1" thickBot="1" x14ac:dyDescent="0.45">
      <c r="A808" s="41">
        <f t="shared" si="167"/>
        <v>806</v>
      </c>
      <c r="B808" s="42">
        <f>Hoja2!B815</f>
        <v>0</v>
      </c>
      <c r="C808" s="14">
        <f>Hoja2!P815</f>
        <v>0</v>
      </c>
      <c r="D808" s="16">
        <f>Hoja2!C815</f>
        <v>0</v>
      </c>
      <c r="E808" s="15">
        <f>Hoja4!J815</f>
        <v>0</v>
      </c>
      <c r="F808" s="15">
        <f>Hoja4!N815</f>
        <v>0</v>
      </c>
      <c r="G808" s="15"/>
      <c r="H808" s="15">
        <f t="shared" si="156"/>
        <v>0</v>
      </c>
      <c r="I808" s="15">
        <f t="shared" si="157"/>
        <v>0</v>
      </c>
      <c r="J808" s="289" t="s">
        <v>209</v>
      </c>
      <c r="K808" s="44"/>
      <c r="L808" s="44"/>
      <c r="M808" s="44"/>
      <c r="N808" s="44"/>
      <c r="O808" s="44"/>
      <c r="P808" s="44"/>
      <c r="Q808" s="44"/>
      <c r="R808" s="44"/>
      <c r="S808" s="262">
        <f t="shared" si="158"/>
        <v>0</v>
      </c>
      <c r="T808" s="266" t="str">
        <f t="shared" si="159"/>
        <v>Economico</v>
      </c>
      <c r="U808">
        <f>VLOOKUP(T808,TABLAS!$J$4:$L$9,3,FALSE)</f>
        <v>1320</v>
      </c>
      <c r="V808">
        <f t="shared" si="168"/>
        <v>2026</v>
      </c>
      <c r="W808" t="str">
        <f>INICIO!$C$28</f>
        <v>2026</v>
      </c>
      <c r="X808" s="268">
        <f t="shared" si="160"/>
        <v>0</v>
      </c>
      <c r="Y808" s="269" t="str">
        <f>IF(X808&lt;TABLAS!$P$18,TABLAS!$Q$18,IF(X808&lt;TABLAS!$P$19,TABLAS!$Q$19,IF(X808&lt;TABLAS!$P$20,TABLAS!$Q$20,IF(X808&lt;TABLAS!$P$21,TABLAS!$Q$21,IF(X808&lt;TABLAS!$P$22,TABLAS!$Q$22,IF(X808&lt;TABLAS!$P$23,TABLAS!$Q$23,IF(X808&lt;TABLAS!$P$24,TABLAS!$Q$24,IF(X808&lt;TABLAS!$P$25,TABLAS!$Q$25,IF(X808&lt;TABLAS!$P$26,TABLAS!$Q$26,IF(X808&lt;TABLAS!$P$27,TABLAS!$Q$27,IF(X808&gt;=TABLAS!$O$28,TABLAS!$Q$28)))))))))))</f>
        <v>0 a 5</v>
      </c>
      <c r="Z808" s="262">
        <f>VLOOKUP(Y808,TABLAS!$J$18:$K$28,2,FALSE)</f>
        <v>1</v>
      </c>
      <c r="AA808" s="274" t="s">
        <v>262</v>
      </c>
      <c r="AB808" s="262">
        <f>VLOOKUP(AA808,TABLAS!$K$34:$L$39,2,FALSE)</f>
        <v>1</v>
      </c>
      <c r="AC808" s="262" t="str">
        <f>INICIO!$C$11</f>
        <v>ZONA 6</v>
      </c>
      <c r="AD808" s="263">
        <f>VLOOKUP(AC808,TABLAS!$V$18:$W$28,2,FALSE)</f>
        <v>1.1000000000000001</v>
      </c>
      <c r="AE808" s="44"/>
      <c r="AF808" s="44"/>
      <c r="AG808" s="279">
        <f t="shared" si="161"/>
        <v>0</v>
      </c>
      <c r="AH808" s="255">
        <f>IF($AG808&lt;TABLAS!$O$4,TABLAS!$P$4,IF($AG808&lt;TABLAS!$O$5,TABLAS!$P$5,IF($AG808&lt;TABLAS!$O$6,TABLAS!$P$6,IF($AG808&gt;TABLAS!$N$7,TABLAS!$P$7))))</f>
        <v>1</v>
      </c>
      <c r="AI808" s="255">
        <f>VLOOKUP($AH808,TABLAS!$P$4:$R$7,3,FALSE)</f>
        <v>3.4999999999999996E-3</v>
      </c>
      <c r="AJ808" s="255">
        <f>VLOOKUP($AH$3,TABLAS!$P$4:$R$7,2,FALSE)</f>
        <v>0</v>
      </c>
      <c r="AK808" s="280">
        <f t="shared" si="162"/>
        <v>-3.4999999999999996E-3</v>
      </c>
      <c r="AL808" s="44"/>
      <c r="AM808" s="44"/>
      <c r="AN808" s="281">
        <f t="shared" si="163"/>
        <v>0</v>
      </c>
      <c r="AO808" s="44"/>
      <c r="AP808" s="235">
        <f t="shared" si="164"/>
        <v>0</v>
      </c>
      <c r="AQ808" s="44"/>
      <c r="AR808" s="282">
        <f t="shared" si="165"/>
        <v>0</v>
      </c>
      <c r="AS808" s="283">
        <f t="shared" si="166"/>
        <v>0</v>
      </c>
      <c r="AT808" s="44"/>
      <c r="AU808" s="44"/>
      <c r="AV808" s="44"/>
      <c r="AW808" s="44"/>
      <c r="AX808" s="44"/>
      <c r="AY808" s="44"/>
      <c r="AZ808" s="44"/>
      <c r="BA808" s="44"/>
      <c r="BB808" s="44"/>
      <c r="BC808" s="44"/>
      <c r="BD808" s="44"/>
      <c r="BE808" s="44"/>
      <c r="BF808" s="44"/>
      <c r="BG808" s="44"/>
      <c r="BH808" s="44"/>
    </row>
    <row r="809" spans="1:60" ht="35.1" customHeight="1" thickBot="1" x14ac:dyDescent="0.45">
      <c r="A809" s="41">
        <f t="shared" si="167"/>
        <v>807</v>
      </c>
      <c r="B809" s="42">
        <f>Hoja2!B816</f>
        <v>0</v>
      </c>
      <c r="C809" s="14">
        <f>Hoja2!P816</f>
        <v>0</v>
      </c>
      <c r="D809" s="16">
        <f>Hoja2!C816</f>
        <v>0</v>
      </c>
      <c r="E809" s="15">
        <f>Hoja4!J816</f>
        <v>0</v>
      </c>
      <c r="F809" s="15">
        <f>Hoja4!N816</f>
        <v>0</v>
      </c>
      <c r="G809" s="15"/>
      <c r="H809" s="15">
        <f t="shared" si="156"/>
        <v>0</v>
      </c>
      <c r="I809" s="15">
        <f t="shared" si="157"/>
        <v>0</v>
      </c>
      <c r="J809" s="289" t="s">
        <v>209</v>
      </c>
      <c r="K809" s="44"/>
      <c r="L809" s="44"/>
      <c r="M809" s="44"/>
      <c r="N809" s="44"/>
      <c r="O809" s="44"/>
      <c r="P809" s="44"/>
      <c r="Q809" s="44"/>
      <c r="R809" s="44"/>
      <c r="S809" s="262">
        <f t="shared" si="158"/>
        <v>0</v>
      </c>
      <c r="T809" s="266" t="str">
        <f t="shared" si="159"/>
        <v>Economico</v>
      </c>
      <c r="U809">
        <f>VLOOKUP(T809,TABLAS!$J$4:$L$9,3,FALSE)</f>
        <v>1320</v>
      </c>
      <c r="V809">
        <f t="shared" si="168"/>
        <v>2026</v>
      </c>
      <c r="W809" t="str">
        <f>INICIO!$C$28</f>
        <v>2026</v>
      </c>
      <c r="X809" s="268">
        <f t="shared" si="160"/>
        <v>0</v>
      </c>
      <c r="Y809" s="269" t="str">
        <f>IF(X809&lt;TABLAS!$P$18,TABLAS!$Q$18,IF(X809&lt;TABLAS!$P$19,TABLAS!$Q$19,IF(X809&lt;TABLAS!$P$20,TABLAS!$Q$20,IF(X809&lt;TABLAS!$P$21,TABLAS!$Q$21,IF(X809&lt;TABLAS!$P$22,TABLAS!$Q$22,IF(X809&lt;TABLAS!$P$23,TABLAS!$Q$23,IF(X809&lt;TABLAS!$P$24,TABLAS!$Q$24,IF(X809&lt;TABLAS!$P$25,TABLAS!$Q$25,IF(X809&lt;TABLAS!$P$26,TABLAS!$Q$26,IF(X809&lt;TABLAS!$P$27,TABLAS!$Q$27,IF(X809&gt;=TABLAS!$O$28,TABLAS!$Q$28)))))))))))</f>
        <v>0 a 5</v>
      </c>
      <c r="Z809" s="262">
        <f>VLOOKUP(Y809,TABLAS!$J$18:$K$28,2,FALSE)</f>
        <v>1</v>
      </c>
      <c r="AA809" s="274" t="s">
        <v>262</v>
      </c>
      <c r="AB809" s="262">
        <f>VLOOKUP(AA809,TABLAS!$K$34:$L$39,2,FALSE)</f>
        <v>1</v>
      </c>
      <c r="AC809" s="262" t="str">
        <f>INICIO!$C$11</f>
        <v>ZONA 6</v>
      </c>
      <c r="AD809" s="263">
        <f>VLOOKUP(AC809,TABLAS!$V$18:$W$28,2,FALSE)</f>
        <v>1.1000000000000001</v>
      </c>
      <c r="AE809" s="44"/>
      <c r="AF809" s="44"/>
      <c r="AG809" s="279">
        <f t="shared" si="161"/>
        <v>0</v>
      </c>
      <c r="AH809" s="255">
        <f>IF($AG809&lt;TABLAS!$O$4,TABLAS!$P$4,IF($AG809&lt;TABLAS!$O$5,TABLAS!$P$5,IF($AG809&lt;TABLAS!$O$6,TABLAS!$P$6,IF($AG809&gt;TABLAS!$N$7,TABLAS!$P$7))))</f>
        <v>1</v>
      </c>
      <c r="AI809" s="255">
        <f>VLOOKUP($AH809,TABLAS!$P$4:$R$7,3,FALSE)</f>
        <v>3.4999999999999996E-3</v>
      </c>
      <c r="AJ809" s="255">
        <f>VLOOKUP($AH$3,TABLAS!$P$4:$R$7,2,FALSE)</f>
        <v>0</v>
      </c>
      <c r="AK809" s="280">
        <f t="shared" si="162"/>
        <v>-3.4999999999999996E-3</v>
      </c>
      <c r="AL809" s="44"/>
      <c r="AM809" s="44"/>
      <c r="AN809" s="281">
        <f t="shared" si="163"/>
        <v>0</v>
      </c>
      <c r="AO809" s="44"/>
      <c r="AP809" s="235">
        <f t="shared" si="164"/>
        <v>0</v>
      </c>
      <c r="AQ809" s="44"/>
      <c r="AR809" s="282">
        <f t="shared" si="165"/>
        <v>0</v>
      </c>
      <c r="AS809" s="283">
        <f t="shared" si="166"/>
        <v>0</v>
      </c>
      <c r="AT809" s="44"/>
      <c r="AU809" s="44"/>
      <c r="AV809" s="44"/>
      <c r="AW809" s="44"/>
      <c r="AX809" s="44"/>
      <c r="AY809" s="44"/>
      <c r="AZ809" s="44"/>
      <c r="BA809" s="44"/>
      <c r="BB809" s="44"/>
      <c r="BC809" s="44"/>
      <c r="BD809" s="44"/>
      <c r="BE809" s="44"/>
      <c r="BF809" s="44"/>
      <c r="BG809" s="44"/>
      <c r="BH809" s="44"/>
    </row>
    <row r="810" spans="1:60" ht="35.1" customHeight="1" thickBot="1" x14ac:dyDescent="0.45">
      <c r="A810" s="41">
        <f t="shared" si="167"/>
        <v>808</v>
      </c>
      <c r="B810" s="42">
        <f>Hoja2!B817</f>
        <v>0</v>
      </c>
      <c r="C810" s="14">
        <f>Hoja2!P817</f>
        <v>0</v>
      </c>
      <c r="D810" s="16">
        <f>Hoja2!C817</f>
        <v>0</v>
      </c>
      <c r="E810" s="15">
        <f>Hoja4!J817</f>
        <v>0</v>
      </c>
      <c r="F810" s="15">
        <f>Hoja4!N817</f>
        <v>0</v>
      </c>
      <c r="G810" s="15"/>
      <c r="H810" s="15">
        <f t="shared" si="156"/>
        <v>0</v>
      </c>
      <c r="I810" s="15">
        <f t="shared" si="157"/>
        <v>0</v>
      </c>
      <c r="J810" s="289" t="s">
        <v>209</v>
      </c>
      <c r="K810" s="44"/>
      <c r="L810" s="44"/>
      <c r="M810" s="44"/>
      <c r="N810" s="44"/>
      <c r="O810" s="44"/>
      <c r="P810" s="44"/>
      <c r="Q810" s="44"/>
      <c r="R810" s="44"/>
      <c r="S810" s="262">
        <f t="shared" si="158"/>
        <v>0</v>
      </c>
      <c r="T810" s="266" t="str">
        <f t="shared" si="159"/>
        <v>Economico</v>
      </c>
      <c r="U810">
        <f>VLOOKUP(T810,TABLAS!$J$4:$L$9,3,FALSE)</f>
        <v>1320</v>
      </c>
      <c r="V810">
        <f t="shared" si="168"/>
        <v>2026</v>
      </c>
      <c r="W810" t="str">
        <f>INICIO!$C$28</f>
        <v>2026</v>
      </c>
      <c r="X810" s="268">
        <f t="shared" si="160"/>
        <v>0</v>
      </c>
      <c r="Y810" s="269" t="str">
        <f>IF(X810&lt;TABLAS!$P$18,TABLAS!$Q$18,IF(X810&lt;TABLAS!$P$19,TABLAS!$Q$19,IF(X810&lt;TABLAS!$P$20,TABLAS!$Q$20,IF(X810&lt;TABLAS!$P$21,TABLAS!$Q$21,IF(X810&lt;TABLAS!$P$22,TABLAS!$Q$22,IF(X810&lt;TABLAS!$P$23,TABLAS!$Q$23,IF(X810&lt;TABLAS!$P$24,TABLAS!$Q$24,IF(X810&lt;TABLAS!$P$25,TABLAS!$Q$25,IF(X810&lt;TABLAS!$P$26,TABLAS!$Q$26,IF(X810&lt;TABLAS!$P$27,TABLAS!$Q$27,IF(X810&gt;=TABLAS!$O$28,TABLAS!$Q$28)))))))))))</f>
        <v>0 a 5</v>
      </c>
      <c r="Z810" s="262">
        <f>VLOOKUP(Y810,TABLAS!$J$18:$K$28,2,FALSE)</f>
        <v>1</v>
      </c>
      <c r="AA810" s="274" t="s">
        <v>262</v>
      </c>
      <c r="AB810" s="262">
        <f>VLOOKUP(AA810,TABLAS!$K$34:$L$39,2,FALSE)</f>
        <v>1</v>
      </c>
      <c r="AC810" s="262" t="str">
        <f>INICIO!$C$11</f>
        <v>ZONA 6</v>
      </c>
      <c r="AD810" s="263">
        <f>VLOOKUP(AC810,TABLAS!$V$18:$W$28,2,FALSE)</f>
        <v>1.1000000000000001</v>
      </c>
      <c r="AE810" s="44"/>
      <c r="AF810" s="44"/>
      <c r="AG810" s="279">
        <f t="shared" si="161"/>
        <v>0</v>
      </c>
      <c r="AH810" s="255">
        <f>IF($AG810&lt;TABLAS!$O$4,TABLAS!$P$4,IF($AG810&lt;TABLAS!$O$5,TABLAS!$P$5,IF($AG810&lt;TABLAS!$O$6,TABLAS!$P$6,IF($AG810&gt;TABLAS!$N$7,TABLAS!$P$7))))</f>
        <v>1</v>
      </c>
      <c r="AI810" s="255">
        <f>VLOOKUP($AH810,TABLAS!$P$4:$R$7,3,FALSE)</f>
        <v>3.4999999999999996E-3</v>
      </c>
      <c r="AJ810" s="255">
        <f>VLOOKUP($AH$3,TABLAS!$P$4:$R$7,2,FALSE)</f>
        <v>0</v>
      </c>
      <c r="AK810" s="280">
        <f t="shared" si="162"/>
        <v>-3.4999999999999996E-3</v>
      </c>
      <c r="AL810" s="44"/>
      <c r="AM810" s="44"/>
      <c r="AN810" s="281">
        <f t="shared" si="163"/>
        <v>0</v>
      </c>
      <c r="AO810" s="44"/>
      <c r="AP810" s="235">
        <f t="shared" si="164"/>
        <v>0</v>
      </c>
      <c r="AQ810" s="44"/>
      <c r="AR810" s="282">
        <f t="shared" si="165"/>
        <v>0</v>
      </c>
      <c r="AS810" s="283">
        <f t="shared" si="166"/>
        <v>0</v>
      </c>
      <c r="AT810" s="44"/>
      <c r="AU810" s="44"/>
      <c r="AV810" s="44"/>
      <c r="AW810" s="44"/>
      <c r="AX810" s="44"/>
      <c r="AY810" s="44"/>
      <c r="AZ810" s="44"/>
      <c r="BA810" s="44"/>
      <c r="BB810" s="44"/>
      <c r="BC810" s="44"/>
      <c r="BD810" s="44"/>
      <c r="BE810" s="44"/>
      <c r="BF810" s="44"/>
      <c r="BG810" s="44"/>
      <c r="BH810" s="44"/>
    </row>
    <row r="811" spans="1:60" ht="35.1" customHeight="1" thickBot="1" x14ac:dyDescent="0.45">
      <c r="A811" s="41">
        <f t="shared" si="167"/>
        <v>809</v>
      </c>
      <c r="B811" s="42">
        <f>Hoja2!B818</f>
        <v>0</v>
      </c>
      <c r="C811" s="14">
        <f>Hoja2!P818</f>
        <v>0</v>
      </c>
      <c r="D811" s="16">
        <f>Hoja2!C818</f>
        <v>0</v>
      </c>
      <c r="E811" s="15">
        <f>Hoja4!J818</f>
        <v>0</v>
      </c>
      <c r="F811" s="15">
        <f>Hoja4!N818</f>
        <v>0</v>
      </c>
      <c r="G811" s="15"/>
      <c r="H811" s="15">
        <f t="shared" si="156"/>
        <v>0</v>
      </c>
      <c r="I811" s="15">
        <f t="shared" si="157"/>
        <v>0</v>
      </c>
      <c r="J811" s="289" t="s">
        <v>209</v>
      </c>
      <c r="K811" s="44"/>
      <c r="L811" s="44"/>
      <c r="M811" s="44"/>
      <c r="N811" s="44"/>
      <c r="O811" s="44"/>
      <c r="P811" s="44"/>
      <c r="Q811" s="44"/>
      <c r="R811" s="44"/>
      <c r="S811" s="262">
        <f t="shared" si="158"/>
        <v>0</v>
      </c>
      <c r="T811" s="266" t="str">
        <f t="shared" si="159"/>
        <v>Economico</v>
      </c>
      <c r="U811">
        <f>VLOOKUP(T811,TABLAS!$J$4:$L$9,3,FALSE)</f>
        <v>1320</v>
      </c>
      <c r="V811">
        <f t="shared" si="168"/>
        <v>2026</v>
      </c>
      <c r="W811" t="str">
        <f>INICIO!$C$28</f>
        <v>2026</v>
      </c>
      <c r="X811" s="268">
        <f t="shared" si="160"/>
        <v>0</v>
      </c>
      <c r="Y811" s="269" t="str">
        <f>IF(X811&lt;TABLAS!$P$18,TABLAS!$Q$18,IF(X811&lt;TABLAS!$P$19,TABLAS!$Q$19,IF(X811&lt;TABLAS!$P$20,TABLAS!$Q$20,IF(X811&lt;TABLAS!$P$21,TABLAS!$Q$21,IF(X811&lt;TABLAS!$P$22,TABLAS!$Q$22,IF(X811&lt;TABLAS!$P$23,TABLAS!$Q$23,IF(X811&lt;TABLAS!$P$24,TABLAS!$Q$24,IF(X811&lt;TABLAS!$P$25,TABLAS!$Q$25,IF(X811&lt;TABLAS!$P$26,TABLAS!$Q$26,IF(X811&lt;TABLAS!$P$27,TABLAS!$Q$27,IF(X811&gt;=TABLAS!$O$28,TABLAS!$Q$28)))))))))))</f>
        <v>0 a 5</v>
      </c>
      <c r="Z811" s="262">
        <f>VLOOKUP(Y811,TABLAS!$J$18:$K$28,2,FALSE)</f>
        <v>1</v>
      </c>
      <c r="AA811" s="274" t="s">
        <v>262</v>
      </c>
      <c r="AB811" s="262">
        <f>VLOOKUP(AA811,TABLAS!$K$34:$L$39,2,FALSE)</f>
        <v>1</v>
      </c>
      <c r="AC811" s="262" t="str">
        <f>INICIO!$C$11</f>
        <v>ZONA 6</v>
      </c>
      <c r="AD811" s="263">
        <f>VLOOKUP(AC811,TABLAS!$V$18:$W$28,2,FALSE)</f>
        <v>1.1000000000000001</v>
      </c>
      <c r="AE811" s="44"/>
      <c r="AF811" s="44"/>
      <c r="AG811" s="279">
        <f t="shared" si="161"/>
        <v>0</v>
      </c>
      <c r="AH811" s="255">
        <f>IF($AG811&lt;TABLAS!$O$4,TABLAS!$P$4,IF($AG811&lt;TABLAS!$O$5,TABLAS!$P$5,IF($AG811&lt;TABLAS!$O$6,TABLAS!$P$6,IF($AG811&gt;TABLAS!$N$7,TABLAS!$P$7))))</f>
        <v>1</v>
      </c>
      <c r="AI811" s="255">
        <f>VLOOKUP($AH811,TABLAS!$P$4:$R$7,3,FALSE)</f>
        <v>3.4999999999999996E-3</v>
      </c>
      <c r="AJ811" s="255">
        <f>VLOOKUP($AH$3,TABLAS!$P$4:$R$7,2,FALSE)</f>
        <v>0</v>
      </c>
      <c r="AK811" s="280">
        <f t="shared" si="162"/>
        <v>-3.4999999999999996E-3</v>
      </c>
      <c r="AL811" s="44"/>
      <c r="AM811" s="44"/>
      <c r="AN811" s="281">
        <f t="shared" si="163"/>
        <v>0</v>
      </c>
      <c r="AO811" s="44"/>
      <c r="AP811" s="235">
        <f t="shared" si="164"/>
        <v>0</v>
      </c>
      <c r="AQ811" s="44"/>
      <c r="AR811" s="282">
        <f t="shared" si="165"/>
        <v>0</v>
      </c>
      <c r="AS811" s="283">
        <f t="shared" si="166"/>
        <v>0</v>
      </c>
      <c r="AT811" s="44"/>
      <c r="AU811" s="44"/>
      <c r="AV811" s="44"/>
      <c r="AW811" s="44"/>
      <c r="AX811" s="44"/>
      <c r="AY811" s="44"/>
      <c r="AZ811" s="44"/>
      <c r="BA811" s="44"/>
      <c r="BB811" s="44"/>
      <c r="BC811" s="44"/>
      <c r="BD811" s="44"/>
      <c r="BE811" s="44"/>
      <c r="BF811" s="44"/>
      <c r="BG811" s="44"/>
      <c r="BH811" s="44"/>
    </row>
    <row r="812" spans="1:60" ht="35.1" customHeight="1" thickBot="1" x14ac:dyDescent="0.45">
      <c r="A812" s="22">
        <f t="shared" si="167"/>
        <v>810</v>
      </c>
      <c r="B812" s="43">
        <f>Hoja2!B819</f>
        <v>0</v>
      </c>
      <c r="C812" s="38">
        <f>Hoja2!P819</f>
        <v>0</v>
      </c>
      <c r="D812" s="39">
        <f>Hoja2!C819</f>
        <v>0</v>
      </c>
      <c r="E812" s="40">
        <f>Hoja4!J819</f>
        <v>0</v>
      </c>
      <c r="F812" s="40">
        <f>Hoja4!N819</f>
        <v>0</v>
      </c>
      <c r="G812" s="40"/>
      <c r="H812" s="40">
        <f t="shared" si="156"/>
        <v>0</v>
      </c>
      <c r="I812" s="40">
        <f t="shared" si="157"/>
        <v>0</v>
      </c>
      <c r="J812" s="290" t="s">
        <v>209</v>
      </c>
      <c r="K812" s="44"/>
      <c r="L812" s="44"/>
      <c r="M812" s="44"/>
      <c r="N812" s="44"/>
      <c r="O812" s="44"/>
      <c r="P812" s="44"/>
      <c r="Q812" s="44"/>
      <c r="R812" s="44"/>
      <c r="S812" s="262">
        <f t="shared" si="158"/>
        <v>0</v>
      </c>
      <c r="T812" s="266" t="str">
        <f t="shared" si="159"/>
        <v>Economico</v>
      </c>
      <c r="U812">
        <f>VLOOKUP(T812,TABLAS!$J$4:$L$9,3,FALSE)</f>
        <v>1320</v>
      </c>
      <c r="V812">
        <f t="shared" si="168"/>
        <v>2026</v>
      </c>
      <c r="W812" t="str">
        <f>INICIO!$C$28</f>
        <v>2026</v>
      </c>
      <c r="X812" s="268">
        <f t="shared" si="160"/>
        <v>0</v>
      </c>
      <c r="Y812" s="269" t="str">
        <f>IF(X812&lt;TABLAS!$P$18,TABLAS!$Q$18,IF(X812&lt;TABLAS!$P$19,TABLAS!$Q$19,IF(X812&lt;TABLAS!$P$20,TABLAS!$Q$20,IF(X812&lt;TABLAS!$P$21,TABLAS!$Q$21,IF(X812&lt;TABLAS!$P$22,TABLAS!$Q$22,IF(X812&lt;TABLAS!$P$23,TABLAS!$Q$23,IF(X812&lt;TABLAS!$P$24,TABLAS!$Q$24,IF(X812&lt;TABLAS!$P$25,TABLAS!$Q$25,IF(X812&lt;TABLAS!$P$26,TABLAS!$Q$26,IF(X812&lt;TABLAS!$P$27,TABLAS!$Q$27,IF(X812&gt;=TABLAS!$O$28,TABLAS!$Q$28)))))))))))</f>
        <v>0 a 5</v>
      </c>
      <c r="Z812" s="262">
        <f>VLOOKUP(Y812,TABLAS!$J$18:$K$28,2,FALSE)</f>
        <v>1</v>
      </c>
      <c r="AA812" s="274" t="s">
        <v>262</v>
      </c>
      <c r="AB812" s="262">
        <f>VLOOKUP(AA812,TABLAS!$K$34:$L$39,2,FALSE)</f>
        <v>1</v>
      </c>
      <c r="AC812" s="262" t="str">
        <f>INICIO!$C$11</f>
        <v>ZONA 6</v>
      </c>
      <c r="AD812" s="263">
        <f>VLOOKUP(AC812,TABLAS!$V$18:$W$28,2,FALSE)</f>
        <v>1.1000000000000001</v>
      </c>
      <c r="AE812" s="44"/>
      <c r="AF812" s="44"/>
      <c r="AG812" s="279">
        <f t="shared" si="161"/>
        <v>0</v>
      </c>
      <c r="AH812" s="255">
        <f>IF($AG812&lt;TABLAS!$O$4,TABLAS!$P$4,IF($AG812&lt;TABLAS!$O$5,TABLAS!$P$5,IF($AG812&lt;TABLAS!$O$6,TABLAS!$P$6,IF($AG812&gt;TABLAS!$N$7,TABLAS!$P$7))))</f>
        <v>1</v>
      </c>
      <c r="AI812" s="255">
        <f>VLOOKUP($AH812,TABLAS!$P$4:$R$7,3,FALSE)</f>
        <v>3.4999999999999996E-3</v>
      </c>
      <c r="AJ812" s="255">
        <f>VLOOKUP($AH$3,TABLAS!$P$4:$R$7,2,FALSE)</f>
        <v>0</v>
      </c>
      <c r="AK812" s="280">
        <f t="shared" si="162"/>
        <v>-3.4999999999999996E-3</v>
      </c>
      <c r="AL812" s="44"/>
      <c r="AM812" s="44"/>
      <c r="AN812" s="281">
        <f t="shared" si="163"/>
        <v>0</v>
      </c>
      <c r="AO812" s="44"/>
      <c r="AP812" s="235">
        <f t="shared" si="164"/>
        <v>0</v>
      </c>
      <c r="AQ812" s="44"/>
      <c r="AR812" s="282">
        <f t="shared" si="165"/>
        <v>0</v>
      </c>
      <c r="AS812" s="283">
        <f t="shared" si="166"/>
        <v>0</v>
      </c>
      <c r="AT812" s="44"/>
      <c r="AU812" s="44"/>
      <c r="AV812" s="44"/>
      <c r="AW812" s="44"/>
      <c r="AX812" s="44"/>
      <c r="AY812" s="44"/>
      <c r="AZ812" s="44"/>
      <c r="BA812" s="44"/>
      <c r="BB812" s="44"/>
      <c r="BC812" s="44"/>
      <c r="BD812" s="44"/>
      <c r="BE812" s="44"/>
      <c r="BF812" s="44"/>
      <c r="BG812" s="44"/>
      <c r="BH812" s="44"/>
    </row>
    <row r="813" spans="1:60" ht="35.1" customHeight="1" thickBot="1" x14ac:dyDescent="0.45">
      <c r="A813" s="41">
        <f t="shared" si="167"/>
        <v>811</v>
      </c>
      <c r="B813" s="42">
        <f>Hoja2!B820</f>
        <v>0</v>
      </c>
      <c r="C813" s="14">
        <f>Hoja2!P820</f>
        <v>0</v>
      </c>
      <c r="D813" s="16">
        <f>Hoja2!C820</f>
        <v>0</v>
      </c>
      <c r="E813" s="15">
        <f>Hoja4!J820</f>
        <v>0</v>
      </c>
      <c r="F813" s="15">
        <f>Hoja4!N820</f>
        <v>0</v>
      </c>
      <c r="G813" s="15"/>
      <c r="H813" s="15">
        <f t="shared" si="156"/>
        <v>0</v>
      </c>
      <c r="I813" s="15">
        <f t="shared" si="157"/>
        <v>0</v>
      </c>
      <c r="J813" s="289" t="s">
        <v>209</v>
      </c>
      <c r="K813" s="44"/>
      <c r="L813" s="44"/>
      <c r="M813" s="44"/>
      <c r="N813" s="44"/>
      <c r="O813" s="44"/>
      <c r="P813" s="44"/>
      <c r="Q813" s="44"/>
      <c r="R813" s="44"/>
      <c r="S813" s="262">
        <f t="shared" si="158"/>
        <v>0</v>
      </c>
      <c r="T813" s="266" t="str">
        <f t="shared" si="159"/>
        <v>Economico</v>
      </c>
      <c r="U813">
        <f>VLOOKUP(T813,TABLAS!$J$4:$L$9,3,FALSE)</f>
        <v>1320</v>
      </c>
      <c r="V813">
        <f t="shared" si="168"/>
        <v>2026</v>
      </c>
      <c r="W813" t="str">
        <f>INICIO!$C$28</f>
        <v>2026</v>
      </c>
      <c r="X813" s="268">
        <f t="shared" si="160"/>
        <v>0</v>
      </c>
      <c r="Y813" s="269" t="str">
        <f>IF(X813&lt;TABLAS!$P$18,TABLAS!$Q$18,IF(X813&lt;TABLAS!$P$19,TABLAS!$Q$19,IF(X813&lt;TABLAS!$P$20,TABLAS!$Q$20,IF(X813&lt;TABLAS!$P$21,TABLAS!$Q$21,IF(X813&lt;TABLAS!$P$22,TABLAS!$Q$22,IF(X813&lt;TABLAS!$P$23,TABLAS!$Q$23,IF(X813&lt;TABLAS!$P$24,TABLAS!$Q$24,IF(X813&lt;TABLAS!$P$25,TABLAS!$Q$25,IF(X813&lt;TABLAS!$P$26,TABLAS!$Q$26,IF(X813&lt;TABLAS!$P$27,TABLAS!$Q$27,IF(X813&gt;=TABLAS!$O$28,TABLAS!$Q$28)))))))))))</f>
        <v>0 a 5</v>
      </c>
      <c r="Z813" s="262">
        <f>VLOOKUP(Y813,TABLAS!$J$18:$K$28,2,FALSE)</f>
        <v>1</v>
      </c>
      <c r="AA813" s="274" t="s">
        <v>262</v>
      </c>
      <c r="AB813" s="262">
        <f>VLOOKUP(AA813,TABLAS!$K$34:$L$39,2,FALSE)</f>
        <v>1</v>
      </c>
      <c r="AC813" s="262" t="str">
        <f>INICIO!$C$11</f>
        <v>ZONA 6</v>
      </c>
      <c r="AD813" s="263">
        <f>VLOOKUP(AC813,TABLAS!$V$18:$W$28,2,FALSE)</f>
        <v>1.1000000000000001</v>
      </c>
      <c r="AE813" s="44"/>
      <c r="AF813" s="44"/>
      <c r="AG813" s="279">
        <f t="shared" si="161"/>
        <v>0</v>
      </c>
      <c r="AH813" s="255">
        <f>IF($AG813&lt;TABLAS!$O$4,TABLAS!$P$4,IF($AG813&lt;TABLAS!$O$5,TABLAS!$P$5,IF($AG813&lt;TABLAS!$O$6,TABLAS!$P$6,IF($AG813&gt;TABLAS!$N$7,TABLAS!$P$7))))</f>
        <v>1</v>
      </c>
      <c r="AI813" s="255">
        <f>VLOOKUP($AH813,TABLAS!$P$4:$R$7,3,FALSE)</f>
        <v>3.4999999999999996E-3</v>
      </c>
      <c r="AJ813" s="255">
        <f>VLOOKUP($AH$3,TABLAS!$P$4:$R$7,2,FALSE)</f>
        <v>0</v>
      </c>
      <c r="AK813" s="280">
        <f t="shared" si="162"/>
        <v>-3.4999999999999996E-3</v>
      </c>
      <c r="AL813" s="44"/>
      <c r="AM813" s="44"/>
      <c r="AN813" s="281">
        <f t="shared" si="163"/>
        <v>0</v>
      </c>
      <c r="AO813" s="44"/>
      <c r="AP813" s="235">
        <f t="shared" si="164"/>
        <v>0</v>
      </c>
      <c r="AQ813" s="44"/>
      <c r="AR813" s="282">
        <f t="shared" si="165"/>
        <v>0</v>
      </c>
      <c r="AS813" s="283">
        <f t="shared" si="166"/>
        <v>0</v>
      </c>
      <c r="AT813" s="44"/>
      <c r="AU813" s="44"/>
      <c r="AV813" s="44"/>
      <c r="AW813" s="44"/>
      <c r="AX813" s="44"/>
      <c r="AY813" s="44"/>
      <c r="AZ813" s="44"/>
      <c r="BA813" s="44"/>
      <c r="BB813" s="44"/>
      <c r="BC813" s="44"/>
      <c r="BD813" s="44"/>
      <c r="BE813" s="44"/>
      <c r="BF813" s="44"/>
      <c r="BG813" s="44"/>
      <c r="BH813" s="44"/>
    </row>
    <row r="814" spans="1:60" ht="35.1" customHeight="1" thickBot="1" x14ac:dyDescent="0.45">
      <c r="A814" s="41">
        <f t="shared" si="167"/>
        <v>812</v>
      </c>
      <c r="B814" s="42">
        <f>Hoja2!B821</f>
        <v>0</v>
      </c>
      <c r="C814" s="14">
        <f>Hoja2!P821</f>
        <v>0</v>
      </c>
      <c r="D814" s="16">
        <f>Hoja2!C821</f>
        <v>0</v>
      </c>
      <c r="E814" s="15">
        <f>Hoja4!J821</f>
        <v>0</v>
      </c>
      <c r="F814" s="15">
        <f>Hoja4!N821</f>
        <v>0</v>
      </c>
      <c r="G814" s="15"/>
      <c r="H814" s="15">
        <f t="shared" si="156"/>
        <v>0</v>
      </c>
      <c r="I814" s="15">
        <f t="shared" si="157"/>
        <v>0</v>
      </c>
      <c r="J814" s="289" t="s">
        <v>209</v>
      </c>
      <c r="K814" s="44"/>
      <c r="L814" s="44"/>
      <c r="M814" s="44"/>
      <c r="N814" s="44"/>
      <c r="O814" s="44"/>
      <c r="P814" s="44"/>
      <c r="Q814" s="44"/>
      <c r="R814" s="44"/>
      <c r="S814" s="262">
        <f t="shared" si="158"/>
        <v>0</v>
      </c>
      <c r="T814" s="266" t="str">
        <f t="shared" si="159"/>
        <v>Economico</v>
      </c>
      <c r="U814">
        <f>VLOOKUP(T814,TABLAS!$J$4:$L$9,3,FALSE)</f>
        <v>1320</v>
      </c>
      <c r="V814">
        <f t="shared" si="168"/>
        <v>2026</v>
      </c>
      <c r="W814" t="str">
        <f>INICIO!$C$28</f>
        <v>2026</v>
      </c>
      <c r="X814" s="268">
        <f t="shared" si="160"/>
        <v>0</v>
      </c>
      <c r="Y814" s="269" t="str">
        <f>IF(X814&lt;TABLAS!$P$18,TABLAS!$Q$18,IF(X814&lt;TABLAS!$P$19,TABLAS!$Q$19,IF(X814&lt;TABLAS!$P$20,TABLAS!$Q$20,IF(X814&lt;TABLAS!$P$21,TABLAS!$Q$21,IF(X814&lt;TABLAS!$P$22,TABLAS!$Q$22,IF(X814&lt;TABLAS!$P$23,TABLAS!$Q$23,IF(X814&lt;TABLAS!$P$24,TABLAS!$Q$24,IF(X814&lt;TABLAS!$P$25,TABLAS!$Q$25,IF(X814&lt;TABLAS!$P$26,TABLAS!$Q$26,IF(X814&lt;TABLAS!$P$27,TABLAS!$Q$27,IF(X814&gt;=TABLAS!$O$28,TABLAS!$Q$28)))))))))))</f>
        <v>0 a 5</v>
      </c>
      <c r="Z814" s="262">
        <f>VLOOKUP(Y814,TABLAS!$J$18:$K$28,2,FALSE)</f>
        <v>1</v>
      </c>
      <c r="AA814" s="274" t="s">
        <v>262</v>
      </c>
      <c r="AB814" s="262">
        <f>VLOOKUP(AA814,TABLAS!$K$34:$L$39,2,FALSE)</f>
        <v>1</v>
      </c>
      <c r="AC814" s="262" t="str">
        <f>INICIO!$C$11</f>
        <v>ZONA 6</v>
      </c>
      <c r="AD814" s="263">
        <f>VLOOKUP(AC814,TABLAS!$V$18:$W$28,2,FALSE)</f>
        <v>1.1000000000000001</v>
      </c>
      <c r="AE814" s="44"/>
      <c r="AF814" s="44"/>
      <c r="AG814" s="279">
        <f t="shared" si="161"/>
        <v>0</v>
      </c>
      <c r="AH814" s="255">
        <f>IF($AG814&lt;TABLAS!$O$4,TABLAS!$P$4,IF($AG814&lt;TABLAS!$O$5,TABLAS!$P$5,IF($AG814&lt;TABLAS!$O$6,TABLAS!$P$6,IF($AG814&gt;TABLAS!$N$7,TABLAS!$P$7))))</f>
        <v>1</v>
      </c>
      <c r="AI814" s="255">
        <f>VLOOKUP($AH814,TABLAS!$P$4:$R$7,3,FALSE)</f>
        <v>3.4999999999999996E-3</v>
      </c>
      <c r="AJ814" s="255">
        <f>VLOOKUP($AH$3,TABLAS!$P$4:$R$7,2,FALSE)</f>
        <v>0</v>
      </c>
      <c r="AK814" s="280">
        <f t="shared" si="162"/>
        <v>-3.4999999999999996E-3</v>
      </c>
      <c r="AL814" s="44"/>
      <c r="AM814" s="44"/>
      <c r="AN814" s="281">
        <f t="shared" si="163"/>
        <v>0</v>
      </c>
      <c r="AO814" s="44"/>
      <c r="AP814" s="235">
        <f t="shared" si="164"/>
        <v>0</v>
      </c>
      <c r="AQ814" s="44"/>
      <c r="AR814" s="282">
        <f t="shared" si="165"/>
        <v>0</v>
      </c>
      <c r="AS814" s="283">
        <f t="shared" si="166"/>
        <v>0</v>
      </c>
      <c r="AT814" s="44"/>
      <c r="AU814" s="44"/>
      <c r="AV814" s="44"/>
      <c r="AW814" s="44"/>
      <c r="AX814" s="44"/>
      <c r="AY814" s="44"/>
      <c r="AZ814" s="44"/>
      <c r="BA814" s="44"/>
      <c r="BB814" s="44"/>
      <c r="BC814" s="44"/>
      <c r="BD814" s="44"/>
      <c r="BE814" s="44"/>
      <c r="BF814" s="44"/>
      <c r="BG814" s="44"/>
      <c r="BH814" s="44"/>
    </row>
    <row r="815" spans="1:60" ht="35.1" customHeight="1" thickBot="1" x14ac:dyDescent="0.45">
      <c r="A815" s="41">
        <f t="shared" si="167"/>
        <v>813</v>
      </c>
      <c r="B815" s="42">
        <f>Hoja2!B822</f>
        <v>0</v>
      </c>
      <c r="C815" s="14">
        <f>Hoja2!P822</f>
        <v>0</v>
      </c>
      <c r="D815" s="16">
        <f>Hoja2!C822</f>
        <v>0</v>
      </c>
      <c r="E815" s="15">
        <f>Hoja4!J822</f>
        <v>0</v>
      </c>
      <c r="F815" s="15">
        <f>Hoja4!N822</f>
        <v>0</v>
      </c>
      <c r="G815" s="15"/>
      <c r="H815" s="15">
        <f t="shared" si="156"/>
        <v>0</v>
      </c>
      <c r="I815" s="15">
        <f t="shared" si="157"/>
        <v>0</v>
      </c>
      <c r="J815" s="289" t="s">
        <v>209</v>
      </c>
      <c r="K815" s="44"/>
      <c r="L815" s="44"/>
      <c r="M815" s="44"/>
      <c r="N815" s="44"/>
      <c r="O815" s="44"/>
      <c r="P815" s="44"/>
      <c r="Q815" s="44"/>
      <c r="R815" s="44"/>
      <c r="S815" s="262">
        <f t="shared" si="158"/>
        <v>0</v>
      </c>
      <c r="T815" s="266" t="str">
        <f t="shared" si="159"/>
        <v>Economico</v>
      </c>
      <c r="U815">
        <f>VLOOKUP(T815,TABLAS!$J$4:$L$9,3,FALSE)</f>
        <v>1320</v>
      </c>
      <c r="V815">
        <f t="shared" si="168"/>
        <v>2026</v>
      </c>
      <c r="W815" t="str">
        <f>INICIO!$C$28</f>
        <v>2026</v>
      </c>
      <c r="X815" s="268">
        <f t="shared" si="160"/>
        <v>0</v>
      </c>
      <c r="Y815" s="269" t="str">
        <f>IF(X815&lt;TABLAS!$P$18,TABLAS!$Q$18,IF(X815&lt;TABLAS!$P$19,TABLAS!$Q$19,IF(X815&lt;TABLAS!$P$20,TABLAS!$Q$20,IF(X815&lt;TABLAS!$P$21,TABLAS!$Q$21,IF(X815&lt;TABLAS!$P$22,TABLAS!$Q$22,IF(X815&lt;TABLAS!$P$23,TABLAS!$Q$23,IF(X815&lt;TABLAS!$P$24,TABLAS!$Q$24,IF(X815&lt;TABLAS!$P$25,TABLAS!$Q$25,IF(X815&lt;TABLAS!$P$26,TABLAS!$Q$26,IF(X815&lt;TABLAS!$P$27,TABLAS!$Q$27,IF(X815&gt;=TABLAS!$O$28,TABLAS!$Q$28)))))))))))</f>
        <v>0 a 5</v>
      </c>
      <c r="Z815" s="262">
        <f>VLOOKUP(Y815,TABLAS!$J$18:$K$28,2,FALSE)</f>
        <v>1</v>
      </c>
      <c r="AA815" s="274" t="s">
        <v>262</v>
      </c>
      <c r="AB815" s="262">
        <f>VLOOKUP(AA815,TABLAS!$K$34:$L$39,2,FALSE)</f>
        <v>1</v>
      </c>
      <c r="AC815" s="262" t="str">
        <f>INICIO!$C$11</f>
        <v>ZONA 6</v>
      </c>
      <c r="AD815" s="263">
        <f>VLOOKUP(AC815,TABLAS!$V$18:$W$28,2,FALSE)</f>
        <v>1.1000000000000001</v>
      </c>
      <c r="AE815" s="44"/>
      <c r="AF815" s="44"/>
      <c r="AG815" s="279">
        <f t="shared" si="161"/>
        <v>0</v>
      </c>
      <c r="AH815" s="255">
        <f>IF($AG815&lt;TABLAS!$O$4,TABLAS!$P$4,IF($AG815&lt;TABLAS!$O$5,TABLAS!$P$5,IF($AG815&lt;TABLAS!$O$6,TABLAS!$P$6,IF($AG815&gt;TABLAS!$N$7,TABLAS!$P$7))))</f>
        <v>1</v>
      </c>
      <c r="AI815" s="255">
        <f>VLOOKUP($AH815,TABLAS!$P$4:$R$7,3,FALSE)</f>
        <v>3.4999999999999996E-3</v>
      </c>
      <c r="AJ815" s="255">
        <f>VLOOKUP($AH$3,TABLAS!$P$4:$R$7,2,FALSE)</f>
        <v>0</v>
      </c>
      <c r="AK815" s="280">
        <f t="shared" si="162"/>
        <v>-3.4999999999999996E-3</v>
      </c>
      <c r="AL815" s="44"/>
      <c r="AM815" s="44"/>
      <c r="AN815" s="281">
        <f t="shared" si="163"/>
        <v>0</v>
      </c>
      <c r="AO815" s="44"/>
      <c r="AP815" s="235">
        <f t="shared" si="164"/>
        <v>0</v>
      </c>
      <c r="AQ815" s="44"/>
      <c r="AR815" s="282">
        <f t="shared" si="165"/>
        <v>0</v>
      </c>
      <c r="AS815" s="283">
        <f t="shared" si="166"/>
        <v>0</v>
      </c>
      <c r="AT815" s="44"/>
      <c r="AU815" s="44"/>
      <c r="AV815" s="44"/>
      <c r="AW815" s="44"/>
      <c r="AX815" s="44"/>
      <c r="AY815" s="44"/>
      <c r="AZ815" s="44"/>
      <c r="BA815" s="44"/>
      <c r="BB815" s="44"/>
      <c r="BC815" s="44"/>
      <c r="BD815" s="44"/>
      <c r="BE815" s="44"/>
      <c r="BF815" s="44"/>
      <c r="BG815" s="44"/>
      <c r="BH815" s="44"/>
    </row>
    <row r="816" spans="1:60" ht="35.1" customHeight="1" thickBot="1" x14ac:dyDescent="0.45">
      <c r="A816" s="41">
        <f t="shared" si="167"/>
        <v>814</v>
      </c>
      <c r="B816" s="42">
        <f>Hoja2!B823</f>
        <v>0</v>
      </c>
      <c r="C816" s="14">
        <f>Hoja2!P823</f>
        <v>0</v>
      </c>
      <c r="D816" s="16">
        <f>Hoja2!C823</f>
        <v>0</v>
      </c>
      <c r="E816" s="15">
        <f>Hoja4!J823</f>
        <v>0</v>
      </c>
      <c r="F816" s="15">
        <f>Hoja4!N823</f>
        <v>0</v>
      </c>
      <c r="G816" s="15"/>
      <c r="H816" s="15">
        <f t="shared" si="156"/>
        <v>0</v>
      </c>
      <c r="I816" s="15">
        <f t="shared" si="157"/>
        <v>0</v>
      </c>
      <c r="J816" s="289" t="s">
        <v>209</v>
      </c>
      <c r="K816" s="44"/>
      <c r="L816" s="44"/>
      <c r="M816" s="44"/>
      <c r="N816" s="44"/>
      <c r="O816" s="44"/>
      <c r="P816" s="44"/>
      <c r="Q816" s="44"/>
      <c r="R816" s="44"/>
      <c r="S816" s="262">
        <f t="shared" si="158"/>
        <v>0</v>
      </c>
      <c r="T816" s="266" t="str">
        <f t="shared" si="159"/>
        <v>Economico</v>
      </c>
      <c r="U816">
        <f>VLOOKUP(T816,TABLAS!$J$4:$L$9,3,FALSE)</f>
        <v>1320</v>
      </c>
      <c r="V816">
        <f t="shared" si="168"/>
        <v>2026</v>
      </c>
      <c r="W816" t="str">
        <f>INICIO!$C$28</f>
        <v>2026</v>
      </c>
      <c r="X816" s="268">
        <f t="shared" si="160"/>
        <v>0</v>
      </c>
      <c r="Y816" s="269" t="str">
        <f>IF(X816&lt;TABLAS!$P$18,TABLAS!$Q$18,IF(X816&lt;TABLAS!$P$19,TABLAS!$Q$19,IF(X816&lt;TABLAS!$P$20,TABLAS!$Q$20,IF(X816&lt;TABLAS!$P$21,TABLAS!$Q$21,IF(X816&lt;TABLAS!$P$22,TABLAS!$Q$22,IF(X816&lt;TABLAS!$P$23,TABLAS!$Q$23,IF(X816&lt;TABLAS!$P$24,TABLAS!$Q$24,IF(X816&lt;TABLAS!$P$25,TABLAS!$Q$25,IF(X816&lt;TABLAS!$P$26,TABLAS!$Q$26,IF(X816&lt;TABLAS!$P$27,TABLAS!$Q$27,IF(X816&gt;=TABLAS!$O$28,TABLAS!$Q$28)))))))))))</f>
        <v>0 a 5</v>
      </c>
      <c r="Z816" s="262">
        <f>VLOOKUP(Y816,TABLAS!$J$18:$K$28,2,FALSE)</f>
        <v>1</v>
      </c>
      <c r="AA816" s="274" t="s">
        <v>262</v>
      </c>
      <c r="AB816" s="262">
        <f>VLOOKUP(AA816,TABLAS!$K$34:$L$39,2,FALSE)</f>
        <v>1</v>
      </c>
      <c r="AC816" s="262" t="str">
        <f>INICIO!$C$11</f>
        <v>ZONA 6</v>
      </c>
      <c r="AD816" s="263">
        <f>VLOOKUP(AC816,TABLAS!$V$18:$W$28,2,FALSE)</f>
        <v>1.1000000000000001</v>
      </c>
      <c r="AE816" s="44"/>
      <c r="AF816" s="44"/>
      <c r="AG816" s="279">
        <f t="shared" si="161"/>
        <v>0</v>
      </c>
      <c r="AH816" s="255">
        <f>IF($AG816&lt;TABLAS!$O$4,TABLAS!$P$4,IF($AG816&lt;TABLAS!$O$5,TABLAS!$P$5,IF($AG816&lt;TABLAS!$O$6,TABLAS!$P$6,IF($AG816&gt;TABLAS!$N$7,TABLAS!$P$7))))</f>
        <v>1</v>
      </c>
      <c r="AI816" s="255">
        <f>VLOOKUP($AH816,TABLAS!$P$4:$R$7,3,FALSE)</f>
        <v>3.4999999999999996E-3</v>
      </c>
      <c r="AJ816" s="255">
        <f>VLOOKUP($AH$3,TABLAS!$P$4:$R$7,2,FALSE)</f>
        <v>0</v>
      </c>
      <c r="AK816" s="280">
        <f t="shared" si="162"/>
        <v>-3.4999999999999996E-3</v>
      </c>
      <c r="AL816" s="44"/>
      <c r="AM816" s="44"/>
      <c r="AN816" s="281">
        <f t="shared" si="163"/>
        <v>0</v>
      </c>
      <c r="AO816" s="44"/>
      <c r="AP816" s="235">
        <f t="shared" si="164"/>
        <v>0</v>
      </c>
      <c r="AQ816" s="44"/>
      <c r="AR816" s="282">
        <f t="shared" si="165"/>
        <v>0</v>
      </c>
      <c r="AS816" s="283">
        <f t="shared" si="166"/>
        <v>0</v>
      </c>
      <c r="AT816" s="44"/>
      <c r="AU816" s="44"/>
      <c r="AV816" s="44"/>
      <c r="AW816" s="44"/>
      <c r="AX816" s="44"/>
      <c r="AY816" s="44"/>
      <c r="AZ816" s="44"/>
      <c r="BA816" s="44"/>
      <c r="BB816" s="44"/>
      <c r="BC816" s="44"/>
      <c r="BD816" s="44"/>
      <c r="BE816" s="44"/>
      <c r="BF816" s="44"/>
      <c r="BG816" s="44"/>
      <c r="BH816" s="44"/>
    </row>
    <row r="817" spans="1:60" ht="35.1" customHeight="1" thickBot="1" x14ac:dyDescent="0.45">
      <c r="A817" s="22">
        <f t="shared" si="167"/>
        <v>815</v>
      </c>
      <c r="B817" s="43">
        <f>Hoja2!B824</f>
        <v>0</v>
      </c>
      <c r="C817" s="38">
        <f>Hoja2!P824</f>
        <v>0</v>
      </c>
      <c r="D817" s="39">
        <f>Hoja2!C824</f>
        <v>0</v>
      </c>
      <c r="E817" s="40">
        <f>Hoja4!J824</f>
        <v>0</v>
      </c>
      <c r="F817" s="40">
        <f>Hoja4!N824</f>
        <v>0</v>
      </c>
      <c r="G817" s="40"/>
      <c r="H817" s="40">
        <f t="shared" si="156"/>
        <v>0</v>
      </c>
      <c r="I817" s="40">
        <f t="shared" si="157"/>
        <v>0</v>
      </c>
      <c r="J817" s="290" t="s">
        <v>209</v>
      </c>
      <c r="K817" s="44"/>
      <c r="L817" s="44"/>
      <c r="M817" s="44"/>
      <c r="N817" s="44"/>
      <c r="O817" s="44"/>
      <c r="P817" s="44"/>
      <c r="Q817" s="44"/>
      <c r="R817" s="44"/>
      <c r="S817" s="262">
        <f t="shared" si="158"/>
        <v>0</v>
      </c>
      <c r="T817" s="266" t="str">
        <f t="shared" si="159"/>
        <v>Economico</v>
      </c>
      <c r="U817">
        <f>VLOOKUP(T817,TABLAS!$J$4:$L$9,3,FALSE)</f>
        <v>1320</v>
      </c>
      <c r="V817">
        <f t="shared" si="168"/>
        <v>2026</v>
      </c>
      <c r="W817" t="str">
        <f>INICIO!$C$28</f>
        <v>2026</v>
      </c>
      <c r="X817" s="268">
        <f t="shared" si="160"/>
        <v>0</v>
      </c>
      <c r="Y817" s="269" t="str">
        <f>IF(X817&lt;TABLAS!$P$18,TABLAS!$Q$18,IF(X817&lt;TABLAS!$P$19,TABLAS!$Q$19,IF(X817&lt;TABLAS!$P$20,TABLAS!$Q$20,IF(X817&lt;TABLAS!$P$21,TABLAS!$Q$21,IF(X817&lt;TABLAS!$P$22,TABLAS!$Q$22,IF(X817&lt;TABLAS!$P$23,TABLAS!$Q$23,IF(X817&lt;TABLAS!$P$24,TABLAS!$Q$24,IF(X817&lt;TABLAS!$P$25,TABLAS!$Q$25,IF(X817&lt;TABLAS!$P$26,TABLAS!$Q$26,IF(X817&lt;TABLAS!$P$27,TABLAS!$Q$27,IF(X817&gt;=TABLAS!$O$28,TABLAS!$Q$28)))))))))))</f>
        <v>0 a 5</v>
      </c>
      <c r="Z817" s="262">
        <f>VLOOKUP(Y817,TABLAS!$J$18:$K$28,2,FALSE)</f>
        <v>1</v>
      </c>
      <c r="AA817" s="274" t="s">
        <v>262</v>
      </c>
      <c r="AB817" s="262">
        <f>VLOOKUP(AA817,TABLAS!$K$34:$L$39,2,FALSE)</f>
        <v>1</v>
      </c>
      <c r="AC817" s="262" t="str">
        <f>INICIO!$C$11</f>
        <v>ZONA 6</v>
      </c>
      <c r="AD817" s="263">
        <f>VLOOKUP(AC817,TABLAS!$V$18:$W$28,2,FALSE)</f>
        <v>1.1000000000000001</v>
      </c>
      <c r="AE817" s="44"/>
      <c r="AF817" s="44"/>
      <c r="AG817" s="279">
        <f t="shared" si="161"/>
        <v>0</v>
      </c>
      <c r="AH817" s="255">
        <f>IF($AG817&lt;TABLAS!$O$4,TABLAS!$P$4,IF($AG817&lt;TABLAS!$O$5,TABLAS!$P$5,IF($AG817&lt;TABLAS!$O$6,TABLAS!$P$6,IF($AG817&gt;TABLAS!$N$7,TABLAS!$P$7))))</f>
        <v>1</v>
      </c>
      <c r="AI817" s="255">
        <f>VLOOKUP($AH817,TABLAS!$P$4:$R$7,3,FALSE)</f>
        <v>3.4999999999999996E-3</v>
      </c>
      <c r="AJ817" s="255">
        <f>VLOOKUP($AH$3,TABLAS!$P$4:$R$7,2,FALSE)</f>
        <v>0</v>
      </c>
      <c r="AK817" s="280">
        <f t="shared" si="162"/>
        <v>-3.4999999999999996E-3</v>
      </c>
      <c r="AL817" s="44"/>
      <c r="AM817" s="44"/>
      <c r="AN817" s="281">
        <f t="shared" si="163"/>
        <v>0</v>
      </c>
      <c r="AO817" s="44"/>
      <c r="AP817" s="235">
        <f t="shared" si="164"/>
        <v>0</v>
      </c>
      <c r="AQ817" s="44"/>
      <c r="AR817" s="282">
        <f t="shared" si="165"/>
        <v>0</v>
      </c>
      <c r="AS817" s="283">
        <f t="shared" si="166"/>
        <v>0</v>
      </c>
      <c r="AT817" s="44"/>
      <c r="AU817" s="44"/>
      <c r="AV817" s="44"/>
      <c r="AW817" s="44"/>
      <c r="AX817" s="44"/>
      <c r="AY817" s="44"/>
      <c r="AZ817" s="44"/>
      <c r="BA817" s="44"/>
      <c r="BB817" s="44"/>
      <c r="BC817" s="44"/>
      <c r="BD817" s="44"/>
      <c r="BE817" s="44"/>
      <c r="BF817" s="44"/>
      <c r="BG817" s="44"/>
      <c r="BH817" s="44"/>
    </row>
    <row r="818" spans="1:60" ht="35.1" customHeight="1" thickBot="1" x14ac:dyDescent="0.45">
      <c r="A818" s="41">
        <f t="shared" si="167"/>
        <v>816</v>
      </c>
      <c r="B818" s="42">
        <f>Hoja2!B825</f>
        <v>0</v>
      </c>
      <c r="C818" s="14">
        <f>Hoja2!P825</f>
        <v>0</v>
      </c>
      <c r="D818" s="16">
        <f>Hoja2!C825</f>
        <v>0</v>
      </c>
      <c r="E818" s="15">
        <f>Hoja4!J825</f>
        <v>0</v>
      </c>
      <c r="F818" s="15">
        <f>Hoja4!N825</f>
        <v>0</v>
      </c>
      <c r="G818" s="15"/>
      <c r="H818" s="15">
        <f t="shared" si="156"/>
        <v>0</v>
      </c>
      <c r="I818" s="15">
        <f t="shared" si="157"/>
        <v>0</v>
      </c>
      <c r="J818" s="289" t="s">
        <v>209</v>
      </c>
      <c r="K818" s="44"/>
      <c r="L818" s="44"/>
      <c r="M818" s="44"/>
      <c r="N818" s="44"/>
      <c r="O818" s="44"/>
      <c r="P818" s="44"/>
      <c r="Q818" s="44"/>
      <c r="R818" s="44"/>
      <c r="S818" s="262">
        <f t="shared" si="158"/>
        <v>0</v>
      </c>
      <c r="T818" s="266" t="str">
        <f t="shared" si="159"/>
        <v>Economico</v>
      </c>
      <c r="U818">
        <f>VLOOKUP(T818,TABLAS!$J$4:$L$9,3,FALSE)</f>
        <v>1320</v>
      </c>
      <c r="V818">
        <f t="shared" si="168"/>
        <v>2026</v>
      </c>
      <c r="W818" t="str">
        <f>INICIO!$C$28</f>
        <v>2026</v>
      </c>
      <c r="X818" s="268">
        <f t="shared" si="160"/>
        <v>0</v>
      </c>
      <c r="Y818" s="269" t="str">
        <f>IF(X818&lt;TABLAS!$P$18,TABLAS!$Q$18,IF(X818&lt;TABLAS!$P$19,TABLAS!$Q$19,IF(X818&lt;TABLAS!$P$20,TABLAS!$Q$20,IF(X818&lt;TABLAS!$P$21,TABLAS!$Q$21,IF(X818&lt;TABLAS!$P$22,TABLAS!$Q$22,IF(X818&lt;TABLAS!$P$23,TABLAS!$Q$23,IF(X818&lt;TABLAS!$P$24,TABLAS!$Q$24,IF(X818&lt;TABLAS!$P$25,TABLAS!$Q$25,IF(X818&lt;TABLAS!$P$26,TABLAS!$Q$26,IF(X818&lt;TABLAS!$P$27,TABLAS!$Q$27,IF(X818&gt;=TABLAS!$O$28,TABLAS!$Q$28)))))))))))</f>
        <v>0 a 5</v>
      </c>
      <c r="Z818" s="262">
        <f>VLOOKUP(Y818,TABLAS!$J$18:$K$28,2,FALSE)</f>
        <v>1</v>
      </c>
      <c r="AA818" s="274" t="s">
        <v>262</v>
      </c>
      <c r="AB818" s="262">
        <f>VLOOKUP(AA818,TABLAS!$K$34:$L$39,2,FALSE)</f>
        <v>1</v>
      </c>
      <c r="AC818" s="262" t="str">
        <f>INICIO!$C$11</f>
        <v>ZONA 6</v>
      </c>
      <c r="AD818" s="263">
        <f>VLOOKUP(AC818,TABLAS!$V$18:$W$28,2,FALSE)</f>
        <v>1.1000000000000001</v>
      </c>
      <c r="AE818" s="44"/>
      <c r="AF818" s="44"/>
      <c r="AG818" s="279">
        <f t="shared" si="161"/>
        <v>0</v>
      </c>
      <c r="AH818" s="255">
        <f>IF($AG818&lt;TABLAS!$O$4,TABLAS!$P$4,IF($AG818&lt;TABLAS!$O$5,TABLAS!$P$5,IF($AG818&lt;TABLAS!$O$6,TABLAS!$P$6,IF($AG818&gt;TABLAS!$N$7,TABLAS!$P$7))))</f>
        <v>1</v>
      </c>
      <c r="AI818" s="255">
        <f>VLOOKUP($AH818,TABLAS!$P$4:$R$7,3,FALSE)</f>
        <v>3.4999999999999996E-3</v>
      </c>
      <c r="AJ818" s="255">
        <f>VLOOKUP($AH$3,TABLAS!$P$4:$R$7,2,FALSE)</f>
        <v>0</v>
      </c>
      <c r="AK818" s="280">
        <f t="shared" si="162"/>
        <v>-3.4999999999999996E-3</v>
      </c>
      <c r="AL818" s="44"/>
      <c r="AM818" s="44"/>
      <c r="AN818" s="281">
        <f t="shared" si="163"/>
        <v>0</v>
      </c>
      <c r="AO818" s="44"/>
      <c r="AP818" s="235">
        <f t="shared" si="164"/>
        <v>0</v>
      </c>
      <c r="AQ818" s="44"/>
      <c r="AR818" s="282">
        <f t="shared" si="165"/>
        <v>0</v>
      </c>
      <c r="AS818" s="283">
        <f t="shared" si="166"/>
        <v>0</v>
      </c>
      <c r="AT818" s="44"/>
      <c r="AU818" s="44"/>
      <c r="AV818" s="44"/>
      <c r="AW818" s="44"/>
      <c r="AX818" s="44"/>
      <c r="AY818" s="44"/>
      <c r="AZ818" s="44"/>
      <c r="BA818" s="44"/>
      <c r="BB818" s="44"/>
      <c r="BC818" s="44"/>
      <c r="BD818" s="44"/>
      <c r="BE818" s="44"/>
      <c r="BF818" s="44"/>
      <c r="BG818" s="44"/>
      <c r="BH818" s="44"/>
    </row>
    <row r="819" spans="1:60" ht="35.1" customHeight="1" thickBot="1" x14ac:dyDescent="0.45">
      <c r="A819" s="41">
        <f t="shared" si="167"/>
        <v>817</v>
      </c>
      <c r="B819" s="42">
        <f>Hoja2!B826</f>
        <v>0</v>
      </c>
      <c r="C819" s="14">
        <f>Hoja2!P826</f>
        <v>0</v>
      </c>
      <c r="D819" s="16">
        <f>Hoja2!C826</f>
        <v>0</v>
      </c>
      <c r="E819" s="15">
        <f>Hoja4!J826</f>
        <v>0</v>
      </c>
      <c r="F819" s="15">
        <f>Hoja4!N826</f>
        <v>0</v>
      </c>
      <c r="G819" s="15"/>
      <c r="H819" s="15">
        <f t="shared" si="156"/>
        <v>0</v>
      </c>
      <c r="I819" s="15">
        <f t="shared" si="157"/>
        <v>0</v>
      </c>
      <c r="J819" s="289" t="s">
        <v>209</v>
      </c>
      <c r="K819" s="44"/>
      <c r="L819" s="44"/>
      <c r="M819" s="44"/>
      <c r="N819" s="44"/>
      <c r="O819" s="44"/>
      <c r="P819" s="44"/>
      <c r="Q819" s="44"/>
      <c r="R819" s="44"/>
      <c r="S819" s="262">
        <f t="shared" si="158"/>
        <v>0</v>
      </c>
      <c r="T819" s="266" t="str">
        <f t="shared" si="159"/>
        <v>Economico</v>
      </c>
      <c r="U819">
        <f>VLOOKUP(T819,TABLAS!$J$4:$L$9,3,FALSE)</f>
        <v>1320</v>
      </c>
      <c r="V819">
        <f t="shared" si="168"/>
        <v>2026</v>
      </c>
      <c r="W819" t="str">
        <f>INICIO!$C$28</f>
        <v>2026</v>
      </c>
      <c r="X819" s="268">
        <f t="shared" si="160"/>
        <v>0</v>
      </c>
      <c r="Y819" s="269" t="str">
        <f>IF(X819&lt;TABLAS!$P$18,TABLAS!$Q$18,IF(X819&lt;TABLAS!$P$19,TABLAS!$Q$19,IF(X819&lt;TABLAS!$P$20,TABLAS!$Q$20,IF(X819&lt;TABLAS!$P$21,TABLAS!$Q$21,IF(X819&lt;TABLAS!$P$22,TABLAS!$Q$22,IF(X819&lt;TABLAS!$P$23,TABLAS!$Q$23,IF(X819&lt;TABLAS!$P$24,TABLAS!$Q$24,IF(X819&lt;TABLAS!$P$25,TABLAS!$Q$25,IF(X819&lt;TABLAS!$P$26,TABLAS!$Q$26,IF(X819&lt;TABLAS!$P$27,TABLAS!$Q$27,IF(X819&gt;=TABLAS!$O$28,TABLAS!$Q$28)))))))))))</f>
        <v>0 a 5</v>
      </c>
      <c r="Z819" s="262">
        <f>VLOOKUP(Y819,TABLAS!$J$18:$K$28,2,FALSE)</f>
        <v>1</v>
      </c>
      <c r="AA819" s="274" t="s">
        <v>262</v>
      </c>
      <c r="AB819" s="262">
        <f>VLOOKUP(AA819,TABLAS!$K$34:$L$39,2,FALSE)</f>
        <v>1</v>
      </c>
      <c r="AC819" s="262" t="str">
        <f>INICIO!$C$11</f>
        <v>ZONA 6</v>
      </c>
      <c r="AD819" s="263">
        <f>VLOOKUP(AC819,TABLAS!$V$18:$W$28,2,FALSE)</f>
        <v>1.1000000000000001</v>
      </c>
      <c r="AE819" s="44"/>
      <c r="AF819" s="44"/>
      <c r="AG819" s="279">
        <f t="shared" si="161"/>
        <v>0</v>
      </c>
      <c r="AH819" s="255">
        <f>IF($AG819&lt;TABLAS!$O$4,TABLAS!$P$4,IF($AG819&lt;TABLAS!$O$5,TABLAS!$P$5,IF($AG819&lt;TABLAS!$O$6,TABLAS!$P$6,IF($AG819&gt;TABLAS!$N$7,TABLAS!$P$7))))</f>
        <v>1</v>
      </c>
      <c r="AI819" s="255">
        <f>VLOOKUP($AH819,TABLAS!$P$4:$R$7,3,FALSE)</f>
        <v>3.4999999999999996E-3</v>
      </c>
      <c r="AJ819" s="255">
        <f>VLOOKUP($AH$3,TABLAS!$P$4:$R$7,2,FALSE)</f>
        <v>0</v>
      </c>
      <c r="AK819" s="280">
        <f t="shared" si="162"/>
        <v>-3.4999999999999996E-3</v>
      </c>
      <c r="AL819" s="44"/>
      <c r="AM819" s="44"/>
      <c r="AN819" s="281">
        <f t="shared" si="163"/>
        <v>0</v>
      </c>
      <c r="AO819" s="44"/>
      <c r="AP819" s="235">
        <f t="shared" si="164"/>
        <v>0</v>
      </c>
      <c r="AQ819" s="44"/>
      <c r="AR819" s="282">
        <f t="shared" si="165"/>
        <v>0</v>
      </c>
      <c r="AS819" s="283">
        <f t="shared" si="166"/>
        <v>0</v>
      </c>
      <c r="AT819" s="44"/>
      <c r="AU819" s="44"/>
      <c r="AV819" s="44"/>
      <c r="AW819" s="44"/>
      <c r="AX819" s="44"/>
      <c r="AY819" s="44"/>
      <c r="AZ819" s="44"/>
      <c r="BA819" s="44"/>
      <c r="BB819" s="44"/>
      <c r="BC819" s="44"/>
      <c r="BD819" s="44"/>
      <c r="BE819" s="44"/>
      <c r="BF819" s="44"/>
      <c r="BG819" s="44"/>
      <c r="BH819" s="44"/>
    </row>
    <row r="820" spans="1:60" ht="35.1" customHeight="1" thickBot="1" x14ac:dyDescent="0.45">
      <c r="A820" s="41">
        <f t="shared" si="167"/>
        <v>818</v>
      </c>
      <c r="B820" s="42">
        <f>Hoja2!B827</f>
        <v>0</v>
      </c>
      <c r="C820" s="14">
        <f>Hoja2!P827</f>
        <v>0</v>
      </c>
      <c r="D820" s="16">
        <f>Hoja2!C827</f>
        <v>0</v>
      </c>
      <c r="E820" s="15">
        <f>Hoja4!J827</f>
        <v>0</v>
      </c>
      <c r="F820" s="15">
        <f>Hoja4!N827</f>
        <v>0</v>
      </c>
      <c r="G820" s="15"/>
      <c r="H820" s="15">
        <f t="shared" si="156"/>
        <v>0</v>
      </c>
      <c r="I820" s="15">
        <f t="shared" si="157"/>
        <v>0</v>
      </c>
      <c r="J820" s="289" t="s">
        <v>209</v>
      </c>
      <c r="K820" s="44"/>
      <c r="L820" s="44"/>
      <c r="M820" s="44"/>
      <c r="N820" s="44"/>
      <c r="O820" s="44"/>
      <c r="P820" s="44"/>
      <c r="Q820" s="44"/>
      <c r="R820" s="44"/>
      <c r="S820" s="262">
        <f t="shared" si="158"/>
        <v>0</v>
      </c>
      <c r="T820" s="266" t="str">
        <f t="shared" si="159"/>
        <v>Economico</v>
      </c>
      <c r="U820">
        <f>VLOOKUP(T820,TABLAS!$J$4:$L$9,3,FALSE)</f>
        <v>1320</v>
      </c>
      <c r="V820">
        <f t="shared" si="168"/>
        <v>2026</v>
      </c>
      <c r="W820" t="str">
        <f>INICIO!$C$28</f>
        <v>2026</v>
      </c>
      <c r="X820" s="268">
        <f t="shared" si="160"/>
        <v>0</v>
      </c>
      <c r="Y820" s="269" t="str">
        <f>IF(X820&lt;TABLAS!$P$18,TABLAS!$Q$18,IF(X820&lt;TABLAS!$P$19,TABLAS!$Q$19,IF(X820&lt;TABLAS!$P$20,TABLAS!$Q$20,IF(X820&lt;TABLAS!$P$21,TABLAS!$Q$21,IF(X820&lt;TABLAS!$P$22,TABLAS!$Q$22,IF(X820&lt;TABLAS!$P$23,TABLAS!$Q$23,IF(X820&lt;TABLAS!$P$24,TABLAS!$Q$24,IF(X820&lt;TABLAS!$P$25,TABLAS!$Q$25,IF(X820&lt;TABLAS!$P$26,TABLAS!$Q$26,IF(X820&lt;TABLAS!$P$27,TABLAS!$Q$27,IF(X820&gt;=TABLAS!$O$28,TABLAS!$Q$28)))))))))))</f>
        <v>0 a 5</v>
      </c>
      <c r="Z820" s="262">
        <f>VLOOKUP(Y820,TABLAS!$J$18:$K$28,2,FALSE)</f>
        <v>1</v>
      </c>
      <c r="AA820" s="274" t="s">
        <v>262</v>
      </c>
      <c r="AB820" s="262">
        <f>VLOOKUP(AA820,TABLAS!$K$34:$L$39,2,FALSE)</f>
        <v>1</v>
      </c>
      <c r="AC820" s="262" t="str">
        <f>INICIO!$C$11</f>
        <v>ZONA 6</v>
      </c>
      <c r="AD820" s="263">
        <f>VLOOKUP(AC820,TABLAS!$V$18:$W$28,2,FALSE)</f>
        <v>1.1000000000000001</v>
      </c>
      <c r="AE820" s="44"/>
      <c r="AF820" s="44"/>
      <c r="AG820" s="279">
        <f t="shared" si="161"/>
        <v>0</v>
      </c>
      <c r="AH820" s="255">
        <f>IF($AG820&lt;TABLAS!$O$4,TABLAS!$P$4,IF($AG820&lt;TABLAS!$O$5,TABLAS!$P$5,IF($AG820&lt;TABLAS!$O$6,TABLAS!$P$6,IF($AG820&gt;TABLAS!$N$7,TABLAS!$P$7))))</f>
        <v>1</v>
      </c>
      <c r="AI820" s="255">
        <f>VLOOKUP($AH820,TABLAS!$P$4:$R$7,3,FALSE)</f>
        <v>3.4999999999999996E-3</v>
      </c>
      <c r="AJ820" s="255">
        <f>VLOOKUP($AH$3,TABLAS!$P$4:$R$7,2,FALSE)</f>
        <v>0</v>
      </c>
      <c r="AK820" s="280">
        <f t="shared" si="162"/>
        <v>-3.4999999999999996E-3</v>
      </c>
      <c r="AL820" s="44"/>
      <c r="AM820" s="44"/>
      <c r="AN820" s="281">
        <f t="shared" si="163"/>
        <v>0</v>
      </c>
      <c r="AO820" s="44"/>
      <c r="AP820" s="235">
        <f t="shared" si="164"/>
        <v>0</v>
      </c>
      <c r="AQ820" s="44"/>
      <c r="AR820" s="282">
        <f t="shared" si="165"/>
        <v>0</v>
      </c>
      <c r="AS820" s="283">
        <f t="shared" si="166"/>
        <v>0</v>
      </c>
      <c r="AT820" s="44"/>
      <c r="AU820" s="44"/>
      <c r="AV820" s="44"/>
      <c r="AW820" s="44"/>
      <c r="AX820" s="44"/>
      <c r="AY820" s="44"/>
      <c r="AZ820" s="44"/>
      <c r="BA820" s="44"/>
      <c r="BB820" s="44"/>
      <c r="BC820" s="44"/>
      <c r="BD820" s="44"/>
      <c r="BE820" s="44"/>
      <c r="BF820" s="44"/>
      <c r="BG820" s="44"/>
      <c r="BH820" s="44"/>
    </row>
    <row r="821" spans="1:60" ht="35.1" customHeight="1" thickBot="1" x14ac:dyDescent="0.45">
      <c r="A821" s="41">
        <f t="shared" si="167"/>
        <v>819</v>
      </c>
      <c r="B821" s="42">
        <f>Hoja2!B828</f>
        <v>0</v>
      </c>
      <c r="C821" s="14">
        <f>Hoja2!P828</f>
        <v>0</v>
      </c>
      <c r="D821" s="16">
        <f>Hoja2!C828</f>
        <v>0</v>
      </c>
      <c r="E821" s="15">
        <f>Hoja4!J828</f>
        <v>0</v>
      </c>
      <c r="F821" s="15">
        <f>Hoja4!N828</f>
        <v>0</v>
      </c>
      <c r="G821" s="15"/>
      <c r="H821" s="15">
        <f t="shared" si="156"/>
        <v>0</v>
      </c>
      <c r="I821" s="15">
        <f t="shared" si="157"/>
        <v>0</v>
      </c>
      <c r="J821" s="289" t="s">
        <v>209</v>
      </c>
      <c r="K821" s="44"/>
      <c r="L821" s="44"/>
      <c r="M821" s="44"/>
      <c r="N821" s="44"/>
      <c r="O821" s="44"/>
      <c r="P821" s="44"/>
      <c r="Q821" s="44"/>
      <c r="R821" s="44"/>
      <c r="S821" s="262">
        <f t="shared" si="158"/>
        <v>0</v>
      </c>
      <c r="T821" s="266" t="str">
        <f t="shared" si="159"/>
        <v>Economico</v>
      </c>
      <c r="U821">
        <f>VLOOKUP(T821,TABLAS!$J$4:$L$9,3,FALSE)</f>
        <v>1320</v>
      </c>
      <c r="V821">
        <f t="shared" si="168"/>
        <v>2026</v>
      </c>
      <c r="W821" t="str">
        <f>INICIO!$C$28</f>
        <v>2026</v>
      </c>
      <c r="X821" s="268">
        <f t="shared" si="160"/>
        <v>0</v>
      </c>
      <c r="Y821" s="269" t="str">
        <f>IF(X821&lt;TABLAS!$P$18,TABLAS!$Q$18,IF(X821&lt;TABLAS!$P$19,TABLAS!$Q$19,IF(X821&lt;TABLAS!$P$20,TABLAS!$Q$20,IF(X821&lt;TABLAS!$P$21,TABLAS!$Q$21,IF(X821&lt;TABLAS!$P$22,TABLAS!$Q$22,IF(X821&lt;TABLAS!$P$23,TABLAS!$Q$23,IF(X821&lt;TABLAS!$P$24,TABLAS!$Q$24,IF(X821&lt;TABLAS!$P$25,TABLAS!$Q$25,IF(X821&lt;TABLAS!$P$26,TABLAS!$Q$26,IF(X821&lt;TABLAS!$P$27,TABLAS!$Q$27,IF(X821&gt;=TABLAS!$O$28,TABLAS!$Q$28)))))))))))</f>
        <v>0 a 5</v>
      </c>
      <c r="Z821" s="262">
        <f>VLOOKUP(Y821,TABLAS!$J$18:$K$28,2,FALSE)</f>
        <v>1</v>
      </c>
      <c r="AA821" s="274" t="s">
        <v>262</v>
      </c>
      <c r="AB821" s="262">
        <f>VLOOKUP(AA821,TABLAS!$K$34:$L$39,2,FALSE)</f>
        <v>1</v>
      </c>
      <c r="AC821" s="262" t="str">
        <f>INICIO!$C$11</f>
        <v>ZONA 6</v>
      </c>
      <c r="AD821" s="263">
        <f>VLOOKUP(AC821,TABLAS!$V$18:$W$28,2,FALSE)</f>
        <v>1.1000000000000001</v>
      </c>
      <c r="AE821" s="44"/>
      <c r="AF821" s="44"/>
      <c r="AG821" s="279">
        <f t="shared" si="161"/>
        <v>0</v>
      </c>
      <c r="AH821" s="255">
        <f>IF($AG821&lt;TABLAS!$O$4,TABLAS!$P$4,IF($AG821&lt;TABLAS!$O$5,TABLAS!$P$5,IF($AG821&lt;TABLAS!$O$6,TABLAS!$P$6,IF($AG821&gt;TABLAS!$N$7,TABLAS!$P$7))))</f>
        <v>1</v>
      </c>
      <c r="AI821" s="255">
        <f>VLOOKUP($AH821,TABLAS!$P$4:$R$7,3,FALSE)</f>
        <v>3.4999999999999996E-3</v>
      </c>
      <c r="AJ821" s="255">
        <f>VLOOKUP($AH$3,TABLAS!$P$4:$R$7,2,FALSE)</f>
        <v>0</v>
      </c>
      <c r="AK821" s="280">
        <f t="shared" si="162"/>
        <v>-3.4999999999999996E-3</v>
      </c>
      <c r="AL821" s="44"/>
      <c r="AM821" s="44"/>
      <c r="AN821" s="281">
        <f t="shared" si="163"/>
        <v>0</v>
      </c>
      <c r="AO821" s="44"/>
      <c r="AP821" s="235">
        <f t="shared" si="164"/>
        <v>0</v>
      </c>
      <c r="AQ821" s="44"/>
      <c r="AR821" s="282">
        <f t="shared" si="165"/>
        <v>0</v>
      </c>
      <c r="AS821" s="283">
        <f t="shared" si="166"/>
        <v>0</v>
      </c>
      <c r="AT821" s="44"/>
      <c r="AU821" s="44"/>
      <c r="AV821" s="44"/>
      <c r="AW821" s="44"/>
      <c r="AX821" s="44"/>
      <c r="AY821" s="44"/>
      <c r="AZ821" s="44"/>
      <c r="BA821" s="44"/>
      <c r="BB821" s="44"/>
      <c r="BC821" s="44"/>
      <c r="BD821" s="44"/>
      <c r="BE821" s="44"/>
      <c r="BF821" s="44"/>
      <c r="BG821" s="44"/>
      <c r="BH821" s="44"/>
    </row>
    <row r="822" spans="1:60" ht="35.1" customHeight="1" thickBot="1" x14ac:dyDescent="0.45">
      <c r="A822" s="22">
        <f t="shared" si="167"/>
        <v>820</v>
      </c>
      <c r="B822" s="43">
        <f>Hoja2!B829</f>
        <v>0</v>
      </c>
      <c r="C822" s="38">
        <f>Hoja2!P829</f>
        <v>0</v>
      </c>
      <c r="D822" s="39">
        <f>Hoja2!C829</f>
        <v>0</v>
      </c>
      <c r="E822" s="40">
        <f>Hoja4!J829</f>
        <v>0</v>
      </c>
      <c r="F822" s="40">
        <f>Hoja4!N829</f>
        <v>0</v>
      </c>
      <c r="G822" s="40"/>
      <c r="H822" s="40">
        <f t="shared" si="156"/>
        <v>0</v>
      </c>
      <c r="I822" s="40">
        <f t="shared" si="157"/>
        <v>0</v>
      </c>
      <c r="J822" s="290" t="s">
        <v>209</v>
      </c>
      <c r="K822" s="44"/>
      <c r="L822" s="44"/>
      <c r="M822" s="44"/>
      <c r="N822" s="44"/>
      <c r="O822" s="44"/>
      <c r="P822" s="44"/>
      <c r="Q822" s="44"/>
      <c r="R822" s="44"/>
      <c r="S822" s="262">
        <f t="shared" si="158"/>
        <v>0</v>
      </c>
      <c r="T822" s="266" t="str">
        <f t="shared" si="159"/>
        <v>Economico</v>
      </c>
      <c r="U822">
        <f>VLOOKUP(T822,TABLAS!$J$4:$L$9,3,FALSE)</f>
        <v>1320</v>
      </c>
      <c r="V822">
        <f t="shared" si="168"/>
        <v>2026</v>
      </c>
      <c r="W822" t="str">
        <f>INICIO!$C$28</f>
        <v>2026</v>
      </c>
      <c r="X822" s="268">
        <f t="shared" si="160"/>
        <v>0</v>
      </c>
      <c r="Y822" s="269" t="str">
        <f>IF(X822&lt;TABLAS!$P$18,TABLAS!$Q$18,IF(X822&lt;TABLAS!$P$19,TABLAS!$Q$19,IF(X822&lt;TABLAS!$P$20,TABLAS!$Q$20,IF(X822&lt;TABLAS!$P$21,TABLAS!$Q$21,IF(X822&lt;TABLAS!$P$22,TABLAS!$Q$22,IF(X822&lt;TABLAS!$P$23,TABLAS!$Q$23,IF(X822&lt;TABLAS!$P$24,TABLAS!$Q$24,IF(X822&lt;TABLAS!$P$25,TABLAS!$Q$25,IF(X822&lt;TABLAS!$P$26,TABLAS!$Q$26,IF(X822&lt;TABLAS!$P$27,TABLAS!$Q$27,IF(X822&gt;=TABLAS!$O$28,TABLAS!$Q$28)))))))))))</f>
        <v>0 a 5</v>
      </c>
      <c r="Z822" s="262">
        <f>VLOOKUP(Y822,TABLAS!$J$18:$K$28,2,FALSE)</f>
        <v>1</v>
      </c>
      <c r="AA822" s="274" t="s">
        <v>262</v>
      </c>
      <c r="AB822" s="262">
        <f>VLOOKUP(AA822,TABLAS!$K$34:$L$39,2,FALSE)</f>
        <v>1</v>
      </c>
      <c r="AC822" s="262" t="str">
        <f>INICIO!$C$11</f>
        <v>ZONA 6</v>
      </c>
      <c r="AD822" s="263">
        <f>VLOOKUP(AC822,TABLAS!$V$18:$W$28,2,FALSE)</f>
        <v>1.1000000000000001</v>
      </c>
      <c r="AE822" s="44"/>
      <c r="AF822" s="44"/>
      <c r="AG822" s="279">
        <f t="shared" si="161"/>
        <v>0</v>
      </c>
      <c r="AH822" s="255">
        <f>IF($AG822&lt;TABLAS!$O$4,TABLAS!$P$4,IF($AG822&lt;TABLAS!$O$5,TABLAS!$P$5,IF($AG822&lt;TABLAS!$O$6,TABLAS!$P$6,IF($AG822&gt;TABLAS!$N$7,TABLAS!$P$7))))</f>
        <v>1</v>
      </c>
      <c r="AI822" s="255">
        <f>VLOOKUP($AH822,TABLAS!$P$4:$R$7,3,FALSE)</f>
        <v>3.4999999999999996E-3</v>
      </c>
      <c r="AJ822" s="255">
        <f>VLOOKUP($AH$3,TABLAS!$P$4:$R$7,2,FALSE)</f>
        <v>0</v>
      </c>
      <c r="AK822" s="280">
        <f t="shared" si="162"/>
        <v>-3.4999999999999996E-3</v>
      </c>
      <c r="AL822" s="44"/>
      <c r="AM822" s="44"/>
      <c r="AN822" s="281">
        <f t="shared" si="163"/>
        <v>0</v>
      </c>
      <c r="AO822" s="44"/>
      <c r="AP822" s="235">
        <f t="shared" si="164"/>
        <v>0</v>
      </c>
      <c r="AQ822" s="44"/>
      <c r="AR822" s="282">
        <f t="shared" si="165"/>
        <v>0</v>
      </c>
      <c r="AS822" s="283">
        <f t="shared" si="166"/>
        <v>0</v>
      </c>
      <c r="AT822" s="44"/>
      <c r="AU822" s="44"/>
      <c r="AV822" s="44"/>
      <c r="AW822" s="44"/>
      <c r="AX822" s="44"/>
      <c r="AY822" s="44"/>
      <c r="AZ822" s="44"/>
      <c r="BA822" s="44"/>
      <c r="BB822" s="44"/>
      <c r="BC822" s="44"/>
      <c r="BD822" s="44"/>
      <c r="BE822" s="44"/>
      <c r="BF822" s="44"/>
      <c r="BG822" s="44"/>
      <c r="BH822" s="44"/>
    </row>
    <row r="823" spans="1:60" ht="35.1" customHeight="1" thickBot="1" x14ac:dyDescent="0.45">
      <c r="A823" s="41">
        <f t="shared" si="167"/>
        <v>821</v>
      </c>
      <c r="B823" s="42">
        <f>Hoja2!B830</f>
        <v>0</v>
      </c>
      <c r="C823" s="14">
        <f>Hoja2!P830</f>
        <v>0</v>
      </c>
      <c r="D823" s="16">
        <f>Hoja2!C830</f>
        <v>0</v>
      </c>
      <c r="E823" s="15">
        <f>Hoja4!J830</f>
        <v>0</v>
      </c>
      <c r="F823" s="15">
        <f>Hoja4!N830</f>
        <v>0</v>
      </c>
      <c r="G823" s="15"/>
      <c r="H823" s="15">
        <f t="shared" si="156"/>
        <v>0</v>
      </c>
      <c r="I823" s="15">
        <f t="shared" si="157"/>
        <v>0</v>
      </c>
      <c r="J823" s="289" t="s">
        <v>209</v>
      </c>
      <c r="K823" s="44"/>
      <c r="L823" s="44"/>
      <c r="M823" s="44"/>
      <c r="N823" s="44"/>
      <c r="O823" s="44"/>
      <c r="P823" s="44"/>
      <c r="Q823" s="44"/>
      <c r="R823" s="44"/>
      <c r="S823" s="262">
        <f t="shared" si="158"/>
        <v>0</v>
      </c>
      <c r="T823" s="266" t="str">
        <f t="shared" si="159"/>
        <v>Economico</v>
      </c>
      <c r="U823">
        <f>VLOOKUP(T823,TABLAS!$J$4:$L$9,3,FALSE)</f>
        <v>1320</v>
      </c>
      <c r="V823">
        <f t="shared" si="168"/>
        <v>2026</v>
      </c>
      <c r="W823" t="str">
        <f>INICIO!$C$28</f>
        <v>2026</v>
      </c>
      <c r="X823" s="268">
        <f t="shared" si="160"/>
        <v>0</v>
      </c>
      <c r="Y823" s="269" t="str">
        <f>IF(X823&lt;TABLAS!$P$18,TABLAS!$Q$18,IF(X823&lt;TABLAS!$P$19,TABLAS!$Q$19,IF(X823&lt;TABLAS!$P$20,TABLAS!$Q$20,IF(X823&lt;TABLAS!$P$21,TABLAS!$Q$21,IF(X823&lt;TABLAS!$P$22,TABLAS!$Q$22,IF(X823&lt;TABLAS!$P$23,TABLAS!$Q$23,IF(X823&lt;TABLAS!$P$24,TABLAS!$Q$24,IF(X823&lt;TABLAS!$P$25,TABLAS!$Q$25,IF(X823&lt;TABLAS!$P$26,TABLAS!$Q$26,IF(X823&lt;TABLAS!$P$27,TABLAS!$Q$27,IF(X823&gt;=TABLAS!$O$28,TABLAS!$Q$28)))))))))))</f>
        <v>0 a 5</v>
      </c>
      <c r="Z823" s="262">
        <f>VLOOKUP(Y823,TABLAS!$J$18:$K$28,2,FALSE)</f>
        <v>1</v>
      </c>
      <c r="AA823" s="274" t="s">
        <v>262</v>
      </c>
      <c r="AB823" s="262">
        <f>VLOOKUP(AA823,TABLAS!$K$34:$L$39,2,FALSE)</f>
        <v>1</v>
      </c>
      <c r="AC823" s="262" t="str">
        <f>INICIO!$C$11</f>
        <v>ZONA 6</v>
      </c>
      <c r="AD823" s="263">
        <f>VLOOKUP(AC823,TABLAS!$V$18:$W$28,2,FALSE)</f>
        <v>1.1000000000000001</v>
      </c>
      <c r="AE823" s="44"/>
      <c r="AF823" s="44"/>
      <c r="AG823" s="279">
        <f t="shared" si="161"/>
        <v>0</v>
      </c>
      <c r="AH823" s="255">
        <f>IF($AG823&lt;TABLAS!$O$4,TABLAS!$P$4,IF($AG823&lt;TABLAS!$O$5,TABLAS!$P$5,IF($AG823&lt;TABLAS!$O$6,TABLAS!$P$6,IF($AG823&gt;TABLAS!$N$7,TABLAS!$P$7))))</f>
        <v>1</v>
      </c>
      <c r="AI823" s="255">
        <f>VLOOKUP($AH823,TABLAS!$P$4:$R$7,3,FALSE)</f>
        <v>3.4999999999999996E-3</v>
      </c>
      <c r="AJ823" s="255">
        <f>VLOOKUP($AH$3,TABLAS!$P$4:$R$7,2,FALSE)</f>
        <v>0</v>
      </c>
      <c r="AK823" s="280">
        <f t="shared" si="162"/>
        <v>-3.4999999999999996E-3</v>
      </c>
      <c r="AL823" s="44"/>
      <c r="AM823" s="44"/>
      <c r="AN823" s="281">
        <f t="shared" si="163"/>
        <v>0</v>
      </c>
      <c r="AO823" s="44"/>
      <c r="AP823" s="235">
        <f t="shared" si="164"/>
        <v>0</v>
      </c>
      <c r="AQ823" s="44"/>
      <c r="AR823" s="282">
        <f t="shared" si="165"/>
        <v>0</v>
      </c>
      <c r="AS823" s="283">
        <f t="shared" si="166"/>
        <v>0</v>
      </c>
      <c r="AT823" s="44"/>
      <c r="AU823" s="44"/>
      <c r="AV823" s="44"/>
      <c r="AW823" s="44"/>
      <c r="AX823" s="44"/>
      <c r="AY823" s="44"/>
      <c r="AZ823" s="44"/>
      <c r="BA823" s="44"/>
      <c r="BB823" s="44"/>
      <c r="BC823" s="44"/>
      <c r="BD823" s="44"/>
      <c r="BE823" s="44"/>
      <c r="BF823" s="44"/>
      <c r="BG823" s="44"/>
      <c r="BH823" s="44"/>
    </row>
    <row r="824" spans="1:60" ht="35.1" customHeight="1" thickBot="1" x14ac:dyDescent="0.45">
      <c r="A824" s="41">
        <f t="shared" si="167"/>
        <v>822</v>
      </c>
      <c r="B824" s="42">
        <f>Hoja2!B831</f>
        <v>0</v>
      </c>
      <c r="C824" s="14">
        <f>Hoja2!P831</f>
        <v>0</v>
      </c>
      <c r="D824" s="16">
        <f>Hoja2!C831</f>
        <v>0</v>
      </c>
      <c r="E824" s="15">
        <f>Hoja4!J831</f>
        <v>0</v>
      </c>
      <c r="F824" s="15">
        <f>Hoja4!N831</f>
        <v>0</v>
      </c>
      <c r="G824" s="15"/>
      <c r="H824" s="15">
        <f t="shared" si="156"/>
        <v>0</v>
      </c>
      <c r="I824" s="15">
        <f t="shared" si="157"/>
        <v>0</v>
      </c>
      <c r="J824" s="289" t="s">
        <v>209</v>
      </c>
      <c r="K824" s="44"/>
      <c r="L824" s="44"/>
      <c r="M824" s="44"/>
      <c r="N824" s="44"/>
      <c r="O824" s="44"/>
      <c r="P824" s="44"/>
      <c r="Q824" s="44"/>
      <c r="R824" s="44"/>
      <c r="S824" s="262">
        <f t="shared" si="158"/>
        <v>0</v>
      </c>
      <c r="T824" s="266" t="str">
        <f t="shared" si="159"/>
        <v>Economico</v>
      </c>
      <c r="U824">
        <f>VLOOKUP(T824,TABLAS!$J$4:$L$9,3,FALSE)</f>
        <v>1320</v>
      </c>
      <c r="V824">
        <f t="shared" si="168"/>
        <v>2026</v>
      </c>
      <c r="W824" t="str">
        <f>INICIO!$C$28</f>
        <v>2026</v>
      </c>
      <c r="X824" s="268">
        <f t="shared" si="160"/>
        <v>0</v>
      </c>
      <c r="Y824" s="269" t="str">
        <f>IF(X824&lt;TABLAS!$P$18,TABLAS!$Q$18,IF(X824&lt;TABLAS!$P$19,TABLAS!$Q$19,IF(X824&lt;TABLAS!$P$20,TABLAS!$Q$20,IF(X824&lt;TABLAS!$P$21,TABLAS!$Q$21,IF(X824&lt;TABLAS!$P$22,TABLAS!$Q$22,IF(X824&lt;TABLAS!$P$23,TABLAS!$Q$23,IF(X824&lt;TABLAS!$P$24,TABLAS!$Q$24,IF(X824&lt;TABLAS!$P$25,TABLAS!$Q$25,IF(X824&lt;TABLAS!$P$26,TABLAS!$Q$26,IF(X824&lt;TABLAS!$P$27,TABLAS!$Q$27,IF(X824&gt;=TABLAS!$O$28,TABLAS!$Q$28)))))))))))</f>
        <v>0 a 5</v>
      </c>
      <c r="Z824" s="262">
        <f>VLOOKUP(Y824,TABLAS!$J$18:$K$28,2,FALSE)</f>
        <v>1</v>
      </c>
      <c r="AA824" s="274" t="s">
        <v>262</v>
      </c>
      <c r="AB824" s="262">
        <f>VLOOKUP(AA824,TABLAS!$K$34:$L$39,2,FALSE)</f>
        <v>1</v>
      </c>
      <c r="AC824" s="262" t="str">
        <f>INICIO!$C$11</f>
        <v>ZONA 6</v>
      </c>
      <c r="AD824" s="263">
        <f>VLOOKUP(AC824,TABLAS!$V$18:$W$28,2,FALSE)</f>
        <v>1.1000000000000001</v>
      </c>
      <c r="AE824" s="44"/>
      <c r="AF824" s="44"/>
      <c r="AG824" s="279">
        <f t="shared" si="161"/>
        <v>0</v>
      </c>
      <c r="AH824" s="255">
        <f>IF($AG824&lt;TABLAS!$O$4,TABLAS!$P$4,IF($AG824&lt;TABLAS!$O$5,TABLAS!$P$5,IF($AG824&lt;TABLAS!$O$6,TABLAS!$P$6,IF($AG824&gt;TABLAS!$N$7,TABLAS!$P$7))))</f>
        <v>1</v>
      </c>
      <c r="AI824" s="255">
        <f>VLOOKUP($AH824,TABLAS!$P$4:$R$7,3,FALSE)</f>
        <v>3.4999999999999996E-3</v>
      </c>
      <c r="AJ824" s="255">
        <f>VLOOKUP($AH$3,TABLAS!$P$4:$R$7,2,FALSE)</f>
        <v>0</v>
      </c>
      <c r="AK824" s="280">
        <f t="shared" si="162"/>
        <v>-3.4999999999999996E-3</v>
      </c>
      <c r="AL824" s="44"/>
      <c r="AM824" s="44"/>
      <c r="AN824" s="281">
        <f t="shared" si="163"/>
        <v>0</v>
      </c>
      <c r="AO824" s="44"/>
      <c r="AP824" s="235">
        <f t="shared" si="164"/>
        <v>0</v>
      </c>
      <c r="AQ824" s="44"/>
      <c r="AR824" s="282">
        <f t="shared" si="165"/>
        <v>0</v>
      </c>
      <c r="AS824" s="283">
        <f t="shared" si="166"/>
        <v>0</v>
      </c>
      <c r="AT824" s="44"/>
      <c r="AU824" s="44"/>
      <c r="AV824" s="44"/>
      <c r="AW824" s="44"/>
      <c r="AX824" s="44"/>
      <c r="AY824" s="44"/>
      <c r="AZ824" s="44"/>
      <c r="BA824" s="44"/>
      <c r="BB824" s="44"/>
      <c r="BC824" s="44"/>
      <c r="BD824" s="44"/>
      <c r="BE824" s="44"/>
      <c r="BF824" s="44"/>
      <c r="BG824" s="44"/>
      <c r="BH824" s="44"/>
    </row>
    <row r="825" spans="1:60" ht="35.1" customHeight="1" thickBot="1" x14ac:dyDescent="0.45">
      <c r="A825" s="41">
        <f t="shared" si="167"/>
        <v>823</v>
      </c>
      <c r="B825" s="42">
        <f>Hoja2!B832</f>
        <v>0</v>
      </c>
      <c r="C825" s="14">
        <f>Hoja2!P832</f>
        <v>0</v>
      </c>
      <c r="D825" s="16">
        <f>Hoja2!C832</f>
        <v>0</v>
      </c>
      <c r="E825" s="15">
        <f>Hoja4!J832</f>
        <v>0</v>
      </c>
      <c r="F825" s="15">
        <f>Hoja4!N832</f>
        <v>0</v>
      </c>
      <c r="G825" s="15"/>
      <c r="H825" s="15">
        <f t="shared" si="156"/>
        <v>0</v>
      </c>
      <c r="I825" s="15">
        <f t="shared" si="157"/>
        <v>0</v>
      </c>
      <c r="J825" s="289" t="s">
        <v>209</v>
      </c>
      <c r="K825" s="44"/>
      <c r="L825" s="44"/>
      <c r="M825" s="44"/>
      <c r="N825" s="44"/>
      <c r="O825" s="44"/>
      <c r="P825" s="44"/>
      <c r="Q825" s="44"/>
      <c r="R825" s="44"/>
      <c r="S825" s="262">
        <f t="shared" si="158"/>
        <v>0</v>
      </c>
      <c r="T825" s="266" t="str">
        <f t="shared" si="159"/>
        <v>Economico</v>
      </c>
      <c r="U825">
        <f>VLOOKUP(T825,TABLAS!$J$4:$L$9,3,FALSE)</f>
        <v>1320</v>
      </c>
      <c r="V825">
        <f t="shared" si="168"/>
        <v>2026</v>
      </c>
      <c r="W825" t="str">
        <f>INICIO!$C$28</f>
        <v>2026</v>
      </c>
      <c r="X825" s="268">
        <f t="shared" si="160"/>
        <v>0</v>
      </c>
      <c r="Y825" s="269" t="str">
        <f>IF(X825&lt;TABLAS!$P$18,TABLAS!$Q$18,IF(X825&lt;TABLAS!$P$19,TABLAS!$Q$19,IF(X825&lt;TABLAS!$P$20,TABLAS!$Q$20,IF(X825&lt;TABLAS!$P$21,TABLAS!$Q$21,IF(X825&lt;TABLAS!$P$22,TABLAS!$Q$22,IF(X825&lt;TABLAS!$P$23,TABLAS!$Q$23,IF(X825&lt;TABLAS!$P$24,TABLAS!$Q$24,IF(X825&lt;TABLAS!$P$25,TABLAS!$Q$25,IF(X825&lt;TABLAS!$P$26,TABLAS!$Q$26,IF(X825&lt;TABLAS!$P$27,TABLAS!$Q$27,IF(X825&gt;=TABLAS!$O$28,TABLAS!$Q$28)))))))))))</f>
        <v>0 a 5</v>
      </c>
      <c r="Z825" s="262">
        <f>VLOOKUP(Y825,TABLAS!$J$18:$K$28,2,FALSE)</f>
        <v>1</v>
      </c>
      <c r="AA825" s="274" t="s">
        <v>262</v>
      </c>
      <c r="AB825" s="262">
        <f>VLOOKUP(AA825,TABLAS!$K$34:$L$39,2,FALSE)</f>
        <v>1</v>
      </c>
      <c r="AC825" s="262" t="str">
        <f>INICIO!$C$11</f>
        <v>ZONA 6</v>
      </c>
      <c r="AD825" s="263">
        <f>VLOOKUP(AC825,TABLAS!$V$18:$W$28,2,FALSE)</f>
        <v>1.1000000000000001</v>
      </c>
      <c r="AE825" s="44"/>
      <c r="AF825" s="44"/>
      <c r="AG825" s="279">
        <f t="shared" si="161"/>
        <v>0</v>
      </c>
      <c r="AH825" s="255">
        <f>IF($AG825&lt;TABLAS!$O$4,TABLAS!$P$4,IF($AG825&lt;TABLAS!$O$5,TABLAS!$P$5,IF($AG825&lt;TABLAS!$O$6,TABLAS!$P$6,IF($AG825&gt;TABLAS!$N$7,TABLAS!$P$7))))</f>
        <v>1</v>
      </c>
      <c r="AI825" s="255">
        <f>VLOOKUP($AH825,TABLAS!$P$4:$R$7,3,FALSE)</f>
        <v>3.4999999999999996E-3</v>
      </c>
      <c r="AJ825" s="255">
        <f>VLOOKUP($AH$3,TABLAS!$P$4:$R$7,2,FALSE)</f>
        <v>0</v>
      </c>
      <c r="AK825" s="280">
        <f t="shared" si="162"/>
        <v>-3.4999999999999996E-3</v>
      </c>
      <c r="AL825" s="44"/>
      <c r="AM825" s="44"/>
      <c r="AN825" s="281">
        <f t="shared" si="163"/>
        <v>0</v>
      </c>
      <c r="AO825" s="44"/>
      <c r="AP825" s="235">
        <f t="shared" si="164"/>
        <v>0</v>
      </c>
      <c r="AQ825" s="44"/>
      <c r="AR825" s="282">
        <f t="shared" si="165"/>
        <v>0</v>
      </c>
      <c r="AS825" s="283">
        <f t="shared" si="166"/>
        <v>0</v>
      </c>
      <c r="AT825" s="44"/>
      <c r="AU825" s="44"/>
      <c r="AV825" s="44"/>
      <c r="AW825" s="44"/>
      <c r="AX825" s="44"/>
      <c r="AY825" s="44"/>
      <c r="AZ825" s="44"/>
      <c r="BA825" s="44"/>
      <c r="BB825" s="44"/>
      <c r="BC825" s="44"/>
      <c r="BD825" s="44"/>
      <c r="BE825" s="44"/>
      <c r="BF825" s="44"/>
      <c r="BG825" s="44"/>
      <c r="BH825" s="44"/>
    </row>
    <row r="826" spans="1:60" ht="35.1" customHeight="1" thickBot="1" x14ac:dyDescent="0.45">
      <c r="A826" s="41">
        <f t="shared" si="167"/>
        <v>824</v>
      </c>
      <c r="B826" s="42">
        <f>Hoja2!B833</f>
        <v>0</v>
      </c>
      <c r="C826" s="14">
        <f>Hoja2!P833</f>
        <v>0</v>
      </c>
      <c r="D826" s="16">
        <f>Hoja2!C833</f>
        <v>0</v>
      </c>
      <c r="E826" s="15">
        <f>Hoja4!J833</f>
        <v>0</v>
      </c>
      <c r="F826" s="15">
        <f>Hoja4!N833</f>
        <v>0</v>
      </c>
      <c r="G826" s="15"/>
      <c r="H826" s="15">
        <f t="shared" si="156"/>
        <v>0</v>
      </c>
      <c r="I826" s="15">
        <f t="shared" si="157"/>
        <v>0</v>
      </c>
      <c r="J826" s="289" t="s">
        <v>209</v>
      </c>
      <c r="K826" s="44"/>
      <c r="L826" s="44"/>
      <c r="M826" s="44"/>
      <c r="N826" s="44"/>
      <c r="O826" s="44"/>
      <c r="P826" s="44"/>
      <c r="Q826" s="44"/>
      <c r="R826" s="44"/>
      <c r="S826" s="262">
        <f t="shared" si="158"/>
        <v>0</v>
      </c>
      <c r="T826" s="266" t="str">
        <f t="shared" si="159"/>
        <v>Economico</v>
      </c>
      <c r="U826">
        <f>VLOOKUP(T826,TABLAS!$J$4:$L$9,3,FALSE)</f>
        <v>1320</v>
      </c>
      <c r="V826">
        <f t="shared" si="168"/>
        <v>2026</v>
      </c>
      <c r="W826" t="str">
        <f>INICIO!$C$28</f>
        <v>2026</v>
      </c>
      <c r="X826" s="268">
        <f t="shared" si="160"/>
        <v>0</v>
      </c>
      <c r="Y826" s="269" t="str">
        <f>IF(X826&lt;TABLAS!$P$18,TABLAS!$Q$18,IF(X826&lt;TABLAS!$P$19,TABLAS!$Q$19,IF(X826&lt;TABLAS!$P$20,TABLAS!$Q$20,IF(X826&lt;TABLAS!$P$21,TABLAS!$Q$21,IF(X826&lt;TABLAS!$P$22,TABLAS!$Q$22,IF(X826&lt;TABLAS!$P$23,TABLAS!$Q$23,IF(X826&lt;TABLAS!$P$24,TABLAS!$Q$24,IF(X826&lt;TABLAS!$P$25,TABLAS!$Q$25,IF(X826&lt;TABLAS!$P$26,TABLAS!$Q$26,IF(X826&lt;TABLAS!$P$27,TABLAS!$Q$27,IF(X826&gt;=TABLAS!$O$28,TABLAS!$Q$28)))))))))))</f>
        <v>0 a 5</v>
      </c>
      <c r="Z826" s="262">
        <f>VLOOKUP(Y826,TABLAS!$J$18:$K$28,2,FALSE)</f>
        <v>1</v>
      </c>
      <c r="AA826" s="274" t="s">
        <v>262</v>
      </c>
      <c r="AB826" s="262">
        <f>VLOOKUP(AA826,TABLAS!$K$34:$L$39,2,FALSE)</f>
        <v>1</v>
      </c>
      <c r="AC826" s="262" t="str">
        <f>INICIO!$C$11</f>
        <v>ZONA 6</v>
      </c>
      <c r="AD826" s="263">
        <f>VLOOKUP(AC826,TABLAS!$V$18:$W$28,2,FALSE)</f>
        <v>1.1000000000000001</v>
      </c>
      <c r="AE826" s="44"/>
      <c r="AF826" s="44"/>
      <c r="AG826" s="279">
        <f t="shared" si="161"/>
        <v>0</v>
      </c>
      <c r="AH826" s="255">
        <f>IF($AG826&lt;TABLAS!$O$4,TABLAS!$P$4,IF($AG826&lt;TABLAS!$O$5,TABLAS!$P$5,IF($AG826&lt;TABLAS!$O$6,TABLAS!$P$6,IF($AG826&gt;TABLAS!$N$7,TABLAS!$P$7))))</f>
        <v>1</v>
      </c>
      <c r="AI826" s="255">
        <f>VLOOKUP($AH826,TABLAS!$P$4:$R$7,3,FALSE)</f>
        <v>3.4999999999999996E-3</v>
      </c>
      <c r="AJ826" s="255">
        <f>VLOOKUP($AH$3,TABLAS!$P$4:$R$7,2,FALSE)</f>
        <v>0</v>
      </c>
      <c r="AK826" s="280">
        <f t="shared" si="162"/>
        <v>-3.4999999999999996E-3</v>
      </c>
      <c r="AL826" s="44"/>
      <c r="AM826" s="44"/>
      <c r="AN826" s="281">
        <f t="shared" si="163"/>
        <v>0</v>
      </c>
      <c r="AO826" s="44"/>
      <c r="AP826" s="235">
        <f t="shared" si="164"/>
        <v>0</v>
      </c>
      <c r="AQ826" s="44"/>
      <c r="AR826" s="282">
        <f t="shared" si="165"/>
        <v>0</v>
      </c>
      <c r="AS826" s="283">
        <f t="shared" si="166"/>
        <v>0</v>
      </c>
      <c r="AT826" s="44"/>
      <c r="AU826" s="44"/>
      <c r="AV826" s="44"/>
      <c r="AW826" s="44"/>
      <c r="AX826" s="44"/>
      <c r="AY826" s="44"/>
      <c r="AZ826" s="44"/>
      <c r="BA826" s="44"/>
      <c r="BB826" s="44"/>
      <c r="BC826" s="44"/>
      <c r="BD826" s="44"/>
      <c r="BE826" s="44"/>
      <c r="BF826" s="44"/>
      <c r="BG826" s="44"/>
      <c r="BH826" s="44"/>
    </row>
    <row r="827" spans="1:60" ht="35.1" customHeight="1" thickBot="1" x14ac:dyDescent="0.45">
      <c r="A827" s="22">
        <f t="shared" si="167"/>
        <v>825</v>
      </c>
      <c r="B827" s="43">
        <f>Hoja2!B834</f>
        <v>0</v>
      </c>
      <c r="C827" s="38">
        <f>Hoja2!P834</f>
        <v>0</v>
      </c>
      <c r="D827" s="39">
        <f>Hoja2!C834</f>
        <v>0</v>
      </c>
      <c r="E827" s="40">
        <f>Hoja4!J834</f>
        <v>0</v>
      </c>
      <c r="F827" s="40">
        <f>Hoja4!N834</f>
        <v>0</v>
      </c>
      <c r="G827" s="40"/>
      <c r="H827" s="40">
        <f t="shared" si="156"/>
        <v>0</v>
      </c>
      <c r="I827" s="40">
        <f t="shared" si="157"/>
        <v>0</v>
      </c>
      <c r="J827" s="290" t="s">
        <v>209</v>
      </c>
      <c r="K827" s="44"/>
      <c r="L827" s="44"/>
      <c r="M827" s="44"/>
      <c r="N827" s="44"/>
      <c r="O827" s="44"/>
      <c r="P827" s="44"/>
      <c r="Q827" s="44"/>
      <c r="R827" s="44"/>
      <c r="S827" s="262">
        <f t="shared" si="158"/>
        <v>0</v>
      </c>
      <c r="T827" s="266" t="str">
        <f t="shared" si="159"/>
        <v>Economico</v>
      </c>
      <c r="U827">
        <f>VLOOKUP(T827,TABLAS!$J$4:$L$9,3,FALSE)</f>
        <v>1320</v>
      </c>
      <c r="V827">
        <f t="shared" si="168"/>
        <v>2026</v>
      </c>
      <c r="W827" t="str">
        <f>INICIO!$C$28</f>
        <v>2026</v>
      </c>
      <c r="X827" s="268">
        <f t="shared" si="160"/>
        <v>0</v>
      </c>
      <c r="Y827" s="269" t="str">
        <f>IF(X827&lt;TABLAS!$P$18,TABLAS!$Q$18,IF(X827&lt;TABLAS!$P$19,TABLAS!$Q$19,IF(X827&lt;TABLAS!$P$20,TABLAS!$Q$20,IF(X827&lt;TABLAS!$P$21,TABLAS!$Q$21,IF(X827&lt;TABLAS!$P$22,TABLAS!$Q$22,IF(X827&lt;TABLAS!$P$23,TABLAS!$Q$23,IF(X827&lt;TABLAS!$P$24,TABLAS!$Q$24,IF(X827&lt;TABLAS!$P$25,TABLAS!$Q$25,IF(X827&lt;TABLAS!$P$26,TABLAS!$Q$26,IF(X827&lt;TABLAS!$P$27,TABLAS!$Q$27,IF(X827&gt;=TABLAS!$O$28,TABLAS!$Q$28)))))))))))</f>
        <v>0 a 5</v>
      </c>
      <c r="Z827" s="262">
        <f>VLOOKUP(Y827,TABLAS!$J$18:$K$28,2,FALSE)</f>
        <v>1</v>
      </c>
      <c r="AA827" s="274" t="s">
        <v>262</v>
      </c>
      <c r="AB827" s="262">
        <f>VLOOKUP(AA827,TABLAS!$K$34:$L$39,2,FALSE)</f>
        <v>1</v>
      </c>
      <c r="AC827" s="262" t="str">
        <f>INICIO!$C$11</f>
        <v>ZONA 6</v>
      </c>
      <c r="AD827" s="263">
        <f>VLOOKUP(AC827,TABLAS!$V$18:$W$28,2,FALSE)</f>
        <v>1.1000000000000001</v>
      </c>
      <c r="AE827" s="44"/>
      <c r="AF827" s="44"/>
      <c r="AG827" s="279">
        <f t="shared" si="161"/>
        <v>0</v>
      </c>
      <c r="AH827" s="255">
        <f>IF($AG827&lt;TABLAS!$O$4,TABLAS!$P$4,IF($AG827&lt;TABLAS!$O$5,TABLAS!$P$5,IF($AG827&lt;TABLAS!$O$6,TABLAS!$P$6,IF($AG827&gt;TABLAS!$N$7,TABLAS!$P$7))))</f>
        <v>1</v>
      </c>
      <c r="AI827" s="255">
        <f>VLOOKUP($AH827,TABLAS!$P$4:$R$7,3,FALSE)</f>
        <v>3.4999999999999996E-3</v>
      </c>
      <c r="AJ827" s="255">
        <f>VLOOKUP($AH$3,TABLAS!$P$4:$R$7,2,FALSE)</f>
        <v>0</v>
      </c>
      <c r="AK827" s="280">
        <f t="shared" si="162"/>
        <v>-3.4999999999999996E-3</v>
      </c>
      <c r="AL827" s="44"/>
      <c r="AM827" s="44"/>
      <c r="AN827" s="281">
        <f t="shared" si="163"/>
        <v>0</v>
      </c>
      <c r="AO827" s="44"/>
      <c r="AP827" s="235">
        <f t="shared" si="164"/>
        <v>0</v>
      </c>
      <c r="AQ827" s="44"/>
      <c r="AR827" s="282">
        <f t="shared" si="165"/>
        <v>0</v>
      </c>
      <c r="AS827" s="283">
        <f t="shared" si="166"/>
        <v>0</v>
      </c>
      <c r="AT827" s="44"/>
      <c r="AU827" s="44"/>
      <c r="AV827" s="44"/>
      <c r="AW827" s="44"/>
      <c r="AX827" s="44"/>
      <c r="AY827" s="44"/>
      <c r="AZ827" s="44"/>
      <c r="BA827" s="44"/>
      <c r="BB827" s="44"/>
      <c r="BC827" s="44"/>
      <c r="BD827" s="44"/>
      <c r="BE827" s="44"/>
      <c r="BF827" s="44"/>
      <c r="BG827" s="44"/>
      <c r="BH827" s="44"/>
    </row>
    <row r="828" spans="1:60" ht="35.1" customHeight="1" thickBot="1" x14ac:dyDescent="0.45">
      <c r="A828" s="41">
        <f t="shared" si="167"/>
        <v>826</v>
      </c>
      <c r="B828" s="42">
        <f>Hoja2!B835</f>
        <v>0</v>
      </c>
      <c r="C828" s="14">
        <f>Hoja2!P835</f>
        <v>0</v>
      </c>
      <c r="D828" s="16">
        <f>Hoja2!C835</f>
        <v>0</v>
      </c>
      <c r="E828" s="15">
        <f>Hoja4!J835</f>
        <v>0</v>
      </c>
      <c r="F828" s="15">
        <f>Hoja4!N835</f>
        <v>0</v>
      </c>
      <c r="G828" s="15"/>
      <c r="H828" s="15">
        <f t="shared" si="156"/>
        <v>0</v>
      </c>
      <c r="I828" s="15">
        <f t="shared" si="157"/>
        <v>0</v>
      </c>
      <c r="J828" s="289" t="s">
        <v>209</v>
      </c>
      <c r="K828" s="44"/>
      <c r="L828" s="44"/>
      <c r="M828" s="44"/>
      <c r="N828" s="44"/>
      <c r="O828" s="44"/>
      <c r="P828" s="44"/>
      <c r="Q828" s="44"/>
      <c r="R828" s="44"/>
      <c r="S828" s="262">
        <f t="shared" si="158"/>
        <v>0</v>
      </c>
      <c r="T828" s="266" t="str">
        <f t="shared" si="159"/>
        <v>Economico</v>
      </c>
      <c r="U828">
        <f>VLOOKUP(T828,TABLAS!$J$4:$L$9,3,FALSE)</f>
        <v>1320</v>
      </c>
      <c r="V828">
        <f t="shared" si="168"/>
        <v>2026</v>
      </c>
      <c r="W828" t="str">
        <f>INICIO!$C$28</f>
        <v>2026</v>
      </c>
      <c r="X828" s="268">
        <f t="shared" si="160"/>
        <v>0</v>
      </c>
      <c r="Y828" s="269" t="str">
        <f>IF(X828&lt;TABLAS!$P$18,TABLAS!$Q$18,IF(X828&lt;TABLAS!$P$19,TABLAS!$Q$19,IF(X828&lt;TABLAS!$P$20,TABLAS!$Q$20,IF(X828&lt;TABLAS!$P$21,TABLAS!$Q$21,IF(X828&lt;TABLAS!$P$22,TABLAS!$Q$22,IF(X828&lt;TABLAS!$P$23,TABLAS!$Q$23,IF(X828&lt;TABLAS!$P$24,TABLAS!$Q$24,IF(X828&lt;TABLAS!$P$25,TABLAS!$Q$25,IF(X828&lt;TABLAS!$P$26,TABLAS!$Q$26,IF(X828&lt;TABLAS!$P$27,TABLAS!$Q$27,IF(X828&gt;=TABLAS!$O$28,TABLAS!$Q$28)))))))))))</f>
        <v>0 a 5</v>
      </c>
      <c r="Z828" s="262">
        <f>VLOOKUP(Y828,TABLAS!$J$18:$K$28,2,FALSE)</f>
        <v>1</v>
      </c>
      <c r="AA828" s="274" t="s">
        <v>262</v>
      </c>
      <c r="AB828" s="262">
        <f>VLOOKUP(AA828,TABLAS!$K$34:$L$39,2,FALSE)</f>
        <v>1</v>
      </c>
      <c r="AC828" s="262" t="str">
        <f>INICIO!$C$11</f>
        <v>ZONA 6</v>
      </c>
      <c r="AD828" s="263">
        <f>VLOOKUP(AC828,TABLAS!$V$18:$W$28,2,FALSE)</f>
        <v>1.1000000000000001</v>
      </c>
      <c r="AE828" s="44"/>
      <c r="AF828" s="44"/>
      <c r="AG828" s="279">
        <f t="shared" si="161"/>
        <v>0</v>
      </c>
      <c r="AH828" s="255">
        <f>IF($AG828&lt;TABLAS!$O$4,TABLAS!$P$4,IF($AG828&lt;TABLAS!$O$5,TABLAS!$P$5,IF($AG828&lt;TABLAS!$O$6,TABLAS!$P$6,IF($AG828&gt;TABLAS!$N$7,TABLAS!$P$7))))</f>
        <v>1</v>
      </c>
      <c r="AI828" s="255">
        <f>VLOOKUP($AH828,TABLAS!$P$4:$R$7,3,FALSE)</f>
        <v>3.4999999999999996E-3</v>
      </c>
      <c r="AJ828" s="255">
        <f>VLOOKUP($AH$3,TABLAS!$P$4:$R$7,2,FALSE)</f>
        <v>0</v>
      </c>
      <c r="AK828" s="280">
        <f t="shared" si="162"/>
        <v>-3.4999999999999996E-3</v>
      </c>
      <c r="AL828" s="44"/>
      <c r="AM828" s="44"/>
      <c r="AN828" s="281">
        <f t="shared" si="163"/>
        <v>0</v>
      </c>
      <c r="AO828" s="44"/>
      <c r="AP828" s="235">
        <f t="shared" si="164"/>
        <v>0</v>
      </c>
      <c r="AQ828" s="44"/>
      <c r="AR828" s="282">
        <f t="shared" si="165"/>
        <v>0</v>
      </c>
      <c r="AS828" s="283">
        <f t="shared" si="166"/>
        <v>0</v>
      </c>
      <c r="AT828" s="44"/>
      <c r="AU828" s="44"/>
      <c r="AV828" s="44"/>
      <c r="AW828" s="44"/>
      <c r="AX828" s="44"/>
      <c r="AY828" s="44"/>
      <c r="AZ828" s="44"/>
      <c r="BA828" s="44"/>
      <c r="BB828" s="44"/>
      <c r="BC828" s="44"/>
      <c r="BD828" s="44"/>
      <c r="BE828" s="44"/>
      <c r="BF828" s="44"/>
      <c r="BG828" s="44"/>
      <c r="BH828" s="44"/>
    </row>
    <row r="829" spans="1:60" ht="35.1" customHeight="1" thickBot="1" x14ac:dyDescent="0.45">
      <c r="A829" s="41">
        <f t="shared" si="167"/>
        <v>827</v>
      </c>
      <c r="B829" s="42">
        <f>Hoja2!B836</f>
        <v>0</v>
      </c>
      <c r="C829" s="14">
        <f>Hoja2!P836</f>
        <v>0</v>
      </c>
      <c r="D829" s="16">
        <f>Hoja2!C836</f>
        <v>0</v>
      </c>
      <c r="E829" s="15">
        <f>Hoja4!J836</f>
        <v>0</v>
      </c>
      <c r="F829" s="15">
        <f>Hoja4!N836</f>
        <v>0</v>
      </c>
      <c r="G829" s="15"/>
      <c r="H829" s="15">
        <f t="shared" si="156"/>
        <v>0</v>
      </c>
      <c r="I829" s="15">
        <f t="shared" si="157"/>
        <v>0</v>
      </c>
      <c r="J829" s="289" t="s">
        <v>209</v>
      </c>
      <c r="K829" s="44"/>
      <c r="L829" s="44"/>
      <c r="M829" s="44"/>
      <c r="N829" s="44"/>
      <c r="O829" s="44"/>
      <c r="P829" s="44"/>
      <c r="Q829" s="44"/>
      <c r="R829" s="44"/>
      <c r="S829" s="262">
        <f t="shared" si="158"/>
        <v>0</v>
      </c>
      <c r="T829" s="266" t="str">
        <f t="shared" si="159"/>
        <v>Economico</v>
      </c>
      <c r="U829">
        <f>VLOOKUP(T829,TABLAS!$J$4:$L$9,3,FALSE)</f>
        <v>1320</v>
      </c>
      <c r="V829">
        <f t="shared" si="168"/>
        <v>2026</v>
      </c>
      <c r="W829" t="str">
        <f>INICIO!$C$28</f>
        <v>2026</v>
      </c>
      <c r="X829" s="268">
        <f t="shared" si="160"/>
        <v>0</v>
      </c>
      <c r="Y829" s="269" t="str">
        <f>IF(X829&lt;TABLAS!$P$18,TABLAS!$Q$18,IF(X829&lt;TABLAS!$P$19,TABLAS!$Q$19,IF(X829&lt;TABLAS!$P$20,TABLAS!$Q$20,IF(X829&lt;TABLAS!$P$21,TABLAS!$Q$21,IF(X829&lt;TABLAS!$P$22,TABLAS!$Q$22,IF(X829&lt;TABLAS!$P$23,TABLAS!$Q$23,IF(X829&lt;TABLAS!$P$24,TABLAS!$Q$24,IF(X829&lt;TABLAS!$P$25,TABLAS!$Q$25,IF(X829&lt;TABLAS!$P$26,TABLAS!$Q$26,IF(X829&lt;TABLAS!$P$27,TABLAS!$Q$27,IF(X829&gt;=TABLAS!$O$28,TABLAS!$Q$28)))))))))))</f>
        <v>0 a 5</v>
      </c>
      <c r="Z829" s="262">
        <f>VLOOKUP(Y829,TABLAS!$J$18:$K$28,2,FALSE)</f>
        <v>1</v>
      </c>
      <c r="AA829" s="274" t="s">
        <v>262</v>
      </c>
      <c r="AB829" s="262">
        <f>VLOOKUP(AA829,TABLAS!$K$34:$L$39,2,FALSE)</f>
        <v>1</v>
      </c>
      <c r="AC829" s="262" t="str">
        <f>INICIO!$C$11</f>
        <v>ZONA 6</v>
      </c>
      <c r="AD829" s="263">
        <f>VLOOKUP(AC829,TABLAS!$V$18:$W$28,2,FALSE)</f>
        <v>1.1000000000000001</v>
      </c>
      <c r="AE829" s="44"/>
      <c r="AF829" s="44"/>
      <c r="AG829" s="279">
        <f t="shared" si="161"/>
        <v>0</v>
      </c>
      <c r="AH829" s="255">
        <f>IF($AG829&lt;TABLAS!$O$4,TABLAS!$P$4,IF($AG829&lt;TABLAS!$O$5,TABLAS!$P$5,IF($AG829&lt;TABLAS!$O$6,TABLAS!$P$6,IF($AG829&gt;TABLAS!$N$7,TABLAS!$P$7))))</f>
        <v>1</v>
      </c>
      <c r="AI829" s="255">
        <f>VLOOKUP($AH829,TABLAS!$P$4:$R$7,3,FALSE)</f>
        <v>3.4999999999999996E-3</v>
      </c>
      <c r="AJ829" s="255">
        <f>VLOOKUP($AH$3,TABLAS!$P$4:$R$7,2,FALSE)</f>
        <v>0</v>
      </c>
      <c r="AK829" s="280">
        <f t="shared" si="162"/>
        <v>-3.4999999999999996E-3</v>
      </c>
      <c r="AL829" s="44"/>
      <c r="AM829" s="44"/>
      <c r="AN829" s="281">
        <f t="shared" si="163"/>
        <v>0</v>
      </c>
      <c r="AO829" s="44"/>
      <c r="AP829" s="235">
        <f t="shared" si="164"/>
        <v>0</v>
      </c>
      <c r="AQ829" s="44"/>
      <c r="AR829" s="282">
        <f t="shared" si="165"/>
        <v>0</v>
      </c>
      <c r="AS829" s="283">
        <f t="shared" si="166"/>
        <v>0</v>
      </c>
      <c r="AT829" s="44"/>
      <c r="AU829" s="44"/>
      <c r="AV829" s="44"/>
      <c r="AW829" s="44"/>
      <c r="AX829" s="44"/>
      <c r="AY829" s="44"/>
      <c r="AZ829" s="44"/>
      <c r="BA829" s="44"/>
      <c r="BB829" s="44"/>
      <c r="BC829" s="44"/>
      <c r="BD829" s="44"/>
      <c r="BE829" s="44"/>
      <c r="BF829" s="44"/>
      <c r="BG829" s="44"/>
      <c r="BH829" s="44"/>
    </row>
    <row r="830" spans="1:60" ht="35.1" customHeight="1" thickBot="1" x14ac:dyDescent="0.45">
      <c r="A830" s="41">
        <f t="shared" si="167"/>
        <v>828</v>
      </c>
      <c r="B830" s="42">
        <f>Hoja2!B837</f>
        <v>0</v>
      </c>
      <c r="C830" s="14">
        <f>Hoja2!P837</f>
        <v>0</v>
      </c>
      <c r="D830" s="16">
        <f>Hoja2!C837</f>
        <v>0</v>
      </c>
      <c r="E830" s="15">
        <f>Hoja4!J837</f>
        <v>0</v>
      </c>
      <c r="F830" s="15">
        <f>Hoja4!N837</f>
        <v>0</v>
      </c>
      <c r="G830" s="15"/>
      <c r="H830" s="15">
        <f t="shared" si="156"/>
        <v>0</v>
      </c>
      <c r="I830" s="15">
        <f t="shared" si="157"/>
        <v>0</v>
      </c>
      <c r="J830" s="289" t="s">
        <v>209</v>
      </c>
      <c r="K830" s="44"/>
      <c r="L830" s="44"/>
      <c r="M830" s="44"/>
      <c r="N830" s="44"/>
      <c r="O830" s="44"/>
      <c r="P830" s="44"/>
      <c r="Q830" s="44"/>
      <c r="R830" s="44"/>
      <c r="S830" s="262">
        <f t="shared" si="158"/>
        <v>0</v>
      </c>
      <c r="T830" s="266" t="str">
        <f t="shared" si="159"/>
        <v>Economico</v>
      </c>
      <c r="U830">
        <f>VLOOKUP(T830,TABLAS!$J$4:$L$9,3,FALSE)</f>
        <v>1320</v>
      </c>
      <c r="V830">
        <f t="shared" si="168"/>
        <v>2026</v>
      </c>
      <c r="W830" t="str">
        <f>INICIO!$C$28</f>
        <v>2026</v>
      </c>
      <c r="X830" s="268">
        <f t="shared" si="160"/>
        <v>0</v>
      </c>
      <c r="Y830" s="269" t="str">
        <f>IF(X830&lt;TABLAS!$P$18,TABLAS!$Q$18,IF(X830&lt;TABLAS!$P$19,TABLAS!$Q$19,IF(X830&lt;TABLAS!$P$20,TABLAS!$Q$20,IF(X830&lt;TABLAS!$P$21,TABLAS!$Q$21,IF(X830&lt;TABLAS!$P$22,TABLAS!$Q$22,IF(X830&lt;TABLAS!$P$23,TABLAS!$Q$23,IF(X830&lt;TABLAS!$P$24,TABLAS!$Q$24,IF(X830&lt;TABLAS!$P$25,TABLAS!$Q$25,IF(X830&lt;TABLAS!$P$26,TABLAS!$Q$26,IF(X830&lt;TABLAS!$P$27,TABLAS!$Q$27,IF(X830&gt;=TABLAS!$O$28,TABLAS!$Q$28)))))))))))</f>
        <v>0 a 5</v>
      </c>
      <c r="Z830" s="262">
        <f>VLOOKUP(Y830,TABLAS!$J$18:$K$28,2,FALSE)</f>
        <v>1</v>
      </c>
      <c r="AA830" s="274" t="s">
        <v>262</v>
      </c>
      <c r="AB830" s="262">
        <f>VLOOKUP(AA830,TABLAS!$K$34:$L$39,2,FALSE)</f>
        <v>1</v>
      </c>
      <c r="AC830" s="262" t="str">
        <f>INICIO!$C$11</f>
        <v>ZONA 6</v>
      </c>
      <c r="AD830" s="263">
        <f>VLOOKUP(AC830,TABLAS!$V$18:$W$28,2,FALSE)</f>
        <v>1.1000000000000001</v>
      </c>
      <c r="AE830" s="44"/>
      <c r="AF830" s="44"/>
      <c r="AG830" s="279">
        <f t="shared" si="161"/>
        <v>0</v>
      </c>
      <c r="AH830" s="255">
        <f>IF($AG830&lt;TABLAS!$O$4,TABLAS!$P$4,IF($AG830&lt;TABLAS!$O$5,TABLAS!$P$5,IF($AG830&lt;TABLAS!$O$6,TABLAS!$P$6,IF($AG830&gt;TABLAS!$N$7,TABLAS!$P$7))))</f>
        <v>1</v>
      </c>
      <c r="AI830" s="255">
        <f>VLOOKUP($AH830,TABLAS!$P$4:$R$7,3,FALSE)</f>
        <v>3.4999999999999996E-3</v>
      </c>
      <c r="AJ830" s="255">
        <f>VLOOKUP($AH$3,TABLAS!$P$4:$R$7,2,FALSE)</f>
        <v>0</v>
      </c>
      <c r="AK830" s="280">
        <f t="shared" si="162"/>
        <v>-3.4999999999999996E-3</v>
      </c>
      <c r="AL830" s="44"/>
      <c r="AM830" s="44"/>
      <c r="AN830" s="281">
        <f t="shared" si="163"/>
        <v>0</v>
      </c>
      <c r="AO830" s="44"/>
      <c r="AP830" s="235">
        <f t="shared" si="164"/>
        <v>0</v>
      </c>
      <c r="AQ830" s="44"/>
      <c r="AR830" s="282">
        <f t="shared" si="165"/>
        <v>0</v>
      </c>
      <c r="AS830" s="283">
        <f t="shared" si="166"/>
        <v>0</v>
      </c>
      <c r="AT830" s="44"/>
      <c r="AU830" s="44"/>
      <c r="AV830" s="44"/>
      <c r="AW830" s="44"/>
      <c r="AX830" s="44"/>
      <c r="AY830" s="44"/>
      <c r="AZ830" s="44"/>
      <c r="BA830" s="44"/>
      <c r="BB830" s="44"/>
      <c r="BC830" s="44"/>
      <c r="BD830" s="44"/>
      <c r="BE830" s="44"/>
      <c r="BF830" s="44"/>
      <c r="BG830" s="44"/>
      <c r="BH830" s="44"/>
    </row>
    <row r="831" spans="1:60" ht="35.1" customHeight="1" thickBot="1" x14ac:dyDescent="0.45">
      <c r="A831" s="41">
        <f t="shared" si="167"/>
        <v>829</v>
      </c>
      <c r="B831" s="42">
        <f>Hoja2!B838</f>
        <v>0</v>
      </c>
      <c r="C831" s="14">
        <f>Hoja2!P838</f>
        <v>0</v>
      </c>
      <c r="D831" s="16">
        <f>Hoja2!C838</f>
        <v>0</v>
      </c>
      <c r="E831" s="15">
        <f>Hoja4!J838</f>
        <v>0</v>
      </c>
      <c r="F831" s="15">
        <f>Hoja4!N838</f>
        <v>0</v>
      </c>
      <c r="G831" s="15"/>
      <c r="H831" s="15">
        <f t="shared" si="156"/>
        <v>0</v>
      </c>
      <c r="I831" s="15">
        <f t="shared" si="157"/>
        <v>0</v>
      </c>
      <c r="J831" s="289" t="s">
        <v>209</v>
      </c>
      <c r="K831" s="44"/>
      <c r="L831" s="44"/>
      <c r="M831" s="44"/>
      <c r="N831" s="44"/>
      <c r="O831" s="44"/>
      <c r="P831" s="44"/>
      <c r="Q831" s="44"/>
      <c r="R831" s="44"/>
      <c r="S831" s="262">
        <f t="shared" si="158"/>
        <v>0</v>
      </c>
      <c r="T831" s="266" t="str">
        <f t="shared" si="159"/>
        <v>Economico</v>
      </c>
      <c r="U831">
        <f>VLOOKUP(T831,TABLAS!$J$4:$L$9,3,FALSE)</f>
        <v>1320</v>
      </c>
      <c r="V831">
        <f t="shared" si="168"/>
        <v>2026</v>
      </c>
      <c r="W831" t="str">
        <f>INICIO!$C$28</f>
        <v>2026</v>
      </c>
      <c r="X831" s="268">
        <f t="shared" si="160"/>
        <v>0</v>
      </c>
      <c r="Y831" s="269" t="str">
        <f>IF(X831&lt;TABLAS!$P$18,TABLAS!$Q$18,IF(X831&lt;TABLAS!$P$19,TABLAS!$Q$19,IF(X831&lt;TABLAS!$P$20,TABLAS!$Q$20,IF(X831&lt;TABLAS!$P$21,TABLAS!$Q$21,IF(X831&lt;TABLAS!$P$22,TABLAS!$Q$22,IF(X831&lt;TABLAS!$P$23,TABLAS!$Q$23,IF(X831&lt;TABLAS!$P$24,TABLAS!$Q$24,IF(X831&lt;TABLAS!$P$25,TABLAS!$Q$25,IF(X831&lt;TABLAS!$P$26,TABLAS!$Q$26,IF(X831&lt;TABLAS!$P$27,TABLAS!$Q$27,IF(X831&gt;=TABLAS!$O$28,TABLAS!$Q$28)))))))))))</f>
        <v>0 a 5</v>
      </c>
      <c r="Z831" s="262">
        <f>VLOOKUP(Y831,TABLAS!$J$18:$K$28,2,FALSE)</f>
        <v>1</v>
      </c>
      <c r="AA831" s="274" t="s">
        <v>262</v>
      </c>
      <c r="AB831" s="262">
        <f>VLOOKUP(AA831,TABLAS!$K$34:$L$39,2,FALSE)</f>
        <v>1</v>
      </c>
      <c r="AC831" s="262" t="str">
        <f>INICIO!$C$11</f>
        <v>ZONA 6</v>
      </c>
      <c r="AD831" s="263">
        <f>VLOOKUP(AC831,TABLAS!$V$18:$W$28,2,FALSE)</f>
        <v>1.1000000000000001</v>
      </c>
      <c r="AE831" s="44"/>
      <c r="AF831" s="44"/>
      <c r="AG831" s="279">
        <f t="shared" si="161"/>
        <v>0</v>
      </c>
      <c r="AH831" s="255">
        <f>IF($AG831&lt;TABLAS!$O$4,TABLAS!$P$4,IF($AG831&lt;TABLAS!$O$5,TABLAS!$P$5,IF($AG831&lt;TABLAS!$O$6,TABLAS!$P$6,IF($AG831&gt;TABLAS!$N$7,TABLAS!$P$7))))</f>
        <v>1</v>
      </c>
      <c r="AI831" s="255">
        <f>VLOOKUP($AH831,TABLAS!$P$4:$R$7,3,FALSE)</f>
        <v>3.4999999999999996E-3</v>
      </c>
      <c r="AJ831" s="255">
        <f>VLOOKUP($AH$3,TABLAS!$P$4:$R$7,2,FALSE)</f>
        <v>0</v>
      </c>
      <c r="AK831" s="280">
        <f t="shared" si="162"/>
        <v>-3.4999999999999996E-3</v>
      </c>
      <c r="AL831" s="44"/>
      <c r="AM831" s="44"/>
      <c r="AN831" s="281">
        <f t="shared" si="163"/>
        <v>0</v>
      </c>
      <c r="AO831" s="44"/>
      <c r="AP831" s="235">
        <f t="shared" si="164"/>
        <v>0</v>
      </c>
      <c r="AQ831" s="44"/>
      <c r="AR831" s="282">
        <f t="shared" si="165"/>
        <v>0</v>
      </c>
      <c r="AS831" s="283">
        <f t="shared" si="166"/>
        <v>0</v>
      </c>
      <c r="AT831" s="44"/>
      <c r="AU831" s="44"/>
      <c r="AV831" s="44"/>
      <c r="AW831" s="44"/>
      <c r="AX831" s="44"/>
      <c r="AY831" s="44"/>
      <c r="AZ831" s="44"/>
      <c r="BA831" s="44"/>
      <c r="BB831" s="44"/>
      <c r="BC831" s="44"/>
      <c r="BD831" s="44"/>
      <c r="BE831" s="44"/>
      <c r="BF831" s="44"/>
      <c r="BG831" s="44"/>
      <c r="BH831" s="44"/>
    </row>
    <row r="832" spans="1:60" ht="35.1" customHeight="1" thickBot="1" x14ac:dyDescent="0.45">
      <c r="A832" s="22">
        <f t="shared" si="167"/>
        <v>830</v>
      </c>
      <c r="B832" s="43">
        <f>Hoja2!B839</f>
        <v>0</v>
      </c>
      <c r="C832" s="38">
        <f>Hoja2!P839</f>
        <v>0</v>
      </c>
      <c r="D832" s="39">
        <f>Hoja2!C839</f>
        <v>0</v>
      </c>
      <c r="E832" s="40">
        <f>Hoja4!J839</f>
        <v>0</v>
      </c>
      <c r="F832" s="40">
        <f>Hoja4!N839</f>
        <v>0</v>
      </c>
      <c r="G832" s="40"/>
      <c r="H832" s="40">
        <f t="shared" si="156"/>
        <v>0</v>
      </c>
      <c r="I832" s="40">
        <f t="shared" si="157"/>
        <v>0</v>
      </c>
      <c r="J832" s="290" t="s">
        <v>209</v>
      </c>
      <c r="K832" s="44"/>
      <c r="L832" s="44"/>
      <c r="M832" s="44"/>
      <c r="N832" s="44"/>
      <c r="O832" s="44"/>
      <c r="P832" s="44"/>
      <c r="Q832" s="44"/>
      <c r="R832" s="44"/>
      <c r="S832" s="262">
        <f t="shared" si="158"/>
        <v>0</v>
      </c>
      <c r="T832" s="266" t="str">
        <f t="shared" si="159"/>
        <v>Economico</v>
      </c>
      <c r="U832">
        <f>VLOOKUP(T832,TABLAS!$J$4:$L$9,3,FALSE)</f>
        <v>1320</v>
      </c>
      <c r="V832">
        <f t="shared" si="168"/>
        <v>2026</v>
      </c>
      <c r="W832" t="str">
        <f>INICIO!$C$28</f>
        <v>2026</v>
      </c>
      <c r="X832" s="268">
        <f t="shared" si="160"/>
        <v>0</v>
      </c>
      <c r="Y832" s="269" t="str">
        <f>IF(X832&lt;TABLAS!$P$18,TABLAS!$Q$18,IF(X832&lt;TABLAS!$P$19,TABLAS!$Q$19,IF(X832&lt;TABLAS!$P$20,TABLAS!$Q$20,IF(X832&lt;TABLAS!$P$21,TABLAS!$Q$21,IF(X832&lt;TABLAS!$P$22,TABLAS!$Q$22,IF(X832&lt;TABLAS!$P$23,TABLAS!$Q$23,IF(X832&lt;TABLAS!$P$24,TABLAS!$Q$24,IF(X832&lt;TABLAS!$P$25,TABLAS!$Q$25,IF(X832&lt;TABLAS!$P$26,TABLAS!$Q$26,IF(X832&lt;TABLAS!$P$27,TABLAS!$Q$27,IF(X832&gt;=TABLAS!$O$28,TABLAS!$Q$28)))))))))))</f>
        <v>0 a 5</v>
      </c>
      <c r="Z832" s="262">
        <f>VLOOKUP(Y832,TABLAS!$J$18:$K$28,2,FALSE)</f>
        <v>1</v>
      </c>
      <c r="AA832" s="274" t="s">
        <v>262</v>
      </c>
      <c r="AB832" s="262">
        <f>VLOOKUP(AA832,TABLAS!$K$34:$L$39,2,FALSE)</f>
        <v>1</v>
      </c>
      <c r="AC832" s="262" t="str">
        <f>INICIO!$C$11</f>
        <v>ZONA 6</v>
      </c>
      <c r="AD832" s="263">
        <f>VLOOKUP(AC832,TABLAS!$V$18:$W$28,2,FALSE)</f>
        <v>1.1000000000000001</v>
      </c>
      <c r="AE832" s="44"/>
      <c r="AF832" s="44"/>
      <c r="AG832" s="279">
        <f t="shared" si="161"/>
        <v>0</v>
      </c>
      <c r="AH832" s="255">
        <f>IF($AG832&lt;TABLAS!$O$4,TABLAS!$P$4,IF($AG832&lt;TABLAS!$O$5,TABLAS!$P$5,IF($AG832&lt;TABLAS!$O$6,TABLAS!$P$6,IF($AG832&gt;TABLAS!$N$7,TABLAS!$P$7))))</f>
        <v>1</v>
      </c>
      <c r="AI832" s="255">
        <f>VLOOKUP($AH832,TABLAS!$P$4:$R$7,3,FALSE)</f>
        <v>3.4999999999999996E-3</v>
      </c>
      <c r="AJ832" s="255">
        <f>VLOOKUP($AH$3,TABLAS!$P$4:$R$7,2,FALSE)</f>
        <v>0</v>
      </c>
      <c r="AK832" s="280">
        <f t="shared" si="162"/>
        <v>-3.4999999999999996E-3</v>
      </c>
      <c r="AL832" s="44"/>
      <c r="AM832" s="44"/>
      <c r="AN832" s="281">
        <f t="shared" si="163"/>
        <v>0</v>
      </c>
      <c r="AO832" s="44"/>
      <c r="AP832" s="235">
        <f t="shared" si="164"/>
        <v>0</v>
      </c>
      <c r="AQ832" s="44"/>
      <c r="AR832" s="282">
        <f t="shared" si="165"/>
        <v>0</v>
      </c>
      <c r="AS832" s="283">
        <f t="shared" si="166"/>
        <v>0</v>
      </c>
      <c r="AT832" s="44"/>
      <c r="AU832" s="44"/>
      <c r="AV832" s="44"/>
      <c r="AW832" s="44"/>
      <c r="AX832" s="44"/>
      <c r="AY832" s="44"/>
      <c r="AZ832" s="44"/>
      <c r="BA832" s="44"/>
      <c r="BB832" s="44"/>
      <c r="BC832" s="44"/>
      <c r="BD832" s="44"/>
      <c r="BE832" s="44"/>
      <c r="BF832" s="44"/>
      <c r="BG832" s="44"/>
      <c r="BH832" s="44"/>
    </row>
    <row r="833" spans="1:60" ht="35.1" customHeight="1" thickBot="1" x14ac:dyDescent="0.45">
      <c r="A833" s="41">
        <f t="shared" si="167"/>
        <v>831</v>
      </c>
      <c r="B833" s="42">
        <f>Hoja2!B840</f>
        <v>0</v>
      </c>
      <c r="C833" s="14">
        <f>Hoja2!P840</f>
        <v>0</v>
      </c>
      <c r="D833" s="16">
        <f>Hoja2!C840</f>
        <v>0</v>
      </c>
      <c r="E833" s="15">
        <f>Hoja4!J840</f>
        <v>0</v>
      </c>
      <c r="F833" s="15">
        <f>Hoja4!N840</f>
        <v>0</v>
      </c>
      <c r="G833" s="15"/>
      <c r="H833" s="15">
        <f t="shared" si="156"/>
        <v>0</v>
      </c>
      <c r="I833" s="15">
        <f t="shared" si="157"/>
        <v>0</v>
      </c>
      <c r="J833" s="289" t="s">
        <v>209</v>
      </c>
      <c r="K833" s="44"/>
      <c r="L833" s="44"/>
      <c r="M833" s="44"/>
      <c r="N833" s="44"/>
      <c r="O833" s="44"/>
      <c r="P833" s="44"/>
      <c r="Q833" s="44"/>
      <c r="R833" s="44"/>
      <c r="S833" s="262">
        <f t="shared" si="158"/>
        <v>0</v>
      </c>
      <c r="T833" s="266" t="str">
        <f t="shared" si="159"/>
        <v>Economico</v>
      </c>
      <c r="U833">
        <f>VLOOKUP(T833,TABLAS!$J$4:$L$9,3,FALSE)</f>
        <v>1320</v>
      </c>
      <c r="V833">
        <f t="shared" si="168"/>
        <v>2026</v>
      </c>
      <c r="W833" t="str">
        <f>INICIO!$C$28</f>
        <v>2026</v>
      </c>
      <c r="X833" s="268">
        <f t="shared" si="160"/>
        <v>0</v>
      </c>
      <c r="Y833" s="269" t="str">
        <f>IF(X833&lt;TABLAS!$P$18,TABLAS!$Q$18,IF(X833&lt;TABLAS!$P$19,TABLAS!$Q$19,IF(X833&lt;TABLAS!$P$20,TABLAS!$Q$20,IF(X833&lt;TABLAS!$P$21,TABLAS!$Q$21,IF(X833&lt;TABLAS!$P$22,TABLAS!$Q$22,IF(X833&lt;TABLAS!$P$23,TABLAS!$Q$23,IF(X833&lt;TABLAS!$P$24,TABLAS!$Q$24,IF(X833&lt;TABLAS!$P$25,TABLAS!$Q$25,IF(X833&lt;TABLAS!$P$26,TABLAS!$Q$26,IF(X833&lt;TABLAS!$P$27,TABLAS!$Q$27,IF(X833&gt;=TABLAS!$O$28,TABLAS!$Q$28)))))))))))</f>
        <v>0 a 5</v>
      </c>
      <c r="Z833" s="262">
        <f>VLOOKUP(Y833,TABLAS!$J$18:$K$28,2,FALSE)</f>
        <v>1</v>
      </c>
      <c r="AA833" s="274" t="s">
        <v>262</v>
      </c>
      <c r="AB833" s="262">
        <f>VLOOKUP(AA833,TABLAS!$K$34:$L$39,2,FALSE)</f>
        <v>1</v>
      </c>
      <c r="AC833" s="262" t="str">
        <f>INICIO!$C$11</f>
        <v>ZONA 6</v>
      </c>
      <c r="AD833" s="263">
        <f>VLOOKUP(AC833,TABLAS!$V$18:$W$28,2,FALSE)</f>
        <v>1.1000000000000001</v>
      </c>
      <c r="AE833" s="44"/>
      <c r="AF833" s="44"/>
      <c r="AG833" s="279">
        <f t="shared" si="161"/>
        <v>0</v>
      </c>
      <c r="AH833" s="255">
        <f>IF($AG833&lt;TABLAS!$O$4,TABLAS!$P$4,IF($AG833&lt;TABLAS!$O$5,TABLAS!$P$5,IF($AG833&lt;TABLAS!$O$6,TABLAS!$P$6,IF($AG833&gt;TABLAS!$N$7,TABLAS!$P$7))))</f>
        <v>1</v>
      </c>
      <c r="AI833" s="255">
        <f>VLOOKUP($AH833,TABLAS!$P$4:$R$7,3,FALSE)</f>
        <v>3.4999999999999996E-3</v>
      </c>
      <c r="AJ833" s="255">
        <f>VLOOKUP($AH$3,TABLAS!$P$4:$R$7,2,FALSE)</f>
        <v>0</v>
      </c>
      <c r="AK833" s="280">
        <f t="shared" si="162"/>
        <v>-3.4999999999999996E-3</v>
      </c>
      <c r="AL833" s="44"/>
      <c r="AM833" s="44"/>
      <c r="AN833" s="281">
        <f t="shared" si="163"/>
        <v>0</v>
      </c>
      <c r="AO833" s="44"/>
      <c r="AP833" s="235">
        <f t="shared" si="164"/>
        <v>0</v>
      </c>
      <c r="AQ833" s="44"/>
      <c r="AR833" s="282">
        <f t="shared" si="165"/>
        <v>0</v>
      </c>
      <c r="AS833" s="283">
        <f t="shared" si="166"/>
        <v>0</v>
      </c>
      <c r="AT833" s="44"/>
      <c r="AU833" s="44"/>
      <c r="AV833" s="44"/>
      <c r="AW833" s="44"/>
      <c r="AX833" s="44"/>
      <c r="AY833" s="44"/>
      <c r="AZ833" s="44"/>
      <c r="BA833" s="44"/>
      <c r="BB833" s="44"/>
      <c r="BC833" s="44"/>
      <c r="BD833" s="44"/>
      <c r="BE833" s="44"/>
      <c r="BF833" s="44"/>
      <c r="BG833" s="44"/>
      <c r="BH833" s="44"/>
    </row>
    <row r="834" spans="1:60" ht="35.1" customHeight="1" thickBot="1" x14ac:dyDescent="0.45">
      <c r="A834" s="41">
        <f t="shared" si="167"/>
        <v>832</v>
      </c>
      <c r="B834" s="42">
        <f>Hoja2!B841</f>
        <v>0</v>
      </c>
      <c r="C834" s="14">
        <f>Hoja2!P841</f>
        <v>0</v>
      </c>
      <c r="D834" s="16">
        <f>Hoja2!C841</f>
        <v>0</v>
      </c>
      <c r="E834" s="15">
        <f>Hoja4!J841</f>
        <v>0</v>
      </c>
      <c r="F834" s="15">
        <f>Hoja4!N841</f>
        <v>0</v>
      </c>
      <c r="G834" s="15"/>
      <c r="H834" s="15">
        <f t="shared" si="156"/>
        <v>0</v>
      </c>
      <c r="I834" s="15">
        <f t="shared" si="157"/>
        <v>0</v>
      </c>
      <c r="J834" s="289" t="s">
        <v>209</v>
      </c>
      <c r="K834" s="44"/>
      <c r="L834" s="44"/>
      <c r="M834" s="44"/>
      <c r="N834" s="44"/>
      <c r="O834" s="44"/>
      <c r="P834" s="44"/>
      <c r="Q834" s="44"/>
      <c r="R834" s="44"/>
      <c r="S834" s="262">
        <f t="shared" si="158"/>
        <v>0</v>
      </c>
      <c r="T834" s="266" t="str">
        <f t="shared" si="159"/>
        <v>Economico</v>
      </c>
      <c r="U834">
        <f>VLOOKUP(T834,TABLAS!$J$4:$L$9,3,FALSE)</f>
        <v>1320</v>
      </c>
      <c r="V834">
        <f t="shared" si="168"/>
        <v>2026</v>
      </c>
      <c r="W834" t="str">
        <f>INICIO!$C$28</f>
        <v>2026</v>
      </c>
      <c r="X834" s="268">
        <f t="shared" si="160"/>
        <v>0</v>
      </c>
      <c r="Y834" s="269" t="str">
        <f>IF(X834&lt;TABLAS!$P$18,TABLAS!$Q$18,IF(X834&lt;TABLAS!$P$19,TABLAS!$Q$19,IF(X834&lt;TABLAS!$P$20,TABLAS!$Q$20,IF(X834&lt;TABLAS!$P$21,TABLAS!$Q$21,IF(X834&lt;TABLAS!$P$22,TABLAS!$Q$22,IF(X834&lt;TABLAS!$P$23,TABLAS!$Q$23,IF(X834&lt;TABLAS!$P$24,TABLAS!$Q$24,IF(X834&lt;TABLAS!$P$25,TABLAS!$Q$25,IF(X834&lt;TABLAS!$P$26,TABLAS!$Q$26,IF(X834&lt;TABLAS!$P$27,TABLAS!$Q$27,IF(X834&gt;=TABLAS!$O$28,TABLAS!$Q$28)))))))))))</f>
        <v>0 a 5</v>
      </c>
      <c r="Z834" s="262">
        <f>VLOOKUP(Y834,TABLAS!$J$18:$K$28,2,FALSE)</f>
        <v>1</v>
      </c>
      <c r="AA834" s="274" t="s">
        <v>262</v>
      </c>
      <c r="AB834" s="262">
        <f>VLOOKUP(AA834,TABLAS!$K$34:$L$39,2,FALSE)</f>
        <v>1</v>
      </c>
      <c r="AC834" s="262" t="str">
        <f>INICIO!$C$11</f>
        <v>ZONA 6</v>
      </c>
      <c r="AD834" s="263">
        <f>VLOOKUP(AC834,TABLAS!$V$18:$W$28,2,FALSE)</f>
        <v>1.1000000000000001</v>
      </c>
      <c r="AE834" s="44"/>
      <c r="AF834" s="44"/>
      <c r="AG834" s="279">
        <f t="shared" si="161"/>
        <v>0</v>
      </c>
      <c r="AH834" s="255">
        <f>IF($AG834&lt;TABLAS!$O$4,TABLAS!$P$4,IF($AG834&lt;TABLAS!$O$5,TABLAS!$P$5,IF($AG834&lt;TABLAS!$O$6,TABLAS!$P$6,IF($AG834&gt;TABLAS!$N$7,TABLAS!$P$7))))</f>
        <v>1</v>
      </c>
      <c r="AI834" s="255">
        <f>VLOOKUP($AH834,TABLAS!$P$4:$R$7,3,FALSE)</f>
        <v>3.4999999999999996E-3</v>
      </c>
      <c r="AJ834" s="255">
        <f>VLOOKUP($AH$3,TABLAS!$P$4:$R$7,2,FALSE)</f>
        <v>0</v>
      </c>
      <c r="AK834" s="280">
        <f t="shared" si="162"/>
        <v>-3.4999999999999996E-3</v>
      </c>
      <c r="AL834" s="44"/>
      <c r="AM834" s="44"/>
      <c r="AN834" s="281">
        <f t="shared" si="163"/>
        <v>0</v>
      </c>
      <c r="AO834" s="44"/>
      <c r="AP834" s="235">
        <f t="shared" si="164"/>
        <v>0</v>
      </c>
      <c r="AQ834" s="44"/>
      <c r="AR834" s="282">
        <f t="shared" si="165"/>
        <v>0</v>
      </c>
      <c r="AS834" s="283">
        <f t="shared" si="166"/>
        <v>0</v>
      </c>
      <c r="AT834" s="44"/>
      <c r="AU834" s="44"/>
      <c r="AV834" s="44"/>
      <c r="AW834" s="44"/>
      <c r="AX834" s="44"/>
      <c r="AY834" s="44"/>
      <c r="AZ834" s="44"/>
      <c r="BA834" s="44"/>
      <c r="BB834" s="44"/>
      <c r="BC834" s="44"/>
      <c r="BD834" s="44"/>
      <c r="BE834" s="44"/>
      <c r="BF834" s="44"/>
      <c r="BG834" s="44"/>
      <c r="BH834" s="44"/>
    </row>
    <row r="835" spans="1:60" ht="35.1" customHeight="1" thickBot="1" x14ac:dyDescent="0.45">
      <c r="A835" s="41">
        <f t="shared" si="167"/>
        <v>833</v>
      </c>
      <c r="B835" s="42">
        <f>Hoja2!B842</f>
        <v>0</v>
      </c>
      <c r="C835" s="14">
        <f>Hoja2!P842</f>
        <v>0</v>
      </c>
      <c r="D835" s="16">
        <f>Hoja2!C842</f>
        <v>0</v>
      </c>
      <c r="E835" s="15">
        <f>Hoja4!J842</f>
        <v>0</v>
      </c>
      <c r="F835" s="15">
        <f>Hoja4!N842</f>
        <v>0</v>
      </c>
      <c r="G835" s="15"/>
      <c r="H835" s="15">
        <f t="shared" si="156"/>
        <v>0</v>
      </c>
      <c r="I835" s="15">
        <f t="shared" si="157"/>
        <v>0</v>
      </c>
      <c r="J835" s="289" t="s">
        <v>209</v>
      </c>
      <c r="K835" s="44"/>
      <c r="L835" s="44"/>
      <c r="M835" s="44"/>
      <c r="N835" s="44"/>
      <c r="O835" s="44"/>
      <c r="P835" s="44"/>
      <c r="Q835" s="44"/>
      <c r="R835" s="44"/>
      <c r="S835" s="262">
        <f t="shared" si="158"/>
        <v>0</v>
      </c>
      <c r="T835" s="266" t="str">
        <f t="shared" si="159"/>
        <v>Economico</v>
      </c>
      <c r="U835">
        <f>VLOOKUP(T835,TABLAS!$J$4:$L$9,3,FALSE)</f>
        <v>1320</v>
      </c>
      <c r="V835">
        <f t="shared" si="168"/>
        <v>2026</v>
      </c>
      <c r="W835" t="str">
        <f>INICIO!$C$28</f>
        <v>2026</v>
      </c>
      <c r="X835" s="268">
        <f t="shared" si="160"/>
        <v>0</v>
      </c>
      <c r="Y835" s="269" t="str">
        <f>IF(X835&lt;TABLAS!$P$18,TABLAS!$Q$18,IF(X835&lt;TABLAS!$P$19,TABLAS!$Q$19,IF(X835&lt;TABLAS!$P$20,TABLAS!$Q$20,IF(X835&lt;TABLAS!$P$21,TABLAS!$Q$21,IF(X835&lt;TABLAS!$P$22,TABLAS!$Q$22,IF(X835&lt;TABLAS!$P$23,TABLAS!$Q$23,IF(X835&lt;TABLAS!$P$24,TABLAS!$Q$24,IF(X835&lt;TABLAS!$P$25,TABLAS!$Q$25,IF(X835&lt;TABLAS!$P$26,TABLAS!$Q$26,IF(X835&lt;TABLAS!$P$27,TABLAS!$Q$27,IF(X835&gt;=TABLAS!$O$28,TABLAS!$Q$28)))))))))))</f>
        <v>0 a 5</v>
      </c>
      <c r="Z835" s="262">
        <f>VLOOKUP(Y835,TABLAS!$J$18:$K$28,2,FALSE)</f>
        <v>1</v>
      </c>
      <c r="AA835" s="274" t="s">
        <v>262</v>
      </c>
      <c r="AB835" s="262">
        <f>VLOOKUP(AA835,TABLAS!$K$34:$L$39,2,FALSE)</f>
        <v>1</v>
      </c>
      <c r="AC835" s="262" t="str">
        <f>INICIO!$C$11</f>
        <v>ZONA 6</v>
      </c>
      <c r="AD835" s="263">
        <f>VLOOKUP(AC835,TABLAS!$V$18:$W$28,2,FALSE)</f>
        <v>1.1000000000000001</v>
      </c>
      <c r="AE835" s="44"/>
      <c r="AF835" s="44"/>
      <c r="AG835" s="279">
        <f t="shared" si="161"/>
        <v>0</v>
      </c>
      <c r="AH835" s="255">
        <f>IF($AG835&lt;TABLAS!$O$4,TABLAS!$P$4,IF($AG835&lt;TABLAS!$O$5,TABLAS!$P$5,IF($AG835&lt;TABLAS!$O$6,TABLAS!$P$6,IF($AG835&gt;TABLAS!$N$7,TABLAS!$P$7))))</f>
        <v>1</v>
      </c>
      <c r="AI835" s="255">
        <f>VLOOKUP($AH835,TABLAS!$P$4:$R$7,3,FALSE)</f>
        <v>3.4999999999999996E-3</v>
      </c>
      <c r="AJ835" s="255">
        <f>VLOOKUP($AH$3,TABLAS!$P$4:$R$7,2,FALSE)</f>
        <v>0</v>
      </c>
      <c r="AK835" s="280">
        <f t="shared" si="162"/>
        <v>-3.4999999999999996E-3</v>
      </c>
      <c r="AL835" s="44"/>
      <c r="AM835" s="44"/>
      <c r="AN835" s="281">
        <f t="shared" si="163"/>
        <v>0</v>
      </c>
      <c r="AO835" s="44"/>
      <c r="AP835" s="235">
        <f t="shared" si="164"/>
        <v>0</v>
      </c>
      <c r="AQ835" s="44"/>
      <c r="AR835" s="282">
        <f t="shared" si="165"/>
        <v>0</v>
      </c>
      <c r="AS835" s="283">
        <f t="shared" si="166"/>
        <v>0</v>
      </c>
      <c r="AT835" s="44"/>
      <c r="AU835" s="44"/>
      <c r="AV835" s="44"/>
      <c r="AW835" s="44"/>
      <c r="AX835" s="44"/>
      <c r="AY835" s="44"/>
      <c r="AZ835" s="44"/>
      <c r="BA835" s="44"/>
      <c r="BB835" s="44"/>
      <c r="BC835" s="44"/>
      <c r="BD835" s="44"/>
      <c r="BE835" s="44"/>
      <c r="BF835" s="44"/>
      <c r="BG835" s="44"/>
      <c r="BH835" s="44"/>
    </row>
    <row r="836" spans="1:60" ht="35.1" customHeight="1" thickBot="1" x14ac:dyDescent="0.45">
      <c r="A836" s="41">
        <f t="shared" si="167"/>
        <v>834</v>
      </c>
      <c r="B836" s="42">
        <f>Hoja2!B843</f>
        <v>0</v>
      </c>
      <c r="C836" s="14">
        <f>Hoja2!P843</f>
        <v>0</v>
      </c>
      <c r="D836" s="16">
        <f>Hoja2!C843</f>
        <v>0</v>
      </c>
      <c r="E836" s="15">
        <f>Hoja4!J843</f>
        <v>0</v>
      </c>
      <c r="F836" s="15">
        <f>Hoja4!N843</f>
        <v>0</v>
      </c>
      <c r="G836" s="15"/>
      <c r="H836" s="15">
        <f t="shared" ref="H836:H899" si="169">AG836</f>
        <v>0</v>
      </c>
      <c r="I836" s="15">
        <f t="shared" ref="I836:I899" si="170">AS836</f>
        <v>0</v>
      </c>
      <c r="J836" s="289" t="s">
        <v>209</v>
      </c>
      <c r="K836" s="44"/>
      <c r="L836" s="44"/>
      <c r="M836" s="44"/>
      <c r="N836" s="44"/>
      <c r="O836" s="44"/>
      <c r="P836" s="44"/>
      <c r="Q836" s="44"/>
      <c r="R836" s="44"/>
      <c r="S836" s="262">
        <f t="shared" ref="S836:S899" si="171">E836+F836</f>
        <v>0</v>
      </c>
      <c r="T836" s="266" t="str">
        <f t="shared" ref="T836:T899" si="172">J836</f>
        <v>Economico</v>
      </c>
      <c r="U836">
        <f>VLOOKUP(T836,TABLAS!$J$4:$L$9,3,FALSE)</f>
        <v>1320</v>
      </c>
      <c r="V836">
        <f t="shared" si="168"/>
        <v>2026</v>
      </c>
      <c r="W836" t="str">
        <f>INICIO!$C$28</f>
        <v>2026</v>
      </c>
      <c r="X836" s="268">
        <f t="shared" ref="X836:X899" si="173">V836-W836</f>
        <v>0</v>
      </c>
      <c r="Y836" s="269" t="str">
        <f>IF(X836&lt;TABLAS!$P$18,TABLAS!$Q$18,IF(X836&lt;TABLAS!$P$19,TABLAS!$Q$19,IF(X836&lt;TABLAS!$P$20,TABLAS!$Q$20,IF(X836&lt;TABLAS!$P$21,TABLAS!$Q$21,IF(X836&lt;TABLAS!$P$22,TABLAS!$Q$22,IF(X836&lt;TABLAS!$P$23,TABLAS!$Q$23,IF(X836&lt;TABLAS!$P$24,TABLAS!$Q$24,IF(X836&lt;TABLAS!$P$25,TABLAS!$Q$25,IF(X836&lt;TABLAS!$P$26,TABLAS!$Q$26,IF(X836&lt;TABLAS!$P$27,TABLAS!$Q$27,IF(X836&gt;=TABLAS!$O$28,TABLAS!$Q$28)))))))))))</f>
        <v>0 a 5</v>
      </c>
      <c r="Z836" s="262">
        <f>VLOOKUP(Y836,TABLAS!$J$18:$K$28,2,FALSE)</f>
        <v>1</v>
      </c>
      <c r="AA836" s="274" t="s">
        <v>262</v>
      </c>
      <c r="AB836" s="262">
        <f>VLOOKUP(AA836,TABLAS!$K$34:$L$39,2,FALSE)</f>
        <v>1</v>
      </c>
      <c r="AC836" s="262" t="str">
        <f>INICIO!$C$11</f>
        <v>ZONA 6</v>
      </c>
      <c r="AD836" s="263">
        <f>VLOOKUP(AC836,TABLAS!$V$18:$W$28,2,FALSE)</f>
        <v>1.1000000000000001</v>
      </c>
      <c r="AE836" s="44"/>
      <c r="AF836" s="44"/>
      <c r="AG836" s="279">
        <f t="shared" ref="AG836:AG899" si="174">S836*U836*Z836*AB836*AD836</f>
        <v>0</v>
      </c>
      <c r="AH836" s="255">
        <f>IF($AG836&lt;TABLAS!$O$4,TABLAS!$P$4,IF($AG836&lt;TABLAS!$O$5,TABLAS!$P$5,IF($AG836&lt;TABLAS!$O$6,TABLAS!$P$6,IF($AG836&gt;TABLAS!$N$7,TABLAS!$P$7))))</f>
        <v>1</v>
      </c>
      <c r="AI836" s="255">
        <f>VLOOKUP($AH836,TABLAS!$P$4:$R$7,3,FALSE)</f>
        <v>3.4999999999999996E-3</v>
      </c>
      <c r="AJ836" s="255">
        <f>VLOOKUP($AH$3,TABLAS!$P$4:$R$7,2,FALSE)</f>
        <v>0</v>
      </c>
      <c r="AK836" s="280">
        <f t="shared" ref="AK836:AK899" si="175">((AG836-AH836)*AI836)+AJ836</f>
        <v>-3.4999999999999996E-3</v>
      </c>
      <c r="AL836" s="44"/>
      <c r="AM836" s="44"/>
      <c r="AN836" s="281">
        <f t="shared" ref="AN836:AN899" si="176">ROUND(AK836,0)</f>
        <v>0</v>
      </c>
      <c r="AO836" s="44"/>
      <c r="AP836" s="235">
        <f t="shared" ref="AP836:AP899" si="177">ROUND(((AG836-AH836)*AI836)+AJ836,0)</f>
        <v>0</v>
      </c>
      <c r="AQ836" s="44"/>
      <c r="AR836" s="282">
        <f t="shared" ref="AR836:AR899" si="178">ROUND(AN836*$AR$2,0)</f>
        <v>0</v>
      </c>
      <c r="AS836" s="283">
        <f t="shared" ref="AS836:AS899" si="179">AP836-AR836</f>
        <v>0</v>
      </c>
      <c r="AT836" s="44"/>
      <c r="AU836" s="44"/>
      <c r="AV836" s="44"/>
      <c r="AW836" s="44"/>
      <c r="AX836" s="44"/>
      <c r="AY836" s="44"/>
      <c r="AZ836" s="44"/>
      <c r="BA836" s="44"/>
      <c r="BB836" s="44"/>
      <c r="BC836" s="44"/>
      <c r="BD836" s="44"/>
      <c r="BE836" s="44"/>
      <c r="BF836" s="44"/>
      <c r="BG836" s="44"/>
      <c r="BH836" s="44"/>
    </row>
    <row r="837" spans="1:60" ht="35.1" customHeight="1" thickBot="1" x14ac:dyDescent="0.45">
      <c r="A837" s="22">
        <f t="shared" ref="A837:A900" si="180">A836+1</f>
        <v>835</v>
      </c>
      <c r="B837" s="43">
        <f>Hoja2!B844</f>
        <v>0</v>
      </c>
      <c r="C837" s="38">
        <f>Hoja2!P844</f>
        <v>0</v>
      </c>
      <c r="D837" s="39">
        <f>Hoja2!C844</f>
        <v>0</v>
      </c>
      <c r="E837" s="40">
        <f>Hoja4!J844</f>
        <v>0</v>
      </c>
      <c r="F837" s="40">
        <f>Hoja4!N844</f>
        <v>0</v>
      </c>
      <c r="G837" s="40"/>
      <c r="H837" s="40">
        <f t="shared" si="169"/>
        <v>0</v>
      </c>
      <c r="I837" s="40">
        <f t="shared" si="170"/>
        <v>0</v>
      </c>
      <c r="J837" s="290" t="s">
        <v>209</v>
      </c>
      <c r="K837" s="44"/>
      <c r="L837" s="44"/>
      <c r="M837" s="44"/>
      <c r="N837" s="44"/>
      <c r="O837" s="44"/>
      <c r="P837" s="44"/>
      <c r="Q837" s="44"/>
      <c r="R837" s="44"/>
      <c r="S837" s="262">
        <f t="shared" si="171"/>
        <v>0</v>
      </c>
      <c r="T837" s="266" t="str">
        <f t="shared" si="172"/>
        <v>Economico</v>
      </c>
      <c r="U837">
        <f>VLOOKUP(T837,TABLAS!$J$4:$L$9,3,FALSE)</f>
        <v>1320</v>
      </c>
      <c r="V837">
        <f t="shared" ref="V837:V900" si="181">$V$3</f>
        <v>2026</v>
      </c>
      <c r="W837" t="str">
        <f>INICIO!$C$28</f>
        <v>2026</v>
      </c>
      <c r="X837" s="268">
        <f t="shared" si="173"/>
        <v>0</v>
      </c>
      <c r="Y837" s="269" t="str">
        <f>IF(X837&lt;TABLAS!$P$18,TABLAS!$Q$18,IF(X837&lt;TABLAS!$P$19,TABLAS!$Q$19,IF(X837&lt;TABLAS!$P$20,TABLAS!$Q$20,IF(X837&lt;TABLAS!$P$21,TABLAS!$Q$21,IF(X837&lt;TABLAS!$P$22,TABLAS!$Q$22,IF(X837&lt;TABLAS!$P$23,TABLAS!$Q$23,IF(X837&lt;TABLAS!$P$24,TABLAS!$Q$24,IF(X837&lt;TABLAS!$P$25,TABLAS!$Q$25,IF(X837&lt;TABLAS!$P$26,TABLAS!$Q$26,IF(X837&lt;TABLAS!$P$27,TABLAS!$Q$27,IF(X837&gt;=TABLAS!$O$28,TABLAS!$Q$28)))))))))))</f>
        <v>0 a 5</v>
      </c>
      <c r="Z837" s="262">
        <f>VLOOKUP(Y837,TABLAS!$J$18:$K$28,2,FALSE)</f>
        <v>1</v>
      </c>
      <c r="AA837" s="274" t="s">
        <v>262</v>
      </c>
      <c r="AB837" s="262">
        <f>VLOOKUP(AA837,TABLAS!$K$34:$L$39,2,FALSE)</f>
        <v>1</v>
      </c>
      <c r="AC837" s="262" t="str">
        <f>INICIO!$C$11</f>
        <v>ZONA 6</v>
      </c>
      <c r="AD837" s="263">
        <f>VLOOKUP(AC837,TABLAS!$V$18:$W$28,2,FALSE)</f>
        <v>1.1000000000000001</v>
      </c>
      <c r="AE837" s="44"/>
      <c r="AF837" s="44"/>
      <c r="AG837" s="279">
        <f t="shared" si="174"/>
        <v>0</v>
      </c>
      <c r="AH837" s="255">
        <f>IF($AG837&lt;TABLAS!$O$4,TABLAS!$P$4,IF($AG837&lt;TABLAS!$O$5,TABLAS!$P$5,IF($AG837&lt;TABLAS!$O$6,TABLAS!$P$6,IF($AG837&gt;TABLAS!$N$7,TABLAS!$P$7))))</f>
        <v>1</v>
      </c>
      <c r="AI837" s="255">
        <f>VLOOKUP($AH837,TABLAS!$P$4:$R$7,3,FALSE)</f>
        <v>3.4999999999999996E-3</v>
      </c>
      <c r="AJ837" s="255">
        <f>VLOOKUP($AH$3,TABLAS!$P$4:$R$7,2,FALSE)</f>
        <v>0</v>
      </c>
      <c r="AK837" s="280">
        <f t="shared" si="175"/>
        <v>-3.4999999999999996E-3</v>
      </c>
      <c r="AL837" s="44"/>
      <c r="AM837" s="44"/>
      <c r="AN837" s="281">
        <f t="shared" si="176"/>
        <v>0</v>
      </c>
      <c r="AO837" s="44"/>
      <c r="AP837" s="235">
        <f t="shared" si="177"/>
        <v>0</v>
      </c>
      <c r="AQ837" s="44"/>
      <c r="AR837" s="282">
        <f t="shared" si="178"/>
        <v>0</v>
      </c>
      <c r="AS837" s="283">
        <f t="shared" si="179"/>
        <v>0</v>
      </c>
      <c r="AT837" s="44"/>
      <c r="AU837" s="44"/>
      <c r="AV837" s="44"/>
      <c r="AW837" s="44"/>
      <c r="AX837" s="44"/>
      <c r="AY837" s="44"/>
      <c r="AZ837" s="44"/>
      <c r="BA837" s="44"/>
      <c r="BB837" s="44"/>
      <c r="BC837" s="44"/>
      <c r="BD837" s="44"/>
      <c r="BE837" s="44"/>
      <c r="BF837" s="44"/>
      <c r="BG837" s="44"/>
      <c r="BH837" s="44"/>
    </row>
    <row r="838" spans="1:60" ht="35.1" customHeight="1" thickBot="1" x14ac:dyDescent="0.45">
      <c r="A838" s="41">
        <f t="shared" si="180"/>
        <v>836</v>
      </c>
      <c r="B838" s="42">
        <f>Hoja2!B845</f>
        <v>0</v>
      </c>
      <c r="C838" s="14">
        <f>Hoja2!P845</f>
        <v>0</v>
      </c>
      <c r="D838" s="16">
        <f>Hoja2!C845</f>
        <v>0</v>
      </c>
      <c r="E838" s="15">
        <f>Hoja4!J845</f>
        <v>0</v>
      </c>
      <c r="F838" s="15">
        <f>Hoja4!N845</f>
        <v>0</v>
      </c>
      <c r="G838" s="15"/>
      <c r="H838" s="15">
        <f t="shared" si="169"/>
        <v>0</v>
      </c>
      <c r="I838" s="15">
        <f t="shared" si="170"/>
        <v>0</v>
      </c>
      <c r="J838" s="289" t="s">
        <v>209</v>
      </c>
      <c r="K838" s="44"/>
      <c r="L838" s="44"/>
      <c r="M838" s="44"/>
      <c r="N838" s="44"/>
      <c r="O838" s="44"/>
      <c r="P838" s="44"/>
      <c r="Q838" s="44"/>
      <c r="R838" s="44"/>
      <c r="S838" s="262">
        <f t="shared" si="171"/>
        <v>0</v>
      </c>
      <c r="T838" s="266" t="str">
        <f t="shared" si="172"/>
        <v>Economico</v>
      </c>
      <c r="U838">
        <f>VLOOKUP(T838,TABLAS!$J$4:$L$9,3,FALSE)</f>
        <v>1320</v>
      </c>
      <c r="V838">
        <f t="shared" si="181"/>
        <v>2026</v>
      </c>
      <c r="W838" t="str">
        <f>INICIO!$C$28</f>
        <v>2026</v>
      </c>
      <c r="X838" s="268">
        <f t="shared" si="173"/>
        <v>0</v>
      </c>
      <c r="Y838" s="269" t="str">
        <f>IF(X838&lt;TABLAS!$P$18,TABLAS!$Q$18,IF(X838&lt;TABLAS!$P$19,TABLAS!$Q$19,IF(X838&lt;TABLAS!$P$20,TABLAS!$Q$20,IF(X838&lt;TABLAS!$P$21,TABLAS!$Q$21,IF(X838&lt;TABLAS!$P$22,TABLAS!$Q$22,IF(X838&lt;TABLAS!$P$23,TABLAS!$Q$23,IF(X838&lt;TABLAS!$P$24,TABLAS!$Q$24,IF(X838&lt;TABLAS!$P$25,TABLAS!$Q$25,IF(X838&lt;TABLAS!$P$26,TABLAS!$Q$26,IF(X838&lt;TABLAS!$P$27,TABLAS!$Q$27,IF(X838&gt;=TABLAS!$O$28,TABLAS!$Q$28)))))))))))</f>
        <v>0 a 5</v>
      </c>
      <c r="Z838" s="262">
        <f>VLOOKUP(Y838,TABLAS!$J$18:$K$28,2,FALSE)</f>
        <v>1</v>
      </c>
      <c r="AA838" s="274" t="s">
        <v>262</v>
      </c>
      <c r="AB838" s="262">
        <f>VLOOKUP(AA838,TABLAS!$K$34:$L$39,2,FALSE)</f>
        <v>1</v>
      </c>
      <c r="AC838" s="262" t="str">
        <f>INICIO!$C$11</f>
        <v>ZONA 6</v>
      </c>
      <c r="AD838" s="263">
        <f>VLOOKUP(AC838,TABLAS!$V$18:$W$28,2,FALSE)</f>
        <v>1.1000000000000001</v>
      </c>
      <c r="AE838" s="44"/>
      <c r="AF838" s="44"/>
      <c r="AG838" s="279">
        <f t="shared" si="174"/>
        <v>0</v>
      </c>
      <c r="AH838" s="255">
        <f>IF($AG838&lt;TABLAS!$O$4,TABLAS!$P$4,IF($AG838&lt;TABLAS!$O$5,TABLAS!$P$5,IF($AG838&lt;TABLAS!$O$6,TABLAS!$P$6,IF($AG838&gt;TABLAS!$N$7,TABLAS!$P$7))))</f>
        <v>1</v>
      </c>
      <c r="AI838" s="255">
        <f>VLOOKUP($AH838,TABLAS!$P$4:$R$7,3,FALSE)</f>
        <v>3.4999999999999996E-3</v>
      </c>
      <c r="AJ838" s="255">
        <f>VLOOKUP($AH$3,TABLAS!$P$4:$R$7,2,FALSE)</f>
        <v>0</v>
      </c>
      <c r="AK838" s="280">
        <f t="shared" si="175"/>
        <v>-3.4999999999999996E-3</v>
      </c>
      <c r="AL838" s="44"/>
      <c r="AM838" s="44"/>
      <c r="AN838" s="281">
        <f t="shared" si="176"/>
        <v>0</v>
      </c>
      <c r="AO838" s="44"/>
      <c r="AP838" s="235">
        <f t="shared" si="177"/>
        <v>0</v>
      </c>
      <c r="AQ838" s="44"/>
      <c r="AR838" s="282">
        <f t="shared" si="178"/>
        <v>0</v>
      </c>
      <c r="AS838" s="283">
        <f t="shared" si="179"/>
        <v>0</v>
      </c>
      <c r="AT838" s="44"/>
      <c r="AU838" s="44"/>
      <c r="AV838" s="44"/>
      <c r="AW838" s="44"/>
      <c r="AX838" s="44"/>
      <c r="AY838" s="44"/>
      <c r="AZ838" s="44"/>
      <c r="BA838" s="44"/>
      <c r="BB838" s="44"/>
      <c r="BC838" s="44"/>
      <c r="BD838" s="44"/>
      <c r="BE838" s="44"/>
      <c r="BF838" s="44"/>
      <c r="BG838" s="44"/>
      <c r="BH838" s="44"/>
    </row>
    <row r="839" spans="1:60" ht="35.1" customHeight="1" thickBot="1" x14ac:dyDescent="0.45">
      <c r="A839" s="41">
        <f t="shared" si="180"/>
        <v>837</v>
      </c>
      <c r="B839" s="42">
        <f>Hoja2!B846</f>
        <v>0</v>
      </c>
      <c r="C839" s="14">
        <f>Hoja2!P846</f>
        <v>0</v>
      </c>
      <c r="D839" s="16">
        <f>Hoja2!C846</f>
        <v>0</v>
      </c>
      <c r="E839" s="15">
        <f>Hoja4!J846</f>
        <v>0</v>
      </c>
      <c r="F839" s="15">
        <f>Hoja4!N846</f>
        <v>0</v>
      </c>
      <c r="G839" s="15"/>
      <c r="H839" s="15">
        <f t="shared" si="169"/>
        <v>0</v>
      </c>
      <c r="I839" s="15">
        <f t="shared" si="170"/>
        <v>0</v>
      </c>
      <c r="J839" s="289" t="s">
        <v>209</v>
      </c>
      <c r="K839" s="44"/>
      <c r="L839" s="44"/>
      <c r="M839" s="44"/>
      <c r="N839" s="44"/>
      <c r="O839" s="44"/>
      <c r="P839" s="44"/>
      <c r="Q839" s="44"/>
      <c r="R839" s="44"/>
      <c r="S839" s="262">
        <f t="shared" si="171"/>
        <v>0</v>
      </c>
      <c r="T839" s="266" t="str">
        <f t="shared" si="172"/>
        <v>Economico</v>
      </c>
      <c r="U839">
        <f>VLOOKUP(T839,TABLAS!$J$4:$L$9,3,FALSE)</f>
        <v>1320</v>
      </c>
      <c r="V839">
        <f t="shared" si="181"/>
        <v>2026</v>
      </c>
      <c r="W839" t="str">
        <f>INICIO!$C$28</f>
        <v>2026</v>
      </c>
      <c r="X839" s="268">
        <f t="shared" si="173"/>
        <v>0</v>
      </c>
      <c r="Y839" s="269" t="str">
        <f>IF(X839&lt;TABLAS!$P$18,TABLAS!$Q$18,IF(X839&lt;TABLAS!$P$19,TABLAS!$Q$19,IF(X839&lt;TABLAS!$P$20,TABLAS!$Q$20,IF(X839&lt;TABLAS!$P$21,TABLAS!$Q$21,IF(X839&lt;TABLAS!$P$22,TABLAS!$Q$22,IF(X839&lt;TABLAS!$P$23,TABLAS!$Q$23,IF(X839&lt;TABLAS!$P$24,TABLAS!$Q$24,IF(X839&lt;TABLAS!$P$25,TABLAS!$Q$25,IF(X839&lt;TABLAS!$P$26,TABLAS!$Q$26,IF(X839&lt;TABLAS!$P$27,TABLAS!$Q$27,IF(X839&gt;=TABLAS!$O$28,TABLAS!$Q$28)))))))))))</f>
        <v>0 a 5</v>
      </c>
      <c r="Z839" s="262">
        <f>VLOOKUP(Y839,TABLAS!$J$18:$K$28,2,FALSE)</f>
        <v>1</v>
      </c>
      <c r="AA839" s="274" t="s">
        <v>262</v>
      </c>
      <c r="AB839" s="262">
        <f>VLOOKUP(AA839,TABLAS!$K$34:$L$39,2,FALSE)</f>
        <v>1</v>
      </c>
      <c r="AC839" s="262" t="str">
        <f>INICIO!$C$11</f>
        <v>ZONA 6</v>
      </c>
      <c r="AD839" s="263">
        <f>VLOOKUP(AC839,TABLAS!$V$18:$W$28,2,FALSE)</f>
        <v>1.1000000000000001</v>
      </c>
      <c r="AE839" s="44"/>
      <c r="AF839" s="44"/>
      <c r="AG839" s="279">
        <f t="shared" si="174"/>
        <v>0</v>
      </c>
      <c r="AH839" s="255">
        <f>IF($AG839&lt;TABLAS!$O$4,TABLAS!$P$4,IF($AG839&lt;TABLAS!$O$5,TABLAS!$P$5,IF($AG839&lt;TABLAS!$O$6,TABLAS!$P$6,IF($AG839&gt;TABLAS!$N$7,TABLAS!$P$7))))</f>
        <v>1</v>
      </c>
      <c r="AI839" s="255">
        <f>VLOOKUP($AH839,TABLAS!$P$4:$R$7,3,FALSE)</f>
        <v>3.4999999999999996E-3</v>
      </c>
      <c r="AJ839" s="255">
        <f>VLOOKUP($AH$3,TABLAS!$P$4:$R$7,2,FALSE)</f>
        <v>0</v>
      </c>
      <c r="AK839" s="280">
        <f t="shared" si="175"/>
        <v>-3.4999999999999996E-3</v>
      </c>
      <c r="AL839" s="44"/>
      <c r="AM839" s="44"/>
      <c r="AN839" s="281">
        <f t="shared" si="176"/>
        <v>0</v>
      </c>
      <c r="AO839" s="44"/>
      <c r="AP839" s="235">
        <f t="shared" si="177"/>
        <v>0</v>
      </c>
      <c r="AQ839" s="44"/>
      <c r="AR839" s="282">
        <f t="shared" si="178"/>
        <v>0</v>
      </c>
      <c r="AS839" s="283">
        <f t="shared" si="179"/>
        <v>0</v>
      </c>
      <c r="AT839" s="44"/>
      <c r="AU839" s="44"/>
      <c r="AV839" s="44"/>
      <c r="AW839" s="44"/>
      <c r="AX839" s="44"/>
      <c r="AY839" s="44"/>
      <c r="AZ839" s="44"/>
      <c r="BA839" s="44"/>
      <c r="BB839" s="44"/>
      <c r="BC839" s="44"/>
      <c r="BD839" s="44"/>
      <c r="BE839" s="44"/>
      <c r="BF839" s="44"/>
      <c r="BG839" s="44"/>
      <c r="BH839" s="44"/>
    </row>
    <row r="840" spans="1:60" ht="35.1" customHeight="1" thickBot="1" x14ac:dyDescent="0.45">
      <c r="A840" s="41">
        <f t="shared" si="180"/>
        <v>838</v>
      </c>
      <c r="B840" s="42">
        <f>Hoja2!B847</f>
        <v>0</v>
      </c>
      <c r="C840" s="14">
        <f>Hoja2!P847</f>
        <v>0</v>
      </c>
      <c r="D840" s="16">
        <f>Hoja2!C847</f>
        <v>0</v>
      </c>
      <c r="E840" s="15">
        <f>Hoja4!J847</f>
        <v>0</v>
      </c>
      <c r="F840" s="15">
        <f>Hoja4!N847</f>
        <v>0</v>
      </c>
      <c r="G840" s="15"/>
      <c r="H840" s="15">
        <f t="shared" si="169"/>
        <v>0</v>
      </c>
      <c r="I840" s="15">
        <f t="shared" si="170"/>
        <v>0</v>
      </c>
      <c r="J840" s="289" t="s">
        <v>209</v>
      </c>
      <c r="K840" s="44"/>
      <c r="L840" s="44"/>
      <c r="M840" s="44"/>
      <c r="N840" s="44"/>
      <c r="O840" s="44"/>
      <c r="P840" s="44"/>
      <c r="Q840" s="44"/>
      <c r="R840" s="44"/>
      <c r="S840" s="262">
        <f t="shared" si="171"/>
        <v>0</v>
      </c>
      <c r="T840" s="266" t="str">
        <f t="shared" si="172"/>
        <v>Economico</v>
      </c>
      <c r="U840">
        <f>VLOOKUP(T840,TABLAS!$J$4:$L$9,3,FALSE)</f>
        <v>1320</v>
      </c>
      <c r="V840">
        <f t="shared" si="181"/>
        <v>2026</v>
      </c>
      <c r="W840" t="str">
        <f>INICIO!$C$28</f>
        <v>2026</v>
      </c>
      <c r="X840" s="268">
        <f t="shared" si="173"/>
        <v>0</v>
      </c>
      <c r="Y840" s="269" t="str">
        <f>IF(X840&lt;TABLAS!$P$18,TABLAS!$Q$18,IF(X840&lt;TABLAS!$P$19,TABLAS!$Q$19,IF(X840&lt;TABLAS!$P$20,TABLAS!$Q$20,IF(X840&lt;TABLAS!$P$21,TABLAS!$Q$21,IF(X840&lt;TABLAS!$P$22,TABLAS!$Q$22,IF(X840&lt;TABLAS!$P$23,TABLAS!$Q$23,IF(X840&lt;TABLAS!$P$24,TABLAS!$Q$24,IF(X840&lt;TABLAS!$P$25,TABLAS!$Q$25,IF(X840&lt;TABLAS!$P$26,TABLAS!$Q$26,IF(X840&lt;TABLAS!$P$27,TABLAS!$Q$27,IF(X840&gt;=TABLAS!$O$28,TABLAS!$Q$28)))))))))))</f>
        <v>0 a 5</v>
      </c>
      <c r="Z840" s="262">
        <f>VLOOKUP(Y840,TABLAS!$J$18:$K$28,2,FALSE)</f>
        <v>1</v>
      </c>
      <c r="AA840" s="274" t="s">
        <v>262</v>
      </c>
      <c r="AB840" s="262">
        <f>VLOOKUP(AA840,TABLAS!$K$34:$L$39,2,FALSE)</f>
        <v>1</v>
      </c>
      <c r="AC840" s="262" t="str">
        <f>INICIO!$C$11</f>
        <v>ZONA 6</v>
      </c>
      <c r="AD840" s="263">
        <f>VLOOKUP(AC840,TABLAS!$V$18:$W$28,2,FALSE)</f>
        <v>1.1000000000000001</v>
      </c>
      <c r="AE840" s="44"/>
      <c r="AF840" s="44"/>
      <c r="AG840" s="279">
        <f t="shared" si="174"/>
        <v>0</v>
      </c>
      <c r="AH840" s="255">
        <f>IF($AG840&lt;TABLAS!$O$4,TABLAS!$P$4,IF($AG840&lt;TABLAS!$O$5,TABLAS!$P$5,IF($AG840&lt;TABLAS!$O$6,TABLAS!$P$6,IF($AG840&gt;TABLAS!$N$7,TABLAS!$P$7))))</f>
        <v>1</v>
      </c>
      <c r="AI840" s="255">
        <f>VLOOKUP($AH840,TABLAS!$P$4:$R$7,3,FALSE)</f>
        <v>3.4999999999999996E-3</v>
      </c>
      <c r="AJ840" s="255">
        <f>VLOOKUP($AH$3,TABLAS!$P$4:$R$7,2,FALSE)</f>
        <v>0</v>
      </c>
      <c r="AK840" s="280">
        <f t="shared" si="175"/>
        <v>-3.4999999999999996E-3</v>
      </c>
      <c r="AL840" s="44"/>
      <c r="AM840" s="44"/>
      <c r="AN840" s="281">
        <f t="shared" si="176"/>
        <v>0</v>
      </c>
      <c r="AO840" s="44"/>
      <c r="AP840" s="235">
        <f t="shared" si="177"/>
        <v>0</v>
      </c>
      <c r="AQ840" s="44"/>
      <c r="AR840" s="282">
        <f t="shared" si="178"/>
        <v>0</v>
      </c>
      <c r="AS840" s="283">
        <f t="shared" si="179"/>
        <v>0</v>
      </c>
      <c r="AT840" s="44"/>
      <c r="AU840" s="44"/>
      <c r="AV840" s="44"/>
      <c r="AW840" s="44"/>
      <c r="AX840" s="44"/>
      <c r="AY840" s="44"/>
      <c r="AZ840" s="44"/>
      <c r="BA840" s="44"/>
      <c r="BB840" s="44"/>
      <c r="BC840" s="44"/>
      <c r="BD840" s="44"/>
      <c r="BE840" s="44"/>
      <c r="BF840" s="44"/>
      <c r="BG840" s="44"/>
      <c r="BH840" s="44"/>
    </row>
    <row r="841" spans="1:60" ht="35.1" customHeight="1" thickBot="1" x14ac:dyDescent="0.45">
      <c r="A841" s="41">
        <f t="shared" si="180"/>
        <v>839</v>
      </c>
      <c r="B841" s="42">
        <f>Hoja2!B848</f>
        <v>0</v>
      </c>
      <c r="C841" s="14">
        <f>Hoja2!P848</f>
        <v>0</v>
      </c>
      <c r="D841" s="16">
        <f>Hoja2!C848</f>
        <v>0</v>
      </c>
      <c r="E841" s="15">
        <f>Hoja4!J848</f>
        <v>0</v>
      </c>
      <c r="F841" s="15">
        <f>Hoja4!N848</f>
        <v>0</v>
      </c>
      <c r="G841" s="15"/>
      <c r="H841" s="15">
        <f t="shared" si="169"/>
        <v>0</v>
      </c>
      <c r="I841" s="15">
        <f t="shared" si="170"/>
        <v>0</v>
      </c>
      <c r="J841" s="289" t="s">
        <v>209</v>
      </c>
      <c r="K841" s="44"/>
      <c r="L841" s="44"/>
      <c r="M841" s="44"/>
      <c r="N841" s="44"/>
      <c r="O841" s="44"/>
      <c r="P841" s="44"/>
      <c r="Q841" s="44"/>
      <c r="R841" s="44"/>
      <c r="S841" s="262">
        <f t="shared" si="171"/>
        <v>0</v>
      </c>
      <c r="T841" s="266" t="str">
        <f t="shared" si="172"/>
        <v>Economico</v>
      </c>
      <c r="U841">
        <f>VLOOKUP(T841,TABLAS!$J$4:$L$9,3,FALSE)</f>
        <v>1320</v>
      </c>
      <c r="V841">
        <f t="shared" si="181"/>
        <v>2026</v>
      </c>
      <c r="W841" t="str">
        <f>INICIO!$C$28</f>
        <v>2026</v>
      </c>
      <c r="X841" s="268">
        <f t="shared" si="173"/>
        <v>0</v>
      </c>
      <c r="Y841" s="269" t="str">
        <f>IF(X841&lt;TABLAS!$P$18,TABLAS!$Q$18,IF(X841&lt;TABLAS!$P$19,TABLAS!$Q$19,IF(X841&lt;TABLAS!$P$20,TABLAS!$Q$20,IF(X841&lt;TABLAS!$P$21,TABLAS!$Q$21,IF(X841&lt;TABLAS!$P$22,TABLAS!$Q$22,IF(X841&lt;TABLAS!$P$23,TABLAS!$Q$23,IF(X841&lt;TABLAS!$P$24,TABLAS!$Q$24,IF(X841&lt;TABLAS!$P$25,TABLAS!$Q$25,IF(X841&lt;TABLAS!$P$26,TABLAS!$Q$26,IF(X841&lt;TABLAS!$P$27,TABLAS!$Q$27,IF(X841&gt;=TABLAS!$O$28,TABLAS!$Q$28)))))))))))</f>
        <v>0 a 5</v>
      </c>
      <c r="Z841" s="262">
        <f>VLOOKUP(Y841,TABLAS!$J$18:$K$28,2,FALSE)</f>
        <v>1</v>
      </c>
      <c r="AA841" s="274" t="s">
        <v>262</v>
      </c>
      <c r="AB841" s="262">
        <f>VLOOKUP(AA841,TABLAS!$K$34:$L$39,2,FALSE)</f>
        <v>1</v>
      </c>
      <c r="AC841" s="262" t="str">
        <f>INICIO!$C$11</f>
        <v>ZONA 6</v>
      </c>
      <c r="AD841" s="263">
        <f>VLOOKUP(AC841,TABLAS!$V$18:$W$28,2,FALSE)</f>
        <v>1.1000000000000001</v>
      </c>
      <c r="AE841" s="44"/>
      <c r="AF841" s="44"/>
      <c r="AG841" s="279">
        <f t="shared" si="174"/>
        <v>0</v>
      </c>
      <c r="AH841" s="255">
        <f>IF($AG841&lt;TABLAS!$O$4,TABLAS!$P$4,IF($AG841&lt;TABLAS!$O$5,TABLAS!$P$5,IF($AG841&lt;TABLAS!$O$6,TABLAS!$P$6,IF($AG841&gt;TABLAS!$N$7,TABLAS!$P$7))))</f>
        <v>1</v>
      </c>
      <c r="AI841" s="255">
        <f>VLOOKUP($AH841,TABLAS!$P$4:$R$7,3,FALSE)</f>
        <v>3.4999999999999996E-3</v>
      </c>
      <c r="AJ841" s="255">
        <f>VLOOKUP($AH$3,TABLAS!$P$4:$R$7,2,FALSE)</f>
        <v>0</v>
      </c>
      <c r="AK841" s="280">
        <f t="shared" si="175"/>
        <v>-3.4999999999999996E-3</v>
      </c>
      <c r="AL841" s="44"/>
      <c r="AM841" s="44"/>
      <c r="AN841" s="281">
        <f t="shared" si="176"/>
        <v>0</v>
      </c>
      <c r="AO841" s="44"/>
      <c r="AP841" s="235">
        <f t="shared" si="177"/>
        <v>0</v>
      </c>
      <c r="AQ841" s="44"/>
      <c r="AR841" s="282">
        <f t="shared" si="178"/>
        <v>0</v>
      </c>
      <c r="AS841" s="283">
        <f t="shared" si="179"/>
        <v>0</v>
      </c>
      <c r="AT841" s="44"/>
      <c r="AU841" s="44"/>
      <c r="AV841" s="44"/>
      <c r="AW841" s="44"/>
      <c r="AX841" s="44"/>
      <c r="AY841" s="44"/>
      <c r="AZ841" s="44"/>
      <c r="BA841" s="44"/>
      <c r="BB841" s="44"/>
      <c r="BC841" s="44"/>
      <c r="BD841" s="44"/>
      <c r="BE841" s="44"/>
      <c r="BF841" s="44"/>
      <c r="BG841" s="44"/>
      <c r="BH841" s="44"/>
    </row>
    <row r="842" spans="1:60" ht="35.1" customHeight="1" thickBot="1" x14ac:dyDescent="0.45">
      <c r="A842" s="22">
        <f t="shared" si="180"/>
        <v>840</v>
      </c>
      <c r="B842" s="43">
        <f>Hoja2!B849</f>
        <v>0</v>
      </c>
      <c r="C842" s="38">
        <f>Hoja2!P849</f>
        <v>0</v>
      </c>
      <c r="D842" s="39">
        <f>Hoja2!C849</f>
        <v>0</v>
      </c>
      <c r="E842" s="40">
        <f>Hoja4!J849</f>
        <v>0</v>
      </c>
      <c r="F842" s="40">
        <f>Hoja4!N849</f>
        <v>0</v>
      </c>
      <c r="G842" s="40"/>
      <c r="H842" s="40">
        <f t="shared" si="169"/>
        <v>0</v>
      </c>
      <c r="I842" s="40">
        <f t="shared" si="170"/>
        <v>0</v>
      </c>
      <c r="J842" s="290" t="s">
        <v>209</v>
      </c>
      <c r="K842" s="44"/>
      <c r="L842" s="44"/>
      <c r="M842" s="44"/>
      <c r="N842" s="44"/>
      <c r="O842" s="44"/>
      <c r="P842" s="44"/>
      <c r="Q842" s="44"/>
      <c r="R842" s="44"/>
      <c r="S842" s="262">
        <f t="shared" si="171"/>
        <v>0</v>
      </c>
      <c r="T842" s="266" t="str">
        <f t="shared" si="172"/>
        <v>Economico</v>
      </c>
      <c r="U842">
        <f>VLOOKUP(T842,TABLAS!$J$4:$L$9,3,FALSE)</f>
        <v>1320</v>
      </c>
      <c r="V842">
        <f t="shared" si="181"/>
        <v>2026</v>
      </c>
      <c r="W842" t="str">
        <f>INICIO!$C$28</f>
        <v>2026</v>
      </c>
      <c r="X842" s="268">
        <f t="shared" si="173"/>
        <v>0</v>
      </c>
      <c r="Y842" s="269" t="str">
        <f>IF(X842&lt;TABLAS!$P$18,TABLAS!$Q$18,IF(X842&lt;TABLAS!$P$19,TABLAS!$Q$19,IF(X842&lt;TABLAS!$P$20,TABLAS!$Q$20,IF(X842&lt;TABLAS!$P$21,TABLAS!$Q$21,IF(X842&lt;TABLAS!$P$22,TABLAS!$Q$22,IF(X842&lt;TABLAS!$P$23,TABLAS!$Q$23,IF(X842&lt;TABLAS!$P$24,TABLAS!$Q$24,IF(X842&lt;TABLAS!$P$25,TABLAS!$Q$25,IF(X842&lt;TABLAS!$P$26,TABLAS!$Q$26,IF(X842&lt;TABLAS!$P$27,TABLAS!$Q$27,IF(X842&gt;=TABLAS!$O$28,TABLAS!$Q$28)))))))))))</f>
        <v>0 a 5</v>
      </c>
      <c r="Z842" s="262">
        <f>VLOOKUP(Y842,TABLAS!$J$18:$K$28,2,FALSE)</f>
        <v>1</v>
      </c>
      <c r="AA842" s="274" t="s">
        <v>262</v>
      </c>
      <c r="AB842" s="262">
        <f>VLOOKUP(AA842,TABLAS!$K$34:$L$39,2,FALSE)</f>
        <v>1</v>
      </c>
      <c r="AC842" s="262" t="str">
        <f>INICIO!$C$11</f>
        <v>ZONA 6</v>
      </c>
      <c r="AD842" s="263">
        <f>VLOOKUP(AC842,TABLAS!$V$18:$W$28,2,FALSE)</f>
        <v>1.1000000000000001</v>
      </c>
      <c r="AE842" s="44"/>
      <c r="AF842" s="44"/>
      <c r="AG842" s="279">
        <f t="shared" si="174"/>
        <v>0</v>
      </c>
      <c r="AH842" s="255">
        <f>IF($AG842&lt;TABLAS!$O$4,TABLAS!$P$4,IF($AG842&lt;TABLAS!$O$5,TABLAS!$P$5,IF($AG842&lt;TABLAS!$O$6,TABLAS!$P$6,IF($AG842&gt;TABLAS!$N$7,TABLAS!$P$7))))</f>
        <v>1</v>
      </c>
      <c r="AI842" s="255">
        <f>VLOOKUP($AH842,TABLAS!$P$4:$R$7,3,FALSE)</f>
        <v>3.4999999999999996E-3</v>
      </c>
      <c r="AJ842" s="255">
        <f>VLOOKUP($AH$3,TABLAS!$P$4:$R$7,2,FALSE)</f>
        <v>0</v>
      </c>
      <c r="AK842" s="280">
        <f t="shared" si="175"/>
        <v>-3.4999999999999996E-3</v>
      </c>
      <c r="AL842" s="44"/>
      <c r="AM842" s="44"/>
      <c r="AN842" s="281">
        <f t="shared" si="176"/>
        <v>0</v>
      </c>
      <c r="AO842" s="44"/>
      <c r="AP842" s="235">
        <f t="shared" si="177"/>
        <v>0</v>
      </c>
      <c r="AQ842" s="44"/>
      <c r="AR842" s="282">
        <f t="shared" si="178"/>
        <v>0</v>
      </c>
      <c r="AS842" s="283">
        <f t="shared" si="179"/>
        <v>0</v>
      </c>
      <c r="AT842" s="44"/>
      <c r="AU842" s="44"/>
      <c r="AV842" s="44"/>
      <c r="AW842" s="44"/>
      <c r="AX842" s="44"/>
      <c r="AY842" s="44"/>
      <c r="AZ842" s="44"/>
      <c r="BA842" s="44"/>
      <c r="BB842" s="44"/>
      <c r="BC842" s="44"/>
      <c r="BD842" s="44"/>
      <c r="BE842" s="44"/>
      <c r="BF842" s="44"/>
      <c r="BG842" s="44"/>
      <c r="BH842" s="44"/>
    </row>
    <row r="843" spans="1:60" ht="35.1" customHeight="1" thickBot="1" x14ac:dyDescent="0.45">
      <c r="A843" s="41">
        <f t="shared" si="180"/>
        <v>841</v>
      </c>
      <c r="B843" s="42">
        <f>Hoja2!B850</f>
        <v>0</v>
      </c>
      <c r="C843" s="14">
        <f>Hoja2!P850</f>
        <v>0</v>
      </c>
      <c r="D843" s="16">
        <f>Hoja2!C850</f>
        <v>0</v>
      </c>
      <c r="E843" s="15">
        <f>Hoja4!J850</f>
        <v>0</v>
      </c>
      <c r="F843" s="15">
        <f>Hoja4!N850</f>
        <v>0</v>
      </c>
      <c r="G843" s="15"/>
      <c r="H843" s="15">
        <f t="shared" si="169"/>
        <v>0</v>
      </c>
      <c r="I843" s="15">
        <f t="shared" si="170"/>
        <v>0</v>
      </c>
      <c r="J843" s="289" t="s">
        <v>209</v>
      </c>
      <c r="K843" s="44"/>
      <c r="L843" s="44"/>
      <c r="M843" s="44"/>
      <c r="N843" s="44"/>
      <c r="O843" s="44"/>
      <c r="P843" s="44"/>
      <c r="Q843" s="44"/>
      <c r="R843" s="44"/>
      <c r="S843" s="262">
        <f t="shared" si="171"/>
        <v>0</v>
      </c>
      <c r="T843" s="266" t="str">
        <f t="shared" si="172"/>
        <v>Economico</v>
      </c>
      <c r="U843">
        <f>VLOOKUP(T843,TABLAS!$J$4:$L$9,3,FALSE)</f>
        <v>1320</v>
      </c>
      <c r="V843">
        <f t="shared" si="181"/>
        <v>2026</v>
      </c>
      <c r="W843" t="str">
        <f>INICIO!$C$28</f>
        <v>2026</v>
      </c>
      <c r="X843" s="268">
        <f t="shared" si="173"/>
        <v>0</v>
      </c>
      <c r="Y843" s="269" t="str">
        <f>IF(X843&lt;TABLAS!$P$18,TABLAS!$Q$18,IF(X843&lt;TABLAS!$P$19,TABLAS!$Q$19,IF(X843&lt;TABLAS!$P$20,TABLAS!$Q$20,IF(X843&lt;TABLAS!$P$21,TABLAS!$Q$21,IF(X843&lt;TABLAS!$P$22,TABLAS!$Q$22,IF(X843&lt;TABLAS!$P$23,TABLAS!$Q$23,IF(X843&lt;TABLAS!$P$24,TABLAS!$Q$24,IF(X843&lt;TABLAS!$P$25,TABLAS!$Q$25,IF(X843&lt;TABLAS!$P$26,TABLAS!$Q$26,IF(X843&lt;TABLAS!$P$27,TABLAS!$Q$27,IF(X843&gt;=TABLAS!$O$28,TABLAS!$Q$28)))))))))))</f>
        <v>0 a 5</v>
      </c>
      <c r="Z843" s="262">
        <f>VLOOKUP(Y843,TABLAS!$J$18:$K$28,2,FALSE)</f>
        <v>1</v>
      </c>
      <c r="AA843" s="274" t="s">
        <v>262</v>
      </c>
      <c r="AB843" s="262">
        <f>VLOOKUP(AA843,TABLAS!$K$34:$L$39,2,FALSE)</f>
        <v>1</v>
      </c>
      <c r="AC843" s="262" t="str">
        <f>INICIO!$C$11</f>
        <v>ZONA 6</v>
      </c>
      <c r="AD843" s="263">
        <f>VLOOKUP(AC843,TABLAS!$V$18:$W$28,2,FALSE)</f>
        <v>1.1000000000000001</v>
      </c>
      <c r="AE843" s="44"/>
      <c r="AF843" s="44"/>
      <c r="AG843" s="279">
        <f t="shared" si="174"/>
        <v>0</v>
      </c>
      <c r="AH843" s="255">
        <f>IF($AG843&lt;TABLAS!$O$4,TABLAS!$P$4,IF($AG843&lt;TABLAS!$O$5,TABLAS!$P$5,IF($AG843&lt;TABLAS!$O$6,TABLAS!$P$6,IF($AG843&gt;TABLAS!$N$7,TABLAS!$P$7))))</f>
        <v>1</v>
      </c>
      <c r="AI843" s="255">
        <f>VLOOKUP($AH843,TABLAS!$P$4:$R$7,3,FALSE)</f>
        <v>3.4999999999999996E-3</v>
      </c>
      <c r="AJ843" s="255">
        <f>VLOOKUP($AH$3,TABLAS!$P$4:$R$7,2,FALSE)</f>
        <v>0</v>
      </c>
      <c r="AK843" s="280">
        <f t="shared" si="175"/>
        <v>-3.4999999999999996E-3</v>
      </c>
      <c r="AL843" s="44"/>
      <c r="AM843" s="44"/>
      <c r="AN843" s="281">
        <f t="shared" si="176"/>
        <v>0</v>
      </c>
      <c r="AO843" s="44"/>
      <c r="AP843" s="235">
        <f t="shared" si="177"/>
        <v>0</v>
      </c>
      <c r="AQ843" s="44"/>
      <c r="AR843" s="282">
        <f t="shared" si="178"/>
        <v>0</v>
      </c>
      <c r="AS843" s="283">
        <f t="shared" si="179"/>
        <v>0</v>
      </c>
      <c r="AT843" s="44"/>
      <c r="AU843" s="44"/>
      <c r="AV843" s="44"/>
      <c r="AW843" s="44"/>
      <c r="AX843" s="44"/>
      <c r="AY843" s="44"/>
      <c r="AZ843" s="44"/>
      <c r="BA843" s="44"/>
      <c r="BB843" s="44"/>
      <c r="BC843" s="44"/>
      <c r="BD843" s="44"/>
      <c r="BE843" s="44"/>
      <c r="BF843" s="44"/>
      <c r="BG843" s="44"/>
      <c r="BH843" s="44"/>
    </row>
    <row r="844" spans="1:60" ht="35.1" customHeight="1" thickBot="1" x14ac:dyDescent="0.45">
      <c r="A844" s="41">
        <f t="shared" si="180"/>
        <v>842</v>
      </c>
      <c r="B844" s="42">
        <f>Hoja2!B851</f>
        <v>0</v>
      </c>
      <c r="C844" s="14">
        <f>Hoja2!P851</f>
        <v>0</v>
      </c>
      <c r="D844" s="16">
        <f>Hoja2!C851</f>
        <v>0</v>
      </c>
      <c r="E844" s="15">
        <f>Hoja4!J851</f>
        <v>0</v>
      </c>
      <c r="F844" s="15">
        <f>Hoja4!N851</f>
        <v>0</v>
      </c>
      <c r="G844" s="15"/>
      <c r="H844" s="15">
        <f t="shared" si="169"/>
        <v>0</v>
      </c>
      <c r="I844" s="15">
        <f t="shared" si="170"/>
        <v>0</v>
      </c>
      <c r="J844" s="289" t="s">
        <v>209</v>
      </c>
      <c r="K844" s="44"/>
      <c r="L844" s="44"/>
      <c r="M844" s="44"/>
      <c r="N844" s="44"/>
      <c r="O844" s="44"/>
      <c r="P844" s="44"/>
      <c r="Q844" s="44"/>
      <c r="R844" s="44"/>
      <c r="S844" s="262">
        <f t="shared" si="171"/>
        <v>0</v>
      </c>
      <c r="T844" s="266" t="str">
        <f t="shared" si="172"/>
        <v>Economico</v>
      </c>
      <c r="U844">
        <f>VLOOKUP(T844,TABLAS!$J$4:$L$9,3,FALSE)</f>
        <v>1320</v>
      </c>
      <c r="V844">
        <f t="shared" si="181"/>
        <v>2026</v>
      </c>
      <c r="W844" t="str">
        <f>INICIO!$C$28</f>
        <v>2026</v>
      </c>
      <c r="X844" s="268">
        <f t="shared" si="173"/>
        <v>0</v>
      </c>
      <c r="Y844" s="269" t="str">
        <f>IF(X844&lt;TABLAS!$P$18,TABLAS!$Q$18,IF(X844&lt;TABLAS!$P$19,TABLAS!$Q$19,IF(X844&lt;TABLAS!$P$20,TABLAS!$Q$20,IF(X844&lt;TABLAS!$P$21,TABLAS!$Q$21,IF(X844&lt;TABLAS!$P$22,TABLAS!$Q$22,IF(X844&lt;TABLAS!$P$23,TABLAS!$Q$23,IF(X844&lt;TABLAS!$P$24,TABLAS!$Q$24,IF(X844&lt;TABLAS!$P$25,TABLAS!$Q$25,IF(X844&lt;TABLAS!$P$26,TABLAS!$Q$26,IF(X844&lt;TABLAS!$P$27,TABLAS!$Q$27,IF(X844&gt;=TABLAS!$O$28,TABLAS!$Q$28)))))))))))</f>
        <v>0 a 5</v>
      </c>
      <c r="Z844" s="262">
        <f>VLOOKUP(Y844,TABLAS!$J$18:$K$28,2,FALSE)</f>
        <v>1</v>
      </c>
      <c r="AA844" s="274" t="s">
        <v>262</v>
      </c>
      <c r="AB844" s="262">
        <f>VLOOKUP(AA844,TABLAS!$K$34:$L$39,2,FALSE)</f>
        <v>1</v>
      </c>
      <c r="AC844" s="262" t="str">
        <f>INICIO!$C$11</f>
        <v>ZONA 6</v>
      </c>
      <c r="AD844" s="263">
        <f>VLOOKUP(AC844,TABLAS!$V$18:$W$28,2,FALSE)</f>
        <v>1.1000000000000001</v>
      </c>
      <c r="AE844" s="44"/>
      <c r="AF844" s="44"/>
      <c r="AG844" s="279">
        <f t="shared" si="174"/>
        <v>0</v>
      </c>
      <c r="AH844" s="255">
        <f>IF($AG844&lt;TABLAS!$O$4,TABLAS!$P$4,IF($AG844&lt;TABLAS!$O$5,TABLAS!$P$5,IF($AG844&lt;TABLAS!$O$6,TABLAS!$P$6,IF($AG844&gt;TABLAS!$N$7,TABLAS!$P$7))))</f>
        <v>1</v>
      </c>
      <c r="AI844" s="255">
        <f>VLOOKUP($AH844,TABLAS!$P$4:$R$7,3,FALSE)</f>
        <v>3.4999999999999996E-3</v>
      </c>
      <c r="AJ844" s="255">
        <f>VLOOKUP($AH$3,TABLAS!$P$4:$R$7,2,FALSE)</f>
        <v>0</v>
      </c>
      <c r="AK844" s="280">
        <f t="shared" si="175"/>
        <v>-3.4999999999999996E-3</v>
      </c>
      <c r="AL844" s="44"/>
      <c r="AM844" s="44"/>
      <c r="AN844" s="281">
        <f t="shared" si="176"/>
        <v>0</v>
      </c>
      <c r="AO844" s="44"/>
      <c r="AP844" s="235">
        <f t="shared" si="177"/>
        <v>0</v>
      </c>
      <c r="AQ844" s="44"/>
      <c r="AR844" s="282">
        <f t="shared" si="178"/>
        <v>0</v>
      </c>
      <c r="AS844" s="283">
        <f t="shared" si="179"/>
        <v>0</v>
      </c>
      <c r="AT844" s="44"/>
      <c r="AU844" s="44"/>
      <c r="AV844" s="44"/>
      <c r="AW844" s="44"/>
      <c r="AX844" s="44"/>
      <c r="AY844" s="44"/>
      <c r="AZ844" s="44"/>
      <c r="BA844" s="44"/>
      <c r="BB844" s="44"/>
      <c r="BC844" s="44"/>
      <c r="BD844" s="44"/>
      <c r="BE844" s="44"/>
      <c r="BF844" s="44"/>
      <c r="BG844" s="44"/>
      <c r="BH844" s="44"/>
    </row>
    <row r="845" spans="1:60" ht="35.1" customHeight="1" thickBot="1" x14ac:dyDescent="0.45">
      <c r="A845" s="41">
        <f t="shared" si="180"/>
        <v>843</v>
      </c>
      <c r="B845" s="42">
        <f>Hoja2!B852</f>
        <v>0</v>
      </c>
      <c r="C845" s="14">
        <f>Hoja2!P852</f>
        <v>0</v>
      </c>
      <c r="D845" s="16">
        <f>Hoja2!C852</f>
        <v>0</v>
      </c>
      <c r="E845" s="15">
        <f>Hoja4!J852</f>
        <v>0</v>
      </c>
      <c r="F845" s="15">
        <f>Hoja4!N852</f>
        <v>0</v>
      </c>
      <c r="G845" s="15"/>
      <c r="H845" s="15">
        <f t="shared" si="169"/>
        <v>0</v>
      </c>
      <c r="I845" s="15">
        <f t="shared" si="170"/>
        <v>0</v>
      </c>
      <c r="J845" s="289" t="s">
        <v>209</v>
      </c>
      <c r="K845" s="44"/>
      <c r="L845" s="44"/>
      <c r="M845" s="44"/>
      <c r="N845" s="44"/>
      <c r="O845" s="44"/>
      <c r="P845" s="44"/>
      <c r="Q845" s="44"/>
      <c r="R845" s="44"/>
      <c r="S845" s="262">
        <f t="shared" si="171"/>
        <v>0</v>
      </c>
      <c r="T845" s="266" t="str">
        <f t="shared" si="172"/>
        <v>Economico</v>
      </c>
      <c r="U845">
        <f>VLOOKUP(T845,TABLAS!$J$4:$L$9,3,FALSE)</f>
        <v>1320</v>
      </c>
      <c r="V845">
        <f t="shared" si="181"/>
        <v>2026</v>
      </c>
      <c r="W845" t="str">
        <f>INICIO!$C$28</f>
        <v>2026</v>
      </c>
      <c r="X845" s="268">
        <f t="shared" si="173"/>
        <v>0</v>
      </c>
      <c r="Y845" s="269" t="str">
        <f>IF(X845&lt;TABLAS!$P$18,TABLAS!$Q$18,IF(X845&lt;TABLAS!$P$19,TABLAS!$Q$19,IF(X845&lt;TABLAS!$P$20,TABLAS!$Q$20,IF(X845&lt;TABLAS!$P$21,TABLAS!$Q$21,IF(X845&lt;TABLAS!$P$22,TABLAS!$Q$22,IF(X845&lt;TABLAS!$P$23,TABLAS!$Q$23,IF(X845&lt;TABLAS!$P$24,TABLAS!$Q$24,IF(X845&lt;TABLAS!$P$25,TABLAS!$Q$25,IF(X845&lt;TABLAS!$P$26,TABLAS!$Q$26,IF(X845&lt;TABLAS!$P$27,TABLAS!$Q$27,IF(X845&gt;=TABLAS!$O$28,TABLAS!$Q$28)))))))))))</f>
        <v>0 a 5</v>
      </c>
      <c r="Z845" s="262">
        <f>VLOOKUP(Y845,TABLAS!$J$18:$K$28,2,FALSE)</f>
        <v>1</v>
      </c>
      <c r="AA845" s="274" t="s">
        <v>262</v>
      </c>
      <c r="AB845" s="262">
        <f>VLOOKUP(AA845,TABLAS!$K$34:$L$39,2,FALSE)</f>
        <v>1</v>
      </c>
      <c r="AC845" s="262" t="str">
        <f>INICIO!$C$11</f>
        <v>ZONA 6</v>
      </c>
      <c r="AD845" s="263">
        <f>VLOOKUP(AC845,TABLAS!$V$18:$W$28,2,FALSE)</f>
        <v>1.1000000000000001</v>
      </c>
      <c r="AE845" s="44"/>
      <c r="AF845" s="44"/>
      <c r="AG845" s="279">
        <f t="shared" si="174"/>
        <v>0</v>
      </c>
      <c r="AH845" s="255">
        <f>IF($AG845&lt;TABLAS!$O$4,TABLAS!$P$4,IF($AG845&lt;TABLAS!$O$5,TABLAS!$P$5,IF($AG845&lt;TABLAS!$O$6,TABLAS!$P$6,IF($AG845&gt;TABLAS!$N$7,TABLAS!$P$7))))</f>
        <v>1</v>
      </c>
      <c r="AI845" s="255">
        <f>VLOOKUP($AH845,TABLAS!$P$4:$R$7,3,FALSE)</f>
        <v>3.4999999999999996E-3</v>
      </c>
      <c r="AJ845" s="255">
        <f>VLOOKUP($AH$3,TABLAS!$P$4:$R$7,2,FALSE)</f>
        <v>0</v>
      </c>
      <c r="AK845" s="280">
        <f t="shared" si="175"/>
        <v>-3.4999999999999996E-3</v>
      </c>
      <c r="AL845" s="44"/>
      <c r="AM845" s="44"/>
      <c r="AN845" s="281">
        <f t="shared" si="176"/>
        <v>0</v>
      </c>
      <c r="AO845" s="44"/>
      <c r="AP845" s="235">
        <f t="shared" si="177"/>
        <v>0</v>
      </c>
      <c r="AQ845" s="44"/>
      <c r="AR845" s="282">
        <f t="shared" si="178"/>
        <v>0</v>
      </c>
      <c r="AS845" s="283">
        <f t="shared" si="179"/>
        <v>0</v>
      </c>
      <c r="AT845" s="44"/>
      <c r="AU845" s="44"/>
      <c r="AV845" s="44"/>
      <c r="AW845" s="44"/>
      <c r="AX845" s="44"/>
      <c r="AY845" s="44"/>
      <c r="AZ845" s="44"/>
      <c r="BA845" s="44"/>
      <c r="BB845" s="44"/>
      <c r="BC845" s="44"/>
      <c r="BD845" s="44"/>
      <c r="BE845" s="44"/>
      <c r="BF845" s="44"/>
      <c r="BG845" s="44"/>
      <c r="BH845" s="44"/>
    </row>
    <row r="846" spans="1:60" ht="35.1" customHeight="1" thickBot="1" x14ac:dyDescent="0.45">
      <c r="A846" s="41">
        <f t="shared" si="180"/>
        <v>844</v>
      </c>
      <c r="B846" s="42">
        <f>Hoja2!B853</f>
        <v>0</v>
      </c>
      <c r="C846" s="14">
        <f>Hoja2!P853</f>
        <v>0</v>
      </c>
      <c r="D846" s="16">
        <f>Hoja2!C853</f>
        <v>0</v>
      </c>
      <c r="E846" s="15">
        <f>Hoja4!J853</f>
        <v>0</v>
      </c>
      <c r="F846" s="15">
        <f>Hoja4!N853</f>
        <v>0</v>
      </c>
      <c r="G846" s="15"/>
      <c r="H846" s="15">
        <f t="shared" si="169"/>
        <v>0</v>
      </c>
      <c r="I846" s="15">
        <f t="shared" si="170"/>
        <v>0</v>
      </c>
      <c r="J846" s="289" t="s">
        <v>209</v>
      </c>
      <c r="K846" s="44"/>
      <c r="L846" s="44"/>
      <c r="M846" s="44"/>
      <c r="N846" s="44"/>
      <c r="O846" s="44"/>
      <c r="P846" s="44"/>
      <c r="Q846" s="44"/>
      <c r="R846" s="44"/>
      <c r="S846" s="262">
        <f t="shared" si="171"/>
        <v>0</v>
      </c>
      <c r="T846" s="266" t="str">
        <f t="shared" si="172"/>
        <v>Economico</v>
      </c>
      <c r="U846">
        <f>VLOOKUP(T846,TABLAS!$J$4:$L$9,3,FALSE)</f>
        <v>1320</v>
      </c>
      <c r="V846">
        <f t="shared" si="181"/>
        <v>2026</v>
      </c>
      <c r="W846" t="str">
        <f>INICIO!$C$28</f>
        <v>2026</v>
      </c>
      <c r="X846" s="268">
        <f t="shared" si="173"/>
        <v>0</v>
      </c>
      <c r="Y846" s="269" t="str">
        <f>IF(X846&lt;TABLAS!$P$18,TABLAS!$Q$18,IF(X846&lt;TABLAS!$P$19,TABLAS!$Q$19,IF(X846&lt;TABLAS!$P$20,TABLAS!$Q$20,IF(X846&lt;TABLAS!$P$21,TABLAS!$Q$21,IF(X846&lt;TABLAS!$P$22,TABLAS!$Q$22,IF(X846&lt;TABLAS!$P$23,TABLAS!$Q$23,IF(X846&lt;TABLAS!$P$24,TABLAS!$Q$24,IF(X846&lt;TABLAS!$P$25,TABLAS!$Q$25,IF(X846&lt;TABLAS!$P$26,TABLAS!$Q$26,IF(X846&lt;TABLAS!$P$27,TABLAS!$Q$27,IF(X846&gt;=TABLAS!$O$28,TABLAS!$Q$28)))))))))))</f>
        <v>0 a 5</v>
      </c>
      <c r="Z846" s="262">
        <f>VLOOKUP(Y846,TABLAS!$J$18:$K$28,2,FALSE)</f>
        <v>1</v>
      </c>
      <c r="AA846" s="274" t="s">
        <v>262</v>
      </c>
      <c r="AB846" s="262">
        <f>VLOOKUP(AA846,TABLAS!$K$34:$L$39,2,FALSE)</f>
        <v>1</v>
      </c>
      <c r="AC846" s="262" t="str">
        <f>INICIO!$C$11</f>
        <v>ZONA 6</v>
      </c>
      <c r="AD846" s="263">
        <f>VLOOKUP(AC846,TABLAS!$V$18:$W$28,2,FALSE)</f>
        <v>1.1000000000000001</v>
      </c>
      <c r="AE846" s="44"/>
      <c r="AF846" s="44"/>
      <c r="AG846" s="279">
        <f t="shared" si="174"/>
        <v>0</v>
      </c>
      <c r="AH846" s="255">
        <f>IF($AG846&lt;TABLAS!$O$4,TABLAS!$P$4,IF($AG846&lt;TABLAS!$O$5,TABLAS!$P$5,IF($AG846&lt;TABLAS!$O$6,TABLAS!$P$6,IF($AG846&gt;TABLAS!$N$7,TABLAS!$P$7))))</f>
        <v>1</v>
      </c>
      <c r="AI846" s="255">
        <f>VLOOKUP($AH846,TABLAS!$P$4:$R$7,3,FALSE)</f>
        <v>3.4999999999999996E-3</v>
      </c>
      <c r="AJ846" s="255">
        <f>VLOOKUP($AH$3,TABLAS!$P$4:$R$7,2,FALSE)</f>
        <v>0</v>
      </c>
      <c r="AK846" s="280">
        <f t="shared" si="175"/>
        <v>-3.4999999999999996E-3</v>
      </c>
      <c r="AL846" s="44"/>
      <c r="AM846" s="44"/>
      <c r="AN846" s="281">
        <f t="shared" si="176"/>
        <v>0</v>
      </c>
      <c r="AO846" s="44"/>
      <c r="AP846" s="235">
        <f t="shared" si="177"/>
        <v>0</v>
      </c>
      <c r="AQ846" s="44"/>
      <c r="AR846" s="282">
        <f t="shared" si="178"/>
        <v>0</v>
      </c>
      <c r="AS846" s="283">
        <f t="shared" si="179"/>
        <v>0</v>
      </c>
      <c r="AT846" s="44"/>
      <c r="AU846" s="44"/>
      <c r="AV846" s="44"/>
      <c r="AW846" s="44"/>
      <c r="AX846" s="44"/>
      <c r="AY846" s="44"/>
      <c r="AZ846" s="44"/>
      <c r="BA846" s="44"/>
      <c r="BB846" s="44"/>
      <c r="BC846" s="44"/>
      <c r="BD846" s="44"/>
      <c r="BE846" s="44"/>
      <c r="BF846" s="44"/>
      <c r="BG846" s="44"/>
      <c r="BH846" s="44"/>
    </row>
    <row r="847" spans="1:60" ht="35.1" customHeight="1" thickBot="1" x14ac:dyDescent="0.45">
      <c r="A847" s="22">
        <f t="shared" si="180"/>
        <v>845</v>
      </c>
      <c r="B847" s="43">
        <f>Hoja2!B854</f>
        <v>0</v>
      </c>
      <c r="C847" s="38">
        <f>Hoja2!P854</f>
        <v>0</v>
      </c>
      <c r="D847" s="39">
        <f>Hoja2!C854</f>
        <v>0</v>
      </c>
      <c r="E847" s="40">
        <f>Hoja4!J854</f>
        <v>0</v>
      </c>
      <c r="F847" s="40">
        <f>Hoja4!N854</f>
        <v>0</v>
      </c>
      <c r="G847" s="40"/>
      <c r="H847" s="40">
        <f t="shared" si="169"/>
        <v>0</v>
      </c>
      <c r="I847" s="40">
        <f t="shared" si="170"/>
        <v>0</v>
      </c>
      <c r="J847" s="290" t="s">
        <v>209</v>
      </c>
      <c r="K847" s="44"/>
      <c r="L847" s="44"/>
      <c r="M847" s="44"/>
      <c r="N847" s="44"/>
      <c r="O847" s="44"/>
      <c r="P847" s="44"/>
      <c r="Q847" s="44"/>
      <c r="R847" s="44"/>
      <c r="S847" s="262">
        <f t="shared" si="171"/>
        <v>0</v>
      </c>
      <c r="T847" s="266" t="str">
        <f t="shared" si="172"/>
        <v>Economico</v>
      </c>
      <c r="U847">
        <f>VLOOKUP(T847,TABLAS!$J$4:$L$9,3,FALSE)</f>
        <v>1320</v>
      </c>
      <c r="V847">
        <f t="shared" si="181"/>
        <v>2026</v>
      </c>
      <c r="W847" t="str">
        <f>INICIO!$C$28</f>
        <v>2026</v>
      </c>
      <c r="X847" s="268">
        <f t="shared" si="173"/>
        <v>0</v>
      </c>
      <c r="Y847" s="269" t="str">
        <f>IF(X847&lt;TABLAS!$P$18,TABLAS!$Q$18,IF(X847&lt;TABLAS!$P$19,TABLAS!$Q$19,IF(X847&lt;TABLAS!$P$20,TABLAS!$Q$20,IF(X847&lt;TABLAS!$P$21,TABLAS!$Q$21,IF(X847&lt;TABLAS!$P$22,TABLAS!$Q$22,IF(X847&lt;TABLAS!$P$23,TABLAS!$Q$23,IF(X847&lt;TABLAS!$P$24,TABLAS!$Q$24,IF(X847&lt;TABLAS!$P$25,TABLAS!$Q$25,IF(X847&lt;TABLAS!$P$26,TABLAS!$Q$26,IF(X847&lt;TABLAS!$P$27,TABLAS!$Q$27,IF(X847&gt;=TABLAS!$O$28,TABLAS!$Q$28)))))))))))</f>
        <v>0 a 5</v>
      </c>
      <c r="Z847" s="262">
        <f>VLOOKUP(Y847,TABLAS!$J$18:$K$28,2,FALSE)</f>
        <v>1</v>
      </c>
      <c r="AA847" s="274" t="s">
        <v>262</v>
      </c>
      <c r="AB847" s="262">
        <f>VLOOKUP(AA847,TABLAS!$K$34:$L$39,2,FALSE)</f>
        <v>1</v>
      </c>
      <c r="AC847" s="262" t="str">
        <f>INICIO!$C$11</f>
        <v>ZONA 6</v>
      </c>
      <c r="AD847" s="263">
        <f>VLOOKUP(AC847,TABLAS!$V$18:$W$28,2,FALSE)</f>
        <v>1.1000000000000001</v>
      </c>
      <c r="AE847" s="44"/>
      <c r="AF847" s="44"/>
      <c r="AG847" s="279">
        <f t="shared" si="174"/>
        <v>0</v>
      </c>
      <c r="AH847" s="255">
        <f>IF($AG847&lt;TABLAS!$O$4,TABLAS!$P$4,IF($AG847&lt;TABLAS!$O$5,TABLAS!$P$5,IF($AG847&lt;TABLAS!$O$6,TABLAS!$P$6,IF($AG847&gt;TABLAS!$N$7,TABLAS!$P$7))))</f>
        <v>1</v>
      </c>
      <c r="AI847" s="255">
        <f>VLOOKUP($AH847,TABLAS!$P$4:$R$7,3,FALSE)</f>
        <v>3.4999999999999996E-3</v>
      </c>
      <c r="AJ847" s="255">
        <f>VLOOKUP($AH$3,TABLAS!$P$4:$R$7,2,FALSE)</f>
        <v>0</v>
      </c>
      <c r="AK847" s="280">
        <f t="shared" si="175"/>
        <v>-3.4999999999999996E-3</v>
      </c>
      <c r="AL847" s="44"/>
      <c r="AM847" s="44"/>
      <c r="AN847" s="281">
        <f t="shared" si="176"/>
        <v>0</v>
      </c>
      <c r="AO847" s="44"/>
      <c r="AP847" s="235">
        <f t="shared" si="177"/>
        <v>0</v>
      </c>
      <c r="AQ847" s="44"/>
      <c r="AR847" s="282">
        <f t="shared" si="178"/>
        <v>0</v>
      </c>
      <c r="AS847" s="283">
        <f t="shared" si="179"/>
        <v>0</v>
      </c>
      <c r="AT847" s="44"/>
      <c r="AU847" s="44"/>
      <c r="AV847" s="44"/>
      <c r="AW847" s="44"/>
      <c r="AX847" s="44"/>
      <c r="AY847" s="44"/>
      <c r="AZ847" s="44"/>
      <c r="BA847" s="44"/>
      <c r="BB847" s="44"/>
      <c r="BC847" s="44"/>
      <c r="BD847" s="44"/>
      <c r="BE847" s="44"/>
      <c r="BF847" s="44"/>
      <c r="BG847" s="44"/>
      <c r="BH847" s="44"/>
    </row>
    <row r="848" spans="1:60" ht="35.1" customHeight="1" thickBot="1" x14ac:dyDescent="0.45">
      <c r="A848" s="41">
        <f t="shared" si="180"/>
        <v>846</v>
      </c>
      <c r="B848" s="42">
        <f>Hoja2!B855</f>
        <v>0</v>
      </c>
      <c r="C848" s="14">
        <f>Hoja2!P855</f>
        <v>0</v>
      </c>
      <c r="D848" s="16">
        <f>Hoja2!C855</f>
        <v>0</v>
      </c>
      <c r="E848" s="15">
        <f>Hoja4!J855</f>
        <v>0</v>
      </c>
      <c r="F848" s="15">
        <f>Hoja4!N855</f>
        <v>0</v>
      </c>
      <c r="G848" s="15"/>
      <c r="H848" s="15">
        <f t="shared" si="169"/>
        <v>0</v>
      </c>
      <c r="I848" s="15">
        <f t="shared" si="170"/>
        <v>0</v>
      </c>
      <c r="J848" s="289" t="s">
        <v>209</v>
      </c>
      <c r="K848" s="44"/>
      <c r="L848" s="44"/>
      <c r="M848" s="44"/>
      <c r="N848" s="44"/>
      <c r="O848" s="44"/>
      <c r="P848" s="44"/>
      <c r="Q848" s="44"/>
      <c r="R848" s="44"/>
      <c r="S848" s="262">
        <f t="shared" si="171"/>
        <v>0</v>
      </c>
      <c r="T848" s="266" t="str">
        <f t="shared" si="172"/>
        <v>Economico</v>
      </c>
      <c r="U848">
        <f>VLOOKUP(T848,TABLAS!$J$4:$L$9,3,FALSE)</f>
        <v>1320</v>
      </c>
      <c r="V848">
        <f t="shared" si="181"/>
        <v>2026</v>
      </c>
      <c r="W848" t="str">
        <f>INICIO!$C$28</f>
        <v>2026</v>
      </c>
      <c r="X848" s="268">
        <f t="shared" si="173"/>
        <v>0</v>
      </c>
      <c r="Y848" s="269" t="str">
        <f>IF(X848&lt;TABLAS!$P$18,TABLAS!$Q$18,IF(X848&lt;TABLAS!$P$19,TABLAS!$Q$19,IF(X848&lt;TABLAS!$P$20,TABLAS!$Q$20,IF(X848&lt;TABLAS!$P$21,TABLAS!$Q$21,IF(X848&lt;TABLAS!$P$22,TABLAS!$Q$22,IF(X848&lt;TABLAS!$P$23,TABLAS!$Q$23,IF(X848&lt;TABLAS!$P$24,TABLAS!$Q$24,IF(X848&lt;TABLAS!$P$25,TABLAS!$Q$25,IF(X848&lt;TABLAS!$P$26,TABLAS!$Q$26,IF(X848&lt;TABLAS!$P$27,TABLAS!$Q$27,IF(X848&gt;=TABLAS!$O$28,TABLAS!$Q$28)))))))))))</f>
        <v>0 a 5</v>
      </c>
      <c r="Z848" s="262">
        <f>VLOOKUP(Y848,TABLAS!$J$18:$K$28,2,FALSE)</f>
        <v>1</v>
      </c>
      <c r="AA848" s="274" t="s">
        <v>262</v>
      </c>
      <c r="AB848" s="262">
        <f>VLOOKUP(AA848,TABLAS!$K$34:$L$39,2,FALSE)</f>
        <v>1</v>
      </c>
      <c r="AC848" s="262" t="str">
        <f>INICIO!$C$11</f>
        <v>ZONA 6</v>
      </c>
      <c r="AD848" s="263">
        <f>VLOOKUP(AC848,TABLAS!$V$18:$W$28,2,FALSE)</f>
        <v>1.1000000000000001</v>
      </c>
      <c r="AE848" s="44"/>
      <c r="AF848" s="44"/>
      <c r="AG848" s="279">
        <f t="shared" si="174"/>
        <v>0</v>
      </c>
      <c r="AH848" s="255">
        <f>IF($AG848&lt;TABLAS!$O$4,TABLAS!$P$4,IF($AG848&lt;TABLAS!$O$5,TABLAS!$P$5,IF($AG848&lt;TABLAS!$O$6,TABLAS!$P$6,IF($AG848&gt;TABLAS!$N$7,TABLAS!$P$7))))</f>
        <v>1</v>
      </c>
      <c r="AI848" s="255">
        <f>VLOOKUP($AH848,TABLAS!$P$4:$R$7,3,FALSE)</f>
        <v>3.4999999999999996E-3</v>
      </c>
      <c r="AJ848" s="255">
        <f>VLOOKUP($AH$3,TABLAS!$P$4:$R$7,2,FALSE)</f>
        <v>0</v>
      </c>
      <c r="AK848" s="280">
        <f t="shared" si="175"/>
        <v>-3.4999999999999996E-3</v>
      </c>
      <c r="AL848" s="44"/>
      <c r="AM848" s="44"/>
      <c r="AN848" s="281">
        <f t="shared" si="176"/>
        <v>0</v>
      </c>
      <c r="AO848" s="44"/>
      <c r="AP848" s="235">
        <f t="shared" si="177"/>
        <v>0</v>
      </c>
      <c r="AQ848" s="44"/>
      <c r="AR848" s="282">
        <f t="shared" si="178"/>
        <v>0</v>
      </c>
      <c r="AS848" s="283">
        <f t="shared" si="179"/>
        <v>0</v>
      </c>
      <c r="AT848" s="44"/>
      <c r="AU848" s="44"/>
      <c r="AV848" s="44"/>
      <c r="AW848" s="44"/>
      <c r="AX848" s="44"/>
      <c r="AY848" s="44"/>
      <c r="AZ848" s="44"/>
      <c r="BA848" s="44"/>
      <c r="BB848" s="44"/>
      <c r="BC848" s="44"/>
      <c r="BD848" s="44"/>
      <c r="BE848" s="44"/>
      <c r="BF848" s="44"/>
      <c r="BG848" s="44"/>
      <c r="BH848" s="44"/>
    </row>
    <row r="849" spans="1:60" ht="35.1" customHeight="1" thickBot="1" x14ac:dyDescent="0.45">
      <c r="A849" s="41">
        <f t="shared" si="180"/>
        <v>847</v>
      </c>
      <c r="B849" s="42">
        <f>Hoja2!B856</f>
        <v>0</v>
      </c>
      <c r="C849" s="14">
        <f>Hoja2!P856</f>
        <v>0</v>
      </c>
      <c r="D849" s="16">
        <f>Hoja2!C856</f>
        <v>0</v>
      </c>
      <c r="E849" s="15">
        <f>Hoja4!J856</f>
        <v>0</v>
      </c>
      <c r="F849" s="15">
        <f>Hoja4!N856</f>
        <v>0</v>
      </c>
      <c r="G849" s="15"/>
      <c r="H849" s="15">
        <f t="shared" si="169"/>
        <v>0</v>
      </c>
      <c r="I849" s="15">
        <f t="shared" si="170"/>
        <v>0</v>
      </c>
      <c r="J849" s="289" t="s">
        <v>209</v>
      </c>
      <c r="K849" s="44"/>
      <c r="L849" s="44"/>
      <c r="M849" s="44"/>
      <c r="N849" s="44"/>
      <c r="O849" s="44"/>
      <c r="P849" s="44"/>
      <c r="Q849" s="44"/>
      <c r="R849" s="44"/>
      <c r="S849" s="262">
        <f t="shared" si="171"/>
        <v>0</v>
      </c>
      <c r="T849" s="266" t="str">
        <f t="shared" si="172"/>
        <v>Economico</v>
      </c>
      <c r="U849">
        <f>VLOOKUP(T849,TABLAS!$J$4:$L$9,3,FALSE)</f>
        <v>1320</v>
      </c>
      <c r="V849">
        <f t="shared" si="181"/>
        <v>2026</v>
      </c>
      <c r="W849" t="str">
        <f>INICIO!$C$28</f>
        <v>2026</v>
      </c>
      <c r="X849" s="268">
        <f t="shared" si="173"/>
        <v>0</v>
      </c>
      <c r="Y849" s="269" t="str">
        <f>IF(X849&lt;TABLAS!$P$18,TABLAS!$Q$18,IF(X849&lt;TABLAS!$P$19,TABLAS!$Q$19,IF(X849&lt;TABLAS!$P$20,TABLAS!$Q$20,IF(X849&lt;TABLAS!$P$21,TABLAS!$Q$21,IF(X849&lt;TABLAS!$P$22,TABLAS!$Q$22,IF(X849&lt;TABLAS!$P$23,TABLAS!$Q$23,IF(X849&lt;TABLAS!$P$24,TABLAS!$Q$24,IF(X849&lt;TABLAS!$P$25,TABLAS!$Q$25,IF(X849&lt;TABLAS!$P$26,TABLAS!$Q$26,IF(X849&lt;TABLAS!$P$27,TABLAS!$Q$27,IF(X849&gt;=TABLAS!$O$28,TABLAS!$Q$28)))))))))))</f>
        <v>0 a 5</v>
      </c>
      <c r="Z849" s="262">
        <f>VLOOKUP(Y849,TABLAS!$J$18:$K$28,2,FALSE)</f>
        <v>1</v>
      </c>
      <c r="AA849" s="274" t="s">
        <v>262</v>
      </c>
      <c r="AB849" s="262">
        <f>VLOOKUP(AA849,TABLAS!$K$34:$L$39,2,FALSE)</f>
        <v>1</v>
      </c>
      <c r="AC849" s="262" t="str">
        <f>INICIO!$C$11</f>
        <v>ZONA 6</v>
      </c>
      <c r="AD849" s="263">
        <f>VLOOKUP(AC849,TABLAS!$V$18:$W$28,2,FALSE)</f>
        <v>1.1000000000000001</v>
      </c>
      <c r="AE849" s="44"/>
      <c r="AF849" s="44"/>
      <c r="AG849" s="279">
        <f t="shared" si="174"/>
        <v>0</v>
      </c>
      <c r="AH849" s="255">
        <f>IF($AG849&lt;TABLAS!$O$4,TABLAS!$P$4,IF($AG849&lt;TABLAS!$O$5,TABLAS!$P$5,IF($AG849&lt;TABLAS!$O$6,TABLAS!$P$6,IF($AG849&gt;TABLAS!$N$7,TABLAS!$P$7))))</f>
        <v>1</v>
      </c>
      <c r="AI849" s="255">
        <f>VLOOKUP($AH849,TABLAS!$P$4:$R$7,3,FALSE)</f>
        <v>3.4999999999999996E-3</v>
      </c>
      <c r="AJ849" s="255">
        <f>VLOOKUP($AH$3,TABLAS!$P$4:$R$7,2,FALSE)</f>
        <v>0</v>
      </c>
      <c r="AK849" s="280">
        <f t="shared" si="175"/>
        <v>-3.4999999999999996E-3</v>
      </c>
      <c r="AL849" s="44"/>
      <c r="AM849" s="44"/>
      <c r="AN849" s="281">
        <f t="shared" si="176"/>
        <v>0</v>
      </c>
      <c r="AO849" s="44"/>
      <c r="AP849" s="235">
        <f t="shared" si="177"/>
        <v>0</v>
      </c>
      <c r="AQ849" s="44"/>
      <c r="AR849" s="282">
        <f t="shared" si="178"/>
        <v>0</v>
      </c>
      <c r="AS849" s="283">
        <f t="shared" si="179"/>
        <v>0</v>
      </c>
      <c r="AT849" s="44"/>
      <c r="AU849" s="44"/>
      <c r="AV849" s="44"/>
      <c r="AW849" s="44"/>
      <c r="AX849" s="44"/>
      <c r="AY849" s="44"/>
      <c r="AZ849" s="44"/>
      <c r="BA849" s="44"/>
      <c r="BB849" s="44"/>
      <c r="BC849" s="44"/>
      <c r="BD849" s="44"/>
      <c r="BE849" s="44"/>
      <c r="BF849" s="44"/>
      <c r="BG849" s="44"/>
      <c r="BH849" s="44"/>
    </row>
    <row r="850" spans="1:60" ht="35.1" customHeight="1" thickBot="1" x14ac:dyDescent="0.45">
      <c r="A850" s="41">
        <f t="shared" si="180"/>
        <v>848</v>
      </c>
      <c r="B850" s="42">
        <f>Hoja2!B857</f>
        <v>0</v>
      </c>
      <c r="C850" s="14">
        <f>Hoja2!P857</f>
        <v>0</v>
      </c>
      <c r="D850" s="16">
        <f>Hoja2!C857</f>
        <v>0</v>
      </c>
      <c r="E850" s="15">
        <f>Hoja4!J857</f>
        <v>0</v>
      </c>
      <c r="F850" s="15">
        <f>Hoja4!N857</f>
        <v>0</v>
      </c>
      <c r="G850" s="15"/>
      <c r="H850" s="15">
        <f t="shared" si="169"/>
        <v>0</v>
      </c>
      <c r="I850" s="15">
        <f t="shared" si="170"/>
        <v>0</v>
      </c>
      <c r="J850" s="289" t="s">
        <v>209</v>
      </c>
      <c r="K850" s="44"/>
      <c r="L850" s="44"/>
      <c r="M850" s="44"/>
      <c r="N850" s="44"/>
      <c r="O850" s="44"/>
      <c r="P850" s="44"/>
      <c r="Q850" s="44"/>
      <c r="R850" s="44"/>
      <c r="S850" s="262">
        <f t="shared" si="171"/>
        <v>0</v>
      </c>
      <c r="T850" s="266" t="str">
        <f t="shared" si="172"/>
        <v>Economico</v>
      </c>
      <c r="U850">
        <f>VLOOKUP(T850,TABLAS!$J$4:$L$9,3,FALSE)</f>
        <v>1320</v>
      </c>
      <c r="V850">
        <f t="shared" si="181"/>
        <v>2026</v>
      </c>
      <c r="W850" t="str">
        <f>INICIO!$C$28</f>
        <v>2026</v>
      </c>
      <c r="X850" s="268">
        <f t="shared" si="173"/>
        <v>0</v>
      </c>
      <c r="Y850" s="269" t="str">
        <f>IF(X850&lt;TABLAS!$P$18,TABLAS!$Q$18,IF(X850&lt;TABLAS!$P$19,TABLAS!$Q$19,IF(X850&lt;TABLAS!$P$20,TABLAS!$Q$20,IF(X850&lt;TABLAS!$P$21,TABLAS!$Q$21,IF(X850&lt;TABLAS!$P$22,TABLAS!$Q$22,IF(X850&lt;TABLAS!$P$23,TABLAS!$Q$23,IF(X850&lt;TABLAS!$P$24,TABLAS!$Q$24,IF(X850&lt;TABLAS!$P$25,TABLAS!$Q$25,IF(X850&lt;TABLAS!$P$26,TABLAS!$Q$26,IF(X850&lt;TABLAS!$P$27,TABLAS!$Q$27,IF(X850&gt;=TABLAS!$O$28,TABLAS!$Q$28)))))))))))</f>
        <v>0 a 5</v>
      </c>
      <c r="Z850" s="262">
        <f>VLOOKUP(Y850,TABLAS!$J$18:$K$28,2,FALSE)</f>
        <v>1</v>
      </c>
      <c r="AA850" s="274" t="s">
        <v>262</v>
      </c>
      <c r="AB850" s="262">
        <f>VLOOKUP(AA850,TABLAS!$K$34:$L$39,2,FALSE)</f>
        <v>1</v>
      </c>
      <c r="AC850" s="262" t="str">
        <f>INICIO!$C$11</f>
        <v>ZONA 6</v>
      </c>
      <c r="AD850" s="263">
        <f>VLOOKUP(AC850,TABLAS!$V$18:$W$28,2,FALSE)</f>
        <v>1.1000000000000001</v>
      </c>
      <c r="AE850" s="44"/>
      <c r="AF850" s="44"/>
      <c r="AG850" s="279">
        <f t="shared" si="174"/>
        <v>0</v>
      </c>
      <c r="AH850" s="255">
        <f>IF($AG850&lt;TABLAS!$O$4,TABLAS!$P$4,IF($AG850&lt;TABLAS!$O$5,TABLAS!$P$5,IF($AG850&lt;TABLAS!$O$6,TABLAS!$P$6,IF($AG850&gt;TABLAS!$N$7,TABLAS!$P$7))))</f>
        <v>1</v>
      </c>
      <c r="AI850" s="255">
        <f>VLOOKUP($AH850,TABLAS!$P$4:$R$7,3,FALSE)</f>
        <v>3.4999999999999996E-3</v>
      </c>
      <c r="AJ850" s="255">
        <f>VLOOKUP($AH$3,TABLAS!$P$4:$R$7,2,FALSE)</f>
        <v>0</v>
      </c>
      <c r="AK850" s="280">
        <f t="shared" si="175"/>
        <v>-3.4999999999999996E-3</v>
      </c>
      <c r="AL850" s="44"/>
      <c r="AM850" s="44"/>
      <c r="AN850" s="281">
        <f t="shared" si="176"/>
        <v>0</v>
      </c>
      <c r="AO850" s="44"/>
      <c r="AP850" s="235">
        <f t="shared" si="177"/>
        <v>0</v>
      </c>
      <c r="AQ850" s="44"/>
      <c r="AR850" s="282">
        <f t="shared" si="178"/>
        <v>0</v>
      </c>
      <c r="AS850" s="283">
        <f t="shared" si="179"/>
        <v>0</v>
      </c>
      <c r="AT850" s="44"/>
      <c r="AU850" s="44"/>
      <c r="AV850" s="44"/>
      <c r="AW850" s="44"/>
      <c r="AX850" s="44"/>
      <c r="AY850" s="44"/>
      <c r="AZ850" s="44"/>
      <c r="BA850" s="44"/>
      <c r="BB850" s="44"/>
      <c r="BC850" s="44"/>
      <c r="BD850" s="44"/>
      <c r="BE850" s="44"/>
      <c r="BF850" s="44"/>
      <c r="BG850" s="44"/>
      <c r="BH850" s="44"/>
    </row>
    <row r="851" spans="1:60" ht="35.1" customHeight="1" thickBot="1" x14ac:dyDescent="0.45">
      <c r="A851" s="41">
        <f t="shared" si="180"/>
        <v>849</v>
      </c>
      <c r="B851" s="42">
        <f>Hoja2!B858</f>
        <v>0</v>
      </c>
      <c r="C851" s="14">
        <f>Hoja2!P858</f>
        <v>0</v>
      </c>
      <c r="D851" s="16">
        <f>Hoja2!C858</f>
        <v>0</v>
      </c>
      <c r="E851" s="15">
        <f>Hoja4!J858</f>
        <v>0</v>
      </c>
      <c r="F851" s="15">
        <f>Hoja4!N858</f>
        <v>0</v>
      </c>
      <c r="G851" s="15"/>
      <c r="H851" s="15">
        <f t="shared" si="169"/>
        <v>0</v>
      </c>
      <c r="I851" s="15">
        <f t="shared" si="170"/>
        <v>0</v>
      </c>
      <c r="J851" s="289" t="s">
        <v>209</v>
      </c>
      <c r="K851" s="44"/>
      <c r="L851" s="44"/>
      <c r="M851" s="44"/>
      <c r="N851" s="44"/>
      <c r="O851" s="44"/>
      <c r="P851" s="44"/>
      <c r="Q851" s="44"/>
      <c r="R851" s="44"/>
      <c r="S851" s="262">
        <f t="shared" si="171"/>
        <v>0</v>
      </c>
      <c r="T851" s="266" t="str">
        <f t="shared" si="172"/>
        <v>Economico</v>
      </c>
      <c r="U851">
        <f>VLOOKUP(T851,TABLAS!$J$4:$L$9,3,FALSE)</f>
        <v>1320</v>
      </c>
      <c r="V851">
        <f t="shared" si="181"/>
        <v>2026</v>
      </c>
      <c r="W851" t="str">
        <f>INICIO!$C$28</f>
        <v>2026</v>
      </c>
      <c r="X851" s="268">
        <f t="shared" si="173"/>
        <v>0</v>
      </c>
      <c r="Y851" s="269" t="str">
        <f>IF(X851&lt;TABLAS!$P$18,TABLAS!$Q$18,IF(X851&lt;TABLAS!$P$19,TABLAS!$Q$19,IF(X851&lt;TABLAS!$P$20,TABLAS!$Q$20,IF(X851&lt;TABLAS!$P$21,TABLAS!$Q$21,IF(X851&lt;TABLAS!$P$22,TABLAS!$Q$22,IF(X851&lt;TABLAS!$P$23,TABLAS!$Q$23,IF(X851&lt;TABLAS!$P$24,TABLAS!$Q$24,IF(X851&lt;TABLAS!$P$25,TABLAS!$Q$25,IF(X851&lt;TABLAS!$P$26,TABLAS!$Q$26,IF(X851&lt;TABLAS!$P$27,TABLAS!$Q$27,IF(X851&gt;=TABLAS!$O$28,TABLAS!$Q$28)))))))))))</f>
        <v>0 a 5</v>
      </c>
      <c r="Z851" s="262">
        <f>VLOOKUP(Y851,TABLAS!$J$18:$K$28,2,FALSE)</f>
        <v>1</v>
      </c>
      <c r="AA851" s="274" t="s">
        <v>262</v>
      </c>
      <c r="AB851" s="262">
        <f>VLOOKUP(AA851,TABLAS!$K$34:$L$39,2,FALSE)</f>
        <v>1</v>
      </c>
      <c r="AC851" s="262" t="str">
        <f>INICIO!$C$11</f>
        <v>ZONA 6</v>
      </c>
      <c r="AD851" s="263">
        <f>VLOOKUP(AC851,TABLAS!$V$18:$W$28,2,FALSE)</f>
        <v>1.1000000000000001</v>
      </c>
      <c r="AE851" s="44"/>
      <c r="AF851" s="44"/>
      <c r="AG851" s="279">
        <f t="shared" si="174"/>
        <v>0</v>
      </c>
      <c r="AH851" s="255">
        <f>IF($AG851&lt;TABLAS!$O$4,TABLAS!$P$4,IF($AG851&lt;TABLAS!$O$5,TABLAS!$P$5,IF($AG851&lt;TABLAS!$O$6,TABLAS!$P$6,IF($AG851&gt;TABLAS!$N$7,TABLAS!$P$7))))</f>
        <v>1</v>
      </c>
      <c r="AI851" s="255">
        <f>VLOOKUP($AH851,TABLAS!$P$4:$R$7,3,FALSE)</f>
        <v>3.4999999999999996E-3</v>
      </c>
      <c r="AJ851" s="255">
        <f>VLOOKUP($AH$3,TABLAS!$P$4:$R$7,2,FALSE)</f>
        <v>0</v>
      </c>
      <c r="AK851" s="280">
        <f t="shared" si="175"/>
        <v>-3.4999999999999996E-3</v>
      </c>
      <c r="AL851" s="44"/>
      <c r="AM851" s="44"/>
      <c r="AN851" s="281">
        <f t="shared" si="176"/>
        <v>0</v>
      </c>
      <c r="AO851" s="44"/>
      <c r="AP851" s="235">
        <f t="shared" si="177"/>
        <v>0</v>
      </c>
      <c r="AQ851" s="44"/>
      <c r="AR851" s="282">
        <f t="shared" si="178"/>
        <v>0</v>
      </c>
      <c r="AS851" s="283">
        <f t="shared" si="179"/>
        <v>0</v>
      </c>
      <c r="AT851" s="44"/>
      <c r="AU851" s="44"/>
      <c r="AV851" s="44"/>
      <c r="AW851" s="44"/>
      <c r="AX851" s="44"/>
      <c r="AY851" s="44"/>
      <c r="AZ851" s="44"/>
      <c r="BA851" s="44"/>
      <c r="BB851" s="44"/>
      <c r="BC851" s="44"/>
      <c r="BD851" s="44"/>
      <c r="BE851" s="44"/>
      <c r="BF851" s="44"/>
      <c r="BG851" s="44"/>
      <c r="BH851" s="44"/>
    </row>
    <row r="852" spans="1:60" ht="35.1" customHeight="1" thickBot="1" x14ac:dyDescent="0.45">
      <c r="A852" s="22">
        <f t="shared" si="180"/>
        <v>850</v>
      </c>
      <c r="B852" s="43">
        <f>Hoja2!B859</f>
        <v>0</v>
      </c>
      <c r="C852" s="38">
        <f>Hoja2!P859</f>
        <v>0</v>
      </c>
      <c r="D852" s="39">
        <f>Hoja2!C859</f>
        <v>0</v>
      </c>
      <c r="E852" s="40">
        <f>Hoja4!J859</f>
        <v>0</v>
      </c>
      <c r="F852" s="40">
        <f>Hoja4!N859</f>
        <v>0</v>
      </c>
      <c r="G852" s="40"/>
      <c r="H852" s="40">
        <f t="shared" si="169"/>
        <v>0</v>
      </c>
      <c r="I852" s="40">
        <f t="shared" si="170"/>
        <v>0</v>
      </c>
      <c r="J852" s="290" t="s">
        <v>209</v>
      </c>
      <c r="K852" s="44"/>
      <c r="L852" s="44"/>
      <c r="M852" s="44"/>
      <c r="N852" s="44"/>
      <c r="O852" s="44"/>
      <c r="P852" s="44"/>
      <c r="Q852" s="44"/>
      <c r="R852" s="44"/>
      <c r="S852" s="262">
        <f t="shared" si="171"/>
        <v>0</v>
      </c>
      <c r="T852" s="266" t="str">
        <f t="shared" si="172"/>
        <v>Economico</v>
      </c>
      <c r="U852">
        <f>VLOOKUP(T852,TABLAS!$J$4:$L$9,3,FALSE)</f>
        <v>1320</v>
      </c>
      <c r="V852">
        <f t="shared" si="181"/>
        <v>2026</v>
      </c>
      <c r="W852" t="str">
        <f>INICIO!$C$28</f>
        <v>2026</v>
      </c>
      <c r="X852" s="268">
        <f t="shared" si="173"/>
        <v>0</v>
      </c>
      <c r="Y852" s="269" t="str">
        <f>IF(X852&lt;TABLAS!$P$18,TABLAS!$Q$18,IF(X852&lt;TABLAS!$P$19,TABLAS!$Q$19,IF(X852&lt;TABLAS!$P$20,TABLAS!$Q$20,IF(X852&lt;TABLAS!$P$21,TABLAS!$Q$21,IF(X852&lt;TABLAS!$P$22,TABLAS!$Q$22,IF(X852&lt;TABLAS!$P$23,TABLAS!$Q$23,IF(X852&lt;TABLAS!$P$24,TABLAS!$Q$24,IF(X852&lt;TABLAS!$P$25,TABLAS!$Q$25,IF(X852&lt;TABLAS!$P$26,TABLAS!$Q$26,IF(X852&lt;TABLAS!$P$27,TABLAS!$Q$27,IF(X852&gt;=TABLAS!$O$28,TABLAS!$Q$28)))))))))))</f>
        <v>0 a 5</v>
      </c>
      <c r="Z852" s="262">
        <f>VLOOKUP(Y852,TABLAS!$J$18:$K$28,2,FALSE)</f>
        <v>1</v>
      </c>
      <c r="AA852" s="274" t="s">
        <v>262</v>
      </c>
      <c r="AB852" s="262">
        <f>VLOOKUP(AA852,TABLAS!$K$34:$L$39,2,FALSE)</f>
        <v>1</v>
      </c>
      <c r="AC852" s="262" t="str">
        <f>INICIO!$C$11</f>
        <v>ZONA 6</v>
      </c>
      <c r="AD852" s="263">
        <f>VLOOKUP(AC852,TABLAS!$V$18:$W$28,2,FALSE)</f>
        <v>1.1000000000000001</v>
      </c>
      <c r="AE852" s="44"/>
      <c r="AF852" s="44"/>
      <c r="AG852" s="279">
        <f t="shared" si="174"/>
        <v>0</v>
      </c>
      <c r="AH852" s="255">
        <f>IF($AG852&lt;TABLAS!$O$4,TABLAS!$P$4,IF($AG852&lt;TABLAS!$O$5,TABLAS!$P$5,IF($AG852&lt;TABLAS!$O$6,TABLAS!$P$6,IF($AG852&gt;TABLAS!$N$7,TABLAS!$P$7))))</f>
        <v>1</v>
      </c>
      <c r="AI852" s="255">
        <f>VLOOKUP($AH852,TABLAS!$P$4:$R$7,3,FALSE)</f>
        <v>3.4999999999999996E-3</v>
      </c>
      <c r="AJ852" s="255">
        <f>VLOOKUP($AH$3,TABLAS!$P$4:$R$7,2,FALSE)</f>
        <v>0</v>
      </c>
      <c r="AK852" s="280">
        <f t="shared" si="175"/>
        <v>-3.4999999999999996E-3</v>
      </c>
      <c r="AL852" s="44"/>
      <c r="AM852" s="44"/>
      <c r="AN852" s="281">
        <f t="shared" si="176"/>
        <v>0</v>
      </c>
      <c r="AO852" s="44"/>
      <c r="AP852" s="235">
        <f t="shared" si="177"/>
        <v>0</v>
      </c>
      <c r="AQ852" s="44"/>
      <c r="AR852" s="282">
        <f t="shared" si="178"/>
        <v>0</v>
      </c>
      <c r="AS852" s="283">
        <f t="shared" si="179"/>
        <v>0</v>
      </c>
      <c r="AT852" s="44"/>
      <c r="AU852" s="44"/>
      <c r="AV852" s="44"/>
      <c r="AW852" s="44"/>
      <c r="AX852" s="44"/>
      <c r="AY852" s="44"/>
      <c r="AZ852" s="44"/>
      <c r="BA852" s="44"/>
      <c r="BB852" s="44"/>
      <c r="BC852" s="44"/>
      <c r="BD852" s="44"/>
      <c r="BE852" s="44"/>
      <c r="BF852" s="44"/>
      <c r="BG852" s="44"/>
      <c r="BH852" s="44"/>
    </row>
    <row r="853" spans="1:60" ht="35.1" customHeight="1" thickBot="1" x14ac:dyDescent="0.45">
      <c r="A853" s="41">
        <f t="shared" si="180"/>
        <v>851</v>
      </c>
      <c r="B853" s="42">
        <f>Hoja2!B860</f>
        <v>0</v>
      </c>
      <c r="C853" s="14">
        <f>Hoja2!P860</f>
        <v>0</v>
      </c>
      <c r="D853" s="16">
        <f>Hoja2!C860</f>
        <v>0</v>
      </c>
      <c r="E853" s="15">
        <f>Hoja4!J860</f>
        <v>0</v>
      </c>
      <c r="F853" s="15">
        <f>Hoja4!N860</f>
        <v>0</v>
      </c>
      <c r="G853" s="15"/>
      <c r="H853" s="15">
        <f t="shared" si="169"/>
        <v>0</v>
      </c>
      <c r="I853" s="15">
        <f t="shared" si="170"/>
        <v>0</v>
      </c>
      <c r="J853" s="289" t="s">
        <v>209</v>
      </c>
      <c r="K853" s="44"/>
      <c r="L853" s="44"/>
      <c r="M853" s="44"/>
      <c r="N853" s="44"/>
      <c r="O853" s="44"/>
      <c r="P853" s="44"/>
      <c r="Q853" s="44"/>
      <c r="R853" s="44"/>
      <c r="S853" s="262">
        <f t="shared" si="171"/>
        <v>0</v>
      </c>
      <c r="T853" s="266" t="str">
        <f t="shared" si="172"/>
        <v>Economico</v>
      </c>
      <c r="U853">
        <f>VLOOKUP(T853,TABLAS!$J$4:$L$9,3,FALSE)</f>
        <v>1320</v>
      </c>
      <c r="V853">
        <f t="shared" si="181"/>
        <v>2026</v>
      </c>
      <c r="W853" t="str">
        <f>INICIO!$C$28</f>
        <v>2026</v>
      </c>
      <c r="X853" s="268">
        <f t="shared" si="173"/>
        <v>0</v>
      </c>
      <c r="Y853" s="269" t="str">
        <f>IF(X853&lt;TABLAS!$P$18,TABLAS!$Q$18,IF(X853&lt;TABLAS!$P$19,TABLAS!$Q$19,IF(X853&lt;TABLAS!$P$20,TABLAS!$Q$20,IF(X853&lt;TABLAS!$P$21,TABLAS!$Q$21,IF(X853&lt;TABLAS!$P$22,TABLAS!$Q$22,IF(X853&lt;TABLAS!$P$23,TABLAS!$Q$23,IF(X853&lt;TABLAS!$P$24,TABLAS!$Q$24,IF(X853&lt;TABLAS!$P$25,TABLAS!$Q$25,IF(X853&lt;TABLAS!$P$26,TABLAS!$Q$26,IF(X853&lt;TABLAS!$P$27,TABLAS!$Q$27,IF(X853&gt;=TABLAS!$O$28,TABLAS!$Q$28)))))))))))</f>
        <v>0 a 5</v>
      </c>
      <c r="Z853" s="262">
        <f>VLOOKUP(Y853,TABLAS!$J$18:$K$28,2,FALSE)</f>
        <v>1</v>
      </c>
      <c r="AA853" s="274" t="s">
        <v>262</v>
      </c>
      <c r="AB853" s="262">
        <f>VLOOKUP(AA853,TABLAS!$K$34:$L$39,2,FALSE)</f>
        <v>1</v>
      </c>
      <c r="AC853" s="262" t="str">
        <f>INICIO!$C$11</f>
        <v>ZONA 6</v>
      </c>
      <c r="AD853" s="263">
        <f>VLOOKUP(AC853,TABLAS!$V$18:$W$28,2,FALSE)</f>
        <v>1.1000000000000001</v>
      </c>
      <c r="AE853" s="44"/>
      <c r="AF853" s="44"/>
      <c r="AG853" s="279">
        <f t="shared" si="174"/>
        <v>0</v>
      </c>
      <c r="AH853" s="255">
        <f>IF($AG853&lt;TABLAS!$O$4,TABLAS!$P$4,IF($AG853&lt;TABLAS!$O$5,TABLAS!$P$5,IF($AG853&lt;TABLAS!$O$6,TABLAS!$P$6,IF($AG853&gt;TABLAS!$N$7,TABLAS!$P$7))))</f>
        <v>1</v>
      </c>
      <c r="AI853" s="255">
        <f>VLOOKUP($AH853,TABLAS!$P$4:$R$7,3,FALSE)</f>
        <v>3.4999999999999996E-3</v>
      </c>
      <c r="AJ853" s="255">
        <f>VLOOKUP($AH$3,TABLAS!$P$4:$R$7,2,FALSE)</f>
        <v>0</v>
      </c>
      <c r="AK853" s="280">
        <f t="shared" si="175"/>
        <v>-3.4999999999999996E-3</v>
      </c>
      <c r="AL853" s="44"/>
      <c r="AM853" s="44"/>
      <c r="AN853" s="281">
        <f t="shared" si="176"/>
        <v>0</v>
      </c>
      <c r="AO853" s="44"/>
      <c r="AP853" s="235">
        <f t="shared" si="177"/>
        <v>0</v>
      </c>
      <c r="AQ853" s="44"/>
      <c r="AR853" s="282">
        <f t="shared" si="178"/>
        <v>0</v>
      </c>
      <c r="AS853" s="283">
        <f t="shared" si="179"/>
        <v>0</v>
      </c>
      <c r="AT853" s="44"/>
      <c r="AU853" s="44"/>
      <c r="AV853" s="44"/>
      <c r="AW853" s="44"/>
      <c r="AX853" s="44"/>
      <c r="AY853" s="44"/>
      <c r="AZ853" s="44"/>
      <c r="BA853" s="44"/>
      <c r="BB853" s="44"/>
      <c r="BC853" s="44"/>
      <c r="BD853" s="44"/>
      <c r="BE853" s="44"/>
      <c r="BF853" s="44"/>
      <c r="BG853" s="44"/>
      <c r="BH853" s="44"/>
    </row>
    <row r="854" spans="1:60" ht="35.1" customHeight="1" thickBot="1" x14ac:dyDescent="0.45">
      <c r="A854" s="41">
        <f t="shared" si="180"/>
        <v>852</v>
      </c>
      <c r="B854" s="42">
        <f>Hoja2!B861</f>
        <v>0</v>
      </c>
      <c r="C854" s="14">
        <f>Hoja2!P861</f>
        <v>0</v>
      </c>
      <c r="D854" s="16">
        <f>Hoja2!C861</f>
        <v>0</v>
      </c>
      <c r="E854" s="15">
        <f>Hoja4!J861</f>
        <v>0</v>
      </c>
      <c r="F854" s="15">
        <f>Hoja4!N861</f>
        <v>0</v>
      </c>
      <c r="G854" s="15"/>
      <c r="H854" s="15">
        <f t="shared" si="169"/>
        <v>0</v>
      </c>
      <c r="I854" s="15">
        <f t="shared" si="170"/>
        <v>0</v>
      </c>
      <c r="J854" s="289" t="s">
        <v>209</v>
      </c>
      <c r="K854" s="44"/>
      <c r="L854" s="44"/>
      <c r="M854" s="44"/>
      <c r="N854" s="44"/>
      <c r="O854" s="44"/>
      <c r="P854" s="44"/>
      <c r="Q854" s="44"/>
      <c r="R854" s="44"/>
      <c r="S854" s="262">
        <f t="shared" si="171"/>
        <v>0</v>
      </c>
      <c r="T854" s="266" t="str">
        <f t="shared" si="172"/>
        <v>Economico</v>
      </c>
      <c r="U854">
        <f>VLOOKUP(T854,TABLAS!$J$4:$L$9,3,FALSE)</f>
        <v>1320</v>
      </c>
      <c r="V854">
        <f t="shared" si="181"/>
        <v>2026</v>
      </c>
      <c r="W854" t="str">
        <f>INICIO!$C$28</f>
        <v>2026</v>
      </c>
      <c r="X854" s="268">
        <f t="shared" si="173"/>
        <v>0</v>
      </c>
      <c r="Y854" s="269" t="str">
        <f>IF(X854&lt;TABLAS!$P$18,TABLAS!$Q$18,IF(X854&lt;TABLAS!$P$19,TABLAS!$Q$19,IF(X854&lt;TABLAS!$P$20,TABLAS!$Q$20,IF(X854&lt;TABLAS!$P$21,TABLAS!$Q$21,IF(X854&lt;TABLAS!$P$22,TABLAS!$Q$22,IF(X854&lt;TABLAS!$P$23,TABLAS!$Q$23,IF(X854&lt;TABLAS!$P$24,TABLAS!$Q$24,IF(X854&lt;TABLAS!$P$25,TABLAS!$Q$25,IF(X854&lt;TABLAS!$P$26,TABLAS!$Q$26,IF(X854&lt;TABLAS!$P$27,TABLAS!$Q$27,IF(X854&gt;=TABLAS!$O$28,TABLAS!$Q$28)))))))))))</f>
        <v>0 a 5</v>
      </c>
      <c r="Z854" s="262">
        <f>VLOOKUP(Y854,TABLAS!$J$18:$K$28,2,FALSE)</f>
        <v>1</v>
      </c>
      <c r="AA854" s="274" t="s">
        <v>262</v>
      </c>
      <c r="AB854" s="262">
        <f>VLOOKUP(AA854,TABLAS!$K$34:$L$39,2,FALSE)</f>
        <v>1</v>
      </c>
      <c r="AC854" s="262" t="str">
        <f>INICIO!$C$11</f>
        <v>ZONA 6</v>
      </c>
      <c r="AD854" s="263">
        <f>VLOOKUP(AC854,TABLAS!$V$18:$W$28,2,FALSE)</f>
        <v>1.1000000000000001</v>
      </c>
      <c r="AE854" s="44"/>
      <c r="AF854" s="44"/>
      <c r="AG854" s="279">
        <f t="shared" si="174"/>
        <v>0</v>
      </c>
      <c r="AH854" s="255">
        <f>IF($AG854&lt;TABLAS!$O$4,TABLAS!$P$4,IF($AG854&lt;TABLAS!$O$5,TABLAS!$P$5,IF($AG854&lt;TABLAS!$O$6,TABLAS!$P$6,IF($AG854&gt;TABLAS!$N$7,TABLAS!$P$7))))</f>
        <v>1</v>
      </c>
      <c r="AI854" s="255">
        <f>VLOOKUP($AH854,TABLAS!$P$4:$R$7,3,FALSE)</f>
        <v>3.4999999999999996E-3</v>
      </c>
      <c r="AJ854" s="255">
        <f>VLOOKUP($AH$3,TABLAS!$P$4:$R$7,2,FALSE)</f>
        <v>0</v>
      </c>
      <c r="AK854" s="280">
        <f t="shared" si="175"/>
        <v>-3.4999999999999996E-3</v>
      </c>
      <c r="AL854" s="44"/>
      <c r="AM854" s="44"/>
      <c r="AN854" s="281">
        <f t="shared" si="176"/>
        <v>0</v>
      </c>
      <c r="AO854" s="44"/>
      <c r="AP854" s="235">
        <f t="shared" si="177"/>
        <v>0</v>
      </c>
      <c r="AQ854" s="44"/>
      <c r="AR854" s="282">
        <f t="shared" si="178"/>
        <v>0</v>
      </c>
      <c r="AS854" s="283">
        <f t="shared" si="179"/>
        <v>0</v>
      </c>
      <c r="AT854" s="44"/>
      <c r="AU854" s="44"/>
      <c r="AV854" s="44"/>
      <c r="AW854" s="44"/>
      <c r="AX854" s="44"/>
      <c r="AY854" s="44"/>
      <c r="AZ854" s="44"/>
      <c r="BA854" s="44"/>
      <c r="BB854" s="44"/>
      <c r="BC854" s="44"/>
      <c r="BD854" s="44"/>
      <c r="BE854" s="44"/>
      <c r="BF854" s="44"/>
      <c r="BG854" s="44"/>
      <c r="BH854" s="44"/>
    </row>
    <row r="855" spans="1:60" ht="35.1" customHeight="1" thickBot="1" x14ac:dyDescent="0.45">
      <c r="A855" s="41">
        <f t="shared" si="180"/>
        <v>853</v>
      </c>
      <c r="B855" s="42">
        <f>Hoja2!B862</f>
        <v>0</v>
      </c>
      <c r="C855" s="14">
        <f>Hoja2!P862</f>
        <v>0</v>
      </c>
      <c r="D855" s="16">
        <f>Hoja2!C862</f>
        <v>0</v>
      </c>
      <c r="E855" s="15">
        <f>Hoja4!J862</f>
        <v>0</v>
      </c>
      <c r="F855" s="15">
        <f>Hoja4!N862</f>
        <v>0</v>
      </c>
      <c r="G855" s="15"/>
      <c r="H855" s="15">
        <f t="shared" si="169"/>
        <v>0</v>
      </c>
      <c r="I855" s="15">
        <f t="shared" si="170"/>
        <v>0</v>
      </c>
      <c r="J855" s="289" t="s">
        <v>209</v>
      </c>
      <c r="K855" s="44"/>
      <c r="L855" s="44"/>
      <c r="M855" s="44"/>
      <c r="N855" s="44"/>
      <c r="O855" s="44"/>
      <c r="P855" s="44"/>
      <c r="Q855" s="44"/>
      <c r="R855" s="44"/>
      <c r="S855" s="262">
        <f t="shared" si="171"/>
        <v>0</v>
      </c>
      <c r="T855" s="266" t="str">
        <f t="shared" si="172"/>
        <v>Economico</v>
      </c>
      <c r="U855">
        <f>VLOOKUP(T855,TABLAS!$J$4:$L$9,3,FALSE)</f>
        <v>1320</v>
      </c>
      <c r="V855">
        <f t="shared" si="181"/>
        <v>2026</v>
      </c>
      <c r="W855" t="str">
        <f>INICIO!$C$28</f>
        <v>2026</v>
      </c>
      <c r="X855" s="268">
        <f t="shared" si="173"/>
        <v>0</v>
      </c>
      <c r="Y855" s="269" t="str">
        <f>IF(X855&lt;TABLAS!$P$18,TABLAS!$Q$18,IF(X855&lt;TABLAS!$P$19,TABLAS!$Q$19,IF(X855&lt;TABLAS!$P$20,TABLAS!$Q$20,IF(X855&lt;TABLAS!$P$21,TABLAS!$Q$21,IF(X855&lt;TABLAS!$P$22,TABLAS!$Q$22,IF(X855&lt;TABLAS!$P$23,TABLAS!$Q$23,IF(X855&lt;TABLAS!$P$24,TABLAS!$Q$24,IF(X855&lt;TABLAS!$P$25,TABLAS!$Q$25,IF(X855&lt;TABLAS!$P$26,TABLAS!$Q$26,IF(X855&lt;TABLAS!$P$27,TABLAS!$Q$27,IF(X855&gt;=TABLAS!$O$28,TABLAS!$Q$28)))))))))))</f>
        <v>0 a 5</v>
      </c>
      <c r="Z855" s="262">
        <f>VLOOKUP(Y855,TABLAS!$J$18:$K$28,2,FALSE)</f>
        <v>1</v>
      </c>
      <c r="AA855" s="274" t="s">
        <v>262</v>
      </c>
      <c r="AB855" s="262">
        <f>VLOOKUP(AA855,TABLAS!$K$34:$L$39,2,FALSE)</f>
        <v>1</v>
      </c>
      <c r="AC855" s="262" t="str">
        <f>INICIO!$C$11</f>
        <v>ZONA 6</v>
      </c>
      <c r="AD855" s="263">
        <f>VLOOKUP(AC855,TABLAS!$V$18:$W$28,2,FALSE)</f>
        <v>1.1000000000000001</v>
      </c>
      <c r="AE855" s="44"/>
      <c r="AF855" s="44"/>
      <c r="AG855" s="279">
        <f t="shared" si="174"/>
        <v>0</v>
      </c>
      <c r="AH855" s="255">
        <f>IF($AG855&lt;TABLAS!$O$4,TABLAS!$P$4,IF($AG855&lt;TABLAS!$O$5,TABLAS!$P$5,IF($AG855&lt;TABLAS!$O$6,TABLAS!$P$6,IF($AG855&gt;TABLAS!$N$7,TABLAS!$P$7))))</f>
        <v>1</v>
      </c>
      <c r="AI855" s="255">
        <f>VLOOKUP($AH855,TABLAS!$P$4:$R$7,3,FALSE)</f>
        <v>3.4999999999999996E-3</v>
      </c>
      <c r="AJ855" s="255">
        <f>VLOOKUP($AH$3,TABLAS!$P$4:$R$7,2,FALSE)</f>
        <v>0</v>
      </c>
      <c r="AK855" s="280">
        <f t="shared" si="175"/>
        <v>-3.4999999999999996E-3</v>
      </c>
      <c r="AL855" s="44"/>
      <c r="AM855" s="44"/>
      <c r="AN855" s="281">
        <f t="shared" si="176"/>
        <v>0</v>
      </c>
      <c r="AO855" s="44"/>
      <c r="AP855" s="235">
        <f t="shared" si="177"/>
        <v>0</v>
      </c>
      <c r="AQ855" s="44"/>
      <c r="AR855" s="282">
        <f t="shared" si="178"/>
        <v>0</v>
      </c>
      <c r="AS855" s="283">
        <f t="shared" si="179"/>
        <v>0</v>
      </c>
      <c r="AT855" s="44"/>
      <c r="AU855" s="44"/>
      <c r="AV855" s="44"/>
      <c r="AW855" s="44"/>
      <c r="AX855" s="44"/>
      <c r="AY855" s="44"/>
      <c r="AZ855" s="44"/>
      <c r="BA855" s="44"/>
      <c r="BB855" s="44"/>
      <c r="BC855" s="44"/>
      <c r="BD855" s="44"/>
      <c r="BE855" s="44"/>
      <c r="BF855" s="44"/>
      <c r="BG855" s="44"/>
      <c r="BH855" s="44"/>
    </row>
    <row r="856" spans="1:60" ht="35.1" customHeight="1" thickBot="1" x14ac:dyDescent="0.45">
      <c r="A856" s="41">
        <f t="shared" si="180"/>
        <v>854</v>
      </c>
      <c r="B856" s="42">
        <f>Hoja2!B863</f>
        <v>0</v>
      </c>
      <c r="C856" s="14">
        <f>Hoja2!P863</f>
        <v>0</v>
      </c>
      <c r="D856" s="16">
        <f>Hoja2!C863</f>
        <v>0</v>
      </c>
      <c r="E856" s="15">
        <f>Hoja4!J863</f>
        <v>0</v>
      </c>
      <c r="F856" s="15">
        <f>Hoja4!N863</f>
        <v>0</v>
      </c>
      <c r="G856" s="15"/>
      <c r="H856" s="15">
        <f t="shared" si="169"/>
        <v>0</v>
      </c>
      <c r="I856" s="15">
        <f t="shared" si="170"/>
        <v>0</v>
      </c>
      <c r="J856" s="289" t="s">
        <v>209</v>
      </c>
      <c r="K856" s="44"/>
      <c r="L856" s="44"/>
      <c r="M856" s="44"/>
      <c r="N856" s="44"/>
      <c r="O856" s="44"/>
      <c r="P856" s="44"/>
      <c r="Q856" s="44"/>
      <c r="R856" s="44"/>
      <c r="S856" s="262">
        <f t="shared" si="171"/>
        <v>0</v>
      </c>
      <c r="T856" s="266" t="str">
        <f t="shared" si="172"/>
        <v>Economico</v>
      </c>
      <c r="U856">
        <f>VLOOKUP(T856,TABLAS!$J$4:$L$9,3,FALSE)</f>
        <v>1320</v>
      </c>
      <c r="V856">
        <f t="shared" si="181"/>
        <v>2026</v>
      </c>
      <c r="W856" t="str">
        <f>INICIO!$C$28</f>
        <v>2026</v>
      </c>
      <c r="X856" s="268">
        <f t="shared" si="173"/>
        <v>0</v>
      </c>
      <c r="Y856" s="269" t="str">
        <f>IF(X856&lt;TABLAS!$P$18,TABLAS!$Q$18,IF(X856&lt;TABLAS!$P$19,TABLAS!$Q$19,IF(X856&lt;TABLAS!$P$20,TABLAS!$Q$20,IF(X856&lt;TABLAS!$P$21,TABLAS!$Q$21,IF(X856&lt;TABLAS!$P$22,TABLAS!$Q$22,IF(X856&lt;TABLAS!$P$23,TABLAS!$Q$23,IF(X856&lt;TABLAS!$P$24,TABLAS!$Q$24,IF(X856&lt;TABLAS!$P$25,TABLAS!$Q$25,IF(X856&lt;TABLAS!$P$26,TABLAS!$Q$26,IF(X856&lt;TABLAS!$P$27,TABLAS!$Q$27,IF(X856&gt;=TABLAS!$O$28,TABLAS!$Q$28)))))))))))</f>
        <v>0 a 5</v>
      </c>
      <c r="Z856" s="262">
        <f>VLOOKUP(Y856,TABLAS!$J$18:$K$28,2,FALSE)</f>
        <v>1</v>
      </c>
      <c r="AA856" s="274" t="s">
        <v>262</v>
      </c>
      <c r="AB856" s="262">
        <f>VLOOKUP(AA856,TABLAS!$K$34:$L$39,2,FALSE)</f>
        <v>1</v>
      </c>
      <c r="AC856" s="262" t="str">
        <f>INICIO!$C$11</f>
        <v>ZONA 6</v>
      </c>
      <c r="AD856" s="263">
        <f>VLOOKUP(AC856,TABLAS!$V$18:$W$28,2,FALSE)</f>
        <v>1.1000000000000001</v>
      </c>
      <c r="AE856" s="44"/>
      <c r="AF856" s="44"/>
      <c r="AG856" s="279">
        <f t="shared" si="174"/>
        <v>0</v>
      </c>
      <c r="AH856" s="255">
        <f>IF($AG856&lt;TABLAS!$O$4,TABLAS!$P$4,IF($AG856&lt;TABLAS!$O$5,TABLAS!$P$5,IF($AG856&lt;TABLAS!$O$6,TABLAS!$P$6,IF($AG856&gt;TABLAS!$N$7,TABLAS!$P$7))))</f>
        <v>1</v>
      </c>
      <c r="AI856" s="255">
        <f>VLOOKUP($AH856,TABLAS!$P$4:$R$7,3,FALSE)</f>
        <v>3.4999999999999996E-3</v>
      </c>
      <c r="AJ856" s="255">
        <f>VLOOKUP($AH$3,TABLAS!$P$4:$R$7,2,FALSE)</f>
        <v>0</v>
      </c>
      <c r="AK856" s="280">
        <f t="shared" si="175"/>
        <v>-3.4999999999999996E-3</v>
      </c>
      <c r="AL856" s="44"/>
      <c r="AM856" s="44"/>
      <c r="AN856" s="281">
        <f t="shared" si="176"/>
        <v>0</v>
      </c>
      <c r="AO856" s="44"/>
      <c r="AP856" s="235">
        <f t="shared" si="177"/>
        <v>0</v>
      </c>
      <c r="AQ856" s="44"/>
      <c r="AR856" s="282">
        <f t="shared" si="178"/>
        <v>0</v>
      </c>
      <c r="AS856" s="283">
        <f t="shared" si="179"/>
        <v>0</v>
      </c>
      <c r="AT856" s="44"/>
      <c r="AU856" s="44"/>
      <c r="AV856" s="44"/>
      <c r="AW856" s="44"/>
      <c r="AX856" s="44"/>
      <c r="AY856" s="44"/>
      <c r="AZ856" s="44"/>
      <c r="BA856" s="44"/>
      <c r="BB856" s="44"/>
      <c r="BC856" s="44"/>
      <c r="BD856" s="44"/>
      <c r="BE856" s="44"/>
      <c r="BF856" s="44"/>
      <c r="BG856" s="44"/>
      <c r="BH856" s="44"/>
    </row>
    <row r="857" spans="1:60" ht="35.1" customHeight="1" thickBot="1" x14ac:dyDescent="0.45">
      <c r="A857" s="22">
        <f t="shared" si="180"/>
        <v>855</v>
      </c>
      <c r="B857" s="43">
        <f>Hoja2!B864</f>
        <v>0</v>
      </c>
      <c r="C857" s="38">
        <f>Hoja2!P864</f>
        <v>0</v>
      </c>
      <c r="D857" s="39">
        <f>Hoja2!C864</f>
        <v>0</v>
      </c>
      <c r="E857" s="40">
        <f>Hoja4!J864</f>
        <v>0</v>
      </c>
      <c r="F857" s="40">
        <f>Hoja4!N864</f>
        <v>0</v>
      </c>
      <c r="G857" s="40"/>
      <c r="H857" s="40">
        <f t="shared" si="169"/>
        <v>0</v>
      </c>
      <c r="I857" s="40">
        <f t="shared" si="170"/>
        <v>0</v>
      </c>
      <c r="J857" s="290" t="s">
        <v>209</v>
      </c>
      <c r="K857" s="44"/>
      <c r="L857" s="44"/>
      <c r="M857" s="44"/>
      <c r="N857" s="44"/>
      <c r="O857" s="44"/>
      <c r="P857" s="44"/>
      <c r="Q857" s="44"/>
      <c r="R857" s="44"/>
      <c r="S857" s="262">
        <f t="shared" si="171"/>
        <v>0</v>
      </c>
      <c r="T857" s="266" t="str">
        <f t="shared" si="172"/>
        <v>Economico</v>
      </c>
      <c r="U857">
        <f>VLOOKUP(T857,TABLAS!$J$4:$L$9,3,FALSE)</f>
        <v>1320</v>
      </c>
      <c r="V857">
        <f t="shared" si="181"/>
        <v>2026</v>
      </c>
      <c r="W857" t="str">
        <f>INICIO!$C$28</f>
        <v>2026</v>
      </c>
      <c r="X857" s="268">
        <f t="shared" si="173"/>
        <v>0</v>
      </c>
      <c r="Y857" s="269" t="str">
        <f>IF(X857&lt;TABLAS!$P$18,TABLAS!$Q$18,IF(X857&lt;TABLAS!$P$19,TABLAS!$Q$19,IF(X857&lt;TABLAS!$P$20,TABLAS!$Q$20,IF(X857&lt;TABLAS!$P$21,TABLAS!$Q$21,IF(X857&lt;TABLAS!$P$22,TABLAS!$Q$22,IF(X857&lt;TABLAS!$P$23,TABLAS!$Q$23,IF(X857&lt;TABLAS!$P$24,TABLAS!$Q$24,IF(X857&lt;TABLAS!$P$25,TABLAS!$Q$25,IF(X857&lt;TABLAS!$P$26,TABLAS!$Q$26,IF(X857&lt;TABLAS!$P$27,TABLAS!$Q$27,IF(X857&gt;=TABLAS!$O$28,TABLAS!$Q$28)))))))))))</f>
        <v>0 a 5</v>
      </c>
      <c r="Z857" s="262">
        <f>VLOOKUP(Y857,TABLAS!$J$18:$K$28,2,FALSE)</f>
        <v>1</v>
      </c>
      <c r="AA857" s="274" t="s">
        <v>262</v>
      </c>
      <c r="AB857" s="262">
        <f>VLOOKUP(AA857,TABLAS!$K$34:$L$39,2,FALSE)</f>
        <v>1</v>
      </c>
      <c r="AC857" s="262" t="str">
        <f>INICIO!$C$11</f>
        <v>ZONA 6</v>
      </c>
      <c r="AD857" s="263">
        <f>VLOOKUP(AC857,TABLAS!$V$18:$W$28,2,FALSE)</f>
        <v>1.1000000000000001</v>
      </c>
      <c r="AE857" s="44"/>
      <c r="AF857" s="44"/>
      <c r="AG857" s="279">
        <f t="shared" si="174"/>
        <v>0</v>
      </c>
      <c r="AH857" s="255">
        <f>IF($AG857&lt;TABLAS!$O$4,TABLAS!$P$4,IF($AG857&lt;TABLAS!$O$5,TABLAS!$P$5,IF($AG857&lt;TABLAS!$O$6,TABLAS!$P$6,IF($AG857&gt;TABLAS!$N$7,TABLAS!$P$7))))</f>
        <v>1</v>
      </c>
      <c r="AI857" s="255">
        <f>VLOOKUP($AH857,TABLAS!$P$4:$R$7,3,FALSE)</f>
        <v>3.4999999999999996E-3</v>
      </c>
      <c r="AJ857" s="255">
        <f>VLOOKUP($AH$3,TABLAS!$P$4:$R$7,2,FALSE)</f>
        <v>0</v>
      </c>
      <c r="AK857" s="280">
        <f t="shared" si="175"/>
        <v>-3.4999999999999996E-3</v>
      </c>
      <c r="AL857" s="44"/>
      <c r="AM857" s="44"/>
      <c r="AN857" s="281">
        <f t="shared" si="176"/>
        <v>0</v>
      </c>
      <c r="AO857" s="44"/>
      <c r="AP857" s="235">
        <f t="shared" si="177"/>
        <v>0</v>
      </c>
      <c r="AQ857" s="44"/>
      <c r="AR857" s="282">
        <f t="shared" si="178"/>
        <v>0</v>
      </c>
      <c r="AS857" s="283">
        <f t="shared" si="179"/>
        <v>0</v>
      </c>
      <c r="AT857" s="44"/>
      <c r="AU857" s="44"/>
      <c r="AV857" s="44"/>
      <c r="AW857" s="44"/>
      <c r="AX857" s="44"/>
      <c r="AY857" s="44"/>
      <c r="AZ857" s="44"/>
      <c r="BA857" s="44"/>
      <c r="BB857" s="44"/>
      <c r="BC857" s="44"/>
      <c r="BD857" s="44"/>
      <c r="BE857" s="44"/>
      <c r="BF857" s="44"/>
      <c r="BG857" s="44"/>
      <c r="BH857" s="44"/>
    </row>
    <row r="858" spans="1:60" ht="35.1" customHeight="1" thickBot="1" x14ac:dyDescent="0.45">
      <c r="A858" s="41">
        <f t="shared" si="180"/>
        <v>856</v>
      </c>
      <c r="B858" s="42">
        <f>Hoja2!B865</f>
        <v>0</v>
      </c>
      <c r="C858" s="14">
        <f>Hoja2!P865</f>
        <v>0</v>
      </c>
      <c r="D858" s="16">
        <f>Hoja2!C865</f>
        <v>0</v>
      </c>
      <c r="E858" s="15">
        <f>Hoja4!J865</f>
        <v>0</v>
      </c>
      <c r="F858" s="15">
        <f>Hoja4!N865</f>
        <v>0</v>
      </c>
      <c r="G858" s="15"/>
      <c r="H858" s="15">
        <f t="shared" si="169"/>
        <v>0</v>
      </c>
      <c r="I858" s="15">
        <f t="shared" si="170"/>
        <v>0</v>
      </c>
      <c r="J858" s="289" t="s">
        <v>209</v>
      </c>
      <c r="K858" s="44"/>
      <c r="L858" s="44"/>
      <c r="M858" s="44"/>
      <c r="N858" s="44"/>
      <c r="O858" s="44"/>
      <c r="P858" s="44"/>
      <c r="Q858" s="44"/>
      <c r="R858" s="44"/>
      <c r="S858" s="262">
        <f t="shared" si="171"/>
        <v>0</v>
      </c>
      <c r="T858" s="266" t="str">
        <f t="shared" si="172"/>
        <v>Economico</v>
      </c>
      <c r="U858">
        <f>VLOOKUP(T858,TABLAS!$J$4:$L$9,3,FALSE)</f>
        <v>1320</v>
      </c>
      <c r="V858">
        <f t="shared" si="181"/>
        <v>2026</v>
      </c>
      <c r="W858" t="str">
        <f>INICIO!$C$28</f>
        <v>2026</v>
      </c>
      <c r="X858" s="268">
        <f t="shared" si="173"/>
        <v>0</v>
      </c>
      <c r="Y858" s="269" t="str">
        <f>IF(X858&lt;TABLAS!$P$18,TABLAS!$Q$18,IF(X858&lt;TABLAS!$P$19,TABLAS!$Q$19,IF(X858&lt;TABLAS!$P$20,TABLAS!$Q$20,IF(X858&lt;TABLAS!$P$21,TABLAS!$Q$21,IF(X858&lt;TABLAS!$P$22,TABLAS!$Q$22,IF(X858&lt;TABLAS!$P$23,TABLAS!$Q$23,IF(X858&lt;TABLAS!$P$24,TABLAS!$Q$24,IF(X858&lt;TABLAS!$P$25,TABLAS!$Q$25,IF(X858&lt;TABLAS!$P$26,TABLAS!$Q$26,IF(X858&lt;TABLAS!$P$27,TABLAS!$Q$27,IF(X858&gt;=TABLAS!$O$28,TABLAS!$Q$28)))))))))))</f>
        <v>0 a 5</v>
      </c>
      <c r="Z858" s="262">
        <f>VLOOKUP(Y858,TABLAS!$J$18:$K$28,2,FALSE)</f>
        <v>1</v>
      </c>
      <c r="AA858" s="274" t="s">
        <v>262</v>
      </c>
      <c r="AB858" s="262">
        <f>VLOOKUP(AA858,TABLAS!$K$34:$L$39,2,FALSE)</f>
        <v>1</v>
      </c>
      <c r="AC858" s="262" t="str">
        <f>INICIO!$C$11</f>
        <v>ZONA 6</v>
      </c>
      <c r="AD858" s="263">
        <f>VLOOKUP(AC858,TABLAS!$V$18:$W$28,2,FALSE)</f>
        <v>1.1000000000000001</v>
      </c>
      <c r="AE858" s="44"/>
      <c r="AF858" s="44"/>
      <c r="AG858" s="279">
        <f t="shared" si="174"/>
        <v>0</v>
      </c>
      <c r="AH858" s="255">
        <f>IF($AG858&lt;TABLAS!$O$4,TABLAS!$P$4,IF($AG858&lt;TABLAS!$O$5,TABLAS!$P$5,IF($AG858&lt;TABLAS!$O$6,TABLAS!$P$6,IF($AG858&gt;TABLAS!$N$7,TABLAS!$P$7))))</f>
        <v>1</v>
      </c>
      <c r="AI858" s="255">
        <f>VLOOKUP($AH858,TABLAS!$P$4:$R$7,3,FALSE)</f>
        <v>3.4999999999999996E-3</v>
      </c>
      <c r="AJ858" s="255">
        <f>VLOOKUP($AH$3,TABLAS!$P$4:$R$7,2,FALSE)</f>
        <v>0</v>
      </c>
      <c r="AK858" s="280">
        <f t="shared" si="175"/>
        <v>-3.4999999999999996E-3</v>
      </c>
      <c r="AL858" s="44"/>
      <c r="AM858" s="44"/>
      <c r="AN858" s="281">
        <f t="shared" si="176"/>
        <v>0</v>
      </c>
      <c r="AO858" s="44"/>
      <c r="AP858" s="235">
        <f t="shared" si="177"/>
        <v>0</v>
      </c>
      <c r="AQ858" s="44"/>
      <c r="AR858" s="282">
        <f t="shared" si="178"/>
        <v>0</v>
      </c>
      <c r="AS858" s="283">
        <f t="shared" si="179"/>
        <v>0</v>
      </c>
      <c r="AT858" s="44"/>
      <c r="AU858" s="44"/>
      <c r="AV858" s="44"/>
      <c r="AW858" s="44"/>
      <c r="AX858" s="44"/>
      <c r="AY858" s="44"/>
      <c r="AZ858" s="44"/>
      <c r="BA858" s="44"/>
      <c r="BB858" s="44"/>
      <c r="BC858" s="44"/>
      <c r="BD858" s="44"/>
      <c r="BE858" s="44"/>
      <c r="BF858" s="44"/>
      <c r="BG858" s="44"/>
      <c r="BH858" s="44"/>
    </row>
    <row r="859" spans="1:60" ht="35.1" customHeight="1" thickBot="1" x14ac:dyDescent="0.45">
      <c r="A859" s="41">
        <f t="shared" si="180"/>
        <v>857</v>
      </c>
      <c r="B859" s="42">
        <f>Hoja2!B866</f>
        <v>0</v>
      </c>
      <c r="C859" s="14">
        <f>Hoja2!P866</f>
        <v>0</v>
      </c>
      <c r="D859" s="16">
        <f>Hoja2!C866</f>
        <v>0</v>
      </c>
      <c r="E859" s="15">
        <f>Hoja4!J866</f>
        <v>0</v>
      </c>
      <c r="F859" s="15">
        <f>Hoja4!N866</f>
        <v>0</v>
      </c>
      <c r="G859" s="15"/>
      <c r="H859" s="15">
        <f t="shared" si="169"/>
        <v>0</v>
      </c>
      <c r="I859" s="15">
        <f t="shared" si="170"/>
        <v>0</v>
      </c>
      <c r="J859" s="289" t="s">
        <v>209</v>
      </c>
      <c r="K859" s="44"/>
      <c r="L859" s="44"/>
      <c r="M859" s="44"/>
      <c r="N859" s="44"/>
      <c r="O859" s="44"/>
      <c r="P859" s="44"/>
      <c r="Q859" s="44"/>
      <c r="R859" s="44"/>
      <c r="S859" s="262">
        <f t="shared" si="171"/>
        <v>0</v>
      </c>
      <c r="T859" s="266" t="str">
        <f t="shared" si="172"/>
        <v>Economico</v>
      </c>
      <c r="U859">
        <f>VLOOKUP(T859,TABLAS!$J$4:$L$9,3,FALSE)</f>
        <v>1320</v>
      </c>
      <c r="V859">
        <f t="shared" si="181"/>
        <v>2026</v>
      </c>
      <c r="W859" t="str">
        <f>INICIO!$C$28</f>
        <v>2026</v>
      </c>
      <c r="X859" s="268">
        <f t="shared" si="173"/>
        <v>0</v>
      </c>
      <c r="Y859" s="269" t="str">
        <f>IF(X859&lt;TABLAS!$P$18,TABLAS!$Q$18,IF(X859&lt;TABLAS!$P$19,TABLAS!$Q$19,IF(X859&lt;TABLAS!$P$20,TABLAS!$Q$20,IF(X859&lt;TABLAS!$P$21,TABLAS!$Q$21,IF(X859&lt;TABLAS!$P$22,TABLAS!$Q$22,IF(X859&lt;TABLAS!$P$23,TABLAS!$Q$23,IF(X859&lt;TABLAS!$P$24,TABLAS!$Q$24,IF(X859&lt;TABLAS!$P$25,TABLAS!$Q$25,IF(X859&lt;TABLAS!$P$26,TABLAS!$Q$26,IF(X859&lt;TABLAS!$P$27,TABLAS!$Q$27,IF(X859&gt;=TABLAS!$O$28,TABLAS!$Q$28)))))))))))</f>
        <v>0 a 5</v>
      </c>
      <c r="Z859" s="262">
        <f>VLOOKUP(Y859,TABLAS!$J$18:$K$28,2,FALSE)</f>
        <v>1</v>
      </c>
      <c r="AA859" s="274" t="s">
        <v>262</v>
      </c>
      <c r="AB859" s="262">
        <f>VLOOKUP(AA859,TABLAS!$K$34:$L$39,2,FALSE)</f>
        <v>1</v>
      </c>
      <c r="AC859" s="262" t="str">
        <f>INICIO!$C$11</f>
        <v>ZONA 6</v>
      </c>
      <c r="AD859" s="263">
        <f>VLOOKUP(AC859,TABLAS!$V$18:$W$28,2,FALSE)</f>
        <v>1.1000000000000001</v>
      </c>
      <c r="AE859" s="44"/>
      <c r="AF859" s="44"/>
      <c r="AG859" s="279">
        <f t="shared" si="174"/>
        <v>0</v>
      </c>
      <c r="AH859" s="255">
        <f>IF($AG859&lt;TABLAS!$O$4,TABLAS!$P$4,IF($AG859&lt;TABLAS!$O$5,TABLAS!$P$5,IF($AG859&lt;TABLAS!$O$6,TABLAS!$P$6,IF($AG859&gt;TABLAS!$N$7,TABLAS!$P$7))))</f>
        <v>1</v>
      </c>
      <c r="AI859" s="255">
        <f>VLOOKUP($AH859,TABLAS!$P$4:$R$7,3,FALSE)</f>
        <v>3.4999999999999996E-3</v>
      </c>
      <c r="AJ859" s="255">
        <f>VLOOKUP($AH$3,TABLAS!$P$4:$R$7,2,FALSE)</f>
        <v>0</v>
      </c>
      <c r="AK859" s="280">
        <f t="shared" si="175"/>
        <v>-3.4999999999999996E-3</v>
      </c>
      <c r="AL859" s="44"/>
      <c r="AM859" s="44"/>
      <c r="AN859" s="281">
        <f t="shared" si="176"/>
        <v>0</v>
      </c>
      <c r="AO859" s="44"/>
      <c r="AP859" s="235">
        <f t="shared" si="177"/>
        <v>0</v>
      </c>
      <c r="AQ859" s="44"/>
      <c r="AR859" s="282">
        <f t="shared" si="178"/>
        <v>0</v>
      </c>
      <c r="AS859" s="283">
        <f t="shared" si="179"/>
        <v>0</v>
      </c>
      <c r="AT859" s="44"/>
      <c r="AU859" s="44"/>
      <c r="AV859" s="44"/>
      <c r="AW859" s="44"/>
      <c r="AX859" s="44"/>
      <c r="AY859" s="44"/>
      <c r="AZ859" s="44"/>
      <c r="BA859" s="44"/>
      <c r="BB859" s="44"/>
      <c r="BC859" s="44"/>
      <c r="BD859" s="44"/>
      <c r="BE859" s="44"/>
      <c r="BF859" s="44"/>
      <c r="BG859" s="44"/>
      <c r="BH859" s="44"/>
    </row>
    <row r="860" spans="1:60" ht="35.1" customHeight="1" thickBot="1" x14ac:dyDescent="0.45">
      <c r="A860" s="41">
        <f t="shared" si="180"/>
        <v>858</v>
      </c>
      <c r="B860" s="42">
        <f>Hoja2!B867</f>
        <v>0</v>
      </c>
      <c r="C860" s="14">
        <f>Hoja2!P867</f>
        <v>0</v>
      </c>
      <c r="D860" s="16">
        <f>Hoja2!C867</f>
        <v>0</v>
      </c>
      <c r="E860" s="15">
        <f>Hoja4!J867</f>
        <v>0</v>
      </c>
      <c r="F860" s="15">
        <f>Hoja4!N867</f>
        <v>0</v>
      </c>
      <c r="G860" s="15"/>
      <c r="H860" s="15">
        <f t="shared" si="169"/>
        <v>0</v>
      </c>
      <c r="I860" s="15">
        <f t="shared" si="170"/>
        <v>0</v>
      </c>
      <c r="J860" s="289" t="s">
        <v>209</v>
      </c>
      <c r="K860" s="44"/>
      <c r="L860" s="44"/>
      <c r="M860" s="44"/>
      <c r="N860" s="44"/>
      <c r="O860" s="44"/>
      <c r="P860" s="44"/>
      <c r="Q860" s="44"/>
      <c r="R860" s="44"/>
      <c r="S860" s="262">
        <f t="shared" si="171"/>
        <v>0</v>
      </c>
      <c r="T860" s="266" t="str">
        <f t="shared" si="172"/>
        <v>Economico</v>
      </c>
      <c r="U860">
        <f>VLOOKUP(T860,TABLAS!$J$4:$L$9,3,FALSE)</f>
        <v>1320</v>
      </c>
      <c r="V860">
        <f t="shared" si="181"/>
        <v>2026</v>
      </c>
      <c r="W860" t="str">
        <f>INICIO!$C$28</f>
        <v>2026</v>
      </c>
      <c r="X860" s="268">
        <f t="shared" si="173"/>
        <v>0</v>
      </c>
      <c r="Y860" s="269" t="str">
        <f>IF(X860&lt;TABLAS!$P$18,TABLAS!$Q$18,IF(X860&lt;TABLAS!$P$19,TABLAS!$Q$19,IF(X860&lt;TABLAS!$P$20,TABLAS!$Q$20,IF(X860&lt;TABLAS!$P$21,TABLAS!$Q$21,IF(X860&lt;TABLAS!$P$22,TABLAS!$Q$22,IF(X860&lt;TABLAS!$P$23,TABLAS!$Q$23,IF(X860&lt;TABLAS!$P$24,TABLAS!$Q$24,IF(X860&lt;TABLAS!$P$25,TABLAS!$Q$25,IF(X860&lt;TABLAS!$P$26,TABLAS!$Q$26,IF(X860&lt;TABLAS!$P$27,TABLAS!$Q$27,IF(X860&gt;=TABLAS!$O$28,TABLAS!$Q$28)))))))))))</f>
        <v>0 a 5</v>
      </c>
      <c r="Z860" s="262">
        <f>VLOOKUP(Y860,TABLAS!$J$18:$K$28,2,FALSE)</f>
        <v>1</v>
      </c>
      <c r="AA860" s="274" t="s">
        <v>262</v>
      </c>
      <c r="AB860" s="262">
        <f>VLOOKUP(AA860,TABLAS!$K$34:$L$39,2,FALSE)</f>
        <v>1</v>
      </c>
      <c r="AC860" s="262" t="str">
        <f>INICIO!$C$11</f>
        <v>ZONA 6</v>
      </c>
      <c r="AD860" s="263">
        <f>VLOOKUP(AC860,TABLAS!$V$18:$W$28,2,FALSE)</f>
        <v>1.1000000000000001</v>
      </c>
      <c r="AE860" s="44"/>
      <c r="AF860" s="44"/>
      <c r="AG860" s="279">
        <f t="shared" si="174"/>
        <v>0</v>
      </c>
      <c r="AH860" s="255">
        <f>IF($AG860&lt;TABLAS!$O$4,TABLAS!$P$4,IF($AG860&lt;TABLAS!$O$5,TABLAS!$P$5,IF($AG860&lt;TABLAS!$O$6,TABLAS!$P$6,IF($AG860&gt;TABLAS!$N$7,TABLAS!$P$7))))</f>
        <v>1</v>
      </c>
      <c r="AI860" s="255">
        <f>VLOOKUP($AH860,TABLAS!$P$4:$R$7,3,FALSE)</f>
        <v>3.4999999999999996E-3</v>
      </c>
      <c r="AJ860" s="255">
        <f>VLOOKUP($AH$3,TABLAS!$P$4:$R$7,2,FALSE)</f>
        <v>0</v>
      </c>
      <c r="AK860" s="280">
        <f t="shared" si="175"/>
        <v>-3.4999999999999996E-3</v>
      </c>
      <c r="AL860" s="44"/>
      <c r="AM860" s="44"/>
      <c r="AN860" s="281">
        <f t="shared" si="176"/>
        <v>0</v>
      </c>
      <c r="AO860" s="44"/>
      <c r="AP860" s="235">
        <f t="shared" si="177"/>
        <v>0</v>
      </c>
      <c r="AQ860" s="44"/>
      <c r="AR860" s="282">
        <f t="shared" si="178"/>
        <v>0</v>
      </c>
      <c r="AS860" s="283">
        <f t="shared" si="179"/>
        <v>0</v>
      </c>
      <c r="AT860" s="44"/>
      <c r="AU860" s="44"/>
      <c r="AV860" s="44"/>
      <c r="AW860" s="44"/>
      <c r="AX860" s="44"/>
      <c r="AY860" s="44"/>
      <c r="AZ860" s="44"/>
      <c r="BA860" s="44"/>
      <c r="BB860" s="44"/>
      <c r="BC860" s="44"/>
      <c r="BD860" s="44"/>
      <c r="BE860" s="44"/>
      <c r="BF860" s="44"/>
      <c r="BG860" s="44"/>
      <c r="BH860" s="44"/>
    </row>
    <row r="861" spans="1:60" ht="35.1" customHeight="1" thickBot="1" x14ac:dyDescent="0.45">
      <c r="A861" s="41">
        <f t="shared" si="180"/>
        <v>859</v>
      </c>
      <c r="B861" s="42">
        <f>Hoja2!B868</f>
        <v>0</v>
      </c>
      <c r="C861" s="14">
        <f>Hoja2!P868</f>
        <v>0</v>
      </c>
      <c r="D861" s="16">
        <f>Hoja2!C868</f>
        <v>0</v>
      </c>
      <c r="E861" s="15">
        <f>Hoja4!J868</f>
        <v>0</v>
      </c>
      <c r="F861" s="15">
        <f>Hoja4!N868</f>
        <v>0</v>
      </c>
      <c r="G861" s="15"/>
      <c r="H861" s="15">
        <f t="shared" si="169"/>
        <v>0</v>
      </c>
      <c r="I861" s="15">
        <f t="shared" si="170"/>
        <v>0</v>
      </c>
      <c r="J861" s="289" t="s">
        <v>209</v>
      </c>
      <c r="K861" s="44"/>
      <c r="L861" s="44"/>
      <c r="M861" s="44"/>
      <c r="N861" s="44"/>
      <c r="O861" s="44"/>
      <c r="P861" s="44"/>
      <c r="Q861" s="44"/>
      <c r="R861" s="44"/>
      <c r="S861" s="262">
        <f t="shared" si="171"/>
        <v>0</v>
      </c>
      <c r="T861" s="266" t="str">
        <f t="shared" si="172"/>
        <v>Economico</v>
      </c>
      <c r="U861">
        <f>VLOOKUP(T861,TABLAS!$J$4:$L$9,3,FALSE)</f>
        <v>1320</v>
      </c>
      <c r="V861">
        <f t="shared" si="181"/>
        <v>2026</v>
      </c>
      <c r="W861" t="str">
        <f>INICIO!$C$28</f>
        <v>2026</v>
      </c>
      <c r="X861" s="268">
        <f t="shared" si="173"/>
        <v>0</v>
      </c>
      <c r="Y861" s="269" t="str">
        <f>IF(X861&lt;TABLAS!$P$18,TABLAS!$Q$18,IF(X861&lt;TABLAS!$P$19,TABLAS!$Q$19,IF(X861&lt;TABLAS!$P$20,TABLAS!$Q$20,IF(X861&lt;TABLAS!$P$21,TABLAS!$Q$21,IF(X861&lt;TABLAS!$P$22,TABLAS!$Q$22,IF(X861&lt;TABLAS!$P$23,TABLAS!$Q$23,IF(X861&lt;TABLAS!$P$24,TABLAS!$Q$24,IF(X861&lt;TABLAS!$P$25,TABLAS!$Q$25,IF(X861&lt;TABLAS!$P$26,TABLAS!$Q$26,IF(X861&lt;TABLAS!$P$27,TABLAS!$Q$27,IF(X861&gt;=TABLAS!$O$28,TABLAS!$Q$28)))))))))))</f>
        <v>0 a 5</v>
      </c>
      <c r="Z861" s="262">
        <f>VLOOKUP(Y861,TABLAS!$J$18:$K$28,2,FALSE)</f>
        <v>1</v>
      </c>
      <c r="AA861" s="274" t="s">
        <v>262</v>
      </c>
      <c r="AB861" s="262">
        <f>VLOOKUP(AA861,TABLAS!$K$34:$L$39,2,FALSE)</f>
        <v>1</v>
      </c>
      <c r="AC861" s="262" t="str">
        <f>INICIO!$C$11</f>
        <v>ZONA 6</v>
      </c>
      <c r="AD861" s="263">
        <f>VLOOKUP(AC861,TABLAS!$V$18:$W$28,2,FALSE)</f>
        <v>1.1000000000000001</v>
      </c>
      <c r="AE861" s="44"/>
      <c r="AF861" s="44"/>
      <c r="AG861" s="279">
        <f t="shared" si="174"/>
        <v>0</v>
      </c>
      <c r="AH861" s="255">
        <f>IF($AG861&lt;TABLAS!$O$4,TABLAS!$P$4,IF($AG861&lt;TABLAS!$O$5,TABLAS!$P$5,IF($AG861&lt;TABLAS!$O$6,TABLAS!$P$6,IF($AG861&gt;TABLAS!$N$7,TABLAS!$P$7))))</f>
        <v>1</v>
      </c>
      <c r="AI861" s="255">
        <f>VLOOKUP($AH861,TABLAS!$P$4:$R$7,3,FALSE)</f>
        <v>3.4999999999999996E-3</v>
      </c>
      <c r="AJ861" s="255">
        <f>VLOOKUP($AH$3,TABLAS!$P$4:$R$7,2,FALSE)</f>
        <v>0</v>
      </c>
      <c r="AK861" s="280">
        <f t="shared" si="175"/>
        <v>-3.4999999999999996E-3</v>
      </c>
      <c r="AL861" s="44"/>
      <c r="AM861" s="44"/>
      <c r="AN861" s="281">
        <f t="shared" si="176"/>
        <v>0</v>
      </c>
      <c r="AO861" s="44"/>
      <c r="AP861" s="235">
        <f t="shared" si="177"/>
        <v>0</v>
      </c>
      <c r="AQ861" s="44"/>
      <c r="AR861" s="282">
        <f t="shared" si="178"/>
        <v>0</v>
      </c>
      <c r="AS861" s="283">
        <f t="shared" si="179"/>
        <v>0</v>
      </c>
      <c r="AT861" s="44"/>
      <c r="AU861" s="44"/>
      <c r="AV861" s="44"/>
      <c r="AW861" s="44"/>
      <c r="AX861" s="44"/>
      <c r="AY861" s="44"/>
      <c r="AZ861" s="44"/>
      <c r="BA861" s="44"/>
      <c r="BB861" s="44"/>
      <c r="BC861" s="44"/>
      <c r="BD861" s="44"/>
      <c r="BE861" s="44"/>
      <c r="BF861" s="44"/>
      <c r="BG861" s="44"/>
      <c r="BH861" s="44"/>
    </row>
    <row r="862" spans="1:60" ht="35.1" customHeight="1" thickBot="1" x14ac:dyDescent="0.45">
      <c r="A862" s="22">
        <f t="shared" si="180"/>
        <v>860</v>
      </c>
      <c r="B862" s="43">
        <f>Hoja2!B869</f>
        <v>0</v>
      </c>
      <c r="C862" s="38">
        <f>Hoja2!P869</f>
        <v>0</v>
      </c>
      <c r="D862" s="39">
        <f>Hoja2!C869</f>
        <v>0</v>
      </c>
      <c r="E862" s="40">
        <f>Hoja4!J869</f>
        <v>0</v>
      </c>
      <c r="F862" s="40">
        <f>Hoja4!N869</f>
        <v>0</v>
      </c>
      <c r="G862" s="40"/>
      <c r="H862" s="40">
        <f t="shared" si="169"/>
        <v>0</v>
      </c>
      <c r="I862" s="40">
        <f t="shared" si="170"/>
        <v>0</v>
      </c>
      <c r="J862" s="290" t="s">
        <v>209</v>
      </c>
      <c r="K862" s="44"/>
      <c r="L862" s="44"/>
      <c r="M862" s="44"/>
      <c r="N862" s="44"/>
      <c r="O862" s="44"/>
      <c r="P862" s="44"/>
      <c r="Q862" s="44"/>
      <c r="R862" s="44"/>
      <c r="S862" s="262">
        <f t="shared" si="171"/>
        <v>0</v>
      </c>
      <c r="T862" s="266" t="str">
        <f t="shared" si="172"/>
        <v>Economico</v>
      </c>
      <c r="U862">
        <f>VLOOKUP(T862,TABLAS!$J$4:$L$9,3,FALSE)</f>
        <v>1320</v>
      </c>
      <c r="V862">
        <f t="shared" si="181"/>
        <v>2026</v>
      </c>
      <c r="W862" t="str">
        <f>INICIO!$C$28</f>
        <v>2026</v>
      </c>
      <c r="X862" s="268">
        <f t="shared" si="173"/>
        <v>0</v>
      </c>
      <c r="Y862" s="269" t="str">
        <f>IF(X862&lt;TABLAS!$P$18,TABLAS!$Q$18,IF(X862&lt;TABLAS!$P$19,TABLAS!$Q$19,IF(X862&lt;TABLAS!$P$20,TABLAS!$Q$20,IF(X862&lt;TABLAS!$P$21,TABLAS!$Q$21,IF(X862&lt;TABLAS!$P$22,TABLAS!$Q$22,IF(X862&lt;TABLAS!$P$23,TABLAS!$Q$23,IF(X862&lt;TABLAS!$P$24,TABLAS!$Q$24,IF(X862&lt;TABLAS!$P$25,TABLAS!$Q$25,IF(X862&lt;TABLAS!$P$26,TABLAS!$Q$26,IF(X862&lt;TABLAS!$P$27,TABLAS!$Q$27,IF(X862&gt;=TABLAS!$O$28,TABLAS!$Q$28)))))))))))</f>
        <v>0 a 5</v>
      </c>
      <c r="Z862" s="262">
        <f>VLOOKUP(Y862,TABLAS!$J$18:$K$28,2,FALSE)</f>
        <v>1</v>
      </c>
      <c r="AA862" s="274" t="s">
        <v>262</v>
      </c>
      <c r="AB862" s="262">
        <f>VLOOKUP(AA862,TABLAS!$K$34:$L$39,2,FALSE)</f>
        <v>1</v>
      </c>
      <c r="AC862" s="262" t="str">
        <f>INICIO!$C$11</f>
        <v>ZONA 6</v>
      </c>
      <c r="AD862" s="263">
        <f>VLOOKUP(AC862,TABLAS!$V$18:$W$28,2,FALSE)</f>
        <v>1.1000000000000001</v>
      </c>
      <c r="AE862" s="44"/>
      <c r="AF862" s="44"/>
      <c r="AG862" s="279">
        <f t="shared" si="174"/>
        <v>0</v>
      </c>
      <c r="AH862" s="255">
        <f>IF($AG862&lt;TABLAS!$O$4,TABLAS!$P$4,IF($AG862&lt;TABLAS!$O$5,TABLAS!$P$5,IF($AG862&lt;TABLAS!$O$6,TABLAS!$P$6,IF($AG862&gt;TABLAS!$N$7,TABLAS!$P$7))))</f>
        <v>1</v>
      </c>
      <c r="AI862" s="255">
        <f>VLOOKUP($AH862,TABLAS!$P$4:$R$7,3,FALSE)</f>
        <v>3.4999999999999996E-3</v>
      </c>
      <c r="AJ862" s="255">
        <f>VLOOKUP($AH$3,TABLAS!$P$4:$R$7,2,FALSE)</f>
        <v>0</v>
      </c>
      <c r="AK862" s="280">
        <f t="shared" si="175"/>
        <v>-3.4999999999999996E-3</v>
      </c>
      <c r="AL862" s="44"/>
      <c r="AM862" s="44"/>
      <c r="AN862" s="281">
        <f t="shared" si="176"/>
        <v>0</v>
      </c>
      <c r="AO862" s="44"/>
      <c r="AP862" s="235">
        <f t="shared" si="177"/>
        <v>0</v>
      </c>
      <c r="AQ862" s="44"/>
      <c r="AR862" s="282">
        <f t="shared" si="178"/>
        <v>0</v>
      </c>
      <c r="AS862" s="283">
        <f t="shared" si="179"/>
        <v>0</v>
      </c>
      <c r="AT862" s="44"/>
      <c r="AU862" s="44"/>
      <c r="AV862" s="44"/>
      <c r="AW862" s="44"/>
      <c r="AX862" s="44"/>
      <c r="AY862" s="44"/>
      <c r="AZ862" s="44"/>
      <c r="BA862" s="44"/>
      <c r="BB862" s="44"/>
      <c r="BC862" s="44"/>
      <c r="BD862" s="44"/>
      <c r="BE862" s="44"/>
      <c r="BF862" s="44"/>
      <c r="BG862" s="44"/>
      <c r="BH862" s="44"/>
    </row>
    <row r="863" spans="1:60" ht="35.1" customHeight="1" thickBot="1" x14ac:dyDescent="0.45">
      <c r="A863" s="41">
        <f t="shared" si="180"/>
        <v>861</v>
      </c>
      <c r="B863" s="42">
        <f>Hoja2!B870</f>
        <v>0</v>
      </c>
      <c r="C863" s="14">
        <f>Hoja2!P870</f>
        <v>0</v>
      </c>
      <c r="D863" s="16">
        <f>Hoja2!C870</f>
        <v>0</v>
      </c>
      <c r="E863" s="15">
        <f>Hoja4!J870</f>
        <v>0</v>
      </c>
      <c r="F863" s="15">
        <f>Hoja4!N870</f>
        <v>0</v>
      </c>
      <c r="G863" s="15"/>
      <c r="H863" s="15">
        <f t="shared" si="169"/>
        <v>0</v>
      </c>
      <c r="I863" s="15">
        <f t="shared" si="170"/>
        <v>0</v>
      </c>
      <c r="J863" s="289" t="s">
        <v>209</v>
      </c>
      <c r="K863" s="44"/>
      <c r="L863" s="44"/>
      <c r="M863" s="44"/>
      <c r="N863" s="44"/>
      <c r="O863" s="44"/>
      <c r="P863" s="44"/>
      <c r="Q863" s="44"/>
      <c r="R863" s="44"/>
      <c r="S863" s="262">
        <f t="shared" si="171"/>
        <v>0</v>
      </c>
      <c r="T863" s="266" t="str">
        <f t="shared" si="172"/>
        <v>Economico</v>
      </c>
      <c r="U863">
        <f>VLOOKUP(T863,TABLAS!$J$4:$L$9,3,FALSE)</f>
        <v>1320</v>
      </c>
      <c r="V863">
        <f t="shared" si="181"/>
        <v>2026</v>
      </c>
      <c r="W863" t="str">
        <f>INICIO!$C$28</f>
        <v>2026</v>
      </c>
      <c r="X863" s="268">
        <f t="shared" si="173"/>
        <v>0</v>
      </c>
      <c r="Y863" s="269" t="str">
        <f>IF(X863&lt;TABLAS!$P$18,TABLAS!$Q$18,IF(X863&lt;TABLAS!$P$19,TABLAS!$Q$19,IF(X863&lt;TABLAS!$P$20,TABLAS!$Q$20,IF(X863&lt;TABLAS!$P$21,TABLAS!$Q$21,IF(X863&lt;TABLAS!$P$22,TABLAS!$Q$22,IF(X863&lt;TABLAS!$P$23,TABLAS!$Q$23,IF(X863&lt;TABLAS!$P$24,TABLAS!$Q$24,IF(X863&lt;TABLAS!$P$25,TABLAS!$Q$25,IF(X863&lt;TABLAS!$P$26,TABLAS!$Q$26,IF(X863&lt;TABLAS!$P$27,TABLAS!$Q$27,IF(X863&gt;=TABLAS!$O$28,TABLAS!$Q$28)))))))))))</f>
        <v>0 a 5</v>
      </c>
      <c r="Z863" s="262">
        <f>VLOOKUP(Y863,TABLAS!$J$18:$K$28,2,FALSE)</f>
        <v>1</v>
      </c>
      <c r="AA863" s="274" t="s">
        <v>262</v>
      </c>
      <c r="AB863" s="262">
        <f>VLOOKUP(AA863,TABLAS!$K$34:$L$39,2,FALSE)</f>
        <v>1</v>
      </c>
      <c r="AC863" s="262" t="str">
        <f>INICIO!$C$11</f>
        <v>ZONA 6</v>
      </c>
      <c r="AD863" s="263">
        <f>VLOOKUP(AC863,TABLAS!$V$18:$W$28,2,FALSE)</f>
        <v>1.1000000000000001</v>
      </c>
      <c r="AE863" s="44"/>
      <c r="AF863" s="44"/>
      <c r="AG863" s="279">
        <f t="shared" si="174"/>
        <v>0</v>
      </c>
      <c r="AH863" s="255">
        <f>IF($AG863&lt;TABLAS!$O$4,TABLAS!$P$4,IF($AG863&lt;TABLAS!$O$5,TABLAS!$P$5,IF($AG863&lt;TABLAS!$O$6,TABLAS!$P$6,IF($AG863&gt;TABLAS!$N$7,TABLAS!$P$7))))</f>
        <v>1</v>
      </c>
      <c r="AI863" s="255">
        <f>VLOOKUP($AH863,TABLAS!$P$4:$R$7,3,FALSE)</f>
        <v>3.4999999999999996E-3</v>
      </c>
      <c r="AJ863" s="255">
        <f>VLOOKUP($AH$3,TABLAS!$P$4:$R$7,2,FALSE)</f>
        <v>0</v>
      </c>
      <c r="AK863" s="280">
        <f t="shared" si="175"/>
        <v>-3.4999999999999996E-3</v>
      </c>
      <c r="AL863" s="44"/>
      <c r="AM863" s="44"/>
      <c r="AN863" s="281">
        <f t="shared" si="176"/>
        <v>0</v>
      </c>
      <c r="AO863" s="44"/>
      <c r="AP863" s="235">
        <f t="shared" si="177"/>
        <v>0</v>
      </c>
      <c r="AQ863" s="44"/>
      <c r="AR863" s="282">
        <f t="shared" si="178"/>
        <v>0</v>
      </c>
      <c r="AS863" s="283">
        <f t="shared" si="179"/>
        <v>0</v>
      </c>
      <c r="AT863" s="44"/>
      <c r="AU863" s="44"/>
      <c r="AV863" s="44"/>
      <c r="AW863" s="44"/>
      <c r="AX863" s="44"/>
      <c r="AY863" s="44"/>
      <c r="AZ863" s="44"/>
      <c r="BA863" s="44"/>
      <c r="BB863" s="44"/>
      <c r="BC863" s="44"/>
      <c r="BD863" s="44"/>
      <c r="BE863" s="44"/>
      <c r="BF863" s="44"/>
      <c r="BG863" s="44"/>
      <c r="BH863" s="44"/>
    </row>
    <row r="864" spans="1:60" ht="35.1" customHeight="1" thickBot="1" x14ac:dyDescent="0.45">
      <c r="A864" s="41">
        <f t="shared" si="180"/>
        <v>862</v>
      </c>
      <c r="B864" s="42">
        <f>Hoja2!B871</f>
        <v>0</v>
      </c>
      <c r="C864" s="14">
        <f>Hoja2!P871</f>
        <v>0</v>
      </c>
      <c r="D864" s="16">
        <f>Hoja2!C871</f>
        <v>0</v>
      </c>
      <c r="E864" s="15">
        <f>Hoja4!J871</f>
        <v>0</v>
      </c>
      <c r="F864" s="15">
        <f>Hoja4!N871</f>
        <v>0</v>
      </c>
      <c r="G864" s="15"/>
      <c r="H864" s="15">
        <f t="shared" si="169"/>
        <v>0</v>
      </c>
      <c r="I864" s="15">
        <f t="shared" si="170"/>
        <v>0</v>
      </c>
      <c r="J864" s="289" t="s">
        <v>209</v>
      </c>
      <c r="K864" s="44"/>
      <c r="L864" s="44"/>
      <c r="M864" s="44"/>
      <c r="N864" s="44"/>
      <c r="O864" s="44"/>
      <c r="P864" s="44"/>
      <c r="Q864" s="44"/>
      <c r="R864" s="44"/>
      <c r="S864" s="262">
        <f t="shared" si="171"/>
        <v>0</v>
      </c>
      <c r="T864" s="266" t="str">
        <f t="shared" si="172"/>
        <v>Economico</v>
      </c>
      <c r="U864">
        <f>VLOOKUP(T864,TABLAS!$J$4:$L$9,3,FALSE)</f>
        <v>1320</v>
      </c>
      <c r="V864">
        <f t="shared" si="181"/>
        <v>2026</v>
      </c>
      <c r="W864" t="str">
        <f>INICIO!$C$28</f>
        <v>2026</v>
      </c>
      <c r="X864" s="268">
        <f t="shared" si="173"/>
        <v>0</v>
      </c>
      <c r="Y864" s="269" t="str">
        <f>IF(X864&lt;TABLAS!$P$18,TABLAS!$Q$18,IF(X864&lt;TABLAS!$P$19,TABLAS!$Q$19,IF(X864&lt;TABLAS!$P$20,TABLAS!$Q$20,IF(X864&lt;TABLAS!$P$21,TABLAS!$Q$21,IF(X864&lt;TABLAS!$P$22,TABLAS!$Q$22,IF(X864&lt;TABLAS!$P$23,TABLAS!$Q$23,IF(X864&lt;TABLAS!$P$24,TABLAS!$Q$24,IF(X864&lt;TABLAS!$P$25,TABLAS!$Q$25,IF(X864&lt;TABLAS!$P$26,TABLAS!$Q$26,IF(X864&lt;TABLAS!$P$27,TABLAS!$Q$27,IF(X864&gt;=TABLAS!$O$28,TABLAS!$Q$28)))))))))))</f>
        <v>0 a 5</v>
      </c>
      <c r="Z864" s="262">
        <f>VLOOKUP(Y864,TABLAS!$J$18:$K$28,2,FALSE)</f>
        <v>1</v>
      </c>
      <c r="AA864" s="274" t="s">
        <v>262</v>
      </c>
      <c r="AB864" s="262">
        <f>VLOOKUP(AA864,TABLAS!$K$34:$L$39,2,FALSE)</f>
        <v>1</v>
      </c>
      <c r="AC864" s="262" t="str">
        <f>INICIO!$C$11</f>
        <v>ZONA 6</v>
      </c>
      <c r="AD864" s="263">
        <f>VLOOKUP(AC864,TABLAS!$V$18:$W$28,2,FALSE)</f>
        <v>1.1000000000000001</v>
      </c>
      <c r="AE864" s="44"/>
      <c r="AF864" s="44"/>
      <c r="AG864" s="279">
        <f t="shared" si="174"/>
        <v>0</v>
      </c>
      <c r="AH864" s="255">
        <f>IF($AG864&lt;TABLAS!$O$4,TABLAS!$P$4,IF($AG864&lt;TABLAS!$O$5,TABLAS!$P$5,IF($AG864&lt;TABLAS!$O$6,TABLAS!$P$6,IF($AG864&gt;TABLAS!$N$7,TABLAS!$P$7))))</f>
        <v>1</v>
      </c>
      <c r="AI864" s="255">
        <f>VLOOKUP($AH864,TABLAS!$P$4:$R$7,3,FALSE)</f>
        <v>3.4999999999999996E-3</v>
      </c>
      <c r="AJ864" s="255">
        <f>VLOOKUP($AH$3,TABLAS!$P$4:$R$7,2,FALSE)</f>
        <v>0</v>
      </c>
      <c r="AK864" s="280">
        <f t="shared" si="175"/>
        <v>-3.4999999999999996E-3</v>
      </c>
      <c r="AL864" s="44"/>
      <c r="AM864" s="44"/>
      <c r="AN864" s="281">
        <f t="shared" si="176"/>
        <v>0</v>
      </c>
      <c r="AO864" s="44"/>
      <c r="AP864" s="235">
        <f t="shared" si="177"/>
        <v>0</v>
      </c>
      <c r="AQ864" s="44"/>
      <c r="AR864" s="282">
        <f t="shared" si="178"/>
        <v>0</v>
      </c>
      <c r="AS864" s="283">
        <f t="shared" si="179"/>
        <v>0</v>
      </c>
      <c r="AT864" s="44"/>
      <c r="AU864" s="44"/>
      <c r="AV864" s="44"/>
      <c r="AW864" s="44"/>
      <c r="AX864" s="44"/>
      <c r="AY864" s="44"/>
      <c r="AZ864" s="44"/>
      <c r="BA864" s="44"/>
      <c r="BB864" s="44"/>
      <c r="BC864" s="44"/>
      <c r="BD864" s="44"/>
      <c r="BE864" s="44"/>
      <c r="BF864" s="44"/>
      <c r="BG864" s="44"/>
      <c r="BH864" s="44"/>
    </row>
    <row r="865" spans="1:60" ht="35.1" customHeight="1" thickBot="1" x14ac:dyDescent="0.45">
      <c r="A865" s="41">
        <f t="shared" si="180"/>
        <v>863</v>
      </c>
      <c r="B865" s="42">
        <f>Hoja2!B872</f>
        <v>0</v>
      </c>
      <c r="C865" s="14">
        <f>Hoja2!P872</f>
        <v>0</v>
      </c>
      <c r="D865" s="16">
        <f>Hoja2!C872</f>
        <v>0</v>
      </c>
      <c r="E865" s="15">
        <f>Hoja4!J872</f>
        <v>0</v>
      </c>
      <c r="F865" s="15">
        <f>Hoja4!N872</f>
        <v>0</v>
      </c>
      <c r="G865" s="15"/>
      <c r="H865" s="15">
        <f t="shared" si="169"/>
        <v>0</v>
      </c>
      <c r="I865" s="15">
        <f t="shared" si="170"/>
        <v>0</v>
      </c>
      <c r="J865" s="289" t="s">
        <v>209</v>
      </c>
      <c r="K865" s="44"/>
      <c r="L865" s="44"/>
      <c r="M865" s="44"/>
      <c r="N865" s="44"/>
      <c r="O865" s="44"/>
      <c r="P865" s="44"/>
      <c r="Q865" s="44"/>
      <c r="R865" s="44"/>
      <c r="S865" s="262">
        <f t="shared" si="171"/>
        <v>0</v>
      </c>
      <c r="T865" s="266" t="str">
        <f t="shared" si="172"/>
        <v>Economico</v>
      </c>
      <c r="U865">
        <f>VLOOKUP(T865,TABLAS!$J$4:$L$9,3,FALSE)</f>
        <v>1320</v>
      </c>
      <c r="V865">
        <f t="shared" si="181"/>
        <v>2026</v>
      </c>
      <c r="W865" t="str">
        <f>INICIO!$C$28</f>
        <v>2026</v>
      </c>
      <c r="X865" s="268">
        <f t="shared" si="173"/>
        <v>0</v>
      </c>
      <c r="Y865" s="269" t="str">
        <f>IF(X865&lt;TABLAS!$P$18,TABLAS!$Q$18,IF(X865&lt;TABLAS!$P$19,TABLAS!$Q$19,IF(X865&lt;TABLAS!$P$20,TABLAS!$Q$20,IF(X865&lt;TABLAS!$P$21,TABLAS!$Q$21,IF(X865&lt;TABLAS!$P$22,TABLAS!$Q$22,IF(X865&lt;TABLAS!$P$23,TABLAS!$Q$23,IF(X865&lt;TABLAS!$P$24,TABLAS!$Q$24,IF(X865&lt;TABLAS!$P$25,TABLAS!$Q$25,IF(X865&lt;TABLAS!$P$26,TABLAS!$Q$26,IF(X865&lt;TABLAS!$P$27,TABLAS!$Q$27,IF(X865&gt;=TABLAS!$O$28,TABLAS!$Q$28)))))))))))</f>
        <v>0 a 5</v>
      </c>
      <c r="Z865" s="262">
        <f>VLOOKUP(Y865,TABLAS!$J$18:$K$28,2,FALSE)</f>
        <v>1</v>
      </c>
      <c r="AA865" s="274" t="s">
        <v>262</v>
      </c>
      <c r="AB865" s="262">
        <f>VLOOKUP(AA865,TABLAS!$K$34:$L$39,2,FALSE)</f>
        <v>1</v>
      </c>
      <c r="AC865" s="262" t="str">
        <f>INICIO!$C$11</f>
        <v>ZONA 6</v>
      </c>
      <c r="AD865" s="263">
        <f>VLOOKUP(AC865,TABLAS!$V$18:$W$28,2,FALSE)</f>
        <v>1.1000000000000001</v>
      </c>
      <c r="AE865" s="44"/>
      <c r="AF865" s="44"/>
      <c r="AG865" s="279">
        <f t="shared" si="174"/>
        <v>0</v>
      </c>
      <c r="AH865" s="255">
        <f>IF($AG865&lt;TABLAS!$O$4,TABLAS!$P$4,IF($AG865&lt;TABLAS!$O$5,TABLAS!$P$5,IF($AG865&lt;TABLAS!$O$6,TABLAS!$P$6,IF($AG865&gt;TABLAS!$N$7,TABLAS!$P$7))))</f>
        <v>1</v>
      </c>
      <c r="AI865" s="255">
        <f>VLOOKUP($AH865,TABLAS!$P$4:$R$7,3,FALSE)</f>
        <v>3.4999999999999996E-3</v>
      </c>
      <c r="AJ865" s="255">
        <f>VLOOKUP($AH$3,TABLAS!$P$4:$R$7,2,FALSE)</f>
        <v>0</v>
      </c>
      <c r="AK865" s="280">
        <f t="shared" si="175"/>
        <v>-3.4999999999999996E-3</v>
      </c>
      <c r="AL865" s="44"/>
      <c r="AM865" s="44"/>
      <c r="AN865" s="281">
        <f t="shared" si="176"/>
        <v>0</v>
      </c>
      <c r="AO865" s="44"/>
      <c r="AP865" s="235">
        <f t="shared" si="177"/>
        <v>0</v>
      </c>
      <c r="AQ865" s="44"/>
      <c r="AR865" s="282">
        <f t="shared" si="178"/>
        <v>0</v>
      </c>
      <c r="AS865" s="283">
        <f t="shared" si="179"/>
        <v>0</v>
      </c>
      <c r="AT865" s="44"/>
      <c r="AU865" s="44"/>
      <c r="AV865" s="44"/>
      <c r="AW865" s="44"/>
      <c r="AX865" s="44"/>
      <c r="AY865" s="44"/>
      <c r="AZ865" s="44"/>
      <c r="BA865" s="44"/>
      <c r="BB865" s="44"/>
      <c r="BC865" s="44"/>
      <c r="BD865" s="44"/>
      <c r="BE865" s="44"/>
      <c r="BF865" s="44"/>
      <c r="BG865" s="44"/>
      <c r="BH865" s="44"/>
    </row>
    <row r="866" spans="1:60" ht="35.1" customHeight="1" thickBot="1" x14ac:dyDescent="0.45">
      <c r="A866" s="41">
        <f t="shared" si="180"/>
        <v>864</v>
      </c>
      <c r="B866" s="42">
        <f>Hoja2!B873</f>
        <v>0</v>
      </c>
      <c r="C866" s="14">
        <f>Hoja2!P873</f>
        <v>0</v>
      </c>
      <c r="D866" s="16">
        <f>Hoja2!C873</f>
        <v>0</v>
      </c>
      <c r="E866" s="15">
        <f>Hoja4!J873</f>
        <v>0</v>
      </c>
      <c r="F866" s="15">
        <f>Hoja4!N873</f>
        <v>0</v>
      </c>
      <c r="G866" s="15"/>
      <c r="H866" s="15">
        <f t="shared" si="169"/>
        <v>0</v>
      </c>
      <c r="I866" s="15">
        <f t="shared" si="170"/>
        <v>0</v>
      </c>
      <c r="J866" s="289" t="s">
        <v>209</v>
      </c>
      <c r="K866" s="44"/>
      <c r="L866" s="44"/>
      <c r="M866" s="44"/>
      <c r="N866" s="44"/>
      <c r="O866" s="44"/>
      <c r="P866" s="44"/>
      <c r="Q866" s="44"/>
      <c r="R866" s="44"/>
      <c r="S866" s="262">
        <f t="shared" si="171"/>
        <v>0</v>
      </c>
      <c r="T866" s="266" t="str">
        <f t="shared" si="172"/>
        <v>Economico</v>
      </c>
      <c r="U866">
        <f>VLOOKUP(T866,TABLAS!$J$4:$L$9,3,FALSE)</f>
        <v>1320</v>
      </c>
      <c r="V866">
        <f t="shared" si="181"/>
        <v>2026</v>
      </c>
      <c r="W866" t="str">
        <f>INICIO!$C$28</f>
        <v>2026</v>
      </c>
      <c r="X866" s="268">
        <f t="shared" si="173"/>
        <v>0</v>
      </c>
      <c r="Y866" s="269" t="str">
        <f>IF(X866&lt;TABLAS!$P$18,TABLAS!$Q$18,IF(X866&lt;TABLAS!$P$19,TABLAS!$Q$19,IF(X866&lt;TABLAS!$P$20,TABLAS!$Q$20,IF(X866&lt;TABLAS!$P$21,TABLAS!$Q$21,IF(X866&lt;TABLAS!$P$22,TABLAS!$Q$22,IF(X866&lt;TABLAS!$P$23,TABLAS!$Q$23,IF(X866&lt;TABLAS!$P$24,TABLAS!$Q$24,IF(X866&lt;TABLAS!$P$25,TABLAS!$Q$25,IF(X866&lt;TABLAS!$P$26,TABLAS!$Q$26,IF(X866&lt;TABLAS!$P$27,TABLAS!$Q$27,IF(X866&gt;=TABLAS!$O$28,TABLAS!$Q$28)))))))))))</f>
        <v>0 a 5</v>
      </c>
      <c r="Z866" s="262">
        <f>VLOOKUP(Y866,TABLAS!$J$18:$K$28,2,FALSE)</f>
        <v>1</v>
      </c>
      <c r="AA866" s="274" t="s">
        <v>262</v>
      </c>
      <c r="AB866" s="262">
        <f>VLOOKUP(AA866,TABLAS!$K$34:$L$39,2,FALSE)</f>
        <v>1</v>
      </c>
      <c r="AC866" s="262" t="str">
        <f>INICIO!$C$11</f>
        <v>ZONA 6</v>
      </c>
      <c r="AD866" s="263">
        <f>VLOOKUP(AC866,TABLAS!$V$18:$W$28,2,FALSE)</f>
        <v>1.1000000000000001</v>
      </c>
      <c r="AE866" s="44"/>
      <c r="AF866" s="44"/>
      <c r="AG866" s="279">
        <f t="shared" si="174"/>
        <v>0</v>
      </c>
      <c r="AH866" s="255">
        <f>IF($AG866&lt;TABLAS!$O$4,TABLAS!$P$4,IF($AG866&lt;TABLAS!$O$5,TABLAS!$P$5,IF($AG866&lt;TABLAS!$O$6,TABLAS!$P$6,IF($AG866&gt;TABLAS!$N$7,TABLAS!$P$7))))</f>
        <v>1</v>
      </c>
      <c r="AI866" s="255">
        <f>VLOOKUP($AH866,TABLAS!$P$4:$R$7,3,FALSE)</f>
        <v>3.4999999999999996E-3</v>
      </c>
      <c r="AJ866" s="255">
        <f>VLOOKUP($AH$3,TABLAS!$P$4:$R$7,2,FALSE)</f>
        <v>0</v>
      </c>
      <c r="AK866" s="280">
        <f t="shared" si="175"/>
        <v>-3.4999999999999996E-3</v>
      </c>
      <c r="AL866" s="44"/>
      <c r="AM866" s="44"/>
      <c r="AN866" s="281">
        <f t="shared" si="176"/>
        <v>0</v>
      </c>
      <c r="AO866" s="44"/>
      <c r="AP866" s="235">
        <f t="shared" si="177"/>
        <v>0</v>
      </c>
      <c r="AQ866" s="44"/>
      <c r="AR866" s="282">
        <f t="shared" si="178"/>
        <v>0</v>
      </c>
      <c r="AS866" s="283">
        <f t="shared" si="179"/>
        <v>0</v>
      </c>
      <c r="AT866" s="44"/>
      <c r="AU866" s="44"/>
      <c r="AV866" s="44"/>
      <c r="AW866" s="44"/>
      <c r="AX866" s="44"/>
      <c r="AY866" s="44"/>
      <c r="AZ866" s="44"/>
      <c r="BA866" s="44"/>
      <c r="BB866" s="44"/>
      <c r="BC866" s="44"/>
      <c r="BD866" s="44"/>
      <c r="BE866" s="44"/>
      <c r="BF866" s="44"/>
      <c r="BG866" s="44"/>
      <c r="BH866" s="44"/>
    </row>
    <row r="867" spans="1:60" ht="35.1" customHeight="1" thickBot="1" x14ac:dyDescent="0.45">
      <c r="A867" s="22">
        <f t="shared" si="180"/>
        <v>865</v>
      </c>
      <c r="B867" s="43">
        <f>Hoja2!B874</f>
        <v>0</v>
      </c>
      <c r="C867" s="38">
        <f>Hoja2!P874</f>
        <v>0</v>
      </c>
      <c r="D867" s="39">
        <f>Hoja2!C874</f>
        <v>0</v>
      </c>
      <c r="E867" s="40">
        <f>Hoja4!J874</f>
        <v>0</v>
      </c>
      <c r="F867" s="40">
        <f>Hoja4!N874</f>
        <v>0</v>
      </c>
      <c r="G867" s="40"/>
      <c r="H867" s="40">
        <f t="shared" si="169"/>
        <v>0</v>
      </c>
      <c r="I867" s="40">
        <f t="shared" si="170"/>
        <v>0</v>
      </c>
      <c r="J867" s="290" t="s">
        <v>209</v>
      </c>
      <c r="K867" s="44"/>
      <c r="L867" s="44"/>
      <c r="M867" s="44"/>
      <c r="N867" s="44"/>
      <c r="O867" s="44"/>
      <c r="P867" s="44"/>
      <c r="Q867" s="44"/>
      <c r="R867" s="44"/>
      <c r="S867" s="262">
        <f t="shared" si="171"/>
        <v>0</v>
      </c>
      <c r="T867" s="266" t="str">
        <f t="shared" si="172"/>
        <v>Economico</v>
      </c>
      <c r="U867">
        <f>VLOOKUP(T867,TABLAS!$J$4:$L$9,3,FALSE)</f>
        <v>1320</v>
      </c>
      <c r="V867">
        <f t="shared" si="181"/>
        <v>2026</v>
      </c>
      <c r="W867" t="str">
        <f>INICIO!$C$28</f>
        <v>2026</v>
      </c>
      <c r="X867" s="268">
        <f t="shared" si="173"/>
        <v>0</v>
      </c>
      <c r="Y867" s="269" t="str">
        <f>IF(X867&lt;TABLAS!$P$18,TABLAS!$Q$18,IF(X867&lt;TABLAS!$P$19,TABLAS!$Q$19,IF(X867&lt;TABLAS!$P$20,TABLAS!$Q$20,IF(X867&lt;TABLAS!$P$21,TABLAS!$Q$21,IF(X867&lt;TABLAS!$P$22,TABLAS!$Q$22,IF(X867&lt;TABLAS!$P$23,TABLAS!$Q$23,IF(X867&lt;TABLAS!$P$24,TABLAS!$Q$24,IF(X867&lt;TABLAS!$P$25,TABLAS!$Q$25,IF(X867&lt;TABLAS!$P$26,TABLAS!$Q$26,IF(X867&lt;TABLAS!$P$27,TABLAS!$Q$27,IF(X867&gt;=TABLAS!$O$28,TABLAS!$Q$28)))))))))))</f>
        <v>0 a 5</v>
      </c>
      <c r="Z867" s="262">
        <f>VLOOKUP(Y867,TABLAS!$J$18:$K$28,2,FALSE)</f>
        <v>1</v>
      </c>
      <c r="AA867" s="274" t="s">
        <v>262</v>
      </c>
      <c r="AB867" s="262">
        <f>VLOOKUP(AA867,TABLAS!$K$34:$L$39,2,FALSE)</f>
        <v>1</v>
      </c>
      <c r="AC867" s="262" t="str">
        <f>INICIO!$C$11</f>
        <v>ZONA 6</v>
      </c>
      <c r="AD867" s="263">
        <f>VLOOKUP(AC867,TABLAS!$V$18:$W$28,2,FALSE)</f>
        <v>1.1000000000000001</v>
      </c>
      <c r="AE867" s="44"/>
      <c r="AF867" s="44"/>
      <c r="AG867" s="279">
        <f t="shared" si="174"/>
        <v>0</v>
      </c>
      <c r="AH867" s="255">
        <f>IF($AG867&lt;TABLAS!$O$4,TABLAS!$P$4,IF($AG867&lt;TABLAS!$O$5,TABLAS!$P$5,IF($AG867&lt;TABLAS!$O$6,TABLAS!$P$6,IF($AG867&gt;TABLAS!$N$7,TABLAS!$P$7))))</f>
        <v>1</v>
      </c>
      <c r="AI867" s="255">
        <f>VLOOKUP($AH867,TABLAS!$P$4:$R$7,3,FALSE)</f>
        <v>3.4999999999999996E-3</v>
      </c>
      <c r="AJ867" s="255">
        <f>VLOOKUP($AH$3,TABLAS!$P$4:$R$7,2,FALSE)</f>
        <v>0</v>
      </c>
      <c r="AK867" s="280">
        <f t="shared" si="175"/>
        <v>-3.4999999999999996E-3</v>
      </c>
      <c r="AL867" s="44"/>
      <c r="AM867" s="44"/>
      <c r="AN867" s="281">
        <f t="shared" si="176"/>
        <v>0</v>
      </c>
      <c r="AO867" s="44"/>
      <c r="AP867" s="235">
        <f t="shared" si="177"/>
        <v>0</v>
      </c>
      <c r="AQ867" s="44"/>
      <c r="AR867" s="282">
        <f t="shared" si="178"/>
        <v>0</v>
      </c>
      <c r="AS867" s="283">
        <f t="shared" si="179"/>
        <v>0</v>
      </c>
      <c r="AT867" s="44"/>
      <c r="AU867" s="44"/>
      <c r="AV867" s="44"/>
      <c r="AW867" s="44"/>
      <c r="AX867" s="44"/>
      <c r="AY867" s="44"/>
      <c r="AZ867" s="44"/>
      <c r="BA867" s="44"/>
      <c r="BB867" s="44"/>
      <c r="BC867" s="44"/>
      <c r="BD867" s="44"/>
      <c r="BE867" s="44"/>
      <c r="BF867" s="44"/>
      <c r="BG867" s="44"/>
      <c r="BH867" s="44"/>
    </row>
    <row r="868" spans="1:60" ht="35.1" customHeight="1" thickBot="1" x14ac:dyDescent="0.45">
      <c r="A868" s="41">
        <f t="shared" si="180"/>
        <v>866</v>
      </c>
      <c r="B868" s="42">
        <f>Hoja2!B875</f>
        <v>0</v>
      </c>
      <c r="C868" s="14">
        <f>Hoja2!P875</f>
        <v>0</v>
      </c>
      <c r="D868" s="16">
        <f>Hoja2!C875</f>
        <v>0</v>
      </c>
      <c r="E868" s="15">
        <f>Hoja4!J875</f>
        <v>0</v>
      </c>
      <c r="F868" s="15">
        <f>Hoja4!N875</f>
        <v>0</v>
      </c>
      <c r="G868" s="15"/>
      <c r="H868" s="15">
        <f t="shared" si="169"/>
        <v>0</v>
      </c>
      <c r="I868" s="15">
        <f t="shared" si="170"/>
        <v>0</v>
      </c>
      <c r="J868" s="289" t="s">
        <v>209</v>
      </c>
      <c r="K868" s="44"/>
      <c r="L868" s="44"/>
      <c r="M868" s="44"/>
      <c r="N868" s="44"/>
      <c r="O868" s="44"/>
      <c r="P868" s="44"/>
      <c r="Q868" s="44"/>
      <c r="R868" s="44"/>
      <c r="S868" s="262">
        <f t="shared" si="171"/>
        <v>0</v>
      </c>
      <c r="T868" s="266" t="str">
        <f t="shared" si="172"/>
        <v>Economico</v>
      </c>
      <c r="U868">
        <f>VLOOKUP(T868,TABLAS!$J$4:$L$9,3,FALSE)</f>
        <v>1320</v>
      </c>
      <c r="V868">
        <f t="shared" si="181"/>
        <v>2026</v>
      </c>
      <c r="W868" t="str">
        <f>INICIO!$C$28</f>
        <v>2026</v>
      </c>
      <c r="X868" s="268">
        <f t="shared" si="173"/>
        <v>0</v>
      </c>
      <c r="Y868" s="269" t="str">
        <f>IF(X868&lt;TABLAS!$P$18,TABLAS!$Q$18,IF(X868&lt;TABLAS!$P$19,TABLAS!$Q$19,IF(X868&lt;TABLAS!$P$20,TABLAS!$Q$20,IF(X868&lt;TABLAS!$P$21,TABLAS!$Q$21,IF(X868&lt;TABLAS!$P$22,TABLAS!$Q$22,IF(X868&lt;TABLAS!$P$23,TABLAS!$Q$23,IF(X868&lt;TABLAS!$P$24,TABLAS!$Q$24,IF(X868&lt;TABLAS!$P$25,TABLAS!$Q$25,IF(X868&lt;TABLAS!$P$26,TABLAS!$Q$26,IF(X868&lt;TABLAS!$P$27,TABLAS!$Q$27,IF(X868&gt;=TABLAS!$O$28,TABLAS!$Q$28)))))))))))</f>
        <v>0 a 5</v>
      </c>
      <c r="Z868" s="262">
        <f>VLOOKUP(Y868,TABLAS!$J$18:$K$28,2,FALSE)</f>
        <v>1</v>
      </c>
      <c r="AA868" s="274" t="s">
        <v>262</v>
      </c>
      <c r="AB868" s="262">
        <f>VLOOKUP(AA868,TABLAS!$K$34:$L$39,2,FALSE)</f>
        <v>1</v>
      </c>
      <c r="AC868" s="262" t="str">
        <f>INICIO!$C$11</f>
        <v>ZONA 6</v>
      </c>
      <c r="AD868" s="263">
        <f>VLOOKUP(AC868,TABLAS!$V$18:$W$28,2,FALSE)</f>
        <v>1.1000000000000001</v>
      </c>
      <c r="AE868" s="44"/>
      <c r="AF868" s="44"/>
      <c r="AG868" s="279">
        <f t="shared" si="174"/>
        <v>0</v>
      </c>
      <c r="AH868" s="255">
        <f>IF($AG868&lt;TABLAS!$O$4,TABLAS!$P$4,IF($AG868&lt;TABLAS!$O$5,TABLAS!$P$5,IF($AG868&lt;TABLAS!$O$6,TABLAS!$P$6,IF($AG868&gt;TABLAS!$N$7,TABLAS!$P$7))))</f>
        <v>1</v>
      </c>
      <c r="AI868" s="255">
        <f>VLOOKUP($AH868,TABLAS!$P$4:$R$7,3,FALSE)</f>
        <v>3.4999999999999996E-3</v>
      </c>
      <c r="AJ868" s="255">
        <f>VLOOKUP($AH$3,TABLAS!$P$4:$R$7,2,FALSE)</f>
        <v>0</v>
      </c>
      <c r="AK868" s="280">
        <f t="shared" si="175"/>
        <v>-3.4999999999999996E-3</v>
      </c>
      <c r="AL868" s="44"/>
      <c r="AM868" s="44"/>
      <c r="AN868" s="281">
        <f t="shared" si="176"/>
        <v>0</v>
      </c>
      <c r="AO868" s="44"/>
      <c r="AP868" s="235">
        <f t="shared" si="177"/>
        <v>0</v>
      </c>
      <c r="AQ868" s="44"/>
      <c r="AR868" s="282">
        <f t="shared" si="178"/>
        <v>0</v>
      </c>
      <c r="AS868" s="283">
        <f t="shared" si="179"/>
        <v>0</v>
      </c>
      <c r="AT868" s="44"/>
      <c r="AU868" s="44"/>
      <c r="AV868" s="44"/>
      <c r="AW868" s="44"/>
      <c r="AX868" s="44"/>
      <c r="AY868" s="44"/>
      <c r="AZ868" s="44"/>
      <c r="BA868" s="44"/>
      <c r="BB868" s="44"/>
      <c r="BC868" s="44"/>
      <c r="BD868" s="44"/>
      <c r="BE868" s="44"/>
      <c r="BF868" s="44"/>
      <c r="BG868" s="44"/>
      <c r="BH868" s="44"/>
    </row>
    <row r="869" spans="1:60" ht="35.1" customHeight="1" thickBot="1" x14ac:dyDescent="0.45">
      <c r="A869" s="41">
        <f t="shared" si="180"/>
        <v>867</v>
      </c>
      <c r="B869" s="42">
        <f>Hoja2!B876</f>
        <v>0</v>
      </c>
      <c r="C869" s="14">
        <f>Hoja2!P876</f>
        <v>0</v>
      </c>
      <c r="D869" s="16">
        <f>Hoja2!C876</f>
        <v>0</v>
      </c>
      <c r="E869" s="15">
        <f>Hoja4!J876</f>
        <v>0</v>
      </c>
      <c r="F869" s="15">
        <f>Hoja4!N876</f>
        <v>0</v>
      </c>
      <c r="G869" s="15"/>
      <c r="H869" s="15">
        <f t="shared" si="169"/>
        <v>0</v>
      </c>
      <c r="I869" s="15">
        <f t="shared" si="170"/>
        <v>0</v>
      </c>
      <c r="J869" s="289" t="s">
        <v>209</v>
      </c>
      <c r="K869" s="44"/>
      <c r="L869" s="44"/>
      <c r="M869" s="44"/>
      <c r="N869" s="44"/>
      <c r="O869" s="44"/>
      <c r="P869" s="44"/>
      <c r="Q869" s="44"/>
      <c r="R869" s="44"/>
      <c r="S869" s="262">
        <f t="shared" si="171"/>
        <v>0</v>
      </c>
      <c r="T869" s="266" t="str">
        <f t="shared" si="172"/>
        <v>Economico</v>
      </c>
      <c r="U869">
        <f>VLOOKUP(T869,TABLAS!$J$4:$L$9,3,FALSE)</f>
        <v>1320</v>
      </c>
      <c r="V869">
        <f t="shared" si="181"/>
        <v>2026</v>
      </c>
      <c r="W869" t="str">
        <f>INICIO!$C$28</f>
        <v>2026</v>
      </c>
      <c r="X869" s="268">
        <f t="shared" si="173"/>
        <v>0</v>
      </c>
      <c r="Y869" s="269" t="str">
        <f>IF(X869&lt;TABLAS!$P$18,TABLAS!$Q$18,IF(X869&lt;TABLAS!$P$19,TABLAS!$Q$19,IF(X869&lt;TABLAS!$P$20,TABLAS!$Q$20,IF(X869&lt;TABLAS!$P$21,TABLAS!$Q$21,IF(X869&lt;TABLAS!$P$22,TABLAS!$Q$22,IF(X869&lt;TABLAS!$P$23,TABLAS!$Q$23,IF(X869&lt;TABLAS!$P$24,TABLAS!$Q$24,IF(X869&lt;TABLAS!$P$25,TABLAS!$Q$25,IF(X869&lt;TABLAS!$P$26,TABLAS!$Q$26,IF(X869&lt;TABLAS!$P$27,TABLAS!$Q$27,IF(X869&gt;=TABLAS!$O$28,TABLAS!$Q$28)))))))))))</f>
        <v>0 a 5</v>
      </c>
      <c r="Z869" s="262">
        <f>VLOOKUP(Y869,TABLAS!$J$18:$K$28,2,FALSE)</f>
        <v>1</v>
      </c>
      <c r="AA869" s="274" t="s">
        <v>262</v>
      </c>
      <c r="AB869" s="262">
        <f>VLOOKUP(AA869,TABLAS!$K$34:$L$39,2,FALSE)</f>
        <v>1</v>
      </c>
      <c r="AC869" s="262" t="str">
        <f>INICIO!$C$11</f>
        <v>ZONA 6</v>
      </c>
      <c r="AD869" s="263">
        <f>VLOOKUP(AC869,TABLAS!$V$18:$W$28,2,FALSE)</f>
        <v>1.1000000000000001</v>
      </c>
      <c r="AE869" s="44"/>
      <c r="AF869" s="44"/>
      <c r="AG869" s="279">
        <f t="shared" si="174"/>
        <v>0</v>
      </c>
      <c r="AH869" s="255">
        <f>IF($AG869&lt;TABLAS!$O$4,TABLAS!$P$4,IF($AG869&lt;TABLAS!$O$5,TABLAS!$P$5,IF($AG869&lt;TABLAS!$O$6,TABLAS!$P$6,IF($AG869&gt;TABLAS!$N$7,TABLAS!$P$7))))</f>
        <v>1</v>
      </c>
      <c r="AI869" s="255">
        <f>VLOOKUP($AH869,TABLAS!$P$4:$R$7,3,FALSE)</f>
        <v>3.4999999999999996E-3</v>
      </c>
      <c r="AJ869" s="255">
        <f>VLOOKUP($AH$3,TABLAS!$P$4:$R$7,2,FALSE)</f>
        <v>0</v>
      </c>
      <c r="AK869" s="280">
        <f t="shared" si="175"/>
        <v>-3.4999999999999996E-3</v>
      </c>
      <c r="AL869" s="44"/>
      <c r="AM869" s="44"/>
      <c r="AN869" s="281">
        <f t="shared" si="176"/>
        <v>0</v>
      </c>
      <c r="AO869" s="44"/>
      <c r="AP869" s="235">
        <f t="shared" si="177"/>
        <v>0</v>
      </c>
      <c r="AQ869" s="44"/>
      <c r="AR869" s="282">
        <f t="shared" si="178"/>
        <v>0</v>
      </c>
      <c r="AS869" s="283">
        <f t="shared" si="179"/>
        <v>0</v>
      </c>
      <c r="AT869" s="44"/>
      <c r="AU869" s="44"/>
      <c r="AV869" s="44"/>
      <c r="AW869" s="44"/>
      <c r="AX869" s="44"/>
      <c r="AY869" s="44"/>
      <c r="AZ869" s="44"/>
      <c r="BA869" s="44"/>
      <c r="BB869" s="44"/>
      <c r="BC869" s="44"/>
      <c r="BD869" s="44"/>
      <c r="BE869" s="44"/>
      <c r="BF869" s="44"/>
      <c r="BG869" s="44"/>
      <c r="BH869" s="44"/>
    </row>
    <row r="870" spans="1:60" ht="35.1" customHeight="1" thickBot="1" x14ac:dyDescent="0.45">
      <c r="A870" s="41">
        <f t="shared" si="180"/>
        <v>868</v>
      </c>
      <c r="B870" s="42">
        <f>Hoja2!B877</f>
        <v>0</v>
      </c>
      <c r="C870" s="14">
        <f>Hoja2!P877</f>
        <v>0</v>
      </c>
      <c r="D870" s="16">
        <f>Hoja2!C877</f>
        <v>0</v>
      </c>
      <c r="E870" s="15">
        <f>Hoja4!J877</f>
        <v>0</v>
      </c>
      <c r="F870" s="15">
        <f>Hoja4!N877</f>
        <v>0</v>
      </c>
      <c r="G870" s="15"/>
      <c r="H870" s="15">
        <f t="shared" si="169"/>
        <v>0</v>
      </c>
      <c r="I870" s="15">
        <f t="shared" si="170"/>
        <v>0</v>
      </c>
      <c r="J870" s="289" t="s">
        <v>209</v>
      </c>
      <c r="K870" s="44"/>
      <c r="L870" s="44"/>
      <c r="M870" s="44"/>
      <c r="N870" s="44"/>
      <c r="O870" s="44"/>
      <c r="P870" s="44"/>
      <c r="Q870" s="44"/>
      <c r="R870" s="44"/>
      <c r="S870" s="262">
        <f t="shared" si="171"/>
        <v>0</v>
      </c>
      <c r="T870" s="266" t="str">
        <f t="shared" si="172"/>
        <v>Economico</v>
      </c>
      <c r="U870">
        <f>VLOOKUP(T870,TABLAS!$J$4:$L$9,3,FALSE)</f>
        <v>1320</v>
      </c>
      <c r="V870">
        <f t="shared" si="181"/>
        <v>2026</v>
      </c>
      <c r="W870" t="str">
        <f>INICIO!$C$28</f>
        <v>2026</v>
      </c>
      <c r="X870" s="268">
        <f t="shared" si="173"/>
        <v>0</v>
      </c>
      <c r="Y870" s="269" t="str">
        <f>IF(X870&lt;TABLAS!$P$18,TABLAS!$Q$18,IF(X870&lt;TABLAS!$P$19,TABLAS!$Q$19,IF(X870&lt;TABLAS!$P$20,TABLAS!$Q$20,IF(X870&lt;TABLAS!$P$21,TABLAS!$Q$21,IF(X870&lt;TABLAS!$P$22,TABLAS!$Q$22,IF(X870&lt;TABLAS!$P$23,TABLAS!$Q$23,IF(X870&lt;TABLAS!$P$24,TABLAS!$Q$24,IF(X870&lt;TABLAS!$P$25,TABLAS!$Q$25,IF(X870&lt;TABLAS!$P$26,TABLAS!$Q$26,IF(X870&lt;TABLAS!$P$27,TABLAS!$Q$27,IF(X870&gt;=TABLAS!$O$28,TABLAS!$Q$28)))))))))))</f>
        <v>0 a 5</v>
      </c>
      <c r="Z870" s="262">
        <f>VLOOKUP(Y870,TABLAS!$J$18:$K$28,2,FALSE)</f>
        <v>1</v>
      </c>
      <c r="AA870" s="274" t="s">
        <v>262</v>
      </c>
      <c r="AB870" s="262">
        <f>VLOOKUP(AA870,TABLAS!$K$34:$L$39,2,FALSE)</f>
        <v>1</v>
      </c>
      <c r="AC870" s="262" t="str">
        <f>INICIO!$C$11</f>
        <v>ZONA 6</v>
      </c>
      <c r="AD870" s="263">
        <f>VLOOKUP(AC870,TABLAS!$V$18:$W$28,2,FALSE)</f>
        <v>1.1000000000000001</v>
      </c>
      <c r="AE870" s="44"/>
      <c r="AF870" s="44"/>
      <c r="AG870" s="279">
        <f t="shared" si="174"/>
        <v>0</v>
      </c>
      <c r="AH870" s="255">
        <f>IF($AG870&lt;TABLAS!$O$4,TABLAS!$P$4,IF($AG870&lt;TABLAS!$O$5,TABLAS!$P$5,IF($AG870&lt;TABLAS!$O$6,TABLAS!$P$6,IF($AG870&gt;TABLAS!$N$7,TABLAS!$P$7))))</f>
        <v>1</v>
      </c>
      <c r="AI870" s="255">
        <f>VLOOKUP($AH870,TABLAS!$P$4:$R$7,3,FALSE)</f>
        <v>3.4999999999999996E-3</v>
      </c>
      <c r="AJ870" s="255">
        <f>VLOOKUP($AH$3,TABLAS!$P$4:$R$7,2,FALSE)</f>
        <v>0</v>
      </c>
      <c r="AK870" s="280">
        <f t="shared" si="175"/>
        <v>-3.4999999999999996E-3</v>
      </c>
      <c r="AL870" s="44"/>
      <c r="AM870" s="44"/>
      <c r="AN870" s="281">
        <f t="shared" si="176"/>
        <v>0</v>
      </c>
      <c r="AO870" s="44"/>
      <c r="AP870" s="235">
        <f t="shared" si="177"/>
        <v>0</v>
      </c>
      <c r="AQ870" s="44"/>
      <c r="AR870" s="282">
        <f t="shared" si="178"/>
        <v>0</v>
      </c>
      <c r="AS870" s="283">
        <f t="shared" si="179"/>
        <v>0</v>
      </c>
      <c r="AT870" s="44"/>
      <c r="AU870" s="44"/>
      <c r="AV870" s="44"/>
      <c r="AW870" s="44"/>
      <c r="AX870" s="44"/>
      <c r="AY870" s="44"/>
      <c r="AZ870" s="44"/>
      <c r="BA870" s="44"/>
      <c r="BB870" s="44"/>
      <c r="BC870" s="44"/>
      <c r="BD870" s="44"/>
      <c r="BE870" s="44"/>
      <c r="BF870" s="44"/>
      <c r="BG870" s="44"/>
      <c r="BH870" s="44"/>
    </row>
    <row r="871" spans="1:60" ht="35.1" customHeight="1" thickBot="1" x14ac:dyDescent="0.45">
      <c r="A871" s="41">
        <f t="shared" si="180"/>
        <v>869</v>
      </c>
      <c r="B871" s="42">
        <f>Hoja2!B878</f>
        <v>0</v>
      </c>
      <c r="C871" s="14">
        <f>Hoja2!P878</f>
        <v>0</v>
      </c>
      <c r="D871" s="16">
        <f>Hoja2!C878</f>
        <v>0</v>
      </c>
      <c r="E871" s="15">
        <f>Hoja4!J878</f>
        <v>0</v>
      </c>
      <c r="F871" s="15">
        <f>Hoja4!N878</f>
        <v>0</v>
      </c>
      <c r="G871" s="15"/>
      <c r="H871" s="15">
        <f t="shared" si="169"/>
        <v>0</v>
      </c>
      <c r="I871" s="15">
        <f t="shared" si="170"/>
        <v>0</v>
      </c>
      <c r="J871" s="289" t="s">
        <v>209</v>
      </c>
      <c r="K871" s="44"/>
      <c r="L871" s="44"/>
      <c r="M871" s="44"/>
      <c r="N871" s="44"/>
      <c r="O871" s="44"/>
      <c r="P871" s="44"/>
      <c r="Q871" s="44"/>
      <c r="R871" s="44"/>
      <c r="S871" s="262">
        <f t="shared" si="171"/>
        <v>0</v>
      </c>
      <c r="T871" s="266" t="str">
        <f t="shared" si="172"/>
        <v>Economico</v>
      </c>
      <c r="U871">
        <f>VLOOKUP(T871,TABLAS!$J$4:$L$9,3,FALSE)</f>
        <v>1320</v>
      </c>
      <c r="V871">
        <f t="shared" si="181"/>
        <v>2026</v>
      </c>
      <c r="W871" t="str">
        <f>INICIO!$C$28</f>
        <v>2026</v>
      </c>
      <c r="X871" s="268">
        <f t="shared" si="173"/>
        <v>0</v>
      </c>
      <c r="Y871" s="269" t="str">
        <f>IF(X871&lt;TABLAS!$P$18,TABLAS!$Q$18,IF(X871&lt;TABLAS!$P$19,TABLAS!$Q$19,IF(X871&lt;TABLAS!$P$20,TABLAS!$Q$20,IF(X871&lt;TABLAS!$P$21,TABLAS!$Q$21,IF(X871&lt;TABLAS!$P$22,TABLAS!$Q$22,IF(X871&lt;TABLAS!$P$23,TABLAS!$Q$23,IF(X871&lt;TABLAS!$P$24,TABLAS!$Q$24,IF(X871&lt;TABLAS!$P$25,TABLAS!$Q$25,IF(X871&lt;TABLAS!$P$26,TABLAS!$Q$26,IF(X871&lt;TABLAS!$P$27,TABLAS!$Q$27,IF(X871&gt;=TABLAS!$O$28,TABLAS!$Q$28)))))))))))</f>
        <v>0 a 5</v>
      </c>
      <c r="Z871" s="262">
        <f>VLOOKUP(Y871,TABLAS!$J$18:$K$28,2,FALSE)</f>
        <v>1</v>
      </c>
      <c r="AA871" s="274" t="s">
        <v>262</v>
      </c>
      <c r="AB871" s="262">
        <f>VLOOKUP(AA871,TABLAS!$K$34:$L$39,2,FALSE)</f>
        <v>1</v>
      </c>
      <c r="AC871" s="262" t="str">
        <f>INICIO!$C$11</f>
        <v>ZONA 6</v>
      </c>
      <c r="AD871" s="263">
        <f>VLOOKUP(AC871,TABLAS!$V$18:$W$28,2,FALSE)</f>
        <v>1.1000000000000001</v>
      </c>
      <c r="AE871" s="44"/>
      <c r="AF871" s="44"/>
      <c r="AG871" s="279">
        <f t="shared" si="174"/>
        <v>0</v>
      </c>
      <c r="AH871" s="255">
        <f>IF($AG871&lt;TABLAS!$O$4,TABLAS!$P$4,IF($AG871&lt;TABLAS!$O$5,TABLAS!$P$5,IF($AG871&lt;TABLAS!$O$6,TABLAS!$P$6,IF($AG871&gt;TABLAS!$N$7,TABLAS!$P$7))))</f>
        <v>1</v>
      </c>
      <c r="AI871" s="255">
        <f>VLOOKUP($AH871,TABLAS!$P$4:$R$7,3,FALSE)</f>
        <v>3.4999999999999996E-3</v>
      </c>
      <c r="AJ871" s="255">
        <f>VLOOKUP($AH$3,TABLAS!$P$4:$R$7,2,FALSE)</f>
        <v>0</v>
      </c>
      <c r="AK871" s="280">
        <f t="shared" si="175"/>
        <v>-3.4999999999999996E-3</v>
      </c>
      <c r="AL871" s="44"/>
      <c r="AM871" s="44"/>
      <c r="AN871" s="281">
        <f t="shared" si="176"/>
        <v>0</v>
      </c>
      <c r="AO871" s="44"/>
      <c r="AP871" s="235">
        <f t="shared" si="177"/>
        <v>0</v>
      </c>
      <c r="AQ871" s="44"/>
      <c r="AR871" s="282">
        <f t="shared" si="178"/>
        <v>0</v>
      </c>
      <c r="AS871" s="283">
        <f t="shared" si="179"/>
        <v>0</v>
      </c>
      <c r="AT871" s="44"/>
      <c r="AU871" s="44"/>
      <c r="AV871" s="44"/>
      <c r="AW871" s="44"/>
      <c r="AX871" s="44"/>
      <c r="AY871" s="44"/>
      <c r="AZ871" s="44"/>
      <c r="BA871" s="44"/>
      <c r="BB871" s="44"/>
      <c r="BC871" s="44"/>
      <c r="BD871" s="44"/>
      <c r="BE871" s="44"/>
      <c r="BF871" s="44"/>
      <c r="BG871" s="44"/>
      <c r="BH871" s="44"/>
    </row>
    <row r="872" spans="1:60" ht="35.1" customHeight="1" thickBot="1" x14ac:dyDescent="0.45">
      <c r="A872" s="22">
        <f t="shared" si="180"/>
        <v>870</v>
      </c>
      <c r="B872" s="43">
        <f>Hoja2!B879</f>
        <v>0</v>
      </c>
      <c r="C872" s="38">
        <f>Hoja2!P879</f>
        <v>0</v>
      </c>
      <c r="D872" s="39">
        <f>Hoja2!C879</f>
        <v>0</v>
      </c>
      <c r="E872" s="40">
        <f>Hoja4!J879</f>
        <v>0</v>
      </c>
      <c r="F872" s="40">
        <f>Hoja4!N879</f>
        <v>0</v>
      </c>
      <c r="G872" s="40"/>
      <c r="H872" s="40">
        <f t="shared" si="169"/>
        <v>0</v>
      </c>
      <c r="I872" s="40">
        <f t="shared" si="170"/>
        <v>0</v>
      </c>
      <c r="J872" s="290" t="s">
        <v>209</v>
      </c>
      <c r="K872" s="44"/>
      <c r="L872" s="44"/>
      <c r="M872" s="44"/>
      <c r="N872" s="44"/>
      <c r="O872" s="44"/>
      <c r="P872" s="44"/>
      <c r="Q872" s="44"/>
      <c r="R872" s="44"/>
      <c r="S872" s="262">
        <f t="shared" si="171"/>
        <v>0</v>
      </c>
      <c r="T872" s="266" t="str">
        <f t="shared" si="172"/>
        <v>Economico</v>
      </c>
      <c r="U872">
        <f>VLOOKUP(T872,TABLAS!$J$4:$L$9,3,FALSE)</f>
        <v>1320</v>
      </c>
      <c r="V872">
        <f t="shared" si="181"/>
        <v>2026</v>
      </c>
      <c r="W872" t="str">
        <f>INICIO!$C$28</f>
        <v>2026</v>
      </c>
      <c r="X872" s="268">
        <f t="shared" si="173"/>
        <v>0</v>
      </c>
      <c r="Y872" s="269" t="str">
        <f>IF(X872&lt;TABLAS!$P$18,TABLAS!$Q$18,IF(X872&lt;TABLAS!$P$19,TABLAS!$Q$19,IF(X872&lt;TABLAS!$P$20,TABLAS!$Q$20,IF(X872&lt;TABLAS!$P$21,TABLAS!$Q$21,IF(X872&lt;TABLAS!$P$22,TABLAS!$Q$22,IF(X872&lt;TABLAS!$P$23,TABLAS!$Q$23,IF(X872&lt;TABLAS!$P$24,TABLAS!$Q$24,IF(X872&lt;TABLAS!$P$25,TABLAS!$Q$25,IF(X872&lt;TABLAS!$P$26,TABLAS!$Q$26,IF(X872&lt;TABLAS!$P$27,TABLAS!$Q$27,IF(X872&gt;=TABLAS!$O$28,TABLAS!$Q$28)))))))))))</f>
        <v>0 a 5</v>
      </c>
      <c r="Z872" s="262">
        <f>VLOOKUP(Y872,TABLAS!$J$18:$K$28,2,FALSE)</f>
        <v>1</v>
      </c>
      <c r="AA872" s="274" t="s">
        <v>262</v>
      </c>
      <c r="AB872" s="262">
        <f>VLOOKUP(AA872,TABLAS!$K$34:$L$39,2,FALSE)</f>
        <v>1</v>
      </c>
      <c r="AC872" s="262" t="str">
        <f>INICIO!$C$11</f>
        <v>ZONA 6</v>
      </c>
      <c r="AD872" s="263">
        <f>VLOOKUP(AC872,TABLAS!$V$18:$W$28,2,FALSE)</f>
        <v>1.1000000000000001</v>
      </c>
      <c r="AE872" s="44"/>
      <c r="AF872" s="44"/>
      <c r="AG872" s="279">
        <f t="shared" si="174"/>
        <v>0</v>
      </c>
      <c r="AH872" s="255">
        <f>IF($AG872&lt;TABLAS!$O$4,TABLAS!$P$4,IF($AG872&lt;TABLAS!$O$5,TABLAS!$P$5,IF($AG872&lt;TABLAS!$O$6,TABLAS!$P$6,IF($AG872&gt;TABLAS!$N$7,TABLAS!$P$7))))</f>
        <v>1</v>
      </c>
      <c r="AI872" s="255">
        <f>VLOOKUP($AH872,TABLAS!$P$4:$R$7,3,FALSE)</f>
        <v>3.4999999999999996E-3</v>
      </c>
      <c r="AJ872" s="255">
        <f>VLOOKUP($AH$3,TABLAS!$P$4:$R$7,2,FALSE)</f>
        <v>0</v>
      </c>
      <c r="AK872" s="280">
        <f t="shared" si="175"/>
        <v>-3.4999999999999996E-3</v>
      </c>
      <c r="AL872" s="44"/>
      <c r="AM872" s="44"/>
      <c r="AN872" s="281">
        <f t="shared" si="176"/>
        <v>0</v>
      </c>
      <c r="AO872" s="44"/>
      <c r="AP872" s="235">
        <f t="shared" si="177"/>
        <v>0</v>
      </c>
      <c r="AQ872" s="44"/>
      <c r="AR872" s="282">
        <f t="shared" si="178"/>
        <v>0</v>
      </c>
      <c r="AS872" s="283">
        <f t="shared" si="179"/>
        <v>0</v>
      </c>
      <c r="AT872" s="44"/>
      <c r="AU872" s="44"/>
      <c r="AV872" s="44"/>
      <c r="AW872" s="44"/>
      <c r="AX872" s="44"/>
      <c r="AY872" s="44"/>
      <c r="AZ872" s="44"/>
      <c r="BA872" s="44"/>
      <c r="BB872" s="44"/>
      <c r="BC872" s="44"/>
      <c r="BD872" s="44"/>
      <c r="BE872" s="44"/>
      <c r="BF872" s="44"/>
      <c r="BG872" s="44"/>
      <c r="BH872" s="44"/>
    </row>
    <row r="873" spans="1:60" ht="35.1" customHeight="1" thickBot="1" x14ac:dyDescent="0.45">
      <c r="A873" s="41">
        <f t="shared" si="180"/>
        <v>871</v>
      </c>
      <c r="B873" s="42">
        <f>Hoja2!B880</f>
        <v>0</v>
      </c>
      <c r="C873" s="14">
        <f>Hoja2!P880</f>
        <v>0</v>
      </c>
      <c r="D873" s="16">
        <f>Hoja2!C880</f>
        <v>0</v>
      </c>
      <c r="E873" s="15">
        <f>Hoja4!J880</f>
        <v>0</v>
      </c>
      <c r="F873" s="15">
        <f>Hoja4!N880</f>
        <v>0</v>
      </c>
      <c r="G873" s="15"/>
      <c r="H873" s="15">
        <f t="shared" si="169"/>
        <v>0</v>
      </c>
      <c r="I873" s="15">
        <f t="shared" si="170"/>
        <v>0</v>
      </c>
      <c r="J873" s="289" t="s">
        <v>209</v>
      </c>
      <c r="K873" s="44"/>
      <c r="L873" s="44"/>
      <c r="M873" s="44"/>
      <c r="N873" s="44"/>
      <c r="O873" s="44"/>
      <c r="P873" s="44"/>
      <c r="Q873" s="44"/>
      <c r="R873" s="44"/>
      <c r="S873" s="262">
        <f t="shared" si="171"/>
        <v>0</v>
      </c>
      <c r="T873" s="266" t="str">
        <f t="shared" si="172"/>
        <v>Economico</v>
      </c>
      <c r="U873">
        <f>VLOOKUP(T873,TABLAS!$J$4:$L$9,3,FALSE)</f>
        <v>1320</v>
      </c>
      <c r="V873">
        <f t="shared" si="181"/>
        <v>2026</v>
      </c>
      <c r="W873" t="str">
        <f>INICIO!$C$28</f>
        <v>2026</v>
      </c>
      <c r="X873" s="268">
        <f t="shared" si="173"/>
        <v>0</v>
      </c>
      <c r="Y873" s="269" t="str">
        <f>IF(X873&lt;TABLAS!$P$18,TABLAS!$Q$18,IF(X873&lt;TABLAS!$P$19,TABLAS!$Q$19,IF(X873&lt;TABLAS!$P$20,TABLAS!$Q$20,IF(X873&lt;TABLAS!$P$21,TABLAS!$Q$21,IF(X873&lt;TABLAS!$P$22,TABLAS!$Q$22,IF(X873&lt;TABLAS!$P$23,TABLAS!$Q$23,IF(X873&lt;TABLAS!$P$24,TABLAS!$Q$24,IF(X873&lt;TABLAS!$P$25,TABLAS!$Q$25,IF(X873&lt;TABLAS!$P$26,TABLAS!$Q$26,IF(X873&lt;TABLAS!$P$27,TABLAS!$Q$27,IF(X873&gt;=TABLAS!$O$28,TABLAS!$Q$28)))))))))))</f>
        <v>0 a 5</v>
      </c>
      <c r="Z873" s="262">
        <f>VLOOKUP(Y873,TABLAS!$J$18:$K$28,2,FALSE)</f>
        <v>1</v>
      </c>
      <c r="AA873" s="274" t="s">
        <v>262</v>
      </c>
      <c r="AB873" s="262">
        <f>VLOOKUP(AA873,TABLAS!$K$34:$L$39,2,FALSE)</f>
        <v>1</v>
      </c>
      <c r="AC873" s="262" t="str">
        <f>INICIO!$C$11</f>
        <v>ZONA 6</v>
      </c>
      <c r="AD873" s="263">
        <f>VLOOKUP(AC873,TABLAS!$V$18:$W$28,2,FALSE)</f>
        <v>1.1000000000000001</v>
      </c>
      <c r="AE873" s="44"/>
      <c r="AF873" s="44"/>
      <c r="AG873" s="279">
        <f t="shared" si="174"/>
        <v>0</v>
      </c>
      <c r="AH873" s="255">
        <f>IF($AG873&lt;TABLAS!$O$4,TABLAS!$P$4,IF($AG873&lt;TABLAS!$O$5,TABLAS!$P$5,IF($AG873&lt;TABLAS!$O$6,TABLAS!$P$6,IF($AG873&gt;TABLAS!$N$7,TABLAS!$P$7))))</f>
        <v>1</v>
      </c>
      <c r="AI873" s="255">
        <f>VLOOKUP($AH873,TABLAS!$P$4:$R$7,3,FALSE)</f>
        <v>3.4999999999999996E-3</v>
      </c>
      <c r="AJ873" s="255">
        <f>VLOOKUP($AH$3,TABLAS!$P$4:$R$7,2,FALSE)</f>
        <v>0</v>
      </c>
      <c r="AK873" s="280">
        <f t="shared" si="175"/>
        <v>-3.4999999999999996E-3</v>
      </c>
      <c r="AL873" s="44"/>
      <c r="AM873" s="44"/>
      <c r="AN873" s="281">
        <f t="shared" si="176"/>
        <v>0</v>
      </c>
      <c r="AO873" s="44"/>
      <c r="AP873" s="235">
        <f t="shared" si="177"/>
        <v>0</v>
      </c>
      <c r="AQ873" s="44"/>
      <c r="AR873" s="282">
        <f t="shared" si="178"/>
        <v>0</v>
      </c>
      <c r="AS873" s="283">
        <f t="shared" si="179"/>
        <v>0</v>
      </c>
      <c r="AT873" s="44"/>
      <c r="AU873" s="44"/>
      <c r="AV873" s="44"/>
      <c r="AW873" s="44"/>
      <c r="AX873" s="44"/>
      <c r="AY873" s="44"/>
      <c r="AZ873" s="44"/>
      <c r="BA873" s="44"/>
      <c r="BB873" s="44"/>
      <c r="BC873" s="44"/>
      <c r="BD873" s="44"/>
      <c r="BE873" s="44"/>
      <c r="BF873" s="44"/>
      <c r="BG873" s="44"/>
      <c r="BH873" s="44"/>
    </row>
    <row r="874" spans="1:60" ht="35.1" customHeight="1" thickBot="1" x14ac:dyDescent="0.45">
      <c r="A874" s="41">
        <f t="shared" si="180"/>
        <v>872</v>
      </c>
      <c r="B874" s="42">
        <f>Hoja2!B881</f>
        <v>0</v>
      </c>
      <c r="C874" s="14">
        <f>Hoja2!P881</f>
        <v>0</v>
      </c>
      <c r="D874" s="16">
        <f>Hoja2!C881</f>
        <v>0</v>
      </c>
      <c r="E874" s="15">
        <f>Hoja4!J881</f>
        <v>0</v>
      </c>
      <c r="F874" s="15">
        <f>Hoja4!N881</f>
        <v>0</v>
      </c>
      <c r="G874" s="15"/>
      <c r="H874" s="15">
        <f t="shared" si="169"/>
        <v>0</v>
      </c>
      <c r="I874" s="15">
        <f t="shared" si="170"/>
        <v>0</v>
      </c>
      <c r="J874" s="289" t="s">
        <v>209</v>
      </c>
      <c r="K874" s="44"/>
      <c r="L874" s="44"/>
      <c r="M874" s="44"/>
      <c r="N874" s="44"/>
      <c r="O874" s="44"/>
      <c r="P874" s="44"/>
      <c r="Q874" s="44"/>
      <c r="R874" s="44"/>
      <c r="S874" s="262">
        <f t="shared" si="171"/>
        <v>0</v>
      </c>
      <c r="T874" s="266" t="str">
        <f t="shared" si="172"/>
        <v>Economico</v>
      </c>
      <c r="U874">
        <f>VLOOKUP(T874,TABLAS!$J$4:$L$9,3,FALSE)</f>
        <v>1320</v>
      </c>
      <c r="V874">
        <f t="shared" si="181"/>
        <v>2026</v>
      </c>
      <c r="W874" t="str">
        <f>INICIO!$C$28</f>
        <v>2026</v>
      </c>
      <c r="X874" s="268">
        <f t="shared" si="173"/>
        <v>0</v>
      </c>
      <c r="Y874" s="269" t="str">
        <f>IF(X874&lt;TABLAS!$P$18,TABLAS!$Q$18,IF(X874&lt;TABLAS!$P$19,TABLAS!$Q$19,IF(X874&lt;TABLAS!$P$20,TABLAS!$Q$20,IF(X874&lt;TABLAS!$P$21,TABLAS!$Q$21,IF(X874&lt;TABLAS!$P$22,TABLAS!$Q$22,IF(X874&lt;TABLAS!$P$23,TABLAS!$Q$23,IF(X874&lt;TABLAS!$P$24,TABLAS!$Q$24,IF(X874&lt;TABLAS!$P$25,TABLAS!$Q$25,IF(X874&lt;TABLAS!$P$26,TABLAS!$Q$26,IF(X874&lt;TABLAS!$P$27,TABLAS!$Q$27,IF(X874&gt;=TABLAS!$O$28,TABLAS!$Q$28)))))))))))</f>
        <v>0 a 5</v>
      </c>
      <c r="Z874" s="262">
        <f>VLOOKUP(Y874,TABLAS!$J$18:$K$28,2,FALSE)</f>
        <v>1</v>
      </c>
      <c r="AA874" s="274" t="s">
        <v>262</v>
      </c>
      <c r="AB874" s="262">
        <f>VLOOKUP(AA874,TABLAS!$K$34:$L$39,2,FALSE)</f>
        <v>1</v>
      </c>
      <c r="AC874" s="262" t="str">
        <f>INICIO!$C$11</f>
        <v>ZONA 6</v>
      </c>
      <c r="AD874" s="263">
        <f>VLOOKUP(AC874,TABLAS!$V$18:$W$28,2,FALSE)</f>
        <v>1.1000000000000001</v>
      </c>
      <c r="AE874" s="44"/>
      <c r="AF874" s="44"/>
      <c r="AG874" s="279">
        <f t="shared" si="174"/>
        <v>0</v>
      </c>
      <c r="AH874" s="255">
        <f>IF($AG874&lt;TABLAS!$O$4,TABLAS!$P$4,IF($AG874&lt;TABLAS!$O$5,TABLAS!$P$5,IF($AG874&lt;TABLAS!$O$6,TABLAS!$P$6,IF($AG874&gt;TABLAS!$N$7,TABLAS!$P$7))))</f>
        <v>1</v>
      </c>
      <c r="AI874" s="255">
        <f>VLOOKUP($AH874,TABLAS!$P$4:$R$7,3,FALSE)</f>
        <v>3.4999999999999996E-3</v>
      </c>
      <c r="AJ874" s="255">
        <f>VLOOKUP($AH$3,TABLAS!$P$4:$R$7,2,FALSE)</f>
        <v>0</v>
      </c>
      <c r="AK874" s="280">
        <f t="shared" si="175"/>
        <v>-3.4999999999999996E-3</v>
      </c>
      <c r="AL874" s="44"/>
      <c r="AM874" s="44"/>
      <c r="AN874" s="281">
        <f t="shared" si="176"/>
        <v>0</v>
      </c>
      <c r="AO874" s="44"/>
      <c r="AP874" s="235">
        <f t="shared" si="177"/>
        <v>0</v>
      </c>
      <c r="AQ874" s="44"/>
      <c r="AR874" s="282">
        <f t="shared" si="178"/>
        <v>0</v>
      </c>
      <c r="AS874" s="283">
        <f t="shared" si="179"/>
        <v>0</v>
      </c>
      <c r="AT874" s="44"/>
      <c r="AU874" s="44"/>
      <c r="AV874" s="44"/>
      <c r="AW874" s="44"/>
      <c r="AX874" s="44"/>
      <c r="AY874" s="44"/>
      <c r="AZ874" s="44"/>
      <c r="BA874" s="44"/>
      <c r="BB874" s="44"/>
      <c r="BC874" s="44"/>
      <c r="BD874" s="44"/>
      <c r="BE874" s="44"/>
      <c r="BF874" s="44"/>
      <c r="BG874" s="44"/>
      <c r="BH874" s="44"/>
    </row>
    <row r="875" spans="1:60" ht="35.1" customHeight="1" thickBot="1" x14ac:dyDescent="0.45">
      <c r="A875" s="41">
        <f t="shared" si="180"/>
        <v>873</v>
      </c>
      <c r="B875" s="42">
        <f>Hoja2!B882</f>
        <v>0</v>
      </c>
      <c r="C875" s="14">
        <f>Hoja2!P882</f>
        <v>0</v>
      </c>
      <c r="D875" s="16">
        <f>Hoja2!C882</f>
        <v>0</v>
      </c>
      <c r="E875" s="15">
        <f>Hoja4!J882</f>
        <v>0</v>
      </c>
      <c r="F875" s="15">
        <f>Hoja4!N882</f>
        <v>0</v>
      </c>
      <c r="G875" s="15"/>
      <c r="H875" s="15">
        <f t="shared" si="169"/>
        <v>0</v>
      </c>
      <c r="I875" s="15">
        <f t="shared" si="170"/>
        <v>0</v>
      </c>
      <c r="J875" s="289" t="s">
        <v>209</v>
      </c>
      <c r="K875" s="44"/>
      <c r="L875" s="44"/>
      <c r="M875" s="44"/>
      <c r="N875" s="44"/>
      <c r="O875" s="44"/>
      <c r="P875" s="44"/>
      <c r="Q875" s="44"/>
      <c r="R875" s="44"/>
      <c r="S875" s="262">
        <f t="shared" si="171"/>
        <v>0</v>
      </c>
      <c r="T875" s="266" t="str">
        <f t="shared" si="172"/>
        <v>Economico</v>
      </c>
      <c r="U875">
        <f>VLOOKUP(T875,TABLAS!$J$4:$L$9,3,FALSE)</f>
        <v>1320</v>
      </c>
      <c r="V875">
        <f t="shared" si="181"/>
        <v>2026</v>
      </c>
      <c r="W875" t="str">
        <f>INICIO!$C$28</f>
        <v>2026</v>
      </c>
      <c r="X875" s="268">
        <f t="shared" si="173"/>
        <v>0</v>
      </c>
      <c r="Y875" s="269" t="str">
        <f>IF(X875&lt;TABLAS!$P$18,TABLAS!$Q$18,IF(X875&lt;TABLAS!$P$19,TABLAS!$Q$19,IF(X875&lt;TABLAS!$P$20,TABLAS!$Q$20,IF(X875&lt;TABLAS!$P$21,TABLAS!$Q$21,IF(X875&lt;TABLAS!$P$22,TABLAS!$Q$22,IF(X875&lt;TABLAS!$P$23,TABLAS!$Q$23,IF(X875&lt;TABLAS!$P$24,TABLAS!$Q$24,IF(X875&lt;TABLAS!$P$25,TABLAS!$Q$25,IF(X875&lt;TABLAS!$P$26,TABLAS!$Q$26,IF(X875&lt;TABLAS!$P$27,TABLAS!$Q$27,IF(X875&gt;=TABLAS!$O$28,TABLAS!$Q$28)))))))))))</f>
        <v>0 a 5</v>
      </c>
      <c r="Z875" s="262">
        <f>VLOOKUP(Y875,TABLAS!$J$18:$K$28,2,FALSE)</f>
        <v>1</v>
      </c>
      <c r="AA875" s="274" t="s">
        <v>262</v>
      </c>
      <c r="AB875" s="262">
        <f>VLOOKUP(AA875,TABLAS!$K$34:$L$39,2,FALSE)</f>
        <v>1</v>
      </c>
      <c r="AC875" s="262" t="str">
        <f>INICIO!$C$11</f>
        <v>ZONA 6</v>
      </c>
      <c r="AD875" s="263">
        <f>VLOOKUP(AC875,TABLAS!$V$18:$W$28,2,FALSE)</f>
        <v>1.1000000000000001</v>
      </c>
      <c r="AE875" s="44"/>
      <c r="AF875" s="44"/>
      <c r="AG875" s="279">
        <f t="shared" si="174"/>
        <v>0</v>
      </c>
      <c r="AH875" s="255">
        <f>IF($AG875&lt;TABLAS!$O$4,TABLAS!$P$4,IF($AG875&lt;TABLAS!$O$5,TABLAS!$P$5,IF($AG875&lt;TABLAS!$O$6,TABLAS!$P$6,IF($AG875&gt;TABLAS!$N$7,TABLAS!$P$7))))</f>
        <v>1</v>
      </c>
      <c r="AI875" s="255">
        <f>VLOOKUP($AH875,TABLAS!$P$4:$R$7,3,FALSE)</f>
        <v>3.4999999999999996E-3</v>
      </c>
      <c r="AJ875" s="255">
        <f>VLOOKUP($AH$3,TABLAS!$P$4:$R$7,2,FALSE)</f>
        <v>0</v>
      </c>
      <c r="AK875" s="280">
        <f t="shared" si="175"/>
        <v>-3.4999999999999996E-3</v>
      </c>
      <c r="AL875" s="44"/>
      <c r="AM875" s="44"/>
      <c r="AN875" s="281">
        <f t="shared" si="176"/>
        <v>0</v>
      </c>
      <c r="AO875" s="44"/>
      <c r="AP875" s="235">
        <f t="shared" si="177"/>
        <v>0</v>
      </c>
      <c r="AQ875" s="44"/>
      <c r="AR875" s="282">
        <f t="shared" si="178"/>
        <v>0</v>
      </c>
      <c r="AS875" s="283">
        <f t="shared" si="179"/>
        <v>0</v>
      </c>
      <c r="AT875" s="44"/>
      <c r="AU875" s="44"/>
      <c r="AV875" s="44"/>
      <c r="AW875" s="44"/>
      <c r="AX875" s="44"/>
      <c r="AY875" s="44"/>
      <c r="AZ875" s="44"/>
      <c r="BA875" s="44"/>
      <c r="BB875" s="44"/>
      <c r="BC875" s="44"/>
      <c r="BD875" s="44"/>
      <c r="BE875" s="44"/>
      <c r="BF875" s="44"/>
      <c r="BG875" s="44"/>
      <c r="BH875" s="44"/>
    </row>
    <row r="876" spans="1:60" ht="35.1" customHeight="1" thickBot="1" x14ac:dyDescent="0.45">
      <c r="A876" s="41">
        <f t="shared" si="180"/>
        <v>874</v>
      </c>
      <c r="B876" s="42">
        <f>Hoja2!B883</f>
        <v>0</v>
      </c>
      <c r="C876" s="14">
        <f>Hoja2!P883</f>
        <v>0</v>
      </c>
      <c r="D876" s="16">
        <f>Hoja2!C883</f>
        <v>0</v>
      </c>
      <c r="E876" s="15">
        <f>Hoja4!J883</f>
        <v>0</v>
      </c>
      <c r="F876" s="15">
        <f>Hoja4!N883</f>
        <v>0</v>
      </c>
      <c r="G876" s="15"/>
      <c r="H876" s="15">
        <f t="shared" si="169"/>
        <v>0</v>
      </c>
      <c r="I876" s="15">
        <f t="shared" si="170"/>
        <v>0</v>
      </c>
      <c r="J876" s="289" t="s">
        <v>209</v>
      </c>
      <c r="K876" s="44"/>
      <c r="L876" s="44"/>
      <c r="M876" s="44"/>
      <c r="N876" s="44"/>
      <c r="O876" s="44"/>
      <c r="P876" s="44"/>
      <c r="Q876" s="44"/>
      <c r="R876" s="44"/>
      <c r="S876" s="262">
        <f t="shared" si="171"/>
        <v>0</v>
      </c>
      <c r="T876" s="266" t="str">
        <f t="shared" si="172"/>
        <v>Economico</v>
      </c>
      <c r="U876">
        <f>VLOOKUP(T876,TABLAS!$J$4:$L$9,3,FALSE)</f>
        <v>1320</v>
      </c>
      <c r="V876">
        <f t="shared" si="181"/>
        <v>2026</v>
      </c>
      <c r="W876" t="str">
        <f>INICIO!$C$28</f>
        <v>2026</v>
      </c>
      <c r="X876" s="268">
        <f t="shared" si="173"/>
        <v>0</v>
      </c>
      <c r="Y876" s="269" t="str">
        <f>IF(X876&lt;TABLAS!$P$18,TABLAS!$Q$18,IF(X876&lt;TABLAS!$P$19,TABLAS!$Q$19,IF(X876&lt;TABLAS!$P$20,TABLAS!$Q$20,IF(X876&lt;TABLAS!$P$21,TABLAS!$Q$21,IF(X876&lt;TABLAS!$P$22,TABLAS!$Q$22,IF(X876&lt;TABLAS!$P$23,TABLAS!$Q$23,IF(X876&lt;TABLAS!$P$24,TABLAS!$Q$24,IF(X876&lt;TABLAS!$P$25,TABLAS!$Q$25,IF(X876&lt;TABLAS!$P$26,TABLAS!$Q$26,IF(X876&lt;TABLAS!$P$27,TABLAS!$Q$27,IF(X876&gt;=TABLAS!$O$28,TABLAS!$Q$28)))))))))))</f>
        <v>0 a 5</v>
      </c>
      <c r="Z876" s="262">
        <f>VLOOKUP(Y876,TABLAS!$J$18:$K$28,2,FALSE)</f>
        <v>1</v>
      </c>
      <c r="AA876" s="274" t="s">
        <v>262</v>
      </c>
      <c r="AB876" s="262">
        <f>VLOOKUP(AA876,TABLAS!$K$34:$L$39,2,FALSE)</f>
        <v>1</v>
      </c>
      <c r="AC876" s="262" t="str">
        <f>INICIO!$C$11</f>
        <v>ZONA 6</v>
      </c>
      <c r="AD876" s="263">
        <f>VLOOKUP(AC876,TABLAS!$V$18:$W$28,2,FALSE)</f>
        <v>1.1000000000000001</v>
      </c>
      <c r="AE876" s="44"/>
      <c r="AF876" s="44"/>
      <c r="AG876" s="279">
        <f t="shared" si="174"/>
        <v>0</v>
      </c>
      <c r="AH876" s="255">
        <f>IF($AG876&lt;TABLAS!$O$4,TABLAS!$P$4,IF($AG876&lt;TABLAS!$O$5,TABLAS!$P$5,IF($AG876&lt;TABLAS!$O$6,TABLAS!$P$6,IF($AG876&gt;TABLAS!$N$7,TABLAS!$P$7))))</f>
        <v>1</v>
      </c>
      <c r="AI876" s="255">
        <f>VLOOKUP($AH876,TABLAS!$P$4:$R$7,3,FALSE)</f>
        <v>3.4999999999999996E-3</v>
      </c>
      <c r="AJ876" s="255">
        <f>VLOOKUP($AH$3,TABLAS!$P$4:$R$7,2,FALSE)</f>
        <v>0</v>
      </c>
      <c r="AK876" s="280">
        <f t="shared" si="175"/>
        <v>-3.4999999999999996E-3</v>
      </c>
      <c r="AL876" s="44"/>
      <c r="AM876" s="44"/>
      <c r="AN876" s="281">
        <f t="shared" si="176"/>
        <v>0</v>
      </c>
      <c r="AO876" s="44"/>
      <c r="AP876" s="235">
        <f t="shared" si="177"/>
        <v>0</v>
      </c>
      <c r="AQ876" s="44"/>
      <c r="AR876" s="282">
        <f t="shared" si="178"/>
        <v>0</v>
      </c>
      <c r="AS876" s="283">
        <f t="shared" si="179"/>
        <v>0</v>
      </c>
      <c r="AT876" s="44"/>
      <c r="AU876" s="44"/>
      <c r="AV876" s="44"/>
      <c r="AW876" s="44"/>
      <c r="AX876" s="44"/>
      <c r="AY876" s="44"/>
      <c r="AZ876" s="44"/>
      <c r="BA876" s="44"/>
      <c r="BB876" s="44"/>
      <c r="BC876" s="44"/>
      <c r="BD876" s="44"/>
      <c r="BE876" s="44"/>
      <c r="BF876" s="44"/>
      <c r="BG876" s="44"/>
      <c r="BH876" s="44"/>
    </row>
    <row r="877" spans="1:60" ht="35.1" customHeight="1" thickBot="1" x14ac:dyDescent="0.45">
      <c r="A877" s="22">
        <f t="shared" si="180"/>
        <v>875</v>
      </c>
      <c r="B877" s="43">
        <f>Hoja2!B884</f>
        <v>0</v>
      </c>
      <c r="C877" s="38">
        <f>Hoja2!P884</f>
        <v>0</v>
      </c>
      <c r="D877" s="39">
        <f>Hoja2!C884</f>
        <v>0</v>
      </c>
      <c r="E877" s="40">
        <f>Hoja4!J884</f>
        <v>0</v>
      </c>
      <c r="F877" s="40">
        <f>Hoja4!N884</f>
        <v>0</v>
      </c>
      <c r="G877" s="40"/>
      <c r="H877" s="40">
        <f t="shared" si="169"/>
        <v>0</v>
      </c>
      <c r="I877" s="40">
        <f t="shared" si="170"/>
        <v>0</v>
      </c>
      <c r="J877" s="290" t="s">
        <v>209</v>
      </c>
      <c r="K877" s="44"/>
      <c r="L877" s="44"/>
      <c r="M877" s="44"/>
      <c r="N877" s="44"/>
      <c r="O877" s="44"/>
      <c r="P877" s="44"/>
      <c r="Q877" s="44"/>
      <c r="R877" s="44"/>
      <c r="S877" s="262">
        <f t="shared" si="171"/>
        <v>0</v>
      </c>
      <c r="T877" s="266" t="str">
        <f t="shared" si="172"/>
        <v>Economico</v>
      </c>
      <c r="U877">
        <f>VLOOKUP(T877,TABLAS!$J$4:$L$9,3,FALSE)</f>
        <v>1320</v>
      </c>
      <c r="V877">
        <f t="shared" si="181"/>
        <v>2026</v>
      </c>
      <c r="W877" t="str">
        <f>INICIO!$C$28</f>
        <v>2026</v>
      </c>
      <c r="X877" s="268">
        <f t="shared" si="173"/>
        <v>0</v>
      </c>
      <c r="Y877" s="269" t="str">
        <f>IF(X877&lt;TABLAS!$P$18,TABLAS!$Q$18,IF(X877&lt;TABLAS!$P$19,TABLAS!$Q$19,IF(X877&lt;TABLAS!$P$20,TABLAS!$Q$20,IF(X877&lt;TABLAS!$P$21,TABLAS!$Q$21,IF(X877&lt;TABLAS!$P$22,TABLAS!$Q$22,IF(X877&lt;TABLAS!$P$23,TABLAS!$Q$23,IF(X877&lt;TABLAS!$P$24,TABLAS!$Q$24,IF(X877&lt;TABLAS!$P$25,TABLAS!$Q$25,IF(X877&lt;TABLAS!$P$26,TABLAS!$Q$26,IF(X877&lt;TABLAS!$P$27,TABLAS!$Q$27,IF(X877&gt;=TABLAS!$O$28,TABLAS!$Q$28)))))))))))</f>
        <v>0 a 5</v>
      </c>
      <c r="Z877" s="262">
        <f>VLOOKUP(Y877,TABLAS!$J$18:$K$28,2,FALSE)</f>
        <v>1</v>
      </c>
      <c r="AA877" s="274" t="s">
        <v>262</v>
      </c>
      <c r="AB877" s="262">
        <f>VLOOKUP(AA877,TABLAS!$K$34:$L$39,2,FALSE)</f>
        <v>1</v>
      </c>
      <c r="AC877" s="262" t="str">
        <f>INICIO!$C$11</f>
        <v>ZONA 6</v>
      </c>
      <c r="AD877" s="263">
        <f>VLOOKUP(AC877,TABLAS!$V$18:$W$28,2,FALSE)</f>
        <v>1.1000000000000001</v>
      </c>
      <c r="AE877" s="44"/>
      <c r="AF877" s="44"/>
      <c r="AG877" s="279">
        <f t="shared" si="174"/>
        <v>0</v>
      </c>
      <c r="AH877" s="255">
        <f>IF($AG877&lt;TABLAS!$O$4,TABLAS!$P$4,IF($AG877&lt;TABLAS!$O$5,TABLAS!$P$5,IF($AG877&lt;TABLAS!$O$6,TABLAS!$P$6,IF($AG877&gt;TABLAS!$N$7,TABLAS!$P$7))))</f>
        <v>1</v>
      </c>
      <c r="AI877" s="255">
        <f>VLOOKUP($AH877,TABLAS!$P$4:$R$7,3,FALSE)</f>
        <v>3.4999999999999996E-3</v>
      </c>
      <c r="AJ877" s="255">
        <f>VLOOKUP($AH$3,TABLAS!$P$4:$R$7,2,FALSE)</f>
        <v>0</v>
      </c>
      <c r="AK877" s="280">
        <f t="shared" si="175"/>
        <v>-3.4999999999999996E-3</v>
      </c>
      <c r="AL877" s="44"/>
      <c r="AM877" s="44"/>
      <c r="AN877" s="281">
        <f t="shared" si="176"/>
        <v>0</v>
      </c>
      <c r="AO877" s="44"/>
      <c r="AP877" s="235">
        <f t="shared" si="177"/>
        <v>0</v>
      </c>
      <c r="AQ877" s="44"/>
      <c r="AR877" s="282">
        <f t="shared" si="178"/>
        <v>0</v>
      </c>
      <c r="AS877" s="283">
        <f t="shared" si="179"/>
        <v>0</v>
      </c>
      <c r="AT877" s="44"/>
      <c r="AU877" s="44"/>
      <c r="AV877" s="44"/>
      <c r="AW877" s="44"/>
      <c r="AX877" s="44"/>
      <c r="AY877" s="44"/>
      <c r="AZ877" s="44"/>
      <c r="BA877" s="44"/>
      <c r="BB877" s="44"/>
      <c r="BC877" s="44"/>
      <c r="BD877" s="44"/>
      <c r="BE877" s="44"/>
      <c r="BF877" s="44"/>
      <c r="BG877" s="44"/>
      <c r="BH877" s="44"/>
    </row>
    <row r="878" spans="1:60" ht="35.1" customHeight="1" thickBot="1" x14ac:dyDescent="0.45">
      <c r="A878" s="41">
        <f t="shared" si="180"/>
        <v>876</v>
      </c>
      <c r="B878" s="42">
        <f>Hoja2!B885</f>
        <v>0</v>
      </c>
      <c r="C878" s="14">
        <f>Hoja2!P885</f>
        <v>0</v>
      </c>
      <c r="D878" s="16">
        <f>Hoja2!C885</f>
        <v>0</v>
      </c>
      <c r="E878" s="15">
        <f>Hoja4!J885</f>
        <v>0</v>
      </c>
      <c r="F878" s="15">
        <f>Hoja4!N885</f>
        <v>0</v>
      </c>
      <c r="G878" s="15"/>
      <c r="H878" s="15">
        <f t="shared" si="169"/>
        <v>0</v>
      </c>
      <c r="I878" s="15">
        <f t="shared" si="170"/>
        <v>0</v>
      </c>
      <c r="J878" s="289" t="s">
        <v>209</v>
      </c>
      <c r="K878" s="44"/>
      <c r="L878" s="44"/>
      <c r="M878" s="44"/>
      <c r="N878" s="44"/>
      <c r="O878" s="44"/>
      <c r="P878" s="44"/>
      <c r="Q878" s="44"/>
      <c r="R878" s="44"/>
      <c r="S878" s="262">
        <f t="shared" si="171"/>
        <v>0</v>
      </c>
      <c r="T878" s="266" t="str">
        <f t="shared" si="172"/>
        <v>Economico</v>
      </c>
      <c r="U878">
        <f>VLOOKUP(T878,TABLAS!$J$4:$L$9,3,FALSE)</f>
        <v>1320</v>
      </c>
      <c r="V878">
        <f t="shared" si="181"/>
        <v>2026</v>
      </c>
      <c r="W878" t="str">
        <f>INICIO!$C$28</f>
        <v>2026</v>
      </c>
      <c r="X878" s="268">
        <f t="shared" si="173"/>
        <v>0</v>
      </c>
      <c r="Y878" s="269" t="str">
        <f>IF(X878&lt;TABLAS!$P$18,TABLAS!$Q$18,IF(X878&lt;TABLAS!$P$19,TABLAS!$Q$19,IF(X878&lt;TABLAS!$P$20,TABLAS!$Q$20,IF(X878&lt;TABLAS!$P$21,TABLAS!$Q$21,IF(X878&lt;TABLAS!$P$22,TABLAS!$Q$22,IF(X878&lt;TABLAS!$P$23,TABLAS!$Q$23,IF(X878&lt;TABLAS!$P$24,TABLAS!$Q$24,IF(X878&lt;TABLAS!$P$25,TABLAS!$Q$25,IF(X878&lt;TABLAS!$P$26,TABLAS!$Q$26,IF(X878&lt;TABLAS!$P$27,TABLAS!$Q$27,IF(X878&gt;=TABLAS!$O$28,TABLAS!$Q$28)))))))))))</f>
        <v>0 a 5</v>
      </c>
      <c r="Z878" s="262">
        <f>VLOOKUP(Y878,TABLAS!$J$18:$K$28,2,FALSE)</f>
        <v>1</v>
      </c>
      <c r="AA878" s="274" t="s">
        <v>262</v>
      </c>
      <c r="AB878" s="262">
        <f>VLOOKUP(AA878,TABLAS!$K$34:$L$39,2,FALSE)</f>
        <v>1</v>
      </c>
      <c r="AC878" s="262" t="str">
        <f>INICIO!$C$11</f>
        <v>ZONA 6</v>
      </c>
      <c r="AD878" s="263">
        <f>VLOOKUP(AC878,TABLAS!$V$18:$W$28,2,FALSE)</f>
        <v>1.1000000000000001</v>
      </c>
      <c r="AE878" s="44"/>
      <c r="AF878" s="44"/>
      <c r="AG878" s="279">
        <f t="shared" si="174"/>
        <v>0</v>
      </c>
      <c r="AH878" s="255">
        <f>IF($AG878&lt;TABLAS!$O$4,TABLAS!$P$4,IF($AG878&lt;TABLAS!$O$5,TABLAS!$P$5,IF($AG878&lt;TABLAS!$O$6,TABLAS!$P$6,IF($AG878&gt;TABLAS!$N$7,TABLAS!$P$7))))</f>
        <v>1</v>
      </c>
      <c r="AI878" s="255">
        <f>VLOOKUP($AH878,TABLAS!$P$4:$R$7,3,FALSE)</f>
        <v>3.4999999999999996E-3</v>
      </c>
      <c r="AJ878" s="255">
        <f>VLOOKUP($AH$3,TABLAS!$P$4:$R$7,2,FALSE)</f>
        <v>0</v>
      </c>
      <c r="AK878" s="280">
        <f t="shared" si="175"/>
        <v>-3.4999999999999996E-3</v>
      </c>
      <c r="AL878" s="44"/>
      <c r="AM878" s="44"/>
      <c r="AN878" s="281">
        <f t="shared" si="176"/>
        <v>0</v>
      </c>
      <c r="AO878" s="44"/>
      <c r="AP878" s="235">
        <f t="shared" si="177"/>
        <v>0</v>
      </c>
      <c r="AQ878" s="44"/>
      <c r="AR878" s="282">
        <f t="shared" si="178"/>
        <v>0</v>
      </c>
      <c r="AS878" s="283">
        <f t="shared" si="179"/>
        <v>0</v>
      </c>
      <c r="AT878" s="44"/>
      <c r="AU878" s="44"/>
      <c r="AV878" s="44"/>
      <c r="AW878" s="44"/>
      <c r="AX878" s="44"/>
      <c r="AY878" s="44"/>
      <c r="AZ878" s="44"/>
      <c r="BA878" s="44"/>
      <c r="BB878" s="44"/>
      <c r="BC878" s="44"/>
      <c r="BD878" s="44"/>
      <c r="BE878" s="44"/>
      <c r="BF878" s="44"/>
      <c r="BG878" s="44"/>
      <c r="BH878" s="44"/>
    </row>
    <row r="879" spans="1:60" ht="35.1" customHeight="1" thickBot="1" x14ac:dyDescent="0.45">
      <c r="A879" s="41">
        <f t="shared" si="180"/>
        <v>877</v>
      </c>
      <c r="B879" s="42">
        <f>Hoja2!B886</f>
        <v>0</v>
      </c>
      <c r="C879" s="14">
        <f>Hoja2!P886</f>
        <v>0</v>
      </c>
      <c r="D879" s="16">
        <f>Hoja2!C886</f>
        <v>0</v>
      </c>
      <c r="E879" s="15">
        <f>Hoja4!J886</f>
        <v>0</v>
      </c>
      <c r="F879" s="15">
        <f>Hoja4!N886</f>
        <v>0</v>
      </c>
      <c r="G879" s="15"/>
      <c r="H879" s="15">
        <f t="shared" si="169"/>
        <v>0</v>
      </c>
      <c r="I879" s="15">
        <f t="shared" si="170"/>
        <v>0</v>
      </c>
      <c r="J879" s="289" t="s">
        <v>209</v>
      </c>
      <c r="K879" s="44"/>
      <c r="L879" s="44"/>
      <c r="M879" s="44"/>
      <c r="N879" s="44"/>
      <c r="O879" s="44"/>
      <c r="P879" s="44"/>
      <c r="Q879" s="44"/>
      <c r="R879" s="44"/>
      <c r="S879" s="262">
        <f t="shared" si="171"/>
        <v>0</v>
      </c>
      <c r="T879" s="266" t="str">
        <f t="shared" si="172"/>
        <v>Economico</v>
      </c>
      <c r="U879">
        <f>VLOOKUP(T879,TABLAS!$J$4:$L$9,3,FALSE)</f>
        <v>1320</v>
      </c>
      <c r="V879">
        <f t="shared" si="181"/>
        <v>2026</v>
      </c>
      <c r="W879" t="str">
        <f>INICIO!$C$28</f>
        <v>2026</v>
      </c>
      <c r="X879" s="268">
        <f t="shared" si="173"/>
        <v>0</v>
      </c>
      <c r="Y879" s="269" t="str">
        <f>IF(X879&lt;TABLAS!$P$18,TABLAS!$Q$18,IF(X879&lt;TABLAS!$P$19,TABLAS!$Q$19,IF(X879&lt;TABLAS!$P$20,TABLAS!$Q$20,IF(X879&lt;TABLAS!$P$21,TABLAS!$Q$21,IF(X879&lt;TABLAS!$P$22,TABLAS!$Q$22,IF(X879&lt;TABLAS!$P$23,TABLAS!$Q$23,IF(X879&lt;TABLAS!$P$24,TABLAS!$Q$24,IF(X879&lt;TABLAS!$P$25,TABLAS!$Q$25,IF(X879&lt;TABLAS!$P$26,TABLAS!$Q$26,IF(X879&lt;TABLAS!$P$27,TABLAS!$Q$27,IF(X879&gt;=TABLAS!$O$28,TABLAS!$Q$28)))))))))))</f>
        <v>0 a 5</v>
      </c>
      <c r="Z879" s="262">
        <f>VLOOKUP(Y879,TABLAS!$J$18:$K$28,2,FALSE)</f>
        <v>1</v>
      </c>
      <c r="AA879" s="274" t="s">
        <v>262</v>
      </c>
      <c r="AB879" s="262">
        <f>VLOOKUP(AA879,TABLAS!$K$34:$L$39,2,FALSE)</f>
        <v>1</v>
      </c>
      <c r="AC879" s="262" t="str">
        <f>INICIO!$C$11</f>
        <v>ZONA 6</v>
      </c>
      <c r="AD879" s="263">
        <f>VLOOKUP(AC879,TABLAS!$V$18:$W$28,2,FALSE)</f>
        <v>1.1000000000000001</v>
      </c>
      <c r="AE879" s="44"/>
      <c r="AF879" s="44"/>
      <c r="AG879" s="279">
        <f t="shared" si="174"/>
        <v>0</v>
      </c>
      <c r="AH879" s="255">
        <f>IF($AG879&lt;TABLAS!$O$4,TABLAS!$P$4,IF($AG879&lt;TABLAS!$O$5,TABLAS!$P$5,IF($AG879&lt;TABLAS!$O$6,TABLAS!$P$6,IF($AG879&gt;TABLAS!$N$7,TABLAS!$P$7))))</f>
        <v>1</v>
      </c>
      <c r="AI879" s="255">
        <f>VLOOKUP($AH879,TABLAS!$P$4:$R$7,3,FALSE)</f>
        <v>3.4999999999999996E-3</v>
      </c>
      <c r="AJ879" s="255">
        <f>VLOOKUP($AH$3,TABLAS!$P$4:$R$7,2,FALSE)</f>
        <v>0</v>
      </c>
      <c r="AK879" s="280">
        <f t="shared" si="175"/>
        <v>-3.4999999999999996E-3</v>
      </c>
      <c r="AL879" s="44"/>
      <c r="AM879" s="44"/>
      <c r="AN879" s="281">
        <f t="shared" si="176"/>
        <v>0</v>
      </c>
      <c r="AO879" s="44"/>
      <c r="AP879" s="235">
        <f t="shared" si="177"/>
        <v>0</v>
      </c>
      <c r="AQ879" s="44"/>
      <c r="AR879" s="282">
        <f t="shared" si="178"/>
        <v>0</v>
      </c>
      <c r="AS879" s="283">
        <f t="shared" si="179"/>
        <v>0</v>
      </c>
      <c r="AT879" s="44"/>
      <c r="AU879" s="44"/>
      <c r="AV879" s="44"/>
      <c r="AW879" s="44"/>
      <c r="AX879" s="44"/>
      <c r="AY879" s="44"/>
      <c r="AZ879" s="44"/>
      <c r="BA879" s="44"/>
      <c r="BB879" s="44"/>
      <c r="BC879" s="44"/>
      <c r="BD879" s="44"/>
      <c r="BE879" s="44"/>
      <c r="BF879" s="44"/>
      <c r="BG879" s="44"/>
      <c r="BH879" s="44"/>
    </row>
    <row r="880" spans="1:60" ht="35.1" customHeight="1" thickBot="1" x14ac:dyDescent="0.45">
      <c r="A880" s="41">
        <f t="shared" si="180"/>
        <v>878</v>
      </c>
      <c r="B880" s="42">
        <f>Hoja2!B887</f>
        <v>0</v>
      </c>
      <c r="C880" s="14">
        <f>Hoja2!P887</f>
        <v>0</v>
      </c>
      <c r="D880" s="16">
        <f>Hoja2!C887</f>
        <v>0</v>
      </c>
      <c r="E880" s="15">
        <f>Hoja4!J887</f>
        <v>0</v>
      </c>
      <c r="F880" s="15">
        <f>Hoja4!N887</f>
        <v>0</v>
      </c>
      <c r="G880" s="15"/>
      <c r="H880" s="15">
        <f t="shared" si="169"/>
        <v>0</v>
      </c>
      <c r="I880" s="15">
        <f t="shared" si="170"/>
        <v>0</v>
      </c>
      <c r="J880" s="289" t="s">
        <v>209</v>
      </c>
      <c r="K880" s="44"/>
      <c r="L880" s="44"/>
      <c r="M880" s="44"/>
      <c r="N880" s="44"/>
      <c r="O880" s="44"/>
      <c r="P880" s="44"/>
      <c r="Q880" s="44"/>
      <c r="R880" s="44"/>
      <c r="S880" s="262">
        <f t="shared" si="171"/>
        <v>0</v>
      </c>
      <c r="T880" s="266" t="str">
        <f t="shared" si="172"/>
        <v>Economico</v>
      </c>
      <c r="U880">
        <f>VLOOKUP(T880,TABLAS!$J$4:$L$9,3,FALSE)</f>
        <v>1320</v>
      </c>
      <c r="V880">
        <f t="shared" si="181"/>
        <v>2026</v>
      </c>
      <c r="W880" t="str">
        <f>INICIO!$C$28</f>
        <v>2026</v>
      </c>
      <c r="X880" s="268">
        <f t="shared" si="173"/>
        <v>0</v>
      </c>
      <c r="Y880" s="269" t="str">
        <f>IF(X880&lt;TABLAS!$P$18,TABLAS!$Q$18,IF(X880&lt;TABLAS!$P$19,TABLAS!$Q$19,IF(X880&lt;TABLAS!$P$20,TABLAS!$Q$20,IF(X880&lt;TABLAS!$P$21,TABLAS!$Q$21,IF(X880&lt;TABLAS!$P$22,TABLAS!$Q$22,IF(X880&lt;TABLAS!$P$23,TABLAS!$Q$23,IF(X880&lt;TABLAS!$P$24,TABLAS!$Q$24,IF(X880&lt;TABLAS!$P$25,TABLAS!$Q$25,IF(X880&lt;TABLAS!$P$26,TABLAS!$Q$26,IF(X880&lt;TABLAS!$P$27,TABLAS!$Q$27,IF(X880&gt;=TABLAS!$O$28,TABLAS!$Q$28)))))))))))</f>
        <v>0 a 5</v>
      </c>
      <c r="Z880" s="262">
        <f>VLOOKUP(Y880,TABLAS!$J$18:$K$28,2,FALSE)</f>
        <v>1</v>
      </c>
      <c r="AA880" s="274" t="s">
        <v>262</v>
      </c>
      <c r="AB880" s="262">
        <f>VLOOKUP(AA880,TABLAS!$K$34:$L$39,2,FALSE)</f>
        <v>1</v>
      </c>
      <c r="AC880" s="262" t="str">
        <f>INICIO!$C$11</f>
        <v>ZONA 6</v>
      </c>
      <c r="AD880" s="263">
        <f>VLOOKUP(AC880,TABLAS!$V$18:$W$28,2,FALSE)</f>
        <v>1.1000000000000001</v>
      </c>
      <c r="AE880" s="44"/>
      <c r="AF880" s="44"/>
      <c r="AG880" s="279">
        <f t="shared" si="174"/>
        <v>0</v>
      </c>
      <c r="AH880" s="255">
        <f>IF($AG880&lt;TABLAS!$O$4,TABLAS!$P$4,IF($AG880&lt;TABLAS!$O$5,TABLAS!$P$5,IF($AG880&lt;TABLAS!$O$6,TABLAS!$P$6,IF($AG880&gt;TABLAS!$N$7,TABLAS!$P$7))))</f>
        <v>1</v>
      </c>
      <c r="AI880" s="255">
        <f>VLOOKUP($AH880,TABLAS!$P$4:$R$7,3,FALSE)</f>
        <v>3.4999999999999996E-3</v>
      </c>
      <c r="AJ880" s="255">
        <f>VLOOKUP($AH$3,TABLAS!$P$4:$R$7,2,FALSE)</f>
        <v>0</v>
      </c>
      <c r="AK880" s="280">
        <f t="shared" si="175"/>
        <v>-3.4999999999999996E-3</v>
      </c>
      <c r="AL880" s="44"/>
      <c r="AM880" s="44"/>
      <c r="AN880" s="281">
        <f t="shared" si="176"/>
        <v>0</v>
      </c>
      <c r="AO880" s="44"/>
      <c r="AP880" s="235">
        <f t="shared" si="177"/>
        <v>0</v>
      </c>
      <c r="AQ880" s="44"/>
      <c r="AR880" s="282">
        <f t="shared" si="178"/>
        <v>0</v>
      </c>
      <c r="AS880" s="283">
        <f t="shared" si="179"/>
        <v>0</v>
      </c>
      <c r="AT880" s="44"/>
      <c r="AU880" s="44"/>
      <c r="AV880" s="44"/>
      <c r="AW880" s="44"/>
      <c r="AX880" s="44"/>
      <c r="AY880" s="44"/>
      <c r="AZ880" s="44"/>
      <c r="BA880" s="44"/>
      <c r="BB880" s="44"/>
      <c r="BC880" s="44"/>
      <c r="BD880" s="44"/>
      <c r="BE880" s="44"/>
      <c r="BF880" s="44"/>
      <c r="BG880" s="44"/>
      <c r="BH880" s="44"/>
    </row>
    <row r="881" spans="1:60" ht="35.1" customHeight="1" thickBot="1" x14ac:dyDescent="0.45">
      <c r="A881" s="41">
        <f t="shared" si="180"/>
        <v>879</v>
      </c>
      <c r="B881" s="42">
        <f>Hoja2!B888</f>
        <v>0</v>
      </c>
      <c r="C881" s="14">
        <f>Hoja2!P888</f>
        <v>0</v>
      </c>
      <c r="D881" s="16">
        <f>Hoja2!C888</f>
        <v>0</v>
      </c>
      <c r="E881" s="15">
        <f>Hoja4!J888</f>
        <v>0</v>
      </c>
      <c r="F881" s="15">
        <f>Hoja4!N888</f>
        <v>0</v>
      </c>
      <c r="G881" s="15"/>
      <c r="H881" s="15">
        <f t="shared" si="169"/>
        <v>0</v>
      </c>
      <c r="I881" s="15">
        <f t="shared" si="170"/>
        <v>0</v>
      </c>
      <c r="J881" s="289" t="s">
        <v>209</v>
      </c>
      <c r="K881" s="44"/>
      <c r="L881" s="44"/>
      <c r="M881" s="44"/>
      <c r="N881" s="44"/>
      <c r="O881" s="44"/>
      <c r="P881" s="44"/>
      <c r="Q881" s="44"/>
      <c r="R881" s="44"/>
      <c r="S881" s="262">
        <f t="shared" si="171"/>
        <v>0</v>
      </c>
      <c r="T881" s="266" t="str">
        <f t="shared" si="172"/>
        <v>Economico</v>
      </c>
      <c r="U881">
        <f>VLOOKUP(T881,TABLAS!$J$4:$L$9,3,FALSE)</f>
        <v>1320</v>
      </c>
      <c r="V881">
        <f t="shared" si="181"/>
        <v>2026</v>
      </c>
      <c r="W881" t="str">
        <f>INICIO!$C$28</f>
        <v>2026</v>
      </c>
      <c r="X881" s="268">
        <f t="shared" si="173"/>
        <v>0</v>
      </c>
      <c r="Y881" s="269" t="str">
        <f>IF(X881&lt;TABLAS!$P$18,TABLAS!$Q$18,IF(X881&lt;TABLAS!$P$19,TABLAS!$Q$19,IF(X881&lt;TABLAS!$P$20,TABLAS!$Q$20,IF(X881&lt;TABLAS!$P$21,TABLAS!$Q$21,IF(X881&lt;TABLAS!$P$22,TABLAS!$Q$22,IF(X881&lt;TABLAS!$P$23,TABLAS!$Q$23,IF(X881&lt;TABLAS!$P$24,TABLAS!$Q$24,IF(X881&lt;TABLAS!$P$25,TABLAS!$Q$25,IF(X881&lt;TABLAS!$P$26,TABLAS!$Q$26,IF(X881&lt;TABLAS!$P$27,TABLAS!$Q$27,IF(X881&gt;=TABLAS!$O$28,TABLAS!$Q$28)))))))))))</f>
        <v>0 a 5</v>
      </c>
      <c r="Z881" s="262">
        <f>VLOOKUP(Y881,TABLAS!$J$18:$K$28,2,FALSE)</f>
        <v>1</v>
      </c>
      <c r="AA881" s="274" t="s">
        <v>262</v>
      </c>
      <c r="AB881" s="262">
        <f>VLOOKUP(AA881,TABLAS!$K$34:$L$39,2,FALSE)</f>
        <v>1</v>
      </c>
      <c r="AC881" s="262" t="str">
        <f>INICIO!$C$11</f>
        <v>ZONA 6</v>
      </c>
      <c r="AD881" s="263">
        <f>VLOOKUP(AC881,TABLAS!$V$18:$W$28,2,FALSE)</f>
        <v>1.1000000000000001</v>
      </c>
      <c r="AE881" s="44"/>
      <c r="AF881" s="44"/>
      <c r="AG881" s="279">
        <f t="shared" si="174"/>
        <v>0</v>
      </c>
      <c r="AH881" s="255">
        <f>IF($AG881&lt;TABLAS!$O$4,TABLAS!$P$4,IF($AG881&lt;TABLAS!$O$5,TABLAS!$P$5,IF($AG881&lt;TABLAS!$O$6,TABLAS!$P$6,IF($AG881&gt;TABLAS!$N$7,TABLAS!$P$7))))</f>
        <v>1</v>
      </c>
      <c r="AI881" s="255">
        <f>VLOOKUP($AH881,TABLAS!$P$4:$R$7,3,FALSE)</f>
        <v>3.4999999999999996E-3</v>
      </c>
      <c r="AJ881" s="255">
        <f>VLOOKUP($AH$3,TABLAS!$P$4:$R$7,2,FALSE)</f>
        <v>0</v>
      </c>
      <c r="AK881" s="280">
        <f t="shared" si="175"/>
        <v>-3.4999999999999996E-3</v>
      </c>
      <c r="AL881" s="44"/>
      <c r="AM881" s="44"/>
      <c r="AN881" s="281">
        <f t="shared" si="176"/>
        <v>0</v>
      </c>
      <c r="AO881" s="44"/>
      <c r="AP881" s="235">
        <f t="shared" si="177"/>
        <v>0</v>
      </c>
      <c r="AQ881" s="44"/>
      <c r="AR881" s="282">
        <f t="shared" si="178"/>
        <v>0</v>
      </c>
      <c r="AS881" s="283">
        <f t="shared" si="179"/>
        <v>0</v>
      </c>
      <c r="AT881" s="44"/>
      <c r="AU881" s="44"/>
      <c r="AV881" s="44"/>
      <c r="AW881" s="44"/>
      <c r="AX881" s="44"/>
      <c r="AY881" s="44"/>
      <c r="AZ881" s="44"/>
      <c r="BA881" s="44"/>
      <c r="BB881" s="44"/>
      <c r="BC881" s="44"/>
      <c r="BD881" s="44"/>
      <c r="BE881" s="44"/>
      <c r="BF881" s="44"/>
      <c r="BG881" s="44"/>
      <c r="BH881" s="44"/>
    </row>
    <row r="882" spans="1:60" ht="35.1" customHeight="1" thickBot="1" x14ac:dyDescent="0.45">
      <c r="A882" s="22">
        <f t="shared" si="180"/>
        <v>880</v>
      </c>
      <c r="B882" s="43">
        <f>Hoja2!B889</f>
        <v>0</v>
      </c>
      <c r="C882" s="38">
        <f>Hoja2!P889</f>
        <v>0</v>
      </c>
      <c r="D882" s="39">
        <f>Hoja2!C889</f>
        <v>0</v>
      </c>
      <c r="E882" s="40">
        <f>Hoja4!J889</f>
        <v>0</v>
      </c>
      <c r="F882" s="40">
        <f>Hoja4!N889</f>
        <v>0</v>
      </c>
      <c r="G882" s="40"/>
      <c r="H882" s="40">
        <f t="shared" si="169"/>
        <v>0</v>
      </c>
      <c r="I882" s="40">
        <f t="shared" si="170"/>
        <v>0</v>
      </c>
      <c r="J882" s="290" t="s">
        <v>209</v>
      </c>
      <c r="K882" s="44"/>
      <c r="L882" s="44"/>
      <c r="M882" s="44"/>
      <c r="N882" s="44"/>
      <c r="O882" s="44"/>
      <c r="P882" s="44"/>
      <c r="Q882" s="44"/>
      <c r="R882" s="44"/>
      <c r="S882" s="262">
        <f t="shared" si="171"/>
        <v>0</v>
      </c>
      <c r="T882" s="266" t="str">
        <f t="shared" si="172"/>
        <v>Economico</v>
      </c>
      <c r="U882">
        <f>VLOOKUP(T882,TABLAS!$J$4:$L$9,3,FALSE)</f>
        <v>1320</v>
      </c>
      <c r="V882">
        <f t="shared" si="181"/>
        <v>2026</v>
      </c>
      <c r="W882" t="str">
        <f>INICIO!$C$28</f>
        <v>2026</v>
      </c>
      <c r="X882" s="268">
        <f t="shared" si="173"/>
        <v>0</v>
      </c>
      <c r="Y882" s="269" t="str">
        <f>IF(X882&lt;TABLAS!$P$18,TABLAS!$Q$18,IF(X882&lt;TABLAS!$P$19,TABLAS!$Q$19,IF(X882&lt;TABLAS!$P$20,TABLAS!$Q$20,IF(X882&lt;TABLAS!$P$21,TABLAS!$Q$21,IF(X882&lt;TABLAS!$P$22,TABLAS!$Q$22,IF(X882&lt;TABLAS!$P$23,TABLAS!$Q$23,IF(X882&lt;TABLAS!$P$24,TABLAS!$Q$24,IF(X882&lt;TABLAS!$P$25,TABLAS!$Q$25,IF(X882&lt;TABLAS!$P$26,TABLAS!$Q$26,IF(X882&lt;TABLAS!$P$27,TABLAS!$Q$27,IF(X882&gt;=TABLAS!$O$28,TABLAS!$Q$28)))))))))))</f>
        <v>0 a 5</v>
      </c>
      <c r="Z882" s="262">
        <f>VLOOKUP(Y882,TABLAS!$J$18:$K$28,2,FALSE)</f>
        <v>1</v>
      </c>
      <c r="AA882" s="274" t="s">
        <v>262</v>
      </c>
      <c r="AB882" s="262">
        <f>VLOOKUP(AA882,TABLAS!$K$34:$L$39,2,FALSE)</f>
        <v>1</v>
      </c>
      <c r="AC882" s="262" t="str">
        <f>INICIO!$C$11</f>
        <v>ZONA 6</v>
      </c>
      <c r="AD882" s="263">
        <f>VLOOKUP(AC882,TABLAS!$V$18:$W$28,2,FALSE)</f>
        <v>1.1000000000000001</v>
      </c>
      <c r="AE882" s="44"/>
      <c r="AF882" s="44"/>
      <c r="AG882" s="279">
        <f t="shared" si="174"/>
        <v>0</v>
      </c>
      <c r="AH882" s="255">
        <f>IF($AG882&lt;TABLAS!$O$4,TABLAS!$P$4,IF($AG882&lt;TABLAS!$O$5,TABLAS!$P$5,IF($AG882&lt;TABLAS!$O$6,TABLAS!$P$6,IF($AG882&gt;TABLAS!$N$7,TABLAS!$P$7))))</f>
        <v>1</v>
      </c>
      <c r="AI882" s="255">
        <f>VLOOKUP($AH882,TABLAS!$P$4:$R$7,3,FALSE)</f>
        <v>3.4999999999999996E-3</v>
      </c>
      <c r="AJ882" s="255">
        <f>VLOOKUP($AH$3,TABLAS!$P$4:$R$7,2,FALSE)</f>
        <v>0</v>
      </c>
      <c r="AK882" s="280">
        <f t="shared" si="175"/>
        <v>-3.4999999999999996E-3</v>
      </c>
      <c r="AL882" s="44"/>
      <c r="AM882" s="44"/>
      <c r="AN882" s="281">
        <f t="shared" si="176"/>
        <v>0</v>
      </c>
      <c r="AO882" s="44"/>
      <c r="AP882" s="235">
        <f t="shared" si="177"/>
        <v>0</v>
      </c>
      <c r="AQ882" s="44"/>
      <c r="AR882" s="282">
        <f t="shared" si="178"/>
        <v>0</v>
      </c>
      <c r="AS882" s="283">
        <f t="shared" si="179"/>
        <v>0</v>
      </c>
      <c r="AT882" s="44"/>
      <c r="AU882" s="44"/>
      <c r="AV882" s="44"/>
      <c r="AW882" s="44"/>
      <c r="AX882" s="44"/>
      <c r="AY882" s="44"/>
      <c r="AZ882" s="44"/>
      <c r="BA882" s="44"/>
      <c r="BB882" s="44"/>
      <c r="BC882" s="44"/>
      <c r="BD882" s="44"/>
      <c r="BE882" s="44"/>
      <c r="BF882" s="44"/>
      <c r="BG882" s="44"/>
      <c r="BH882" s="44"/>
    </row>
    <row r="883" spans="1:60" ht="35.1" customHeight="1" thickBot="1" x14ac:dyDescent="0.45">
      <c r="A883" s="41">
        <f t="shared" si="180"/>
        <v>881</v>
      </c>
      <c r="B883" s="42">
        <f>Hoja2!B890</f>
        <v>0</v>
      </c>
      <c r="C883" s="14">
        <f>Hoja2!P890</f>
        <v>0</v>
      </c>
      <c r="D883" s="16">
        <f>Hoja2!C890</f>
        <v>0</v>
      </c>
      <c r="E883" s="15">
        <f>Hoja4!J890</f>
        <v>0</v>
      </c>
      <c r="F883" s="15">
        <f>Hoja4!N890</f>
        <v>0</v>
      </c>
      <c r="G883" s="15"/>
      <c r="H883" s="15">
        <f t="shared" si="169"/>
        <v>0</v>
      </c>
      <c r="I883" s="15">
        <f t="shared" si="170"/>
        <v>0</v>
      </c>
      <c r="J883" s="289" t="s">
        <v>209</v>
      </c>
      <c r="K883" s="44"/>
      <c r="L883" s="44"/>
      <c r="M883" s="44"/>
      <c r="N883" s="44"/>
      <c r="O883" s="44"/>
      <c r="P883" s="44"/>
      <c r="Q883" s="44"/>
      <c r="R883" s="44"/>
      <c r="S883" s="262">
        <f t="shared" si="171"/>
        <v>0</v>
      </c>
      <c r="T883" s="266" t="str">
        <f t="shared" si="172"/>
        <v>Economico</v>
      </c>
      <c r="U883">
        <f>VLOOKUP(T883,TABLAS!$J$4:$L$9,3,FALSE)</f>
        <v>1320</v>
      </c>
      <c r="V883">
        <f t="shared" si="181"/>
        <v>2026</v>
      </c>
      <c r="W883" t="str">
        <f>INICIO!$C$28</f>
        <v>2026</v>
      </c>
      <c r="X883" s="268">
        <f t="shared" si="173"/>
        <v>0</v>
      </c>
      <c r="Y883" s="269" t="str">
        <f>IF(X883&lt;TABLAS!$P$18,TABLAS!$Q$18,IF(X883&lt;TABLAS!$P$19,TABLAS!$Q$19,IF(X883&lt;TABLAS!$P$20,TABLAS!$Q$20,IF(X883&lt;TABLAS!$P$21,TABLAS!$Q$21,IF(X883&lt;TABLAS!$P$22,TABLAS!$Q$22,IF(X883&lt;TABLAS!$P$23,TABLAS!$Q$23,IF(X883&lt;TABLAS!$P$24,TABLAS!$Q$24,IF(X883&lt;TABLAS!$P$25,TABLAS!$Q$25,IF(X883&lt;TABLAS!$P$26,TABLAS!$Q$26,IF(X883&lt;TABLAS!$P$27,TABLAS!$Q$27,IF(X883&gt;=TABLAS!$O$28,TABLAS!$Q$28)))))))))))</f>
        <v>0 a 5</v>
      </c>
      <c r="Z883" s="262">
        <f>VLOOKUP(Y883,TABLAS!$J$18:$K$28,2,FALSE)</f>
        <v>1</v>
      </c>
      <c r="AA883" s="274" t="s">
        <v>262</v>
      </c>
      <c r="AB883" s="262">
        <f>VLOOKUP(AA883,TABLAS!$K$34:$L$39,2,FALSE)</f>
        <v>1</v>
      </c>
      <c r="AC883" s="262" t="str">
        <f>INICIO!$C$11</f>
        <v>ZONA 6</v>
      </c>
      <c r="AD883" s="263">
        <f>VLOOKUP(AC883,TABLAS!$V$18:$W$28,2,FALSE)</f>
        <v>1.1000000000000001</v>
      </c>
      <c r="AE883" s="44"/>
      <c r="AF883" s="44"/>
      <c r="AG883" s="279">
        <f t="shared" si="174"/>
        <v>0</v>
      </c>
      <c r="AH883" s="255">
        <f>IF($AG883&lt;TABLAS!$O$4,TABLAS!$P$4,IF($AG883&lt;TABLAS!$O$5,TABLAS!$P$5,IF($AG883&lt;TABLAS!$O$6,TABLAS!$P$6,IF($AG883&gt;TABLAS!$N$7,TABLAS!$P$7))))</f>
        <v>1</v>
      </c>
      <c r="AI883" s="255">
        <f>VLOOKUP($AH883,TABLAS!$P$4:$R$7,3,FALSE)</f>
        <v>3.4999999999999996E-3</v>
      </c>
      <c r="AJ883" s="255">
        <f>VLOOKUP($AH$3,TABLAS!$P$4:$R$7,2,FALSE)</f>
        <v>0</v>
      </c>
      <c r="AK883" s="280">
        <f t="shared" si="175"/>
        <v>-3.4999999999999996E-3</v>
      </c>
      <c r="AL883" s="44"/>
      <c r="AM883" s="44"/>
      <c r="AN883" s="281">
        <f t="shared" si="176"/>
        <v>0</v>
      </c>
      <c r="AO883" s="44"/>
      <c r="AP883" s="235">
        <f t="shared" si="177"/>
        <v>0</v>
      </c>
      <c r="AQ883" s="44"/>
      <c r="AR883" s="282">
        <f t="shared" si="178"/>
        <v>0</v>
      </c>
      <c r="AS883" s="283">
        <f t="shared" si="179"/>
        <v>0</v>
      </c>
      <c r="AT883" s="44"/>
      <c r="AU883" s="44"/>
      <c r="AV883" s="44"/>
      <c r="AW883" s="44"/>
      <c r="AX883" s="44"/>
      <c r="AY883" s="44"/>
      <c r="AZ883" s="44"/>
      <c r="BA883" s="44"/>
      <c r="BB883" s="44"/>
      <c r="BC883" s="44"/>
      <c r="BD883" s="44"/>
      <c r="BE883" s="44"/>
      <c r="BF883" s="44"/>
      <c r="BG883" s="44"/>
      <c r="BH883" s="44"/>
    </row>
    <row r="884" spans="1:60" ht="35.1" customHeight="1" thickBot="1" x14ac:dyDescent="0.45">
      <c r="A884" s="41">
        <f t="shared" si="180"/>
        <v>882</v>
      </c>
      <c r="B884" s="42">
        <f>Hoja2!B891</f>
        <v>0</v>
      </c>
      <c r="C884" s="14">
        <f>Hoja2!P891</f>
        <v>0</v>
      </c>
      <c r="D884" s="16">
        <f>Hoja2!C891</f>
        <v>0</v>
      </c>
      <c r="E884" s="15">
        <f>Hoja4!J891</f>
        <v>0</v>
      </c>
      <c r="F884" s="15">
        <f>Hoja4!N891</f>
        <v>0</v>
      </c>
      <c r="G884" s="15"/>
      <c r="H884" s="15">
        <f t="shared" si="169"/>
        <v>0</v>
      </c>
      <c r="I884" s="15">
        <f t="shared" si="170"/>
        <v>0</v>
      </c>
      <c r="J884" s="289" t="s">
        <v>209</v>
      </c>
      <c r="K884" s="44"/>
      <c r="L884" s="44"/>
      <c r="M884" s="44"/>
      <c r="N884" s="44"/>
      <c r="O884" s="44"/>
      <c r="P884" s="44"/>
      <c r="Q884" s="44"/>
      <c r="R884" s="44"/>
      <c r="S884" s="262">
        <f t="shared" si="171"/>
        <v>0</v>
      </c>
      <c r="T884" s="266" t="str">
        <f t="shared" si="172"/>
        <v>Economico</v>
      </c>
      <c r="U884">
        <f>VLOOKUP(T884,TABLAS!$J$4:$L$9,3,FALSE)</f>
        <v>1320</v>
      </c>
      <c r="V884">
        <f t="shared" si="181"/>
        <v>2026</v>
      </c>
      <c r="W884" t="str">
        <f>INICIO!$C$28</f>
        <v>2026</v>
      </c>
      <c r="X884" s="268">
        <f t="shared" si="173"/>
        <v>0</v>
      </c>
      <c r="Y884" s="269" t="str">
        <f>IF(X884&lt;TABLAS!$P$18,TABLAS!$Q$18,IF(X884&lt;TABLAS!$P$19,TABLAS!$Q$19,IF(X884&lt;TABLAS!$P$20,TABLAS!$Q$20,IF(X884&lt;TABLAS!$P$21,TABLAS!$Q$21,IF(X884&lt;TABLAS!$P$22,TABLAS!$Q$22,IF(X884&lt;TABLAS!$P$23,TABLAS!$Q$23,IF(X884&lt;TABLAS!$P$24,TABLAS!$Q$24,IF(X884&lt;TABLAS!$P$25,TABLAS!$Q$25,IF(X884&lt;TABLAS!$P$26,TABLAS!$Q$26,IF(X884&lt;TABLAS!$P$27,TABLAS!$Q$27,IF(X884&gt;=TABLAS!$O$28,TABLAS!$Q$28)))))))))))</f>
        <v>0 a 5</v>
      </c>
      <c r="Z884" s="262">
        <f>VLOOKUP(Y884,TABLAS!$J$18:$K$28,2,FALSE)</f>
        <v>1</v>
      </c>
      <c r="AA884" s="274" t="s">
        <v>262</v>
      </c>
      <c r="AB884" s="262">
        <f>VLOOKUP(AA884,TABLAS!$K$34:$L$39,2,FALSE)</f>
        <v>1</v>
      </c>
      <c r="AC884" s="262" t="str">
        <f>INICIO!$C$11</f>
        <v>ZONA 6</v>
      </c>
      <c r="AD884" s="263">
        <f>VLOOKUP(AC884,TABLAS!$V$18:$W$28,2,FALSE)</f>
        <v>1.1000000000000001</v>
      </c>
      <c r="AE884" s="44"/>
      <c r="AF884" s="44"/>
      <c r="AG884" s="279">
        <f t="shared" si="174"/>
        <v>0</v>
      </c>
      <c r="AH884" s="255">
        <f>IF($AG884&lt;TABLAS!$O$4,TABLAS!$P$4,IF($AG884&lt;TABLAS!$O$5,TABLAS!$P$5,IF($AG884&lt;TABLAS!$O$6,TABLAS!$P$6,IF($AG884&gt;TABLAS!$N$7,TABLAS!$P$7))))</f>
        <v>1</v>
      </c>
      <c r="AI884" s="255">
        <f>VLOOKUP($AH884,TABLAS!$P$4:$R$7,3,FALSE)</f>
        <v>3.4999999999999996E-3</v>
      </c>
      <c r="AJ884" s="255">
        <f>VLOOKUP($AH$3,TABLAS!$P$4:$R$7,2,FALSE)</f>
        <v>0</v>
      </c>
      <c r="AK884" s="280">
        <f t="shared" si="175"/>
        <v>-3.4999999999999996E-3</v>
      </c>
      <c r="AL884" s="44"/>
      <c r="AM884" s="44"/>
      <c r="AN884" s="281">
        <f t="shared" si="176"/>
        <v>0</v>
      </c>
      <c r="AO884" s="44"/>
      <c r="AP884" s="235">
        <f t="shared" si="177"/>
        <v>0</v>
      </c>
      <c r="AQ884" s="44"/>
      <c r="AR884" s="282">
        <f t="shared" si="178"/>
        <v>0</v>
      </c>
      <c r="AS884" s="283">
        <f t="shared" si="179"/>
        <v>0</v>
      </c>
      <c r="AT884" s="44"/>
      <c r="AU884" s="44"/>
      <c r="AV884" s="44"/>
      <c r="AW884" s="44"/>
      <c r="AX884" s="44"/>
      <c r="AY884" s="44"/>
      <c r="AZ884" s="44"/>
      <c r="BA884" s="44"/>
      <c r="BB884" s="44"/>
      <c r="BC884" s="44"/>
      <c r="BD884" s="44"/>
      <c r="BE884" s="44"/>
      <c r="BF884" s="44"/>
      <c r="BG884" s="44"/>
      <c r="BH884" s="44"/>
    </row>
    <row r="885" spans="1:60" ht="35.1" customHeight="1" thickBot="1" x14ac:dyDescent="0.45">
      <c r="A885" s="41">
        <f t="shared" si="180"/>
        <v>883</v>
      </c>
      <c r="B885" s="42">
        <f>Hoja2!B892</f>
        <v>0</v>
      </c>
      <c r="C885" s="14">
        <f>Hoja2!P892</f>
        <v>0</v>
      </c>
      <c r="D885" s="16">
        <f>Hoja2!C892</f>
        <v>0</v>
      </c>
      <c r="E885" s="15">
        <f>Hoja4!J892</f>
        <v>0</v>
      </c>
      <c r="F885" s="15">
        <f>Hoja4!N892</f>
        <v>0</v>
      </c>
      <c r="G885" s="15"/>
      <c r="H885" s="15">
        <f t="shared" si="169"/>
        <v>0</v>
      </c>
      <c r="I885" s="15">
        <f t="shared" si="170"/>
        <v>0</v>
      </c>
      <c r="J885" s="289" t="s">
        <v>209</v>
      </c>
      <c r="K885" s="44"/>
      <c r="L885" s="44"/>
      <c r="M885" s="44"/>
      <c r="N885" s="44"/>
      <c r="O885" s="44"/>
      <c r="P885" s="44"/>
      <c r="Q885" s="44"/>
      <c r="R885" s="44"/>
      <c r="S885" s="262">
        <f t="shared" si="171"/>
        <v>0</v>
      </c>
      <c r="T885" s="266" t="str">
        <f t="shared" si="172"/>
        <v>Economico</v>
      </c>
      <c r="U885">
        <f>VLOOKUP(T885,TABLAS!$J$4:$L$9,3,FALSE)</f>
        <v>1320</v>
      </c>
      <c r="V885">
        <f t="shared" si="181"/>
        <v>2026</v>
      </c>
      <c r="W885" t="str">
        <f>INICIO!$C$28</f>
        <v>2026</v>
      </c>
      <c r="X885" s="268">
        <f t="shared" si="173"/>
        <v>0</v>
      </c>
      <c r="Y885" s="269" t="str">
        <f>IF(X885&lt;TABLAS!$P$18,TABLAS!$Q$18,IF(X885&lt;TABLAS!$P$19,TABLAS!$Q$19,IF(X885&lt;TABLAS!$P$20,TABLAS!$Q$20,IF(X885&lt;TABLAS!$P$21,TABLAS!$Q$21,IF(X885&lt;TABLAS!$P$22,TABLAS!$Q$22,IF(X885&lt;TABLAS!$P$23,TABLAS!$Q$23,IF(X885&lt;TABLAS!$P$24,TABLAS!$Q$24,IF(X885&lt;TABLAS!$P$25,TABLAS!$Q$25,IF(X885&lt;TABLAS!$P$26,TABLAS!$Q$26,IF(X885&lt;TABLAS!$P$27,TABLAS!$Q$27,IF(X885&gt;=TABLAS!$O$28,TABLAS!$Q$28)))))))))))</f>
        <v>0 a 5</v>
      </c>
      <c r="Z885" s="262">
        <f>VLOOKUP(Y885,TABLAS!$J$18:$K$28,2,FALSE)</f>
        <v>1</v>
      </c>
      <c r="AA885" s="274" t="s">
        <v>262</v>
      </c>
      <c r="AB885" s="262">
        <f>VLOOKUP(AA885,TABLAS!$K$34:$L$39,2,FALSE)</f>
        <v>1</v>
      </c>
      <c r="AC885" s="262" t="str">
        <f>INICIO!$C$11</f>
        <v>ZONA 6</v>
      </c>
      <c r="AD885" s="263">
        <f>VLOOKUP(AC885,TABLAS!$V$18:$W$28,2,FALSE)</f>
        <v>1.1000000000000001</v>
      </c>
      <c r="AE885" s="44"/>
      <c r="AF885" s="44"/>
      <c r="AG885" s="279">
        <f t="shared" si="174"/>
        <v>0</v>
      </c>
      <c r="AH885" s="255">
        <f>IF($AG885&lt;TABLAS!$O$4,TABLAS!$P$4,IF($AG885&lt;TABLAS!$O$5,TABLAS!$P$5,IF($AG885&lt;TABLAS!$O$6,TABLAS!$P$6,IF($AG885&gt;TABLAS!$N$7,TABLAS!$P$7))))</f>
        <v>1</v>
      </c>
      <c r="AI885" s="255">
        <f>VLOOKUP($AH885,TABLAS!$P$4:$R$7,3,FALSE)</f>
        <v>3.4999999999999996E-3</v>
      </c>
      <c r="AJ885" s="255">
        <f>VLOOKUP($AH$3,TABLAS!$P$4:$R$7,2,FALSE)</f>
        <v>0</v>
      </c>
      <c r="AK885" s="280">
        <f t="shared" si="175"/>
        <v>-3.4999999999999996E-3</v>
      </c>
      <c r="AL885" s="44"/>
      <c r="AM885" s="44"/>
      <c r="AN885" s="281">
        <f t="shared" si="176"/>
        <v>0</v>
      </c>
      <c r="AO885" s="44"/>
      <c r="AP885" s="235">
        <f t="shared" si="177"/>
        <v>0</v>
      </c>
      <c r="AQ885" s="44"/>
      <c r="AR885" s="282">
        <f t="shared" si="178"/>
        <v>0</v>
      </c>
      <c r="AS885" s="283">
        <f t="shared" si="179"/>
        <v>0</v>
      </c>
      <c r="AT885" s="44"/>
      <c r="AU885" s="44"/>
      <c r="AV885" s="44"/>
      <c r="AW885" s="44"/>
      <c r="AX885" s="44"/>
      <c r="AY885" s="44"/>
      <c r="AZ885" s="44"/>
      <c r="BA885" s="44"/>
      <c r="BB885" s="44"/>
      <c r="BC885" s="44"/>
      <c r="BD885" s="44"/>
      <c r="BE885" s="44"/>
      <c r="BF885" s="44"/>
      <c r="BG885" s="44"/>
      <c r="BH885" s="44"/>
    </row>
    <row r="886" spans="1:60" ht="35.1" customHeight="1" thickBot="1" x14ac:dyDescent="0.45">
      <c r="A886" s="41">
        <f t="shared" si="180"/>
        <v>884</v>
      </c>
      <c r="B886" s="42">
        <f>Hoja2!B893</f>
        <v>0</v>
      </c>
      <c r="C886" s="14">
        <f>Hoja2!P893</f>
        <v>0</v>
      </c>
      <c r="D886" s="16">
        <f>Hoja2!C893</f>
        <v>0</v>
      </c>
      <c r="E886" s="15">
        <f>Hoja4!J893</f>
        <v>0</v>
      </c>
      <c r="F886" s="15">
        <f>Hoja4!N893</f>
        <v>0</v>
      </c>
      <c r="G886" s="15"/>
      <c r="H886" s="15">
        <f t="shared" si="169"/>
        <v>0</v>
      </c>
      <c r="I886" s="15">
        <f t="shared" si="170"/>
        <v>0</v>
      </c>
      <c r="J886" s="289" t="s">
        <v>209</v>
      </c>
      <c r="K886" s="44"/>
      <c r="L886" s="44"/>
      <c r="M886" s="44"/>
      <c r="N886" s="44"/>
      <c r="O886" s="44"/>
      <c r="P886" s="44"/>
      <c r="Q886" s="44"/>
      <c r="R886" s="44"/>
      <c r="S886" s="262">
        <f t="shared" si="171"/>
        <v>0</v>
      </c>
      <c r="T886" s="266" t="str">
        <f t="shared" si="172"/>
        <v>Economico</v>
      </c>
      <c r="U886">
        <f>VLOOKUP(T886,TABLAS!$J$4:$L$9,3,FALSE)</f>
        <v>1320</v>
      </c>
      <c r="V886">
        <f t="shared" si="181"/>
        <v>2026</v>
      </c>
      <c r="W886" t="str">
        <f>INICIO!$C$28</f>
        <v>2026</v>
      </c>
      <c r="X886" s="268">
        <f t="shared" si="173"/>
        <v>0</v>
      </c>
      <c r="Y886" s="269" t="str">
        <f>IF(X886&lt;TABLAS!$P$18,TABLAS!$Q$18,IF(X886&lt;TABLAS!$P$19,TABLAS!$Q$19,IF(X886&lt;TABLAS!$P$20,TABLAS!$Q$20,IF(X886&lt;TABLAS!$P$21,TABLAS!$Q$21,IF(X886&lt;TABLAS!$P$22,TABLAS!$Q$22,IF(X886&lt;TABLAS!$P$23,TABLAS!$Q$23,IF(X886&lt;TABLAS!$P$24,TABLAS!$Q$24,IF(X886&lt;TABLAS!$P$25,TABLAS!$Q$25,IF(X886&lt;TABLAS!$P$26,TABLAS!$Q$26,IF(X886&lt;TABLAS!$P$27,TABLAS!$Q$27,IF(X886&gt;=TABLAS!$O$28,TABLAS!$Q$28)))))))))))</f>
        <v>0 a 5</v>
      </c>
      <c r="Z886" s="262">
        <f>VLOOKUP(Y886,TABLAS!$J$18:$K$28,2,FALSE)</f>
        <v>1</v>
      </c>
      <c r="AA886" s="274" t="s">
        <v>262</v>
      </c>
      <c r="AB886" s="262">
        <f>VLOOKUP(AA886,TABLAS!$K$34:$L$39,2,FALSE)</f>
        <v>1</v>
      </c>
      <c r="AC886" s="262" t="str">
        <f>INICIO!$C$11</f>
        <v>ZONA 6</v>
      </c>
      <c r="AD886" s="263">
        <f>VLOOKUP(AC886,TABLAS!$V$18:$W$28,2,FALSE)</f>
        <v>1.1000000000000001</v>
      </c>
      <c r="AE886" s="44"/>
      <c r="AF886" s="44"/>
      <c r="AG886" s="279">
        <f t="shared" si="174"/>
        <v>0</v>
      </c>
      <c r="AH886" s="255">
        <f>IF($AG886&lt;TABLAS!$O$4,TABLAS!$P$4,IF($AG886&lt;TABLAS!$O$5,TABLAS!$P$5,IF($AG886&lt;TABLAS!$O$6,TABLAS!$P$6,IF($AG886&gt;TABLAS!$N$7,TABLAS!$P$7))))</f>
        <v>1</v>
      </c>
      <c r="AI886" s="255">
        <f>VLOOKUP($AH886,TABLAS!$P$4:$R$7,3,FALSE)</f>
        <v>3.4999999999999996E-3</v>
      </c>
      <c r="AJ886" s="255">
        <f>VLOOKUP($AH$3,TABLAS!$P$4:$R$7,2,FALSE)</f>
        <v>0</v>
      </c>
      <c r="AK886" s="280">
        <f t="shared" si="175"/>
        <v>-3.4999999999999996E-3</v>
      </c>
      <c r="AL886" s="44"/>
      <c r="AM886" s="44"/>
      <c r="AN886" s="281">
        <f t="shared" si="176"/>
        <v>0</v>
      </c>
      <c r="AO886" s="44"/>
      <c r="AP886" s="235">
        <f t="shared" si="177"/>
        <v>0</v>
      </c>
      <c r="AQ886" s="44"/>
      <c r="AR886" s="282">
        <f t="shared" si="178"/>
        <v>0</v>
      </c>
      <c r="AS886" s="283">
        <f t="shared" si="179"/>
        <v>0</v>
      </c>
      <c r="AT886" s="44"/>
      <c r="AU886" s="44"/>
      <c r="AV886" s="44"/>
      <c r="AW886" s="44"/>
      <c r="AX886" s="44"/>
      <c r="AY886" s="44"/>
      <c r="AZ886" s="44"/>
      <c r="BA886" s="44"/>
      <c r="BB886" s="44"/>
      <c r="BC886" s="44"/>
      <c r="BD886" s="44"/>
      <c r="BE886" s="44"/>
      <c r="BF886" s="44"/>
      <c r="BG886" s="44"/>
      <c r="BH886" s="44"/>
    </row>
    <row r="887" spans="1:60" ht="35.1" customHeight="1" thickBot="1" x14ac:dyDescent="0.45">
      <c r="A887" s="22">
        <f t="shared" si="180"/>
        <v>885</v>
      </c>
      <c r="B887" s="43">
        <f>Hoja2!B894</f>
        <v>0</v>
      </c>
      <c r="C887" s="38">
        <f>Hoja2!P894</f>
        <v>0</v>
      </c>
      <c r="D887" s="39">
        <f>Hoja2!C894</f>
        <v>0</v>
      </c>
      <c r="E887" s="40">
        <f>Hoja4!J894</f>
        <v>0</v>
      </c>
      <c r="F887" s="40">
        <f>Hoja4!N894</f>
        <v>0</v>
      </c>
      <c r="G887" s="40"/>
      <c r="H887" s="40">
        <f t="shared" si="169"/>
        <v>0</v>
      </c>
      <c r="I887" s="40">
        <f t="shared" si="170"/>
        <v>0</v>
      </c>
      <c r="J887" s="290" t="s">
        <v>209</v>
      </c>
      <c r="K887" s="44"/>
      <c r="L887" s="44"/>
      <c r="M887" s="44"/>
      <c r="N887" s="44"/>
      <c r="O887" s="44"/>
      <c r="P887" s="44"/>
      <c r="Q887" s="44"/>
      <c r="R887" s="44"/>
      <c r="S887" s="262">
        <f t="shared" si="171"/>
        <v>0</v>
      </c>
      <c r="T887" s="266" t="str">
        <f t="shared" si="172"/>
        <v>Economico</v>
      </c>
      <c r="U887">
        <f>VLOOKUP(T887,TABLAS!$J$4:$L$9,3,FALSE)</f>
        <v>1320</v>
      </c>
      <c r="V887">
        <f t="shared" si="181"/>
        <v>2026</v>
      </c>
      <c r="W887" t="str">
        <f>INICIO!$C$28</f>
        <v>2026</v>
      </c>
      <c r="X887" s="268">
        <f t="shared" si="173"/>
        <v>0</v>
      </c>
      <c r="Y887" s="269" t="str">
        <f>IF(X887&lt;TABLAS!$P$18,TABLAS!$Q$18,IF(X887&lt;TABLAS!$P$19,TABLAS!$Q$19,IF(X887&lt;TABLAS!$P$20,TABLAS!$Q$20,IF(X887&lt;TABLAS!$P$21,TABLAS!$Q$21,IF(X887&lt;TABLAS!$P$22,TABLAS!$Q$22,IF(X887&lt;TABLAS!$P$23,TABLAS!$Q$23,IF(X887&lt;TABLAS!$P$24,TABLAS!$Q$24,IF(X887&lt;TABLAS!$P$25,TABLAS!$Q$25,IF(X887&lt;TABLAS!$P$26,TABLAS!$Q$26,IF(X887&lt;TABLAS!$P$27,TABLAS!$Q$27,IF(X887&gt;=TABLAS!$O$28,TABLAS!$Q$28)))))))))))</f>
        <v>0 a 5</v>
      </c>
      <c r="Z887" s="262">
        <f>VLOOKUP(Y887,TABLAS!$J$18:$K$28,2,FALSE)</f>
        <v>1</v>
      </c>
      <c r="AA887" s="274" t="s">
        <v>262</v>
      </c>
      <c r="AB887" s="262">
        <f>VLOOKUP(AA887,TABLAS!$K$34:$L$39,2,FALSE)</f>
        <v>1</v>
      </c>
      <c r="AC887" s="262" t="str">
        <f>INICIO!$C$11</f>
        <v>ZONA 6</v>
      </c>
      <c r="AD887" s="263">
        <f>VLOOKUP(AC887,TABLAS!$V$18:$W$28,2,FALSE)</f>
        <v>1.1000000000000001</v>
      </c>
      <c r="AE887" s="44"/>
      <c r="AF887" s="44"/>
      <c r="AG887" s="279">
        <f t="shared" si="174"/>
        <v>0</v>
      </c>
      <c r="AH887" s="255">
        <f>IF($AG887&lt;TABLAS!$O$4,TABLAS!$P$4,IF($AG887&lt;TABLAS!$O$5,TABLAS!$P$5,IF($AG887&lt;TABLAS!$O$6,TABLAS!$P$6,IF($AG887&gt;TABLAS!$N$7,TABLAS!$P$7))))</f>
        <v>1</v>
      </c>
      <c r="AI887" s="255">
        <f>VLOOKUP($AH887,TABLAS!$P$4:$R$7,3,FALSE)</f>
        <v>3.4999999999999996E-3</v>
      </c>
      <c r="AJ887" s="255">
        <f>VLOOKUP($AH$3,TABLAS!$P$4:$R$7,2,FALSE)</f>
        <v>0</v>
      </c>
      <c r="AK887" s="280">
        <f t="shared" si="175"/>
        <v>-3.4999999999999996E-3</v>
      </c>
      <c r="AL887" s="44"/>
      <c r="AM887" s="44"/>
      <c r="AN887" s="281">
        <f t="shared" si="176"/>
        <v>0</v>
      </c>
      <c r="AO887" s="44"/>
      <c r="AP887" s="235">
        <f t="shared" si="177"/>
        <v>0</v>
      </c>
      <c r="AQ887" s="44"/>
      <c r="AR887" s="282">
        <f t="shared" si="178"/>
        <v>0</v>
      </c>
      <c r="AS887" s="283">
        <f t="shared" si="179"/>
        <v>0</v>
      </c>
      <c r="AT887" s="44"/>
      <c r="AU887" s="44"/>
      <c r="AV887" s="44"/>
      <c r="AW887" s="44"/>
      <c r="AX887" s="44"/>
      <c r="AY887" s="44"/>
      <c r="AZ887" s="44"/>
      <c r="BA887" s="44"/>
      <c r="BB887" s="44"/>
      <c r="BC887" s="44"/>
      <c r="BD887" s="44"/>
      <c r="BE887" s="44"/>
      <c r="BF887" s="44"/>
      <c r="BG887" s="44"/>
      <c r="BH887" s="44"/>
    </row>
    <row r="888" spans="1:60" ht="35.1" customHeight="1" thickBot="1" x14ac:dyDescent="0.45">
      <c r="A888" s="41">
        <f t="shared" si="180"/>
        <v>886</v>
      </c>
      <c r="B888" s="42">
        <f>Hoja2!B895</f>
        <v>0</v>
      </c>
      <c r="C888" s="14">
        <f>Hoja2!P895</f>
        <v>0</v>
      </c>
      <c r="D888" s="16">
        <f>Hoja2!C895</f>
        <v>0</v>
      </c>
      <c r="E888" s="15">
        <f>Hoja4!J895</f>
        <v>0</v>
      </c>
      <c r="F888" s="15">
        <f>Hoja4!N895</f>
        <v>0</v>
      </c>
      <c r="G888" s="15"/>
      <c r="H888" s="15">
        <f t="shared" si="169"/>
        <v>0</v>
      </c>
      <c r="I888" s="15">
        <f t="shared" si="170"/>
        <v>0</v>
      </c>
      <c r="J888" s="289" t="s">
        <v>209</v>
      </c>
      <c r="K888" s="44"/>
      <c r="L888" s="44"/>
      <c r="M888" s="44"/>
      <c r="N888" s="44"/>
      <c r="O888" s="44"/>
      <c r="P888" s="44"/>
      <c r="Q888" s="44"/>
      <c r="R888" s="44"/>
      <c r="S888" s="262">
        <f t="shared" si="171"/>
        <v>0</v>
      </c>
      <c r="T888" s="266" t="str">
        <f t="shared" si="172"/>
        <v>Economico</v>
      </c>
      <c r="U888">
        <f>VLOOKUP(T888,TABLAS!$J$4:$L$9,3,FALSE)</f>
        <v>1320</v>
      </c>
      <c r="V888">
        <f t="shared" si="181"/>
        <v>2026</v>
      </c>
      <c r="W888" t="str">
        <f>INICIO!$C$28</f>
        <v>2026</v>
      </c>
      <c r="X888" s="268">
        <f t="shared" si="173"/>
        <v>0</v>
      </c>
      <c r="Y888" s="269" t="str">
        <f>IF(X888&lt;TABLAS!$P$18,TABLAS!$Q$18,IF(X888&lt;TABLAS!$P$19,TABLAS!$Q$19,IF(X888&lt;TABLAS!$P$20,TABLAS!$Q$20,IF(X888&lt;TABLAS!$P$21,TABLAS!$Q$21,IF(X888&lt;TABLAS!$P$22,TABLAS!$Q$22,IF(X888&lt;TABLAS!$P$23,TABLAS!$Q$23,IF(X888&lt;TABLAS!$P$24,TABLAS!$Q$24,IF(X888&lt;TABLAS!$P$25,TABLAS!$Q$25,IF(X888&lt;TABLAS!$P$26,TABLAS!$Q$26,IF(X888&lt;TABLAS!$P$27,TABLAS!$Q$27,IF(X888&gt;=TABLAS!$O$28,TABLAS!$Q$28)))))))))))</f>
        <v>0 a 5</v>
      </c>
      <c r="Z888" s="262">
        <f>VLOOKUP(Y888,TABLAS!$J$18:$K$28,2,FALSE)</f>
        <v>1</v>
      </c>
      <c r="AA888" s="274" t="s">
        <v>262</v>
      </c>
      <c r="AB888" s="262">
        <f>VLOOKUP(AA888,TABLAS!$K$34:$L$39,2,FALSE)</f>
        <v>1</v>
      </c>
      <c r="AC888" s="262" t="str">
        <f>INICIO!$C$11</f>
        <v>ZONA 6</v>
      </c>
      <c r="AD888" s="263">
        <f>VLOOKUP(AC888,TABLAS!$V$18:$W$28,2,FALSE)</f>
        <v>1.1000000000000001</v>
      </c>
      <c r="AE888" s="44"/>
      <c r="AF888" s="44"/>
      <c r="AG888" s="279">
        <f t="shared" si="174"/>
        <v>0</v>
      </c>
      <c r="AH888" s="255">
        <f>IF($AG888&lt;TABLAS!$O$4,TABLAS!$P$4,IF($AG888&lt;TABLAS!$O$5,TABLAS!$P$5,IF($AG888&lt;TABLAS!$O$6,TABLAS!$P$6,IF($AG888&gt;TABLAS!$N$7,TABLAS!$P$7))))</f>
        <v>1</v>
      </c>
      <c r="AI888" s="255">
        <f>VLOOKUP($AH888,TABLAS!$P$4:$R$7,3,FALSE)</f>
        <v>3.4999999999999996E-3</v>
      </c>
      <c r="AJ888" s="255">
        <f>VLOOKUP($AH$3,TABLAS!$P$4:$R$7,2,FALSE)</f>
        <v>0</v>
      </c>
      <c r="AK888" s="280">
        <f t="shared" si="175"/>
        <v>-3.4999999999999996E-3</v>
      </c>
      <c r="AL888" s="44"/>
      <c r="AM888" s="44"/>
      <c r="AN888" s="281">
        <f t="shared" si="176"/>
        <v>0</v>
      </c>
      <c r="AO888" s="44"/>
      <c r="AP888" s="235">
        <f t="shared" si="177"/>
        <v>0</v>
      </c>
      <c r="AQ888" s="44"/>
      <c r="AR888" s="282">
        <f t="shared" si="178"/>
        <v>0</v>
      </c>
      <c r="AS888" s="283">
        <f t="shared" si="179"/>
        <v>0</v>
      </c>
      <c r="AT888" s="44"/>
      <c r="AU888" s="44"/>
      <c r="AV888" s="44"/>
      <c r="AW888" s="44"/>
      <c r="AX888" s="44"/>
      <c r="AY888" s="44"/>
      <c r="AZ888" s="44"/>
      <c r="BA888" s="44"/>
      <c r="BB888" s="44"/>
      <c r="BC888" s="44"/>
      <c r="BD888" s="44"/>
      <c r="BE888" s="44"/>
      <c r="BF888" s="44"/>
      <c r="BG888" s="44"/>
      <c r="BH888" s="44"/>
    </row>
    <row r="889" spans="1:60" ht="35.1" customHeight="1" thickBot="1" x14ac:dyDescent="0.45">
      <c r="A889" s="41">
        <f t="shared" si="180"/>
        <v>887</v>
      </c>
      <c r="B889" s="42">
        <f>Hoja2!B896</f>
        <v>0</v>
      </c>
      <c r="C889" s="14">
        <f>Hoja2!P896</f>
        <v>0</v>
      </c>
      <c r="D889" s="16">
        <f>Hoja2!C896</f>
        <v>0</v>
      </c>
      <c r="E889" s="15">
        <f>Hoja4!J896</f>
        <v>0</v>
      </c>
      <c r="F889" s="15">
        <f>Hoja4!N896</f>
        <v>0</v>
      </c>
      <c r="G889" s="15"/>
      <c r="H889" s="15">
        <f t="shared" si="169"/>
        <v>0</v>
      </c>
      <c r="I889" s="15">
        <f t="shared" si="170"/>
        <v>0</v>
      </c>
      <c r="J889" s="289" t="s">
        <v>209</v>
      </c>
      <c r="K889" s="44"/>
      <c r="L889" s="44"/>
      <c r="M889" s="44"/>
      <c r="N889" s="44"/>
      <c r="O889" s="44"/>
      <c r="P889" s="44"/>
      <c r="Q889" s="44"/>
      <c r="R889" s="44"/>
      <c r="S889" s="262">
        <f t="shared" si="171"/>
        <v>0</v>
      </c>
      <c r="T889" s="266" t="str">
        <f t="shared" si="172"/>
        <v>Economico</v>
      </c>
      <c r="U889">
        <f>VLOOKUP(T889,TABLAS!$J$4:$L$9,3,FALSE)</f>
        <v>1320</v>
      </c>
      <c r="V889">
        <f t="shared" si="181"/>
        <v>2026</v>
      </c>
      <c r="W889" t="str">
        <f>INICIO!$C$28</f>
        <v>2026</v>
      </c>
      <c r="X889" s="268">
        <f t="shared" si="173"/>
        <v>0</v>
      </c>
      <c r="Y889" s="269" t="str">
        <f>IF(X889&lt;TABLAS!$P$18,TABLAS!$Q$18,IF(X889&lt;TABLAS!$P$19,TABLAS!$Q$19,IF(X889&lt;TABLAS!$P$20,TABLAS!$Q$20,IF(X889&lt;TABLAS!$P$21,TABLAS!$Q$21,IF(X889&lt;TABLAS!$P$22,TABLAS!$Q$22,IF(X889&lt;TABLAS!$P$23,TABLAS!$Q$23,IF(X889&lt;TABLAS!$P$24,TABLAS!$Q$24,IF(X889&lt;TABLAS!$P$25,TABLAS!$Q$25,IF(X889&lt;TABLAS!$P$26,TABLAS!$Q$26,IF(X889&lt;TABLAS!$P$27,TABLAS!$Q$27,IF(X889&gt;=TABLAS!$O$28,TABLAS!$Q$28)))))))))))</f>
        <v>0 a 5</v>
      </c>
      <c r="Z889" s="262">
        <f>VLOOKUP(Y889,TABLAS!$J$18:$K$28,2,FALSE)</f>
        <v>1</v>
      </c>
      <c r="AA889" s="274" t="s">
        <v>262</v>
      </c>
      <c r="AB889" s="262">
        <f>VLOOKUP(AA889,TABLAS!$K$34:$L$39,2,FALSE)</f>
        <v>1</v>
      </c>
      <c r="AC889" s="262" t="str">
        <f>INICIO!$C$11</f>
        <v>ZONA 6</v>
      </c>
      <c r="AD889" s="263">
        <f>VLOOKUP(AC889,TABLAS!$V$18:$W$28,2,FALSE)</f>
        <v>1.1000000000000001</v>
      </c>
      <c r="AE889" s="44"/>
      <c r="AF889" s="44"/>
      <c r="AG889" s="279">
        <f t="shared" si="174"/>
        <v>0</v>
      </c>
      <c r="AH889" s="255">
        <f>IF($AG889&lt;TABLAS!$O$4,TABLAS!$P$4,IF($AG889&lt;TABLAS!$O$5,TABLAS!$P$5,IF($AG889&lt;TABLAS!$O$6,TABLAS!$P$6,IF($AG889&gt;TABLAS!$N$7,TABLAS!$P$7))))</f>
        <v>1</v>
      </c>
      <c r="AI889" s="255">
        <f>VLOOKUP($AH889,TABLAS!$P$4:$R$7,3,FALSE)</f>
        <v>3.4999999999999996E-3</v>
      </c>
      <c r="AJ889" s="255">
        <f>VLOOKUP($AH$3,TABLAS!$P$4:$R$7,2,FALSE)</f>
        <v>0</v>
      </c>
      <c r="AK889" s="280">
        <f t="shared" si="175"/>
        <v>-3.4999999999999996E-3</v>
      </c>
      <c r="AL889" s="44"/>
      <c r="AM889" s="44"/>
      <c r="AN889" s="281">
        <f t="shared" si="176"/>
        <v>0</v>
      </c>
      <c r="AO889" s="44"/>
      <c r="AP889" s="235">
        <f t="shared" si="177"/>
        <v>0</v>
      </c>
      <c r="AQ889" s="44"/>
      <c r="AR889" s="282">
        <f t="shared" si="178"/>
        <v>0</v>
      </c>
      <c r="AS889" s="283">
        <f t="shared" si="179"/>
        <v>0</v>
      </c>
      <c r="AT889" s="44"/>
      <c r="AU889" s="44"/>
      <c r="AV889" s="44"/>
      <c r="AW889" s="44"/>
      <c r="AX889" s="44"/>
      <c r="AY889" s="44"/>
      <c r="AZ889" s="44"/>
      <c r="BA889" s="44"/>
      <c r="BB889" s="44"/>
      <c r="BC889" s="44"/>
      <c r="BD889" s="44"/>
      <c r="BE889" s="44"/>
      <c r="BF889" s="44"/>
      <c r="BG889" s="44"/>
      <c r="BH889" s="44"/>
    </row>
    <row r="890" spans="1:60" ht="35.1" customHeight="1" thickBot="1" x14ac:dyDescent="0.45">
      <c r="A890" s="41">
        <f t="shared" si="180"/>
        <v>888</v>
      </c>
      <c r="B890" s="42">
        <f>Hoja2!B897</f>
        <v>0</v>
      </c>
      <c r="C890" s="14">
        <f>Hoja2!P897</f>
        <v>0</v>
      </c>
      <c r="D890" s="16">
        <f>Hoja2!C897</f>
        <v>0</v>
      </c>
      <c r="E890" s="15">
        <f>Hoja4!J897</f>
        <v>0</v>
      </c>
      <c r="F890" s="15">
        <f>Hoja4!N897</f>
        <v>0</v>
      </c>
      <c r="G890" s="15"/>
      <c r="H890" s="15">
        <f t="shared" si="169"/>
        <v>0</v>
      </c>
      <c r="I890" s="15">
        <f t="shared" si="170"/>
        <v>0</v>
      </c>
      <c r="J890" s="289" t="s">
        <v>209</v>
      </c>
      <c r="K890" s="44"/>
      <c r="L890" s="44"/>
      <c r="M890" s="44"/>
      <c r="N890" s="44"/>
      <c r="O890" s="44"/>
      <c r="P890" s="44"/>
      <c r="Q890" s="44"/>
      <c r="R890" s="44"/>
      <c r="S890" s="262">
        <f t="shared" si="171"/>
        <v>0</v>
      </c>
      <c r="T890" s="266" t="str">
        <f t="shared" si="172"/>
        <v>Economico</v>
      </c>
      <c r="U890">
        <f>VLOOKUP(T890,TABLAS!$J$4:$L$9,3,FALSE)</f>
        <v>1320</v>
      </c>
      <c r="V890">
        <f t="shared" si="181"/>
        <v>2026</v>
      </c>
      <c r="W890" t="str">
        <f>INICIO!$C$28</f>
        <v>2026</v>
      </c>
      <c r="X890" s="268">
        <f t="shared" si="173"/>
        <v>0</v>
      </c>
      <c r="Y890" s="269" t="str">
        <f>IF(X890&lt;TABLAS!$P$18,TABLAS!$Q$18,IF(X890&lt;TABLAS!$P$19,TABLAS!$Q$19,IF(X890&lt;TABLAS!$P$20,TABLAS!$Q$20,IF(X890&lt;TABLAS!$P$21,TABLAS!$Q$21,IF(X890&lt;TABLAS!$P$22,TABLAS!$Q$22,IF(X890&lt;TABLAS!$P$23,TABLAS!$Q$23,IF(X890&lt;TABLAS!$P$24,TABLAS!$Q$24,IF(X890&lt;TABLAS!$P$25,TABLAS!$Q$25,IF(X890&lt;TABLAS!$P$26,TABLAS!$Q$26,IF(X890&lt;TABLAS!$P$27,TABLAS!$Q$27,IF(X890&gt;=TABLAS!$O$28,TABLAS!$Q$28)))))))))))</f>
        <v>0 a 5</v>
      </c>
      <c r="Z890" s="262">
        <f>VLOOKUP(Y890,TABLAS!$J$18:$K$28,2,FALSE)</f>
        <v>1</v>
      </c>
      <c r="AA890" s="274" t="s">
        <v>262</v>
      </c>
      <c r="AB890" s="262">
        <f>VLOOKUP(AA890,TABLAS!$K$34:$L$39,2,FALSE)</f>
        <v>1</v>
      </c>
      <c r="AC890" s="262" t="str">
        <f>INICIO!$C$11</f>
        <v>ZONA 6</v>
      </c>
      <c r="AD890" s="263">
        <f>VLOOKUP(AC890,TABLAS!$V$18:$W$28,2,FALSE)</f>
        <v>1.1000000000000001</v>
      </c>
      <c r="AE890" s="44"/>
      <c r="AF890" s="44"/>
      <c r="AG890" s="279">
        <f t="shared" si="174"/>
        <v>0</v>
      </c>
      <c r="AH890" s="255">
        <f>IF($AG890&lt;TABLAS!$O$4,TABLAS!$P$4,IF($AG890&lt;TABLAS!$O$5,TABLAS!$P$5,IF($AG890&lt;TABLAS!$O$6,TABLAS!$P$6,IF($AG890&gt;TABLAS!$N$7,TABLAS!$P$7))))</f>
        <v>1</v>
      </c>
      <c r="AI890" s="255">
        <f>VLOOKUP($AH890,TABLAS!$P$4:$R$7,3,FALSE)</f>
        <v>3.4999999999999996E-3</v>
      </c>
      <c r="AJ890" s="255">
        <f>VLOOKUP($AH$3,TABLAS!$P$4:$R$7,2,FALSE)</f>
        <v>0</v>
      </c>
      <c r="AK890" s="280">
        <f t="shared" si="175"/>
        <v>-3.4999999999999996E-3</v>
      </c>
      <c r="AL890" s="44"/>
      <c r="AM890" s="44"/>
      <c r="AN890" s="281">
        <f t="shared" si="176"/>
        <v>0</v>
      </c>
      <c r="AO890" s="44"/>
      <c r="AP890" s="235">
        <f t="shared" si="177"/>
        <v>0</v>
      </c>
      <c r="AQ890" s="44"/>
      <c r="AR890" s="282">
        <f t="shared" si="178"/>
        <v>0</v>
      </c>
      <c r="AS890" s="283">
        <f t="shared" si="179"/>
        <v>0</v>
      </c>
      <c r="AT890" s="44"/>
      <c r="AU890" s="44"/>
      <c r="AV890" s="44"/>
      <c r="AW890" s="44"/>
      <c r="AX890" s="44"/>
      <c r="AY890" s="44"/>
      <c r="AZ890" s="44"/>
      <c r="BA890" s="44"/>
      <c r="BB890" s="44"/>
      <c r="BC890" s="44"/>
      <c r="BD890" s="44"/>
      <c r="BE890" s="44"/>
      <c r="BF890" s="44"/>
      <c r="BG890" s="44"/>
      <c r="BH890" s="44"/>
    </row>
    <row r="891" spans="1:60" ht="35.1" customHeight="1" thickBot="1" x14ac:dyDescent="0.45">
      <c r="A891" s="41">
        <f t="shared" si="180"/>
        <v>889</v>
      </c>
      <c r="B891" s="42">
        <f>Hoja2!B898</f>
        <v>0</v>
      </c>
      <c r="C891" s="14">
        <f>Hoja2!P898</f>
        <v>0</v>
      </c>
      <c r="D891" s="16">
        <f>Hoja2!C898</f>
        <v>0</v>
      </c>
      <c r="E891" s="15">
        <f>Hoja4!J898</f>
        <v>0</v>
      </c>
      <c r="F891" s="15">
        <f>Hoja4!N898</f>
        <v>0</v>
      </c>
      <c r="G891" s="15"/>
      <c r="H891" s="15">
        <f t="shared" si="169"/>
        <v>0</v>
      </c>
      <c r="I891" s="15">
        <f t="shared" si="170"/>
        <v>0</v>
      </c>
      <c r="J891" s="289" t="s">
        <v>209</v>
      </c>
      <c r="K891" s="44"/>
      <c r="L891" s="44"/>
      <c r="M891" s="44"/>
      <c r="N891" s="44"/>
      <c r="O891" s="44"/>
      <c r="P891" s="44"/>
      <c r="Q891" s="44"/>
      <c r="R891" s="44"/>
      <c r="S891" s="262">
        <f t="shared" si="171"/>
        <v>0</v>
      </c>
      <c r="T891" s="266" t="str">
        <f t="shared" si="172"/>
        <v>Economico</v>
      </c>
      <c r="U891">
        <f>VLOOKUP(T891,TABLAS!$J$4:$L$9,3,FALSE)</f>
        <v>1320</v>
      </c>
      <c r="V891">
        <f t="shared" si="181"/>
        <v>2026</v>
      </c>
      <c r="W891" t="str">
        <f>INICIO!$C$28</f>
        <v>2026</v>
      </c>
      <c r="X891" s="268">
        <f t="shared" si="173"/>
        <v>0</v>
      </c>
      <c r="Y891" s="269" t="str">
        <f>IF(X891&lt;TABLAS!$P$18,TABLAS!$Q$18,IF(X891&lt;TABLAS!$P$19,TABLAS!$Q$19,IF(X891&lt;TABLAS!$P$20,TABLAS!$Q$20,IF(X891&lt;TABLAS!$P$21,TABLAS!$Q$21,IF(X891&lt;TABLAS!$P$22,TABLAS!$Q$22,IF(X891&lt;TABLAS!$P$23,TABLAS!$Q$23,IF(X891&lt;TABLAS!$P$24,TABLAS!$Q$24,IF(X891&lt;TABLAS!$P$25,TABLAS!$Q$25,IF(X891&lt;TABLAS!$P$26,TABLAS!$Q$26,IF(X891&lt;TABLAS!$P$27,TABLAS!$Q$27,IF(X891&gt;=TABLAS!$O$28,TABLAS!$Q$28)))))))))))</f>
        <v>0 a 5</v>
      </c>
      <c r="Z891" s="262">
        <f>VLOOKUP(Y891,TABLAS!$J$18:$K$28,2,FALSE)</f>
        <v>1</v>
      </c>
      <c r="AA891" s="274" t="s">
        <v>262</v>
      </c>
      <c r="AB891" s="262">
        <f>VLOOKUP(AA891,TABLAS!$K$34:$L$39,2,FALSE)</f>
        <v>1</v>
      </c>
      <c r="AC891" s="262" t="str">
        <f>INICIO!$C$11</f>
        <v>ZONA 6</v>
      </c>
      <c r="AD891" s="263">
        <f>VLOOKUP(AC891,TABLAS!$V$18:$W$28,2,FALSE)</f>
        <v>1.1000000000000001</v>
      </c>
      <c r="AE891" s="44"/>
      <c r="AF891" s="44"/>
      <c r="AG891" s="279">
        <f t="shared" si="174"/>
        <v>0</v>
      </c>
      <c r="AH891" s="255">
        <f>IF($AG891&lt;TABLAS!$O$4,TABLAS!$P$4,IF($AG891&lt;TABLAS!$O$5,TABLAS!$P$5,IF($AG891&lt;TABLAS!$O$6,TABLAS!$P$6,IF($AG891&gt;TABLAS!$N$7,TABLAS!$P$7))))</f>
        <v>1</v>
      </c>
      <c r="AI891" s="255">
        <f>VLOOKUP($AH891,TABLAS!$P$4:$R$7,3,FALSE)</f>
        <v>3.4999999999999996E-3</v>
      </c>
      <c r="AJ891" s="255">
        <f>VLOOKUP($AH$3,TABLAS!$P$4:$R$7,2,FALSE)</f>
        <v>0</v>
      </c>
      <c r="AK891" s="280">
        <f t="shared" si="175"/>
        <v>-3.4999999999999996E-3</v>
      </c>
      <c r="AL891" s="44"/>
      <c r="AM891" s="44"/>
      <c r="AN891" s="281">
        <f t="shared" si="176"/>
        <v>0</v>
      </c>
      <c r="AO891" s="44"/>
      <c r="AP891" s="235">
        <f t="shared" si="177"/>
        <v>0</v>
      </c>
      <c r="AQ891" s="44"/>
      <c r="AR891" s="282">
        <f t="shared" si="178"/>
        <v>0</v>
      </c>
      <c r="AS891" s="283">
        <f t="shared" si="179"/>
        <v>0</v>
      </c>
      <c r="AT891" s="44"/>
      <c r="AU891" s="44"/>
      <c r="AV891" s="44"/>
      <c r="AW891" s="44"/>
      <c r="AX891" s="44"/>
      <c r="AY891" s="44"/>
      <c r="AZ891" s="44"/>
      <c r="BA891" s="44"/>
      <c r="BB891" s="44"/>
      <c r="BC891" s="44"/>
      <c r="BD891" s="44"/>
      <c r="BE891" s="44"/>
      <c r="BF891" s="44"/>
      <c r="BG891" s="44"/>
      <c r="BH891" s="44"/>
    </row>
    <row r="892" spans="1:60" ht="35.1" customHeight="1" thickBot="1" x14ac:dyDescent="0.45">
      <c r="A892" s="22">
        <f t="shared" si="180"/>
        <v>890</v>
      </c>
      <c r="B892" s="43">
        <f>Hoja2!B899</f>
        <v>0</v>
      </c>
      <c r="C892" s="38">
        <f>Hoja2!P899</f>
        <v>0</v>
      </c>
      <c r="D892" s="39">
        <f>Hoja2!C899</f>
        <v>0</v>
      </c>
      <c r="E892" s="40">
        <f>Hoja4!J899</f>
        <v>0</v>
      </c>
      <c r="F892" s="40">
        <f>Hoja4!N899</f>
        <v>0</v>
      </c>
      <c r="G892" s="40"/>
      <c r="H892" s="40">
        <f t="shared" si="169"/>
        <v>0</v>
      </c>
      <c r="I892" s="40">
        <f t="shared" si="170"/>
        <v>0</v>
      </c>
      <c r="J892" s="290" t="s">
        <v>209</v>
      </c>
      <c r="K892" s="44"/>
      <c r="L892" s="44"/>
      <c r="M892" s="44"/>
      <c r="N892" s="44"/>
      <c r="O892" s="44"/>
      <c r="P892" s="44"/>
      <c r="Q892" s="44"/>
      <c r="R892" s="44"/>
      <c r="S892" s="262">
        <f t="shared" si="171"/>
        <v>0</v>
      </c>
      <c r="T892" s="266" t="str">
        <f t="shared" si="172"/>
        <v>Economico</v>
      </c>
      <c r="U892">
        <f>VLOOKUP(T892,TABLAS!$J$4:$L$9,3,FALSE)</f>
        <v>1320</v>
      </c>
      <c r="V892">
        <f t="shared" si="181"/>
        <v>2026</v>
      </c>
      <c r="W892" t="str">
        <f>INICIO!$C$28</f>
        <v>2026</v>
      </c>
      <c r="X892" s="268">
        <f t="shared" si="173"/>
        <v>0</v>
      </c>
      <c r="Y892" s="269" t="str">
        <f>IF(X892&lt;TABLAS!$P$18,TABLAS!$Q$18,IF(X892&lt;TABLAS!$P$19,TABLAS!$Q$19,IF(X892&lt;TABLAS!$P$20,TABLAS!$Q$20,IF(X892&lt;TABLAS!$P$21,TABLAS!$Q$21,IF(X892&lt;TABLAS!$P$22,TABLAS!$Q$22,IF(X892&lt;TABLAS!$P$23,TABLAS!$Q$23,IF(X892&lt;TABLAS!$P$24,TABLAS!$Q$24,IF(X892&lt;TABLAS!$P$25,TABLAS!$Q$25,IF(X892&lt;TABLAS!$P$26,TABLAS!$Q$26,IF(X892&lt;TABLAS!$P$27,TABLAS!$Q$27,IF(X892&gt;=TABLAS!$O$28,TABLAS!$Q$28)))))))))))</f>
        <v>0 a 5</v>
      </c>
      <c r="Z892" s="262">
        <f>VLOOKUP(Y892,TABLAS!$J$18:$K$28,2,FALSE)</f>
        <v>1</v>
      </c>
      <c r="AA892" s="274" t="s">
        <v>262</v>
      </c>
      <c r="AB892" s="262">
        <f>VLOOKUP(AA892,TABLAS!$K$34:$L$39,2,FALSE)</f>
        <v>1</v>
      </c>
      <c r="AC892" s="262" t="str">
        <f>INICIO!$C$11</f>
        <v>ZONA 6</v>
      </c>
      <c r="AD892" s="263">
        <f>VLOOKUP(AC892,TABLAS!$V$18:$W$28,2,FALSE)</f>
        <v>1.1000000000000001</v>
      </c>
      <c r="AE892" s="44"/>
      <c r="AF892" s="44"/>
      <c r="AG892" s="279">
        <f t="shared" si="174"/>
        <v>0</v>
      </c>
      <c r="AH892" s="255">
        <f>IF($AG892&lt;TABLAS!$O$4,TABLAS!$P$4,IF($AG892&lt;TABLAS!$O$5,TABLAS!$P$5,IF($AG892&lt;TABLAS!$O$6,TABLAS!$P$6,IF($AG892&gt;TABLAS!$N$7,TABLAS!$P$7))))</f>
        <v>1</v>
      </c>
      <c r="AI892" s="255">
        <f>VLOOKUP($AH892,TABLAS!$P$4:$R$7,3,FALSE)</f>
        <v>3.4999999999999996E-3</v>
      </c>
      <c r="AJ892" s="255">
        <f>VLOOKUP($AH$3,TABLAS!$P$4:$R$7,2,FALSE)</f>
        <v>0</v>
      </c>
      <c r="AK892" s="280">
        <f t="shared" si="175"/>
        <v>-3.4999999999999996E-3</v>
      </c>
      <c r="AL892" s="44"/>
      <c r="AM892" s="44"/>
      <c r="AN892" s="281">
        <f t="shared" si="176"/>
        <v>0</v>
      </c>
      <c r="AO892" s="44"/>
      <c r="AP892" s="235">
        <f t="shared" si="177"/>
        <v>0</v>
      </c>
      <c r="AQ892" s="44"/>
      <c r="AR892" s="282">
        <f t="shared" si="178"/>
        <v>0</v>
      </c>
      <c r="AS892" s="283">
        <f t="shared" si="179"/>
        <v>0</v>
      </c>
      <c r="AT892" s="44"/>
      <c r="AU892" s="44"/>
      <c r="AV892" s="44"/>
      <c r="AW892" s="44"/>
      <c r="AX892" s="44"/>
      <c r="AY892" s="44"/>
      <c r="AZ892" s="44"/>
      <c r="BA892" s="44"/>
      <c r="BB892" s="44"/>
      <c r="BC892" s="44"/>
      <c r="BD892" s="44"/>
      <c r="BE892" s="44"/>
      <c r="BF892" s="44"/>
      <c r="BG892" s="44"/>
      <c r="BH892" s="44"/>
    </row>
    <row r="893" spans="1:60" ht="35.1" customHeight="1" thickBot="1" x14ac:dyDescent="0.45">
      <c r="A893" s="41">
        <f t="shared" si="180"/>
        <v>891</v>
      </c>
      <c r="B893" s="42">
        <f>Hoja2!B900</f>
        <v>0</v>
      </c>
      <c r="C893" s="14">
        <f>Hoja2!P900</f>
        <v>0</v>
      </c>
      <c r="D893" s="16">
        <f>Hoja2!C900</f>
        <v>0</v>
      </c>
      <c r="E893" s="15">
        <f>Hoja4!J900</f>
        <v>0</v>
      </c>
      <c r="F893" s="15">
        <f>Hoja4!N900</f>
        <v>0</v>
      </c>
      <c r="G893" s="15"/>
      <c r="H893" s="15">
        <f t="shared" si="169"/>
        <v>0</v>
      </c>
      <c r="I893" s="15">
        <f t="shared" si="170"/>
        <v>0</v>
      </c>
      <c r="J893" s="289" t="s">
        <v>209</v>
      </c>
      <c r="K893" s="44"/>
      <c r="L893" s="44"/>
      <c r="M893" s="44"/>
      <c r="N893" s="44"/>
      <c r="O893" s="44"/>
      <c r="P893" s="44"/>
      <c r="Q893" s="44"/>
      <c r="R893" s="44"/>
      <c r="S893" s="262">
        <f t="shared" si="171"/>
        <v>0</v>
      </c>
      <c r="T893" s="266" t="str">
        <f t="shared" si="172"/>
        <v>Economico</v>
      </c>
      <c r="U893">
        <f>VLOOKUP(T893,TABLAS!$J$4:$L$9,3,FALSE)</f>
        <v>1320</v>
      </c>
      <c r="V893">
        <f t="shared" si="181"/>
        <v>2026</v>
      </c>
      <c r="W893" t="str">
        <f>INICIO!$C$28</f>
        <v>2026</v>
      </c>
      <c r="X893" s="268">
        <f t="shared" si="173"/>
        <v>0</v>
      </c>
      <c r="Y893" s="269" t="str">
        <f>IF(X893&lt;TABLAS!$P$18,TABLAS!$Q$18,IF(X893&lt;TABLAS!$P$19,TABLAS!$Q$19,IF(X893&lt;TABLAS!$P$20,TABLAS!$Q$20,IF(X893&lt;TABLAS!$P$21,TABLAS!$Q$21,IF(X893&lt;TABLAS!$P$22,TABLAS!$Q$22,IF(X893&lt;TABLAS!$P$23,TABLAS!$Q$23,IF(X893&lt;TABLAS!$P$24,TABLAS!$Q$24,IF(X893&lt;TABLAS!$P$25,TABLAS!$Q$25,IF(X893&lt;TABLAS!$P$26,TABLAS!$Q$26,IF(X893&lt;TABLAS!$P$27,TABLAS!$Q$27,IF(X893&gt;=TABLAS!$O$28,TABLAS!$Q$28)))))))))))</f>
        <v>0 a 5</v>
      </c>
      <c r="Z893" s="262">
        <f>VLOOKUP(Y893,TABLAS!$J$18:$K$28,2,FALSE)</f>
        <v>1</v>
      </c>
      <c r="AA893" s="274" t="s">
        <v>262</v>
      </c>
      <c r="AB893" s="262">
        <f>VLOOKUP(AA893,TABLAS!$K$34:$L$39,2,FALSE)</f>
        <v>1</v>
      </c>
      <c r="AC893" s="262" t="str">
        <f>INICIO!$C$11</f>
        <v>ZONA 6</v>
      </c>
      <c r="AD893" s="263">
        <f>VLOOKUP(AC893,TABLAS!$V$18:$W$28,2,FALSE)</f>
        <v>1.1000000000000001</v>
      </c>
      <c r="AE893" s="44"/>
      <c r="AF893" s="44"/>
      <c r="AG893" s="279">
        <f t="shared" si="174"/>
        <v>0</v>
      </c>
      <c r="AH893" s="255">
        <f>IF($AG893&lt;TABLAS!$O$4,TABLAS!$P$4,IF($AG893&lt;TABLAS!$O$5,TABLAS!$P$5,IF($AG893&lt;TABLAS!$O$6,TABLAS!$P$6,IF($AG893&gt;TABLAS!$N$7,TABLAS!$P$7))))</f>
        <v>1</v>
      </c>
      <c r="AI893" s="255">
        <f>VLOOKUP($AH893,TABLAS!$P$4:$R$7,3,FALSE)</f>
        <v>3.4999999999999996E-3</v>
      </c>
      <c r="AJ893" s="255">
        <f>VLOOKUP($AH$3,TABLAS!$P$4:$R$7,2,FALSE)</f>
        <v>0</v>
      </c>
      <c r="AK893" s="280">
        <f t="shared" si="175"/>
        <v>-3.4999999999999996E-3</v>
      </c>
      <c r="AL893" s="44"/>
      <c r="AM893" s="44"/>
      <c r="AN893" s="281">
        <f t="shared" si="176"/>
        <v>0</v>
      </c>
      <c r="AO893" s="44"/>
      <c r="AP893" s="235">
        <f t="shared" si="177"/>
        <v>0</v>
      </c>
      <c r="AQ893" s="44"/>
      <c r="AR893" s="282">
        <f t="shared" si="178"/>
        <v>0</v>
      </c>
      <c r="AS893" s="283">
        <f t="shared" si="179"/>
        <v>0</v>
      </c>
      <c r="AT893" s="44"/>
      <c r="AU893" s="44"/>
      <c r="AV893" s="44"/>
      <c r="AW893" s="44"/>
      <c r="AX893" s="44"/>
      <c r="AY893" s="44"/>
      <c r="AZ893" s="44"/>
      <c r="BA893" s="44"/>
      <c r="BB893" s="44"/>
      <c r="BC893" s="44"/>
      <c r="BD893" s="44"/>
      <c r="BE893" s="44"/>
      <c r="BF893" s="44"/>
      <c r="BG893" s="44"/>
      <c r="BH893" s="44"/>
    </row>
    <row r="894" spans="1:60" ht="35.1" customHeight="1" thickBot="1" x14ac:dyDescent="0.45">
      <c r="A894" s="41">
        <f t="shared" si="180"/>
        <v>892</v>
      </c>
      <c r="B894" s="42">
        <f>Hoja2!B901</f>
        <v>0</v>
      </c>
      <c r="C894" s="14">
        <f>Hoja2!P901</f>
        <v>0</v>
      </c>
      <c r="D894" s="16">
        <f>Hoja2!C901</f>
        <v>0</v>
      </c>
      <c r="E894" s="15">
        <f>Hoja4!J901</f>
        <v>0</v>
      </c>
      <c r="F894" s="15">
        <f>Hoja4!N901</f>
        <v>0</v>
      </c>
      <c r="G894" s="15"/>
      <c r="H894" s="15">
        <f t="shared" si="169"/>
        <v>0</v>
      </c>
      <c r="I894" s="15">
        <f t="shared" si="170"/>
        <v>0</v>
      </c>
      <c r="J894" s="289" t="s">
        <v>209</v>
      </c>
      <c r="K894" s="44"/>
      <c r="L894" s="44"/>
      <c r="M894" s="44"/>
      <c r="N894" s="44"/>
      <c r="O894" s="44"/>
      <c r="P894" s="44"/>
      <c r="Q894" s="44"/>
      <c r="R894" s="44"/>
      <c r="S894" s="262">
        <f t="shared" si="171"/>
        <v>0</v>
      </c>
      <c r="T894" s="266" t="str">
        <f t="shared" si="172"/>
        <v>Economico</v>
      </c>
      <c r="U894">
        <f>VLOOKUP(T894,TABLAS!$J$4:$L$9,3,FALSE)</f>
        <v>1320</v>
      </c>
      <c r="V894">
        <f t="shared" si="181"/>
        <v>2026</v>
      </c>
      <c r="W894" t="str">
        <f>INICIO!$C$28</f>
        <v>2026</v>
      </c>
      <c r="X894" s="268">
        <f t="shared" si="173"/>
        <v>0</v>
      </c>
      <c r="Y894" s="269" t="str">
        <f>IF(X894&lt;TABLAS!$P$18,TABLAS!$Q$18,IF(X894&lt;TABLAS!$P$19,TABLAS!$Q$19,IF(X894&lt;TABLAS!$P$20,TABLAS!$Q$20,IF(X894&lt;TABLAS!$P$21,TABLAS!$Q$21,IF(X894&lt;TABLAS!$P$22,TABLAS!$Q$22,IF(X894&lt;TABLAS!$P$23,TABLAS!$Q$23,IF(X894&lt;TABLAS!$P$24,TABLAS!$Q$24,IF(X894&lt;TABLAS!$P$25,TABLAS!$Q$25,IF(X894&lt;TABLAS!$P$26,TABLAS!$Q$26,IF(X894&lt;TABLAS!$P$27,TABLAS!$Q$27,IF(X894&gt;=TABLAS!$O$28,TABLAS!$Q$28)))))))))))</f>
        <v>0 a 5</v>
      </c>
      <c r="Z894" s="262">
        <f>VLOOKUP(Y894,TABLAS!$J$18:$K$28,2,FALSE)</f>
        <v>1</v>
      </c>
      <c r="AA894" s="274" t="s">
        <v>262</v>
      </c>
      <c r="AB894" s="262">
        <f>VLOOKUP(AA894,TABLAS!$K$34:$L$39,2,FALSE)</f>
        <v>1</v>
      </c>
      <c r="AC894" s="262" t="str">
        <f>INICIO!$C$11</f>
        <v>ZONA 6</v>
      </c>
      <c r="AD894" s="263">
        <f>VLOOKUP(AC894,TABLAS!$V$18:$W$28,2,FALSE)</f>
        <v>1.1000000000000001</v>
      </c>
      <c r="AE894" s="44"/>
      <c r="AF894" s="44"/>
      <c r="AG894" s="279">
        <f t="shared" si="174"/>
        <v>0</v>
      </c>
      <c r="AH894" s="255">
        <f>IF($AG894&lt;TABLAS!$O$4,TABLAS!$P$4,IF($AG894&lt;TABLAS!$O$5,TABLAS!$P$5,IF($AG894&lt;TABLAS!$O$6,TABLAS!$P$6,IF($AG894&gt;TABLAS!$N$7,TABLAS!$P$7))))</f>
        <v>1</v>
      </c>
      <c r="AI894" s="255">
        <f>VLOOKUP($AH894,TABLAS!$P$4:$R$7,3,FALSE)</f>
        <v>3.4999999999999996E-3</v>
      </c>
      <c r="AJ894" s="255">
        <f>VLOOKUP($AH$3,TABLAS!$P$4:$R$7,2,FALSE)</f>
        <v>0</v>
      </c>
      <c r="AK894" s="280">
        <f t="shared" si="175"/>
        <v>-3.4999999999999996E-3</v>
      </c>
      <c r="AL894" s="44"/>
      <c r="AM894" s="44"/>
      <c r="AN894" s="281">
        <f t="shared" si="176"/>
        <v>0</v>
      </c>
      <c r="AO894" s="44"/>
      <c r="AP894" s="235">
        <f t="shared" si="177"/>
        <v>0</v>
      </c>
      <c r="AQ894" s="44"/>
      <c r="AR894" s="282">
        <f t="shared" si="178"/>
        <v>0</v>
      </c>
      <c r="AS894" s="283">
        <f t="shared" si="179"/>
        <v>0</v>
      </c>
      <c r="AT894" s="44"/>
      <c r="AU894" s="44"/>
      <c r="AV894" s="44"/>
      <c r="AW894" s="44"/>
      <c r="AX894" s="44"/>
      <c r="AY894" s="44"/>
      <c r="AZ894" s="44"/>
      <c r="BA894" s="44"/>
      <c r="BB894" s="44"/>
      <c r="BC894" s="44"/>
      <c r="BD894" s="44"/>
      <c r="BE894" s="44"/>
      <c r="BF894" s="44"/>
      <c r="BG894" s="44"/>
      <c r="BH894" s="44"/>
    </row>
    <row r="895" spans="1:60" ht="35.1" customHeight="1" thickBot="1" x14ac:dyDescent="0.45">
      <c r="A895" s="41">
        <f t="shared" si="180"/>
        <v>893</v>
      </c>
      <c r="B895" s="42">
        <f>Hoja2!B902</f>
        <v>0</v>
      </c>
      <c r="C895" s="14">
        <f>Hoja2!P902</f>
        <v>0</v>
      </c>
      <c r="D895" s="16">
        <f>Hoja2!C902</f>
        <v>0</v>
      </c>
      <c r="E895" s="15">
        <f>Hoja4!J902</f>
        <v>0</v>
      </c>
      <c r="F895" s="15">
        <f>Hoja4!N902</f>
        <v>0</v>
      </c>
      <c r="G895" s="15"/>
      <c r="H895" s="15">
        <f t="shared" si="169"/>
        <v>0</v>
      </c>
      <c r="I895" s="15">
        <f t="shared" si="170"/>
        <v>0</v>
      </c>
      <c r="J895" s="289" t="s">
        <v>209</v>
      </c>
      <c r="K895" s="44"/>
      <c r="L895" s="44"/>
      <c r="M895" s="44"/>
      <c r="N895" s="44"/>
      <c r="O895" s="44"/>
      <c r="P895" s="44"/>
      <c r="Q895" s="44"/>
      <c r="R895" s="44"/>
      <c r="S895" s="262">
        <f t="shared" si="171"/>
        <v>0</v>
      </c>
      <c r="T895" s="266" t="str">
        <f t="shared" si="172"/>
        <v>Economico</v>
      </c>
      <c r="U895">
        <f>VLOOKUP(T895,TABLAS!$J$4:$L$9,3,FALSE)</f>
        <v>1320</v>
      </c>
      <c r="V895">
        <f t="shared" si="181"/>
        <v>2026</v>
      </c>
      <c r="W895" t="str">
        <f>INICIO!$C$28</f>
        <v>2026</v>
      </c>
      <c r="X895" s="268">
        <f t="shared" si="173"/>
        <v>0</v>
      </c>
      <c r="Y895" s="269" t="str">
        <f>IF(X895&lt;TABLAS!$P$18,TABLAS!$Q$18,IF(X895&lt;TABLAS!$P$19,TABLAS!$Q$19,IF(X895&lt;TABLAS!$P$20,TABLAS!$Q$20,IF(X895&lt;TABLAS!$P$21,TABLAS!$Q$21,IF(X895&lt;TABLAS!$P$22,TABLAS!$Q$22,IF(X895&lt;TABLAS!$P$23,TABLAS!$Q$23,IF(X895&lt;TABLAS!$P$24,TABLAS!$Q$24,IF(X895&lt;TABLAS!$P$25,TABLAS!$Q$25,IF(X895&lt;TABLAS!$P$26,TABLAS!$Q$26,IF(X895&lt;TABLAS!$P$27,TABLAS!$Q$27,IF(X895&gt;=TABLAS!$O$28,TABLAS!$Q$28)))))))))))</f>
        <v>0 a 5</v>
      </c>
      <c r="Z895" s="262">
        <f>VLOOKUP(Y895,TABLAS!$J$18:$K$28,2,FALSE)</f>
        <v>1</v>
      </c>
      <c r="AA895" s="274" t="s">
        <v>262</v>
      </c>
      <c r="AB895" s="262">
        <f>VLOOKUP(AA895,TABLAS!$K$34:$L$39,2,FALSE)</f>
        <v>1</v>
      </c>
      <c r="AC895" s="262" t="str">
        <f>INICIO!$C$11</f>
        <v>ZONA 6</v>
      </c>
      <c r="AD895" s="263">
        <f>VLOOKUP(AC895,TABLAS!$V$18:$W$28,2,FALSE)</f>
        <v>1.1000000000000001</v>
      </c>
      <c r="AE895" s="44"/>
      <c r="AF895" s="44"/>
      <c r="AG895" s="279">
        <f t="shared" si="174"/>
        <v>0</v>
      </c>
      <c r="AH895" s="255">
        <f>IF($AG895&lt;TABLAS!$O$4,TABLAS!$P$4,IF($AG895&lt;TABLAS!$O$5,TABLAS!$P$5,IF($AG895&lt;TABLAS!$O$6,TABLAS!$P$6,IF($AG895&gt;TABLAS!$N$7,TABLAS!$P$7))))</f>
        <v>1</v>
      </c>
      <c r="AI895" s="255">
        <f>VLOOKUP($AH895,TABLAS!$P$4:$R$7,3,FALSE)</f>
        <v>3.4999999999999996E-3</v>
      </c>
      <c r="AJ895" s="255">
        <f>VLOOKUP($AH$3,TABLAS!$P$4:$R$7,2,FALSE)</f>
        <v>0</v>
      </c>
      <c r="AK895" s="280">
        <f t="shared" si="175"/>
        <v>-3.4999999999999996E-3</v>
      </c>
      <c r="AL895" s="44"/>
      <c r="AM895" s="44"/>
      <c r="AN895" s="281">
        <f t="shared" si="176"/>
        <v>0</v>
      </c>
      <c r="AO895" s="44"/>
      <c r="AP895" s="235">
        <f t="shared" si="177"/>
        <v>0</v>
      </c>
      <c r="AQ895" s="44"/>
      <c r="AR895" s="282">
        <f t="shared" si="178"/>
        <v>0</v>
      </c>
      <c r="AS895" s="283">
        <f t="shared" si="179"/>
        <v>0</v>
      </c>
      <c r="AT895" s="44"/>
      <c r="AU895" s="44"/>
      <c r="AV895" s="44"/>
      <c r="AW895" s="44"/>
      <c r="AX895" s="44"/>
      <c r="AY895" s="44"/>
      <c r="AZ895" s="44"/>
      <c r="BA895" s="44"/>
      <c r="BB895" s="44"/>
      <c r="BC895" s="44"/>
      <c r="BD895" s="44"/>
      <c r="BE895" s="44"/>
      <c r="BF895" s="44"/>
      <c r="BG895" s="44"/>
      <c r="BH895" s="44"/>
    </row>
    <row r="896" spans="1:60" ht="35.1" customHeight="1" thickBot="1" x14ac:dyDescent="0.45">
      <c r="A896" s="41">
        <f t="shared" si="180"/>
        <v>894</v>
      </c>
      <c r="B896" s="42">
        <f>Hoja2!B903</f>
        <v>0</v>
      </c>
      <c r="C896" s="14">
        <f>Hoja2!P903</f>
        <v>0</v>
      </c>
      <c r="D896" s="16">
        <f>Hoja2!C903</f>
        <v>0</v>
      </c>
      <c r="E896" s="15">
        <f>Hoja4!J903</f>
        <v>0</v>
      </c>
      <c r="F896" s="15">
        <f>Hoja4!N903</f>
        <v>0</v>
      </c>
      <c r="G896" s="15"/>
      <c r="H896" s="15">
        <f t="shared" si="169"/>
        <v>0</v>
      </c>
      <c r="I896" s="15">
        <f t="shared" si="170"/>
        <v>0</v>
      </c>
      <c r="J896" s="289" t="s">
        <v>209</v>
      </c>
      <c r="K896" s="44"/>
      <c r="L896" s="44"/>
      <c r="M896" s="44"/>
      <c r="N896" s="44"/>
      <c r="O896" s="44"/>
      <c r="P896" s="44"/>
      <c r="Q896" s="44"/>
      <c r="R896" s="44"/>
      <c r="S896" s="262">
        <f t="shared" si="171"/>
        <v>0</v>
      </c>
      <c r="T896" s="266" t="str">
        <f t="shared" si="172"/>
        <v>Economico</v>
      </c>
      <c r="U896">
        <f>VLOOKUP(T896,TABLAS!$J$4:$L$9,3,FALSE)</f>
        <v>1320</v>
      </c>
      <c r="V896">
        <f t="shared" si="181"/>
        <v>2026</v>
      </c>
      <c r="W896" t="str">
        <f>INICIO!$C$28</f>
        <v>2026</v>
      </c>
      <c r="X896" s="268">
        <f t="shared" si="173"/>
        <v>0</v>
      </c>
      <c r="Y896" s="269" t="str">
        <f>IF(X896&lt;TABLAS!$P$18,TABLAS!$Q$18,IF(X896&lt;TABLAS!$P$19,TABLAS!$Q$19,IF(X896&lt;TABLAS!$P$20,TABLAS!$Q$20,IF(X896&lt;TABLAS!$P$21,TABLAS!$Q$21,IF(X896&lt;TABLAS!$P$22,TABLAS!$Q$22,IF(X896&lt;TABLAS!$P$23,TABLAS!$Q$23,IF(X896&lt;TABLAS!$P$24,TABLAS!$Q$24,IF(X896&lt;TABLAS!$P$25,TABLAS!$Q$25,IF(X896&lt;TABLAS!$P$26,TABLAS!$Q$26,IF(X896&lt;TABLAS!$P$27,TABLAS!$Q$27,IF(X896&gt;=TABLAS!$O$28,TABLAS!$Q$28)))))))))))</f>
        <v>0 a 5</v>
      </c>
      <c r="Z896" s="262">
        <f>VLOOKUP(Y896,TABLAS!$J$18:$K$28,2,FALSE)</f>
        <v>1</v>
      </c>
      <c r="AA896" s="274" t="s">
        <v>262</v>
      </c>
      <c r="AB896" s="262">
        <f>VLOOKUP(AA896,TABLAS!$K$34:$L$39,2,FALSE)</f>
        <v>1</v>
      </c>
      <c r="AC896" s="262" t="str">
        <f>INICIO!$C$11</f>
        <v>ZONA 6</v>
      </c>
      <c r="AD896" s="263">
        <f>VLOOKUP(AC896,TABLAS!$V$18:$W$28,2,FALSE)</f>
        <v>1.1000000000000001</v>
      </c>
      <c r="AE896" s="44"/>
      <c r="AF896" s="44"/>
      <c r="AG896" s="279">
        <f t="shared" si="174"/>
        <v>0</v>
      </c>
      <c r="AH896" s="255">
        <f>IF($AG896&lt;TABLAS!$O$4,TABLAS!$P$4,IF($AG896&lt;TABLAS!$O$5,TABLAS!$P$5,IF($AG896&lt;TABLAS!$O$6,TABLAS!$P$6,IF($AG896&gt;TABLAS!$N$7,TABLAS!$P$7))))</f>
        <v>1</v>
      </c>
      <c r="AI896" s="255">
        <f>VLOOKUP($AH896,TABLAS!$P$4:$R$7,3,FALSE)</f>
        <v>3.4999999999999996E-3</v>
      </c>
      <c r="AJ896" s="255">
        <f>VLOOKUP($AH$3,TABLAS!$P$4:$R$7,2,FALSE)</f>
        <v>0</v>
      </c>
      <c r="AK896" s="280">
        <f t="shared" si="175"/>
        <v>-3.4999999999999996E-3</v>
      </c>
      <c r="AL896" s="44"/>
      <c r="AM896" s="44"/>
      <c r="AN896" s="281">
        <f t="shared" si="176"/>
        <v>0</v>
      </c>
      <c r="AO896" s="44"/>
      <c r="AP896" s="235">
        <f t="shared" si="177"/>
        <v>0</v>
      </c>
      <c r="AQ896" s="44"/>
      <c r="AR896" s="282">
        <f t="shared" si="178"/>
        <v>0</v>
      </c>
      <c r="AS896" s="283">
        <f t="shared" si="179"/>
        <v>0</v>
      </c>
      <c r="AT896" s="44"/>
      <c r="AU896" s="44"/>
      <c r="AV896" s="44"/>
      <c r="AW896" s="44"/>
      <c r="AX896" s="44"/>
      <c r="AY896" s="44"/>
      <c r="AZ896" s="44"/>
      <c r="BA896" s="44"/>
      <c r="BB896" s="44"/>
      <c r="BC896" s="44"/>
      <c r="BD896" s="44"/>
      <c r="BE896" s="44"/>
      <c r="BF896" s="44"/>
      <c r="BG896" s="44"/>
      <c r="BH896" s="44"/>
    </row>
    <row r="897" spans="1:60" ht="35.1" customHeight="1" thickBot="1" x14ac:dyDescent="0.45">
      <c r="A897" s="22">
        <f t="shared" si="180"/>
        <v>895</v>
      </c>
      <c r="B897" s="43">
        <f>Hoja2!B904</f>
        <v>0</v>
      </c>
      <c r="C897" s="38">
        <f>Hoja2!P904</f>
        <v>0</v>
      </c>
      <c r="D897" s="39">
        <f>Hoja2!C904</f>
        <v>0</v>
      </c>
      <c r="E897" s="40">
        <f>Hoja4!J904</f>
        <v>0</v>
      </c>
      <c r="F897" s="40">
        <f>Hoja4!N904</f>
        <v>0</v>
      </c>
      <c r="G897" s="40"/>
      <c r="H897" s="40">
        <f t="shared" si="169"/>
        <v>0</v>
      </c>
      <c r="I897" s="40">
        <f t="shared" si="170"/>
        <v>0</v>
      </c>
      <c r="J897" s="290" t="s">
        <v>209</v>
      </c>
      <c r="K897" s="44"/>
      <c r="L897" s="44"/>
      <c r="M897" s="44"/>
      <c r="N897" s="44"/>
      <c r="O897" s="44"/>
      <c r="P897" s="44"/>
      <c r="Q897" s="44"/>
      <c r="R897" s="44"/>
      <c r="S897" s="262">
        <f t="shared" si="171"/>
        <v>0</v>
      </c>
      <c r="T897" s="266" t="str">
        <f t="shared" si="172"/>
        <v>Economico</v>
      </c>
      <c r="U897">
        <f>VLOOKUP(T897,TABLAS!$J$4:$L$9,3,FALSE)</f>
        <v>1320</v>
      </c>
      <c r="V897">
        <f t="shared" si="181"/>
        <v>2026</v>
      </c>
      <c r="W897" t="str">
        <f>INICIO!$C$28</f>
        <v>2026</v>
      </c>
      <c r="X897" s="268">
        <f t="shared" si="173"/>
        <v>0</v>
      </c>
      <c r="Y897" s="269" t="str">
        <f>IF(X897&lt;TABLAS!$P$18,TABLAS!$Q$18,IF(X897&lt;TABLAS!$P$19,TABLAS!$Q$19,IF(X897&lt;TABLAS!$P$20,TABLAS!$Q$20,IF(X897&lt;TABLAS!$P$21,TABLAS!$Q$21,IF(X897&lt;TABLAS!$P$22,TABLAS!$Q$22,IF(X897&lt;TABLAS!$P$23,TABLAS!$Q$23,IF(X897&lt;TABLAS!$P$24,TABLAS!$Q$24,IF(X897&lt;TABLAS!$P$25,TABLAS!$Q$25,IF(X897&lt;TABLAS!$P$26,TABLAS!$Q$26,IF(X897&lt;TABLAS!$P$27,TABLAS!$Q$27,IF(X897&gt;=TABLAS!$O$28,TABLAS!$Q$28)))))))))))</f>
        <v>0 a 5</v>
      </c>
      <c r="Z897" s="262">
        <f>VLOOKUP(Y897,TABLAS!$J$18:$K$28,2,FALSE)</f>
        <v>1</v>
      </c>
      <c r="AA897" s="274" t="s">
        <v>262</v>
      </c>
      <c r="AB897" s="262">
        <f>VLOOKUP(AA897,TABLAS!$K$34:$L$39,2,FALSE)</f>
        <v>1</v>
      </c>
      <c r="AC897" s="262" t="str">
        <f>INICIO!$C$11</f>
        <v>ZONA 6</v>
      </c>
      <c r="AD897" s="263">
        <f>VLOOKUP(AC897,TABLAS!$V$18:$W$28,2,FALSE)</f>
        <v>1.1000000000000001</v>
      </c>
      <c r="AE897" s="44"/>
      <c r="AF897" s="44"/>
      <c r="AG897" s="279">
        <f t="shared" si="174"/>
        <v>0</v>
      </c>
      <c r="AH897" s="255">
        <f>IF($AG897&lt;TABLAS!$O$4,TABLAS!$P$4,IF($AG897&lt;TABLAS!$O$5,TABLAS!$P$5,IF($AG897&lt;TABLAS!$O$6,TABLAS!$P$6,IF($AG897&gt;TABLAS!$N$7,TABLAS!$P$7))))</f>
        <v>1</v>
      </c>
      <c r="AI897" s="255">
        <f>VLOOKUP($AH897,TABLAS!$P$4:$R$7,3,FALSE)</f>
        <v>3.4999999999999996E-3</v>
      </c>
      <c r="AJ897" s="255">
        <f>VLOOKUP($AH$3,TABLAS!$P$4:$R$7,2,FALSE)</f>
        <v>0</v>
      </c>
      <c r="AK897" s="280">
        <f t="shared" si="175"/>
        <v>-3.4999999999999996E-3</v>
      </c>
      <c r="AL897" s="44"/>
      <c r="AM897" s="44"/>
      <c r="AN897" s="281">
        <f t="shared" si="176"/>
        <v>0</v>
      </c>
      <c r="AO897" s="44"/>
      <c r="AP897" s="235">
        <f t="shared" si="177"/>
        <v>0</v>
      </c>
      <c r="AQ897" s="44"/>
      <c r="AR897" s="282">
        <f t="shared" si="178"/>
        <v>0</v>
      </c>
      <c r="AS897" s="283">
        <f t="shared" si="179"/>
        <v>0</v>
      </c>
      <c r="AT897" s="44"/>
      <c r="AU897" s="44"/>
      <c r="AV897" s="44"/>
      <c r="AW897" s="44"/>
      <c r="AX897" s="44"/>
      <c r="AY897" s="44"/>
      <c r="AZ897" s="44"/>
      <c r="BA897" s="44"/>
      <c r="BB897" s="44"/>
      <c r="BC897" s="44"/>
      <c r="BD897" s="44"/>
      <c r="BE897" s="44"/>
      <c r="BF897" s="44"/>
      <c r="BG897" s="44"/>
      <c r="BH897" s="44"/>
    </row>
    <row r="898" spans="1:60" ht="35.1" customHeight="1" thickBot="1" x14ac:dyDescent="0.45">
      <c r="A898" s="41">
        <f t="shared" si="180"/>
        <v>896</v>
      </c>
      <c r="B898" s="42">
        <f>Hoja2!B905</f>
        <v>0</v>
      </c>
      <c r="C898" s="14">
        <f>Hoja2!P905</f>
        <v>0</v>
      </c>
      <c r="D898" s="16">
        <f>Hoja2!C905</f>
        <v>0</v>
      </c>
      <c r="E898" s="15">
        <f>Hoja4!J905</f>
        <v>0</v>
      </c>
      <c r="F898" s="15">
        <f>Hoja4!N905</f>
        <v>0</v>
      </c>
      <c r="G898" s="15"/>
      <c r="H898" s="15">
        <f t="shared" si="169"/>
        <v>0</v>
      </c>
      <c r="I898" s="15">
        <f t="shared" si="170"/>
        <v>0</v>
      </c>
      <c r="J898" s="289" t="s">
        <v>209</v>
      </c>
      <c r="K898" s="44"/>
      <c r="L898" s="44"/>
      <c r="M898" s="44"/>
      <c r="N898" s="44"/>
      <c r="O898" s="44"/>
      <c r="P898" s="44"/>
      <c r="Q898" s="44"/>
      <c r="R898" s="44"/>
      <c r="S898" s="262">
        <f t="shared" si="171"/>
        <v>0</v>
      </c>
      <c r="T898" s="266" t="str">
        <f t="shared" si="172"/>
        <v>Economico</v>
      </c>
      <c r="U898">
        <f>VLOOKUP(T898,TABLAS!$J$4:$L$9,3,FALSE)</f>
        <v>1320</v>
      </c>
      <c r="V898">
        <f t="shared" si="181"/>
        <v>2026</v>
      </c>
      <c r="W898" t="str">
        <f>INICIO!$C$28</f>
        <v>2026</v>
      </c>
      <c r="X898" s="268">
        <f t="shared" si="173"/>
        <v>0</v>
      </c>
      <c r="Y898" s="269" t="str">
        <f>IF(X898&lt;TABLAS!$P$18,TABLAS!$Q$18,IF(X898&lt;TABLAS!$P$19,TABLAS!$Q$19,IF(X898&lt;TABLAS!$P$20,TABLAS!$Q$20,IF(X898&lt;TABLAS!$P$21,TABLAS!$Q$21,IF(X898&lt;TABLAS!$P$22,TABLAS!$Q$22,IF(X898&lt;TABLAS!$P$23,TABLAS!$Q$23,IF(X898&lt;TABLAS!$P$24,TABLAS!$Q$24,IF(X898&lt;TABLAS!$P$25,TABLAS!$Q$25,IF(X898&lt;TABLAS!$P$26,TABLAS!$Q$26,IF(X898&lt;TABLAS!$P$27,TABLAS!$Q$27,IF(X898&gt;=TABLAS!$O$28,TABLAS!$Q$28)))))))))))</f>
        <v>0 a 5</v>
      </c>
      <c r="Z898" s="262">
        <f>VLOOKUP(Y898,TABLAS!$J$18:$K$28,2,FALSE)</f>
        <v>1</v>
      </c>
      <c r="AA898" s="274" t="s">
        <v>262</v>
      </c>
      <c r="AB898" s="262">
        <f>VLOOKUP(AA898,TABLAS!$K$34:$L$39,2,FALSE)</f>
        <v>1</v>
      </c>
      <c r="AC898" s="262" t="str">
        <f>INICIO!$C$11</f>
        <v>ZONA 6</v>
      </c>
      <c r="AD898" s="263">
        <f>VLOOKUP(AC898,TABLAS!$V$18:$W$28,2,FALSE)</f>
        <v>1.1000000000000001</v>
      </c>
      <c r="AE898" s="44"/>
      <c r="AF898" s="44"/>
      <c r="AG898" s="279">
        <f t="shared" si="174"/>
        <v>0</v>
      </c>
      <c r="AH898" s="255">
        <f>IF($AG898&lt;TABLAS!$O$4,TABLAS!$P$4,IF($AG898&lt;TABLAS!$O$5,TABLAS!$P$5,IF($AG898&lt;TABLAS!$O$6,TABLAS!$P$6,IF($AG898&gt;TABLAS!$N$7,TABLAS!$P$7))))</f>
        <v>1</v>
      </c>
      <c r="AI898" s="255">
        <f>VLOOKUP($AH898,TABLAS!$P$4:$R$7,3,FALSE)</f>
        <v>3.4999999999999996E-3</v>
      </c>
      <c r="AJ898" s="255">
        <f>VLOOKUP($AH$3,TABLAS!$P$4:$R$7,2,FALSE)</f>
        <v>0</v>
      </c>
      <c r="AK898" s="280">
        <f t="shared" si="175"/>
        <v>-3.4999999999999996E-3</v>
      </c>
      <c r="AL898" s="44"/>
      <c r="AM898" s="44"/>
      <c r="AN898" s="281">
        <f t="shared" si="176"/>
        <v>0</v>
      </c>
      <c r="AO898" s="44"/>
      <c r="AP898" s="235">
        <f t="shared" si="177"/>
        <v>0</v>
      </c>
      <c r="AQ898" s="44"/>
      <c r="AR898" s="282">
        <f t="shared" si="178"/>
        <v>0</v>
      </c>
      <c r="AS898" s="283">
        <f t="shared" si="179"/>
        <v>0</v>
      </c>
      <c r="AT898" s="44"/>
      <c r="AU898" s="44"/>
      <c r="AV898" s="44"/>
      <c r="AW898" s="44"/>
      <c r="AX898" s="44"/>
      <c r="AY898" s="44"/>
      <c r="AZ898" s="44"/>
      <c r="BA898" s="44"/>
      <c r="BB898" s="44"/>
      <c r="BC898" s="44"/>
      <c r="BD898" s="44"/>
      <c r="BE898" s="44"/>
      <c r="BF898" s="44"/>
      <c r="BG898" s="44"/>
      <c r="BH898" s="44"/>
    </row>
    <row r="899" spans="1:60" ht="35.1" customHeight="1" thickBot="1" x14ac:dyDescent="0.45">
      <c r="A899" s="41">
        <f t="shared" si="180"/>
        <v>897</v>
      </c>
      <c r="B899" s="42">
        <f>Hoja2!B906</f>
        <v>0</v>
      </c>
      <c r="C899" s="14">
        <f>Hoja2!P906</f>
        <v>0</v>
      </c>
      <c r="D899" s="16">
        <f>Hoja2!C906</f>
        <v>0</v>
      </c>
      <c r="E899" s="15">
        <f>Hoja4!J906</f>
        <v>0</v>
      </c>
      <c r="F899" s="15">
        <f>Hoja4!N906</f>
        <v>0</v>
      </c>
      <c r="G899" s="15"/>
      <c r="H899" s="15">
        <f t="shared" si="169"/>
        <v>0</v>
      </c>
      <c r="I899" s="15">
        <f t="shared" si="170"/>
        <v>0</v>
      </c>
      <c r="J899" s="289" t="s">
        <v>209</v>
      </c>
      <c r="K899" s="44"/>
      <c r="L899" s="44"/>
      <c r="M899" s="44"/>
      <c r="N899" s="44"/>
      <c r="O899" s="44"/>
      <c r="P899" s="44"/>
      <c r="Q899" s="44"/>
      <c r="R899" s="44"/>
      <c r="S899" s="262">
        <f t="shared" si="171"/>
        <v>0</v>
      </c>
      <c r="T899" s="266" t="str">
        <f t="shared" si="172"/>
        <v>Economico</v>
      </c>
      <c r="U899">
        <f>VLOOKUP(T899,TABLAS!$J$4:$L$9,3,FALSE)</f>
        <v>1320</v>
      </c>
      <c r="V899">
        <f t="shared" si="181"/>
        <v>2026</v>
      </c>
      <c r="W899" t="str">
        <f>INICIO!$C$28</f>
        <v>2026</v>
      </c>
      <c r="X899" s="268">
        <f t="shared" si="173"/>
        <v>0</v>
      </c>
      <c r="Y899" s="269" t="str">
        <f>IF(X899&lt;TABLAS!$P$18,TABLAS!$Q$18,IF(X899&lt;TABLAS!$P$19,TABLAS!$Q$19,IF(X899&lt;TABLAS!$P$20,TABLAS!$Q$20,IF(X899&lt;TABLAS!$P$21,TABLAS!$Q$21,IF(X899&lt;TABLAS!$P$22,TABLAS!$Q$22,IF(X899&lt;TABLAS!$P$23,TABLAS!$Q$23,IF(X899&lt;TABLAS!$P$24,TABLAS!$Q$24,IF(X899&lt;TABLAS!$P$25,TABLAS!$Q$25,IF(X899&lt;TABLAS!$P$26,TABLAS!$Q$26,IF(X899&lt;TABLAS!$P$27,TABLAS!$Q$27,IF(X899&gt;=TABLAS!$O$28,TABLAS!$Q$28)))))))))))</f>
        <v>0 a 5</v>
      </c>
      <c r="Z899" s="262">
        <f>VLOOKUP(Y899,TABLAS!$J$18:$K$28,2,FALSE)</f>
        <v>1</v>
      </c>
      <c r="AA899" s="274" t="s">
        <v>262</v>
      </c>
      <c r="AB899" s="262">
        <f>VLOOKUP(AA899,TABLAS!$K$34:$L$39,2,FALSE)</f>
        <v>1</v>
      </c>
      <c r="AC899" s="262" t="str">
        <f>INICIO!$C$11</f>
        <v>ZONA 6</v>
      </c>
      <c r="AD899" s="263">
        <f>VLOOKUP(AC899,TABLAS!$V$18:$W$28,2,FALSE)</f>
        <v>1.1000000000000001</v>
      </c>
      <c r="AE899" s="44"/>
      <c r="AF899" s="44"/>
      <c r="AG899" s="279">
        <f t="shared" si="174"/>
        <v>0</v>
      </c>
      <c r="AH899" s="255">
        <f>IF($AG899&lt;TABLAS!$O$4,TABLAS!$P$4,IF($AG899&lt;TABLAS!$O$5,TABLAS!$P$5,IF($AG899&lt;TABLAS!$O$6,TABLAS!$P$6,IF($AG899&gt;TABLAS!$N$7,TABLAS!$P$7))))</f>
        <v>1</v>
      </c>
      <c r="AI899" s="255">
        <f>VLOOKUP($AH899,TABLAS!$P$4:$R$7,3,FALSE)</f>
        <v>3.4999999999999996E-3</v>
      </c>
      <c r="AJ899" s="255">
        <f>VLOOKUP($AH$3,TABLAS!$P$4:$R$7,2,FALSE)</f>
        <v>0</v>
      </c>
      <c r="AK899" s="280">
        <f t="shared" si="175"/>
        <v>-3.4999999999999996E-3</v>
      </c>
      <c r="AL899" s="44"/>
      <c r="AM899" s="44"/>
      <c r="AN899" s="281">
        <f t="shared" si="176"/>
        <v>0</v>
      </c>
      <c r="AO899" s="44"/>
      <c r="AP899" s="235">
        <f t="shared" si="177"/>
        <v>0</v>
      </c>
      <c r="AQ899" s="44"/>
      <c r="AR899" s="282">
        <f t="shared" si="178"/>
        <v>0</v>
      </c>
      <c r="AS899" s="283">
        <f t="shared" si="179"/>
        <v>0</v>
      </c>
      <c r="AT899" s="44"/>
      <c r="AU899" s="44"/>
      <c r="AV899" s="44"/>
      <c r="AW899" s="44"/>
      <c r="AX899" s="44"/>
      <c r="AY899" s="44"/>
      <c r="AZ899" s="44"/>
      <c r="BA899" s="44"/>
      <c r="BB899" s="44"/>
      <c r="BC899" s="44"/>
      <c r="BD899" s="44"/>
      <c r="BE899" s="44"/>
      <c r="BF899" s="44"/>
      <c r="BG899" s="44"/>
      <c r="BH899" s="44"/>
    </row>
    <row r="900" spans="1:60" ht="35.1" customHeight="1" thickBot="1" x14ac:dyDescent="0.45">
      <c r="A900" s="41">
        <f t="shared" si="180"/>
        <v>898</v>
      </c>
      <c r="B900" s="42">
        <f>Hoja2!B907</f>
        <v>0</v>
      </c>
      <c r="C900" s="14">
        <f>Hoja2!P907</f>
        <v>0</v>
      </c>
      <c r="D900" s="16">
        <f>Hoja2!C907</f>
        <v>0</v>
      </c>
      <c r="E900" s="15">
        <f>Hoja4!J907</f>
        <v>0</v>
      </c>
      <c r="F900" s="15">
        <f>Hoja4!N907</f>
        <v>0</v>
      </c>
      <c r="G900" s="15"/>
      <c r="H900" s="15">
        <f t="shared" ref="H900:H963" si="182">AG900</f>
        <v>0</v>
      </c>
      <c r="I900" s="15">
        <f t="shared" ref="I900:I963" si="183">AS900</f>
        <v>0</v>
      </c>
      <c r="J900" s="289" t="s">
        <v>209</v>
      </c>
      <c r="K900" s="44"/>
      <c r="L900" s="44"/>
      <c r="M900" s="44"/>
      <c r="N900" s="44"/>
      <c r="O900" s="44"/>
      <c r="P900" s="44"/>
      <c r="Q900" s="44"/>
      <c r="R900" s="44"/>
      <c r="S900" s="262">
        <f t="shared" ref="S900:S963" si="184">E900+F900</f>
        <v>0</v>
      </c>
      <c r="T900" s="266" t="str">
        <f t="shared" ref="T900:T963" si="185">J900</f>
        <v>Economico</v>
      </c>
      <c r="U900">
        <f>VLOOKUP(T900,TABLAS!$J$4:$L$9,3,FALSE)</f>
        <v>1320</v>
      </c>
      <c r="V900">
        <f t="shared" si="181"/>
        <v>2026</v>
      </c>
      <c r="W900" t="str">
        <f>INICIO!$C$28</f>
        <v>2026</v>
      </c>
      <c r="X900" s="268">
        <f t="shared" ref="X900:X963" si="186">V900-W900</f>
        <v>0</v>
      </c>
      <c r="Y900" s="269" t="str">
        <f>IF(X900&lt;TABLAS!$P$18,TABLAS!$Q$18,IF(X900&lt;TABLAS!$P$19,TABLAS!$Q$19,IF(X900&lt;TABLAS!$P$20,TABLAS!$Q$20,IF(X900&lt;TABLAS!$P$21,TABLAS!$Q$21,IF(X900&lt;TABLAS!$P$22,TABLAS!$Q$22,IF(X900&lt;TABLAS!$P$23,TABLAS!$Q$23,IF(X900&lt;TABLAS!$P$24,TABLAS!$Q$24,IF(X900&lt;TABLAS!$P$25,TABLAS!$Q$25,IF(X900&lt;TABLAS!$P$26,TABLAS!$Q$26,IF(X900&lt;TABLAS!$P$27,TABLAS!$Q$27,IF(X900&gt;=TABLAS!$O$28,TABLAS!$Q$28)))))))))))</f>
        <v>0 a 5</v>
      </c>
      <c r="Z900" s="262">
        <f>VLOOKUP(Y900,TABLAS!$J$18:$K$28,2,FALSE)</f>
        <v>1</v>
      </c>
      <c r="AA900" s="274" t="s">
        <v>262</v>
      </c>
      <c r="AB900" s="262">
        <f>VLOOKUP(AA900,TABLAS!$K$34:$L$39,2,FALSE)</f>
        <v>1</v>
      </c>
      <c r="AC900" s="262" t="str">
        <f>INICIO!$C$11</f>
        <v>ZONA 6</v>
      </c>
      <c r="AD900" s="263">
        <f>VLOOKUP(AC900,TABLAS!$V$18:$W$28,2,FALSE)</f>
        <v>1.1000000000000001</v>
      </c>
      <c r="AE900" s="44"/>
      <c r="AF900" s="44"/>
      <c r="AG900" s="279">
        <f t="shared" ref="AG900:AG963" si="187">S900*U900*Z900*AB900*AD900</f>
        <v>0</v>
      </c>
      <c r="AH900" s="255">
        <f>IF($AG900&lt;TABLAS!$O$4,TABLAS!$P$4,IF($AG900&lt;TABLAS!$O$5,TABLAS!$P$5,IF($AG900&lt;TABLAS!$O$6,TABLAS!$P$6,IF($AG900&gt;TABLAS!$N$7,TABLAS!$P$7))))</f>
        <v>1</v>
      </c>
      <c r="AI900" s="255">
        <f>VLOOKUP($AH900,TABLAS!$P$4:$R$7,3,FALSE)</f>
        <v>3.4999999999999996E-3</v>
      </c>
      <c r="AJ900" s="255">
        <f>VLOOKUP($AH$3,TABLAS!$P$4:$R$7,2,FALSE)</f>
        <v>0</v>
      </c>
      <c r="AK900" s="280">
        <f t="shared" ref="AK900:AK963" si="188">((AG900-AH900)*AI900)+AJ900</f>
        <v>-3.4999999999999996E-3</v>
      </c>
      <c r="AL900" s="44"/>
      <c r="AM900" s="44"/>
      <c r="AN900" s="281">
        <f t="shared" ref="AN900:AN963" si="189">ROUND(AK900,0)</f>
        <v>0</v>
      </c>
      <c r="AO900" s="44"/>
      <c r="AP900" s="235">
        <f t="shared" ref="AP900:AP963" si="190">ROUND(((AG900-AH900)*AI900)+AJ900,0)</f>
        <v>0</v>
      </c>
      <c r="AQ900" s="44"/>
      <c r="AR900" s="282">
        <f t="shared" ref="AR900:AR963" si="191">ROUND(AN900*$AR$2,0)</f>
        <v>0</v>
      </c>
      <c r="AS900" s="283">
        <f t="shared" ref="AS900:AS963" si="192">AP900-AR900</f>
        <v>0</v>
      </c>
      <c r="AT900" s="44"/>
      <c r="AU900" s="44"/>
      <c r="AV900" s="44"/>
      <c r="AW900" s="44"/>
      <c r="AX900" s="44"/>
      <c r="AY900" s="44"/>
      <c r="AZ900" s="44"/>
      <c r="BA900" s="44"/>
      <c r="BB900" s="44"/>
      <c r="BC900" s="44"/>
      <c r="BD900" s="44"/>
      <c r="BE900" s="44"/>
      <c r="BF900" s="44"/>
      <c r="BG900" s="44"/>
      <c r="BH900" s="44"/>
    </row>
    <row r="901" spans="1:60" ht="35.1" customHeight="1" thickBot="1" x14ac:dyDescent="0.45">
      <c r="A901" s="41">
        <f t="shared" ref="A901:A964" si="193">A900+1</f>
        <v>899</v>
      </c>
      <c r="B901" s="42">
        <f>Hoja2!B908</f>
        <v>0</v>
      </c>
      <c r="C901" s="14">
        <f>Hoja2!P908</f>
        <v>0</v>
      </c>
      <c r="D901" s="16">
        <f>Hoja2!C908</f>
        <v>0</v>
      </c>
      <c r="E901" s="15">
        <f>Hoja4!J908</f>
        <v>0</v>
      </c>
      <c r="F901" s="15">
        <f>Hoja4!N908</f>
        <v>0</v>
      </c>
      <c r="G901" s="15"/>
      <c r="H901" s="15">
        <f t="shared" si="182"/>
        <v>0</v>
      </c>
      <c r="I901" s="15">
        <f t="shared" si="183"/>
        <v>0</v>
      </c>
      <c r="J901" s="289" t="s">
        <v>209</v>
      </c>
      <c r="K901" s="44"/>
      <c r="L901" s="44"/>
      <c r="M901" s="44"/>
      <c r="N901" s="44"/>
      <c r="O901" s="44"/>
      <c r="P901" s="44"/>
      <c r="Q901" s="44"/>
      <c r="R901" s="44"/>
      <c r="S901" s="262">
        <f t="shared" si="184"/>
        <v>0</v>
      </c>
      <c r="T901" s="266" t="str">
        <f t="shared" si="185"/>
        <v>Economico</v>
      </c>
      <c r="U901">
        <f>VLOOKUP(T901,TABLAS!$J$4:$L$9,3,FALSE)</f>
        <v>1320</v>
      </c>
      <c r="V901">
        <f t="shared" ref="V901:V964" si="194">$V$3</f>
        <v>2026</v>
      </c>
      <c r="W901" t="str">
        <f>INICIO!$C$28</f>
        <v>2026</v>
      </c>
      <c r="X901" s="268">
        <f t="shared" si="186"/>
        <v>0</v>
      </c>
      <c r="Y901" s="269" t="str">
        <f>IF(X901&lt;TABLAS!$P$18,TABLAS!$Q$18,IF(X901&lt;TABLAS!$P$19,TABLAS!$Q$19,IF(X901&lt;TABLAS!$P$20,TABLAS!$Q$20,IF(X901&lt;TABLAS!$P$21,TABLAS!$Q$21,IF(X901&lt;TABLAS!$P$22,TABLAS!$Q$22,IF(X901&lt;TABLAS!$P$23,TABLAS!$Q$23,IF(X901&lt;TABLAS!$P$24,TABLAS!$Q$24,IF(X901&lt;TABLAS!$P$25,TABLAS!$Q$25,IF(X901&lt;TABLAS!$P$26,TABLAS!$Q$26,IF(X901&lt;TABLAS!$P$27,TABLAS!$Q$27,IF(X901&gt;=TABLAS!$O$28,TABLAS!$Q$28)))))))))))</f>
        <v>0 a 5</v>
      </c>
      <c r="Z901" s="262">
        <f>VLOOKUP(Y901,TABLAS!$J$18:$K$28,2,FALSE)</f>
        <v>1</v>
      </c>
      <c r="AA901" s="274" t="s">
        <v>262</v>
      </c>
      <c r="AB901" s="262">
        <f>VLOOKUP(AA901,TABLAS!$K$34:$L$39,2,FALSE)</f>
        <v>1</v>
      </c>
      <c r="AC901" s="262" t="str">
        <f>INICIO!$C$11</f>
        <v>ZONA 6</v>
      </c>
      <c r="AD901" s="263">
        <f>VLOOKUP(AC901,TABLAS!$V$18:$W$28,2,FALSE)</f>
        <v>1.1000000000000001</v>
      </c>
      <c r="AE901" s="44"/>
      <c r="AF901" s="44"/>
      <c r="AG901" s="279">
        <f t="shared" si="187"/>
        <v>0</v>
      </c>
      <c r="AH901" s="255">
        <f>IF($AG901&lt;TABLAS!$O$4,TABLAS!$P$4,IF($AG901&lt;TABLAS!$O$5,TABLAS!$P$5,IF($AG901&lt;TABLAS!$O$6,TABLAS!$P$6,IF($AG901&gt;TABLAS!$N$7,TABLAS!$P$7))))</f>
        <v>1</v>
      </c>
      <c r="AI901" s="255">
        <f>VLOOKUP($AH901,TABLAS!$P$4:$R$7,3,FALSE)</f>
        <v>3.4999999999999996E-3</v>
      </c>
      <c r="AJ901" s="255">
        <f>VLOOKUP($AH$3,TABLAS!$P$4:$R$7,2,FALSE)</f>
        <v>0</v>
      </c>
      <c r="AK901" s="280">
        <f t="shared" si="188"/>
        <v>-3.4999999999999996E-3</v>
      </c>
      <c r="AL901" s="44"/>
      <c r="AM901" s="44"/>
      <c r="AN901" s="281">
        <f t="shared" si="189"/>
        <v>0</v>
      </c>
      <c r="AO901" s="44"/>
      <c r="AP901" s="235">
        <f t="shared" si="190"/>
        <v>0</v>
      </c>
      <c r="AQ901" s="44"/>
      <c r="AR901" s="282">
        <f t="shared" si="191"/>
        <v>0</v>
      </c>
      <c r="AS901" s="283">
        <f t="shared" si="192"/>
        <v>0</v>
      </c>
      <c r="AT901" s="44"/>
      <c r="AU901" s="44"/>
      <c r="AV901" s="44"/>
      <c r="AW901" s="44"/>
      <c r="AX901" s="44"/>
      <c r="AY901" s="44"/>
      <c r="AZ901" s="44"/>
      <c r="BA901" s="44"/>
      <c r="BB901" s="44"/>
      <c r="BC901" s="44"/>
      <c r="BD901" s="44"/>
      <c r="BE901" s="44"/>
      <c r="BF901" s="44"/>
      <c r="BG901" s="44"/>
      <c r="BH901" s="44"/>
    </row>
    <row r="902" spans="1:60" ht="35.1" customHeight="1" thickBot="1" x14ac:dyDescent="0.45">
      <c r="A902" s="22">
        <f t="shared" si="193"/>
        <v>900</v>
      </c>
      <c r="B902" s="43">
        <f>Hoja2!B909</f>
        <v>0</v>
      </c>
      <c r="C902" s="38">
        <f>Hoja2!P909</f>
        <v>0</v>
      </c>
      <c r="D902" s="39">
        <f>Hoja2!C909</f>
        <v>0</v>
      </c>
      <c r="E902" s="40">
        <f>Hoja4!J909</f>
        <v>0</v>
      </c>
      <c r="F902" s="40">
        <f>Hoja4!N909</f>
        <v>0</v>
      </c>
      <c r="G902" s="40"/>
      <c r="H902" s="40">
        <f t="shared" si="182"/>
        <v>0</v>
      </c>
      <c r="I902" s="40">
        <f t="shared" si="183"/>
        <v>0</v>
      </c>
      <c r="J902" s="290" t="s">
        <v>209</v>
      </c>
      <c r="K902" s="44"/>
      <c r="L902" s="44"/>
      <c r="M902" s="44"/>
      <c r="N902" s="44"/>
      <c r="O902" s="44"/>
      <c r="P902" s="44"/>
      <c r="Q902" s="44"/>
      <c r="R902" s="44"/>
      <c r="S902" s="262">
        <f t="shared" si="184"/>
        <v>0</v>
      </c>
      <c r="T902" s="266" t="str">
        <f t="shared" si="185"/>
        <v>Economico</v>
      </c>
      <c r="U902">
        <f>VLOOKUP(T902,TABLAS!$J$4:$L$9,3,FALSE)</f>
        <v>1320</v>
      </c>
      <c r="V902">
        <f t="shared" si="194"/>
        <v>2026</v>
      </c>
      <c r="W902" t="str">
        <f>INICIO!$C$28</f>
        <v>2026</v>
      </c>
      <c r="X902" s="268">
        <f t="shared" si="186"/>
        <v>0</v>
      </c>
      <c r="Y902" s="269" t="str">
        <f>IF(X902&lt;TABLAS!$P$18,TABLAS!$Q$18,IF(X902&lt;TABLAS!$P$19,TABLAS!$Q$19,IF(X902&lt;TABLAS!$P$20,TABLAS!$Q$20,IF(X902&lt;TABLAS!$P$21,TABLAS!$Q$21,IF(X902&lt;TABLAS!$P$22,TABLAS!$Q$22,IF(X902&lt;TABLAS!$P$23,TABLAS!$Q$23,IF(X902&lt;TABLAS!$P$24,TABLAS!$Q$24,IF(X902&lt;TABLAS!$P$25,TABLAS!$Q$25,IF(X902&lt;TABLAS!$P$26,TABLAS!$Q$26,IF(X902&lt;TABLAS!$P$27,TABLAS!$Q$27,IF(X902&gt;=TABLAS!$O$28,TABLAS!$Q$28)))))))))))</f>
        <v>0 a 5</v>
      </c>
      <c r="Z902" s="262">
        <f>VLOOKUP(Y902,TABLAS!$J$18:$K$28,2,FALSE)</f>
        <v>1</v>
      </c>
      <c r="AA902" s="274" t="s">
        <v>262</v>
      </c>
      <c r="AB902" s="262">
        <f>VLOOKUP(AA902,TABLAS!$K$34:$L$39,2,FALSE)</f>
        <v>1</v>
      </c>
      <c r="AC902" s="262" t="str">
        <f>INICIO!$C$11</f>
        <v>ZONA 6</v>
      </c>
      <c r="AD902" s="263">
        <f>VLOOKUP(AC902,TABLAS!$V$18:$W$28,2,FALSE)</f>
        <v>1.1000000000000001</v>
      </c>
      <c r="AE902" s="44"/>
      <c r="AF902" s="44"/>
      <c r="AG902" s="279">
        <f t="shared" si="187"/>
        <v>0</v>
      </c>
      <c r="AH902" s="255">
        <f>IF($AG902&lt;TABLAS!$O$4,TABLAS!$P$4,IF($AG902&lt;TABLAS!$O$5,TABLAS!$P$5,IF($AG902&lt;TABLAS!$O$6,TABLAS!$P$6,IF($AG902&gt;TABLAS!$N$7,TABLAS!$P$7))))</f>
        <v>1</v>
      </c>
      <c r="AI902" s="255">
        <f>VLOOKUP($AH902,TABLAS!$P$4:$R$7,3,FALSE)</f>
        <v>3.4999999999999996E-3</v>
      </c>
      <c r="AJ902" s="255">
        <f>VLOOKUP($AH$3,TABLAS!$P$4:$R$7,2,FALSE)</f>
        <v>0</v>
      </c>
      <c r="AK902" s="280">
        <f t="shared" si="188"/>
        <v>-3.4999999999999996E-3</v>
      </c>
      <c r="AL902" s="44"/>
      <c r="AM902" s="44"/>
      <c r="AN902" s="281">
        <f t="shared" si="189"/>
        <v>0</v>
      </c>
      <c r="AO902" s="44"/>
      <c r="AP902" s="235">
        <f t="shared" si="190"/>
        <v>0</v>
      </c>
      <c r="AQ902" s="44"/>
      <c r="AR902" s="282">
        <f t="shared" si="191"/>
        <v>0</v>
      </c>
      <c r="AS902" s="283">
        <f t="shared" si="192"/>
        <v>0</v>
      </c>
      <c r="AT902" s="44"/>
      <c r="AU902" s="44"/>
      <c r="AV902" s="44"/>
      <c r="AW902" s="44"/>
      <c r="AX902" s="44"/>
      <c r="AY902" s="44"/>
      <c r="AZ902" s="44"/>
      <c r="BA902" s="44"/>
      <c r="BB902" s="44"/>
      <c r="BC902" s="44"/>
      <c r="BD902" s="44"/>
      <c r="BE902" s="44"/>
      <c r="BF902" s="44"/>
      <c r="BG902" s="44"/>
      <c r="BH902" s="44"/>
    </row>
    <row r="903" spans="1:60" ht="35.1" customHeight="1" thickBot="1" x14ac:dyDescent="0.45">
      <c r="A903" s="41">
        <f t="shared" si="193"/>
        <v>901</v>
      </c>
      <c r="B903" s="42">
        <f>Hoja2!B910</f>
        <v>0</v>
      </c>
      <c r="C903" s="14">
        <f>Hoja2!P910</f>
        <v>0</v>
      </c>
      <c r="D903" s="16">
        <f>Hoja2!C910</f>
        <v>0</v>
      </c>
      <c r="E903" s="15">
        <f>Hoja4!J910</f>
        <v>0</v>
      </c>
      <c r="F903" s="15">
        <f>Hoja4!N910</f>
        <v>0</v>
      </c>
      <c r="G903" s="15"/>
      <c r="H903" s="15">
        <f t="shared" si="182"/>
        <v>0</v>
      </c>
      <c r="I903" s="15">
        <f t="shared" si="183"/>
        <v>0</v>
      </c>
      <c r="J903" s="289" t="s">
        <v>209</v>
      </c>
      <c r="K903" s="44"/>
      <c r="L903" s="44"/>
      <c r="M903" s="44"/>
      <c r="N903" s="44"/>
      <c r="O903" s="44"/>
      <c r="P903" s="44"/>
      <c r="Q903" s="44"/>
      <c r="R903" s="44"/>
      <c r="S903" s="262">
        <f t="shared" si="184"/>
        <v>0</v>
      </c>
      <c r="T903" s="266" t="str">
        <f t="shared" si="185"/>
        <v>Economico</v>
      </c>
      <c r="U903">
        <f>VLOOKUP(T903,TABLAS!$J$4:$L$9,3,FALSE)</f>
        <v>1320</v>
      </c>
      <c r="V903">
        <f t="shared" si="194"/>
        <v>2026</v>
      </c>
      <c r="W903" t="str">
        <f>INICIO!$C$28</f>
        <v>2026</v>
      </c>
      <c r="X903" s="268">
        <f t="shared" si="186"/>
        <v>0</v>
      </c>
      <c r="Y903" s="269" t="str">
        <f>IF(X903&lt;TABLAS!$P$18,TABLAS!$Q$18,IF(X903&lt;TABLAS!$P$19,TABLAS!$Q$19,IF(X903&lt;TABLAS!$P$20,TABLAS!$Q$20,IF(X903&lt;TABLAS!$P$21,TABLAS!$Q$21,IF(X903&lt;TABLAS!$P$22,TABLAS!$Q$22,IF(X903&lt;TABLAS!$P$23,TABLAS!$Q$23,IF(X903&lt;TABLAS!$P$24,TABLAS!$Q$24,IF(X903&lt;TABLAS!$P$25,TABLAS!$Q$25,IF(X903&lt;TABLAS!$P$26,TABLAS!$Q$26,IF(X903&lt;TABLAS!$P$27,TABLAS!$Q$27,IF(X903&gt;=TABLAS!$O$28,TABLAS!$Q$28)))))))))))</f>
        <v>0 a 5</v>
      </c>
      <c r="Z903" s="262">
        <f>VLOOKUP(Y903,TABLAS!$J$18:$K$28,2,FALSE)</f>
        <v>1</v>
      </c>
      <c r="AA903" s="274" t="s">
        <v>262</v>
      </c>
      <c r="AB903" s="262">
        <f>VLOOKUP(AA903,TABLAS!$K$34:$L$39,2,FALSE)</f>
        <v>1</v>
      </c>
      <c r="AC903" s="262" t="str">
        <f>INICIO!$C$11</f>
        <v>ZONA 6</v>
      </c>
      <c r="AD903" s="263">
        <f>VLOOKUP(AC903,TABLAS!$V$18:$W$28,2,FALSE)</f>
        <v>1.1000000000000001</v>
      </c>
      <c r="AE903" s="44"/>
      <c r="AF903" s="44"/>
      <c r="AG903" s="279">
        <f t="shared" si="187"/>
        <v>0</v>
      </c>
      <c r="AH903" s="255">
        <f>IF($AG903&lt;TABLAS!$O$4,TABLAS!$P$4,IF($AG903&lt;TABLAS!$O$5,TABLAS!$P$5,IF($AG903&lt;TABLAS!$O$6,TABLAS!$P$6,IF($AG903&gt;TABLAS!$N$7,TABLAS!$P$7))))</f>
        <v>1</v>
      </c>
      <c r="AI903" s="255">
        <f>VLOOKUP($AH903,TABLAS!$P$4:$R$7,3,FALSE)</f>
        <v>3.4999999999999996E-3</v>
      </c>
      <c r="AJ903" s="255">
        <f>VLOOKUP($AH$3,TABLAS!$P$4:$R$7,2,FALSE)</f>
        <v>0</v>
      </c>
      <c r="AK903" s="280">
        <f t="shared" si="188"/>
        <v>-3.4999999999999996E-3</v>
      </c>
      <c r="AL903" s="44"/>
      <c r="AM903" s="44"/>
      <c r="AN903" s="281">
        <f t="shared" si="189"/>
        <v>0</v>
      </c>
      <c r="AO903" s="44"/>
      <c r="AP903" s="235">
        <f t="shared" si="190"/>
        <v>0</v>
      </c>
      <c r="AQ903" s="44"/>
      <c r="AR903" s="282">
        <f t="shared" si="191"/>
        <v>0</v>
      </c>
      <c r="AS903" s="283">
        <f t="shared" si="192"/>
        <v>0</v>
      </c>
      <c r="AT903" s="44"/>
      <c r="AU903" s="44"/>
      <c r="AV903" s="44"/>
      <c r="AW903" s="44"/>
      <c r="AX903" s="44"/>
      <c r="AY903" s="44"/>
      <c r="AZ903" s="44"/>
      <c r="BA903" s="44"/>
      <c r="BB903" s="44"/>
      <c r="BC903" s="44"/>
      <c r="BD903" s="44"/>
      <c r="BE903" s="44"/>
      <c r="BF903" s="44"/>
      <c r="BG903" s="44"/>
      <c r="BH903" s="44"/>
    </row>
    <row r="904" spans="1:60" ht="35.1" customHeight="1" thickBot="1" x14ac:dyDescent="0.45">
      <c r="A904" s="41">
        <f t="shared" si="193"/>
        <v>902</v>
      </c>
      <c r="B904" s="42">
        <f>Hoja2!B911</f>
        <v>0</v>
      </c>
      <c r="C904" s="14">
        <f>Hoja2!P911</f>
        <v>0</v>
      </c>
      <c r="D904" s="16">
        <f>Hoja2!C911</f>
        <v>0</v>
      </c>
      <c r="E904" s="15">
        <f>Hoja4!J911</f>
        <v>0</v>
      </c>
      <c r="F904" s="15">
        <f>Hoja4!N911</f>
        <v>0</v>
      </c>
      <c r="G904" s="15"/>
      <c r="H904" s="15">
        <f t="shared" si="182"/>
        <v>0</v>
      </c>
      <c r="I904" s="15">
        <f t="shared" si="183"/>
        <v>0</v>
      </c>
      <c r="J904" s="289" t="s">
        <v>209</v>
      </c>
      <c r="K904" s="44"/>
      <c r="L904" s="44"/>
      <c r="M904" s="44"/>
      <c r="N904" s="44"/>
      <c r="O904" s="44"/>
      <c r="P904" s="44"/>
      <c r="Q904" s="44"/>
      <c r="R904" s="44"/>
      <c r="S904" s="262">
        <f t="shared" si="184"/>
        <v>0</v>
      </c>
      <c r="T904" s="266" t="str">
        <f t="shared" si="185"/>
        <v>Economico</v>
      </c>
      <c r="U904">
        <f>VLOOKUP(T904,TABLAS!$J$4:$L$9,3,FALSE)</f>
        <v>1320</v>
      </c>
      <c r="V904">
        <f t="shared" si="194"/>
        <v>2026</v>
      </c>
      <c r="W904" t="str">
        <f>INICIO!$C$28</f>
        <v>2026</v>
      </c>
      <c r="X904" s="268">
        <f t="shared" si="186"/>
        <v>0</v>
      </c>
      <c r="Y904" s="269" t="str">
        <f>IF(X904&lt;TABLAS!$P$18,TABLAS!$Q$18,IF(X904&lt;TABLAS!$P$19,TABLAS!$Q$19,IF(X904&lt;TABLAS!$P$20,TABLAS!$Q$20,IF(X904&lt;TABLAS!$P$21,TABLAS!$Q$21,IF(X904&lt;TABLAS!$P$22,TABLAS!$Q$22,IF(X904&lt;TABLAS!$P$23,TABLAS!$Q$23,IF(X904&lt;TABLAS!$P$24,TABLAS!$Q$24,IF(X904&lt;TABLAS!$P$25,TABLAS!$Q$25,IF(X904&lt;TABLAS!$P$26,TABLAS!$Q$26,IF(X904&lt;TABLAS!$P$27,TABLAS!$Q$27,IF(X904&gt;=TABLAS!$O$28,TABLAS!$Q$28)))))))))))</f>
        <v>0 a 5</v>
      </c>
      <c r="Z904" s="262">
        <f>VLOOKUP(Y904,TABLAS!$J$18:$K$28,2,FALSE)</f>
        <v>1</v>
      </c>
      <c r="AA904" s="274" t="s">
        <v>262</v>
      </c>
      <c r="AB904" s="262">
        <f>VLOOKUP(AA904,TABLAS!$K$34:$L$39,2,FALSE)</f>
        <v>1</v>
      </c>
      <c r="AC904" s="262" t="str">
        <f>INICIO!$C$11</f>
        <v>ZONA 6</v>
      </c>
      <c r="AD904" s="263">
        <f>VLOOKUP(AC904,TABLAS!$V$18:$W$28,2,FALSE)</f>
        <v>1.1000000000000001</v>
      </c>
      <c r="AE904" s="44"/>
      <c r="AF904" s="44"/>
      <c r="AG904" s="279">
        <f t="shared" si="187"/>
        <v>0</v>
      </c>
      <c r="AH904" s="255">
        <f>IF($AG904&lt;TABLAS!$O$4,TABLAS!$P$4,IF($AG904&lt;TABLAS!$O$5,TABLAS!$P$5,IF($AG904&lt;TABLAS!$O$6,TABLAS!$P$6,IF($AG904&gt;TABLAS!$N$7,TABLAS!$P$7))))</f>
        <v>1</v>
      </c>
      <c r="AI904" s="255">
        <f>VLOOKUP($AH904,TABLAS!$P$4:$R$7,3,FALSE)</f>
        <v>3.4999999999999996E-3</v>
      </c>
      <c r="AJ904" s="255">
        <f>VLOOKUP($AH$3,TABLAS!$P$4:$R$7,2,FALSE)</f>
        <v>0</v>
      </c>
      <c r="AK904" s="280">
        <f t="shared" si="188"/>
        <v>-3.4999999999999996E-3</v>
      </c>
      <c r="AL904" s="44"/>
      <c r="AM904" s="44"/>
      <c r="AN904" s="281">
        <f t="shared" si="189"/>
        <v>0</v>
      </c>
      <c r="AO904" s="44"/>
      <c r="AP904" s="235">
        <f t="shared" si="190"/>
        <v>0</v>
      </c>
      <c r="AQ904" s="44"/>
      <c r="AR904" s="282">
        <f t="shared" si="191"/>
        <v>0</v>
      </c>
      <c r="AS904" s="283">
        <f t="shared" si="192"/>
        <v>0</v>
      </c>
      <c r="AT904" s="44"/>
      <c r="AU904" s="44"/>
      <c r="AV904" s="44"/>
      <c r="AW904" s="44"/>
      <c r="AX904" s="44"/>
      <c r="AY904" s="44"/>
      <c r="AZ904" s="44"/>
      <c r="BA904" s="44"/>
      <c r="BB904" s="44"/>
      <c r="BC904" s="44"/>
      <c r="BD904" s="44"/>
      <c r="BE904" s="44"/>
      <c r="BF904" s="44"/>
      <c r="BG904" s="44"/>
      <c r="BH904" s="44"/>
    </row>
    <row r="905" spans="1:60" ht="35.1" customHeight="1" thickBot="1" x14ac:dyDescent="0.45">
      <c r="A905" s="41">
        <f t="shared" si="193"/>
        <v>903</v>
      </c>
      <c r="B905" s="42">
        <f>Hoja2!B912</f>
        <v>0</v>
      </c>
      <c r="C905" s="14">
        <f>Hoja2!P912</f>
        <v>0</v>
      </c>
      <c r="D905" s="16">
        <f>Hoja2!C912</f>
        <v>0</v>
      </c>
      <c r="E905" s="15">
        <f>Hoja4!J912</f>
        <v>0</v>
      </c>
      <c r="F905" s="15">
        <f>Hoja4!N912</f>
        <v>0</v>
      </c>
      <c r="G905" s="15"/>
      <c r="H905" s="15">
        <f t="shared" si="182"/>
        <v>0</v>
      </c>
      <c r="I905" s="15">
        <f t="shared" si="183"/>
        <v>0</v>
      </c>
      <c r="J905" s="289" t="s">
        <v>209</v>
      </c>
      <c r="K905" s="44"/>
      <c r="L905" s="44"/>
      <c r="M905" s="44"/>
      <c r="N905" s="44"/>
      <c r="O905" s="44"/>
      <c r="P905" s="44"/>
      <c r="Q905" s="44"/>
      <c r="R905" s="44"/>
      <c r="S905" s="262">
        <f t="shared" si="184"/>
        <v>0</v>
      </c>
      <c r="T905" s="266" t="str">
        <f t="shared" si="185"/>
        <v>Economico</v>
      </c>
      <c r="U905">
        <f>VLOOKUP(T905,TABLAS!$J$4:$L$9,3,FALSE)</f>
        <v>1320</v>
      </c>
      <c r="V905">
        <f t="shared" si="194"/>
        <v>2026</v>
      </c>
      <c r="W905" t="str">
        <f>INICIO!$C$28</f>
        <v>2026</v>
      </c>
      <c r="X905" s="268">
        <f t="shared" si="186"/>
        <v>0</v>
      </c>
      <c r="Y905" s="269" t="str">
        <f>IF(X905&lt;TABLAS!$P$18,TABLAS!$Q$18,IF(X905&lt;TABLAS!$P$19,TABLAS!$Q$19,IF(X905&lt;TABLAS!$P$20,TABLAS!$Q$20,IF(X905&lt;TABLAS!$P$21,TABLAS!$Q$21,IF(X905&lt;TABLAS!$P$22,TABLAS!$Q$22,IF(X905&lt;TABLAS!$P$23,TABLAS!$Q$23,IF(X905&lt;TABLAS!$P$24,TABLAS!$Q$24,IF(X905&lt;TABLAS!$P$25,TABLAS!$Q$25,IF(X905&lt;TABLAS!$P$26,TABLAS!$Q$26,IF(X905&lt;TABLAS!$P$27,TABLAS!$Q$27,IF(X905&gt;=TABLAS!$O$28,TABLAS!$Q$28)))))))))))</f>
        <v>0 a 5</v>
      </c>
      <c r="Z905" s="262">
        <f>VLOOKUP(Y905,TABLAS!$J$18:$K$28,2,FALSE)</f>
        <v>1</v>
      </c>
      <c r="AA905" s="274" t="s">
        <v>262</v>
      </c>
      <c r="AB905" s="262">
        <f>VLOOKUP(AA905,TABLAS!$K$34:$L$39,2,FALSE)</f>
        <v>1</v>
      </c>
      <c r="AC905" s="262" t="str">
        <f>INICIO!$C$11</f>
        <v>ZONA 6</v>
      </c>
      <c r="AD905" s="263">
        <f>VLOOKUP(AC905,TABLAS!$V$18:$W$28,2,FALSE)</f>
        <v>1.1000000000000001</v>
      </c>
      <c r="AE905" s="44"/>
      <c r="AF905" s="44"/>
      <c r="AG905" s="279">
        <f t="shared" si="187"/>
        <v>0</v>
      </c>
      <c r="AH905" s="255">
        <f>IF($AG905&lt;TABLAS!$O$4,TABLAS!$P$4,IF($AG905&lt;TABLAS!$O$5,TABLAS!$P$5,IF($AG905&lt;TABLAS!$O$6,TABLAS!$P$6,IF($AG905&gt;TABLAS!$N$7,TABLAS!$P$7))))</f>
        <v>1</v>
      </c>
      <c r="AI905" s="255">
        <f>VLOOKUP($AH905,TABLAS!$P$4:$R$7,3,FALSE)</f>
        <v>3.4999999999999996E-3</v>
      </c>
      <c r="AJ905" s="255">
        <f>VLOOKUP($AH$3,TABLAS!$P$4:$R$7,2,FALSE)</f>
        <v>0</v>
      </c>
      <c r="AK905" s="280">
        <f t="shared" si="188"/>
        <v>-3.4999999999999996E-3</v>
      </c>
      <c r="AL905" s="44"/>
      <c r="AM905" s="44"/>
      <c r="AN905" s="281">
        <f t="shared" si="189"/>
        <v>0</v>
      </c>
      <c r="AO905" s="44"/>
      <c r="AP905" s="235">
        <f t="shared" si="190"/>
        <v>0</v>
      </c>
      <c r="AQ905" s="44"/>
      <c r="AR905" s="282">
        <f t="shared" si="191"/>
        <v>0</v>
      </c>
      <c r="AS905" s="283">
        <f t="shared" si="192"/>
        <v>0</v>
      </c>
      <c r="AT905" s="44"/>
      <c r="AU905" s="44"/>
      <c r="AV905" s="44"/>
      <c r="AW905" s="44"/>
      <c r="AX905" s="44"/>
      <c r="AY905" s="44"/>
      <c r="AZ905" s="44"/>
      <c r="BA905" s="44"/>
      <c r="BB905" s="44"/>
      <c r="BC905" s="44"/>
      <c r="BD905" s="44"/>
      <c r="BE905" s="44"/>
      <c r="BF905" s="44"/>
      <c r="BG905" s="44"/>
      <c r="BH905" s="44"/>
    </row>
    <row r="906" spans="1:60" ht="35.1" customHeight="1" thickBot="1" x14ac:dyDescent="0.45">
      <c r="A906" s="41">
        <f t="shared" si="193"/>
        <v>904</v>
      </c>
      <c r="B906" s="42">
        <f>Hoja2!B913</f>
        <v>0</v>
      </c>
      <c r="C906" s="14">
        <f>Hoja2!P913</f>
        <v>0</v>
      </c>
      <c r="D906" s="16">
        <f>Hoja2!C913</f>
        <v>0</v>
      </c>
      <c r="E906" s="15">
        <f>Hoja4!J913</f>
        <v>0</v>
      </c>
      <c r="F906" s="15">
        <f>Hoja4!N913</f>
        <v>0</v>
      </c>
      <c r="G906" s="15"/>
      <c r="H906" s="15">
        <f t="shared" si="182"/>
        <v>0</v>
      </c>
      <c r="I906" s="15">
        <f t="shared" si="183"/>
        <v>0</v>
      </c>
      <c r="J906" s="289" t="s">
        <v>209</v>
      </c>
      <c r="K906" s="44"/>
      <c r="L906" s="44"/>
      <c r="M906" s="44"/>
      <c r="N906" s="44"/>
      <c r="O906" s="44"/>
      <c r="P906" s="44"/>
      <c r="Q906" s="44"/>
      <c r="R906" s="44"/>
      <c r="S906" s="262">
        <f t="shared" si="184"/>
        <v>0</v>
      </c>
      <c r="T906" s="266" t="str">
        <f t="shared" si="185"/>
        <v>Economico</v>
      </c>
      <c r="U906">
        <f>VLOOKUP(T906,TABLAS!$J$4:$L$9,3,FALSE)</f>
        <v>1320</v>
      </c>
      <c r="V906">
        <f t="shared" si="194"/>
        <v>2026</v>
      </c>
      <c r="W906" t="str">
        <f>INICIO!$C$28</f>
        <v>2026</v>
      </c>
      <c r="X906" s="268">
        <f t="shared" si="186"/>
        <v>0</v>
      </c>
      <c r="Y906" s="269" t="str">
        <f>IF(X906&lt;TABLAS!$P$18,TABLAS!$Q$18,IF(X906&lt;TABLAS!$P$19,TABLAS!$Q$19,IF(X906&lt;TABLAS!$P$20,TABLAS!$Q$20,IF(X906&lt;TABLAS!$P$21,TABLAS!$Q$21,IF(X906&lt;TABLAS!$P$22,TABLAS!$Q$22,IF(X906&lt;TABLAS!$P$23,TABLAS!$Q$23,IF(X906&lt;TABLAS!$P$24,TABLAS!$Q$24,IF(X906&lt;TABLAS!$P$25,TABLAS!$Q$25,IF(X906&lt;TABLAS!$P$26,TABLAS!$Q$26,IF(X906&lt;TABLAS!$P$27,TABLAS!$Q$27,IF(X906&gt;=TABLAS!$O$28,TABLAS!$Q$28)))))))))))</f>
        <v>0 a 5</v>
      </c>
      <c r="Z906" s="262">
        <f>VLOOKUP(Y906,TABLAS!$J$18:$K$28,2,FALSE)</f>
        <v>1</v>
      </c>
      <c r="AA906" s="274" t="s">
        <v>262</v>
      </c>
      <c r="AB906" s="262">
        <f>VLOOKUP(AA906,TABLAS!$K$34:$L$39,2,FALSE)</f>
        <v>1</v>
      </c>
      <c r="AC906" s="262" t="str">
        <f>INICIO!$C$11</f>
        <v>ZONA 6</v>
      </c>
      <c r="AD906" s="263">
        <f>VLOOKUP(AC906,TABLAS!$V$18:$W$28,2,FALSE)</f>
        <v>1.1000000000000001</v>
      </c>
      <c r="AE906" s="44"/>
      <c r="AF906" s="44"/>
      <c r="AG906" s="279">
        <f t="shared" si="187"/>
        <v>0</v>
      </c>
      <c r="AH906" s="255">
        <f>IF($AG906&lt;TABLAS!$O$4,TABLAS!$P$4,IF($AG906&lt;TABLAS!$O$5,TABLAS!$P$5,IF($AG906&lt;TABLAS!$O$6,TABLAS!$P$6,IF($AG906&gt;TABLAS!$N$7,TABLAS!$P$7))))</f>
        <v>1</v>
      </c>
      <c r="AI906" s="255">
        <f>VLOOKUP($AH906,TABLAS!$P$4:$R$7,3,FALSE)</f>
        <v>3.4999999999999996E-3</v>
      </c>
      <c r="AJ906" s="255">
        <f>VLOOKUP($AH$3,TABLAS!$P$4:$R$7,2,FALSE)</f>
        <v>0</v>
      </c>
      <c r="AK906" s="280">
        <f t="shared" si="188"/>
        <v>-3.4999999999999996E-3</v>
      </c>
      <c r="AL906" s="44"/>
      <c r="AM906" s="44"/>
      <c r="AN906" s="281">
        <f t="shared" si="189"/>
        <v>0</v>
      </c>
      <c r="AO906" s="44"/>
      <c r="AP906" s="235">
        <f t="shared" si="190"/>
        <v>0</v>
      </c>
      <c r="AQ906" s="44"/>
      <c r="AR906" s="282">
        <f t="shared" si="191"/>
        <v>0</v>
      </c>
      <c r="AS906" s="283">
        <f t="shared" si="192"/>
        <v>0</v>
      </c>
      <c r="AT906" s="44"/>
      <c r="AU906" s="44"/>
      <c r="AV906" s="44"/>
      <c r="AW906" s="44"/>
      <c r="AX906" s="44"/>
      <c r="AY906" s="44"/>
      <c r="AZ906" s="44"/>
      <c r="BA906" s="44"/>
      <c r="BB906" s="44"/>
      <c r="BC906" s="44"/>
      <c r="BD906" s="44"/>
      <c r="BE906" s="44"/>
      <c r="BF906" s="44"/>
      <c r="BG906" s="44"/>
      <c r="BH906" s="44"/>
    </row>
    <row r="907" spans="1:60" ht="35.1" customHeight="1" thickBot="1" x14ac:dyDescent="0.45">
      <c r="A907" s="22">
        <f t="shared" si="193"/>
        <v>905</v>
      </c>
      <c r="B907" s="43">
        <f>Hoja2!B914</f>
        <v>0</v>
      </c>
      <c r="C907" s="38">
        <f>Hoja2!P914</f>
        <v>0</v>
      </c>
      <c r="D907" s="39">
        <f>Hoja2!C914</f>
        <v>0</v>
      </c>
      <c r="E907" s="40">
        <f>Hoja4!J914</f>
        <v>0</v>
      </c>
      <c r="F907" s="40">
        <f>Hoja4!N914</f>
        <v>0</v>
      </c>
      <c r="G907" s="40"/>
      <c r="H907" s="40">
        <f t="shared" si="182"/>
        <v>0</v>
      </c>
      <c r="I907" s="40">
        <f t="shared" si="183"/>
        <v>0</v>
      </c>
      <c r="J907" s="290" t="s">
        <v>209</v>
      </c>
      <c r="K907" s="44"/>
      <c r="L907" s="44"/>
      <c r="M907" s="44"/>
      <c r="N907" s="44"/>
      <c r="O907" s="44"/>
      <c r="P907" s="44"/>
      <c r="Q907" s="44"/>
      <c r="R907" s="44"/>
      <c r="S907" s="262">
        <f t="shared" si="184"/>
        <v>0</v>
      </c>
      <c r="T907" s="266" t="str">
        <f t="shared" si="185"/>
        <v>Economico</v>
      </c>
      <c r="U907">
        <f>VLOOKUP(T907,TABLAS!$J$4:$L$9,3,FALSE)</f>
        <v>1320</v>
      </c>
      <c r="V907">
        <f t="shared" si="194"/>
        <v>2026</v>
      </c>
      <c r="W907" t="str">
        <f>INICIO!$C$28</f>
        <v>2026</v>
      </c>
      <c r="X907" s="268">
        <f t="shared" si="186"/>
        <v>0</v>
      </c>
      <c r="Y907" s="269" t="str">
        <f>IF(X907&lt;TABLAS!$P$18,TABLAS!$Q$18,IF(X907&lt;TABLAS!$P$19,TABLAS!$Q$19,IF(X907&lt;TABLAS!$P$20,TABLAS!$Q$20,IF(X907&lt;TABLAS!$P$21,TABLAS!$Q$21,IF(X907&lt;TABLAS!$P$22,TABLAS!$Q$22,IF(X907&lt;TABLAS!$P$23,TABLAS!$Q$23,IF(X907&lt;TABLAS!$P$24,TABLAS!$Q$24,IF(X907&lt;TABLAS!$P$25,TABLAS!$Q$25,IF(X907&lt;TABLAS!$P$26,TABLAS!$Q$26,IF(X907&lt;TABLAS!$P$27,TABLAS!$Q$27,IF(X907&gt;=TABLAS!$O$28,TABLAS!$Q$28)))))))))))</f>
        <v>0 a 5</v>
      </c>
      <c r="Z907" s="262">
        <f>VLOOKUP(Y907,TABLAS!$J$18:$K$28,2,FALSE)</f>
        <v>1</v>
      </c>
      <c r="AA907" s="274" t="s">
        <v>262</v>
      </c>
      <c r="AB907" s="262">
        <f>VLOOKUP(AA907,TABLAS!$K$34:$L$39,2,FALSE)</f>
        <v>1</v>
      </c>
      <c r="AC907" s="262" t="str">
        <f>INICIO!$C$11</f>
        <v>ZONA 6</v>
      </c>
      <c r="AD907" s="263">
        <f>VLOOKUP(AC907,TABLAS!$V$18:$W$28,2,FALSE)</f>
        <v>1.1000000000000001</v>
      </c>
      <c r="AE907" s="44"/>
      <c r="AF907" s="44"/>
      <c r="AG907" s="279">
        <f t="shared" si="187"/>
        <v>0</v>
      </c>
      <c r="AH907" s="255">
        <f>IF($AG907&lt;TABLAS!$O$4,TABLAS!$P$4,IF($AG907&lt;TABLAS!$O$5,TABLAS!$P$5,IF($AG907&lt;TABLAS!$O$6,TABLAS!$P$6,IF($AG907&gt;TABLAS!$N$7,TABLAS!$P$7))))</f>
        <v>1</v>
      </c>
      <c r="AI907" s="255">
        <f>VLOOKUP($AH907,TABLAS!$P$4:$R$7,3,FALSE)</f>
        <v>3.4999999999999996E-3</v>
      </c>
      <c r="AJ907" s="255">
        <f>VLOOKUP($AH$3,TABLAS!$P$4:$R$7,2,FALSE)</f>
        <v>0</v>
      </c>
      <c r="AK907" s="280">
        <f t="shared" si="188"/>
        <v>-3.4999999999999996E-3</v>
      </c>
      <c r="AL907" s="44"/>
      <c r="AM907" s="44"/>
      <c r="AN907" s="281">
        <f t="shared" si="189"/>
        <v>0</v>
      </c>
      <c r="AO907" s="44"/>
      <c r="AP907" s="235">
        <f t="shared" si="190"/>
        <v>0</v>
      </c>
      <c r="AQ907" s="44"/>
      <c r="AR907" s="282">
        <f t="shared" si="191"/>
        <v>0</v>
      </c>
      <c r="AS907" s="283">
        <f t="shared" si="192"/>
        <v>0</v>
      </c>
      <c r="AT907" s="44"/>
      <c r="AU907" s="44"/>
      <c r="AV907" s="44"/>
      <c r="AW907" s="44"/>
      <c r="AX907" s="44"/>
      <c r="AY907" s="44"/>
      <c r="AZ907" s="44"/>
      <c r="BA907" s="44"/>
      <c r="BB907" s="44"/>
      <c r="BC907" s="44"/>
      <c r="BD907" s="44"/>
      <c r="BE907" s="44"/>
      <c r="BF907" s="44"/>
      <c r="BG907" s="44"/>
      <c r="BH907" s="44"/>
    </row>
    <row r="908" spans="1:60" ht="35.1" customHeight="1" thickBot="1" x14ac:dyDescent="0.45">
      <c r="A908" s="41">
        <f t="shared" si="193"/>
        <v>906</v>
      </c>
      <c r="B908" s="42">
        <f>Hoja2!B915</f>
        <v>0</v>
      </c>
      <c r="C908" s="14">
        <f>Hoja2!P915</f>
        <v>0</v>
      </c>
      <c r="D908" s="16">
        <f>Hoja2!C915</f>
        <v>0</v>
      </c>
      <c r="E908" s="15">
        <f>Hoja4!J915</f>
        <v>0</v>
      </c>
      <c r="F908" s="15">
        <f>Hoja4!N915</f>
        <v>0</v>
      </c>
      <c r="G908" s="15"/>
      <c r="H908" s="15">
        <f t="shared" si="182"/>
        <v>0</v>
      </c>
      <c r="I908" s="15">
        <f t="shared" si="183"/>
        <v>0</v>
      </c>
      <c r="J908" s="289" t="s">
        <v>209</v>
      </c>
      <c r="K908" s="44"/>
      <c r="L908" s="44"/>
      <c r="M908" s="44"/>
      <c r="N908" s="44"/>
      <c r="O908" s="44"/>
      <c r="P908" s="44"/>
      <c r="Q908" s="44"/>
      <c r="R908" s="44"/>
      <c r="S908" s="262">
        <f t="shared" si="184"/>
        <v>0</v>
      </c>
      <c r="T908" s="266" t="str">
        <f t="shared" si="185"/>
        <v>Economico</v>
      </c>
      <c r="U908">
        <f>VLOOKUP(T908,TABLAS!$J$4:$L$9,3,FALSE)</f>
        <v>1320</v>
      </c>
      <c r="V908">
        <f t="shared" si="194"/>
        <v>2026</v>
      </c>
      <c r="W908" t="str">
        <f>INICIO!$C$28</f>
        <v>2026</v>
      </c>
      <c r="X908" s="268">
        <f t="shared" si="186"/>
        <v>0</v>
      </c>
      <c r="Y908" s="269" t="str">
        <f>IF(X908&lt;TABLAS!$P$18,TABLAS!$Q$18,IF(X908&lt;TABLAS!$P$19,TABLAS!$Q$19,IF(X908&lt;TABLAS!$P$20,TABLAS!$Q$20,IF(X908&lt;TABLAS!$P$21,TABLAS!$Q$21,IF(X908&lt;TABLAS!$P$22,TABLAS!$Q$22,IF(X908&lt;TABLAS!$P$23,TABLAS!$Q$23,IF(X908&lt;TABLAS!$P$24,TABLAS!$Q$24,IF(X908&lt;TABLAS!$P$25,TABLAS!$Q$25,IF(X908&lt;TABLAS!$P$26,TABLAS!$Q$26,IF(X908&lt;TABLAS!$P$27,TABLAS!$Q$27,IF(X908&gt;=TABLAS!$O$28,TABLAS!$Q$28)))))))))))</f>
        <v>0 a 5</v>
      </c>
      <c r="Z908" s="262">
        <f>VLOOKUP(Y908,TABLAS!$J$18:$K$28,2,FALSE)</f>
        <v>1</v>
      </c>
      <c r="AA908" s="274" t="s">
        <v>262</v>
      </c>
      <c r="AB908" s="262">
        <f>VLOOKUP(AA908,TABLAS!$K$34:$L$39,2,FALSE)</f>
        <v>1</v>
      </c>
      <c r="AC908" s="262" t="str">
        <f>INICIO!$C$11</f>
        <v>ZONA 6</v>
      </c>
      <c r="AD908" s="263">
        <f>VLOOKUP(AC908,TABLAS!$V$18:$W$28,2,FALSE)</f>
        <v>1.1000000000000001</v>
      </c>
      <c r="AE908" s="44"/>
      <c r="AF908" s="44"/>
      <c r="AG908" s="279">
        <f t="shared" si="187"/>
        <v>0</v>
      </c>
      <c r="AH908" s="255">
        <f>IF($AG908&lt;TABLAS!$O$4,TABLAS!$P$4,IF($AG908&lt;TABLAS!$O$5,TABLAS!$P$5,IF($AG908&lt;TABLAS!$O$6,TABLAS!$P$6,IF($AG908&gt;TABLAS!$N$7,TABLAS!$P$7))))</f>
        <v>1</v>
      </c>
      <c r="AI908" s="255">
        <f>VLOOKUP($AH908,TABLAS!$P$4:$R$7,3,FALSE)</f>
        <v>3.4999999999999996E-3</v>
      </c>
      <c r="AJ908" s="255">
        <f>VLOOKUP($AH$3,TABLAS!$P$4:$R$7,2,FALSE)</f>
        <v>0</v>
      </c>
      <c r="AK908" s="280">
        <f t="shared" si="188"/>
        <v>-3.4999999999999996E-3</v>
      </c>
      <c r="AL908" s="44"/>
      <c r="AM908" s="44"/>
      <c r="AN908" s="281">
        <f t="shared" si="189"/>
        <v>0</v>
      </c>
      <c r="AO908" s="44"/>
      <c r="AP908" s="235">
        <f t="shared" si="190"/>
        <v>0</v>
      </c>
      <c r="AQ908" s="44"/>
      <c r="AR908" s="282">
        <f t="shared" si="191"/>
        <v>0</v>
      </c>
      <c r="AS908" s="283">
        <f t="shared" si="192"/>
        <v>0</v>
      </c>
      <c r="AT908" s="44"/>
      <c r="AU908" s="44"/>
      <c r="AV908" s="44"/>
      <c r="AW908" s="44"/>
      <c r="AX908" s="44"/>
      <c r="AY908" s="44"/>
      <c r="AZ908" s="44"/>
      <c r="BA908" s="44"/>
      <c r="BB908" s="44"/>
      <c r="BC908" s="44"/>
      <c r="BD908" s="44"/>
      <c r="BE908" s="44"/>
      <c r="BF908" s="44"/>
      <c r="BG908" s="44"/>
      <c r="BH908" s="44"/>
    </row>
    <row r="909" spans="1:60" ht="35.1" customHeight="1" thickBot="1" x14ac:dyDescent="0.45">
      <c r="A909" s="41">
        <f t="shared" si="193"/>
        <v>907</v>
      </c>
      <c r="B909" s="42">
        <f>Hoja2!B916</f>
        <v>0</v>
      </c>
      <c r="C909" s="14">
        <f>Hoja2!P916</f>
        <v>0</v>
      </c>
      <c r="D909" s="16">
        <f>Hoja2!C916</f>
        <v>0</v>
      </c>
      <c r="E909" s="15">
        <f>Hoja4!J916</f>
        <v>0</v>
      </c>
      <c r="F909" s="15">
        <f>Hoja4!N916</f>
        <v>0</v>
      </c>
      <c r="G909" s="15"/>
      <c r="H909" s="15">
        <f t="shared" si="182"/>
        <v>0</v>
      </c>
      <c r="I909" s="15">
        <f t="shared" si="183"/>
        <v>0</v>
      </c>
      <c r="J909" s="289" t="s">
        <v>209</v>
      </c>
      <c r="K909" s="44"/>
      <c r="L909" s="44"/>
      <c r="M909" s="44"/>
      <c r="N909" s="44"/>
      <c r="O909" s="44"/>
      <c r="P909" s="44"/>
      <c r="Q909" s="44"/>
      <c r="R909" s="44"/>
      <c r="S909" s="262">
        <f t="shared" si="184"/>
        <v>0</v>
      </c>
      <c r="T909" s="266" t="str">
        <f t="shared" si="185"/>
        <v>Economico</v>
      </c>
      <c r="U909">
        <f>VLOOKUP(T909,TABLAS!$J$4:$L$9,3,FALSE)</f>
        <v>1320</v>
      </c>
      <c r="V909">
        <f t="shared" si="194"/>
        <v>2026</v>
      </c>
      <c r="W909" t="str">
        <f>INICIO!$C$28</f>
        <v>2026</v>
      </c>
      <c r="X909" s="268">
        <f t="shared" si="186"/>
        <v>0</v>
      </c>
      <c r="Y909" s="269" t="str">
        <f>IF(X909&lt;TABLAS!$P$18,TABLAS!$Q$18,IF(X909&lt;TABLAS!$P$19,TABLAS!$Q$19,IF(X909&lt;TABLAS!$P$20,TABLAS!$Q$20,IF(X909&lt;TABLAS!$P$21,TABLAS!$Q$21,IF(X909&lt;TABLAS!$P$22,TABLAS!$Q$22,IF(X909&lt;TABLAS!$P$23,TABLAS!$Q$23,IF(X909&lt;TABLAS!$P$24,TABLAS!$Q$24,IF(X909&lt;TABLAS!$P$25,TABLAS!$Q$25,IF(X909&lt;TABLAS!$P$26,TABLAS!$Q$26,IF(X909&lt;TABLAS!$P$27,TABLAS!$Q$27,IF(X909&gt;=TABLAS!$O$28,TABLAS!$Q$28)))))))))))</f>
        <v>0 a 5</v>
      </c>
      <c r="Z909" s="262">
        <f>VLOOKUP(Y909,TABLAS!$J$18:$K$28,2,FALSE)</f>
        <v>1</v>
      </c>
      <c r="AA909" s="274" t="s">
        <v>262</v>
      </c>
      <c r="AB909" s="262">
        <f>VLOOKUP(AA909,TABLAS!$K$34:$L$39,2,FALSE)</f>
        <v>1</v>
      </c>
      <c r="AC909" s="262" t="str">
        <f>INICIO!$C$11</f>
        <v>ZONA 6</v>
      </c>
      <c r="AD909" s="263">
        <f>VLOOKUP(AC909,TABLAS!$V$18:$W$28,2,FALSE)</f>
        <v>1.1000000000000001</v>
      </c>
      <c r="AE909" s="44"/>
      <c r="AF909" s="44"/>
      <c r="AG909" s="279">
        <f t="shared" si="187"/>
        <v>0</v>
      </c>
      <c r="AH909" s="255">
        <f>IF($AG909&lt;TABLAS!$O$4,TABLAS!$P$4,IF($AG909&lt;TABLAS!$O$5,TABLAS!$P$5,IF($AG909&lt;TABLAS!$O$6,TABLAS!$P$6,IF($AG909&gt;TABLAS!$N$7,TABLAS!$P$7))))</f>
        <v>1</v>
      </c>
      <c r="AI909" s="255">
        <f>VLOOKUP($AH909,TABLAS!$P$4:$R$7,3,FALSE)</f>
        <v>3.4999999999999996E-3</v>
      </c>
      <c r="AJ909" s="255">
        <f>VLOOKUP($AH$3,TABLAS!$P$4:$R$7,2,FALSE)</f>
        <v>0</v>
      </c>
      <c r="AK909" s="280">
        <f t="shared" si="188"/>
        <v>-3.4999999999999996E-3</v>
      </c>
      <c r="AL909" s="44"/>
      <c r="AM909" s="44"/>
      <c r="AN909" s="281">
        <f t="shared" si="189"/>
        <v>0</v>
      </c>
      <c r="AO909" s="44"/>
      <c r="AP909" s="235">
        <f t="shared" si="190"/>
        <v>0</v>
      </c>
      <c r="AQ909" s="44"/>
      <c r="AR909" s="282">
        <f t="shared" si="191"/>
        <v>0</v>
      </c>
      <c r="AS909" s="283">
        <f t="shared" si="192"/>
        <v>0</v>
      </c>
      <c r="AT909" s="44"/>
      <c r="AU909" s="44"/>
      <c r="AV909" s="44"/>
      <c r="AW909" s="44"/>
      <c r="AX909" s="44"/>
      <c r="AY909" s="44"/>
      <c r="AZ909" s="44"/>
      <c r="BA909" s="44"/>
      <c r="BB909" s="44"/>
      <c r="BC909" s="44"/>
      <c r="BD909" s="44"/>
      <c r="BE909" s="44"/>
      <c r="BF909" s="44"/>
      <c r="BG909" s="44"/>
      <c r="BH909" s="44"/>
    </row>
    <row r="910" spans="1:60" ht="35.1" customHeight="1" thickBot="1" x14ac:dyDescent="0.45">
      <c r="A910" s="41">
        <f t="shared" si="193"/>
        <v>908</v>
      </c>
      <c r="B910" s="42">
        <f>Hoja2!B917</f>
        <v>0</v>
      </c>
      <c r="C910" s="14">
        <f>Hoja2!P917</f>
        <v>0</v>
      </c>
      <c r="D910" s="16">
        <f>Hoja2!C917</f>
        <v>0</v>
      </c>
      <c r="E910" s="15">
        <f>Hoja4!J917</f>
        <v>0</v>
      </c>
      <c r="F910" s="15">
        <f>Hoja4!N917</f>
        <v>0</v>
      </c>
      <c r="G910" s="15"/>
      <c r="H910" s="15">
        <f t="shared" si="182"/>
        <v>0</v>
      </c>
      <c r="I910" s="15">
        <f t="shared" si="183"/>
        <v>0</v>
      </c>
      <c r="J910" s="289" t="s">
        <v>209</v>
      </c>
      <c r="K910" s="44"/>
      <c r="L910" s="44"/>
      <c r="M910" s="44"/>
      <c r="N910" s="44"/>
      <c r="O910" s="44"/>
      <c r="P910" s="44"/>
      <c r="Q910" s="44"/>
      <c r="R910" s="44"/>
      <c r="S910" s="262">
        <f t="shared" si="184"/>
        <v>0</v>
      </c>
      <c r="T910" s="266" t="str">
        <f t="shared" si="185"/>
        <v>Economico</v>
      </c>
      <c r="U910">
        <f>VLOOKUP(T910,TABLAS!$J$4:$L$9,3,FALSE)</f>
        <v>1320</v>
      </c>
      <c r="V910">
        <f t="shared" si="194"/>
        <v>2026</v>
      </c>
      <c r="W910" t="str">
        <f>INICIO!$C$28</f>
        <v>2026</v>
      </c>
      <c r="X910" s="268">
        <f t="shared" si="186"/>
        <v>0</v>
      </c>
      <c r="Y910" s="269" t="str">
        <f>IF(X910&lt;TABLAS!$P$18,TABLAS!$Q$18,IF(X910&lt;TABLAS!$P$19,TABLAS!$Q$19,IF(X910&lt;TABLAS!$P$20,TABLAS!$Q$20,IF(X910&lt;TABLAS!$P$21,TABLAS!$Q$21,IF(X910&lt;TABLAS!$P$22,TABLAS!$Q$22,IF(X910&lt;TABLAS!$P$23,TABLAS!$Q$23,IF(X910&lt;TABLAS!$P$24,TABLAS!$Q$24,IF(X910&lt;TABLAS!$P$25,TABLAS!$Q$25,IF(X910&lt;TABLAS!$P$26,TABLAS!$Q$26,IF(X910&lt;TABLAS!$P$27,TABLAS!$Q$27,IF(X910&gt;=TABLAS!$O$28,TABLAS!$Q$28)))))))))))</f>
        <v>0 a 5</v>
      </c>
      <c r="Z910" s="262">
        <f>VLOOKUP(Y910,TABLAS!$J$18:$K$28,2,FALSE)</f>
        <v>1</v>
      </c>
      <c r="AA910" s="274" t="s">
        <v>262</v>
      </c>
      <c r="AB910" s="262">
        <f>VLOOKUP(AA910,TABLAS!$K$34:$L$39,2,FALSE)</f>
        <v>1</v>
      </c>
      <c r="AC910" s="262" t="str">
        <f>INICIO!$C$11</f>
        <v>ZONA 6</v>
      </c>
      <c r="AD910" s="263">
        <f>VLOOKUP(AC910,TABLAS!$V$18:$W$28,2,FALSE)</f>
        <v>1.1000000000000001</v>
      </c>
      <c r="AE910" s="44"/>
      <c r="AF910" s="44"/>
      <c r="AG910" s="279">
        <f t="shared" si="187"/>
        <v>0</v>
      </c>
      <c r="AH910" s="255">
        <f>IF($AG910&lt;TABLAS!$O$4,TABLAS!$P$4,IF($AG910&lt;TABLAS!$O$5,TABLAS!$P$5,IF($AG910&lt;TABLAS!$O$6,TABLAS!$P$6,IF($AG910&gt;TABLAS!$N$7,TABLAS!$P$7))))</f>
        <v>1</v>
      </c>
      <c r="AI910" s="255">
        <f>VLOOKUP($AH910,TABLAS!$P$4:$R$7,3,FALSE)</f>
        <v>3.4999999999999996E-3</v>
      </c>
      <c r="AJ910" s="255">
        <f>VLOOKUP($AH$3,TABLAS!$P$4:$R$7,2,FALSE)</f>
        <v>0</v>
      </c>
      <c r="AK910" s="280">
        <f t="shared" si="188"/>
        <v>-3.4999999999999996E-3</v>
      </c>
      <c r="AL910" s="44"/>
      <c r="AM910" s="44"/>
      <c r="AN910" s="281">
        <f t="shared" si="189"/>
        <v>0</v>
      </c>
      <c r="AO910" s="44"/>
      <c r="AP910" s="235">
        <f t="shared" si="190"/>
        <v>0</v>
      </c>
      <c r="AQ910" s="44"/>
      <c r="AR910" s="282">
        <f t="shared" si="191"/>
        <v>0</v>
      </c>
      <c r="AS910" s="283">
        <f t="shared" si="192"/>
        <v>0</v>
      </c>
      <c r="AT910" s="44"/>
      <c r="AU910" s="44"/>
      <c r="AV910" s="44"/>
      <c r="AW910" s="44"/>
      <c r="AX910" s="44"/>
      <c r="AY910" s="44"/>
      <c r="AZ910" s="44"/>
      <c r="BA910" s="44"/>
      <c r="BB910" s="44"/>
      <c r="BC910" s="44"/>
      <c r="BD910" s="44"/>
      <c r="BE910" s="44"/>
      <c r="BF910" s="44"/>
      <c r="BG910" s="44"/>
      <c r="BH910" s="44"/>
    </row>
    <row r="911" spans="1:60" ht="35.1" customHeight="1" thickBot="1" x14ac:dyDescent="0.45">
      <c r="A911" s="41">
        <f t="shared" si="193"/>
        <v>909</v>
      </c>
      <c r="B911" s="42">
        <f>Hoja2!B918</f>
        <v>0</v>
      </c>
      <c r="C911" s="14">
        <f>Hoja2!P918</f>
        <v>0</v>
      </c>
      <c r="D911" s="16">
        <f>Hoja2!C918</f>
        <v>0</v>
      </c>
      <c r="E911" s="15">
        <f>Hoja4!J918</f>
        <v>0</v>
      </c>
      <c r="F911" s="15">
        <f>Hoja4!N918</f>
        <v>0</v>
      </c>
      <c r="G911" s="15"/>
      <c r="H911" s="15">
        <f t="shared" si="182"/>
        <v>0</v>
      </c>
      <c r="I911" s="15">
        <f t="shared" si="183"/>
        <v>0</v>
      </c>
      <c r="J911" s="289" t="s">
        <v>209</v>
      </c>
      <c r="K911" s="44"/>
      <c r="L911" s="44"/>
      <c r="M911" s="44"/>
      <c r="N911" s="44"/>
      <c r="O911" s="44"/>
      <c r="P911" s="44"/>
      <c r="Q911" s="44"/>
      <c r="R911" s="44"/>
      <c r="S911" s="262">
        <f t="shared" si="184"/>
        <v>0</v>
      </c>
      <c r="T911" s="266" t="str">
        <f t="shared" si="185"/>
        <v>Economico</v>
      </c>
      <c r="U911">
        <f>VLOOKUP(T911,TABLAS!$J$4:$L$9,3,FALSE)</f>
        <v>1320</v>
      </c>
      <c r="V911">
        <f t="shared" si="194"/>
        <v>2026</v>
      </c>
      <c r="W911" t="str">
        <f>INICIO!$C$28</f>
        <v>2026</v>
      </c>
      <c r="X911" s="268">
        <f t="shared" si="186"/>
        <v>0</v>
      </c>
      <c r="Y911" s="269" t="str">
        <f>IF(X911&lt;TABLAS!$P$18,TABLAS!$Q$18,IF(X911&lt;TABLAS!$P$19,TABLAS!$Q$19,IF(X911&lt;TABLAS!$P$20,TABLAS!$Q$20,IF(X911&lt;TABLAS!$P$21,TABLAS!$Q$21,IF(X911&lt;TABLAS!$P$22,TABLAS!$Q$22,IF(X911&lt;TABLAS!$P$23,TABLAS!$Q$23,IF(X911&lt;TABLAS!$P$24,TABLAS!$Q$24,IF(X911&lt;TABLAS!$P$25,TABLAS!$Q$25,IF(X911&lt;TABLAS!$P$26,TABLAS!$Q$26,IF(X911&lt;TABLAS!$P$27,TABLAS!$Q$27,IF(X911&gt;=TABLAS!$O$28,TABLAS!$Q$28)))))))))))</f>
        <v>0 a 5</v>
      </c>
      <c r="Z911" s="262">
        <f>VLOOKUP(Y911,TABLAS!$J$18:$K$28,2,FALSE)</f>
        <v>1</v>
      </c>
      <c r="AA911" s="274" t="s">
        <v>262</v>
      </c>
      <c r="AB911" s="262">
        <f>VLOOKUP(AA911,TABLAS!$K$34:$L$39,2,FALSE)</f>
        <v>1</v>
      </c>
      <c r="AC911" s="262" t="str">
        <f>INICIO!$C$11</f>
        <v>ZONA 6</v>
      </c>
      <c r="AD911" s="263">
        <f>VLOOKUP(AC911,TABLAS!$V$18:$W$28,2,FALSE)</f>
        <v>1.1000000000000001</v>
      </c>
      <c r="AE911" s="44"/>
      <c r="AF911" s="44"/>
      <c r="AG911" s="279">
        <f t="shared" si="187"/>
        <v>0</v>
      </c>
      <c r="AH911" s="255">
        <f>IF($AG911&lt;TABLAS!$O$4,TABLAS!$P$4,IF($AG911&lt;TABLAS!$O$5,TABLAS!$P$5,IF($AG911&lt;TABLAS!$O$6,TABLAS!$P$6,IF($AG911&gt;TABLAS!$N$7,TABLAS!$P$7))))</f>
        <v>1</v>
      </c>
      <c r="AI911" s="255">
        <f>VLOOKUP($AH911,TABLAS!$P$4:$R$7,3,FALSE)</f>
        <v>3.4999999999999996E-3</v>
      </c>
      <c r="AJ911" s="255">
        <f>VLOOKUP($AH$3,TABLAS!$P$4:$R$7,2,FALSE)</f>
        <v>0</v>
      </c>
      <c r="AK911" s="280">
        <f t="shared" si="188"/>
        <v>-3.4999999999999996E-3</v>
      </c>
      <c r="AL911" s="44"/>
      <c r="AM911" s="44"/>
      <c r="AN911" s="281">
        <f t="shared" si="189"/>
        <v>0</v>
      </c>
      <c r="AO911" s="44"/>
      <c r="AP911" s="235">
        <f t="shared" si="190"/>
        <v>0</v>
      </c>
      <c r="AQ911" s="44"/>
      <c r="AR911" s="282">
        <f t="shared" si="191"/>
        <v>0</v>
      </c>
      <c r="AS911" s="283">
        <f t="shared" si="192"/>
        <v>0</v>
      </c>
      <c r="AT911" s="44"/>
      <c r="AU911" s="44"/>
      <c r="AV911" s="44"/>
      <c r="AW911" s="44"/>
      <c r="AX911" s="44"/>
      <c r="AY911" s="44"/>
      <c r="AZ911" s="44"/>
      <c r="BA911" s="44"/>
      <c r="BB911" s="44"/>
      <c r="BC911" s="44"/>
      <c r="BD911" s="44"/>
      <c r="BE911" s="44"/>
      <c r="BF911" s="44"/>
      <c r="BG911" s="44"/>
      <c r="BH911" s="44"/>
    </row>
    <row r="912" spans="1:60" ht="35.1" customHeight="1" thickBot="1" x14ac:dyDescent="0.45">
      <c r="A912" s="22">
        <f t="shared" si="193"/>
        <v>910</v>
      </c>
      <c r="B912" s="43">
        <f>Hoja2!B919</f>
        <v>0</v>
      </c>
      <c r="C912" s="38">
        <f>Hoja2!P919</f>
        <v>0</v>
      </c>
      <c r="D912" s="39">
        <f>Hoja2!C919</f>
        <v>0</v>
      </c>
      <c r="E912" s="40">
        <f>Hoja4!J919</f>
        <v>0</v>
      </c>
      <c r="F912" s="40">
        <f>Hoja4!N919</f>
        <v>0</v>
      </c>
      <c r="G912" s="40"/>
      <c r="H912" s="40">
        <f t="shared" si="182"/>
        <v>0</v>
      </c>
      <c r="I912" s="40">
        <f t="shared" si="183"/>
        <v>0</v>
      </c>
      <c r="J912" s="290" t="s">
        <v>209</v>
      </c>
      <c r="K912" s="44"/>
      <c r="L912" s="44"/>
      <c r="M912" s="44"/>
      <c r="N912" s="44"/>
      <c r="O912" s="44"/>
      <c r="P912" s="44"/>
      <c r="Q912" s="44"/>
      <c r="R912" s="44"/>
      <c r="S912" s="262">
        <f t="shared" si="184"/>
        <v>0</v>
      </c>
      <c r="T912" s="266" t="str">
        <f t="shared" si="185"/>
        <v>Economico</v>
      </c>
      <c r="U912">
        <f>VLOOKUP(T912,TABLAS!$J$4:$L$9,3,FALSE)</f>
        <v>1320</v>
      </c>
      <c r="V912">
        <f t="shared" si="194"/>
        <v>2026</v>
      </c>
      <c r="W912" t="str">
        <f>INICIO!$C$28</f>
        <v>2026</v>
      </c>
      <c r="X912" s="268">
        <f t="shared" si="186"/>
        <v>0</v>
      </c>
      <c r="Y912" s="269" t="str">
        <f>IF(X912&lt;TABLAS!$P$18,TABLAS!$Q$18,IF(X912&lt;TABLAS!$P$19,TABLAS!$Q$19,IF(X912&lt;TABLAS!$P$20,TABLAS!$Q$20,IF(X912&lt;TABLAS!$P$21,TABLAS!$Q$21,IF(X912&lt;TABLAS!$P$22,TABLAS!$Q$22,IF(X912&lt;TABLAS!$P$23,TABLAS!$Q$23,IF(X912&lt;TABLAS!$P$24,TABLAS!$Q$24,IF(X912&lt;TABLAS!$P$25,TABLAS!$Q$25,IF(X912&lt;TABLAS!$P$26,TABLAS!$Q$26,IF(X912&lt;TABLAS!$P$27,TABLAS!$Q$27,IF(X912&gt;=TABLAS!$O$28,TABLAS!$Q$28)))))))))))</f>
        <v>0 a 5</v>
      </c>
      <c r="Z912" s="262">
        <f>VLOOKUP(Y912,TABLAS!$J$18:$K$28,2,FALSE)</f>
        <v>1</v>
      </c>
      <c r="AA912" s="274" t="s">
        <v>262</v>
      </c>
      <c r="AB912" s="262">
        <f>VLOOKUP(AA912,TABLAS!$K$34:$L$39,2,FALSE)</f>
        <v>1</v>
      </c>
      <c r="AC912" s="262" t="str">
        <f>INICIO!$C$11</f>
        <v>ZONA 6</v>
      </c>
      <c r="AD912" s="263">
        <f>VLOOKUP(AC912,TABLAS!$V$18:$W$28,2,FALSE)</f>
        <v>1.1000000000000001</v>
      </c>
      <c r="AE912" s="44"/>
      <c r="AF912" s="44"/>
      <c r="AG912" s="279">
        <f t="shared" si="187"/>
        <v>0</v>
      </c>
      <c r="AH912" s="255">
        <f>IF($AG912&lt;TABLAS!$O$4,TABLAS!$P$4,IF($AG912&lt;TABLAS!$O$5,TABLAS!$P$5,IF($AG912&lt;TABLAS!$O$6,TABLAS!$P$6,IF($AG912&gt;TABLAS!$N$7,TABLAS!$P$7))))</f>
        <v>1</v>
      </c>
      <c r="AI912" s="255">
        <f>VLOOKUP($AH912,TABLAS!$P$4:$R$7,3,FALSE)</f>
        <v>3.4999999999999996E-3</v>
      </c>
      <c r="AJ912" s="255">
        <f>VLOOKUP($AH$3,TABLAS!$P$4:$R$7,2,FALSE)</f>
        <v>0</v>
      </c>
      <c r="AK912" s="280">
        <f t="shared" si="188"/>
        <v>-3.4999999999999996E-3</v>
      </c>
      <c r="AL912" s="44"/>
      <c r="AM912" s="44"/>
      <c r="AN912" s="281">
        <f t="shared" si="189"/>
        <v>0</v>
      </c>
      <c r="AO912" s="44"/>
      <c r="AP912" s="235">
        <f t="shared" si="190"/>
        <v>0</v>
      </c>
      <c r="AQ912" s="44"/>
      <c r="AR912" s="282">
        <f t="shared" si="191"/>
        <v>0</v>
      </c>
      <c r="AS912" s="283">
        <f t="shared" si="192"/>
        <v>0</v>
      </c>
      <c r="AT912" s="44"/>
      <c r="AU912" s="44"/>
      <c r="AV912" s="44"/>
      <c r="AW912" s="44"/>
      <c r="AX912" s="44"/>
      <c r="AY912" s="44"/>
      <c r="AZ912" s="44"/>
      <c r="BA912" s="44"/>
      <c r="BB912" s="44"/>
      <c r="BC912" s="44"/>
      <c r="BD912" s="44"/>
      <c r="BE912" s="44"/>
      <c r="BF912" s="44"/>
      <c r="BG912" s="44"/>
      <c r="BH912" s="44"/>
    </row>
    <row r="913" spans="1:60" ht="35.1" customHeight="1" thickBot="1" x14ac:dyDescent="0.45">
      <c r="A913" s="41">
        <f t="shared" si="193"/>
        <v>911</v>
      </c>
      <c r="B913" s="42">
        <f>Hoja2!B920</f>
        <v>0</v>
      </c>
      <c r="C913" s="14">
        <f>Hoja2!P920</f>
        <v>0</v>
      </c>
      <c r="D913" s="16">
        <f>Hoja2!C920</f>
        <v>0</v>
      </c>
      <c r="E913" s="15">
        <f>Hoja4!J920</f>
        <v>0</v>
      </c>
      <c r="F913" s="15">
        <f>Hoja4!N920</f>
        <v>0</v>
      </c>
      <c r="G913" s="15"/>
      <c r="H913" s="15">
        <f t="shared" si="182"/>
        <v>0</v>
      </c>
      <c r="I913" s="15">
        <f t="shared" si="183"/>
        <v>0</v>
      </c>
      <c r="J913" s="289" t="s">
        <v>209</v>
      </c>
      <c r="K913" s="44"/>
      <c r="L913" s="44"/>
      <c r="M913" s="44"/>
      <c r="N913" s="44"/>
      <c r="O913" s="44"/>
      <c r="P913" s="44"/>
      <c r="Q913" s="44"/>
      <c r="R913" s="44"/>
      <c r="S913" s="262">
        <f t="shared" si="184"/>
        <v>0</v>
      </c>
      <c r="T913" s="266" t="str">
        <f t="shared" si="185"/>
        <v>Economico</v>
      </c>
      <c r="U913">
        <f>VLOOKUP(T913,TABLAS!$J$4:$L$9,3,FALSE)</f>
        <v>1320</v>
      </c>
      <c r="V913">
        <f t="shared" si="194"/>
        <v>2026</v>
      </c>
      <c r="W913" t="str">
        <f>INICIO!$C$28</f>
        <v>2026</v>
      </c>
      <c r="X913" s="268">
        <f t="shared" si="186"/>
        <v>0</v>
      </c>
      <c r="Y913" s="269" t="str">
        <f>IF(X913&lt;TABLAS!$P$18,TABLAS!$Q$18,IF(X913&lt;TABLAS!$P$19,TABLAS!$Q$19,IF(X913&lt;TABLAS!$P$20,TABLAS!$Q$20,IF(X913&lt;TABLAS!$P$21,TABLAS!$Q$21,IF(X913&lt;TABLAS!$P$22,TABLAS!$Q$22,IF(X913&lt;TABLAS!$P$23,TABLAS!$Q$23,IF(X913&lt;TABLAS!$P$24,TABLAS!$Q$24,IF(X913&lt;TABLAS!$P$25,TABLAS!$Q$25,IF(X913&lt;TABLAS!$P$26,TABLAS!$Q$26,IF(X913&lt;TABLAS!$P$27,TABLAS!$Q$27,IF(X913&gt;=TABLAS!$O$28,TABLAS!$Q$28)))))))))))</f>
        <v>0 a 5</v>
      </c>
      <c r="Z913" s="262">
        <f>VLOOKUP(Y913,TABLAS!$J$18:$K$28,2,FALSE)</f>
        <v>1</v>
      </c>
      <c r="AA913" s="274" t="s">
        <v>262</v>
      </c>
      <c r="AB913" s="262">
        <f>VLOOKUP(AA913,TABLAS!$K$34:$L$39,2,FALSE)</f>
        <v>1</v>
      </c>
      <c r="AC913" s="262" t="str">
        <f>INICIO!$C$11</f>
        <v>ZONA 6</v>
      </c>
      <c r="AD913" s="263">
        <f>VLOOKUP(AC913,TABLAS!$V$18:$W$28,2,FALSE)</f>
        <v>1.1000000000000001</v>
      </c>
      <c r="AE913" s="44"/>
      <c r="AF913" s="44"/>
      <c r="AG913" s="279">
        <f t="shared" si="187"/>
        <v>0</v>
      </c>
      <c r="AH913" s="255">
        <f>IF($AG913&lt;TABLAS!$O$4,TABLAS!$P$4,IF($AG913&lt;TABLAS!$O$5,TABLAS!$P$5,IF($AG913&lt;TABLAS!$O$6,TABLAS!$P$6,IF($AG913&gt;TABLAS!$N$7,TABLAS!$P$7))))</f>
        <v>1</v>
      </c>
      <c r="AI913" s="255">
        <f>VLOOKUP($AH913,TABLAS!$P$4:$R$7,3,FALSE)</f>
        <v>3.4999999999999996E-3</v>
      </c>
      <c r="AJ913" s="255">
        <f>VLOOKUP($AH$3,TABLAS!$P$4:$R$7,2,FALSE)</f>
        <v>0</v>
      </c>
      <c r="AK913" s="280">
        <f t="shared" si="188"/>
        <v>-3.4999999999999996E-3</v>
      </c>
      <c r="AL913" s="44"/>
      <c r="AM913" s="44"/>
      <c r="AN913" s="281">
        <f t="shared" si="189"/>
        <v>0</v>
      </c>
      <c r="AO913" s="44"/>
      <c r="AP913" s="235">
        <f t="shared" si="190"/>
        <v>0</v>
      </c>
      <c r="AQ913" s="44"/>
      <c r="AR913" s="282">
        <f t="shared" si="191"/>
        <v>0</v>
      </c>
      <c r="AS913" s="283">
        <f t="shared" si="192"/>
        <v>0</v>
      </c>
      <c r="AT913" s="44"/>
      <c r="AU913" s="44"/>
      <c r="AV913" s="44"/>
      <c r="AW913" s="44"/>
      <c r="AX913" s="44"/>
      <c r="AY913" s="44"/>
      <c r="AZ913" s="44"/>
      <c r="BA913" s="44"/>
      <c r="BB913" s="44"/>
      <c r="BC913" s="44"/>
      <c r="BD913" s="44"/>
      <c r="BE913" s="44"/>
      <c r="BF913" s="44"/>
      <c r="BG913" s="44"/>
      <c r="BH913" s="44"/>
    </row>
    <row r="914" spans="1:60" ht="35.1" customHeight="1" thickBot="1" x14ac:dyDescent="0.45">
      <c r="A914" s="41">
        <f t="shared" si="193"/>
        <v>912</v>
      </c>
      <c r="B914" s="42">
        <f>Hoja2!B921</f>
        <v>0</v>
      </c>
      <c r="C914" s="14">
        <f>Hoja2!P921</f>
        <v>0</v>
      </c>
      <c r="D914" s="16">
        <f>Hoja2!C921</f>
        <v>0</v>
      </c>
      <c r="E914" s="15">
        <f>Hoja4!J921</f>
        <v>0</v>
      </c>
      <c r="F914" s="15">
        <f>Hoja4!N921</f>
        <v>0</v>
      </c>
      <c r="G914" s="15"/>
      <c r="H914" s="15">
        <f t="shared" si="182"/>
        <v>0</v>
      </c>
      <c r="I914" s="15">
        <f t="shared" si="183"/>
        <v>0</v>
      </c>
      <c r="J914" s="289" t="s">
        <v>209</v>
      </c>
      <c r="K914" s="44"/>
      <c r="L914" s="44"/>
      <c r="M914" s="44"/>
      <c r="N914" s="44"/>
      <c r="O914" s="44"/>
      <c r="P914" s="44"/>
      <c r="Q914" s="44"/>
      <c r="R914" s="44"/>
      <c r="S914" s="262">
        <f t="shared" si="184"/>
        <v>0</v>
      </c>
      <c r="T914" s="266" t="str">
        <f t="shared" si="185"/>
        <v>Economico</v>
      </c>
      <c r="U914">
        <f>VLOOKUP(T914,TABLAS!$J$4:$L$9,3,FALSE)</f>
        <v>1320</v>
      </c>
      <c r="V914">
        <f t="shared" si="194"/>
        <v>2026</v>
      </c>
      <c r="W914" t="str">
        <f>INICIO!$C$28</f>
        <v>2026</v>
      </c>
      <c r="X914" s="268">
        <f t="shared" si="186"/>
        <v>0</v>
      </c>
      <c r="Y914" s="269" t="str">
        <f>IF(X914&lt;TABLAS!$P$18,TABLAS!$Q$18,IF(X914&lt;TABLAS!$P$19,TABLAS!$Q$19,IF(X914&lt;TABLAS!$P$20,TABLAS!$Q$20,IF(X914&lt;TABLAS!$P$21,TABLAS!$Q$21,IF(X914&lt;TABLAS!$P$22,TABLAS!$Q$22,IF(X914&lt;TABLAS!$P$23,TABLAS!$Q$23,IF(X914&lt;TABLAS!$P$24,TABLAS!$Q$24,IF(X914&lt;TABLAS!$P$25,TABLAS!$Q$25,IF(X914&lt;TABLAS!$P$26,TABLAS!$Q$26,IF(X914&lt;TABLAS!$P$27,TABLAS!$Q$27,IF(X914&gt;=TABLAS!$O$28,TABLAS!$Q$28)))))))))))</f>
        <v>0 a 5</v>
      </c>
      <c r="Z914" s="262">
        <f>VLOOKUP(Y914,TABLAS!$J$18:$K$28,2,FALSE)</f>
        <v>1</v>
      </c>
      <c r="AA914" s="274" t="s">
        <v>262</v>
      </c>
      <c r="AB914" s="262">
        <f>VLOOKUP(AA914,TABLAS!$K$34:$L$39,2,FALSE)</f>
        <v>1</v>
      </c>
      <c r="AC914" s="262" t="str">
        <f>INICIO!$C$11</f>
        <v>ZONA 6</v>
      </c>
      <c r="AD914" s="263">
        <f>VLOOKUP(AC914,TABLAS!$V$18:$W$28,2,FALSE)</f>
        <v>1.1000000000000001</v>
      </c>
      <c r="AE914" s="44"/>
      <c r="AF914" s="44"/>
      <c r="AG914" s="279">
        <f t="shared" si="187"/>
        <v>0</v>
      </c>
      <c r="AH914" s="255">
        <f>IF($AG914&lt;TABLAS!$O$4,TABLAS!$P$4,IF($AG914&lt;TABLAS!$O$5,TABLAS!$P$5,IF($AG914&lt;TABLAS!$O$6,TABLAS!$P$6,IF($AG914&gt;TABLAS!$N$7,TABLAS!$P$7))))</f>
        <v>1</v>
      </c>
      <c r="AI914" s="255">
        <f>VLOOKUP($AH914,TABLAS!$P$4:$R$7,3,FALSE)</f>
        <v>3.4999999999999996E-3</v>
      </c>
      <c r="AJ914" s="255">
        <f>VLOOKUP($AH$3,TABLAS!$P$4:$R$7,2,FALSE)</f>
        <v>0</v>
      </c>
      <c r="AK914" s="280">
        <f t="shared" si="188"/>
        <v>-3.4999999999999996E-3</v>
      </c>
      <c r="AL914" s="44"/>
      <c r="AM914" s="44"/>
      <c r="AN914" s="281">
        <f t="shared" si="189"/>
        <v>0</v>
      </c>
      <c r="AO914" s="44"/>
      <c r="AP914" s="235">
        <f t="shared" si="190"/>
        <v>0</v>
      </c>
      <c r="AQ914" s="44"/>
      <c r="AR914" s="282">
        <f t="shared" si="191"/>
        <v>0</v>
      </c>
      <c r="AS914" s="283">
        <f t="shared" si="192"/>
        <v>0</v>
      </c>
      <c r="AT914" s="44"/>
      <c r="AU914" s="44"/>
      <c r="AV914" s="44"/>
      <c r="AW914" s="44"/>
      <c r="AX914" s="44"/>
      <c r="AY914" s="44"/>
      <c r="AZ914" s="44"/>
      <c r="BA914" s="44"/>
      <c r="BB914" s="44"/>
      <c r="BC914" s="44"/>
      <c r="BD914" s="44"/>
      <c r="BE914" s="44"/>
      <c r="BF914" s="44"/>
      <c r="BG914" s="44"/>
      <c r="BH914" s="44"/>
    </row>
    <row r="915" spans="1:60" ht="35.1" customHeight="1" thickBot="1" x14ac:dyDescent="0.45">
      <c r="A915" s="41">
        <f t="shared" si="193"/>
        <v>913</v>
      </c>
      <c r="B915" s="42">
        <f>Hoja2!B922</f>
        <v>0</v>
      </c>
      <c r="C915" s="14">
        <f>Hoja2!P922</f>
        <v>0</v>
      </c>
      <c r="D915" s="16">
        <f>Hoja2!C922</f>
        <v>0</v>
      </c>
      <c r="E915" s="15">
        <f>Hoja4!J922</f>
        <v>0</v>
      </c>
      <c r="F915" s="15">
        <f>Hoja4!N922</f>
        <v>0</v>
      </c>
      <c r="G915" s="15"/>
      <c r="H915" s="15">
        <f t="shared" si="182"/>
        <v>0</v>
      </c>
      <c r="I915" s="15">
        <f t="shared" si="183"/>
        <v>0</v>
      </c>
      <c r="J915" s="289" t="s">
        <v>209</v>
      </c>
      <c r="K915" s="44"/>
      <c r="L915" s="44"/>
      <c r="M915" s="44"/>
      <c r="N915" s="44"/>
      <c r="O915" s="44"/>
      <c r="P915" s="44"/>
      <c r="Q915" s="44"/>
      <c r="R915" s="44"/>
      <c r="S915" s="262">
        <f t="shared" si="184"/>
        <v>0</v>
      </c>
      <c r="T915" s="266" t="str">
        <f t="shared" si="185"/>
        <v>Economico</v>
      </c>
      <c r="U915">
        <f>VLOOKUP(T915,TABLAS!$J$4:$L$9,3,FALSE)</f>
        <v>1320</v>
      </c>
      <c r="V915">
        <f t="shared" si="194"/>
        <v>2026</v>
      </c>
      <c r="W915" t="str">
        <f>INICIO!$C$28</f>
        <v>2026</v>
      </c>
      <c r="X915" s="268">
        <f t="shared" si="186"/>
        <v>0</v>
      </c>
      <c r="Y915" s="269" t="str">
        <f>IF(X915&lt;TABLAS!$P$18,TABLAS!$Q$18,IF(X915&lt;TABLAS!$P$19,TABLAS!$Q$19,IF(X915&lt;TABLAS!$P$20,TABLAS!$Q$20,IF(X915&lt;TABLAS!$P$21,TABLAS!$Q$21,IF(X915&lt;TABLAS!$P$22,TABLAS!$Q$22,IF(X915&lt;TABLAS!$P$23,TABLAS!$Q$23,IF(X915&lt;TABLAS!$P$24,TABLAS!$Q$24,IF(X915&lt;TABLAS!$P$25,TABLAS!$Q$25,IF(X915&lt;TABLAS!$P$26,TABLAS!$Q$26,IF(X915&lt;TABLAS!$P$27,TABLAS!$Q$27,IF(X915&gt;=TABLAS!$O$28,TABLAS!$Q$28)))))))))))</f>
        <v>0 a 5</v>
      </c>
      <c r="Z915" s="262">
        <f>VLOOKUP(Y915,TABLAS!$J$18:$K$28,2,FALSE)</f>
        <v>1</v>
      </c>
      <c r="AA915" s="274" t="s">
        <v>262</v>
      </c>
      <c r="AB915" s="262">
        <f>VLOOKUP(AA915,TABLAS!$K$34:$L$39,2,FALSE)</f>
        <v>1</v>
      </c>
      <c r="AC915" s="262" t="str">
        <f>INICIO!$C$11</f>
        <v>ZONA 6</v>
      </c>
      <c r="AD915" s="263">
        <f>VLOOKUP(AC915,TABLAS!$V$18:$W$28,2,FALSE)</f>
        <v>1.1000000000000001</v>
      </c>
      <c r="AE915" s="44"/>
      <c r="AF915" s="44"/>
      <c r="AG915" s="279">
        <f t="shared" si="187"/>
        <v>0</v>
      </c>
      <c r="AH915" s="255">
        <f>IF($AG915&lt;TABLAS!$O$4,TABLAS!$P$4,IF($AG915&lt;TABLAS!$O$5,TABLAS!$P$5,IF($AG915&lt;TABLAS!$O$6,TABLAS!$P$6,IF($AG915&gt;TABLAS!$N$7,TABLAS!$P$7))))</f>
        <v>1</v>
      </c>
      <c r="AI915" s="255">
        <f>VLOOKUP($AH915,TABLAS!$P$4:$R$7,3,FALSE)</f>
        <v>3.4999999999999996E-3</v>
      </c>
      <c r="AJ915" s="255">
        <f>VLOOKUP($AH$3,TABLAS!$P$4:$R$7,2,FALSE)</f>
        <v>0</v>
      </c>
      <c r="AK915" s="280">
        <f t="shared" si="188"/>
        <v>-3.4999999999999996E-3</v>
      </c>
      <c r="AL915" s="44"/>
      <c r="AM915" s="44"/>
      <c r="AN915" s="281">
        <f t="shared" si="189"/>
        <v>0</v>
      </c>
      <c r="AO915" s="44"/>
      <c r="AP915" s="235">
        <f t="shared" si="190"/>
        <v>0</v>
      </c>
      <c r="AQ915" s="44"/>
      <c r="AR915" s="282">
        <f t="shared" si="191"/>
        <v>0</v>
      </c>
      <c r="AS915" s="283">
        <f t="shared" si="192"/>
        <v>0</v>
      </c>
      <c r="AT915" s="44"/>
      <c r="AU915" s="44"/>
      <c r="AV915" s="44"/>
      <c r="AW915" s="44"/>
      <c r="AX915" s="44"/>
      <c r="AY915" s="44"/>
      <c r="AZ915" s="44"/>
      <c r="BA915" s="44"/>
      <c r="BB915" s="44"/>
      <c r="BC915" s="44"/>
      <c r="BD915" s="44"/>
      <c r="BE915" s="44"/>
      <c r="BF915" s="44"/>
      <c r="BG915" s="44"/>
      <c r="BH915" s="44"/>
    </row>
    <row r="916" spans="1:60" ht="35.1" customHeight="1" thickBot="1" x14ac:dyDescent="0.45">
      <c r="A916" s="41">
        <f t="shared" si="193"/>
        <v>914</v>
      </c>
      <c r="B916" s="42">
        <f>Hoja2!B923</f>
        <v>0</v>
      </c>
      <c r="C916" s="14">
        <f>Hoja2!P923</f>
        <v>0</v>
      </c>
      <c r="D916" s="16">
        <f>Hoja2!C923</f>
        <v>0</v>
      </c>
      <c r="E916" s="15">
        <f>Hoja4!J923</f>
        <v>0</v>
      </c>
      <c r="F916" s="15">
        <f>Hoja4!N923</f>
        <v>0</v>
      </c>
      <c r="G916" s="15"/>
      <c r="H916" s="15">
        <f t="shared" si="182"/>
        <v>0</v>
      </c>
      <c r="I916" s="15">
        <f t="shared" si="183"/>
        <v>0</v>
      </c>
      <c r="J916" s="289" t="s">
        <v>209</v>
      </c>
      <c r="K916" s="44"/>
      <c r="L916" s="44"/>
      <c r="M916" s="44"/>
      <c r="N916" s="44"/>
      <c r="O916" s="44"/>
      <c r="P916" s="44"/>
      <c r="Q916" s="44"/>
      <c r="R916" s="44"/>
      <c r="S916" s="262">
        <f t="shared" si="184"/>
        <v>0</v>
      </c>
      <c r="T916" s="266" t="str">
        <f t="shared" si="185"/>
        <v>Economico</v>
      </c>
      <c r="U916">
        <f>VLOOKUP(T916,TABLAS!$J$4:$L$9,3,FALSE)</f>
        <v>1320</v>
      </c>
      <c r="V916">
        <f t="shared" si="194"/>
        <v>2026</v>
      </c>
      <c r="W916" t="str">
        <f>INICIO!$C$28</f>
        <v>2026</v>
      </c>
      <c r="X916" s="268">
        <f t="shared" si="186"/>
        <v>0</v>
      </c>
      <c r="Y916" s="269" t="str">
        <f>IF(X916&lt;TABLAS!$P$18,TABLAS!$Q$18,IF(X916&lt;TABLAS!$P$19,TABLAS!$Q$19,IF(X916&lt;TABLAS!$P$20,TABLAS!$Q$20,IF(X916&lt;TABLAS!$P$21,TABLAS!$Q$21,IF(X916&lt;TABLAS!$P$22,TABLAS!$Q$22,IF(X916&lt;TABLAS!$P$23,TABLAS!$Q$23,IF(X916&lt;TABLAS!$P$24,TABLAS!$Q$24,IF(X916&lt;TABLAS!$P$25,TABLAS!$Q$25,IF(X916&lt;TABLAS!$P$26,TABLAS!$Q$26,IF(X916&lt;TABLAS!$P$27,TABLAS!$Q$27,IF(X916&gt;=TABLAS!$O$28,TABLAS!$Q$28)))))))))))</f>
        <v>0 a 5</v>
      </c>
      <c r="Z916" s="262">
        <f>VLOOKUP(Y916,TABLAS!$J$18:$K$28,2,FALSE)</f>
        <v>1</v>
      </c>
      <c r="AA916" s="274" t="s">
        <v>262</v>
      </c>
      <c r="AB916" s="262">
        <f>VLOOKUP(AA916,TABLAS!$K$34:$L$39,2,FALSE)</f>
        <v>1</v>
      </c>
      <c r="AC916" s="262" t="str">
        <f>INICIO!$C$11</f>
        <v>ZONA 6</v>
      </c>
      <c r="AD916" s="263">
        <f>VLOOKUP(AC916,TABLAS!$V$18:$W$28,2,FALSE)</f>
        <v>1.1000000000000001</v>
      </c>
      <c r="AE916" s="44"/>
      <c r="AF916" s="44"/>
      <c r="AG916" s="279">
        <f t="shared" si="187"/>
        <v>0</v>
      </c>
      <c r="AH916" s="255">
        <f>IF($AG916&lt;TABLAS!$O$4,TABLAS!$P$4,IF($AG916&lt;TABLAS!$O$5,TABLAS!$P$5,IF($AG916&lt;TABLAS!$O$6,TABLAS!$P$6,IF($AG916&gt;TABLAS!$N$7,TABLAS!$P$7))))</f>
        <v>1</v>
      </c>
      <c r="AI916" s="255">
        <f>VLOOKUP($AH916,TABLAS!$P$4:$R$7,3,FALSE)</f>
        <v>3.4999999999999996E-3</v>
      </c>
      <c r="AJ916" s="255">
        <f>VLOOKUP($AH$3,TABLAS!$P$4:$R$7,2,FALSE)</f>
        <v>0</v>
      </c>
      <c r="AK916" s="280">
        <f t="shared" si="188"/>
        <v>-3.4999999999999996E-3</v>
      </c>
      <c r="AL916" s="44"/>
      <c r="AM916" s="44"/>
      <c r="AN916" s="281">
        <f t="shared" si="189"/>
        <v>0</v>
      </c>
      <c r="AO916" s="44"/>
      <c r="AP916" s="235">
        <f t="shared" si="190"/>
        <v>0</v>
      </c>
      <c r="AQ916" s="44"/>
      <c r="AR916" s="282">
        <f t="shared" si="191"/>
        <v>0</v>
      </c>
      <c r="AS916" s="283">
        <f t="shared" si="192"/>
        <v>0</v>
      </c>
      <c r="AT916" s="44"/>
      <c r="AU916" s="44"/>
      <c r="AV916" s="44"/>
      <c r="AW916" s="44"/>
      <c r="AX916" s="44"/>
      <c r="AY916" s="44"/>
      <c r="AZ916" s="44"/>
      <c r="BA916" s="44"/>
      <c r="BB916" s="44"/>
      <c r="BC916" s="44"/>
      <c r="BD916" s="44"/>
      <c r="BE916" s="44"/>
      <c r="BF916" s="44"/>
      <c r="BG916" s="44"/>
      <c r="BH916" s="44"/>
    </row>
    <row r="917" spans="1:60" ht="35.1" customHeight="1" thickBot="1" x14ac:dyDescent="0.45">
      <c r="A917" s="22">
        <f t="shared" si="193"/>
        <v>915</v>
      </c>
      <c r="B917" s="43">
        <f>Hoja2!B924</f>
        <v>0</v>
      </c>
      <c r="C917" s="38">
        <f>Hoja2!P924</f>
        <v>0</v>
      </c>
      <c r="D917" s="39">
        <f>Hoja2!C924</f>
        <v>0</v>
      </c>
      <c r="E917" s="40">
        <f>Hoja4!J924</f>
        <v>0</v>
      </c>
      <c r="F917" s="40">
        <f>Hoja4!N924</f>
        <v>0</v>
      </c>
      <c r="G917" s="40"/>
      <c r="H917" s="40">
        <f t="shared" si="182"/>
        <v>0</v>
      </c>
      <c r="I917" s="40">
        <f t="shared" si="183"/>
        <v>0</v>
      </c>
      <c r="J917" s="290" t="s">
        <v>209</v>
      </c>
      <c r="K917" s="44"/>
      <c r="L917" s="44"/>
      <c r="M917" s="44"/>
      <c r="N917" s="44"/>
      <c r="O917" s="44"/>
      <c r="P917" s="44"/>
      <c r="Q917" s="44"/>
      <c r="R917" s="44"/>
      <c r="S917" s="262">
        <f t="shared" si="184"/>
        <v>0</v>
      </c>
      <c r="T917" s="266" t="str">
        <f t="shared" si="185"/>
        <v>Economico</v>
      </c>
      <c r="U917">
        <f>VLOOKUP(T917,TABLAS!$J$4:$L$9,3,FALSE)</f>
        <v>1320</v>
      </c>
      <c r="V917">
        <f t="shared" si="194"/>
        <v>2026</v>
      </c>
      <c r="W917" t="str">
        <f>INICIO!$C$28</f>
        <v>2026</v>
      </c>
      <c r="X917" s="268">
        <f t="shared" si="186"/>
        <v>0</v>
      </c>
      <c r="Y917" s="269" t="str">
        <f>IF(X917&lt;TABLAS!$P$18,TABLAS!$Q$18,IF(X917&lt;TABLAS!$P$19,TABLAS!$Q$19,IF(X917&lt;TABLAS!$P$20,TABLAS!$Q$20,IF(X917&lt;TABLAS!$P$21,TABLAS!$Q$21,IF(X917&lt;TABLAS!$P$22,TABLAS!$Q$22,IF(X917&lt;TABLAS!$P$23,TABLAS!$Q$23,IF(X917&lt;TABLAS!$P$24,TABLAS!$Q$24,IF(X917&lt;TABLAS!$P$25,TABLAS!$Q$25,IF(X917&lt;TABLAS!$P$26,TABLAS!$Q$26,IF(X917&lt;TABLAS!$P$27,TABLAS!$Q$27,IF(X917&gt;=TABLAS!$O$28,TABLAS!$Q$28)))))))))))</f>
        <v>0 a 5</v>
      </c>
      <c r="Z917" s="262">
        <f>VLOOKUP(Y917,TABLAS!$J$18:$K$28,2,FALSE)</f>
        <v>1</v>
      </c>
      <c r="AA917" s="274" t="s">
        <v>262</v>
      </c>
      <c r="AB917" s="262">
        <f>VLOOKUP(AA917,TABLAS!$K$34:$L$39,2,FALSE)</f>
        <v>1</v>
      </c>
      <c r="AC917" s="262" t="str">
        <f>INICIO!$C$11</f>
        <v>ZONA 6</v>
      </c>
      <c r="AD917" s="263">
        <f>VLOOKUP(AC917,TABLAS!$V$18:$W$28,2,FALSE)</f>
        <v>1.1000000000000001</v>
      </c>
      <c r="AE917" s="44"/>
      <c r="AF917" s="44"/>
      <c r="AG917" s="279">
        <f t="shared" si="187"/>
        <v>0</v>
      </c>
      <c r="AH917" s="255">
        <f>IF($AG917&lt;TABLAS!$O$4,TABLAS!$P$4,IF($AG917&lt;TABLAS!$O$5,TABLAS!$P$5,IF($AG917&lt;TABLAS!$O$6,TABLAS!$P$6,IF($AG917&gt;TABLAS!$N$7,TABLAS!$P$7))))</f>
        <v>1</v>
      </c>
      <c r="AI917" s="255">
        <f>VLOOKUP($AH917,TABLAS!$P$4:$R$7,3,FALSE)</f>
        <v>3.4999999999999996E-3</v>
      </c>
      <c r="AJ917" s="255">
        <f>VLOOKUP($AH$3,TABLAS!$P$4:$R$7,2,FALSE)</f>
        <v>0</v>
      </c>
      <c r="AK917" s="280">
        <f t="shared" si="188"/>
        <v>-3.4999999999999996E-3</v>
      </c>
      <c r="AL917" s="44"/>
      <c r="AM917" s="44"/>
      <c r="AN917" s="281">
        <f t="shared" si="189"/>
        <v>0</v>
      </c>
      <c r="AO917" s="44"/>
      <c r="AP917" s="235">
        <f t="shared" si="190"/>
        <v>0</v>
      </c>
      <c r="AQ917" s="44"/>
      <c r="AR917" s="282">
        <f t="shared" si="191"/>
        <v>0</v>
      </c>
      <c r="AS917" s="283">
        <f t="shared" si="192"/>
        <v>0</v>
      </c>
      <c r="AT917" s="44"/>
      <c r="AU917" s="44"/>
      <c r="AV917" s="44"/>
      <c r="AW917" s="44"/>
      <c r="AX917" s="44"/>
      <c r="AY917" s="44"/>
      <c r="AZ917" s="44"/>
      <c r="BA917" s="44"/>
      <c r="BB917" s="44"/>
      <c r="BC917" s="44"/>
      <c r="BD917" s="44"/>
      <c r="BE917" s="44"/>
      <c r="BF917" s="44"/>
      <c r="BG917" s="44"/>
      <c r="BH917" s="44"/>
    </row>
    <row r="918" spans="1:60" ht="35.1" customHeight="1" thickBot="1" x14ac:dyDescent="0.45">
      <c r="A918" s="41">
        <f t="shared" si="193"/>
        <v>916</v>
      </c>
      <c r="B918" s="42">
        <f>Hoja2!B925</f>
        <v>0</v>
      </c>
      <c r="C918" s="14">
        <f>Hoja2!P925</f>
        <v>0</v>
      </c>
      <c r="D918" s="16">
        <f>Hoja2!C925</f>
        <v>0</v>
      </c>
      <c r="E918" s="15">
        <f>Hoja4!J925</f>
        <v>0</v>
      </c>
      <c r="F918" s="15">
        <f>Hoja4!N925</f>
        <v>0</v>
      </c>
      <c r="G918" s="15"/>
      <c r="H918" s="15">
        <f t="shared" si="182"/>
        <v>0</v>
      </c>
      <c r="I918" s="15">
        <f t="shared" si="183"/>
        <v>0</v>
      </c>
      <c r="J918" s="289" t="s">
        <v>209</v>
      </c>
      <c r="K918" s="44"/>
      <c r="L918" s="44"/>
      <c r="M918" s="44"/>
      <c r="N918" s="44"/>
      <c r="O918" s="44"/>
      <c r="P918" s="44"/>
      <c r="Q918" s="44"/>
      <c r="R918" s="44"/>
      <c r="S918" s="262">
        <f t="shared" si="184"/>
        <v>0</v>
      </c>
      <c r="T918" s="266" t="str">
        <f t="shared" si="185"/>
        <v>Economico</v>
      </c>
      <c r="U918">
        <f>VLOOKUP(T918,TABLAS!$J$4:$L$9,3,FALSE)</f>
        <v>1320</v>
      </c>
      <c r="V918">
        <f t="shared" si="194"/>
        <v>2026</v>
      </c>
      <c r="W918" t="str">
        <f>INICIO!$C$28</f>
        <v>2026</v>
      </c>
      <c r="X918" s="268">
        <f t="shared" si="186"/>
        <v>0</v>
      </c>
      <c r="Y918" s="269" t="str">
        <f>IF(X918&lt;TABLAS!$P$18,TABLAS!$Q$18,IF(X918&lt;TABLAS!$P$19,TABLAS!$Q$19,IF(X918&lt;TABLAS!$P$20,TABLAS!$Q$20,IF(X918&lt;TABLAS!$P$21,TABLAS!$Q$21,IF(X918&lt;TABLAS!$P$22,TABLAS!$Q$22,IF(X918&lt;TABLAS!$P$23,TABLAS!$Q$23,IF(X918&lt;TABLAS!$P$24,TABLAS!$Q$24,IF(X918&lt;TABLAS!$P$25,TABLAS!$Q$25,IF(X918&lt;TABLAS!$P$26,TABLAS!$Q$26,IF(X918&lt;TABLAS!$P$27,TABLAS!$Q$27,IF(X918&gt;=TABLAS!$O$28,TABLAS!$Q$28)))))))))))</f>
        <v>0 a 5</v>
      </c>
      <c r="Z918" s="262">
        <f>VLOOKUP(Y918,TABLAS!$J$18:$K$28,2,FALSE)</f>
        <v>1</v>
      </c>
      <c r="AA918" s="274" t="s">
        <v>262</v>
      </c>
      <c r="AB918" s="262">
        <f>VLOOKUP(AA918,TABLAS!$K$34:$L$39,2,FALSE)</f>
        <v>1</v>
      </c>
      <c r="AC918" s="262" t="str">
        <f>INICIO!$C$11</f>
        <v>ZONA 6</v>
      </c>
      <c r="AD918" s="263">
        <f>VLOOKUP(AC918,TABLAS!$V$18:$W$28,2,FALSE)</f>
        <v>1.1000000000000001</v>
      </c>
      <c r="AE918" s="44"/>
      <c r="AF918" s="44"/>
      <c r="AG918" s="279">
        <f t="shared" si="187"/>
        <v>0</v>
      </c>
      <c r="AH918" s="255">
        <f>IF($AG918&lt;TABLAS!$O$4,TABLAS!$P$4,IF($AG918&lt;TABLAS!$O$5,TABLAS!$P$5,IF($AG918&lt;TABLAS!$O$6,TABLAS!$P$6,IF($AG918&gt;TABLAS!$N$7,TABLAS!$P$7))))</f>
        <v>1</v>
      </c>
      <c r="AI918" s="255">
        <f>VLOOKUP($AH918,TABLAS!$P$4:$R$7,3,FALSE)</f>
        <v>3.4999999999999996E-3</v>
      </c>
      <c r="AJ918" s="255">
        <f>VLOOKUP($AH$3,TABLAS!$P$4:$R$7,2,FALSE)</f>
        <v>0</v>
      </c>
      <c r="AK918" s="280">
        <f t="shared" si="188"/>
        <v>-3.4999999999999996E-3</v>
      </c>
      <c r="AL918" s="44"/>
      <c r="AM918" s="44"/>
      <c r="AN918" s="281">
        <f t="shared" si="189"/>
        <v>0</v>
      </c>
      <c r="AO918" s="44"/>
      <c r="AP918" s="235">
        <f t="shared" si="190"/>
        <v>0</v>
      </c>
      <c r="AQ918" s="44"/>
      <c r="AR918" s="282">
        <f t="shared" si="191"/>
        <v>0</v>
      </c>
      <c r="AS918" s="283">
        <f t="shared" si="192"/>
        <v>0</v>
      </c>
      <c r="AT918" s="44"/>
      <c r="AU918" s="44"/>
      <c r="AV918" s="44"/>
      <c r="AW918" s="44"/>
      <c r="AX918" s="44"/>
      <c r="AY918" s="44"/>
      <c r="AZ918" s="44"/>
      <c r="BA918" s="44"/>
      <c r="BB918" s="44"/>
      <c r="BC918" s="44"/>
      <c r="BD918" s="44"/>
      <c r="BE918" s="44"/>
      <c r="BF918" s="44"/>
      <c r="BG918" s="44"/>
      <c r="BH918" s="44"/>
    </row>
    <row r="919" spans="1:60" ht="35.1" customHeight="1" thickBot="1" x14ac:dyDescent="0.45">
      <c r="A919" s="41">
        <f t="shared" si="193"/>
        <v>917</v>
      </c>
      <c r="B919" s="42">
        <f>Hoja2!B926</f>
        <v>0</v>
      </c>
      <c r="C919" s="14">
        <f>Hoja2!P926</f>
        <v>0</v>
      </c>
      <c r="D919" s="16">
        <f>Hoja2!C926</f>
        <v>0</v>
      </c>
      <c r="E919" s="15">
        <f>Hoja4!J926</f>
        <v>0</v>
      </c>
      <c r="F919" s="15">
        <f>Hoja4!N926</f>
        <v>0</v>
      </c>
      <c r="G919" s="15"/>
      <c r="H919" s="15">
        <f t="shared" si="182"/>
        <v>0</v>
      </c>
      <c r="I919" s="15">
        <f t="shared" si="183"/>
        <v>0</v>
      </c>
      <c r="J919" s="289" t="s">
        <v>209</v>
      </c>
      <c r="K919" s="44"/>
      <c r="L919" s="44"/>
      <c r="M919" s="44"/>
      <c r="N919" s="44"/>
      <c r="O919" s="44"/>
      <c r="P919" s="44"/>
      <c r="Q919" s="44"/>
      <c r="R919" s="44"/>
      <c r="S919" s="262">
        <f t="shared" si="184"/>
        <v>0</v>
      </c>
      <c r="T919" s="266" t="str">
        <f t="shared" si="185"/>
        <v>Economico</v>
      </c>
      <c r="U919">
        <f>VLOOKUP(T919,TABLAS!$J$4:$L$9,3,FALSE)</f>
        <v>1320</v>
      </c>
      <c r="V919">
        <f t="shared" si="194"/>
        <v>2026</v>
      </c>
      <c r="W919" t="str">
        <f>INICIO!$C$28</f>
        <v>2026</v>
      </c>
      <c r="X919" s="268">
        <f t="shared" si="186"/>
        <v>0</v>
      </c>
      <c r="Y919" s="269" t="str">
        <f>IF(X919&lt;TABLAS!$P$18,TABLAS!$Q$18,IF(X919&lt;TABLAS!$P$19,TABLAS!$Q$19,IF(X919&lt;TABLAS!$P$20,TABLAS!$Q$20,IF(X919&lt;TABLAS!$P$21,TABLAS!$Q$21,IF(X919&lt;TABLAS!$P$22,TABLAS!$Q$22,IF(X919&lt;TABLAS!$P$23,TABLAS!$Q$23,IF(X919&lt;TABLAS!$P$24,TABLAS!$Q$24,IF(X919&lt;TABLAS!$P$25,TABLAS!$Q$25,IF(X919&lt;TABLAS!$P$26,TABLAS!$Q$26,IF(X919&lt;TABLAS!$P$27,TABLAS!$Q$27,IF(X919&gt;=TABLAS!$O$28,TABLAS!$Q$28)))))))))))</f>
        <v>0 a 5</v>
      </c>
      <c r="Z919" s="262">
        <f>VLOOKUP(Y919,TABLAS!$J$18:$K$28,2,FALSE)</f>
        <v>1</v>
      </c>
      <c r="AA919" s="274" t="s">
        <v>262</v>
      </c>
      <c r="AB919" s="262">
        <f>VLOOKUP(AA919,TABLAS!$K$34:$L$39,2,FALSE)</f>
        <v>1</v>
      </c>
      <c r="AC919" s="262" t="str">
        <f>INICIO!$C$11</f>
        <v>ZONA 6</v>
      </c>
      <c r="AD919" s="263">
        <f>VLOOKUP(AC919,TABLAS!$V$18:$W$28,2,FALSE)</f>
        <v>1.1000000000000001</v>
      </c>
      <c r="AE919" s="44"/>
      <c r="AF919" s="44"/>
      <c r="AG919" s="279">
        <f t="shared" si="187"/>
        <v>0</v>
      </c>
      <c r="AH919" s="255">
        <f>IF($AG919&lt;TABLAS!$O$4,TABLAS!$P$4,IF($AG919&lt;TABLAS!$O$5,TABLAS!$P$5,IF($AG919&lt;TABLAS!$O$6,TABLAS!$P$6,IF($AG919&gt;TABLAS!$N$7,TABLAS!$P$7))))</f>
        <v>1</v>
      </c>
      <c r="AI919" s="255">
        <f>VLOOKUP($AH919,TABLAS!$P$4:$R$7,3,FALSE)</f>
        <v>3.4999999999999996E-3</v>
      </c>
      <c r="AJ919" s="255">
        <f>VLOOKUP($AH$3,TABLAS!$P$4:$R$7,2,FALSE)</f>
        <v>0</v>
      </c>
      <c r="AK919" s="280">
        <f t="shared" si="188"/>
        <v>-3.4999999999999996E-3</v>
      </c>
      <c r="AL919" s="44"/>
      <c r="AM919" s="44"/>
      <c r="AN919" s="281">
        <f t="shared" si="189"/>
        <v>0</v>
      </c>
      <c r="AO919" s="44"/>
      <c r="AP919" s="235">
        <f t="shared" si="190"/>
        <v>0</v>
      </c>
      <c r="AQ919" s="44"/>
      <c r="AR919" s="282">
        <f t="shared" si="191"/>
        <v>0</v>
      </c>
      <c r="AS919" s="283">
        <f t="shared" si="192"/>
        <v>0</v>
      </c>
      <c r="AT919" s="44"/>
      <c r="AU919" s="44"/>
      <c r="AV919" s="44"/>
      <c r="AW919" s="44"/>
      <c r="AX919" s="44"/>
      <c r="AY919" s="44"/>
      <c r="AZ919" s="44"/>
      <c r="BA919" s="44"/>
      <c r="BB919" s="44"/>
      <c r="BC919" s="44"/>
      <c r="BD919" s="44"/>
      <c r="BE919" s="44"/>
      <c r="BF919" s="44"/>
      <c r="BG919" s="44"/>
      <c r="BH919" s="44"/>
    </row>
    <row r="920" spans="1:60" ht="35.1" customHeight="1" thickBot="1" x14ac:dyDescent="0.45">
      <c r="A920" s="41">
        <f t="shared" si="193"/>
        <v>918</v>
      </c>
      <c r="B920" s="42">
        <f>Hoja2!B927</f>
        <v>0</v>
      </c>
      <c r="C920" s="14">
        <f>Hoja2!P927</f>
        <v>0</v>
      </c>
      <c r="D920" s="16">
        <f>Hoja2!C927</f>
        <v>0</v>
      </c>
      <c r="E920" s="15">
        <f>Hoja4!J927</f>
        <v>0</v>
      </c>
      <c r="F920" s="15">
        <f>Hoja4!N927</f>
        <v>0</v>
      </c>
      <c r="G920" s="15"/>
      <c r="H920" s="15">
        <f t="shared" si="182"/>
        <v>0</v>
      </c>
      <c r="I920" s="15">
        <f t="shared" si="183"/>
        <v>0</v>
      </c>
      <c r="J920" s="289" t="s">
        <v>209</v>
      </c>
      <c r="K920" s="44"/>
      <c r="L920" s="44"/>
      <c r="M920" s="44"/>
      <c r="N920" s="44"/>
      <c r="O920" s="44"/>
      <c r="P920" s="44"/>
      <c r="Q920" s="44"/>
      <c r="R920" s="44"/>
      <c r="S920" s="262">
        <f t="shared" si="184"/>
        <v>0</v>
      </c>
      <c r="T920" s="266" t="str">
        <f t="shared" si="185"/>
        <v>Economico</v>
      </c>
      <c r="U920">
        <f>VLOOKUP(T920,TABLAS!$J$4:$L$9,3,FALSE)</f>
        <v>1320</v>
      </c>
      <c r="V920">
        <f t="shared" si="194"/>
        <v>2026</v>
      </c>
      <c r="W920" t="str">
        <f>INICIO!$C$28</f>
        <v>2026</v>
      </c>
      <c r="X920" s="268">
        <f t="shared" si="186"/>
        <v>0</v>
      </c>
      <c r="Y920" s="269" t="str">
        <f>IF(X920&lt;TABLAS!$P$18,TABLAS!$Q$18,IF(X920&lt;TABLAS!$P$19,TABLAS!$Q$19,IF(X920&lt;TABLAS!$P$20,TABLAS!$Q$20,IF(X920&lt;TABLAS!$P$21,TABLAS!$Q$21,IF(X920&lt;TABLAS!$P$22,TABLAS!$Q$22,IF(X920&lt;TABLAS!$P$23,TABLAS!$Q$23,IF(X920&lt;TABLAS!$P$24,TABLAS!$Q$24,IF(X920&lt;TABLAS!$P$25,TABLAS!$Q$25,IF(X920&lt;TABLAS!$P$26,TABLAS!$Q$26,IF(X920&lt;TABLAS!$P$27,TABLAS!$Q$27,IF(X920&gt;=TABLAS!$O$28,TABLAS!$Q$28)))))))))))</f>
        <v>0 a 5</v>
      </c>
      <c r="Z920" s="262">
        <f>VLOOKUP(Y920,TABLAS!$J$18:$K$28,2,FALSE)</f>
        <v>1</v>
      </c>
      <c r="AA920" s="274" t="s">
        <v>262</v>
      </c>
      <c r="AB920" s="262">
        <f>VLOOKUP(AA920,TABLAS!$K$34:$L$39,2,FALSE)</f>
        <v>1</v>
      </c>
      <c r="AC920" s="262" t="str">
        <f>INICIO!$C$11</f>
        <v>ZONA 6</v>
      </c>
      <c r="AD920" s="263">
        <f>VLOOKUP(AC920,TABLAS!$V$18:$W$28,2,FALSE)</f>
        <v>1.1000000000000001</v>
      </c>
      <c r="AE920" s="44"/>
      <c r="AF920" s="44"/>
      <c r="AG920" s="279">
        <f t="shared" si="187"/>
        <v>0</v>
      </c>
      <c r="AH920" s="255">
        <f>IF($AG920&lt;TABLAS!$O$4,TABLAS!$P$4,IF($AG920&lt;TABLAS!$O$5,TABLAS!$P$5,IF($AG920&lt;TABLAS!$O$6,TABLAS!$P$6,IF($AG920&gt;TABLAS!$N$7,TABLAS!$P$7))))</f>
        <v>1</v>
      </c>
      <c r="AI920" s="255">
        <f>VLOOKUP($AH920,TABLAS!$P$4:$R$7,3,FALSE)</f>
        <v>3.4999999999999996E-3</v>
      </c>
      <c r="AJ920" s="255">
        <f>VLOOKUP($AH$3,TABLAS!$P$4:$R$7,2,FALSE)</f>
        <v>0</v>
      </c>
      <c r="AK920" s="280">
        <f t="shared" si="188"/>
        <v>-3.4999999999999996E-3</v>
      </c>
      <c r="AL920" s="44"/>
      <c r="AM920" s="44"/>
      <c r="AN920" s="281">
        <f t="shared" si="189"/>
        <v>0</v>
      </c>
      <c r="AO920" s="44"/>
      <c r="AP920" s="235">
        <f t="shared" si="190"/>
        <v>0</v>
      </c>
      <c r="AQ920" s="44"/>
      <c r="AR920" s="282">
        <f t="shared" si="191"/>
        <v>0</v>
      </c>
      <c r="AS920" s="283">
        <f t="shared" si="192"/>
        <v>0</v>
      </c>
      <c r="AT920" s="44"/>
      <c r="AU920" s="44"/>
      <c r="AV920" s="44"/>
      <c r="AW920" s="44"/>
      <c r="AX920" s="44"/>
      <c r="AY920" s="44"/>
      <c r="AZ920" s="44"/>
      <c r="BA920" s="44"/>
      <c r="BB920" s="44"/>
      <c r="BC920" s="44"/>
      <c r="BD920" s="44"/>
      <c r="BE920" s="44"/>
      <c r="BF920" s="44"/>
      <c r="BG920" s="44"/>
      <c r="BH920" s="44"/>
    </row>
    <row r="921" spans="1:60" ht="35.1" customHeight="1" thickBot="1" x14ac:dyDescent="0.45">
      <c r="A921" s="41">
        <f t="shared" si="193"/>
        <v>919</v>
      </c>
      <c r="B921" s="42">
        <f>Hoja2!B928</f>
        <v>0</v>
      </c>
      <c r="C921" s="14">
        <f>Hoja2!P928</f>
        <v>0</v>
      </c>
      <c r="D921" s="16">
        <f>Hoja2!C928</f>
        <v>0</v>
      </c>
      <c r="E921" s="15">
        <f>Hoja4!J928</f>
        <v>0</v>
      </c>
      <c r="F921" s="15">
        <f>Hoja4!N928</f>
        <v>0</v>
      </c>
      <c r="G921" s="15"/>
      <c r="H921" s="15">
        <f t="shared" si="182"/>
        <v>0</v>
      </c>
      <c r="I921" s="15">
        <f t="shared" si="183"/>
        <v>0</v>
      </c>
      <c r="J921" s="289" t="s">
        <v>209</v>
      </c>
      <c r="K921" s="44"/>
      <c r="L921" s="44"/>
      <c r="M921" s="44"/>
      <c r="N921" s="44"/>
      <c r="O921" s="44"/>
      <c r="P921" s="44"/>
      <c r="Q921" s="44"/>
      <c r="R921" s="44"/>
      <c r="S921" s="262">
        <f t="shared" si="184"/>
        <v>0</v>
      </c>
      <c r="T921" s="266" t="str">
        <f t="shared" si="185"/>
        <v>Economico</v>
      </c>
      <c r="U921">
        <f>VLOOKUP(T921,TABLAS!$J$4:$L$9,3,FALSE)</f>
        <v>1320</v>
      </c>
      <c r="V921">
        <f t="shared" si="194"/>
        <v>2026</v>
      </c>
      <c r="W921" t="str">
        <f>INICIO!$C$28</f>
        <v>2026</v>
      </c>
      <c r="X921" s="268">
        <f t="shared" si="186"/>
        <v>0</v>
      </c>
      <c r="Y921" s="269" t="str">
        <f>IF(X921&lt;TABLAS!$P$18,TABLAS!$Q$18,IF(X921&lt;TABLAS!$P$19,TABLAS!$Q$19,IF(X921&lt;TABLAS!$P$20,TABLAS!$Q$20,IF(X921&lt;TABLAS!$P$21,TABLAS!$Q$21,IF(X921&lt;TABLAS!$P$22,TABLAS!$Q$22,IF(X921&lt;TABLAS!$P$23,TABLAS!$Q$23,IF(X921&lt;TABLAS!$P$24,TABLAS!$Q$24,IF(X921&lt;TABLAS!$P$25,TABLAS!$Q$25,IF(X921&lt;TABLAS!$P$26,TABLAS!$Q$26,IF(X921&lt;TABLAS!$P$27,TABLAS!$Q$27,IF(X921&gt;=TABLAS!$O$28,TABLAS!$Q$28)))))))))))</f>
        <v>0 a 5</v>
      </c>
      <c r="Z921" s="262">
        <f>VLOOKUP(Y921,TABLAS!$J$18:$K$28,2,FALSE)</f>
        <v>1</v>
      </c>
      <c r="AA921" s="274" t="s">
        <v>262</v>
      </c>
      <c r="AB921" s="262">
        <f>VLOOKUP(AA921,TABLAS!$K$34:$L$39,2,FALSE)</f>
        <v>1</v>
      </c>
      <c r="AC921" s="262" t="str">
        <f>INICIO!$C$11</f>
        <v>ZONA 6</v>
      </c>
      <c r="AD921" s="263">
        <f>VLOOKUP(AC921,TABLAS!$V$18:$W$28,2,FALSE)</f>
        <v>1.1000000000000001</v>
      </c>
      <c r="AE921" s="44"/>
      <c r="AF921" s="44"/>
      <c r="AG921" s="279">
        <f t="shared" si="187"/>
        <v>0</v>
      </c>
      <c r="AH921" s="255">
        <f>IF($AG921&lt;TABLAS!$O$4,TABLAS!$P$4,IF($AG921&lt;TABLAS!$O$5,TABLAS!$P$5,IF($AG921&lt;TABLAS!$O$6,TABLAS!$P$6,IF($AG921&gt;TABLAS!$N$7,TABLAS!$P$7))))</f>
        <v>1</v>
      </c>
      <c r="AI921" s="255">
        <f>VLOOKUP($AH921,TABLAS!$P$4:$R$7,3,FALSE)</f>
        <v>3.4999999999999996E-3</v>
      </c>
      <c r="AJ921" s="255">
        <f>VLOOKUP($AH$3,TABLAS!$P$4:$R$7,2,FALSE)</f>
        <v>0</v>
      </c>
      <c r="AK921" s="280">
        <f t="shared" si="188"/>
        <v>-3.4999999999999996E-3</v>
      </c>
      <c r="AL921" s="44"/>
      <c r="AM921" s="44"/>
      <c r="AN921" s="281">
        <f t="shared" si="189"/>
        <v>0</v>
      </c>
      <c r="AO921" s="44"/>
      <c r="AP921" s="235">
        <f t="shared" si="190"/>
        <v>0</v>
      </c>
      <c r="AQ921" s="44"/>
      <c r="AR921" s="282">
        <f t="shared" si="191"/>
        <v>0</v>
      </c>
      <c r="AS921" s="283">
        <f t="shared" si="192"/>
        <v>0</v>
      </c>
      <c r="AT921" s="44"/>
      <c r="AU921" s="44"/>
      <c r="AV921" s="44"/>
      <c r="AW921" s="44"/>
      <c r="AX921" s="44"/>
      <c r="AY921" s="44"/>
      <c r="AZ921" s="44"/>
      <c r="BA921" s="44"/>
      <c r="BB921" s="44"/>
      <c r="BC921" s="44"/>
      <c r="BD921" s="44"/>
      <c r="BE921" s="44"/>
      <c r="BF921" s="44"/>
      <c r="BG921" s="44"/>
      <c r="BH921" s="44"/>
    </row>
    <row r="922" spans="1:60" ht="35.1" customHeight="1" thickBot="1" x14ac:dyDescent="0.45">
      <c r="A922" s="22">
        <f t="shared" si="193"/>
        <v>920</v>
      </c>
      <c r="B922" s="43">
        <f>Hoja2!B929</f>
        <v>0</v>
      </c>
      <c r="C922" s="38">
        <f>Hoja2!P929</f>
        <v>0</v>
      </c>
      <c r="D922" s="39">
        <f>Hoja2!C929</f>
        <v>0</v>
      </c>
      <c r="E922" s="40">
        <f>Hoja4!J929</f>
        <v>0</v>
      </c>
      <c r="F922" s="40">
        <f>Hoja4!N929</f>
        <v>0</v>
      </c>
      <c r="G922" s="40"/>
      <c r="H922" s="40">
        <f t="shared" si="182"/>
        <v>0</v>
      </c>
      <c r="I922" s="40">
        <f t="shared" si="183"/>
        <v>0</v>
      </c>
      <c r="J922" s="290" t="s">
        <v>209</v>
      </c>
      <c r="K922" s="44"/>
      <c r="L922" s="44"/>
      <c r="M922" s="44"/>
      <c r="N922" s="44"/>
      <c r="O922" s="44"/>
      <c r="P922" s="44"/>
      <c r="Q922" s="44"/>
      <c r="R922" s="44"/>
      <c r="S922" s="262">
        <f t="shared" si="184"/>
        <v>0</v>
      </c>
      <c r="T922" s="266" t="str">
        <f t="shared" si="185"/>
        <v>Economico</v>
      </c>
      <c r="U922">
        <f>VLOOKUP(T922,TABLAS!$J$4:$L$9,3,FALSE)</f>
        <v>1320</v>
      </c>
      <c r="V922">
        <f t="shared" si="194"/>
        <v>2026</v>
      </c>
      <c r="W922" t="str">
        <f>INICIO!$C$28</f>
        <v>2026</v>
      </c>
      <c r="X922" s="268">
        <f t="shared" si="186"/>
        <v>0</v>
      </c>
      <c r="Y922" s="269" t="str">
        <f>IF(X922&lt;TABLAS!$P$18,TABLAS!$Q$18,IF(X922&lt;TABLAS!$P$19,TABLAS!$Q$19,IF(X922&lt;TABLAS!$P$20,TABLAS!$Q$20,IF(X922&lt;TABLAS!$P$21,TABLAS!$Q$21,IF(X922&lt;TABLAS!$P$22,TABLAS!$Q$22,IF(X922&lt;TABLAS!$P$23,TABLAS!$Q$23,IF(X922&lt;TABLAS!$P$24,TABLAS!$Q$24,IF(X922&lt;TABLAS!$P$25,TABLAS!$Q$25,IF(X922&lt;TABLAS!$P$26,TABLAS!$Q$26,IF(X922&lt;TABLAS!$P$27,TABLAS!$Q$27,IF(X922&gt;=TABLAS!$O$28,TABLAS!$Q$28)))))))))))</f>
        <v>0 a 5</v>
      </c>
      <c r="Z922" s="262">
        <f>VLOOKUP(Y922,TABLAS!$J$18:$K$28,2,FALSE)</f>
        <v>1</v>
      </c>
      <c r="AA922" s="274" t="s">
        <v>262</v>
      </c>
      <c r="AB922" s="262">
        <f>VLOOKUP(AA922,TABLAS!$K$34:$L$39,2,FALSE)</f>
        <v>1</v>
      </c>
      <c r="AC922" s="262" t="str">
        <f>INICIO!$C$11</f>
        <v>ZONA 6</v>
      </c>
      <c r="AD922" s="263">
        <f>VLOOKUP(AC922,TABLAS!$V$18:$W$28,2,FALSE)</f>
        <v>1.1000000000000001</v>
      </c>
      <c r="AE922" s="44"/>
      <c r="AF922" s="44"/>
      <c r="AG922" s="279">
        <f t="shared" si="187"/>
        <v>0</v>
      </c>
      <c r="AH922" s="255">
        <f>IF($AG922&lt;TABLAS!$O$4,TABLAS!$P$4,IF($AG922&lt;TABLAS!$O$5,TABLAS!$P$5,IF($AG922&lt;TABLAS!$O$6,TABLAS!$P$6,IF($AG922&gt;TABLAS!$N$7,TABLAS!$P$7))))</f>
        <v>1</v>
      </c>
      <c r="AI922" s="255">
        <f>VLOOKUP($AH922,TABLAS!$P$4:$R$7,3,FALSE)</f>
        <v>3.4999999999999996E-3</v>
      </c>
      <c r="AJ922" s="255">
        <f>VLOOKUP($AH$3,TABLAS!$P$4:$R$7,2,FALSE)</f>
        <v>0</v>
      </c>
      <c r="AK922" s="280">
        <f t="shared" si="188"/>
        <v>-3.4999999999999996E-3</v>
      </c>
      <c r="AL922" s="44"/>
      <c r="AM922" s="44"/>
      <c r="AN922" s="281">
        <f t="shared" si="189"/>
        <v>0</v>
      </c>
      <c r="AO922" s="44"/>
      <c r="AP922" s="235">
        <f t="shared" si="190"/>
        <v>0</v>
      </c>
      <c r="AQ922" s="44"/>
      <c r="AR922" s="282">
        <f t="shared" si="191"/>
        <v>0</v>
      </c>
      <c r="AS922" s="283">
        <f t="shared" si="192"/>
        <v>0</v>
      </c>
      <c r="AT922" s="44"/>
      <c r="AU922" s="44"/>
      <c r="AV922" s="44"/>
      <c r="AW922" s="44"/>
      <c r="AX922" s="44"/>
      <c r="AY922" s="44"/>
      <c r="AZ922" s="44"/>
      <c r="BA922" s="44"/>
      <c r="BB922" s="44"/>
      <c r="BC922" s="44"/>
      <c r="BD922" s="44"/>
      <c r="BE922" s="44"/>
      <c r="BF922" s="44"/>
      <c r="BG922" s="44"/>
      <c r="BH922" s="44"/>
    </row>
    <row r="923" spans="1:60" ht="35.1" customHeight="1" thickBot="1" x14ac:dyDescent="0.45">
      <c r="A923" s="41">
        <f t="shared" si="193"/>
        <v>921</v>
      </c>
      <c r="B923" s="42">
        <f>Hoja2!B930</f>
        <v>0</v>
      </c>
      <c r="C923" s="14">
        <f>Hoja2!P930</f>
        <v>0</v>
      </c>
      <c r="D923" s="16">
        <f>Hoja2!C930</f>
        <v>0</v>
      </c>
      <c r="E923" s="15">
        <f>Hoja4!J930</f>
        <v>0</v>
      </c>
      <c r="F923" s="15">
        <f>Hoja4!N930</f>
        <v>0</v>
      </c>
      <c r="G923" s="15"/>
      <c r="H923" s="15">
        <f t="shared" si="182"/>
        <v>0</v>
      </c>
      <c r="I923" s="15">
        <f t="shared" si="183"/>
        <v>0</v>
      </c>
      <c r="J923" s="289" t="s">
        <v>209</v>
      </c>
      <c r="K923" s="44"/>
      <c r="L923" s="44"/>
      <c r="M923" s="44"/>
      <c r="N923" s="44"/>
      <c r="O923" s="44"/>
      <c r="P923" s="44"/>
      <c r="Q923" s="44"/>
      <c r="R923" s="44"/>
      <c r="S923" s="262">
        <f t="shared" si="184"/>
        <v>0</v>
      </c>
      <c r="T923" s="266" t="str">
        <f t="shared" si="185"/>
        <v>Economico</v>
      </c>
      <c r="U923">
        <f>VLOOKUP(T923,TABLAS!$J$4:$L$9,3,FALSE)</f>
        <v>1320</v>
      </c>
      <c r="V923">
        <f t="shared" si="194"/>
        <v>2026</v>
      </c>
      <c r="W923" t="str">
        <f>INICIO!$C$28</f>
        <v>2026</v>
      </c>
      <c r="X923" s="268">
        <f t="shared" si="186"/>
        <v>0</v>
      </c>
      <c r="Y923" s="269" t="str">
        <f>IF(X923&lt;TABLAS!$P$18,TABLAS!$Q$18,IF(X923&lt;TABLAS!$P$19,TABLAS!$Q$19,IF(X923&lt;TABLAS!$P$20,TABLAS!$Q$20,IF(X923&lt;TABLAS!$P$21,TABLAS!$Q$21,IF(X923&lt;TABLAS!$P$22,TABLAS!$Q$22,IF(X923&lt;TABLAS!$P$23,TABLAS!$Q$23,IF(X923&lt;TABLAS!$P$24,TABLAS!$Q$24,IF(X923&lt;TABLAS!$P$25,TABLAS!$Q$25,IF(X923&lt;TABLAS!$P$26,TABLAS!$Q$26,IF(X923&lt;TABLAS!$P$27,TABLAS!$Q$27,IF(X923&gt;=TABLAS!$O$28,TABLAS!$Q$28)))))))))))</f>
        <v>0 a 5</v>
      </c>
      <c r="Z923" s="262">
        <f>VLOOKUP(Y923,TABLAS!$J$18:$K$28,2,FALSE)</f>
        <v>1</v>
      </c>
      <c r="AA923" s="274" t="s">
        <v>262</v>
      </c>
      <c r="AB923" s="262">
        <f>VLOOKUP(AA923,TABLAS!$K$34:$L$39,2,FALSE)</f>
        <v>1</v>
      </c>
      <c r="AC923" s="262" t="str">
        <f>INICIO!$C$11</f>
        <v>ZONA 6</v>
      </c>
      <c r="AD923" s="263">
        <f>VLOOKUP(AC923,TABLAS!$V$18:$W$28,2,FALSE)</f>
        <v>1.1000000000000001</v>
      </c>
      <c r="AE923" s="44"/>
      <c r="AF923" s="44"/>
      <c r="AG923" s="279">
        <f t="shared" si="187"/>
        <v>0</v>
      </c>
      <c r="AH923" s="255">
        <f>IF($AG923&lt;TABLAS!$O$4,TABLAS!$P$4,IF($AG923&lt;TABLAS!$O$5,TABLAS!$P$5,IF($AG923&lt;TABLAS!$O$6,TABLAS!$P$6,IF($AG923&gt;TABLAS!$N$7,TABLAS!$P$7))))</f>
        <v>1</v>
      </c>
      <c r="AI923" s="255">
        <f>VLOOKUP($AH923,TABLAS!$P$4:$R$7,3,FALSE)</f>
        <v>3.4999999999999996E-3</v>
      </c>
      <c r="AJ923" s="255">
        <f>VLOOKUP($AH$3,TABLAS!$P$4:$R$7,2,FALSE)</f>
        <v>0</v>
      </c>
      <c r="AK923" s="280">
        <f t="shared" si="188"/>
        <v>-3.4999999999999996E-3</v>
      </c>
      <c r="AL923" s="44"/>
      <c r="AM923" s="44"/>
      <c r="AN923" s="281">
        <f t="shared" si="189"/>
        <v>0</v>
      </c>
      <c r="AO923" s="44"/>
      <c r="AP923" s="235">
        <f t="shared" si="190"/>
        <v>0</v>
      </c>
      <c r="AQ923" s="44"/>
      <c r="AR923" s="282">
        <f t="shared" si="191"/>
        <v>0</v>
      </c>
      <c r="AS923" s="283">
        <f t="shared" si="192"/>
        <v>0</v>
      </c>
      <c r="AT923" s="44"/>
      <c r="AU923" s="44"/>
      <c r="AV923" s="44"/>
      <c r="AW923" s="44"/>
      <c r="AX923" s="44"/>
      <c r="AY923" s="44"/>
      <c r="AZ923" s="44"/>
      <c r="BA923" s="44"/>
      <c r="BB923" s="44"/>
      <c r="BC923" s="44"/>
      <c r="BD923" s="44"/>
      <c r="BE923" s="44"/>
      <c r="BF923" s="44"/>
      <c r="BG923" s="44"/>
      <c r="BH923" s="44"/>
    </row>
    <row r="924" spans="1:60" ht="35.1" customHeight="1" thickBot="1" x14ac:dyDescent="0.45">
      <c r="A924" s="41">
        <f t="shared" si="193"/>
        <v>922</v>
      </c>
      <c r="B924" s="42">
        <f>Hoja2!B931</f>
        <v>0</v>
      </c>
      <c r="C924" s="14">
        <f>Hoja2!P931</f>
        <v>0</v>
      </c>
      <c r="D924" s="16">
        <f>Hoja2!C931</f>
        <v>0</v>
      </c>
      <c r="E924" s="15">
        <f>Hoja4!J931</f>
        <v>0</v>
      </c>
      <c r="F924" s="15">
        <f>Hoja4!N931</f>
        <v>0</v>
      </c>
      <c r="G924" s="15"/>
      <c r="H924" s="15">
        <f t="shared" si="182"/>
        <v>0</v>
      </c>
      <c r="I924" s="15">
        <f t="shared" si="183"/>
        <v>0</v>
      </c>
      <c r="J924" s="289" t="s">
        <v>209</v>
      </c>
      <c r="K924" s="44"/>
      <c r="L924" s="44"/>
      <c r="M924" s="44"/>
      <c r="N924" s="44"/>
      <c r="O924" s="44"/>
      <c r="P924" s="44"/>
      <c r="Q924" s="44"/>
      <c r="R924" s="44"/>
      <c r="S924" s="262">
        <f t="shared" si="184"/>
        <v>0</v>
      </c>
      <c r="T924" s="266" t="str">
        <f t="shared" si="185"/>
        <v>Economico</v>
      </c>
      <c r="U924">
        <f>VLOOKUP(T924,TABLAS!$J$4:$L$9,3,FALSE)</f>
        <v>1320</v>
      </c>
      <c r="V924">
        <f t="shared" si="194"/>
        <v>2026</v>
      </c>
      <c r="W924" t="str">
        <f>INICIO!$C$28</f>
        <v>2026</v>
      </c>
      <c r="X924" s="268">
        <f t="shared" si="186"/>
        <v>0</v>
      </c>
      <c r="Y924" s="269" t="str">
        <f>IF(X924&lt;TABLAS!$P$18,TABLAS!$Q$18,IF(X924&lt;TABLAS!$P$19,TABLAS!$Q$19,IF(X924&lt;TABLAS!$P$20,TABLAS!$Q$20,IF(X924&lt;TABLAS!$P$21,TABLAS!$Q$21,IF(X924&lt;TABLAS!$P$22,TABLAS!$Q$22,IF(X924&lt;TABLAS!$P$23,TABLAS!$Q$23,IF(X924&lt;TABLAS!$P$24,TABLAS!$Q$24,IF(X924&lt;TABLAS!$P$25,TABLAS!$Q$25,IF(X924&lt;TABLAS!$P$26,TABLAS!$Q$26,IF(X924&lt;TABLAS!$P$27,TABLAS!$Q$27,IF(X924&gt;=TABLAS!$O$28,TABLAS!$Q$28)))))))))))</f>
        <v>0 a 5</v>
      </c>
      <c r="Z924" s="262">
        <f>VLOOKUP(Y924,TABLAS!$J$18:$K$28,2,FALSE)</f>
        <v>1</v>
      </c>
      <c r="AA924" s="274" t="s">
        <v>262</v>
      </c>
      <c r="AB924" s="262">
        <f>VLOOKUP(AA924,TABLAS!$K$34:$L$39,2,FALSE)</f>
        <v>1</v>
      </c>
      <c r="AC924" s="262" t="str">
        <f>INICIO!$C$11</f>
        <v>ZONA 6</v>
      </c>
      <c r="AD924" s="263">
        <f>VLOOKUP(AC924,TABLAS!$V$18:$W$28,2,FALSE)</f>
        <v>1.1000000000000001</v>
      </c>
      <c r="AE924" s="44"/>
      <c r="AF924" s="44"/>
      <c r="AG924" s="279">
        <f t="shared" si="187"/>
        <v>0</v>
      </c>
      <c r="AH924" s="255">
        <f>IF($AG924&lt;TABLAS!$O$4,TABLAS!$P$4,IF($AG924&lt;TABLAS!$O$5,TABLAS!$P$5,IF($AG924&lt;TABLAS!$O$6,TABLAS!$P$6,IF($AG924&gt;TABLAS!$N$7,TABLAS!$P$7))))</f>
        <v>1</v>
      </c>
      <c r="AI924" s="255">
        <f>VLOOKUP($AH924,TABLAS!$P$4:$R$7,3,FALSE)</f>
        <v>3.4999999999999996E-3</v>
      </c>
      <c r="AJ924" s="255">
        <f>VLOOKUP($AH$3,TABLAS!$P$4:$R$7,2,FALSE)</f>
        <v>0</v>
      </c>
      <c r="AK924" s="280">
        <f t="shared" si="188"/>
        <v>-3.4999999999999996E-3</v>
      </c>
      <c r="AL924" s="44"/>
      <c r="AM924" s="44"/>
      <c r="AN924" s="281">
        <f t="shared" si="189"/>
        <v>0</v>
      </c>
      <c r="AO924" s="44"/>
      <c r="AP924" s="235">
        <f t="shared" si="190"/>
        <v>0</v>
      </c>
      <c r="AQ924" s="44"/>
      <c r="AR924" s="282">
        <f t="shared" si="191"/>
        <v>0</v>
      </c>
      <c r="AS924" s="283">
        <f t="shared" si="192"/>
        <v>0</v>
      </c>
      <c r="AT924" s="44"/>
      <c r="AU924" s="44"/>
      <c r="AV924" s="44"/>
      <c r="AW924" s="44"/>
      <c r="AX924" s="44"/>
      <c r="AY924" s="44"/>
      <c r="AZ924" s="44"/>
      <c r="BA924" s="44"/>
      <c r="BB924" s="44"/>
      <c r="BC924" s="44"/>
      <c r="BD924" s="44"/>
      <c r="BE924" s="44"/>
      <c r="BF924" s="44"/>
      <c r="BG924" s="44"/>
      <c r="BH924" s="44"/>
    </row>
    <row r="925" spans="1:60" ht="35.1" customHeight="1" thickBot="1" x14ac:dyDescent="0.45">
      <c r="A925" s="41">
        <f t="shared" si="193"/>
        <v>923</v>
      </c>
      <c r="B925" s="42">
        <f>Hoja2!B932</f>
        <v>0</v>
      </c>
      <c r="C925" s="14">
        <f>Hoja2!P932</f>
        <v>0</v>
      </c>
      <c r="D925" s="16">
        <f>Hoja2!C932</f>
        <v>0</v>
      </c>
      <c r="E925" s="15">
        <f>Hoja4!J932</f>
        <v>0</v>
      </c>
      <c r="F925" s="15">
        <f>Hoja4!N932</f>
        <v>0</v>
      </c>
      <c r="G925" s="15"/>
      <c r="H925" s="15">
        <f t="shared" si="182"/>
        <v>0</v>
      </c>
      <c r="I925" s="15">
        <f t="shared" si="183"/>
        <v>0</v>
      </c>
      <c r="J925" s="289" t="s">
        <v>209</v>
      </c>
      <c r="K925" s="44"/>
      <c r="L925" s="44"/>
      <c r="M925" s="44"/>
      <c r="N925" s="44"/>
      <c r="O925" s="44"/>
      <c r="P925" s="44"/>
      <c r="Q925" s="44"/>
      <c r="R925" s="44"/>
      <c r="S925" s="262">
        <f t="shared" si="184"/>
        <v>0</v>
      </c>
      <c r="T925" s="266" t="str">
        <f t="shared" si="185"/>
        <v>Economico</v>
      </c>
      <c r="U925">
        <f>VLOOKUP(T925,TABLAS!$J$4:$L$9,3,FALSE)</f>
        <v>1320</v>
      </c>
      <c r="V925">
        <f t="shared" si="194"/>
        <v>2026</v>
      </c>
      <c r="W925" t="str">
        <f>INICIO!$C$28</f>
        <v>2026</v>
      </c>
      <c r="X925" s="268">
        <f t="shared" si="186"/>
        <v>0</v>
      </c>
      <c r="Y925" s="269" t="str">
        <f>IF(X925&lt;TABLAS!$P$18,TABLAS!$Q$18,IF(X925&lt;TABLAS!$P$19,TABLAS!$Q$19,IF(X925&lt;TABLAS!$P$20,TABLAS!$Q$20,IF(X925&lt;TABLAS!$P$21,TABLAS!$Q$21,IF(X925&lt;TABLAS!$P$22,TABLAS!$Q$22,IF(X925&lt;TABLAS!$P$23,TABLAS!$Q$23,IF(X925&lt;TABLAS!$P$24,TABLAS!$Q$24,IF(X925&lt;TABLAS!$P$25,TABLAS!$Q$25,IF(X925&lt;TABLAS!$P$26,TABLAS!$Q$26,IF(X925&lt;TABLAS!$P$27,TABLAS!$Q$27,IF(X925&gt;=TABLAS!$O$28,TABLAS!$Q$28)))))))))))</f>
        <v>0 a 5</v>
      </c>
      <c r="Z925" s="262">
        <f>VLOOKUP(Y925,TABLAS!$J$18:$K$28,2,FALSE)</f>
        <v>1</v>
      </c>
      <c r="AA925" s="274" t="s">
        <v>262</v>
      </c>
      <c r="AB925" s="262">
        <f>VLOOKUP(AA925,TABLAS!$K$34:$L$39,2,FALSE)</f>
        <v>1</v>
      </c>
      <c r="AC925" s="262" t="str">
        <f>INICIO!$C$11</f>
        <v>ZONA 6</v>
      </c>
      <c r="AD925" s="263">
        <f>VLOOKUP(AC925,TABLAS!$V$18:$W$28,2,FALSE)</f>
        <v>1.1000000000000001</v>
      </c>
      <c r="AE925" s="44"/>
      <c r="AF925" s="44"/>
      <c r="AG925" s="279">
        <f t="shared" si="187"/>
        <v>0</v>
      </c>
      <c r="AH925" s="255">
        <f>IF($AG925&lt;TABLAS!$O$4,TABLAS!$P$4,IF($AG925&lt;TABLAS!$O$5,TABLAS!$P$5,IF($AG925&lt;TABLAS!$O$6,TABLAS!$P$6,IF($AG925&gt;TABLAS!$N$7,TABLAS!$P$7))))</f>
        <v>1</v>
      </c>
      <c r="AI925" s="255">
        <f>VLOOKUP($AH925,TABLAS!$P$4:$R$7,3,FALSE)</f>
        <v>3.4999999999999996E-3</v>
      </c>
      <c r="AJ925" s="255">
        <f>VLOOKUP($AH$3,TABLAS!$P$4:$R$7,2,FALSE)</f>
        <v>0</v>
      </c>
      <c r="AK925" s="280">
        <f t="shared" si="188"/>
        <v>-3.4999999999999996E-3</v>
      </c>
      <c r="AL925" s="44"/>
      <c r="AM925" s="44"/>
      <c r="AN925" s="281">
        <f t="shared" si="189"/>
        <v>0</v>
      </c>
      <c r="AO925" s="44"/>
      <c r="AP925" s="235">
        <f t="shared" si="190"/>
        <v>0</v>
      </c>
      <c r="AQ925" s="44"/>
      <c r="AR925" s="282">
        <f t="shared" si="191"/>
        <v>0</v>
      </c>
      <c r="AS925" s="283">
        <f t="shared" si="192"/>
        <v>0</v>
      </c>
      <c r="AT925" s="44"/>
      <c r="AU925" s="44"/>
      <c r="AV925" s="44"/>
      <c r="AW925" s="44"/>
      <c r="AX925" s="44"/>
      <c r="AY925" s="44"/>
      <c r="AZ925" s="44"/>
      <c r="BA925" s="44"/>
      <c r="BB925" s="44"/>
      <c r="BC925" s="44"/>
      <c r="BD925" s="44"/>
      <c r="BE925" s="44"/>
      <c r="BF925" s="44"/>
      <c r="BG925" s="44"/>
      <c r="BH925" s="44"/>
    </row>
    <row r="926" spans="1:60" ht="35.1" customHeight="1" thickBot="1" x14ac:dyDescent="0.45">
      <c r="A926" s="41">
        <f t="shared" si="193"/>
        <v>924</v>
      </c>
      <c r="B926" s="42">
        <f>Hoja2!B933</f>
        <v>0</v>
      </c>
      <c r="C926" s="14">
        <f>Hoja2!P933</f>
        <v>0</v>
      </c>
      <c r="D926" s="16">
        <f>Hoja2!C933</f>
        <v>0</v>
      </c>
      <c r="E926" s="15">
        <f>Hoja4!J933</f>
        <v>0</v>
      </c>
      <c r="F926" s="15">
        <f>Hoja4!N933</f>
        <v>0</v>
      </c>
      <c r="G926" s="15"/>
      <c r="H926" s="15">
        <f t="shared" si="182"/>
        <v>0</v>
      </c>
      <c r="I926" s="15">
        <f t="shared" si="183"/>
        <v>0</v>
      </c>
      <c r="J926" s="289" t="s">
        <v>209</v>
      </c>
      <c r="K926" s="44"/>
      <c r="L926" s="44"/>
      <c r="M926" s="44"/>
      <c r="N926" s="44"/>
      <c r="O926" s="44"/>
      <c r="P926" s="44"/>
      <c r="Q926" s="44"/>
      <c r="R926" s="44"/>
      <c r="S926" s="262">
        <f t="shared" si="184"/>
        <v>0</v>
      </c>
      <c r="T926" s="266" t="str">
        <f t="shared" si="185"/>
        <v>Economico</v>
      </c>
      <c r="U926">
        <f>VLOOKUP(T926,TABLAS!$J$4:$L$9,3,FALSE)</f>
        <v>1320</v>
      </c>
      <c r="V926">
        <f t="shared" si="194"/>
        <v>2026</v>
      </c>
      <c r="W926" t="str">
        <f>INICIO!$C$28</f>
        <v>2026</v>
      </c>
      <c r="X926" s="268">
        <f t="shared" si="186"/>
        <v>0</v>
      </c>
      <c r="Y926" s="269" t="str">
        <f>IF(X926&lt;TABLAS!$P$18,TABLAS!$Q$18,IF(X926&lt;TABLAS!$P$19,TABLAS!$Q$19,IF(X926&lt;TABLAS!$P$20,TABLAS!$Q$20,IF(X926&lt;TABLAS!$P$21,TABLAS!$Q$21,IF(X926&lt;TABLAS!$P$22,TABLAS!$Q$22,IF(X926&lt;TABLAS!$P$23,TABLAS!$Q$23,IF(X926&lt;TABLAS!$P$24,TABLAS!$Q$24,IF(X926&lt;TABLAS!$P$25,TABLAS!$Q$25,IF(X926&lt;TABLAS!$P$26,TABLAS!$Q$26,IF(X926&lt;TABLAS!$P$27,TABLAS!$Q$27,IF(X926&gt;=TABLAS!$O$28,TABLAS!$Q$28)))))))))))</f>
        <v>0 a 5</v>
      </c>
      <c r="Z926" s="262">
        <f>VLOOKUP(Y926,TABLAS!$J$18:$K$28,2,FALSE)</f>
        <v>1</v>
      </c>
      <c r="AA926" s="274" t="s">
        <v>262</v>
      </c>
      <c r="AB926" s="262">
        <f>VLOOKUP(AA926,TABLAS!$K$34:$L$39,2,FALSE)</f>
        <v>1</v>
      </c>
      <c r="AC926" s="262" t="str">
        <f>INICIO!$C$11</f>
        <v>ZONA 6</v>
      </c>
      <c r="AD926" s="263">
        <f>VLOOKUP(AC926,TABLAS!$V$18:$W$28,2,FALSE)</f>
        <v>1.1000000000000001</v>
      </c>
      <c r="AE926" s="44"/>
      <c r="AF926" s="44"/>
      <c r="AG926" s="279">
        <f t="shared" si="187"/>
        <v>0</v>
      </c>
      <c r="AH926" s="255">
        <f>IF($AG926&lt;TABLAS!$O$4,TABLAS!$P$4,IF($AG926&lt;TABLAS!$O$5,TABLAS!$P$5,IF($AG926&lt;TABLAS!$O$6,TABLAS!$P$6,IF($AG926&gt;TABLAS!$N$7,TABLAS!$P$7))))</f>
        <v>1</v>
      </c>
      <c r="AI926" s="255">
        <f>VLOOKUP($AH926,TABLAS!$P$4:$R$7,3,FALSE)</f>
        <v>3.4999999999999996E-3</v>
      </c>
      <c r="AJ926" s="255">
        <f>VLOOKUP($AH$3,TABLAS!$P$4:$R$7,2,FALSE)</f>
        <v>0</v>
      </c>
      <c r="AK926" s="280">
        <f t="shared" si="188"/>
        <v>-3.4999999999999996E-3</v>
      </c>
      <c r="AL926" s="44"/>
      <c r="AM926" s="44"/>
      <c r="AN926" s="281">
        <f t="shared" si="189"/>
        <v>0</v>
      </c>
      <c r="AO926" s="44"/>
      <c r="AP926" s="235">
        <f t="shared" si="190"/>
        <v>0</v>
      </c>
      <c r="AQ926" s="44"/>
      <c r="AR926" s="282">
        <f t="shared" si="191"/>
        <v>0</v>
      </c>
      <c r="AS926" s="283">
        <f t="shared" si="192"/>
        <v>0</v>
      </c>
      <c r="AT926" s="44"/>
      <c r="AU926" s="44"/>
      <c r="AV926" s="44"/>
      <c r="AW926" s="44"/>
      <c r="AX926" s="44"/>
      <c r="AY926" s="44"/>
      <c r="AZ926" s="44"/>
      <c r="BA926" s="44"/>
      <c r="BB926" s="44"/>
      <c r="BC926" s="44"/>
      <c r="BD926" s="44"/>
      <c r="BE926" s="44"/>
      <c r="BF926" s="44"/>
      <c r="BG926" s="44"/>
      <c r="BH926" s="44"/>
    </row>
    <row r="927" spans="1:60" ht="35.1" customHeight="1" thickBot="1" x14ac:dyDescent="0.45">
      <c r="A927" s="22">
        <f t="shared" si="193"/>
        <v>925</v>
      </c>
      <c r="B927" s="43">
        <f>Hoja2!B934</f>
        <v>0</v>
      </c>
      <c r="C927" s="38">
        <f>Hoja2!P934</f>
        <v>0</v>
      </c>
      <c r="D927" s="39">
        <f>Hoja2!C934</f>
        <v>0</v>
      </c>
      <c r="E927" s="40">
        <f>Hoja4!J934</f>
        <v>0</v>
      </c>
      <c r="F927" s="40">
        <f>Hoja4!N934</f>
        <v>0</v>
      </c>
      <c r="G927" s="40"/>
      <c r="H927" s="40">
        <f t="shared" si="182"/>
        <v>0</v>
      </c>
      <c r="I927" s="40">
        <f t="shared" si="183"/>
        <v>0</v>
      </c>
      <c r="J927" s="290" t="s">
        <v>209</v>
      </c>
      <c r="K927" s="44"/>
      <c r="L927" s="44"/>
      <c r="M927" s="44"/>
      <c r="N927" s="44"/>
      <c r="O927" s="44"/>
      <c r="P927" s="44"/>
      <c r="Q927" s="44"/>
      <c r="R927" s="44"/>
      <c r="S927" s="262">
        <f t="shared" si="184"/>
        <v>0</v>
      </c>
      <c r="T927" s="266" t="str">
        <f t="shared" si="185"/>
        <v>Economico</v>
      </c>
      <c r="U927">
        <f>VLOOKUP(T927,TABLAS!$J$4:$L$9,3,FALSE)</f>
        <v>1320</v>
      </c>
      <c r="V927">
        <f t="shared" si="194"/>
        <v>2026</v>
      </c>
      <c r="W927" t="str">
        <f>INICIO!$C$28</f>
        <v>2026</v>
      </c>
      <c r="X927" s="268">
        <f t="shared" si="186"/>
        <v>0</v>
      </c>
      <c r="Y927" s="269" t="str">
        <f>IF(X927&lt;TABLAS!$P$18,TABLAS!$Q$18,IF(X927&lt;TABLAS!$P$19,TABLAS!$Q$19,IF(X927&lt;TABLAS!$P$20,TABLAS!$Q$20,IF(X927&lt;TABLAS!$P$21,TABLAS!$Q$21,IF(X927&lt;TABLAS!$P$22,TABLAS!$Q$22,IF(X927&lt;TABLAS!$P$23,TABLAS!$Q$23,IF(X927&lt;TABLAS!$P$24,TABLAS!$Q$24,IF(X927&lt;TABLAS!$P$25,TABLAS!$Q$25,IF(X927&lt;TABLAS!$P$26,TABLAS!$Q$26,IF(X927&lt;TABLAS!$P$27,TABLAS!$Q$27,IF(X927&gt;=TABLAS!$O$28,TABLAS!$Q$28)))))))))))</f>
        <v>0 a 5</v>
      </c>
      <c r="Z927" s="262">
        <f>VLOOKUP(Y927,TABLAS!$J$18:$K$28,2,FALSE)</f>
        <v>1</v>
      </c>
      <c r="AA927" s="274" t="s">
        <v>262</v>
      </c>
      <c r="AB927" s="262">
        <f>VLOOKUP(AA927,TABLAS!$K$34:$L$39,2,FALSE)</f>
        <v>1</v>
      </c>
      <c r="AC927" s="262" t="str">
        <f>INICIO!$C$11</f>
        <v>ZONA 6</v>
      </c>
      <c r="AD927" s="263">
        <f>VLOOKUP(AC927,TABLAS!$V$18:$W$28,2,FALSE)</f>
        <v>1.1000000000000001</v>
      </c>
      <c r="AE927" s="44"/>
      <c r="AF927" s="44"/>
      <c r="AG927" s="279">
        <f t="shared" si="187"/>
        <v>0</v>
      </c>
      <c r="AH927" s="255">
        <f>IF($AG927&lt;TABLAS!$O$4,TABLAS!$P$4,IF($AG927&lt;TABLAS!$O$5,TABLAS!$P$5,IF($AG927&lt;TABLAS!$O$6,TABLAS!$P$6,IF($AG927&gt;TABLAS!$N$7,TABLAS!$P$7))))</f>
        <v>1</v>
      </c>
      <c r="AI927" s="255">
        <f>VLOOKUP($AH927,TABLAS!$P$4:$R$7,3,FALSE)</f>
        <v>3.4999999999999996E-3</v>
      </c>
      <c r="AJ927" s="255">
        <f>VLOOKUP($AH$3,TABLAS!$P$4:$R$7,2,FALSE)</f>
        <v>0</v>
      </c>
      <c r="AK927" s="280">
        <f t="shared" si="188"/>
        <v>-3.4999999999999996E-3</v>
      </c>
      <c r="AL927" s="44"/>
      <c r="AM927" s="44"/>
      <c r="AN927" s="281">
        <f t="shared" si="189"/>
        <v>0</v>
      </c>
      <c r="AO927" s="44"/>
      <c r="AP927" s="235">
        <f t="shared" si="190"/>
        <v>0</v>
      </c>
      <c r="AQ927" s="44"/>
      <c r="AR927" s="282">
        <f t="shared" si="191"/>
        <v>0</v>
      </c>
      <c r="AS927" s="283">
        <f t="shared" si="192"/>
        <v>0</v>
      </c>
      <c r="AT927" s="44"/>
      <c r="AU927" s="44"/>
      <c r="AV927" s="44"/>
      <c r="AW927" s="44"/>
      <c r="AX927" s="44"/>
      <c r="AY927" s="44"/>
      <c r="AZ927" s="44"/>
      <c r="BA927" s="44"/>
      <c r="BB927" s="44"/>
      <c r="BC927" s="44"/>
      <c r="BD927" s="44"/>
      <c r="BE927" s="44"/>
      <c r="BF927" s="44"/>
      <c r="BG927" s="44"/>
      <c r="BH927" s="44"/>
    </row>
    <row r="928" spans="1:60" ht="35.1" customHeight="1" thickBot="1" x14ac:dyDescent="0.45">
      <c r="A928" s="41">
        <f t="shared" si="193"/>
        <v>926</v>
      </c>
      <c r="B928" s="42">
        <f>Hoja2!B935</f>
        <v>0</v>
      </c>
      <c r="C928" s="14">
        <f>Hoja2!P935</f>
        <v>0</v>
      </c>
      <c r="D928" s="16">
        <f>Hoja2!C935</f>
        <v>0</v>
      </c>
      <c r="E928" s="15">
        <f>Hoja4!J935</f>
        <v>0</v>
      </c>
      <c r="F928" s="15">
        <f>Hoja4!N935</f>
        <v>0</v>
      </c>
      <c r="G928" s="15"/>
      <c r="H928" s="15">
        <f t="shared" si="182"/>
        <v>0</v>
      </c>
      <c r="I928" s="15">
        <f t="shared" si="183"/>
        <v>0</v>
      </c>
      <c r="J928" s="289" t="s">
        <v>209</v>
      </c>
      <c r="K928" s="44"/>
      <c r="L928" s="44"/>
      <c r="M928" s="44"/>
      <c r="N928" s="44"/>
      <c r="O928" s="44"/>
      <c r="P928" s="44"/>
      <c r="Q928" s="44"/>
      <c r="R928" s="44"/>
      <c r="S928" s="262">
        <f t="shared" si="184"/>
        <v>0</v>
      </c>
      <c r="T928" s="266" t="str">
        <f t="shared" si="185"/>
        <v>Economico</v>
      </c>
      <c r="U928">
        <f>VLOOKUP(T928,TABLAS!$J$4:$L$9,3,FALSE)</f>
        <v>1320</v>
      </c>
      <c r="V928">
        <f t="shared" si="194"/>
        <v>2026</v>
      </c>
      <c r="W928" t="str">
        <f>INICIO!$C$28</f>
        <v>2026</v>
      </c>
      <c r="X928" s="268">
        <f t="shared" si="186"/>
        <v>0</v>
      </c>
      <c r="Y928" s="269" t="str">
        <f>IF(X928&lt;TABLAS!$P$18,TABLAS!$Q$18,IF(X928&lt;TABLAS!$P$19,TABLAS!$Q$19,IF(X928&lt;TABLAS!$P$20,TABLAS!$Q$20,IF(X928&lt;TABLAS!$P$21,TABLAS!$Q$21,IF(X928&lt;TABLAS!$P$22,TABLAS!$Q$22,IF(X928&lt;TABLAS!$P$23,TABLAS!$Q$23,IF(X928&lt;TABLAS!$P$24,TABLAS!$Q$24,IF(X928&lt;TABLAS!$P$25,TABLAS!$Q$25,IF(X928&lt;TABLAS!$P$26,TABLAS!$Q$26,IF(X928&lt;TABLAS!$P$27,TABLAS!$Q$27,IF(X928&gt;=TABLAS!$O$28,TABLAS!$Q$28)))))))))))</f>
        <v>0 a 5</v>
      </c>
      <c r="Z928" s="262">
        <f>VLOOKUP(Y928,TABLAS!$J$18:$K$28,2,FALSE)</f>
        <v>1</v>
      </c>
      <c r="AA928" s="274" t="s">
        <v>262</v>
      </c>
      <c r="AB928" s="262">
        <f>VLOOKUP(AA928,TABLAS!$K$34:$L$39,2,FALSE)</f>
        <v>1</v>
      </c>
      <c r="AC928" s="262" t="str">
        <f>INICIO!$C$11</f>
        <v>ZONA 6</v>
      </c>
      <c r="AD928" s="263">
        <f>VLOOKUP(AC928,TABLAS!$V$18:$W$28,2,FALSE)</f>
        <v>1.1000000000000001</v>
      </c>
      <c r="AE928" s="44"/>
      <c r="AF928" s="44"/>
      <c r="AG928" s="279">
        <f t="shared" si="187"/>
        <v>0</v>
      </c>
      <c r="AH928" s="255">
        <f>IF($AG928&lt;TABLAS!$O$4,TABLAS!$P$4,IF($AG928&lt;TABLAS!$O$5,TABLAS!$P$5,IF($AG928&lt;TABLAS!$O$6,TABLAS!$P$6,IF($AG928&gt;TABLAS!$N$7,TABLAS!$P$7))))</f>
        <v>1</v>
      </c>
      <c r="AI928" s="255">
        <f>VLOOKUP($AH928,TABLAS!$P$4:$R$7,3,FALSE)</f>
        <v>3.4999999999999996E-3</v>
      </c>
      <c r="AJ928" s="255">
        <f>VLOOKUP($AH$3,TABLAS!$P$4:$R$7,2,FALSE)</f>
        <v>0</v>
      </c>
      <c r="AK928" s="280">
        <f t="shared" si="188"/>
        <v>-3.4999999999999996E-3</v>
      </c>
      <c r="AL928" s="44"/>
      <c r="AM928" s="44"/>
      <c r="AN928" s="281">
        <f t="shared" si="189"/>
        <v>0</v>
      </c>
      <c r="AO928" s="44"/>
      <c r="AP928" s="235">
        <f t="shared" si="190"/>
        <v>0</v>
      </c>
      <c r="AQ928" s="44"/>
      <c r="AR928" s="282">
        <f t="shared" si="191"/>
        <v>0</v>
      </c>
      <c r="AS928" s="283">
        <f t="shared" si="192"/>
        <v>0</v>
      </c>
      <c r="AT928" s="44"/>
      <c r="AU928" s="44"/>
      <c r="AV928" s="44"/>
      <c r="AW928" s="44"/>
      <c r="AX928" s="44"/>
      <c r="AY928" s="44"/>
      <c r="AZ928" s="44"/>
      <c r="BA928" s="44"/>
      <c r="BB928" s="44"/>
      <c r="BC928" s="44"/>
      <c r="BD928" s="44"/>
      <c r="BE928" s="44"/>
      <c r="BF928" s="44"/>
      <c r="BG928" s="44"/>
      <c r="BH928" s="44"/>
    </row>
    <row r="929" spans="1:60" ht="35.1" customHeight="1" thickBot="1" x14ac:dyDescent="0.45">
      <c r="A929" s="41">
        <f t="shared" si="193"/>
        <v>927</v>
      </c>
      <c r="B929" s="42">
        <f>Hoja2!B936</f>
        <v>0</v>
      </c>
      <c r="C929" s="14">
        <f>Hoja2!P936</f>
        <v>0</v>
      </c>
      <c r="D929" s="16">
        <f>Hoja2!C936</f>
        <v>0</v>
      </c>
      <c r="E929" s="15">
        <f>Hoja4!J936</f>
        <v>0</v>
      </c>
      <c r="F929" s="15">
        <f>Hoja4!N936</f>
        <v>0</v>
      </c>
      <c r="G929" s="15"/>
      <c r="H929" s="15">
        <f t="shared" si="182"/>
        <v>0</v>
      </c>
      <c r="I929" s="15">
        <f t="shared" si="183"/>
        <v>0</v>
      </c>
      <c r="J929" s="289" t="s">
        <v>209</v>
      </c>
      <c r="K929" s="44"/>
      <c r="L929" s="44"/>
      <c r="M929" s="44"/>
      <c r="N929" s="44"/>
      <c r="O929" s="44"/>
      <c r="P929" s="44"/>
      <c r="Q929" s="44"/>
      <c r="R929" s="44"/>
      <c r="S929" s="262">
        <f t="shared" si="184"/>
        <v>0</v>
      </c>
      <c r="T929" s="266" t="str">
        <f t="shared" si="185"/>
        <v>Economico</v>
      </c>
      <c r="U929">
        <f>VLOOKUP(T929,TABLAS!$J$4:$L$9,3,FALSE)</f>
        <v>1320</v>
      </c>
      <c r="V929">
        <f t="shared" si="194"/>
        <v>2026</v>
      </c>
      <c r="W929" t="str">
        <f>INICIO!$C$28</f>
        <v>2026</v>
      </c>
      <c r="X929" s="268">
        <f t="shared" si="186"/>
        <v>0</v>
      </c>
      <c r="Y929" s="269" t="str">
        <f>IF(X929&lt;TABLAS!$P$18,TABLAS!$Q$18,IF(X929&lt;TABLAS!$P$19,TABLAS!$Q$19,IF(X929&lt;TABLAS!$P$20,TABLAS!$Q$20,IF(X929&lt;TABLAS!$P$21,TABLAS!$Q$21,IF(X929&lt;TABLAS!$P$22,TABLAS!$Q$22,IF(X929&lt;TABLAS!$P$23,TABLAS!$Q$23,IF(X929&lt;TABLAS!$P$24,TABLAS!$Q$24,IF(X929&lt;TABLAS!$P$25,TABLAS!$Q$25,IF(X929&lt;TABLAS!$P$26,TABLAS!$Q$26,IF(X929&lt;TABLAS!$P$27,TABLAS!$Q$27,IF(X929&gt;=TABLAS!$O$28,TABLAS!$Q$28)))))))))))</f>
        <v>0 a 5</v>
      </c>
      <c r="Z929" s="262">
        <f>VLOOKUP(Y929,TABLAS!$J$18:$K$28,2,FALSE)</f>
        <v>1</v>
      </c>
      <c r="AA929" s="274" t="s">
        <v>262</v>
      </c>
      <c r="AB929" s="262">
        <f>VLOOKUP(AA929,TABLAS!$K$34:$L$39,2,FALSE)</f>
        <v>1</v>
      </c>
      <c r="AC929" s="262" t="str">
        <f>INICIO!$C$11</f>
        <v>ZONA 6</v>
      </c>
      <c r="AD929" s="263">
        <f>VLOOKUP(AC929,TABLAS!$V$18:$W$28,2,FALSE)</f>
        <v>1.1000000000000001</v>
      </c>
      <c r="AE929" s="44"/>
      <c r="AF929" s="44"/>
      <c r="AG929" s="279">
        <f t="shared" si="187"/>
        <v>0</v>
      </c>
      <c r="AH929" s="255">
        <f>IF($AG929&lt;TABLAS!$O$4,TABLAS!$P$4,IF($AG929&lt;TABLAS!$O$5,TABLAS!$P$5,IF($AG929&lt;TABLAS!$O$6,TABLAS!$P$6,IF($AG929&gt;TABLAS!$N$7,TABLAS!$P$7))))</f>
        <v>1</v>
      </c>
      <c r="AI929" s="255">
        <f>VLOOKUP($AH929,TABLAS!$P$4:$R$7,3,FALSE)</f>
        <v>3.4999999999999996E-3</v>
      </c>
      <c r="AJ929" s="255">
        <f>VLOOKUP($AH$3,TABLAS!$P$4:$R$7,2,FALSE)</f>
        <v>0</v>
      </c>
      <c r="AK929" s="280">
        <f t="shared" si="188"/>
        <v>-3.4999999999999996E-3</v>
      </c>
      <c r="AL929" s="44"/>
      <c r="AM929" s="44"/>
      <c r="AN929" s="281">
        <f t="shared" si="189"/>
        <v>0</v>
      </c>
      <c r="AO929" s="44"/>
      <c r="AP929" s="235">
        <f t="shared" si="190"/>
        <v>0</v>
      </c>
      <c r="AQ929" s="44"/>
      <c r="AR929" s="282">
        <f t="shared" si="191"/>
        <v>0</v>
      </c>
      <c r="AS929" s="283">
        <f t="shared" si="192"/>
        <v>0</v>
      </c>
      <c r="AT929" s="44"/>
      <c r="AU929" s="44"/>
      <c r="AV929" s="44"/>
      <c r="AW929" s="44"/>
      <c r="AX929" s="44"/>
      <c r="AY929" s="44"/>
      <c r="AZ929" s="44"/>
      <c r="BA929" s="44"/>
      <c r="BB929" s="44"/>
      <c r="BC929" s="44"/>
      <c r="BD929" s="44"/>
      <c r="BE929" s="44"/>
      <c r="BF929" s="44"/>
      <c r="BG929" s="44"/>
      <c r="BH929" s="44"/>
    </row>
    <row r="930" spans="1:60" ht="35.1" customHeight="1" thickBot="1" x14ac:dyDescent="0.45">
      <c r="A930" s="41">
        <f t="shared" si="193"/>
        <v>928</v>
      </c>
      <c r="B930" s="42">
        <f>Hoja2!B937</f>
        <v>0</v>
      </c>
      <c r="C930" s="14">
        <f>Hoja2!P937</f>
        <v>0</v>
      </c>
      <c r="D930" s="16">
        <f>Hoja2!C937</f>
        <v>0</v>
      </c>
      <c r="E930" s="15">
        <f>Hoja4!J937</f>
        <v>0</v>
      </c>
      <c r="F930" s="15">
        <f>Hoja4!N937</f>
        <v>0</v>
      </c>
      <c r="G930" s="15"/>
      <c r="H930" s="15">
        <f t="shared" si="182"/>
        <v>0</v>
      </c>
      <c r="I930" s="15">
        <f t="shared" si="183"/>
        <v>0</v>
      </c>
      <c r="J930" s="289" t="s">
        <v>209</v>
      </c>
      <c r="K930" s="44"/>
      <c r="L930" s="44"/>
      <c r="M930" s="44"/>
      <c r="N930" s="44"/>
      <c r="O930" s="44"/>
      <c r="P930" s="44"/>
      <c r="Q930" s="44"/>
      <c r="R930" s="44"/>
      <c r="S930" s="262">
        <f t="shared" si="184"/>
        <v>0</v>
      </c>
      <c r="T930" s="266" t="str">
        <f t="shared" si="185"/>
        <v>Economico</v>
      </c>
      <c r="U930">
        <f>VLOOKUP(T930,TABLAS!$J$4:$L$9,3,FALSE)</f>
        <v>1320</v>
      </c>
      <c r="V930">
        <f t="shared" si="194"/>
        <v>2026</v>
      </c>
      <c r="W930" t="str">
        <f>INICIO!$C$28</f>
        <v>2026</v>
      </c>
      <c r="X930" s="268">
        <f t="shared" si="186"/>
        <v>0</v>
      </c>
      <c r="Y930" s="269" t="str">
        <f>IF(X930&lt;TABLAS!$P$18,TABLAS!$Q$18,IF(X930&lt;TABLAS!$P$19,TABLAS!$Q$19,IF(X930&lt;TABLAS!$P$20,TABLAS!$Q$20,IF(X930&lt;TABLAS!$P$21,TABLAS!$Q$21,IF(X930&lt;TABLAS!$P$22,TABLAS!$Q$22,IF(X930&lt;TABLAS!$P$23,TABLAS!$Q$23,IF(X930&lt;TABLAS!$P$24,TABLAS!$Q$24,IF(X930&lt;TABLAS!$P$25,TABLAS!$Q$25,IF(X930&lt;TABLAS!$P$26,TABLAS!$Q$26,IF(X930&lt;TABLAS!$P$27,TABLAS!$Q$27,IF(X930&gt;=TABLAS!$O$28,TABLAS!$Q$28)))))))))))</f>
        <v>0 a 5</v>
      </c>
      <c r="Z930" s="262">
        <f>VLOOKUP(Y930,TABLAS!$J$18:$K$28,2,FALSE)</f>
        <v>1</v>
      </c>
      <c r="AA930" s="274" t="s">
        <v>262</v>
      </c>
      <c r="AB930" s="262">
        <f>VLOOKUP(AA930,TABLAS!$K$34:$L$39,2,FALSE)</f>
        <v>1</v>
      </c>
      <c r="AC930" s="262" t="str">
        <f>INICIO!$C$11</f>
        <v>ZONA 6</v>
      </c>
      <c r="AD930" s="263">
        <f>VLOOKUP(AC930,TABLAS!$V$18:$W$28,2,FALSE)</f>
        <v>1.1000000000000001</v>
      </c>
      <c r="AE930" s="44"/>
      <c r="AF930" s="44"/>
      <c r="AG930" s="279">
        <f t="shared" si="187"/>
        <v>0</v>
      </c>
      <c r="AH930" s="255">
        <f>IF($AG930&lt;TABLAS!$O$4,TABLAS!$P$4,IF($AG930&lt;TABLAS!$O$5,TABLAS!$P$5,IF($AG930&lt;TABLAS!$O$6,TABLAS!$P$6,IF($AG930&gt;TABLAS!$N$7,TABLAS!$P$7))))</f>
        <v>1</v>
      </c>
      <c r="AI930" s="255">
        <f>VLOOKUP($AH930,TABLAS!$P$4:$R$7,3,FALSE)</f>
        <v>3.4999999999999996E-3</v>
      </c>
      <c r="AJ930" s="255">
        <f>VLOOKUP($AH$3,TABLAS!$P$4:$R$7,2,FALSE)</f>
        <v>0</v>
      </c>
      <c r="AK930" s="280">
        <f t="shared" si="188"/>
        <v>-3.4999999999999996E-3</v>
      </c>
      <c r="AL930" s="44"/>
      <c r="AM930" s="44"/>
      <c r="AN930" s="281">
        <f t="shared" si="189"/>
        <v>0</v>
      </c>
      <c r="AO930" s="44"/>
      <c r="AP930" s="235">
        <f t="shared" si="190"/>
        <v>0</v>
      </c>
      <c r="AQ930" s="44"/>
      <c r="AR930" s="282">
        <f t="shared" si="191"/>
        <v>0</v>
      </c>
      <c r="AS930" s="283">
        <f t="shared" si="192"/>
        <v>0</v>
      </c>
      <c r="AT930" s="44"/>
      <c r="AU930" s="44"/>
      <c r="AV930" s="44"/>
      <c r="AW930" s="44"/>
      <c r="AX930" s="44"/>
      <c r="AY930" s="44"/>
      <c r="AZ930" s="44"/>
      <c r="BA930" s="44"/>
      <c r="BB930" s="44"/>
      <c r="BC930" s="44"/>
      <c r="BD930" s="44"/>
      <c r="BE930" s="44"/>
      <c r="BF930" s="44"/>
      <c r="BG930" s="44"/>
      <c r="BH930" s="44"/>
    </row>
    <row r="931" spans="1:60" ht="35.1" customHeight="1" thickBot="1" x14ac:dyDescent="0.45">
      <c r="A931" s="41">
        <f t="shared" si="193"/>
        <v>929</v>
      </c>
      <c r="B931" s="42">
        <f>Hoja2!B938</f>
        <v>0</v>
      </c>
      <c r="C931" s="14">
        <f>Hoja2!P938</f>
        <v>0</v>
      </c>
      <c r="D931" s="16">
        <f>Hoja2!C938</f>
        <v>0</v>
      </c>
      <c r="E931" s="15">
        <f>Hoja4!J938</f>
        <v>0</v>
      </c>
      <c r="F931" s="15">
        <f>Hoja4!N938</f>
        <v>0</v>
      </c>
      <c r="G931" s="15"/>
      <c r="H931" s="15">
        <f t="shared" si="182"/>
        <v>0</v>
      </c>
      <c r="I931" s="15">
        <f t="shared" si="183"/>
        <v>0</v>
      </c>
      <c r="J931" s="289" t="s">
        <v>209</v>
      </c>
      <c r="K931" s="44"/>
      <c r="L931" s="44"/>
      <c r="M931" s="44"/>
      <c r="N931" s="44"/>
      <c r="O931" s="44"/>
      <c r="P931" s="44"/>
      <c r="Q931" s="44"/>
      <c r="R931" s="44"/>
      <c r="S931" s="262">
        <f t="shared" si="184"/>
        <v>0</v>
      </c>
      <c r="T931" s="266" t="str">
        <f t="shared" si="185"/>
        <v>Economico</v>
      </c>
      <c r="U931">
        <f>VLOOKUP(T931,TABLAS!$J$4:$L$9,3,FALSE)</f>
        <v>1320</v>
      </c>
      <c r="V931">
        <f t="shared" si="194"/>
        <v>2026</v>
      </c>
      <c r="W931" t="str">
        <f>INICIO!$C$28</f>
        <v>2026</v>
      </c>
      <c r="X931" s="268">
        <f t="shared" si="186"/>
        <v>0</v>
      </c>
      <c r="Y931" s="269" t="str">
        <f>IF(X931&lt;TABLAS!$P$18,TABLAS!$Q$18,IF(X931&lt;TABLAS!$P$19,TABLAS!$Q$19,IF(X931&lt;TABLAS!$P$20,TABLAS!$Q$20,IF(X931&lt;TABLAS!$P$21,TABLAS!$Q$21,IF(X931&lt;TABLAS!$P$22,TABLAS!$Q$22,IF(X931&lt;TABLAS!$P$23,TABLAS!$Q$23,IF(X931&lt;TABLAS!$P$24,TABLAS!$Q$24,IF(X931&lt;TABLAS!$P$25,TABLAS!$Q$25,IF(X931&lt;TABLAS!$P$26,TABLAS!$Q$26,IF(X931&lt;TABLAS!$P$27,TABLAS!$Q$27,IF(X931&gt;=TABLAS!$O$28,TABLAS!$Q$28)))))))))))</f>
        <v>0 a 5</v>
      </c>
      <c r="Z931" s="262">
        <f>VLOOKUP(Y931,TABLAS!$J$18:$K$28,2,FALSE)</f>
        <v>1</v>
      </c>
      <c r="AA931" s="274" t="s">
        <v>262</v>
      </c>
      <c r="AB931" s="262">
        <f>VLOOKUP(AA931,TABLAS!$K$34:$L$39,2,FALSE)</f>
        <v>1</v>
      </c>
      <c r="AC931" s="262" t="str">
        <f>INICIO!$C$11</f>
        <v>ZONA 6</v>
      </c>
      <c r="AD931" s="263">
        <f>VLOOKUP(AC931,TABLAS!$V$18:$W$28,2,FALSE)</f>
        <v>1.1000000000000001</v>
      </c>
      <c r="AE931" s="44"/>
      <c r="AF931" s="44"/>
      <c r="AG931" s="279">
        <f t="shared" si="187"/>
        <v>0</v>
      </c>
      <c r="AH931" s="255">
        <f>IF($AG931&lt;TABLAS!$O$4,TABLAS!$P$4,IF($AG931&lt;TABLAS!$O$5,TABLAS!$P$5,IF($AG931&lt;TABLAS!$O$6,TABLAS!$P$6,IF($AG931&gt;TABLAS!$N$7,TABLAS!$P$7))))</f>
        <v>1</v>
      </c>
      <c r="AI931" s="255">
        <f>VLOOKUP($AH931,TABLAS!$P$4:$R$7,3,FALSE)</f>
        <v>3.4999999999999996E-3</v>
      </c>
      <c r="AJ931" s="255">
        <f>VLOOKUP($AH$3,TABLAS!$P$4:$R$7,2,FALSE)</f>
        <v>0</v>
      </c>
      <c r="AK931" s="280">
        <f t="shared" si="188"/>
        <v>-3.4999999999999996E-3</v>
      </c>
      <c r="AL931" s="44"/>
      <c r="AM931" s="44"/>
      <c r="AN931" s="281">
        <f t="shared" si="189"/>
        <v>0</v>
      </c>
      <c r="AO931" s="44"/>
      <c r="AP931" s="235">
        <f t="shared" si="190"/>
        <v>0</v>
      </c>
      <c r="AQ931" s="44"/>
      <c r="AR931" s="282">
        <f t="shared" si="191"/>
        <v>0</v>
      </c>
      <c r="AS931" s="283">
        <f t="shared" si="192"/>
        <v>0</v>
      </c>
      <c r="AT931" s="44"/>
      <c r="AU931" s="44"/>
      <c r="AV931" s="44"/>
      <c r="AW931" s="44"/>
      <c r="AX931" s="44"/>
      <c r="AY931" s="44"/>
      <c r="AZ931" s="44"/>
      <c r="BA931" s="44"/>
      <c r="BB931" s="44"/>
      <c r="BC931" s="44"/>
      <c r="BD931" s="44"/>
      <c r="BE931" s="44"/>
      <c r="BF931" s="44"/>
      <c r="BG931" s="44"/>
      <c r="BH931" s="44"/>
    </row>
    <row r="932" spans="1:60" ht="35.1" customHeight="1" thickBot="1" x14ac:dyDescent="0.45">
      <c r="A932" s="22">
        <f t="shared" si="193"/>
        <v>930</v>
      </c>
      <c r="B932" s="43">
        <f>Hoja2!B939</f>
        <v>0</v>
      </c>
      <c r="C932" s="38">
        <f>Hoja2!P939</f>
        <v>0</v>
      </c>
      <c r="D932" s="39">
        <f>Hoja2!C939</f>
        <v>0</v>
      </c>
      <c r="E932" s="40">
        <f>Hoja4!J939</f>
        <v>0</v>
      </c>
      <c r="F932" s="40">
        <f>Hoja4!N939</f>
        <v>0</v>
      </c>
      <c r="G932" s="40"/>
      <c r="H932" s="40">
        <f t="shared" si="182"/>
        <v>0</v>
      </c>
      <c r="I932" s="40">
        <f t="shared" si="183"/>
        <v>0</v>
      </c>
      <c r="J932" s="290" t="s">
        <v>209</v>
      </c>
      <c r="K932" s="44"/>
      <c r="L932" s="44"/>
      <c r="M932" s="44"/>
      <c r="N932" s="44"/>
      <c r="O932" s="44"/>
      <c r="P932" s="44"/>
      <c r="Q932" s="44"/>
      <c r="R932" s="44"/>
      <c r="S932" s="262">
        <f t="shared" si="184"/>
        <v>0</v>
      </c>
      <c r="T932" s="266" t="str">
        <f t="shared" si="185"/>
        <v>Economico</v>
      </c>
      <c r="U932">
        <f>VLOOKUP(T932,TABLAS!$J$4:$L$9,3,FALSE)</f>
        <v>1320</v>
      </c>
      <c r="V932">
        <f t="shared" si="194"/>
        <v>2026</v>
      </c>
      <c r="W932" t="str">
        <f>INICIO!$C$28</f>
        <v>2026</v>
      </c>
      <c r="X932" s="268">
        <f t="shared" si="186"/>
        <v>0</v>
      </c>
      <c r="Y932" s="269" t="str">
        <f>IF(X932&lt;TABLAS!$P$18,TABLAS!$Q$18,IF(X932&lt;TABLAS!$P$19,TABLAS!$Q$19,IF(X932&lt;TABLAS!$P$20,TABLAS!$Q$20,IF(X932&lt;TABLAS!$P$21,TABLAS!$Q$21,IF(X932&lt;TABLAS!$P$22,TABLAS!$Q$22,IF(X932&lt;TABLAS!$P$23,TABLAS!$Q$23,IF(X932&lt;TABLAS!$P$24,TABLAS!$Q$24,IF(X932&lt;TABLAS!$P$25,TABLAS!$Q$25,IF(X932&lt;TABLAS!$P$26,TABLAS!$Q$26,IF(X932&lt;TABLAS!$P$27,TABLAS!$Q$27,IF(X932&gt;=TABLAS!$O$28,TABLAS!$Q$28)))))))))))</f>
        <v>0 a 5</v>
      </c>
      <c r="Z932" s="262">
        <f>VLOOKUP(Y932,TABLAS!$J$18:$K$28,2,FALSE)</f>
        <v>1</v>
      </c>
      <c r="AA932" s="274" t="s">
        <v>262</v>
      </c>
      <c r="AB932" s="262">
        <f>VLOOKUP(AA932,TABLAS!$K$34:$L$39,2,FALSE)</f>
        <v>1</v>
      </c>
      <c r="AC932" s="262" t="str">
        <f>INICIO!$C$11</f>
        <v>ZONA 6</v>
      </c>
      <c r="AD932" s="263">
        <f>VLOOKUP(AC932,TABLAS!$V$18:$W$28,2,FALSE)</f>
        <v>1.1000000000000001</v>
      </c>
      <c r="AE932" s="44"/>
      <c r="AF932" s="44"/>
      <c r="AG932" s="279">
        <f t="shared" si="187"/>
        <v>0</v>
      </c>
      <c r="AH932" s="255">
        <f>IF($AG932&lt;TABLAS!$O$4,TABLAS!$P$4,IF($AG932&lt;TABLAS!$O$5,TABLAS!$P$5,IF($AG932&lt;TABLAS!$O$6,TABLAS!$P$6,IF($AG932&gt;TABLAS!$N$7,TABLAS!$P$7))))</f>
        <v>1</v>
      </c>
      <c r="AI932" s="255">
        <f>VLOOKUP($AH932,TABLAS!$P$4:$R$7,3,FALSE)</f>
        <v>3.4999999999999996E-3</v>
      </c>
      <c r="AJ932" s="255">
        <f>VLOOKUP($AH$3,TABLAS!$P$4:$R$7,2,FALSE)</f>
        <v>0</v>
      </c>
      <c r="AK932" s="280">
        <f t="shared" si="188"/>
        <v>-3.4999999999999996E-3</v>
      </c>
      <c r="AL932" s="44"/>
      <c r="AM932" s="44"/>
      <c r="AN932" s="281">
        <f t="shared" si="189"/>
        <v>0</v>
      </c>
      <c r="AO932" s="44"/>
      <c r="AP932" s="235">
        <f t="shared" si="190"/>
        <v>0</v>
      </c>
      <c r="AQ932" s="44"/>
      <c r="AR932" s="282">
        <f t="shared" si="191"/>
        <v>0</v>
      </c>
      <c r="AS932" s="283">
        <f t="shared" si="192"/>
        <v>0</v>
      </c>
      <c r="AT932" s="44"/>
      <c r="AU932" s="44"/>
      <c r="AV932" s="44"/>
      <c r="AW932" s="44"/>
      <c r="AX932" s="44"/>
      <c r="AY932" s="44"/>
      <c r="AZ932" s="44"/>
      <c r="BA932" s="44"/>
      <c r="BB932" s="44"/>
      <c r="BC932" s="44"/>
      <c r="BD932" s="44"/>
      <c r="BE932" s="44"/>
      <c r="BF932" s="44"/>
      <c r="BG932" s="44"/>
      <c r="BH932" s="44"/>
    </row>
    <row r="933" spans="1:60" ht="35.1" customHeight="1" thickBot="1" x14ac:dyDescent="0.45">
      <c r="A933" s="41">
        <f t="shared" si="193"/>
        <v>931</v>
      </c>
      <c r="B933" s="42">
        <f>Hoja2!B940</f>
        <v>0</v>
      </c>
      <c r="C933" s="14">
        <f>Hoja2!P940</f>
        <v>0</v>
      </c>
      <c r="D933" s="16">
        <f>Hoja2!C940</f>
        <v>0</v>
      </c>
      <c r="E933" s="15">
        <f>Hoja4!J940</f>
        <v>0</v>
      </c>
      <c r="F933" s="15">
        <f>Hoja4!N940</f>
        <v>0</v>
      </c>
      <c r="G933" s="15"/>
      <c r="H933" s="15">
        <f t="shared" si="182"/>
        <v>0</v>
      </c>
      <c r="I933" s="15">
        <f t="shared" si="183"/>
        <v>0</v>
      </c>
      <c r="J933" s="289" t="s">
        <v>209</v>
      </c>
      <c r="K933" s="44"/>
      <c r="L933" s="44"/>
      <c r="M933" s="44"/>
      <c r="N933" s="44"/>
      <c r="O933" s="44"/>
      <c r="P933" s="44"/>
      <c r="Q933" s="44"/>
      <c r="R933" s="44"/>
      <c r="S933" s="262">
        <f t="shared" si="184"/>
        <v>0</v>
      </c>
      <c r="T933" s="266" t="str">
        <f t="shared" si="185"/>
        <v>Economico</v>
      </c>
      <c r="U933">
        <f>VLOOKUP(T933,TABLAS!$J$4:$L$9,3,FALSE)</f>
        <v>1320</v>
      </c>
      <c r="V933">
        <f t="shared" si="194"/>
        <v>2026</v>
      </c>
      <c r="W933" t="str">
        <f>INICIO!$C$28</f>
        <v>2026</v>
      </c>
      <c r="X933" s="268">
        <f t="shared" si="186"/>
        <v>0</v>
      </c>
      <c r="Y933" s="269" t="str">
        <f>IF(X933&lt;TABLAS!$P$18,TABLAS!$Q$18,IF(X933&lt;TABLAS!$P$19,TABLAS!$Q$19,IF(X933&lt;TABLAS!$P$20,TABLAS!$Q$20,IF(X933&lt;TABLAS!$P$21,TABLAS!$Q$21,IF(X933&lt;TABLAS!$P$22,TABLAS!$Q$22,IF(X933&lt;TABLAS!$P$23,TABLAS!$Q$23,IF(X933&lt;TABLAS!$P$24,TABLAS!$Q$24,IF(X933&lt;TABLAS!$P$25,TABLAS!$Q$25,IF(X933&lt;TABLAS!$P$26,TABLAS!$Q$26,IF(X933&lt;TABLAS!$P$27,TABLAS!$Q$27,IF(X933&gt;=TABLAS!$O$28,TABLAS!$Q$28)))))))))))</f>
        <v>0 a 5</v>
      </c>
      <c r="Z933" s="262">
        <f>VLOOKUP(Y933,TABLAS!$J$18:$K$28,2,FALSE)</f>
        <v>1</v>
      </c>
      <c r="AA933" s="274" t="s">
        <v>262</v>
      </c>
      <c r="AB933" s="262">
        <f>VLOOKUP(AA933,TABLAS!$K$34:$L$39,2,FALSE)</f>
        <v>1</v>
      </c>
      <c r="AC933" s="262" t="str">
        <f>INICIO!$C$11</f>
        <v>ZONA 6</v>
      </c>
      <c r="AD933" s="263">
        <f>VLOOKUP(AC933,TABLAS!$V$18:$W$28,2,FALSE)</f>
        <v>1.1000000000000001</v>
      </c>
      <c r="AE933" s="44"/>
      <c r="AF933" s="44"/>
      <c r="AG933" s="279">
        <f t="shared" si="187"/>
        <v>0</v>
      </c>
      <c r="AH933" s="255">
        <f>IF($AG933&lt;TABLAS!$O$4,TABLAS!$P$4,IF($AG933&lt;TABLAS!$O$5,TABLAS!$P$5,IF($AG933&lt;TABLAS!$O$6,TABLAS!$P$6,IF($AG933&gt;TABLAS!$N$7,TABLAS!$P$7))))</f>
        <v>1</v>
      </c>
      <c r="AI933" s="255">
        <f>VLOOKUP($AH933,TABLAS!$P$4:$R$7,3,FALSE)</f>
        <v>3.4999999999999996E-3</v>
      </c>
      <c r="AJ933" s="255">
        <f>VLOOKUP($AH$3,TABLAS!$P$4:$R$7,2,FALSE)</f>
        <v>0</v>
      </c>
      <c r="AK933" s="280">
        <f t="shared" si="188"/>
        <v>-3.4999999999999996E-3</v>
      </c>
      <c r="AL933" s="44"/>
      <c r="AM933" s="44"/>
      <c r="AN933" s="281">
        <f t="shared" si="189"/>
        <v>0</v>
      </c>
      <c r="AO933" s="44"/>
      <c r="AP933" s="235">
        <f t="shared" si="190"/>
        <v>0</v>
      </c>
      <c r="AQ933" s="44"/>
      <c r="AR933" s="282">
        <f t="shared" si="191"/>
        <v>0</v>
      </c>
      <c r="AS933" s="283">
        <f t="shared" si="192"/>
        <v>0</v>
      </c>
      <c r="AT933" s="44"/>
      <c r="AU933" s="44"/>
      <c r="AV933" s="44"/>
      <c r="AW933" s="44"/>
      <c r="AX933" s="44"/>
      <c r="AY933" s="44"/>
      <c r="AZ933" s="44"/>
      <c r="BA933" s="44"/>
      <c r="BB933" s="44"/>
      <c r="BC933" s="44"/>
      <c r="BD933" s="44"/>
      <c r="BE933" s="44"/>
      <c r="BF933" s="44"/>
      <c r="BG933" s="44"/>
      <c r="BH933" s="44"/>
    </row>
    <row r="934" spans="1:60" ht="35.1" customHeight="1" thickBot="1" x14ac:dyDescent="0.45">
      <c r="A934" s="41">
        <f t="shared" si="193"/>
        <v>932</v>
      </c>
      <c r="B934" s="42">
        <f>Hoja2!B941</f>
        <v>0</v>
      </c>
      <c r="C934" s="14">
        <f>Hoja2!P941</f>
        <v>0</v>
      </c>
      <c r="D934" s="16">
        <f>Hoja2!C941</f>
        <v>0</v>
      </c>
      <c r="E934" s="15">
        <f>Hoja4!J941</f>
        <v>0</v>
      </c>
      <c r="F934" s="15">
        <f>Hoja4!N941</f>
        <v>0</v>
      </c>
      <c r="G934" s="15"/>
      <c r="H934" s="15">
        <f t="shared" si="182"/>
        <v>0</v>
      </c>
      <c r="I934" s="15">
        <f t="shared" si="183"/>
        <v>0</v>
      </c>
      <c r="J934" s="289" t="s">
        <v>209</v>
      </c>
      <c r="K934" s="44"/>
      <c r="L934" s="44"/>
      <c r="M934" s="44"/>
      <c r="N934" s="44"/>
      <c r="O934" s="44"/>
      <c r="P934" s="44"/>
      <c r="Q934" s="44"/>
      <c r="R934" s="44"/>
      <c r="S934" s="262">
        <f t="shared" si="184"/>
        <v>0</v>
      </c>
      <c r="T934" s="266" t="str">
        <f t="shared" si="185"/>
        <v>Economico</v>
      </c>
      <c r="U934">
        <f>VLOOKUP(T934,TABLAS!$J$4:$L$9,3,FALSE)</f>
        <v>1320</v>
      </c>
      <c r="V934">
        <f t="shared" si="194"/>
        <v>2026</v>
      </c>
      <c r="W934" t="str">
        <f>INICIO!$C$28</f>
        <v>2026</v>
      </c>
      <c r="X934" s="268">
        <f t="shared" si="186"/>
        <v>0</v>
      </c>
      <c r="Y934" s="269" t="str">
        <f>IF(X934&lt;TABLAS!$P$18,TABLAS!$Q$18,IF(X934&lt;TABLAS!$P$19,TABLAS!$Q$19,IF(X934&lt;TABLAS!$P$20,TABLAS!$Q$20,IF(X934&lt;TABLAS!$P$21,TABLAS!$Q$21,IF(X934&lt;TABLAS!$P$22,TABLAS!$Q$22,IF(X934&lt;TABLAS!$P$23,TABLAS!$Q$23,IF(X934&lt;TABLAS!$P$24,TABLAS!$Q$24,IF(X934&lt;TABLAS!$P$25,TABLAS!$Q$25,IF(X934&lt;TABLAS!$P$26,TABLAS!$Q$26,IF(X934&lt;TABLAS!$P$27,TABLAS!$Q$27,IF(X934&gt;=TABLAS!$O$28,TABLAS!$Q$28)))))))))))</f>
        <v>0 a 5</v>
      </c>
      <c r="Z934" s="262">
        <f>VLOOKUP(Y934,TABLAS!$J$18:$K$28,2,FALSE)</f>
        <v>1</v>
      </c>
      <c r="AA934" s="274" t="s">
        <v>262</v>
      </c>
      <c r="AB934" s="262">
        <f>VLOOKUP(AA934,TABLAS!$K$34:$L$39,2,FALSE)</f>
        <v>1</v>
      </c>
      <c r="AC934" s="262" t="str">
        <f>INICIO!$C$11</f>
        <v>ZONA 6</v>
      </c>
      <c r="AD934" s="263">
        <f>VLOOKUP(AC934,TABLAS!$V$18:$W$28,2,FALSE)</f>
        <v>1.1000000000000001</v>
      </c>
      <c r="AE934" s="44"/>
      <c r="AF934" s="44"/>
      <c r="AG934" s="279">
        <f t="shared" si="187"/>
        <v>0</v>
      </c>
      <c r="AH934" s="255">
        <f>IF($AG934&lt;TABLAS!$O$4,TABLAS!$P$4,IF($AG934&lt;TABLAS!$O$5,TABLAS!$P$5,IF($AG934&lt;TABLAS!$O$6,TABLAS!$P$6,IF($AG934&gt;TABLAS!$N$7,TABLAS!$P$7))))</f>
        <v>1</v>
      </c>
      <c r="AI934" s="255">
        <f>VLOOKUP($AH934,TABLAS!$P$4:$R$7,3,FALSE)</f>
        <v>3.4999999999999996E-3</v>
      </c>
      <c r="AJ934" s="255">
        <f>VLOOKUP($AH$3,TABLAS!$P$4:$R$7,2,FALSE)</f>
        <v>0</v>
      </c>
      <c r="AK934" s="280">
        <f t="shared" si="188"/>
        <v>-3.4999999999999996E-3</v>
      </c>
      <c r="AL934" s="44"/>
      <c r="AM934" s="44"/>
      <c r="AN934" s="281">
        <f t="shared" si="189"/>
        <v>0</v>
      </c>
      <c r="AO934" s="44"/>
      <c r="AP934" s="235">
        <f t="shared" si="190"/>
        <v>0</v>
      </c>
      <c r="AQ934" s="44"/>
      <c r="AR934" s="282">
        <f t="shared" si="191"/>
        <v>0</v>
      </c>
      <c r="AS934" s="283">
        <f t="shared" si="192"/>
        <v>0</v>
      </c>
      <c r="AT934" s="44"/>
      <c r="AU934" s="44"/>
      <c r="AV934" s="44"/>
      <c r="AW934" s="44"/>
      <c r="AX934" s="44"/>
      <c r="AY934" s="44"/>
      <c r="AZ934" s="44"/>
      <c r="BA934" s="44"/>
      <c r="BB934" s="44"/>
      <c r="BC934" s="44"/>
      <c r="BD934" s="44"/>
      <c r="BE934" s="44"/>
      <c r="BF934" s="44"/>
      <c r="BG934" s="44"/>
      <c r="BH934" s="44"/>
    </row>
    <row r="935" spans="1:60" ht="35.1" customHeight="1" thickBot="1" x14ac:dyDescent="0.45">
      <c r="A935" s="41">
        <f t="shared" si="193"/>
        <v>933</v>
      </c>
      <c r="B935" s="42">
        <f>Hoja2!B942</f>
        <v>0</v>
      </c>
      <c r="C935" s="14">
        <f>Hoja2!P942</f>
        <v>0</v>
      </c>
      <c r="D935" s="16">
        <f>Hoja2!C942</f>
        <v>0</v>
      </c>
      <c r="E935" s="15">
        <f>Hoja4!J942</f>
        <v>0</v>
      </c>
      <c r="F935" s="15">
        <f>Hoja4!N942</f>
        <v>0</v>
      </c>
      <c r="G935" s="15"/>
      <c r="H935" s="15">
        <f t="shared" si="182"/>
        <v>0</v>
      </c>
      <c r="I935" s="15">
        <f t="shared" si="183"/>
        <v>0</v>
      </c>
      <c r="J935" s="289" t="s">
        <v>209</v>
      </c>
      <c r="K935" s="44"/>
      <c r="L935" s="44"/>
      <c r="M935" s="44"/>
      <c r="N935" s="44"/>
      <c r="O935" s="44"/>
      <c r="P935" s="44"/>
      <c r="Q935" s="44"/>
      <c r="R935" s="44"/>
      <c r="S935" s="262">
        <f t="shared" si="184"/>
        <v>0</v>
      </c>
      <c r="T935" s="266" t="str">
        <f t="shared" si="185"/>
        <v>Economico</v>
      </c>
      <c r="U935">
        <f>VLOOKUP(T935,TABLAS!$J$4:$L$9,3,FALSE)</f>
        <v>1320</v>
      </c>
      <c r="V935">
        <f t="shared" si="194"/>
        <v>2026</v>
      </c>
      <c r="W935" t="str">
        <f>INICIO!$C$28</f>
        <v>2026</v>
      </c>
      <c r="X935" s="268">
        <f t="shared" si="186"/>
        <v>0</v>
      </c>
      <c r="Y935" s="269" t="str">
        <f>IF(X935&lt;TABLAS!$P$18,TABLAS!$Q$18,IF(X935&lt;TABLAS!$P$19,TABLAS!$Q$19,IF(X935&lt;TABLAS!$P$20,TABLAS!$Q$20,IF(X935&lt;TABLAS!$P$21,TABLAS!$Q$21,IF(X935&lt;TABLAS!$P$22,TABLAS!$Q$22,IF(X935&lt;TABLAS!$P$23,TABLAS!$Q$23,IF(X935&lt;TABLAS!$P$24,TABLAS!$Q$24,IF(X935&lt;TABLAS!$P$25,TABLAS!$Q$25,IF(X935&lt;TABLAS!$P$26,TABLAS!$Q$26,IF(X935&lt;TABLAS!$P$27,TABLAS!$Q$27,IF(X935&gt;=TABLAS!$O$28,TABLAS!$Q$28)))))))))))</f>
        <v>0 a 5</v>
      </c>
      <c r="Z935" s="262">
        <f>VLOOKUP(Y935,TABLAS!$J$18:$K$28,2,FALSE)</f>
        <v>1</v>
      </c>
      <c r="AA935" s="274" t="s">
        <v>262</v>
      </c>
      <c r="AB935" s="262">
        <f>VLOOKUP(AA935,TABLAS!$K$34:$L$39,2,FALSE)</f>
        <v>1</v>
      </c>
      <c r="AC935" s="262" t="str">
        <f>INICIO!$C$11</f>
        <v>ZONA 6</v>
      </c>
      <c r="AD935" s="263">
        <f>VLOOKUP(AC935,TABLAS!$V$18:$W$28,2,FALSE)</f>
        <v>1.1000000000000001</v>
      </c>
      <c r="AE935" s="44"/>
      <c r="AF935" s="44"/>
      <c r="AG935" s="279">
        <f t="shared" si="187"/>
        <v>0</v>
      </c>
      <c r="AH935" s="255">
        <f>IF($AG935&lt;TABLAS!$O$4,TABLAS!$P$4,IF($AG935&lt;TABLAS!$O$5,TABLAS!$P$5,IF($AG935&lt;TABLAS!$O$6,TABLAS!$P$6,IF($AG935&gt;TABLAS!$N$7,TABLAS!$P$7))))</f>
        <v>1</v>
      </c>
      <c r="AI935" s="255">
        <f>VLOOKUP($AH935,TABLAS!$P$4:$R$7,3,FALSE)</f>
        <v>3.4999999999999996E-3</v>
      </c>
      <c r="AJ935" s="255">
        <f>VLOOKUP($AH$3,TABLAS!$P$4:$R$7,2,FALSE)</f>
        <v>0</v>
      </c>
      <c r="AK935" s="280">
        <f t="shared" si="188"/>
        <v>-3.4999999999999996E-3</v>
      </c>
      <c r="AL935" s="44"/>
      <c r="AM935" s="44"/>
      <c r="AN935" s="281">
        <f t="shared" si="189"/>
        <v>0</v>
      </c>
      <c r="AO935" s="44"/>
      <c r="AP935" s="235">
        <f t="shared" si="190"/>
        <v>0</v>
      </c>
      <c r="AQ935" s="44"/>
      <c r="AR935" s="282">
        <f t="shared" si="191"/>
        <v>0</v>
      </c>
      <c r="AS935" s="283">
        <f t="shared" si="192"/>
        <v>0</v>
      </c>
      <c r="AT935" s="44"/>
      <c r="AU935" s="44"/>
      <c r="AV935" s="44"/>
      <c r="AW935" s="44"/>
      <c r="AX935" s="44"/>
      <c r="AY935" s="44"/>
      <c r="AZ935" s="44"/>
      <c r="BA935" s="44"/>
      <c r="BB935" s="44"/>
      <c r="BC935" s="44"/>
      <c r="BD935" s="44"/>
      <c r="BE935" s="44"/>
      <c r="BF935" s="44"/>
      <c r="BG935" s="44"/>
      <c r="BH935" s="44"/>
    </row>
    <row r="936" spans="1:60" ht="35.1" customHeight="1" thickBot="1" x14ac:dyDescent="0.45">
      <c r="A936" s="41">
        <f t="shared" si="193"/>
        <v>934</v>
      </c>
      <c r="B936" s="42">
        <f>Hoja2!B943</f>
        <v>0</v>
      </c>
      <c r="C936" s="14">
        <f>Hoja2!P943</f>
        <v>0</v>
      </c>
      <c r="D936" s="16">
        <f>Hoja2!C943</f>
        <v>0</v>
      </c>
      <c r="E936" s="15">
        <f>Hoja4!J943</f>
        <v>0</v>
      </c>
      <c r="F936" s="15">
        <f>Hoja4!N943</f>
        <v>0</v>
      </c>
      <c r="G936" s="15"/>
      <c r="H936" s="15">
        <f t="shared" si="182"/>
        <v>0</v>
      </c>
      <c r="I936" s="15">
        <f t="shared" si="183"/>
        <v>0</v>
      </c>
      <c r="J936" s="289" t="s">
        <v>209</v>
      </c>
      <c r="K936" s="44"/>
      <c r="L936" s="44"/>
      <c r="M936" s="44"/>
      <c r="N936" s="44"/>
      <c r="O936" s="44"/>
      <c r="P936" s="44"/>
      <c r="Q936" s="44"/>
      <c r="R936" s="44"/>
      <c r="S936" s="262">
        <f t="shared" si="184"/>
        <v>0</v>
      </c>
      <c r="T936" s="266" t="str">
        <f t="shared" si="185"/>
        <v>Economico</v>
      </c>
      <c r="U936">
        <f>VLOOKUP(T936,TABLAS!$J$4:$L$9,3,FALSE)</f>
        <v>1320</v>
      </c>
      <c r="V936">
        <f t="shared" si="194"/>
        <v>2026</v>
      </c>
      <c r="W936" t="str">
        <f>INICIO!$C$28</f>
        <v>2026</v>
      </c>
      <c r="X936" s="268">
        <f t="shared" si="186"/>
        <v>0</v>
      </c>
      <c r="Y936" s="269" t="str">
        <f>IF(X936&lt;TABLAS!$P$18,TABLAS!$Q$18,IF(X936&lt;TABLAS!$P$19,TABLAS!$Q$19,IF(X936&lt;TABLAS!$P$20,TABLAS!$Q$20,IF(X936&lt;TABLAS!$P$21,TABLAS!$Q$21,IF(X936&lt;TABLAS!$P$22,TABLAS!$Q$22,IF(X936&lt;TABLAS!$P$23,TABLAS!$Q$23,IF(X936&lt;TABLAS!$P$24,TABLAS!$Q$24,IF(X936&lt;TABLAS!$P$25,TABLAS!$Q$25,IF(X936&lt;TABLAS!$P$26,TABLAS!$Q$26,IF(X936&lt;TABLAS!$P$27,TABLAS!$Q$27,IF(X936&gt;=TABLAS!$O$28,TABLAS!$Q$28)))))))))))</f>
        <v>0 a 5</v>
      </c>
      <c r="Z936" s="262">
        <f>VLOOKUP(Y936,TABLAS!$J$18:$K$28,2,FALSE)</f>
        <v>1</v>
      </c>
      <c r="AA936" s="274" t="s">
        <v>262</v>
      </c>
      <c r="AB936" s="262">
        <f>VLOOKUP(AA936,TABLAS!$K$34:$L$39,2,FALSE)</f>
        <v>1</v>
      </c>
      <c r="AC936" s="262" t="str">
        <f>INICIO!$C$11</f>
        <v>ZONA 6</v>
      </c>
      <c r="AD936" s="263">
        <f>VLOOKUP(AC936,TABLAS!$V$18:$W$28,2,FALSE)</f>
        <v>1.1000000000000001</v>
      </c>
      <c r="AE936" s="44"/>
      <c r="AF936" s="44"/>
      <c r="AG936" s="279">
        <f t="shared" si="187"/>
        <v>0</v>
      </c>
      <c r="AH936" s="255">
        <f>IF($AG936&lt;TABLAS!$O$4,TABLAS!$P$4,IF($AG936&lt;TABLAS!$O$5,TABLAS!$P$5,IF($AG936&lt;TABLAS!$O$6,TABLAS!$P$6,IF($AG936&gt;TABLAS!$N$7,TABLAS!$P$7))))</f>
        <v>1</v>
      </c>
      <c r="AI936" s="255">
        <f>VLOOKUP($AH936,TABLAS!$P$4:$R$7,3,FALSE)</f>
        <v>3.4999999999999996E-3</v>
      </c>
      <c r="AJ936" s="255">
        <f>VLOOKUP($AH$3,TABLAS!$P$4:$R$7,2,FALSE)</f>
        <v>0</v>
      </c>
      <c r="AK936" s="280">
        <f t="shared" si="188"/>
        <v>-3.4999999999999996E-3</v>
      </c>
      <c r="AL936" s="44"/>
      <c r="AM936" s="44"/>
      <c r="AN936" s="281">
        <f t="shared" si="189"/>
        <v>0</v>
      </c>
      <c r="AO936" s="44"/>
      <c r="AP936" s="235">
        <f t="shared" si="190"/>
        <v>0</v>
      </c>
      <c r="AQ936" s="44"/>
      <c r="AR936" s="282">
        <f t="shared" si="191"/>
        <v>0</v>
      </c>
      <c r="AS936" s="283">
        <f t="shared" si="192"/>
        <v>0</v>
      </c>
      <c r="AT936" s="44"/>
      <c r="AU936" s="44"/>
      <c r="AV936" s="44"/>
      <c r="AW936" s="44"/>
      <c r="AX936" s="44"/>
      <c r="AY936" s="44"/>
      <c r="AZ936" s="44"/>
      <c r="BA936" s="44"/>
      <c r="BB936" s="44"/>
      <c r="BC936" s="44"/>
      <c r="BD936" s="44"/>
      <c r="BE936" s="44"/>
      <c r="BF936" s="44"/>
      <c r="BG936" s="44"/>
      <c r="BH936" s="44"/>
    </row>
    <row r="937" spans="1:60" ht="35.1" customHeight="1" thickBot="1" x14ac:dyDescent="0.45">
      <c r="A937" s="22">
        <f t="shared" si="193"/>
        <v>935</v>
      </c>
      <c r="B937" s="43">
        <f>Hoja2!B944</f>
        <v>0</v>
      </c>
      <c r="C937" s="38">
        <f>Hoja2!P944</f>
        <v>0</v>
      </c>
      <c r="D937" s="39">
        <f>Hoja2!C944</f>
        <v>0</v>
      </c>
      <c r="E937" s="40">
        <f>Hoja4!J944</f>
        <v>0</v>
      </c>
      <c r="F937" s="40">
        <f>Hoja4!N944</f>
        <v>0</v>
      </c>
      <c r="G937" s="40"/>
      <c r="H937" s="40">
        <f t="shared" si="182"/>
        <v>0</v>
      </c>
      <c r="I937" s="40">
        <f t="shared" si="183"/>
        <v>0</v>
      </c>
      <c r="J937" s="290" t="s">
        <v>209</v>
      </c>
      <c r="K937" s="44"/>
      <c r="L937" s="44"/>
      <c r="M937" s="44"/>
      <c r="N937" s="44"/>
      <c r="O937" s="44"/>
      <c r="P937" s="44"/>
      <c r="Q937" s="44"/>
      <c r="R937" s="44"/>
      <c r="S937" s="262">
        <f t="shared" si="184"/>
        <v>0</v>
      </c>
      <c r="T937" s="266" t="str">
        <f t="shared" si="185"/>
        <v>Economico</v>
      </c>
      <c r="U937">
        <f>VLOOKUP(T937,TABLAS!$J$4:$L$9,3,FALSE)</f>
        <v>1320</v>
      </c>
      <c r="V937">
        <f t="shared" si="194"/>
        <v>2026</v>
      </c>
      <c r="W937" t="str">
        <f>INICIO!$C$28</f>
        <v>2026</v>
      </c>
      <c r="X937" s="268">
        <f t="shared" si="186"/>
        <v>0</v>
      </c>
      <c r="Y937" s="269" t="str">
        <f>IF(X937&lt;TABLAS!$P$18,TABLAS!$Q$18,IF(X937&lt;TABLAS!$P$19,TABLAS!$Q$19,IF(X937&lt;TABLAS!$P$20,TABLAS!$Q$20,IF(X937&lt;TABLAS!$P$21,TABLAS!$Q$21,IF(X937&lt;TABLAS!$P$22,TABLAS!$Q$22,IF(X937&lt;TABLAS!$P$23,TABLAS!$Q$23,IF(X937&lt;TABLAS!$P$24,TABLAS!$Q$24,IF(X937&lt;TABLAS!$P$25,TABLAS!$Q$25,IF(X937&lt;TABLAS!$P$26,TABLAS!$Q$26,IF(X937&lt;TABLAS!$P$27,TABLAS!$Q$27,IF(X937&gt;=TABLAS!$O$28,TABLAS!$Q$28)))))))))))</f>
        <v>0 a 5</v>
      </c>
      <c r="Z937" s="262">
        <f>VLOOKUP(Y937,TABLAS!$J$18:$K$28,2,FALSE)</f>
        <v>1</v>
      </c>
      <c r="AA937" s="274" t="s">
        <v>262</v>
      </c>
      <c r="AB937" s="262">
        <f>VLOOKUP(AA937,TABLAS!$K$34:$L$39,2,FALSE)</f>
        <v>1</v>
      </c>
      <c r="AC937" s="262" t="str">
        <f>INICIO!$C$11</f>
        <v>ZONA 6</v>
      </c>
      <c r="AD937" s="263">
        <f>VLOOKUP(AC937,TABLAS!$V$18:$W$28,2,FALSE)</f>
        <v>1.1000000000000001</v>
      </c>
      <c r="AE937" s="44"/>
      <c r="AF937" s="44"/>
      <c r="AG937" s="279">
        <f t="shared" si="187"/>
        <v>0</v>
      </c>
      <c r="AH937" s="255">
        <f>IF($AG937&lt;TABLAS!$O$4,TABLAS!$P$4,IF($AG937&lt;TABLAS!$O$5,TABLAS!$P$5,IF($AG937&lt;TABLAS!$O$6,TABLAS!$P$6,IF($AG937&gt;TABLAS!$N$7,TABLAS!$P$7))))</f>
        <v>1</v>
      </c>
      <c r="AI937" s="255">
        <f>VLOOKUP($AH937,TABLAS!$P$4:$R$7,3,FALSE)</f>
        <v>3.4999999999999996E-3</v>
      </c>
      <c r="AJ937" s="255">
        <f>VLOOKUP($AH$3,TABLAS!$P$4:$R$7,2,FALSE)</f>
        <v>0</v>
      </c>
      <c r="AK937" s="280">
        <f t="shared" si="188"/>
        <v>-3.4999999999999996E-3</v>
      </c>
      <c r="AL937" s="44"/>
      <c r="AM937" s="44"/>
      <c r="AN937" s="281">
        <f t="shared" si="189"/>
        <v>0</v>
      </c>
      <c r="AO937" s="44"/>
      <c r="AP937" s="235">
        <f t="shared" si="190"/>
        <v>0</v>
      </c>
      <c r="AQ937" s="44"/>
      <c r="AR937" s="282">
        <f t="shared" si="191"/>
        <v>0</v>
      </c>
      <c r="AS937" s="283">
        <f t="shared" si="192"/>
        <v>0</v>
      </c>
      <c r="AT937" s="44"/>
      <c r="AU937" s="44"/>
      <c r="AV937" s="44"/>
      <c r="AW937" s="44"/>
      <c r="AX937" s="44"/>
      <c r="AY937" s="44"/>
      <c r="AZ937" s="44"/>
      <c r="BA937" s="44"/>
      <c r="BB937" s="44"/>
      <c r="BC937" s="44"/>
      <c r="BD937" s="44"/>
      <c r="BE937" s="44"/>
      <c r="BF937" s="44"/>
      <c r="BG937" s="44"/>
      <c r="BH937" s="44"/>
    </row>
    <row r="938" spans="1:60" ht="35.1" customHeight="1" thickBot="1" x14ac:dyDescent="0.45">
      <c r="A938" s="41">
        <f t="shared" si="193"/>
        <v>936</v>
      </c>
      <c r="B938" s="42">
        <f>Hoja2!B945</f>
        <v>0</v>
      </c>
      <c r="C938" s="14">
        <f>Hoja2!P945</f>
        <v>0</v>
      </c>
      <c r="D938" s="16">
        <f>Hoja2!C945</f>
        <v>0</v>
      </c>
      <c r="E938" s="15">
        <f>Hoja4!J945</f>
        <v>0</v>
      </c>
      <c r="F938" s="15">
        <f>Hoja4!N945</f>
        <v>0</v>
      </c>
      <c r="G938" s="15"/>
      <c r="H938" s="15">
        <f t="shared" si="182"/>
        <v>0</v>
      </c>
      <c r="I938" s="15">
        <f t="shared" si="183"/>
        <v>0</v>
      </c>
      <c r="J938" s="289" t="s">
        <v>209</v>
      </c>
      <c r="K938" s="44"/>
      <c r="L938" s="44"/>
      <c r="M938" s="44"/>
      <c r="N938" s="44"/>
      <c r="O938" s="44"/>
      <c r="P938" s="44"/>
      <c r="Q938" s="44"/>
      <c r="R938" s="44"/>
      <c r="S938" s="262">
        <f t="shared" si="184"/>
        <v>0</v>
      </c>
      <c r="T938" s="266" t="str">
        <f t="shared" si="185"/>
        <v>Economico</v>
      </c>
      <c r="U938">
        <f>VLOOKUP(T938,TABLAS!$J$4:$L$9,3,FALSE)</f>
        <v>1320</v>
      </c>
      <c r="V938">
        <f t="shared" si="194"/>
        <v>2026</v>
      </c>
      <c r="W938" t="str">
        <f>INICIO!$C$28</f>
        <v>2026</v>
      </c>
      <c r="X938" s="268">
        <f t="shared" si="186"/>
        <v>0</v>
      </c>
      <c r="Y938" s="269" t="str">
        <f>IF(X938&lt;TABLAS!$P$18,TABLAS!$Q$18,IF(X938&lt;TABLAS!$P$19,TABLAS!$Q$19,IF(X938&lt;TABLAS!$P$20,TABLAS!$Q$20,IF(X938&lt;TABLAS!$P$21,TABLAS!$Q$21,IF(X938&lt;TABLAS!$P$22,TABLAS!$Q$22,IF(X938&lt;TABLAS!$P$23,TABLAS!$Q$23,IF(X938&lt;TABLAS!$P$24,TABLAS!$Q$24,IF(X938&lt;TABLAS!$P$25,TABLAS!$Q$25,IF(X938&lt;TABLAS!$P$26,TABLAS!$Q$26,IF(X938&lt;TABLAS!$P$27,TABLAS!$Q$27,IF(X938&gt;=TABLAS!$O$28,TABLAS!$Q$28)))))))))))</f>
        <v>0 a 5</v>
      </c>
      <c r="Z938" s="262">
        <f>VLOOKUP(Y938,TABLAS!$J$18:$K$28,2,FALSE)</f>
        <v>1</v>
      </c>
      <c r="AA938" s="274" t="s">
        <v>262</v>
      </c>
      <c r="AB938" s="262">
        <f>VLOOKUP(AA938,TABLAS!$K$34:$L$39,2,FALSE)</f>
        <v>1</v>
      </c>
      <c r="AC938" s="262" t="str">
        <f>INICIO!$C$11</f>
        <v>ZONA 6</v>
      </c>
      <c r="AD938" s="263">
        <f>VLOOKUP(AC938,TABLAS!$V$18:$W$28,2,FALSE)</f>
        <v>1.1000000000000001</v>
      </c>
      <c r="AE938" s="44"/>
      <c r="AF938" s="44"/>
      <c r="AG938" s="279">
        <f t="shared" si="187"/>
        <v>0</v>
      </c>
      <c r="AH938" s="255">
        <f>IF($AG938&lt;TABLAS!$O$4,TABLAS!$P$4,IF($AG938&lt;TABLAS!$O$5,TABLAS!$P$5,IF($AG938&lt;TABLAS!$O$6,TABLAS!$P$6,IF($AG938&gt;TABLAS!$N$7,TABLAS!$P$7))))</f>
        <v>1</v>
      </c>
      <c r="AI938" s="255">
        <f>VLOOKUP($AH938,TABLAS!$P$4:$R$7,3,FALSE)</f>
        <v>3.4999999999999996E-3</v>
      </c>
      <c r="AJ938" s="255">
        <f>VLOOKUP($AH$3,TABLAS!$P$4:$R$7,2,FALSE)</f>
        <v>0</v>
      </c>
      <c r="AK938" s="280">
        <f t="shared" si="188"/>
        <v>-3.4999999999999996E-3</v>
      </c>
      <c r="AL938" s="44"/>
      <c r="AM938" s="44"/>
      <c r="AN938" s="281">
        <f t="shared" si="189"/>
        <v>0</v>
      </c>
      <c r="AO938" s="44"/>
      <c r="AP938" s="235">
        <f t="shared" si="190"/>
        <v>0</v>
      </c>
      <c r="AQ938" s="44"/>
      <c r="AR938" s="282">
        <f t="shared" si="191"/>
        <v>0</v>
      </c>
      <c r="AS938" s="283">
        <f t="shared" si="192"/>
        <v>0</v>
      </c>
      <c r="AT938" s="44"/>
      <c r="AU938" s="44"/>
      <c r="AV938" s="44"/>
      <c r="AW938" s="44"/>
      <c r="AX938" s="44"/>
      <c r="AY938" s="44"/>
      <c r="AZ938" s="44"/>
      <c r="BA938" s="44"/>
      <c r="BB938" s="44"/>
      <c r="BC938" s="44"/>
      <c r="BD938" s="44"/>
      <c r="BE938" s="44"/>
      <c r="BF938" s="44"/>
      <c r="BG938" s="44"/>
      <c r="BH938" s="44"/>
    </row>
    <row r="939" spans="1:60" ht="35.1" customHeight="1" thickBot="1" x14ac:dyDescent="0.45">
      <c r="A939" s="41">
        <f t="shared" si="193"/>
        <v>937</v>
      </c>
      <c r="B939" s="42">
        <f>Hoja2!B946</f>
        <v>0</v>
      </c>
      <c r="C939" s="14">
        <f>Hoja2!P946</f>
        <v>0</v>
      </c>
      <c r="D939" s="16">
        <f>Hoja2!C946</f>
        <v>0</v>
      </c>
      <c r="E939" s="15">
        <f>Hoja4!J946</f>
        <v>0</v>
      </c>
      <c r="F939" s="15">
        <f>Hoja4!N946</f>
        <v>0</v>
      </c>
      <c r="G939" s="15"/>
      <c r="H939" s="15">
        <f t="shared" si="182"/>
        <v>0</v>
      </c>
      <c r="I939" s="15">
        <f t="shared" si="183"/>
        <v>0</v>
      </c>
      <c r="J939" s="289" t="s">
        <v>209</v>
      </c>
      <c r="K939" s="44"/>
      <c r="L939" s="44"/>
      <c r="M939" s="44"/>
      <c r="N939" s="44"/>
      <c r="O939" s="44"/>
      <c r="P939" s="44"/>
      <c r="Q939" s="44"/>
      <c r="R939" s="44"/>
      <c r="S939" s="262">
        <f t="shared" si="184"/>
        <v>0</v>
      </c>
      <c r="T939" s="266" t="str">
        <f t="shared" si="185"/>
        <v>Economico</v>
      </c>
      <c r="U939">
        <f>VLOOKUP(T939,TABLAS!$J$4:$L$9,3,FALSE)</f>
        <v>1320</v>
      </c>
      <c r="V939">
        <f t="shared" si="194"/>
        <v>2026</v>
      </c>
      <c r="W939" t="str">
        <f>INICIO!$C$28</f>
        <v>2026</v>
      </c>
      <c r="X939" s="268">
        <f t="shared" si="186"/>
        <v>0</v>
      </c>
      <c r="Y939" s="269" t="str">
        <f>IF(X939&lt;TABLAS!$P$18,TABLAS!$Q$18,IF(X939&lt;TABLAS!$P$19,TABLAS!$Q$19,IF(X939&lt;TABLAS!$P$20,TABLAS!$Q$20,IF(X939&lt;TABLAS!$P$21,TABLAS!$Q$21,IF(X939&lt;TABLAS!$P$22,TABLAS!$Q$22,IF(X939&lt;TABLAS!$P$23,TABLAS!$Q$23,IF(X939&lt;TABLAS!$P$24,TABLAS!$Q$24,IF(X939&lt;TABLAS!$P$25,TABLAS!$Q$25,IF(X939&lt;TABLAS!$P$26,TABLAS!$Q$26,IF(X939&lt;TABLAS!$P$27,TABLAS!$Q$27,IF(X939&gt;=TABLAS!$O$28,TABLAS!$Q$28)))))))))))</f>
        <v>0 a 5</v>
      </c>
      <c r="Z939" s="262">
        <f>VLOOKUP(Y939,TABLAS!$J$18:$K$28,2,FALSE)</f>
        <v>1</v>
      </c>
      <c r="AA939" s="274" t="s">
        <v>262</v>
      </c>
      <c r="AB939" s="262">
        <f>VLOOKUP(AA939,TABLAS!$K$34:$L$39,2,FALSE)</f>
        <v>1</v>
      </c>
      <c r="AC939" s="262" t="str">
        <f>INICIO!$C$11</f>
        <v>ZONA 6</v>
      </c>
      <c r="AD939" s="263">
        <f>VLOOKUP(AC939,TABLAS!$V$18:$W$28,2,FALSE)</f>
        <v>1.1000000000000001</v>
      </c>
      <c r="AE939" s="44"/>
      <c r="AF939" s="44"/>
      <c r="AG939" s="279">
        <f t="shared" si="187"/>
        <v>0</v>
      </c>
      <c r="AH939" s="255">
        <f>IF($AG939&lt;TABLAS!$O$4,TABLAS!$P$4,IF($AG939&lt;TABLAS!$O$5,TABLAS!$P$5,IF($AG939&lt;TABLAS!$O$6,TABLAS!$P$6,IF($AG939&gt;TABLAS!$N$7,TABLAS!$P$7))))</f>
        <v>1</v>
      </c>
      <c r="AI939" s="255">
        <f>VLOOKUP($AH939,TABLAS!$P$4:$R$7,3,FALSE)</f>
        <v>3.4999999999999996E-3</v>
      </c>
      <c r="AJ939" s="255">
        <f>VLOOKUP($AH$3,TABLAS!$P$4:$R$7,2,FALSE)</f>
        <v>0</v>
      </c>
      <c r="AK939" s="280">
        <f t="shared" si="188"/>
        <v>-3.4999999999999996E-3</v>
      </c>
      <c r="AL939" s="44"/>
      <c r="AM939" s="44"/>
      <c r="AN939" s="281">
        <f t="shared" si="189"/>
        <v>0</v>
      </c>
      <c r="AO939" s="44"/>
      <c r="AP939" s="235">
        <f t="shared" si="190"/>
        <v>0</v>
      </c>
      <c r="AQ939" s="44"/>
      <c r="AR939" s="282">
        <f t="shared" si="191"/>
        <v>0</v>
      </c>
      <c r="AS939" s="283">
        <f t="shared" si="192"/>
        <v>0</v>
      </c>
      <c r="AT939" s="44"/>
      <c r="AU939" s="44"/>
      <c r="AV939" s="44"/>
      <c r="AW939" s="44"/>
      <c r="AX939" s="44"/>
      <c r="AY939" s="44"/>
      <c r="AZ939" s="44"/>
      <c r="BA939" s="44"/>
      <c r="BB939" s="44"/>
      <c r="BC939" s="44"/>
      <c r="BD939" s="44"/>
      <c r="BE939" s="44"/>
      <c r="BF939" s="44"/>
      <c r="BG939" s="44"/>
      <c r="BH939" s="44"/>
    </row>
    <row r="940" spans="1:60" ht="35.1" customHeight="1" thickBot="1" x14ac:dyDescent="0.45">
      <c r="A940" s="41">
        <f t="shared" si="193"/>
        <v>938</v>
      </c>
      <c r="B940" s="42">
        <f>Hoja2!B947</f>
        <v>0</v>
      </c>
      <c r="C940" s="14">
        <f>Hoja2!P947</f>
        <v>0</v>
      </c>
      <c r="D940" s="16">
        <f>Hoja2!C947</f>
        <v>0</v>
      </c>
      <c r="E940" s="15">
        <f>Hoja4!J947</f>
        <v>0</v>
      </c>
      <c r="F940" s="15">
        <f>Hoja4!N947</f>
        <v>0</v>
      </c>
      <c r="G940" s="15"/>
      <c r="H940" s="15">
        <f t="shared" si="182"/>
        <v>0</v>
      </c>
      <c r="I940" s="15">
        <f t="shared" si="183"/>
        <v>0</v>
      </c>
      <c r="J940" s="289" t="s">
        <v>209</v>
      </c>
      <c r="K940" s="44"/>
      <c r="L940" s="44"/>
      <c r="M940" s="44"/>
      <c r="N940" s="44"/>
      <c r="O940" s="44"/>
      <c r="P940" s="44"/>
      <c r="Q940" s="44"/>
      <c r="R940" s="44"/>
      <c r="S940" s="262">
        <f t="shared" si="184"/>
        <v>0</v>
      </c>
      <c r="T940" s="266" t="str">
        <f t="shared" si="185"/>
        <v>Economico</v>
      </c>
      <c r="U940">
        <f>VLOOKUP(T940,TABLAS!$J$4:$L$9,3,FALSE)</f>
        <v>1320</v>
      </c>
      <c r="V940">
        <f t="shared" si="194"/>
        <v>2026</v>
      </c>
      <c r="W940" t="str">
        <f>INICIO!$C$28</f>
        <v>2026</v>
      </c>
      <c r="X940" s="268">
        <f t="shared" si="186"/>
        <v>0</v>
      </c>
      <c r="Y940" s="269" t="str">
        <f>IF(X940&lt;TABLAS!$P$18,TABLAS!$Q$18,IF(X940&lt;TABLAS!$P$19,TABLAS!$Q$19,IF(X940&lt;TABLAS!$P$20,TABLAS!$Q$20,IF(X940&lt;TABLAS!$P$21,TABLAS!$Q$21,IF(X940&lt;TABLAS!$P$22,TABLAS!$Q$22,IF(X940&lt;TABLAS!$P$23,TABLAS!$Q$23,IF(X940&lt;TABLAS!$P$24,TABLAS!$Q$24,IF(X940&lt;TABLAS!$P$25,TABLAS!$Q$25,IF(X940&lt;TABLAS!$P$26,TABLAS!$Q$26,IF(X940&lt;TABLAS!$P$27,TABLAS!$Q$27,IF(X940&gt;=TABLAS!$O$28,TABLAS!$Q$28)))))))))))</f>
        <v>0 a 5</v>
      </c>
      <c r="Z940" s="262">
        <f>VLOOKUP(Y940,TABLAS!$J$18:$K$28,2,FALSE)</f>
        <v>1</v>
      </c>
      <c r="AA940" s="274" t="s">
        <v>262</v>
      </c>
      <c r="AB940" s="262">
        <f>VLOOKUP(AA940,TABLAS!$K$34:$L$39,2,FALSE)</f>
        <v>1</v>
      </c>
      <c r="AC940" s="262" t="str">
        <f>INICIO!$C$11</f>
        <v>ZONA 6</v>
      </c>
      <c r="AD940" s="263">
        <f>VLOOKUP(AC940,TABLAS!$V$18:$W$28,2,FALSE)</f>
        <v>1.1000000000000001</v>
      </c>
      <c r="AE940" s="44"/>
      <c r="AF940" s="44"/>
      <c r="AG940" s="279">
        <f t="shared" si="187"/>
        <v>0</v>
      </c>
      <c r="AH940" s="255">
        <f>IF($AG940&lt;TABLAS!$O$4,TABLAS!$P$4,IF($AG940&lt;TABLAS!$O$5,TABLAS!$P$5,IF($AG940&lt;TABLAS!$O$6,TABLAS!$P$6,IF($AG940&gt;TABLAS!$N$7,TABLAS!$P$7))))</f>
        <v>1</v>
      </c>
      <c r="AI940" s="255">
        <f>VLOOKUP($AH940,TABLAS!$P$4:$R$7,3,FALSE)</f>
        <v>3.4999999999999996E-3</v>
      </c>
      <c r="AJ940" s="255">
        <f>VLOOKUP($AH$3,TABLAS!$P$4:$R$7,2,FALSE)</f>
        <v>0</v>
      </c>
      <c r="AK940" s="280">
        <f t="shared" si="188"/>
        <v>-3.4999999999999996E-3</v>
      </c>
      <c r="AL940" s="44"/>
      <c r="AM940" s="44"/>
      <c r="AN940" s="281">
        <f t="shared" si="189"/>
        <v>0</v>
      </c>
      <c r="AO940" s="44"/>
      <c r="AP940" s="235">
        <f t="shared" si="190"/>
        <v>0</v>
      </c>
      <c r="AQ940" s="44"/>
      <c r="AR940" s="282">
        <f t="shared" si="191"/>
        <v>0</v>
      </c>
      <c r="AS940" s="283">
        <f t="shared" si="192"/>
        <v>0</v>
      </c>
      <c r="AT940" s="44"/>
      <c r="AU940" s="44"/>
      <c r="AV940" s="44"/>
      <c r="AW940" s="44"/>
      <c r="AX940" s="44"/>
      <c r="AY940" s="44"/>
      <c r="AZ940" s="44"/>
      <c r="BA940" s="44"/>
      <c r="BB940" s="44"/>
      <c r="BC940" s="44"/>
      <c r="BD940" s="44"/>
      <c r="BE940" s="44"/>
      <c r="BF940" s="44"/>
      <c r="BG940" s="44"/>
      <c r="BH940" s="44"/>
    </row>
    <row r="941" spans="1:60" ht="35.1" customHeight="1" thickBot="1" x14ac:dyDescent="0.45">
      <c r="A941" s="41">
        <f t="shared" si="193"/>
        <v>939</v>
      </c>
      <c r="B941" s="42">
        <f>Hoja2!B948</f>
        <v>0</v>
      </c>
      <c r="C941" s="14">
        <f>Hoja2!P948</f>
        <v>0</v>
      </c>
      <c r="D941" s="16">
        <f>Hoja2!C948</f>
        <v>0</v>
      </c>
      <c r="E941" s="15">
        <f>Hoja4!J948</f>
        <v>0</v>
      </c>
      <c r="F941" s="15">
        <f>Hoja4!N948</f>
        <v>0</v>
      </c>
      <c r="G941" s="15"/>
      <c r="H941" s="15">
        <f t="shared" si="182"/>
        <v>0</v>
      </c>
      <c r="I941" s="15">
        <f t="shared" si="183"/>
        <v>0</v>
      </c>
      <c r="J941" s="289" t="s">
        <v>209</v>
      </c>
      <c r="K941" s="44"/>
      <c r="L941" s="44"/>
      <c r="M941" s="44"/>
      <c r="N941" s="44"/>
      <c r="O941" s="44"/>
      <c r="P941" s="44"/>
      <c r="Q941" s="44"/>
      <c r="R941" s="44"/>
      <c r="S941" s="262">
        <f t="shared" si="184"/>
        <v>0</v>
      </c>
      <c r="T941" s="266" t="str">
        <f t="shared" si="185"/>
        <v>Economico</v>
      </c>
      <c r="U941">
        <f>VLOOKUP(T941,TABLAS!$J$4:$L$9,3,FALSE)</f>
        <v>1320</v>
      </c>
      <c r="V941">
        <f t="shared" si="194"/>
        <v>2026</v>
      </c>
      <c r="W941" t="str">
        <f>INICIO!$C$28</f>
        <v>2026</v>
      </c>
      <c r="X941" s="268">
        <f t="shared" si="186"/>
        <v>0</v>
      </c>
      <c r="Y941" s="269" t="str">
        <f>IF(X941&lt;TABLAS!$P$18,TABLAS!$Q$18,IF(X941&lt;TABLAS!$P$19,TABLAS!$Q$19,IF(X941&lt;TABLAS!$P$20,TABLAS!$Q$20,IF(X941&lt;TABLAS!$P$21,TABLAS!$Q$21,IF(X941&lt;TABLAS!$P$22,TABLAS!$Q$22,IF(X941&lt;TABLAS!$P$23,TABLAS!$Q$23,IF(X941&lt;TABLAS!$P$24,TABLAS!$Q$24,IF(X941&lt;TABLAS!$P$25,TABLAS!$Q$25,IF(X941&lt;TABLAS!$P$26,TABLAS!$Q$26,IF(X941&lt;TABLAS!$P$27,TABLAS!$Q$27,IF(X941&gt;=TABLAS!$O$28,TABLAS!$Q$28)))))))))))</f>
        <v>0 a 5</v>
      </c>
      <c r="Z941" s="262">
        <f>VLOOKUP(Y941,TABLAS!$J$18:$K$28,2,FALSE)</f>
        <v>1</v>
      </c>
      <c r="AA941" s="274" t="s">
        <v>262</v>
      </c>
      <c r="AB941" s="262">
        <f>VLOOKUP(AA941,TABLAS!$K$34:$L$39,2,FALSE)</f>
        <v>1</v>
      </c>
      <c r="AC941" s="262" t="str">
        <f>INICIO!$C$11</f>
        <v>ZONA 6</v>
      </c>
      <c r="AD941" s="263">
        <f>VLOOKUP(AC941,TABLAS!$V$18:$W$28,2,FALSE)</f>
        <v>1.1000000000000001</v>
      </c>
      <c r="AE941" s="44"/>
      <c r="AF941" s="44"/>
      <c r="AG941" s="279">
        <f t="shared" si="187"/>
        <v>0</v>
      </c>
      <c r="AH941" s="255">
        <f>IF($AG941&lt;TABLAS!$O$4,TABLAS!$P$4,IF($AG941&lt;TABLAS!$O$5,TABLAS!$P$5,IF($AG941&lt;TABLAS!$O$6,TABLAS!$P$6,IF($AG941&gt;TABLAS!$N$7,TABLAS!$P$7))))</f>
        <v>1</v>
      </c>
      <c r="AI941" s="255">
        <f>VLOOKUP($AH941,TABLAS!$P$4:$R$7,3,FALSE)</f>
        <v>3.4999999999999996E-3</v>
      </c>
      <c r="AJ941" s="255">
        <f>VLOOKUP($AH$3,TABLAS!$P$4:$R$7,2,FALSE)</f>
        <v>0</v>
      </c>
      <c r="AK941" s="280">
        <f t="shared" si="188"/>
        <v>-3.4999999999999996E-3</v>
      </c>
      <c r="AL941" s="44"/>
      <c r="AM941" s="44"/>
      <c r="AN941" s="281">
        <f t="shared" si="189"/>
        <v>0</v>
      </c>
      <c r="AO941" s="44"/>
      <c r="AP941" s="235">
        <f t="shared" si="190"/>
        <v>0</v>
      </c>
      <c r="AQ941" s="44"/>
      <c r="AR941" s="282">
        <f t="shared" si="191"/>
        <v>0</v>
      </c>
      <c r="AS941" s="283">
        <f t="shared" si="192"/>
        <v>0</v>
      </c>
      <c r="AT941" s="44"/>
      <c r="AU941" s="44"/>
      <c r="AV941" s="44"/>
      <c r="AW941" s="44"/>
      <c r="AX941" s="44"/>
      <c r="AY941" s="44"/>
      <c r="AZ941" s="44"/>
      <c r="BA941" s="44"/>
      <c r="BB941" s="44"/>
      <c r="BC941" s="44"/>
      <c r="BD941" s="44"/>
      <c r="BE941" s="44"/>
      <c r="BF941" s="44"/>
      <c r="BG941" s="44"/>
      <c r="BH941" s="44"/>
    </row>
    <row r="942" spans="1:60" ht="35.1" customHeight="1" thickBot="1" x14ac:dyDescent="0.45">
      <c r="A942" s="22">
        <f t="shared" si="193"/>
        <v>940</v>
      </c>
      <c r="B942" s="43">
        <f>Hoja2!B949</f>
        <v>0</v>
      </c>
      <c r="C942" s="38">
        <f>Hoja2!P949</f>
        <v>0</v>
      </c>
      <c r="D942" s="39">
        <f>Hoja2!C949</f>
        <v>0</v>
      </c>
      <c r="E942" s="40">
        <f>Hoja4!J949</f>
        <v>0</v>
      </c>
      <c r="F942" s="40">
        <f>Hoja4!N949</f>
        <v>0</v>
      </c>
      <c r="G942" s="40"/>
      <c r="H942" s="40">
        <f t="shared" si="182"/>
        <v>0</v>
      </c>
      <c r="I942" s="40">
        <f t="shared" si="183"/>
        <v>0</v>
      </c>
      <c r="J942" s="290" t="s">
        <v>209</v>
      </c>
      <c r="K942" s="44"/>
      <c r="L942" s="44"/>
      <c r="M942" s="44"/>
      <c r="N942" s="44"/>
      <c r="O942" s="44"/>
      <c r="P942" s="44"/>
      <c r="Q942" s="44"/>
      <c r="R942" s="44"/>
      <c r="S942" s="262">
        <f t="shared" si="184"/>
        <v>0</v>
      </c>
      <c r="T942" s="266" t="str">
        <f t="shared" si="185"/>
        <v>Economico</v>
      </c>
      <c r="U942">
        <f>VLOOKUP(T942,TABLAS!$J$4:$L$9,3,FALSE)</f>
        <v>1320</v>
      </c>
      <c r="V942">
        <f t="shared" si="194"/>
        <v>2026</v>
      </c>
      <c r="W942" t="str">
        <f>INICIO!$C$28</f>
        <v>2026</v>
      </c>
      <c r="X942" s="268">
        <f t="shared" si="186"/>
        <v>0</v>
      </c>
      <c r="Y942" s="269" t="str">
        <f>IF(X942&lt;TABLAS!$P$18,TABLAS!$Q$18,IF(X942&lt;TABLAS!$P$19,TABLAS!$Q$19,IF(X942&lt;TABLAS!$P$20,TABLAS!$Q$20,IF(X942&lt;TABLAS!$P$21,TABLAS!$Q$21,IF(X942&lt;TABLAS!$P$22,TABLAS!$Q$22,IF(X942&lt;TABLAS!$P$23,TABLAS!$Q$23,IF(X942&lt;TABLAS!$P$24,TABLAS!$Q$24,IF(X942&lt;TABLAS!$P$25,TABLAS!$Q$25,IF(X942&lt;TABLAS!$P$26,TABLAS!$Q$26,IF(X942&lt;TABLAS!$P$27,TABLAS!$Q$27,IF(X942&gt;=TABLAS!$O$28,TABLAS!$Q$28)))))))))))</f>
        <v>0 a 5</v>
      </c>
      <c r="Z942" s="262">
        <f>VLOOKUP(Y942,TABLAS!$J$18:$K$28,2,FALSE)</f>
        <v>1</v>
      </c>
      <c r="AA942" s="274" t="s">
        <v>262</v>
      </c>
      <c r="AB942" s="262">
        <f>VLOOKUP(AA942,TABLAS!$K$34:$L$39,2,FALSE)</f>
        <v>1</v>
      </c>
      <c r="AC942" s="262" t="str">
        <f>INICIO!$C$11</f>
        <v>ZONA 6</v>
      </c>
      <c r="AD942" s="263">
        <f>VLOOKUP(AC942,TABLAS!$V$18:$W$28,2,FALSE)</f>
        <v>1.1000000000000001</v>
      </c>
      <c r="AE942" s="44"/>
      <c r="AF942" s="44"/>
      <c r="AG942" s="279">
        <f t="shared" si="187"/>
        <v>0</v>
      </c>
      <c r="AH942" s="255">
        <f>IF($AG942&lt;TABLAS!$O$4,TABLAS!$P$4,IF($AG942&lt;TABLAS!$O$5,TABLAS!$P$5,IF($AG942&lt;TABLAS!$O$6,TABLAS!$P$6,IF($AG942&gt;TABLAS!$N$7,TABLAS!$P$7))))</f>
        <v>1</v>
      </c>
      <c r="AI942" s="255">
        <f>VLOOKUP($AH942,TABLAS!$P$4:$R$7,3,FALSE)</f>
        <v>3.4999999999999996E-3</v>
      </c>
      <c r="AJ942" s="255">
        <f>VLOOKUP($AH$3,TABLAS!$P$4:$R$7,2,FALSE)</f>
        <v>0</v>
      </c>
      <c r="AK942" s="280">
        <f t="shared" si="188"/>
        <v>-3.4999999999999996E-3</v>
      </c>
      <c r="AL942" s="44"/>
      <c r="AM942" s="44"/>
      <c r="AN942" s="281">
        <f t="shared" si="189"/>
        <v>0</v>
      </c>
      <c r="AO942" s="44"/>
      <c r="AP942" s="235">
        <f t="shared" si="190"/>
        <v>0</v>
      </c>
      <c r="AQ942" s="44"/>
      <c r="AR942" s="282">
        <f t="shared" si="191"/>
        <v>0</v>
      </c>
      <c r="AS942" s="283">
        <f t="shared" si="192"/>
        <v>0</v>
      </c>
      <c r="AT942" s="44"/>
      <c r="AU942" s="44"/>
      <c r="AV942" s="44"/>
      <c r="AW942" s="44"/>
      <c r="AX942" s="44"/>
      <c r="AY942" s="44"/>
      <c r="AZ942" s="44"/>
      <c r="BA942" s="44"/>
      <c r="BB942" s="44"/>
      <c r="BC942" s="44"/>
      <c r="BD942" s="44"/>
      <c r="BE942" s="44"/>
      <c r="BF942" s="44"/>
      <c r="BG942" s="44"/>
      <c r="BH942" s="44"/>
    </row>
    <row r="943" spans="1:60" ht="35.1" customHeight="1" thickBot="1" x14ac:dyDescent="0.45">
      <c r="A943" s="41">
        <f t="shared" si="193"/>
        <v>941</v>
      </c>
      <c r="B943" s="42">
        <f>Hoja2!B950</f>
        <v>0</v>
      </c>
      <c r="C943" s="14">
        <f>Hoja2!P950</f>
        <v>0</v>
      </c>
      <c r="D943" s="16">
        <f>Hoja2!C950</f>
        <v>0</v>
      </c>
      <c r="E943" s="15">
        <f>Hoja4!J950</f>
        <v>0</v>
      </c>
      <c r="F943" s="15">
        <f>Hoja4!N950</f>
        <v>0</v>
      </c>
      <c r="G943" s="15"/>
      <c r="H943" s="15">
        <f t="shared" si="182"/>
        <v>0</v>
      </c>
      <c r="I943" s="15">
        <f t="shared" si="183"/>
        <v>0</v>
      </c>
      <c r="J943" s="289" t="s">
        <v>209</v>
      </c>
      <c r="K943" s="44"/>
      <c r="L943" s="44"/>
      <c r="M943" s="44"/>
      <c r="N943" s="44"/>
      <c r="O943" s="44"/>
      <c r="P943" s="44"/>
      <c r="Q943" s="44"/>
      <c r="R943" s="44"/>
      <c r="S943" s="262">
        <f t="shared" si="184"/>
        <v>0</v>
      </c>
      <c r="T943" s="266" t="str">
        <f t="shared" si="185"/>
        <v>Economico</v>
      </c>
      <c r="U943">
        <f>VLOOKUP(T943,TABLAS!$J$4:$L$9,3,FALSE)</f>
        <v>1320</v>
      </c>
      <c r="V943">
        <f t="shared" si="194"/>
        <v>2026</v>
      </c>
      <c r="W943" t="str">
        <f>INICIO!$C$28</f>
        <v>2026</v>
      </c>
      <c r="X943" s="268">
        <f t="shared" si="186"/>
        <v>0</v>
      </c>
      <c r="Y943" s="269" t="str">
        <f>IF(X943&lt;TABLAS!$P$18,TABLAS!$Q$18,IF(X943&lt;TABLAS!$P$19,TABLAS!$Q$19,IF(X943&lt;TABLAS!$P$20,TABLAS!$Q$20,IF(X943&lt;TABLAS!$P$21,TABLAS!$Q$21,IF(X943&lt;TABLAS!$P$22,TABLAS!$Q$22,IF(X943&lt;TABLAS!$P$23,TABLAS!$Q$23,IF(X943&lt;TABLAS!$P$24,TABLAS!$Q$24,IF(X943&lt;TABLAS!$P$25,TABLAS!$Q$25,IF(X943&lt;TABLAS!$P$26,TABLAS!$Q$26,IF(X943&lt;TABLAS!$P$27,TABLAS!$Q$27,IF(X943&gt;=TABLAS!$O$28,TABLAS!$Q$28)))))))))))</f>
        <v>0 a 5</v>
      </c>
      <c r="Z943" s="262">
        <f>VLOOKUP(Y943,TABLAS!$J$18:$K$28,2,FALSE)</f>
        <v>1</v>
      </c>
      <c r="AA943" s="274" t="s">
        <v>262</v>
      </c>
      <c r="AB943" s="262">
        <f>VLOOKUP(AA943,TABLAS!$K$34:$L$39,2,FALSE)</f>
        <v>1</v>
      </c>
      <c r="AC943" s="262" t="str">
        <f>INICIO!$C$11</f>
        <v>ZONA 6</v>
      </c>
      <c r="AD943" s="263">
        <f>VLOOKUP(AC943,TABLAS!$V$18:$W$28,2,FALSE)</f>
        <v>1.1000000000000001</v>
      </c>
      <c r="AE943" s="44"/>
      <c r="AF943" s="44"/>
      <c r="AG943" s="279">
        <f t="shared" si="187"/>
        <v>0</v>
      </c>
      <c r="AH943" s="255">
        <f>IF($AG943&lt;TABLAS!$O$4,TABLAS!$P$4,IF($AG943&lt;TABLAS!$O$5,TABLAS!$P$5,IF($AG943&lt;TABLAS!$O$6,TABLAS!$P$6,IF($AG943&gt;TABLAS!$N$7,TABLAS!$P$7))))</f>
        <v>1</v>
      </c>
      <c r="AI943" s="255">
        <f>VLOOKUP($AH943,TABLAS!$P$4:$R$7,3,FALSE)</f>
        <v>3.4999999999999996E-3</v>
      </c>
      <c r="AJ943" s="255">
        <f>VLOOKUP($AH$3,TABLAS!$P$4:$R$7,2,FALSE)</f>
        <v>0</v>
      </c>
      <c r="AK943" s="280">
        <f t="shared" si="188"/>
        <v>-3.4999999999999996E-3</v>
      </c>
      <c r="AL943" s="44"/>
      <c r="AM943" s="44"/>
      <c r="AN943" s="281">
        <f t="shared" si="189"/>
        <v>0</v>
      </c>
      <c r="AO943" s="44"/>
      <c r="AP943" s="235">
        <f t="shared" si="190"/>
        <v>0</v>
      </c>
      <c r="AQ943" s="44"/>
      <c r="AR943" s="282">
        <f t="shared" si="191"/>
        <v>0</v>
      </c>
      <c r="AS943" s="283">
        <f t="shared" si="192"/>
        <v>0</v>
      </c>
      <c r="AT943" s="44"/>
      <c r="AU943" s="44"/>
      <c r="AV943" s="44"/>
      <c r="AW943" s="44"/>
      <c r="AX943" s="44"/>
      <c r="AY943" s="44"/>
      <c r="AZ943" s="44"/>
      <c r="BA943" s="44"/>
      <c r="BB943" s="44"/>
      <c r="BC943" s="44"/>
      <c r="BD943" s="44"/>
      <c r="BE943" s="44"/>
      <c r="BF943" s="44"/>
      <c r="BG943" s="44"/>
      <c r="BH943" s="44"/>
    </row>
    <row r="944" spans="1:60" ht="35.1" customHeight="1" thickBot="1" x14ac:dyDescent="0.45">
      <c r="A944" s="41">
        <f t="shared" si="193"/>
        <v>942</v>
      </c>
      <c r="B944" s="42">
        <f>Hoja2!B951</f>
        <v>0</v>
      </c>
      <c r="C944" s="14">
        <f>Hoja2!P951</f>
        <v>0</v>
      </c>
      <c r="D944" s="16">
        <f>Hoja2!C951</f>
        <v>0</v>
      </c>
      <c r="E944" s="15">
        <f>Hoja4!J951</f>
        <v>0</v>
      </c>
      <c r="F944" s="15">
        <f>Hoja4!N951</f>
        <v>0</v>
      </c>
      <c r="G944" s="15"/>
      <c r="H944" s="15">
        <f t="shared" si="182"/>
        <v>0</v>
      </c>
      <c r="I944" s="15">
        <f t="shared" si="183"/>
        <v>0</v>
      </c>
      <c r="J944" s="289" t="s">
        <v>209</v>
      </c>
      <c r="K944" s="44"/>
      <c r="L944" s="44"/>
      <c r="M944" s="44"/>
      <c r="N944" s="44"/>
      <c r="O944" s="44"/>
      <c r="P944" s="44"/>
      <c r="Q944" s="44"/>
      <c r="R944" s="44"/>
      <c r="S944" s="262">
        <f t="shared" si="184"/>
        <v>0</v>
      </c>
      <c r="T944" s="266" t="str">
        <f t="shared" si="185"/>
        <v>Economico</v>
      </c>
      <c r="U944">
        <f>VLOOKUP(T944,TABLAS!$J$4:$L$9,3,FALSE)</f>
        <v>1320</v>
      </c>
      <c r="V944">
        <f t="shared" si="194"/>
        <v>2026</v>
      </c>
      <c r="W944" t="str">
        <f>INICIO!$C$28</f>
        <v>2026</v>
      </c>
      <c r="X944" s="268">
        <f t="shared" si="186"/>
        <v>0</v>
      </c>
      <c r="Y944" s="269" t="str">
        <f>IF(X944&lt;TABLAS!$P$18,TABLAS!$Q$18,IF(X944&lt;TABLAS!$P$19,TABLAS!$Q$19,IF(X944&lt;TABLAS!$P$20,TABLAS!$Q$20,IF(X944&lt;TABLAS!$P$21,TABLAS!$Q$21,IF(X944&lt;TABLAS!$P$22,TABLAS!$Q$22,IF(X944&lt;TABLAS!$P$23,TABLAS!$Q$23,IF(X944&lt;TABLAS!$P$24,TABLAS!$Q$24,IF(X944&lt;TABLAS!$P$25,TABLAS!$Q$25,IF(X944&lt;TABLAS!$P$26,TABLAS!$Q$26,IF(X944&lt;TABLAS!$P$27,TABLAS!$Q$27,IF(X944&gt;=TABLAS!$O$28,TABLAS!$Q$28)))))))))))</f>
        <v>0 a 5</v>
      </c>
      <c r="Z944" s="262">
        <f>VLOOKUP(Y944,TABLAS!$J$18:$K$28,2,FALSE)</f>
        <v>1</v>
      </c>
      <c r="AA944" s="274" t="s">
        <v>262</v>
      </c>
      <c r="AB944" s="262">
        <f>VLOOKUP(AA944,TABLAS!$K$34:$L$39,2,FALSE)</f>
        <v>1</v>
      </c>
      <c r="AC944" s="262" t="str">
        <f>INICIO!$C$11</f>
        <v>ZONA 6</v>
      </c>
      <c r="AD944" s="263">
        <f>VLOOKUP(AC944,TABLAS!$V$18:$W$28,2,FALSE)</f>
        <v>1.1000000000000001</v>
      </c>
      <c r="AE944" s="44"/>
      <c r="AF944" s="44"/>
      <c r="AG944" s="279">
        <f t="shared" si="187"/>
        <v>0</v>
      </c>
      <c r="AH944" s="255">
        <f>IF($AG944&lt;TABLAS!$O$4,TABLAS!$P$4,IF($AG944&lt;TABLAS!$O$5,TABLAS!$P$5,IF($AG944&lt;TABLAS!$O$6,TABLAS!$P$6,IF($AG944&gt;TABLAS!$N$7,TABLAS!$P$7))))</f>
        <v>1</v>
      </c>
      <c r="AI944" s="255">
        <f>VLOOKUP($AH944,TABLAS!$P$4:$R$7,3,FALSE)</f>
        <v>3.4999999999999996E-3</v>
      </c>
      <c r="AJ944" s="255">
        <f>VLOOKUP($AH$3,TABLAS!$P$4:$R$7,2,FALSE)</f>
        <v>0</v>
      </c>
      <c r="AK944" s="280">
        <f t="shared" si="188"/>
        <v>-3.4999999999999996E-3</v>
      </c>
      <c r="AL944" s="44"/>
      <c r="AM944" s="44"/>
      <c r="AN944" s="281">
        <f t="shared" si="189"/>
        <v>0</v>
      </c>
      <c r="AO944" s="44"/>
      <c r="AP944" s="235">
        <f t="shared" si="190"/>
        <v>0</v>
      </c>
      <c r="AQ944" s="44"/>
      <c r="AR944" s="282">
        <f t="shared" si="191"/>
        <v>0</v>
      </c>
      <c r="AS944" s="283">
        <f t="shared" si="192"/>
        <v>0</v>
      </c>
      <c r="AT944" s="44"/>
      <c r="AU944" s="44"/>
      <c r="AV944" s="44"/>
      <c r="AW944" s="44"/>
      <c r="AX944" s="44"/>
      <c r="AY944" s="44"/>
      <c r="AZ944" s="44"/>
      <c r="BA944" s="44"/>
      <c r="BB944" s="44"/>
      <c r="BC944" s="44"/>
      <c r="BD944" s="44"/>
      <c r="BE944" s="44"/>
      <c r="BF944" s="44"/>
      <c r="BG944" s="44"/>
      <c r="BH944" s="44"/>
    </row>
    <row r="945" spans="1:60" ht="35.1" customHeight="1" thickBot="1" x14ac:dyDescent="0.45">
      <c r="A945" s="41">
        <f t="shared" si="193"/>
        <v>943</v>
      </c>
      <c r="B945" s="42">
        <f>Hoja2!B952</f>
        <v>0</v>
      </c>
      <c r="C945" s="14">
        <f>Hoja2!P952</f>
        <v>0</v>
      </c>
      <c r="D945" s="16">
        <f>Hoja2!C952</f>
        <v>0</v>
      </c>
      <c r="E945" s="15">
        <f>Hoja4!J952</f>
        <v>0</v>
      </c>
      <c r="F945" s="15">
        <f>Hoja4!N952</f>
        <v>0</v>
      </c>
      <c r="G945" s="15"/>
      <c r="H945" s="15">
        <f t="shared" si="182"/>
        <v>0</v>
      </c>
      <c r="I945" s="15">
        <f t="shared" si="183"/>
        <v>0</v>
      </c>
      <c r="J945" s="289" t="s">
        <v>209</v>
      </c>
      <c r="K945" s="44"/>
      <c r="L945" s="44"/>
      <c r="M945" s="44"/>
      <c r="N945" s="44"/>
      <c r="O945" s="44"/>
      <c r="P945" s="44"/>
      <c r="Q945" s="44"/>
      <c r="R945" s="44"/>
      <c r="S945" s="262">
        <f t="shared" si="184"/>
        <v>0</v>
      </c>
      <c r="T945" s="266" t="str">
        <f t="shared" si="185"/>
        <v>Economico</v>
      </c>
      <c r="U945">
        <f>VLOOKUP(T945,TABLAS!$J$4:$L$9,3,FALSE)</f>
        <v>1320</v>
      </c>
      <c r="V945">
        <f t="shared" si="194"/>
        <v>2026</v>
      </c>
      <c r="W945" t="str">
        <f>INICIO!$C$28</f>
        <v>2026</v>
      </c>
      <c r="X945" s="268">
        <f t="shared" si="186"/>
        <v>0</v>
      </c>
      <c r="Y945" s="269" t="str">
        <f>IF(X945&lt;TABLAS!$P$18,TABLAS!$Q$18,IF(X945&lt;TABLAS!$P$19,TABLAS!$Q$19,IF(X945&lt;TABLAS!$P$20,TABLAS!$Q$20,IF(X945&lt;TABLAS!$P$21,TABLAS!$Q$21,IF(X945&lt;TABLAS!$P$22,TABLAS!$Q$22,IF(X945&lt;TABLAS!$P$23,TABLAS!$Q$23,IF(X945&lt;TABLAS!$P$24,TABLAS!$Q$24,IF(X945&lt;TABLAS!$P$25,TABLAS!$Q$25,IF(X945&lt;TABLAS!$P$26,TABLAS!$Q$26,IF(X945&lt;TABLAS!$P$27,TABLAS!$Q$27,IF(X945&gt;=TABLAS!$O$28,TABLAS!$Q$28)))))))))))</f>
        <v>0 a 5</v>
      </c>
      <c r="Z945" s="262">
        <f>VLOOKUP(Y945,TABLAS!$J$18:$K$28,2,FALSE)</f>
        <v>1</v>
      </c>
      <c r="AA945" s="274" t="s">
        <v>262</v>
      </c>
      <c r="AB945" s="262">
        <f>VLOOKUP(AA945,TABLAS!$K$34:$L$39,2,FALSE)</f>
        <v>1</v>
      </c>
      <c r="AC945" s="262" t="str">
        <f>INICIO!$C$11</f>
        <v>ZONA 6</v>
      </c>
      <c r="AD945" s="263">
        <f>VLOOKUP(AC945,TABLAS!$V$18:$W$28,2,FALSE)</f>
        <v>1.1000000000000001</v>
      </c>
      <c r="AE945" s="44"/>
      <c r="AF945" s="44"/>
      <c r="AG945" s="279">
        <f t="shared" si="187"/>
        <v>0</v>
      </c>
      <c r="AH945" s="255">
        <f>IF($AG945&lt;TABLAS!$O$4,TABLAS!$P$4,IF($AG945&lt;TABLAS!$O$5,TABLAS!$P$5,IF($AG945&lt;TABLAS!$O$6,TABLAS!$P$6,IF($AG945&gt;TABLAS!$N$7,TABLAS!$P$7))))</f>
        <v>1</v>
      </c>
      <c r="AI945" s="255">
        <f>VLOOKUP($AH945,TABLAS!$P$4:$R$7,3,FALSE)</f>
        <v>3.4999999999999996E-3</v>
      </c>
      <c r="AJ945" s="255">
        <f>VLOOKUP($AH$3,TABLAS!$P$4:$R$7,2,FALSE)</f>
        <v>0</v>
      </c>
      <c r="AK945" s="280">
        <f t="shared" si="188"/>
        <v>-3.4999999999999996E-3</v>
      </c>
      <c r="AL945" s="44"/>
      <c r="AM945" s="44"/>
      <c r="AN945" s="281">
        <f t="shared" si="189"/>
        <v>0</v>
      </c>
      <c r="AO945" s="44"/>
      <c r="AP945" s="235">
        <f t="shared" si="190"/>
        <v>0</v>
      </c>
      <c r="AQ945" s="44"/>
      <c r="AR945" s="282">
        <f t="shared" si="191"/>
        <v>0</v>
      </c>
      <c r="AS945" s="283">
        <f t="shared" si="192"/>
        <v>0</v>
      </c>
      <c r="AT945" s="44"/>
      <c r="AU945" s="44"/>
      <c r="AV945" s="44"/>
      <c r="AW945" s="44"/>
      <c r="AX945" s="44"/>
      <c r="AY945" s="44"/>
      <c r="AZ945" s="44"/>
      <c r="BA945" s="44"/>
      <c r="BB945" s="44"/>
      <c r="BC945" s="44"/>
      <c r="BD945" s="44"/>
      <c r="BE945" s="44"/>
      <c r="BF945" s="44"/>
      <c r="BG945" s="44"/>
      <c r="BH945" s="44"/>
    </row>
    <row r="946" spans="1:60" ht="35.1" customHeight="1" thickBot="1" x14ac:dyDescent="0.45">
      <c r="A946" s="41">
        <f t="shared" si="193"/>
        <v>944</v>
      </c>
      <c r="B946" s="42">
        <f>Hoja2!B953</f>
        <v>0</v>
      </c>
      <c r="C946" s="14">
        <f>Hoja2!P953</f>
        <v>0</v>
      </c>
      <c r="D946" s="16">
        <f>Hoja2!C953</f>
        <v>0</v>
      </c>
      <c r="E946" s="15">
        <f>Hoja4!J953</f>
        <v>0</v>
      </c>
      <c r="F946" s="15">
        <f>Hoja4!N953</f>
        <v>0</v>
      </c>
      <c r="G946" s="15"/>
      <c r="H946" s="15">
        <f t="shared" si="182"/>
        <v>0</v>
      </c>
      <c r="I946" s="15">
        <f t="shared" si="183"/>
        <v>0</v>
      </c>
      <c r="J946" s="289" t="s">
        <v>209</v>
      </c>
      <c r="K946" s="44"/>
      <c r="L946" s="44"/>
      <c r="M946" s="44"/>
      <c r="N946" s="44"/>
      <c r="O946" s="44"/>
      <c r="P946" s="44"/>
      <c r="Q946" s="44"/>
      <c r="R946" s="44"/>
      <c r="S946" s="262">
        <f t="shared" si="184"/>
        <v>0</v>
      </c>
      <c r="T946" s="266" t="str">
        <f t="shared" si="185"/>
        <v>Economico</v>
      </c>
      <c r="U946">
        <f>VLOOKUP(T946,TABLAS!$J$4:$L$9,3,FALSE)</f>
        <v>1320</v>
      </c>
      <c r="V946">
        <f t="shared" si="194"/>
        <v>2026</v>
      </c>
      <c r="W946" t="str">
        <f>INICIO!$C$28</f>
        <v>2026</v>
      </c>
      <c r="X946" s="268">
        <f t="shared" si="186"/>
        <v>0</v>
      </c>
      <c r="Y946" s="269" t="str">
        <f>IF(X946&lt;TABLAS!$P$18,TABLAS!$Q$18,IF(X946&lt;TABLAS!$P$19,TABLAS!$Q$19,IF(X946&lt;TABLAS!$P$20,TABLAS!$Q$20,IF(X946&lt;TABLAS!$P$21,TABLAS!$Q$21,IF(X946&lt;TABLAS!$P$22,TABLAS!$Q$22,IF(X946&lt;TABLAS!$P$23,TABLAS!$Q$23,IF(X946&lt;TABLAS!$P$24,TABLAS!$Q$24,IF(X946&lt;TABLAS!$P$25,TABLAS!$Q$25,IF(X946&lt;TABLAS!$P$26,TABLAS!$Q$26,IF(X946&lt;TABLAS!$P$27,TABLAS!$Q$27,IF(X946&gt;=TABLAS!$O$28,TABLAS!$Q$28)))))))))))</f>
        <v>0 a 5</v>
      </c>
      <c r="Z946" s="262">
        <f>VLOOKUP(Y946,TABLAS!$J$18:$K$28,2,FALSE)</f>
        <v>1</v>
      </c>
      <c r="AA946" s="274" t="s">
        <v>262</v>
      </c>
      <c r="AB946" s="262">
        <f>VLOOKUP(AA946,TABLAS!$K$34:$L$39,2,FALSE)</f>
        <v>1</v>
      </c>
      <c r="AC946" s="262" t="str">
        <f>INICIO!$C$11</f>
        <v>ZONA 6</v>
      </c>
      <c r="AD946" s="263">
        <f>VLOOKUP(AC946,TABLAS!$V$18:$W$28,2,FALSE)</f>
        <v>1.1000000000000001</v>
      </c>
      <c r="AE946" s="44"/>
      <c r="AF946" s="44"/>
      <c r="AG946" s="279">
        <f t="shared" si="187"/>
        <v>0</v>
      </c>
      <c r="AH946" s="255">
        <f>IF($AG946&lt;TABLAS!$O$4,TABLAS!$P$4,IF($AG946&lt;TABLAS!$O$5,TABLAS!$P$5,IF($AG946&lt;TABLAS!$O$6,TABLAS!$P$6,IF($AG946&gt;TABLAS!$N$7,TABLAS!$P$7))))</f>
        <v>1</v>
      </c>
      <c r="AI946" s="255">
        <f>VLOOKUP($AH946,TABLAS!$P$4:$R$7,3,FALSE)</f>
        <v>3.4999999999999996E-3</v>
      </c>
      <c r="AJ946" s="255">
        <f>VLOOKUP($AH$3,TABLAS!$P$4:$R$7,2,FALSE)</f>
        <v>0</v>
      </c>
      <c r="AK946" s="280">
        <f t="shared" si="188"/>
        <v>-3.4999999999999996E-3</v>
      </c>
      <c r="AL946" s="44"/>
      <c r="AM946" s="44"/>
      <c r="AN946" s="281">
        <f t="shared" si="189"/>
        <v>0</v>
      </c>
      <c r="AO946" s="44"/>
      <c r="AP946" s="235">
        <f t="shared" si="190"/>
        <v>0</v>
      </c>
      <c r="AQ946" s="44"/>
      <c r="AR946" s="282">
        <f t="shared" si="191"/>
        <v>0</v>
      </c>
      <c r="AS946" s="283">
        <f t="shared" si="192"/>
        <v>0</v>
      </c>
      <c r="AT946" s="44"/>
      <c r="AU946" s="44"/>
      <c r="AV946" s="44"/>
      <c r="AW946" s="44"/>
      <c r="AX946" s="44"/>
      <c r="AY946" s="44"/>
      <c r="AZ946" s="44"/>
      <c r="BA946" s="44"/>
      <c r="BB946" s="44"/>
      <c r="BC946" s="44"/>
      <c r="BD946" s="44"/>
      <c r="BE946" s="44"/>
      <c r="BF946" s="44"/>
      <c r="BG946" s="44"/>
      <c r="BH946" s="44"/>
    </row>
    <row r="947" spans="1:60" ht="35.1" customHeight="1" thickBot="1" x14ac:dyDescent="0.45">
      <c r="A947" s="22">
        <f t="shared" si="193"/>
        <v>945</v>
      </c>
      <c r="B947" s="43">
        <f>Hoja2!B954</f>
        <v>0</v>
      </c>
      <c r="C947" s="38">
        <f>Hoja2!P954</f>
        <v>0</v>
      </c>
      <c r="D947" s="39">
        <f>Hoja2!C954</f>
        <v>0</v>
      </c>
      <c r="E947" s="40">
        <f>Hoja4!J954</f>
        <v>0</v>
      </c>
      <c r="F947" s="40">
        <f>Hoja4!N954</f>
        <v>0</v>
      </c>
      <c r="G947" s="40"/>
      <c r="H947" s="40">
        <f t="shared" si="182"/>
        <v>0</v>
      </c>
      <c r="I947" s="40">
        <f t="shared" si="183"/>
        <v>0</v>
      </c>
      <c r="J947" s="290" t="s">
        <v>209</v>
      </c>
      <c r="K947" s="44"/>
      <c r="L947" s="44"/>
      <c r="M947" s="44"/>
      <c r="N947" s="44"/>
      <c r="O947" s="44"/>
      <c r="P947" s="44"/>
      <c r="Q947" s="44"/>
      <c r="R947" s="44"/>
      <c r="S947" s="262">
        <f t="shared" si="184"/>
        <v>0</v>
      </c>
      <c r="T947" s="266" t="str">
        <f t="shared" si="185"/>
        <v>Economico</v>
      </c>
      <c r="U947">
        <f>VLOOKUP(T947,TABLAS!$J$4:$L$9,3,FALSE)</f>
        <v>1320</v>
      </c>
      <c r="V947">
        <f t="shared" si="194"/>
        <v>2026</v>
      </c>
      <c r="W947" t="str">
        <f>INICIO!$C$28</f>
        <v>2026</v>
      </c>
      <c r="X947" s="268">
        <f t="shared" si="186"/>
        <v>0</v>
      </c>
      <c r="Y947" s="269" t="str">
        <f>IF(X947&lt;TABLAS!$P$18,TABLAS!$Q$18,IF(X947&lt;TABLAS!$P$19,TABLAS!$Q$19,IF(X947&lt;TABLAS!$P$20,TABLAS!$Q$20,IF(X947&lt;TABLAS!$P$21,TABLAS!$Q$21,IF(X947&lt;TABLAS!$P$22,TABLAS!$Q$22,IF(X947&lt;TABLAS!$P$23,TABLAS!$Q$23,IF(X947&lt;TABLAS!$P$24,TABLAS!$Q$24,IF(X947&lt;TABLAS!$P$25,TABLAS!$Q$25,IF(X947&lt;TABLAS!$P$26,TABLAS!$Q$26,IF(X947&lt;TABLAS!$P$27,TABLAS!$Q$27,IF(X947&gt;=TABLAS!$O$28,TABLAS!$Q$28)))))))))))</f>
        <v>0 a 5</v>
      </c>
      <c r="Z947" s="262">
        <f>VLOOKUP(Y947,TABLAS!$J$18:$K$28,2,FALSE)</f>
        <v>1</v>
      </c>
      <c r="AA947" s="274" t="s">
        <v>262</v>
      </c>
      <c r="AB947" s="262">
        <f>VLOOKUP(AA947,TABLAS!$K$34:$L$39,2,FALSE)</f>
        <v>1</v>
      </c>
      <c r="AC947" s="262" t="str">
        <f>INICIO!$C$11</f>
        <v>ZONA 6</v>
      </c>
      <c r="AD947" s="263">
        <f>VLOOKUP(AC947,TABLAS!$V$18:$W$28,2,FALSE)</f>
        <v>1.1000000000000001</v>
      </c>
      <c r="AE947" s="44"/>
      <c r="AF947" s="44"/>
      <c r="AG947" s="279">
        <f t="shared" si="187"/>
        <v>0</v>
      </c>
      <c r="AH947" s="255">
        <f>IF($AG947&lt;TABLAS!$O$4,TABLAS!$P$4,IF($AG947&lt;TABLAS!$O$5,TABLAS!$P$5,IF($AG947&lt;TABLAS!$O$6,TABLAS!$P$6,IF($AG947&gt;TABLAS!$N$7,TABLAS!$P$7))))</f>
        <v>1</v>
      </c>
      <c r="AI947" s="255">
        <f>VLOOKUP($AH947,TABLAS!$P$4:$R$7,3,FALSE)</f>
        <v>3.4999999999999996E-3</v>
      </c>
      <c r="AJ947" s="255">
        <f>VLOOKUP($AH$3,TABLAS!$P$4:$R$7,2,FALSE)</f>
        <v>0</v>
      </c>
      <c r="AK947" s="280">
        <f t="shared" si="188"/>
        <v>-3.4999999999999996E-3</v>
      </c>
      <c r="AL947" s="44"/>
      <c r="AM947" s="44"/>
      <c r="AN947" s="281">
        <f t="shared" si="189"/>
        <v>0</v>
      </c>
      <c r="AO947" s="44"/>
      <c r="AP947" s="235">
        <f t="shared" si="190"/>
        <v>0</v>
      </c>
      <c r="AQ947" s="44"/>
      <c r="AR947" s="282">
        <f t="shared" si="191"/>
        <v>0</v>
      </c>
      <c r="AS947" s="283">
        <f t="shared" si="192"/>
        <v>0</v>
      </c>
      <c r="AT947" s="44"/>
      <c r="AU947" s="44"/>
      <c r="AV947" s="44"/>
      <c r="AW947" s="44"/>
      <c r="AX947" s="44"/>
      <c r="AY947" s="44"/>
      <c r="AZ947" s="44"/>
      <c r="BA947" s="44"/>
      <c r="BB947" s="44"/>
      <c r="BC947" s="44"/>
      <c r="BD947" s="44"/>
      <c r="BE947" s="44"/>
      <c r="BF947" s="44"/>
      <c r="BG947" s="44"/>
      <c r="BH947" s="44"/>
    </row>
    <row r="948" spans="1:60" ht="35.1" customHeight="1" thickBot="1" x14ac:dyDescent="0.45">
      <c r="A948" s="41">
        <f t="shared" si="193"/>
        <v>946</v>
      </c>
      <c r="B948" s="42">
        <f>Hoja2!B955</f>
        <v>0</v>
      </c>
      <c r="C948" s="14">
        <f>Hoja2!P955</f>
        <v>0</v>
      </c>
      <c r="D948" s="16">
        <f>Hoja2!C955</f>
        <v>0</v>
      </c>
      <c r="E948" s="15">
        <f>Hoja4!J955</f>
        <v>0</v>
      </c>
      <c r="F948" s="15">
        <f>Hoja4!N955</f>
        <v>0</v>
      </c>
      <c r="G948" s="15"/>
      <c r="H948" s="15">
        <f t="shared" si="182"/>
        <v>0</v>
      </c>
      <c r="I948" s="15">
        <f t="shared" si="183"/>
        <v>0</v>
      </c>
      <c r="J948" s="289" t="s">
        <v>209</v>
      </c>
      <c r="K948" s="44"/>
      <c r="L948" s="44"/>
      <c r="M948" s="44"/>
      <c r="N948" s="44"/>
      <c r="O948" s="44"/>
      <c r="P948" s="44"/>
      <c r="Q948" s="44"/>
      <c r="R948" s="44"/>
      <c r="S948" s="262">
        <f t="shared" si="184"/>
        <v>0</v>
      </c>
      <c r="T948" s="266" t="str">
        <f t="shared" si="185"/>
        <v>Economico</v>
      </c>
      <c r="U948">
        <f>VLOOKUP(T948,TABLAS!$J$4:$L$9,3,FALSE)</f>
        <v>1320</v>
      </c>
      <c r="V948">
        <f t="shared" si="194"/>
        <v>2026</v>
      </c>
      <c r="W948" t="str">
        <f>INICIO!$C$28</f>
        <v>2026</v>
      </c>
      <c r="X948" s="268">
        <f t="shared" si="186"/>
        <v>0</v>
      </c>
      <c r="Y948" s="269" t="str">
        <f>IF(X948&lt;TABLAS!$P$18,TABLAS!$Q$18,IF(X948&lt;TABLAS!$P$19,TABLAS!$Q$19,IF(X948&lt;TABLAS!$P$20,TABLAS!$Q$20,IF(X948&lt;TABLAS!$P$21,TABLAS!$Q$21,IF(X948&lt;TABLAS!$P$22,TABLAS!$Q$22,IF(X948&lt;TABLAS!$P$23,TABLAS!$Q$23,IF(X948&lt;TABLAS!$P$24,TABLAS!$Q$24,IF(X948&lt;TABLAS!$P$25,TABLAS!$Q$25,IF(X948&lt;TABLAS!$P$26,TABLAS!$Q$26,IF(X948&lt;TABLAS!$P$27,TABLAS!$Q$27,IF(X948&gt;=TABLAS!$O$28,TABLAS!$Q$28)))))))))))</f>
        <v>0 a 5</v>
      </c>
      <c r="Z948" s="262">
        <f>VLOOKUP(Y948,TABLAS!$J$18:$K$28,2,FALSE)</f>
        <v>1</v>
      </c>
      <c r="AA948" s="274" t="s">
        <v>262</v>
      </c>
      <c r="AB948" s="262">
        <f>VLOOKUP(AA948,TABLAS!$K$34:$L$39,2,FALSE)</f>
        <v>1</v>
      </c>
      <c r="AC948" s="262" t="str">
        <f>INICIO!$C$11</f>
        <v>ZONA 6</v>
      </c>
      <c r="AD948" s="263">
        <f>VLOOKUP(AC948,TABLAS!$V$18:$W$28,2,FALSE)</f>
        <v>1.1000000000000001</v>
      </c>
      <c r="AE948" s="44"/>
      <c r="AF948" s="44"/>
      <c r="AG948" s="279">
        <f t="shared" si="187"/>
        <v>0</v>
      </c>
      <c r="AH948" s="255">
        <f>IF($AG948&lt;TABLAS!$O$4,TABLAS!$P$4,IF($AG948&lt;TABLAS!$O$5,TABLAS!$P$5,IF($AG948&lt;TABLAS!$O$6,TABLAS!$P$6,IF($AG948&gt;TABLAS!$N$7,TABLAS!$P$7))))</f>
        <v>1</v>
      </c>
      <c r="AI948" s="255">
        <f>VLOOKUP($AH948,TABLAS!$P$4:$R$7,3,FALSE)</f>
        <v>3.4999999999999996E-3</v>
      </c>
      <c r="AJ948" s="255">
        <f>VLOOKUP($AH$3,TABLAS!$P$4:$R$7,2,FALSE)</f>
        <v>0</v>
      </c>
      <c r="AK948" s="280">
        <f t="shared" si="188"/>
        <v>-3.4999999999999996E-3</v>
      </c>
      <c r="AL948" s="44"/>
      <c r="AM948" s="44"/>
      <c r="AN948" s="281">
        <f t="shared" si="189"/>
        <v>0</v>
      </c>
      <c r="AO948" s="44"/>
      <c r="AP948" s="235">
        <f t="shared" si="190"/>
        <v>0</v>
      </c>
      <c r="AQ948" s="44"/>
      <c r="AR948" s="282">
        <f t="shared" si="191"/>
        <v>0</v>
      </c>
      <c r="AS948" s="283">
        <f t="shared" si="192"/>
        <v>0</v>
      </c>
      <c r="AT948" s="44"/>
      <c r="AU948" s="44"/>
      <c r="AV948" s="44"/>
      <c r="AW948" s="44"/>
      <c r="AX948" s="44"/>
      <c r="AY948" s="44"/>
      <c r="AZ948" s="44"/>
      <c r="BA948" s="44"/>
      <c r="BB948" s="44"/>
      <c r="BC948" s="44"/>
      <c r="BD948" s="44"/>
      <c r="BE948" s="44"/>
      <c r="BF948" s="44"/>
      <c r="BG948" s="44"/>
      <c r="BH948" s="44"/>
    </row>
    <row r="949" spans="1:60" ht="35.1" customHeight="1" thickBot="1" x14ac:dyDescent="0.45">
      <c r="A949" s="41">
        <f t="shared" si="193"/>
        <v>947</v>
      </c>
      <c r="B949" s="42">
        <f>Hoja2!B956</f>
        <v>0</v>
      </c>
      <c r="C949" s="14">
        <f>Hoja2!P956</f>
        <v>0</v>
      </c>
      <c r="D949" s="16">
        <f>Hoja2!C956</f>
        <v>0</v>
      </c>
      <c r="E949" s="15">
        <f>Hoja4!J956</f>
        <v>0</v>
      </c>
      <c r="F949" s="15">
        <f>Hoja4!N956</f>
        <v>0</v>
      </c>
      <c r="G949" s="15"/>
      <c r="H949" s="15">
        <f t="shared" si="182"/>
        <v>0</v>
      </c>
      <c r="I949" s="15">
        <f t="shared" si="183"/>
        <v>0</v>
      </c>
      <c r="J949" s="289" t="s">
        <v>209</v>
      </c>
      <c r="K949" s="44"/>
      <c r="L949" s="44"/>
      <c r="M949" s="44"/>
      <c r="N949" s="44"/>
      <c r="O949" s="44"/>
      <c r="P949" s="44"/>
      <c r="Q949" s="44"/>
      <c r="R949" s="44"/>
      <c r="S949" s="262">
        <f t="shared" si="184"/>
        <v>0</v>
      </c>
      <c r="T949" s="266" t="str">
        <f t="shared" si="185"/>
        <v>Economico</v>
      </c>
      <c r="U949">
        <f>VLOOKUP(T949,TABLAS!$J$4:$L$9,3,FALSE)</f>
        <v>1320</v>
      </c>
      <c r="V949">
        <f t="shared" si="194"/>
        <v>2026</v>
      </c>
      <c r="W949" t="str">
        <f>INICIO!$C$28</f>
        <v>2026</v>
      </c>
      <c r="X949" s="268">
        <f t="shared" si="186"/>
        <v>0</v>
      </c>
      <c r="Y949" s="269" t="str">
        <f>IF(X949&lt;TABLAS!$P$18,TABLAS!$Q$18,IF(X949&lt;TABLAS!$P$19,TABLAS!$Q$19,IF(X949&lt;TABLAS!$P$20,TABLAS!$Q$20,IF(X949&lt;TABLAS!$P$21,TABLAS!$Q$21,IF(X949&lt;TABLAS!$P$22,TABLAS!$Q$22,IF(X949&lt;TABLAS!$P$23,TABLAS!$Q$23,IF(X949&lt;TABLAS!$P$24,TABLAS!$Q$24,IF(X949&lt;TABLAS!$P$25,TABLAS!$Q$25,IF(X949&lt;TABLAS!$P$26,TABLAS!$Q$26,IF(X949&lt;TABLAS!$P$27,TABLAS!$Q$27,IF(X949&gt;=TABLAS!$O$28,TABLAS!$Q$28)))))))))))</f>
        <v>0 a 5</v>
      </c>
      <c r="Z949" s="262">
        <f>VLOOKUP(Y949,TABLAS!$J$18:$K$28,2,FALSE)</f>
        <v>1</v>
      </c>
      <c r="AA949" s="274" t="s">
        <v>262</v>
      </c>
      <c r="AB949" s="262">
        <f>VLOOKUP(AA949,TABLAS!$K$34:$L$39,2,FALSE)</f>
        <v>1</v>
      </c>
      <c r="AC949" s="262" t="str">
        <f>INICIO!$C$11</f>
        <v>ZONA 6</v>
      </c>
      <c r="AD949" s="263">
        <f>VLOOKUP(AC949,TABLAS!$V$18:$W$28,2,FALSE)</f>
        <v>1.1000000000000001</v>
      </c>
      <c r="AE949" s="44"/>
      <c r="AF949" s="44"/>
      <c r="AG949" s="279">
        <f t="shared" si="187"/>
        <v>0</v>
      </c>
      <c r="AH949" s="255">
        <f>IF($AG949&lt;TABLAS!$O$4,TABLAS!$P$4,IF($AG949&lt;TABLAS!$O$5,TABLAS!$P$5,IF($AG949&lt;TABLAS!$O$6,TABLAS!$P$6,IF($AG949&gt;TABLAS!$N$7,TABLAS!$P$7))))</f>
        <v>1</v>
      </c>
      <c r="AI949" s="255">
        <f>VLOOKUP($AH949,TABLAS!$P$4:$R$7,3,FALSE)</f>
        <v>3.4999999999999996E-3</v>
      </c>
      <c r="AJ949" s="255">
        <f>VLOOKUP($AH$3,TABLAS!$P$4:$R$7,2,FALSE)</f>
        <v>0</v>
      </c>
      <c r="AK949" s="280">
        <f t="shared" si="188"/>
        <v>-3.4999999999999996E-3</v>
      </c>
      <c r="AL949" s="44"/>
      <c r="AM949" s="44"/>
      <c r="AN949" s="281">
        <f t="shared" si="189"/>
        <v>0</v>
      </c>
      <c r="AO949" s="44"/>
      <c r="AP949" s="235">
        <f t="shared" si="190"/>
        <v>0</v>
      </c>
      <c r="AQ949" s="44"/>
      <c r="AR949" s="282">
        <f t="shared" si="191"/>
        <v>0</v>
      </c>
      <c r="AS949" s="283">
        <f t="shared" si="192"/>
        <v>0</v>
      </c>
      <c r="AT949" s="44"/>
      <c r="AU949" s="44"/>
      <c r="AV949" s="44"/>
      <c r="AW949" s="44"/>
      <c r="AX949" s="44"/>
      <c r="AY949" s="44"/>
      <c r="AZ949" s="44"/>
      <c r="BA949" s="44"/>
      <c r="BB949" s="44"/>
      <c r="BC949" s="44"/>
      <c r="BD949" s="44"/>
      <c r="BE949" s="44"/>
      <c r="BF949" s="44"/>
      <c r="BG949" s="44"/>
      <c r="BH949" s="44"/>
    </row>
    <row r="950" spans="1:60" ht="35.1" customHeight="1" thickBot="1" x14ac:dyDescent="0.45">
      <c r="A950" s="41">
        <f t="shared" si="193"/>
        <v>948</v>
      </c>
      <c r="B950" s="42">
        <f>Hoja2!B957</f>
        <v>0</v>
      </c>
      <c r="C950" s="14">
        <f>Hoja2!P957</f>
        <v>0</v>
      </c>
      <c r="D950" s="16">
        <f>Hoja2!C957</f>
        <v>0</v>
      </c>
      <c r="E950" s="15">
        <f>Hoja4!J957</f>
        <v>0</v>
      </c>
      <c r="F950" s="15">
        <f>Hoja4!N957</f>
        <v>0</v>
      </c>
      <c r="G950" s="15"/>
      <c r="H950" s="15">
        <f t="shared" si="182"/>
        <v>0</v>
      </c>
      <c r="I950" s="15">
        <f t="shared" si="183"/>
        <v>0</v>
      </c>
      <c r="J950" s="289" t="s">
        <v>209</v>
      </c>
      <c r="K950" s="44"/>
      <c r="L950" s="44"/>
      <c r="M950" s="44"/>
      <c r="N950" s="44"/>
      <c r="O950" s="44"/>
      <c r="P950" s="44"/>
      <c r="Q950" s="44"/>
      <c r="R950" s="44"/>
      <c r="S950" s="262">
        <f t="shared" si="184"/>
        <v>0</v>
      </c>
      <c r="T950" s="266" t="str">
        <f t="shared" si="185"/>
        <v>Economico</v>
      </c>
      <c r="U950">
        <f>VLOOKUP(T950,TABLAS!$J$4:$L$9,3,FALSE)</f>
        <v>1320</v>
      </c>
      <c r="V950">
        <f t="shared" si="194"/>
        <v>2026</v>
      </c>
      <c r="W950" t="str">
        <f>INICIO!$C$28</f>
        <v>2026</v>
      </c>
      <c r="X950" s="268">
        <f t="shared" si="186"/>
        <v>0</v>
      </c>
      <c r="Y950" s="269" t="str">
        <f>IF(X950&lt;TABLAS!$P$18,TABLAS!$Q$18,IF(X950&lt;TABLAS!$P$19,TABLAS!$Q$19,IF(X950&lt;TABLAS!$P$20,TABLAS!$Q$20,IF(X950&lt;TABLAS!$P$21,TABLAS!$Q$21,IF(X950&lt;TABLAS!$P$22,TABLAS!$Q$22,IF(X950&lt;TABLAS!$P$23,TABLAS!$Q$23,IF(X950&lt;TABLAS!$P$24,TABLAS!$Q$24,IF(X950&lt;TABLAS!$P$25,TABLAS!$Q$25,IF(X950&lt;TABLAS!$P$26,TABLAS!$Q$26,IF(X950&lt;TABLAS!$P$27,TABLAS!$Q$27,IF(X950&gt;=TABLAS!$O$28,TABLAS!$Q$28)))))))))))</f>
        <v>0 a 5</v>
      </c>
      <c r="Z950" s="262">
        <f>VLOOKUP(Y950,TABLAS!$J$18:$K$28,2,FALSE)</f>
        <v>1</v>
      </c>
      <c r="AA950" s="274" t="s">
        <v>262</v>
      </c>
      <c r="AB950" s="262">
        <f>VLOOKUP(AA950,TABLAS!$K$34:$L$39,2,FALSE)</f>
        <v>1</v>
      </c>
      <c r="AC950" s="262" t="str">
        <f>INICIO!$C$11</f>
        <v>ZONA 6</v>
      </c>
      <c r="AD950" s="263">
        <f>VLOOKUP(AC950,TABLAS!$V$18:$W$28,2,FALSE)</f>
        <v>1.1000000000000001</v>
      </c>
      <c r="AE950" s="44"/>
      <c r="AF950" s="44"/>
      <c r="AG950" s="279">
        <f t="shared" si="187"/>
        <v>0</v>
      </c>
      <c r="AH950" s="255">
        <f>IF($AG950&lt;TABLAS!$O$4,TABLAS!$P$4,IF($AG950&lt;TABLAS!$O$5,TABLAS!$P$5,IF($AG950&lt;TABLAS!$O$6,TABLAS!$P$6,IF($AG950&gt;TABLAS!$N$7,TABLAS!$P$7))))</f>
        <v>1</v>
      </c>
      <c r="AI950" s="255">
        <f>VLOOKUP($AH950,TABLAS!$P$4:$R$7,3,FALSE)</f>
        <v>3.4999999999999996E-3</v>
      </c>
      <c r="AJ950" s="255">
        <f>VLOOKUP($AH$3,TABLAS!$P$4:$R$7,2,FALSE)</f>
        <v>0</v>
      </c>
      <c r="AK950" s="280">
        <f t="shared" si="188"/>
        <v>-3.4999999999999996E-3</v>
      </c>
      <c r="AL950" s="44"/>
      <c r="AM950" s="44"/>
      <c r="AN950" s="281">
        <f t="shared" si="189"/>
        <v>0</v>
      </c>
      <c r="AO950" s="44"/>
      <c r="AP950" s="235">
        <f t="shared" si="190"/>
        <v>0</v>
      </c>
      <c r="AQ950" s="44"/>
      <c r="AR950" s="282">
        <f t="shared" si="191"/>
        <v>0</v>
      </c>
      <c r="AS950" s="283">
        <f t="shared" si="192"/>
        <v>0</v>
      </c>
      <c r="AT950" s="44"/>
      <c r="AU950" s="44"/>
      <c r="AV950" s="44"/>
      <c r="AW950" s="44"/>
      <c r="AX950" s="44"/>
      <c r="AY950" s="44"/>
      <c r="AZ950" s="44"/>
      <c r="BA950" s="44"/>
      <c r="BB950" s="44"/>
      <c r="BC950" s="44"/>
      <c r="BD950" s="44"/>
      <c r="BE950" s="44"/>
      <c r="BF950" s="44"/>
      <c r="BG950" s="44"/>
      <c r="BH950" s="44"/>
    </row>
    <row r="951" spans="1:60" ht="35.1" customHeight="1" thickBot="1" x14ac:dyDescent="0.45">
      <c r="A951" s="41">
        <f t="shared" si="193"/>
        <v>949</v>
      </c>
      <c r="B951" s="42">
        <f>Hoja2!B958</f>
        <v>0</v>
      </c>
      <c r="C951" s="14">
        <f>Hoja2!P958</f>
        <v>0</v>
      </c>
      <c r="D951" s="16">
        <f>Hoja2!C958</f>
        <v>0</v>
      </c>
      <c r="E951" s="15">
        <f>Hoja4!J958</f>
        <v>0</v>
      </c>
      <c r="F951" s="15">
        <f>Hoja4!N958</f>
        <v>0</v>
      </c>
      <c r="G951" s="15"/>
      <c r="H951" s="15">
        <f t="shared" si="182"/>
        <v>0</v>
      </c>
      <c r="I951" s="15">
        <f t="shared" si="183"/>
        <v>0</v>
      </c>
      <c r="J951" s="289" t="s">
        <v>209</v>
      </c>
      <c r="K951" s="44"/>
      <c r="L951" s="44"/>
      <c r="M951" s="44"/>
      <c r="N951" s="44"/>
      <c r="O951" s="44"/>
      <c r="P951" s="44"/>
      <c r="Q951" s="44"/>
      <c r="R951" s="44"/>
      <c r="S951" s="262">
        <f t="shared" si="184"/>
        <v>0</v>
      </c>
      <c r="T951" s="266" t="str">
        <f t="shared" si="185"/>
        <v>Economico</v>
      </c>
      <c r="U951">
        <f>VLOOKUP(T951,TABLAS!$J$4:$L$9,3,FALSE)</f>
        <v>1320</v>
      </c>
      <c r="V951">
        <f t="shared" si="194"/>
        <v>2026</v>
      </c>
      <c r="W951" t="str">
        <f>INICIO!$C$28</f>
        <v>2026</v>
      </c>
      <c r="X951" s="268">
        <f t="shared" si="186"/>
        <v>0</v>
      </c>
      <c r="Y951" s="269" t="str">
        <f>IF(X951&lt;TABLAS!$P$18,TABLAS!$Q$18,IF(X951&lt;TABLAS!$P$19,TABLAS!$Q$19,IF(X951&lt;TABLAS!$P$20,TABLAS!$Q$20,IF(X951&lt;TABLAS!$P$21,TABLAS!$Q$21,IF(X951&lt;TABLAS!$P$22,TABLAS!$Q$22,IF(X951&lt;TABLAS!$P$23,TABLAS!$Q$23,IF(X951&lt;TABLAS!$P$24,TABLAS!$Q$24,IF(X951&lt;TABLAS!$P$25,TABLAS!$Q$25,IF(X951&lt;TABLAS!$P$26,TABLAS!$Q$26,IF(X951&lt;TABLAS!$P$27,TABLAS!$Q$27,IF(X951&gt;=TABLAS!$O$28,TABLAS!$Q$28)))))))))))</f>
        <v>0 a 5</v>
      </c>
      <c r="Z951" s="262">
        <f>VLOOKUP(Y951,TABLAS!$J$18:$K$28,2,FALSE)</f>
        <v>1</v>
      </c>
      <c r="AA951" s="274" t="s">
        <v>262</v>
      </c>
      <c r="AB951" s="262">
        <f>VLOOKUP(AA951,TABLAS!$K$34:$L$39,2,FALSE)</f>
        <v>1</v>
      </c>
      <c r="AC951" s="262" t="str">
        <f>INICIO!$C$11</f>
        <v>ZONA 6</v>
      </c>
      <c r="AD951" s="263">
        <f>VLOOKUP(AC951,TABLAS!$V$18:$W$28,2,FALSE)</f>
        <v>1.1000000000000001</v>
      </c>
      <c r="AE951" s="44"/>
      <c r="AF951" s="44"/>
      <c r="AG951" s="279">
        <f t="shared" si="187"/>
        <v>0</v>
      </c>
      <c r="AH951" s="255">
        <f>IF($AG951&lt;TABLAS!$O$4,TABLAS!$P$4,IF($AG951&lt;TABLAS!$O$5,TABLAS!$P$5,IF($AG951&lt;TABLAS!$O$6,TABLAS!$P$6,IF($AG951&gt;TABLAS!$N$7,TABLAS!$P$7))))</f>
        <v>1</v>
      </c>
      <c r="AI951" s="255">
        <f>VLOOKUP($AH951,TABLAS!$P$4:$R$7,3,FALSE)</f>
        <v>3.4999999999999996E-3</v>
      </c>
      <c r="AJ951" s="255">
        <f>VLOOKUP($AH$3,TABLAS!$P$4:$R$7,2,FALSE)</f>
        <v>0</v>
      </c>
      <c r="AK951" s="280">
        <f t="shared" si="188"/>
        <v>-3.4999999999999996E-3</v>
      </c>
      <c r="AL951" s="44"/>
      <c r="AM951" s="44"/>
      <c r="AN951" s="281">
        <f t="shared" si="189"/>
        <v>0</v>
      </c>
      <c r="AO951" s="44"/>
      <c r="AP951" s="235">
        <f t="shared" si="190"/>
        <v>0</v>
      </c>
      <c r="AQ951" s="44"/>
      <c r="AR951" s="282">
        <f t="shared" si="191"/>
        <v>0</v>
      </c>
      <c r="AS951" s="283">
        <f t="shared" si="192"/>
        <v>0</v>
      </c>
      <c r="AT951" s="44"/>
      <c r="AU951" s="44"/>
      <c r="AV951" s="44"/>
      <c r="AW951" s="44"/>
      <c r="AX951" s="44"/>
      <c r="AY951" s="44"/>
      <c r="AZ951" s="44"/>
      <c r="BA951" s="44"/>
      <c r="BB951" s="44"/>
      <c r="BC951" s="44"/>
      <c r="BD951" s="44"/>
      <c r="BE951" s="44"/>
      <c r="BF951" s="44"/>
      <c r="BG951" s="44"/>
      <c r="BH951" s="44"/>
    </row>
    <row r="952" spans="1:60" ht="35.1" customHeight="1" thickBot="1" x14ac:dyDescent="0.45">
      <c r="A952" s="22">
        <f t="shared" si="193"/>
        <v>950</v>
      </c>
      <c r="B952" s="43">
        <f>Hoja2!B959</f>
        <v>0</v>
      </c>
      <c r="C952" s="38">
        <f>Hoja2!P959</f>
        <v>0</v>
      </c>
      <c r="D952" s="39">
        <f>Hoja2!C959</f>
        <v>0</v>
      </c>
      <c r="E952" s="40">
        <f>Hoja4!J959</f>
        <v>0</v>
      </c>
      <c r="F952" s="40">
        <f>Hoja4!N959</f>
        <v>0</v>
      </c>
      <c r="G952" s="40"/>
      <c r="H952" s="40">
        <f t="shared" si="182"/>
        <v>0</v>
      </c>
      <c r="I952" s="40">
        <f t="shared" si="183"/>
        <v>0</v>
      </c>
      <c r="J952" s="290" t="s">
        <v>209</v>
      </c>
      <c r="K952" s="44"/>
      <c r="L952" s="44"/>
      <c r="M952" s="44"/>
      <c r="N952" s="44"/>
      <c r="O952" s="44"/>
      <c r="P952" s="44"/>
      <c r="Q952" s="44"/>
      <c r="R952" s="44"/>
      <c r="S952" s="262">
        <f t="shared" si="184"/>
        <v>0</v>
      </c>
      <c r="T952" s="266" t="str">
        <f t="shared" si="185"/>
        <v>Economico</v>
      </c>
      <c r="U952">
        <f>VLOOKUP(T952,TABLAS!$J$4:$L$9,3,FALSE)</f>
        <v>1320</v>
      </c>
      <c r="V952">
        <f t="shared" si="194"/>
        <v>2026</v>
      </c>
      <c r="W952" t="str">
        <f>INICIO!$C$28</f>
        <v>2026</v>
      </c>
      <c r="X952" s="268">
        <f t="shared" si="186"/>
        <v>0</v>
      </c>
      <c r="Y952" s="269" t="str">
        <f>IF(X952&lt;TABLAS!$P$18,TABLAS!$Q$18,IF(X952&lt;TABLAS!$P$19,TABLAS!$Q$19,IF(X952&lt;TABLAS!$P$20,TABLAS!$Q$20,IF(X952&lt;TABLAS!$P$21,TABLAS!$Q$21,IF(X952&lt;TABLAS!$P$22,TABLAS!$Q$22,IF(X952&lt;TABLAS!$P$23,TABLAS!$Q$23,IF(X952&lt;TABLAS!$P$24,TABLAS!$Q$24,IF(X952&lt;TABLAS!$P$25,TABLAS!$Q$25,IF(X952&lt;TABLAS!$P$26,TABLAS!$Q$26,IF(X952&lt;TABLAS!$P$27,TABLAS!$Q$27,IF(X952&gt;=TABLAS!$O$28,TABLAS!$Q$28)))))))))))</f>
        <v>0 a 5</v>
      </c>
      <c r="Z952" s="262">
        <f>VLOOKUP(Y952,TABLAS!$J$18:$K$28,2,FALSE)</f>
        <v>1</v>
      </c>
      <c r="AA952" s="274" t="s">
        <v>262</v>
      </c>
      <c r="AB952" s="262">
        <f>VLOOKUP(AA952,TABLAS!$K$34:$L$39,2,FALSE)</f>
        <v>1</v>
      </c>
      <c r="AC952" s="262" t="str">
        <f>INICIO!$C$11</f>
        <v>ZONA 6</v>
      </c>
      <c r="AD952" s="263">
        <f>VLOOKUP(AC952,TABLAS!$V$18:$W$28,2,FALSE)</f>
        <v>1.1000000000000001</v>
      </c>
      <c r="AE952" s="44"/>
      <c r="AF952" s="44"/>
      <c r="AG952" s="279">
        <f t="shared" si="187"/>
        <v>0</v>
      </c>
      <c r="AH952" s="255">
        <f>IF($AG952&lt;TABLAS!$O$4,TABLAS!$P$4,IF($AG952&lt;TABLAS!$O$5,TABLAS!$P$5,IF($AG952&lt;TABLAS!$O$6,TABLAS!$P$6,IF($AG952&gt;TABLAS!$N$7,TABLAS!$P$7))))</f>
        <v>1</v>
      </c>
      <c r="AI952" s="255">
        <f>VLOOKUP($AH952,TABLAS!$P$4:$R$7,3,FALSE)</f>
        <v>3.4999999999999996E-3</v>
      </c>
      <c r="AJ952" s="255">
        <f>VLOOKUP($AH$3,TABLAS!$P$4:$R$7,2,FALSE)</f>
        <v>0</v>
      </c>
      <c r="AK952" s="280">
        <f t="shared" si="188"/>
        <v>-3.4999999999999996E-3</v>
      </c>
      <c r="AL952" s="44"/>
      <c r="AM952" s="44"/>
      <c r="AN952" s="281">
        <f t="shared" si="189"/>
        <v>0</v>
      </c>
      <c r="AO952" s="44"/>
      <c r="AP952" s="235">
        <f t="shared" si="190"/>
        <v>0</v>
      </c>
      <c r="AQ952" s="44"/>
      <c r="AR952" s="282">
        <f t="shared" si="191"/>
        <v>0</v>
      </c>
      <c r="AS952" s="283">
        <f t="shared" si="192"/>
        <v>0</v>
      </c>
      <c r="AT952" s="44"/>
      <c r="AU952" s="44"/>
      <c r="AV952" s="44"/>
      <c r="AW952" s="44"/>
      <c r="AX952" s="44"/>
      <c r="AY952" s="44"/>
      <c r="AZ952" s="44"/>
      <c r="BA952" s="44"/>
      <c r="BB952" s="44"/>
      <c r="BC952" s="44"/>
      <c r="BD952" s="44"/>
      <c r="BE952" s="44"/>
      <c r="BF952" s="44"/>
      <c r="BG952" s="44"/>
      <c r="BH952" s="44"/>
    </row>
    <row r="953" spans="1:60" ht="35.1" customHeight="1" thickBot="1" x14ac:dyDescent="0.45">
      <c r="A953" s="41">
        <f t="shared" si="193"/>
        <v>951</v>
      </c>
      <c r="B953" s="42">
        <f>Hoja2!B960</f>
        <v>0</v>
      </c>
      <c r="C953" s="14">
        <f>Hoja2!P960</f>
        <v>0</v>
      </c>
      <c r="D953" s="16">
        <f>Hoja2!C960</f>
        <v>0</v>
      </c>
      <c r="E953" s="15">
        <f>Hoja4!J960</f>
        <v>0</v>
      </c>
      <c r="F953" s="15">
        <f>Hoja4!N960</f>
        <v>0</v>
      </c>
      <c r="G953" s="15"/>
      <c r="H953" s="15">
        <f t="shared" si="182"/>
        <v>0</v>
      </c>
      <c r="I953" s="15">
        <f t="shared" si="183"/>
        <v>0</v>
      </c>
      <c r="J953" s="289" t="s">
        <v>209</v>
      </c>
      <c r="K953" s="44"/>
      <c r="L953" s="44"/>
      <c r="M953" s="44"/>
      <c r="N953" s="44"/>
      <c r="O953" s="44"/>
      <c r="P953" s="44"/>
      <c r="Q953" s="44"/>
      <c r="R953" s="44"/>
      <c r="S953" s="262">
        <f t="shared" si="184"/>
        <v>0</v>
      </c>
      <c r="T953" s="266" t="str">
        <f t="shared" si="185"/>
        <v>Economico</v>
      </c>
      <c r="U953">
        <f>VLOOKUP(T953,TABLAS!$J$4:$L$9,3,FALSE)</f>
        <v>1320</v>
      </c>
      <c r="V953">
        <f t="shared" si="194"/>
        <v>2026</v>
      </c>
      <c r="W953" t="str">
        <f>INICIO!$C$28</f>
        <v>2026</v>
      </c>
      <c r="X953" s="268">
        <f t="shared" si="186"/>
        <v>0</v>
      </c>
      <c r="Y953" s="269" t="str">
        <f>IF(X953&lt;TABLAS!$P$18,TABLAS!$Q$18,IF(X953&lt;TABLAS!$P$19,TABLAS!$Q$19,IF(X953&lt;TABLAS!$P$20,TABLAS!$Q$20,IF(X953&lt;TABLAS!$P$21,TABLAS!$Q$21,IF(X953&lt;TABLAS!$P$22,TABLAS!$Q$22,IF(X953&lt;TABLAS!$P$23,TABLAS!$Q$23,IF(X953&lt;TABLAS!$P$24,TABLAS!$Q$24,IF(X953&lt;TABLAS!$P$25,TABLAS!$Q$25,IF(X953&lt;TABLAS!$P$26,TABLAS!$Q$26,IF(X953&lt;TABLAS!$P$27,TABLAS!$Q$27,IF(X953&gt;=TABLAS!$O$28,TABLAS!$Q$28)))))))))))</f>
        <v>0 a 5</v>
      </c>
      <c r="Z953" s="262">
        <f>VLOOKUP(Y953,TABLAS!$J$18:$K$28,2,FALSE)</f>
        <v>1</v>
      </c>
      <c r="AA953" s="274" t="s">
        <v>262</v>
      </c>
      <c r="AB953" s="262">
        <f>VLOOKUP(AA953,TABLAS!$K$34:$L$39,2,FALSE)</f>
        <v>1</v>
      </c>
      <c r="AC953" s="262" t="str">
        <f>INICIO!$C$11</f>
        <v>ZONA 6</v>
      </c>
      <c r="AD953" s="263">
        <f>VLOOKUP(AC953,TABLAS!$V$18:$W$28,2,FALSE)</f>
        <v>1.1000000000000001</v>
      </c>
      <c r="AE953" s="44"/>
      <c r="AF953" s="44"/>
      <c r="AG953" s="279">
        <f t="shared" si="187"/>
        <v>0</v>
      </c>
      <c r="AH953" s="255">
        <f>IF($AG953&lt;TABLAS!$O$4,TABLAS!$P$4,IF($AG953&lt;TABLAS!$O$5,TABLAS!$P$5,IF($AG953&lt;TABLAS!$O$6,TABLAS!$P$6,IF($AG953&gt;TABLAS!$N$7,TABLAS!$P$7))))</f>
        <v>1</v>
      </c>
      <c r="AI953" s="255">
        <f>VLOOKUP($AH953,TABLAS!$P$4:$R$7,3,FALSE)</f>
        <v>3.4999999999999996E-3</v>
      </c>
      <c r="AJ953" s="255">
        <f>VLOOKUP($AH$3,TABLAS!$P$4:$R$7,2,FALSE)</f>
        <v>0</v>
      </c>
      <c r="AK953" s="280">
        <f t="shared" si="188"/>
        <v>-3.4999999999999996E-3</v>
      </c>
      <c r="AL953" s="44"/>
      <c r="AM953" s="44"/>
      <c r="AN953" s="281">
        <f t="shared" si="189"/>
        <v>0</v>
      </c>
      <c r="AO953" s="44"/>
      <c r="AP953" s="235">
        <f t="shared" si="190"/>
        <v>0</v>
      </c>
      <c r="AQ953" s="44"/>
      <c r="AR953" s="282">
        <f t="shared" si="191"/>
        <v>0</v>
      </c>
      <c r="AS953" s="283">
        <f t="shared" si="192"/>
        <v>0</v>
      </c>
      <c r="AT953" s="44"/>
      <c r="AU953" s="44"/>
      <c r="AV953" s="44"/>
      <c r="AW953" s="44"/>
      <c r="AX953" s="44"/>
      <c r="AY953" s="44"/>
      <c r="AZ953" s="44"/>
      <c r="BA953" s="44"/>
      <c r="BB953" s="44"/>
      <c r="BC953" s="44"/>
      <c r="BD953" s="44"/>
      <c r="BE953" s="44"/>
      <c r="BF953" s="44"/>
      <c r="BG953" s="44"/>
      <c r="BH953" s="44"/>
    </row>
    <row r="954" spans="1:60" ht="35.1" customHeight="1" thickBot="1" x14ac:dyDescent="0.45">
      <c r="A954" s="41">
        <f t="shared" si="193"/>
        <v>952</v>
      </c>
      <c r="B954" s="42">
        <f>Hoja2!B961</f>
        <v>0</v>
      </c>
      <c r="C954" s="14">
        <f>Hoja2!P961</f>
        <v>0</v>
      </c>
      <c r="D954" s="16">
        <f>Hoja2!C961</f>
        <v>0</v>
      </c>
      <c r="E954" s="15">
        <f>Hoja4!J961</f>
        <v>0</v>
      </c>
      <c r="F954" s="15">
        <f>Hoja4!N961</f>
        <v>0</v>
      </c>
      <c r="G954" s="15"/>
      <c r="H954" s="15">
        <f t="shared" si="182"/>
        <v>0</v>
      </c>
      <c r="I954" s="15">
        <f t="shared" si="183"/>
        <v>0</v>
      </c>
      <c r="J954" s="289" t="s">
        <v>209</v>
      </c>
      <c r="K954" s="44"/>
      <c r="L954" s="44"/>
      <c r="M954" s="44"/>
      <c r="N954" s="44"/>
      <c r="O954" s="44"/>
      <c r="P954" s="44"/>
      <c r="Q954" s="44"/>
      <c r="R954" s="44"/>
      <c r="S954" s="262">
        <f t="shared" si="184"/>
        <v>0</v>
      </c>
      <c r="T954" s="266" t="str">
        <f t="shared" si="185"/>
        <v>Economico</v>
      </c>
      <c r="U954">
        <f>VLOOKUP(T954,TABLAS!$J$4:$L$9,3,FALSE)</f>
        <v>1320</v>
      </c>
      <c r="V954">
        <f t="shared" si="194"/>
        <v>2026</v>
      </c>
      <c r="W954" t="str">
        <f>INICIO!$C$28</f>
        <v>2026</v>
      </c>
      <c r="X954" s="268">
        <f t="shared" si="186"/>
        <v>0</v>
      </c>
      <c r="Y954" s="269" t="str">
        <f>IF(X954&lt;TABLAS!$P$18,TABLAS!$Q$18,IF(X954&lt;TABLAS!$P$19,TABLAS!$Q$19,IF(X954&lt;TABLAS!$P$20,TABLAS!$Q$20,IF(X954&lt;TABLAS!$P$21,TABLAS!$Q$21,IF(X954&lt;TABLAS!$P$22,TABLAS!$Q$22,IF(X954&lt;TABLAS!$P$23,TABLAS!$Q$23,IF(X954&lt;TABLAS!$P$24,TABLAS!$Q$24,IF(X954&lt;TABLAS!$P$25,TABLAS!$Q$25,IF(X954&lt;TABLAS!$P$26,TABLAS!$Q$26,IF(X954&lt;TABLAS!$P$27,TABLAS!$Q$27,IF(X954&gt;=TABLAS!$O$28,TABLAS!$Q$28)))))))))))</f>
        <v>0 a 5</v>
      </c>
      <c r="Z954" s="262">
        <f>VLOOKUP(Y954,TABLAS!$J$18:$K$28,2,FALSE)</f>
        <v>1</v>
      </c>
      <c r="AA954" s="274" t="s">
        <v>262</v>
      </c>
      <c r="AB954" s="262">
        <f>VLOOKUP(AA954,TABLAS!$K$34:$L$39,2,FALSE)</f>
        <v>1</v>
      </c>
      <c r="AC954" s="262" t="str">
        <f>INICIO!$C$11</f>
        <v>ZONA 6</v>
      </c>
      <c r="AD954" s="263">
        <f>VLOOKUP(AC954,TABLAS!$V$18:$W$28,2,FALSE)</f>
        <v>1.1000000000000001</v>
      </c>
      <c r="AE954" s="44"/>
      <c r="AF954" s="44"/>
      <c r="AG954" s="279">
        <f t="shared" si="187"/>
        <v>0</v>
      </c>
      <c r="AH954" s="255">
        <f>IF($AG954&lt;TABLAS!$O$4,TABLAS!$P$4,IF($AG954&lt;TABLAS!$O$5,TABLAS!$P$5,IF($AG954&lt;TABLAS!$O$6,TABLAS!$P$6,IF($AG954&gt;TABLAS!$N$7,TABLAS!$P$7))))</f>
        <v>1</v>
      </c>
      <c r="AI954" s="255">
        <f>VLOOKUP($AH954,TABLAS!$P$4:$R$7,3,FALSE)</f>
        <v>3.4999999999999996E-3</v>
      </c>
      <c r="AJ954" s="255">
        <f>VLOOKUP($AH$3,TABLAS!$P$4:$R$7,2,FALSE)</f>
        <v>0</v>
      </c>
      <c r="AK954" s="280">
        <f t="shared" si="188"/>
        <v>-3.4999999999999996E-3</v>
      </c>
      <c r="AL954" s="44"/>
      <c r="AM954" s="44"/>
      <c r="AN954" s="281">
        <f t="shared" si="189"/>
        <v>0</v>
      </c>
      <c r="AO954" s="44"/>
      <c r="AP954" s="235">
        <f t="shared" si="190"/>
        <v>0</v>
      </c>
      <c r="AQ954" s="44"/>
      <c r="AR954" s="282">
        <f t="shared" si="191"/>
        <v>0</v>
      </c>
      <c r="AS954" s="283">
        <f t="shared" si="192"/>
        <v>0</v>
      </c>
      <c r="AT954" s="44"/>
      <c r="AU954" s="44"/>
      <c r="AV954" s="44"/>
      <c r="AW954" s="44"/>
      <c r="AX954" s="44"/>
      <c r="AY954" s="44"/>
      <c r="AZ954" s="44"/>
      <c r="BA954" s="44"/>
      <c r="BB954" s="44"/>
      <c r="BC954" s="44"/>
      <c r="BD954" s="44"/>
      <c r="BE954" s="44"/>
      <c r="BF954" s="44"/>
      <c r="BG954" s="44"/>
      <c r="BH954" s="44"/>
    </row>
    <row r="955" spans="1:60" ht="35.1" customHeight="1" thickBot="1" x14ac:dyDescent="0.45">
      <c r="A955" s="41">
        <f t="shared" si="193"/>
        <v>953</v>
      </c>
      <c r="B955" s="42">
        <f>Hoja2!B962</f>
        <v>0</v>
      </c>
      <c r="C955" s="14">
        <f>Hoja2!P962</f>
        <v>0</v>
      </c>
      <c r="D955" s="16">
        <f>Hoja2!C962</f>
        <v>0</v>
      </c>
      <c r="E955" s="15">
        <f>Hoja4!J962</f>
        <v>0</v>
      </c>
      <c r="F955" s="15">
        <f>Hoja4!N962</f>
        <v>0</v>
      </c>
      <c r="G955" s="15"/>
      <c r="H955" s="15">
        <f t="shared" si="182"/>
        <v>0</v>
      </c>
      <c r="I955" s="15">
        <f t="shared" si="183"/>
        <v>0</v>
      </c>
      <c r="J955" s="289" t="s">
        <v>209</v>
      </c>
      <c r="K955" s="44"/>
      <c r="L955" s="44"/>
      <c r="M955" s="44"/>
      <c r="N955" s="44"/>
      <c r="O955" s="44"/>
      <c r="P955" s="44"/>
      <c r="Q955" s="44"/>
      <c r="R955" s="44"/>
      <c r="S955" s="262">
        <f t="shared" si="184"/>
        <v>0</v>
      </c>
      <c r="T955" s="266" t="str">
        <f t="shared" si="185"/>
        <v>Economico</v>
      </c>
      <c r="U955">
        <f>VLOOKUP(T955,TABLAS!$J$4:$L$9,3,FALSE)</f>
        <v>1320</v>
      </c>
      <c r="V955">
        <f t="shared" si="194"/>
        <v>2026</v>
      </c>
      <c r="W955" t="str">
        <f>INICIO!$C$28</f>
        <v>2026</v>
      </c>
      <c r="X955" s="268">
        <f t="shared" si="186"/>
        <v>0</v>
      </c>
      <c r="Y955" s="269" t="str">
        <f>IF(X955&lt;TABLAS!$P$18,TABLAS!$Q$18,IF(X955&lt;TABLAS!$P$19,TABLAS!$Q$19,IF(X955&lt;TABLAS!$P$20,TABLAS!$Q$20,IF(X955&lt;TABLAS!$P$21,TABLAS!$Q$21,IF(X955&lt;TABLAS!$P$22,TABLAS!$Q$22,IF(X955&lt;TABLAS!$P$23,TABLAS!$Q$23,IF(X955&lt;TABLAS!$P$24,TABLAS!$Q$24,IF(X955&lt;TABLAS!$P$25,TABLAS!$Q$25,IF(X955&lt;TABLAS!$P$26,TABLAS!$Q$26,IF(X955&lt;TABLAS!$P$27,TABLAS!$Q$27,IF(X955&gt;=TABLAS!$O$28,TABLAS!$Q$28)))))))))))</f>
        <v>0 a 5</v>
      </c>
      <c r="Z955" s="262">
        <f>VLOOKUP(Y955,TABLAS!$J$18:$K$28,2,FALSE)</f>
        <v>1</v>
      </c>
      <c r="AA955" s="274" t="s">
        <v>262</v>
      </c>
      <c r="AB955" s="262">
        <f>VLOOKUP(AA955,TABLAS!$K$34:$L$39,2,FALSE)</f>
        <v>1</v>
      </c>
      <c r="AC955" s="262" t="str">
        <f>INICIO!$C$11</f>
        <v>ZONA 6</v>
      </c>
      <c r="AD955" s="263">
        <f>VLOOKUP(AC955,TABLAS!$V$18:$W$28,2,FALSE)</f>
        <v>1.1000000000000001</v>
      </c>
      <c r="AE955" s="44"/>
      <c r="AF955" s="44"/>
      <c r="AG955" s="279">
        <f t="shared" si="187"/>
        <v>0</v>
      </c>
      <c r="AH955" s="255">
        <f>IF($AG955&lt;TABLAS!$O$4,TABLAS!$P$4,IF($AG955&lt;TABLAS!$O$5,TABLAS!$P$5,IF($AG955&lt;TABLAS!$O$6,TABLAS!$P$6,IF($AG955&gt;TABLAS!$N$7,TABLAS!$P$7))))</f>
        <v>1</v>
      </c>
      <c r="AI955" s="255">
        <f>VLOOKUP($AH955,TABLAS!$P$4:$R$7,3,FALSE)</f>
        <v>3.4999999999999996E-3</v>
      </c>
      <c r="AJ955" s="255">
        <f>VLOOKUP($AH$3,TABLAS!$P$4:$R$7,2,FALSE)</f>
        <v>0</v>
      </c>
      <c r="AK955" s="280">
        <f t="shared" si="188"/>
        <v>-3.4999999999999996E-3</v>
      </c>
      <c r="AL955" s="44"/>
      <c r="AM955" s="44"/>
      <c r="AN955" s="281">
        <f t="shared" si="189"/>
        <v>0</v>
      </c>
      <c r="AO955" s="44"/>
      <c r="AP955" s="235">
        <f t="shared" si="190"/>
        <v>0</v>
      </c>
      <c r="AQ955" s="44"/>
      <c r="AR955" s="282">
        <f t="shared" si="191"/>
        <v>0</v>
      </c>
      <c r="AS955" s="283">
        <f t="shared" si="192"/>
        <v>0</v>
      </c>
      <c r="AT955" s="44"/>
      <c r="AU955" s="44"/>
      <c r="AV955" s="44"/>
      <c r="AW955" s="44"/>
      <c r="AX955" s="44"/>
      <c r="AY955" s="44"/>
      <c r="AZ955" s="44"/>
      <c r="BA955" s="44"/>
      <c r="BB955" s="44"/>
      <c r="BC955" s="44"/>
      <c r="BD955" s="44"/>
      <c r="BE955" s="44"/>
      <c r="BF955" s="44"/>
      <c r="BG955" s="44"/>
      <c r="BH955" s="44"/>
    </row>
    <row r="956" spans="1:60" ht="35.1" customHeight="1" thickBot="1" x14ac:dyDescent="0.45">
      <c r="A956" s="41">
        <f t="shared" si="193"/>
        <v>954</v>
      </c>
      <c r="B956" s="42">
        <f>Hoja2!B963</f>
        <v>0</v>
      </c>
      <c r="C956" s="14">
        <f>Hoja2!P963</f>
        <v>0</v>
      </c>
      <c r="D956" s="16">
        <f>Hoja2!C963</f>
        <v>0</v>
      </c>
      <c r="E956" s="15">
        <f>Hoja4!J963</f>
        <v>0</v>
      </c>
      <c r="F956" s="15">
        <f>Hoja4!N963</f>
        <v>0</v>
      </c>
      <c r="G956" s="15"/>
      <c r="H956" s="15">
        <f t="shared" si="182"/>
        <v>0</v>
      </c>
      <c r="I956" s="15">
        <f t="shared" si="183"/>
        <v>0</v>
      </c>
      <c r="J956" s="289" t="s">
        <v>209</v>
      </c>
      <c r="K956" s="44"/>
      <c r="L956" s="44"/>
      <c r="M956" s="44"/>
      <c r="N956" s="44"/>
      <c r="O956" s="44"/>
      <c r="P956" s="44"/>
      <c r="Q956" s="44"/>
      <c r="R956" s="44"/>
      <c r="S956" s="262">
        <f t="shared" si="184"/>
        <v>0</v>
      </c>
      <c r="T956" s="266" t="str">
        <f t="shared" si="185"/>
        <v>Economico</v>
      </c>
      <c r="U956">
        <f>VLOOKUP(T956,TABLAS!$J$4:$L$9,3,FALSE)</f>
        <v>1320</v>
      </c>
      <c r="V956">
        <f t="shared" si="194"/>
        <v>2026</v>
      </c>
      <c r="W956" t="str">
        <f>INICIO!$C$28</f>
        <v>2026</v>
      </c>
      <c r="X956" s="268">
        <f t="shared" si="186"/>
        <v>0</v>
      </c>
      <c r="Y956" s="269" t="str">
        <f>IF(X956&lt;TABLAS!$P$18,TABLAS!$Q$18,IF(X956&lt;TABLAS!$P$19,TABLAS!$Q$19,IF(X956&lt;TABLAS!$P$20,TABLAS!$Q$20,IF(X956&lt;TABLAS!$P$21,TABLAS!$Q$21,IF(X956&lt;TABLAS!$P$22,TABLAS!$Q$22,IF(X956&lt;TABLAS!$P$23,TABLAS!$Q$23,IF(X956&lt;TABLAS!$P$24,TABLAS!$Q$24,IF(X956&lt;TABLAS!$P$25,TABLAS!$Q$25,IF(X956&lt;TABLAS!$P$26,TABLAS!$Q$26,IF(X956&lt;TABLAS!$P$27,TABLAS!$Q$27,IF(X956&gt;=TABLAS!$O$28,TABLAS!$Q$28)))))))))))</f>
        <v>0 a 5</v>
      </c>
      <c r="Z956" s="262">
        <f>VLOOKUP(Y956,TABLAS!$J$18:$K$28,2,FALSE)</f>
        <v>1</v>
      </c>
      <c r="AA956" s="274" t="s">
        <v>262</v>
      </c>
      <c r="AB956" s="262">
        <f>VLOOKUP(AA956,TABLAS!$K$34:$L$39,2,FALSE)</f>
        <v>1</v>
      </c>
      <c r="AC956" s="262" t="str">
        <f>INICIO!$C$11</f>
        <v>ZONA 6</v>
      </c>
      <c r="AD956" s="263">
        <f>VLOOKUP(AC956,TABLAS!$V$18:$W$28,2,FALSE)</f>
        <v>1.1000000000000001</v>
      </c>
      <c r="AE956" s="44"/>
      <c r="AF956" s="44"/>
      <c r="AG956" s="279">
        <f t="shared" si="187"/>
        <v>0</v>
      </c>
      <c r="AH956" s="255">
        <f>IF($AG956&lt;TABLAS!$O$4,TABLAS!$P$4,IF($AG956&lt;TABLAS!$O$5,TABLAS!$P$5,IF($AG956&lt;TABLAS!$O$6,TABLAS!$P$6,IF($AG956&gt;TABLAS!$N$7,TABLAS!$P$7))))</f>
        <v>1</v>
      </c>
      <c r="AI956" s="255">
        <f>VLOOKUP($AH956,TABLAS!$P$4:$R$7,3,FALSE)</f>
        <v>3.4999999999999996E-3</v>
      </c>
      <c r="AJ956" s="255">
        <f>VLOOKUP($AH$3,TABLAS!$P$4:$R$7,2,FALSE)</f>
        <v>0</v>
      </c>
      <c r="AK956" s="280">
        <f t="shared" si="188"/>
        <v>-3.4999999999999996E-3</v>
      </c>
      <c r="AL956" s="44"/>
      <c r="AM956" s="44"/>
      <c r="AN956" s="281">
        <f t="shared" si="189"/>
        <v>0</v>
      </c>
      <c r="AO956" s="44"/>
      <c r="AP956" s="235">
        <f t="shared" si="190"/>
        <v>0</v>
      </c>
      <c r="AQ956" s="44"/>
      <c r="AR956" s="282">
        <f t="shared" si="191"/>
        <v>0</v>
      </c>
      <c r="AS956" s="283">
        <f t="shared" si="192"/>
        <v>0</v>
      </c>
      <c r="AT956" s="44"/>
      <c r="AU956" s="44"/>
      <c r="AV956" s="44"/>
      <c r="AW956" s="44"/>
      <c r="AX956" s="44"/>
      <c r="AY956" s="44"/>
      <c r="AZ956" s="44"/>
      <c r="BA956" s="44"/>
      <c r="BB956" s="44"/>
      <c r="BC956" s="44"/>
      <c r="BD956" s="44"/>
      <c r="BE956" s="44"/>
      <c r="BF956" s="44"/>
      <c r="BG956" s="44"/>
      <c r="BH956" s="44"/>
    </row>
    <row r="957" spans="1:60" ht="35.1" customHeight="1" thickBot="1" x14ac:dyDescent="0.45">
      <c r="A957" s="22">
        <f t="shared" si="193"/>
        <v>955</v>
      </c>
      <c r="B957" s="43">
        <f>Hoja2!B964</f>
        <v>0</v>
      </c>
      <c r="C957" s="38">
        <f>Hoja2!P964</f>
        <v>0</v>
      </c>
      <c r="D957" s="39">
        <f>Hoja2!C964</f>
        <v>0</v>
      </c>
      <c r="E957" s="40">
        <f>Hoja4!J964</f>
        <v>0</v>
      </c>
      <c r="F957" s="40">
        <f>Hoja4!N964</f>
        <v>0</v>
      </c>
      <c r="G957" s="40"/>
      <c r="H957" s="40">
        <f t="shared" si="182"/>
        <v>0</v>
      </c>
      <c r="I957" s="40">
        <f t="shared" si="183"/>
        <v>0</v>
      </c>
      <c r="J957" s="290" t="s">
        <v>209</v>
      </c>
      <c r="K957" s="44"/>
      <c r="L957" s="44"/>
      <c r="M957" s="44"/>
      <c r="N957" s="44"/>
      <c r="O957" s="44"/>
      <c r="P957" s="44"/>
      <c r="Q957" s="44"/>
      <c r="R957" s="44"/>
      <c r="S957" s="262">
        <f t="shared" si="184"/>
        <v>0</v>
      </c>
      <c r="T957" s="266" t="str">
        <f t="shared" si="185"/>
        <v>Economico</v>
      </c>
      <c r="U957">
        <f>VLOOKUP(T957,TABLAS!$J$4:$L$9,3,FALSE)</f>
        <v>1320</v>
      </c>
      <c r="V957">
        <f t="shared" si="194"/>
        <v>2026</v>
      </c>
      <c r="W957" t="str">
        <f>INICIO!$C$28</f>
        <v>2026</v>
      </c>
      <c r="X957" s="268">
        <f t="shared" si="186"/>
        <v>0</v>
      </c>
      <c r="Y957" s="269" t="str">
        <f>IF(X957&lt;TABLAS!$P$18,TABLAS!$Q$18,IF(X957&lt;TABLAS!$P$19,TABLAS!$Q$19,IF(X957&lt;TABLAS!$P$20,TABLAS!$Q$20,IF(X957&lt;TABLAS!$P$21,TABLAS!$Q$21,IF(X957&lt;TABLAS!$P$22,TABLAS!$Q$22,IF(X957&lt;TABLAS!$P$23,TABLAS!$Q$23,IF(X957&lt;TABLAS!$P$24,TABLAS!$Q$24,IF(X957&lt;TABLAS!$P$25,TABLAS!$Q$25,IF(X957&lt;TABLAS!$P$26,TABLAS!$Q$26,IF(X957&lt;TABLAS!$P$27,TABLAS!$Q$27,IF(X957&gt;=TABLAS!$O$28,TABLAS!$Q$28)))))))))))</f>
        <v>0 a 5</v>
      </c>
      <c r="Z957" s="262">
        <f>VLOOKUP(Y957,TABLAS!$J$18:$K$28,2,FALSE)</f>
        <v>1</v>
      </c>
      <c r="AA957" s="274" t="s">
        <v>262</v>
      </c>
      <c r="AB957" s="262">
        <f>VLOOKUP(AA957,TABLAS!$K$34:$L$39,2,FALSE)</f>
        <v>1</v>
      </c>
      <c r="AC957" s="262" t="str">
        <f>INICIO!$C$11</f>
        <v>ZONA 6</v>
      </c>
      <c r="AD957" s="263">
        <f>VLOOKUP(AC957,TABLAS!$V$18:$W$28,2,FALSE)</f>
        <v>1.1000000000000001</v>
      </c>
      <c r="AE957" s="44"/>
      <c r="AF957" s="44"/>
      <c r="AG957" s="279">
        <f t="shared" si="187"/>
        <v>0</v>
      </c>
      <c r="AH957" s="255">
        <f>IF($AG957&lt;TABLAS!$O$4,TABLAS!$P$4,IF($AG957&lt;TABLAS!$O$5,TABLAS!$P$5,IF($AG957&lt;TABLAS!$O$6,TABLAS!$P$6,IF($AG957&gt;TABLAS!$N$7,TABLAS!$P$7))))</f>
        <v>1</v>
      </c>
      <c r="AI957" s="255">
        <f>VLOOKUP($AH957,TABLAS!$P$4:$R$7,3,FALSE)</f>
        <v>3.4999999999999996E-3</v>
      </c>
      <c r="AJ957" s="255">
        <f>VLOOKUP($AH$3,TABLAS!$P$4:$R$7,2,FALSE)</f>
        <v>0</v>
      </c>
      <c r="AK957" s="280">
        <f t="shared" si="188"/>
        <v>-3.4999999999999996E-3</v>
      </c>
      <c r="AL957" s="44"/>
      <c r="AM957" s="44"/>
      <c r="AN957" s="281">
        <f t="shared" si="189"/>
        <v>0</v>
      </c>
      <c r="AO957" s="44"/>
      <c r="AP957" s="235">
        <f t="shared" si="190"/>
        <v>0</v>
      </c>
      <c r="AQ957" s="44"/>
      <c r="AR957" s="282">
        <f t="shared" si="191"/>
        <v>0</v>
      </c>
      <c r="AS957" s="283">
        <f t="shared" si="192"/>
        <v>0</v>
      </c>
      <c r="AT957" s="44"/>
      <c r="AU957" s="44"/>
      <c r="AV957" s="44"/>
      <c r="AW957" s="44"/>
      <c r="AX957" s="44"/>
      <c r="AY957" s="44"/>
      <c r="AZ957" s="44"/>
      <c r="BA957" s="44"/>
      <c r="BB957" s="44"/>
      <c r="BC957" s="44"/>
      <c r="BD957" s="44"/>
      <c r="BE957" s="44"/>
      <c r="BF957" s="44"/>
      <c r="BG957" s="44"/>
      <c r="BH957" s="44"/>
    </row>
    <row r="958" spans="1:60" ht="35.1" customHeight="1" thickBot="1" x14ac:dyDescent="0.45">
      <c r="A958" s="41">
        <f t="shared" si="193"/>
        <v>956</v>
      </c>
      <c r="B958" s="42">
        <f>Hoja2!B965</f>
        <v>0</v>
      </c>
      <c r="C958" s="14">
        <f>Hoja2!P965</f>
        <v>0</v>
      </c>
      <c r="D958" s="16">
        <f>Hoja2!C965</f>
        <v>0</v>
      </c>
      <c r="E958" s="15">
        <f>Hoja4!J965</f>
        <v>0</v>
      </c>
      <c r="F958" s="15">
        <f>Hoja4!N965</f>
        <v>0</v>
      </c>
      <c r="G958" s="15"/>
      <c r="H958" s="15">
        <f t="shared" si="182"/>
        <v>0</v>
      </c>
      <c r="I958" s="15">
        <f t="shared" si="183"/>
        <v>0</v>
      </c>
      <c r="J958" s="289" t="s">
        <v>209</v>
      </c>
      <c r="K958" s="44"/>
      <c r="L958" s="44"/>
      <c r="M958" s="44"/>
      <c r="N958" s="44"/>
      <c r="O958" s="44"/>
      <c r="P958" s="44"/>
      <c r="Q958" s="44"/>
      <c r="R958" s="44"/>
      <c r="S958" s="262">
        <f t="shared" si="184"/>
        <v>0</v>
      </c>
      <c r="T958" s="266" t="str">
        <f t="shared" si="185"/>
        <v>Economico</v>
      </c>
      <c r="U958">
        <f>VLOOKUP(T958,TABLAS!$J$4:$L$9,3,FALSE)</f>
        <v>1320</v>
      </c>
      <c r="V958">
        <f t="shared" si="194"/>
        <v>2026</v>
      </c>
      <c r="W958" t="str">
        <f>INICIO!$C$28</f>
        <v>2026</v>
      </c>
      <c r="X958" s="268">
        <f t="shared" si="186"/>
        <v>0</v>
      </c>
      <c r="Y958" s="269" t="str">
        <f>IF(X958&lt;TABLAS!$P$18,TABLAS!$Q$18,IF(X958&lt;TABLAS!$P$19,TABLAS!$Q$19,IF(X958&lt;TABLAS!$P$20,TABLAS!$Q$20,IF(X958&lt;TABLAS!$P$21,TABLAS!$Q$21,IF(X958&lt;TABLAS!$P$22,TABLAS!$Q$22,IF(X958&lt;TABLAS!$P$23,TABLAS!$Q$23,IF(X958&lt;TABLAS!$P$24,TABLAS!$Q$24,IF(X958&lt;TABLAS!$P$25,TABLAS!$Q$25,IF(X958&lt;TABLAS!$P$26,TABLAS!$Q$26,IF(X958&lt;TABLAS!$P$27,TABLAS!$Q$27,IF(X958&gt;=TABLAS!$O$28,TABLAS!$Q$28)))))))))))</f>
        <v>0 a 5</v>
      </c>
      <c r="Z958" s="262">
        <f>VLOOKUP(Y958,TABLAS!$J$18:$K$28,2,FALSE)</f>
        <v>1</v>
      </c>
      <c r="AA958" s="274" t="s">
        <v>262</v>
      </c>
      <c r="AB958" s="262">
        <f>VLOOKUP(AA958,TABLAS!$K$34:$L$39,2,FALSE)</f>
        <v>1</v>
      </c>
      <c r="AC958" s="262" t="str">
        <f>INICIO!$C$11</f>
        <v>ZONA 6</v>
      </c>
      <c r="AD958" s="263">
        <f>VLOOKUP(AC958,TABLAS!$V$18:$W$28,2,FALSE)</f>
        <v>1.1000000000000001</v>
      </c>
      <c r="AE958" s="44"/>
      <c r="AF958" s="44"/>
      <c r="AG958" s="279">
        <f t="shared" si="187"/>
        <v>0</v>
      </c>
      <c r="AH958" s="255">
        <f>IF($AG958&lt;TABLAS!$O$4,TABLAS!$P$4,IF($AG958&lt;TABLAS!$O$5,TABLAS!$P$5,IF($AG958&lt;TABLAS!$O$6,TABLAS!$P$6,IF($AG958&gt;TABLAS!$N$7,TABLAS!$P$7))))</f>
        <v>1</v>
      </c>
      <c r="AI958" s="255">
        <f>VLOOKUP($AH958,TABLAS!$P$4:$R$7,3,FALSE)</f>
        <v>3.4999999999999996E-3</v>
      </c>
      <c r="AJ958" s="255">
        <f>VLOOKUP($AH$3,TABLAS!$P$4:$R$7,2,FALSE)</f>
        <v>0</v>
      </c>
      <c r="AK958" s="280">
        <f t="shared" si="188"/>
        <v>-3.4999999999999996E-3</v>
      </c>
      <c r="AL958" s="44"/>
      <c r="AM958" s="44"/>
      <c r="AN958" s="281">
        <f t="shared" si="189"/>
        <v>0</v>
      </c>
      <c r="AO958" s="44"/>
      <c r="AP958" s="235">
        <f t="shared" si="190"/>
        <v>0</v>
      </c>
      <c r="AQ958" s="44"/>
      <c r="AR958" s="282">
        <f t="shared" si="191"/>
        <v>0</v>
      </c>
      <c r="AS958" s="283">
        <f t="shared" si="192"/>
        <v>0</v>
      </c>
      <c r="AT958" s="44"/>
      <c r="AU958" s="44"/>
      <c r="AV958" s="44"/>
      <c r="AW958" s="44"/>
      <c r="AX958" s="44"/>
      <c r="AY958" s="44"/>
      <c r="AZ958" s="44"/>
      <c r="BA958" s="44"/>
      <c r="BB958" s="44"/>
      <c r="BC958" s="44"/>
      <c r="BD958" s="44"/>
      <c r="BE958" s="44"/>
      <c r="BF958" s="44"/>
      <c r="BG958" s="44"/>
      <c r="BH958" s="44"/>
    </row>
    <row r="959" spans="1:60" ht="35.1" customHeight="1" thickBot="1" x14ac:dyDescent="0.45">
      <c r="A959" s="41">
        <f t="shared" si="193"/>
        <v>957</v>
      </c>
      <c r="B959" s="42">
        <f>Hoja2!B966</f>
        <v>0</v>
      </c>
      <c r="C959" s="14">
        <f>Hoja2!P966</f>
        <v>0</v>
      </c>
      <c r="D959" s="16">
        <f>Hoja2!C966</f>
        <v>0</v>
      </c>
      <c r="E959" s="15">
        <f>Hoja4!J966</f>
        <v>0</v>
      </c>
      <c r="F959" s="15">
        <f>Hoja4!N966</f>
        <v>0</v>
      </c>
      <c r="G959" s="15"/>
      <c r="H959" s="15">
        <f t="shared" si="182"/>
        <v>0</v>
      </c>
      <c r="I959" s="15">
        <f t="shared" si="183"/>
        <v>0</v>
      </c>
      <c r="J959" s="289" t="s">
        <v>209</v>
      </c>
      <c r="K959" s="44"/>
      <c r="L959" s="44"/>
      <c r="M959" s="44"/>
      <c r="N959" s="44"/>
      <c r="O959" s="44"/>
      <c r="P959" s="44"/>
      <c r="Q959" s="44"/>
      <c r="R959" s="44"/>
      <c r="S959" s="262">
        <f t="shared" si="184"/>
        <v>0</v>
      </c>
      <c r="T959" s="266" t="str">
        <f t="shared" si="185"/>
        <v>Economico</v>
      </c>
      <c r="U959">
        <f>VLOOKUP(T959,TABLAS!$J$4:$L$9,3,FALSE)</f>
        <v>1320</v>
      </c>
      <c r="V959">
        <f t="shared" si="194"/>
        <v>2026</v>
      </c>
      <c r="W959" t="str">
        <f>INICIO!$C$28</f>
        <v>2026</v>
      </c>
      <c r="X959" s="268">
        <f t="shared" si="186"/>
        <v>0</v>
      </c>
      <c r="Y959" s="269" t="str">
        <f>IF(X959&lt;TABLAS!$P$18,TABLAS!$Q$18,IF(X959&lt;TABLAS!$P$19,TABLAS!$Q$19,IF(X959&lt;TABLAS!$P$20,TABLAS!$Q$20,IF(X959&lt;TABLAS!$P$21,TABLAS!$Q$21,IF(X959&lt;TABLAS!$P$22,TABLAS!$Q$22,IF(X959&lt;TABLAS!$P$23,TABLAS!$Q$23,IF(X959&lt;TABLAS!$P$24,TABLAS!$Q$24,IF(X959&lt;TABLAS!$P$25,TABLAS!$Q$25,IF(X959&lt;TABLAS!$P$26,TABLAS!$Q$26,IF(X959&lt;TABLAS!$P$27,TABLAS!$Q$27,IF(X959&gt;=TABLAS!$O$28,TABLAS!$Q$28)))))))))))</f>
        <v>0 a 5</v>
      </c>
      <c r="Z959" s="262">
        <f>VLOOKUP(Y959,TABLAS!$J$18:$K$28,2,FALSE)</f>
        <v>1</v>
      </c>
      <c r="AA959" s="274" t="s">
        <v>262</v>
      </c>
      <c r="AB959" s="262">
        <f>VLOOKUP(AA959,TABLAS!$K$34:$L$39,2,FALSE)</f>
        <v>1</v>
      </c>
      <c r="AC959" s="262" t="str">
        <f>INICIO!$C$11</f>
        <v>ZONA 6</v>
      </c>
      <c r="AD959" s="263">
        <f>VLOOKUP(AC959,TABLAS!$V$18:$W$28,2,FALSE)</f>
        <v>1.1000000000000001</v>
      </c>
      <c r="AE959" s="44"/>
      <c r="AF959" s="44"/>
      <c r="AG959" s="279">
        <f t="shared" si="187"/>
        <v>0</v>
      </c>
      <c r="AH959" s="255">
        <f>IF($AG959&lt;TABLAS!$O$4,TABLAS!$P$4,IF($AG959&lt;TABLAS!$O$5,TABLAS!$P$5,IF($AG959&lt;TABLAS!$O$6,TABLAS!$P$6,IF($AG959&gt;TABLAS!$N$7,TABLAS!$P$7))))</f>
        <v>1</v>
      </c>
      <c r="AI959" s="255">
        <f>VLOOKUP($AH959,TABLAS!$P$4:$R$7,3,FALSE)</f>
        <v>3.4999999999999996E-3</v>
      </c>
      <c r="AJ959" s="255">
        <f>VLOOKUP($AH$3,TABLAS!$P$4:$R$7,2,FALSE)</f>
        <v>0</v>
      </c>
      <c r="AK959" s="280">
        <f t="shared" si="188"/>
        <v>-3.4999999999999996E-3</v>
      </c>
      <c r="AL959" s="44"/>
      <c r="AM959" s="44"/>
      <c r="AN959" s="281">
        <f t="shared" si="189"/>
        <v>0</v>
      </c>
      <c r="AO959" s="44"/>
      <c r="AP959" s="235">
        <f t="shared" si="190"/>
        <v>0</v>
      </c>
      <c r="AQ959" s="44"/>
      <c r="AR959" s="282">
        <f t="shared" si="191"/>
        <v>0</v>
      </c>
      <c r="AS959" s="283">
        <f t="shared" si="192"/>
        <v>0</v>
      </c>
      <c r="AT959" s="44"/>
      <c r="AU959" s="44"/>
      <c r="AV959" s="44"/>
      <c r="AW959" s="44"/>
      <c r="AX959" s="44"/>
      <c r="AY959" s="44"/>
      <c r="AZ959" s="44"/>
      <c r="BA959" s="44"/>
      <c r="BB959" s="44"/>
      <c r="BC959" s="44"/>
      <c r="BD959" s="44"/>
      <c r="BE959" s="44"/>
      <c r="BF959" s="44"/>
      <c r="BG959" s="44"/>
      <c r="BH959" s="44"/>
    </row>
    <row r="960" spans="1:60" ht="35.1" customHeight="1" thickBot="1" x14ac:dyDescent="0.45">
      <c r="A960" s="41">
        <f t="shared" si="193"/>
        <v>958</v>
      </c>
      <c r="B960" s="42">
        <f>Hoja2!B967</f>
        <v>0</v>
      </c>
      <c r="C960" s="14">
        <f>Hoja2!P967</f>
        <v>0</v>
      </c>
      <c r="D960" s="16">
        <f>Hoja2!C967</f>
        <v>0</v>
      </c>
      <c r="E960" s="15">
        <f>Hoja4!J967</f>
        <v>0</v>
      </c>
      <c r="F960" s="15">
        <f>Hoja4!N967</f>
        <v>0</v>
      </c>
      <c r="G960" s="15"/>
      <c r="H960" s="15">
        <f t="shared" si="182"/>
        <v>0</v>
      </c>
      <c r="I960" s="15">
        <f t="shared" si="183"/>
        <v>0</v>
      </c>
      <c r="J960" s="289" t="s">
        <v>209</v>
      </c>
      <c r="K960" s="44"/>
      <c r="L960" s="44"/>
      <c r="M960" s="44"/>
      <c r="N960" s="44"/>
      <c r="O960" s="44"/>
      <c r="P960" s="44"/>
      <c r="Q960" s="44"/>
      <c r="R960" s="44"/>
      <c r="S960" s="262">
        <f t="shared" si="184"/>
        <v>0</v>
      </c>
      <c r="T960" s="266" t="str">
        <f t="shared" si="185"/>
        <v>Economico</v>
      </c>
      <c r="U960">
        <f>VLOOKUP(T960,TABLAS!$J$4:$L$9,3,FALSE)</f>
        <v>1320</v>
      </c>
      <c r="V960">
        <f t="shared" si="194"/>
        <v>2026</v>
      </c>
      <c r="W960" t="str">
        <f>INICIO!$C$28</f>
        <v>2026</v>
      </c>
      <c r="X960" s="268">
        <f t="shared" si="186"/>
        <v>0</v>
      </c>
      <c r="Y960" s="269" t="str">
        <f>IF(X960&lt;TABLAS!$P$18,TABLAS!$Q$18,IF(X960&lt;TABLAS!$P$19,TABLAS!$Q$19,IF(X960&lt;TABLAS!$P$20,TABLAS!$Q$20,IF(X960&lt;TABLAS!$P$21,TABLAS!$Q$21,IF(X960&lt;TABLAS!$P$22,TABLAS!$Q$22,IF(X960&lt;TABLAS!$P$23,TABLAS!$Q$23,IF(X960&lt;TABLAS!$P$24,TABLAS!$Q$24,IF(X960&lt;TABLAS!$P$25,TABLAS!$Q$25,IF(X960&lt;TABLAS!$P$26,TABLAS!$Q$26,IF(X960&lt;TABLAS!$P$27,TABLAS!$Q$27,IF(X960&gt;=TABLAS!$O$28,TABLAS!$Q$28)))))))))))</f>
        <v>0 a 5</v>
      </c>
      <c r="Z960" s="262">
        <f>VLOOKUP(Y960,TABLAS!$J$18:$K$28,2,FALSE)</f>
        <v>1</v>
      </c>
      <c r="AA960" s="274" t="s">
        <v>262</v>
      </c>
      <c r="AB960" s="262">
        <f>VLOOKUP(AA960,TABLAS!$K$34:$L$39,2,FALSE)</f>
        <v>1</v>
      </c>
      <c r="AC960" s="262" t="str">
        <f>INICIO!$C$11</f>
        <v>ZONA 6</v>
      </c>
      <c r="AD960" s="263">
        <f>VLOOKUP(AC960,TABLAS!$V$18:$W$28,2,FALSE)</f>
        <v>1.1000000000000001</v>
      </c>
      <c r="AE960" s="44"/>
      <c r="AF960" s="44"/>
      <c r="AG960" s="279">
        <f t="shared" si="187"/>
        <v>0</v>
      </c>
      <c r="AH960" s="255">
        <f>IF($AG960&lt;TABLAS!$O$4,TABLAS!$P$4,IF($AG960&lt;TABLAS!$O$5,TABLAS!$P$5,IF($AG960&lt;TABLAS!$O$6,TABLAS!$P$6,IF($AG960&gt;TABLAS!$N$7,TABLAS!$P$7))))</f>
        <v>1</v>
      </c>
      <c r="AI960" s="255">
        <f>VLOOKUP($AH960,TABLAS!$P$4:$R$7,3,FALSE)</f>
        <v>3.4999999999999996E-3</v>
      </c>
      <c r="AJ960" s="255">
        <f>VLOOKUP($AH$3,TABLAS!$P$4:$R$7,2,FALSE)</f>
        <v>0</v>
      </c>
      <c r="AK960" s="280">
        <f t="shared" si="188"/>
        <v>-3.4999999999999996E-3</v>
      </c>
      <c r="AL960" s="44"/>
      <c r="AM960" s="44"/>
      <c r="AN960" s="281">
        <f t="shared" si="189"/>
        <v>0</v>
      </c>
      <c r="AO960" s="44"/>
      <c r="AP960" s="235">
        <f t="shared" si="190"/>
        <v>0</v>
      </c>
      <c r="AQ960" s="44"/>
      <c r="AR960" s="282">
        <f t="shared" si="191"/>
        <v>0</v>
      </c>
      <c r="AS960" s="283">
        <f t="shared" si="192"/>
        <v>0</v>
      </c>
      <c r="AT960" s="44"/>
      <c r="AU960" s="44"/>
      <c r="AV960" s="44"/>
      <c r="AW960" s="44"/>
      <c r="AX960" s="44"/>
      <c r="AY960" s="44"/>
      <c r="AZ960" s="44"/>
      <c r="BA960" s="44"/>
      <c r="BB960" s="44"/>
      <c r="BC960" s="44"/>
      <c r="BD960" s="44"/>
      <c r="BE960" s="44"/>
      <c r="BF960" s="44"/>
      <c r="BG960" s="44"/>
      <c r="BH960" s="44"/>
    </row>
    <row r="961" spans="1:60" ht="35.1" customHeight="1" thickBot="1" x14ac:dyDescent="0.45">
      <c r="A961" s="41">
        <f t="shared" si="193"/>
        <v>959</v>
      </c>
      <c r="B961" s="42">
        <f>Hoja2!B968</f>
        <v>0</v>
      </c>
      <c r="C961" s="14">
        <f>Hoja2!P968</f>
        <v>0</v>
      </c>
      <c r="D961" s="16">
        <f>Hoja2!C968</f>
        <v>0</v>
      </c>
      <c r="E961" s="15">
        <f>Hoja4!J968</f>
        <v>0</v>
      </c>
      <c r="F961" s="15">
        <f>Hoja4!N968</f>
        <v>0</v>
      </c>
      <c r="G961" s="15"/>
      <c r="H961" s="15">
        <f t="shared" si="182"/>
        <v>0</v>
      </c>
      <c r="I961" s="15">
        <f t="shared" si="183"/>
        <v>0</v>
      </c>
      <c r="J961" s="289" t="s">
        <v>209</v>
      </c>
      <c r="K961" s="44"/>
      <c r="L961" s="44"/>
      <c r="M961" s="44"/>
      <c r="N961" s="44"/>
      <c r="O961" s="44"/>
      <c r="P961" s="44"/>
      <c r="Q961" s="44"/>
      <c r="R961" s="44"/>
      <c r="S961" s="262">
        <f t="shared" si="184"/>
        <v>0</v>
      </c>
      <c r="T961" s="266" t="str">
        <f t="shared" si="185"/>
        <v>Economico</v>
      </c>
      <c r="U961">
        <f>VLOOKUP(T961,TABLAS!$J$4:$L$9,3,FALSE)</f>
        <v>1320</v>
      </c>
      <c r="V961">
        <f t="shared" si="194"/>
        <v>2026</v>
      </c>
      <c r="W961" t="str">
        <f>INICIO!$C$28</f>
        <v>2026</v>
      </c>
      <c r="X961" s="268">
        <f t="shared" si="186"/>
        <v>0</v>
      </c>
      <c r="Y961" s="269" t="str">
        <f>IF(X961&lt;TABLAS!$P$18,TABLAS!$Q$18,IF(X961&lt;TABLAS!$P$19,TABLAS!$Q$19,IF(X961&lt;TABLAS!$P$20,TABLAS!$Q$20,IF(X961&lt;TABLAS!$P$21,TABLAS!$Q$21,IF(X961&lt;TABLAS!$P$22,TABLAS!$Q$22,IF(X961&lt;TABLAS!$P$23,TABLAS!$Q$23,IF(X961&lt;TABLAS!$P$24,TABLAS!$Q$24,IF(X961&lt;TABLAS!$P$25,TABLAS!$Q$25,IF(X961&lt;TABLAS!$P$26,TABLAS!$Q$26,IF(X961&lt;TABLAS!$P$27,TABLAS!$Q$27,IF(X961&gt;=TABLAS!$O$28,TABLAS!$Q$28)))))))))))</f>
        <v>0 a 5</v>
      </c>
      <c r="Z961" s="262">
        <f>VLOOKUP(Y961,TABLAS!$J$18:$K$28,2,FALSE)</f>
        <v>1</v>
      </c>
      <c r="AA961" s="274" t="s">
        <v>262</v>
      </c>
      <c r="AB961" s="262">
        <f>VLOOKUP(AA961,TABLAS!$K$34:$L$39,2,FALSE)</f>
        <v>1</v>
      </c>
      <c r="AC961" s="262" t="str">
        <f>INICIO!$C$11</f>
        <v>ZONA 6</v>
      </c>
      <c r="AD961" s="263">
        <f>VLOOKUP(AC961,TABLAS!$V$18:$W$28,2,FALSE)</f>
        <v>1.1000000000000001</v>
      </c>
      <c r="AE961" s="44"/>
      <c r="AF961" s="44"/>
      <c r="AG961" s="279">
        <f t="shared" si="187"/>
        <v>0</v>
      </c>
      <c r="AH961" s="255">
        <f>IF($AG961&lt;TABLAS!$O$4,TABLAS!$P$4,IF($AG961&lt;TABLAS!$O$5,TABLAS!$P$5,IF($AG961&lt;TABLAS!$O$6,TABLAS!$P$6,IF($AG961&gt;TABLAS!$N$7,TABLAS!$P$7))))</f>
        <v>1</v>
      </c>
      <c r="AI961" s="255">
        <f>VLOOKUP($AH961,TABLAS!$P$4:$R$7,3,FALSE)</f>
        <v>3.4999999999999996E-3</v>
      </c>
      <c r="AJ961" s="255">
        <f>VLOOKUP($AH$3,TABLAS!$P$4:$R$7,2,FALSE)</f>
        <v>0</v>
      </c>
      <c r="AK961" s="280">
        <f t="shared" si="188"/>
        <v>-3.4999999999999996E-3</v>
      </c>
      <c r="AL961" s="44"/>
      <c r="AM961" s="44"/>
      <c r="AN961" s="281">
        <f t="shared" si="189"/>
        <v>0</v>
      </c>
      <c r="AO961" s="44"/>
      <c r="AP961" s="235">
        <f t="shared" si="190"/>
        <v>0</v>
      </c>
      <c r="AQ961" s="44"/>
      <c r="AR961" s="282">
        <f t="shared" si="191"/>
        <v>0</v>
      </c>
      <c r="AS961" s="283">
        <f t="shared" si="192"/>
        <v>0</v>
      </c>
      <c r="AT961" s="44"/>
      <c r="AU961" s="44"/>
      <c r="AV961" s="44"/>
      <c r="AW961" s="44"/>
      <c r="AX961" s="44"/>
      <c r="AY961" s="44"/>
      <c r="AZ961" s="44"/>
      <c r="BA961" s="44"/>
      <c r="BB961" s="44"/>
      <c r="BC961" s="44"/>
      <c r="BD961" s="44"/>
      <c r="BE961" s="44"/>
      <c r="BF961" s="44"/>
      <c r="BG961" s="44"/>
      <c r="BH961" s="44"/>
    </row>
    <row r="962" spans="1:60" ht="35.1" customHeight="1" thickBot="1" x14ac:dyDescent="0.45">
      <c r="A962" s="22">
        <f t="shared" si="193"/>
        <v>960</v>
      </c>
      <c r="B962" s="43">
        <f>Hoja2!B969</f>
        <v>0</v>
      </c>
      <c r="C962" s="38">
        <f>Hoja2!P969</f>
        <v>0</v>
      </c>
      <c r="D962" s="39">
        <f>Hoja2!C969</f>
        <v>0</v>
      </c>
      <c r="E962" s="40">
        <f>Hoja4!J969</f>
        <v>0</v>
      </c>
      <c r="F962" s="40">
        <f>Hoja4!N969</f>
        <v>0</v>
      </c>
      <c r="G962" s="40"/>
      <c r="H962" s="40">
        <f t="shared" si="182"/>
        <v>0</v>
      </c>
      <c r="I962" s="40">
        <f t="shared" si="183"/>
        <v>0</v>
      </c>
      <c r="J962" s="290" t="s">
        <v>209</v>
      </c>
      <c r="K962" s="44"/>
      <c r="L962" s="44"/>
      <c r="M962" s="44"/>
      <c r="N962" s="44"/>
      <c r="O962" s="44"/>
      <c r="P962" s="44"/>
      <c r="Q962" s="44"/>
      <c r="R962" s="44"/>
      <c r="S962" s="262">
        <f t="shared" si="184"/>
        <v>0</v>
      </c>
      <c r="T962" s="266" t="str">
        <f t="shared" si="185"/>
        <v>Economico</v>
      </c>
      <c r="U962">
        <f>VLOOKUP(T962,TABLAS!$J$4:$L$9,3,FALSE)</f>
        <v>1320</v>
      </c>
      <c r="V962">
        <f t="shared" si="194"/>
        <v>2026</v>
      </c>
      <c r="W962" t="str">
        <f>INICIO!$C$28</f>
        <v>2026</v>
      </c>
      <c r="X962" s="268">
        <f t="shared" si="186"/>
        <v>0</v>
      </c>
      <c r="Y962" s="269" t="str">
        <f>IF(X962&lt;TABLAS!$P$18,TABLAS!$Q$18,IF(X962&lt;TABLAS!$P$19,TABLAS!$Q$19,IF(X962&lt;TABLAS!$P$20,TABLAS!$Q$20,IF(X962&lt;TABLAS!$P$21,TABLAS!$Q$21,IF(X962&lt;TABLAS!$P$22,TABLAS!$Q$22,IF(X962&lt;TABLAS!$P$23,TABLAS!$Q$23,IF(X962&lt;TABLAS!$P$24,TABLAS!$Q$24,IF(X962&lt;TABLAS!$P$25,TABLAS!$Q$25,IF(X962&lt;TABLAS!$P$26,TABLAS!$Q$26,IF(X962&lt;TABLAS!$P$27,TABLAS!$Q$27,IF(X962&gt;=TABLAS!$O$28,TABLAS!$Q$28)))))))))))</f>
        <v>0 a 5</v>
      </c>
      <c r="Z962" s="262">
        <f>VLOOKUP(Y962,TABLAS!$J$18:$K$28,2,FALSE)</f>
        <v>1</v>
      </c>
      <c r="AA962" s="274" t="s">
        <v>262</v>
      </c>
      <c r="AB962" s="262">
        <f>VLOOKUP(AA962,TABLAS!$K$34:$L$39,2,FALSE)</f>
        <v>1</v>
      </c>
      <c r="AC962" s="262" t="str">
        <f>INICIO!$C$11</f>
        <v>ZONA 6</v>
      </c>
      <c r="AD962" s="263">
        <f>VLOOKUP(AC962,TABLAS!$V$18:$W$28,2,FALSE)</f>
        <v>1.1000000000000001</v>
      </c>
      <c r="AE962" s="44"/>
      <c r="AF962" s="44"/>
      <c r="AG962" s="279">
        <f t="shared" si="187"/>
        <v>0</v>
      </c>
      <c r="AH962" s="255">
        <f>IF($AG962&lt;TABLAS!$O$4,TABLAS!$P$4,IF($AG962&lt;TABLAS!$O$5,TABLAS!$P$5,IF($AG962&lt;TABLAS!$O$6,TABLAS!$P$6,IF($AG962&gt;TABLAS!$N$7,TABLAS!$P$7))))</f>
        <v>1</v>
      </c>
      <c r="AI962" s="255">
        <f>VLOOKUP($AH962,TABLAS!$P$4:$R$7,3,FALSE)</f>
        <v>3.4999999999999996E-3</v>
      </c>
      <c r="AJ962" s="255">
        <f>VLOOKUP($AH$3,TABLAS!$P$4:$R$7,2,FALSE)</f>
        <v>0</v>
      </c>
      <c r="AK962" s="280">
        <f t="shared" si="188"/>
        <v>-3.4999999999999996E-3</v>
      </c>
      <c r="AL962" s="44"/>
      <c r="AM962" s="44"/>
      <c r="AN962" s="281">
        <f t="shared" si="189"/>
        <v>0</v>
      </c>
      <c r="AO962" s="44"/>
      <c r="AP962" s="235">
        <f t="shared" si="190"/>
        <v>0</v>
      </c>
      <c r="AQ962" s="44"/>
      <c r="AR962" s="282">
        <f t="shared" si="191"/>
        <v>0</v>
      </c>
      <c r="AS962" s="283">
        <f t="shared" si="192"/>
        <v>0</v>
      </c>
      <c r="AT962" s="44"/>
      <c r="AU962" s="44"/>
      <c r="AV962" s="44"/>
      <c r="AW962" s="44"/>
      <c r="AX962" s="44"/>
      <c r="AY962" s="44"/>
      <c r="AZ962" s="44"/>
      <c r="BA962" s="44"/>
      <c r="BB962" s="44"/>
      <c r="BC962" s="44"/>
      <c r="BD962" s="44"/>
      <c r="BE962" s="44"/>
      <c r="BF962" s="44"/>
      <c r="BG962" s="44"/>
      <c r="BH962" s="44"/>
    </row>
    <row r="963" spans="1:60" ht="35.1" customHeight="1" thickBot="1" x14ac:dyDescent="0.45">
      <c r="A963" s="41">
        <f t="shared" si="193"/>
        <v>961</v>
      </c>
      <c r="B963" s="42">
        <f>Hoja2!B970</f>
        <v>0</v>
      </c>
      <c r="C963" s="14">
        <f>Hoja2!P970</f>
        <v>0</v>
      </c>
      <c r="D963" s="16">
        <f>Hoja2!C970</f>
        <v>0</v>
      </c>
      <c r="E963" s="15">
        <f>Hoja4!J970</f>
        <v>0</v>
      </c>
      <c r="F963" s="15">
        <f>Hoja4!N970</f>
        <v>0</v>
      </c>
      <c r="G963" s="15"/>
      <c r="H963" s="15">
        <f t="shared" si="182"/>
        <v>0</v>
      </c>
      <c r="I963" s="15">
        <f t="shared" si="183"/>
        <v>0</v>
      </c>
      <c r="J963" s="289" t="s">
        <v>209</v>
      </c>
      <c r="K963" s="44"/>
      <c r="L963" s="44"/>
      <c r="M963" s="44"/>
      <c r="N963" s="44"/>
      <c r="O963" s="44"/>
      <c r="P963" s="44"/>
      <c r="Q963" s="44"/>
      <c r="R963" s="44"/>
      <c r="S963" s="262">
        <f t="shared" si="184"/>
        <v>0</v>
      </c>
      <c r="T963" s="266" t="str">
        <f t="shared" si="185"/>
        <v>Economico</v>
      </c>
      <c r="U963">
        <f>VLOOKUP(T963,TABLAS!$J$4:$L$9,3,FALSE)</f>
        <v>1320</v>
      </c>
      <c r="V963">
        <f t="shared" si="194"/>
        <v>2026</v>
      </c>
      <c r="W963" t="str">
        <f>INICIO!$C$28</f>
        <v>2026</v>
      </c>
      <c r="X963" s="268">
        <f t="shared" si="186"/>
        <v>0</v>
      </c>
      <c r="Y963" s="269" t="str">
        <f>IF(X963&lt;TABLAS!$P$18,TABLAS!$Q$18,IF(X963&lt;TABLAS!$P$19,TABLAS!$Q$19,IF(X963&lt;TABLAS!$P$20,TABLAS!$Q$20,IF(X963&lt;TABLAS!$P$21,TABLAS!$Q$21,IF(X963&lt;TABLAS!$P$22,TABLAS!$Q$22,IF(X963&lt;TABLAS!$P$23,TABLAS!$Q$23,IF(X963&lt;TABLAS!$P$24,TABLAS!$Q$24,IF(X963&lt;TABLAS!$P$25,TABLAS!$Q$25,IF(X963&lt;TABLAS!$P$26,TABLAS!$Q$26,IF(X963&lt;TABLAS!$P$27,TABLAS!$Q$27,IF(X963&gt;=TABLAS!$O$28,TABLAS!$Q$28)))))))))))</f>
        <v>0 a 5</v>
      </c>
      <c r="Z963" s="262">
        <f>VLOOKUP(Y963,TABLAS!$J$18:$K$28,2,FALSE)</f>
        <v>1</v>
      </c>
      <c r="AA963" s="274" t="s">
        <v>262</v>
      </c>
      <c r="AB963" s="262">
        <f>VLOOKUP(AA963,TABLAS!$K$34:$L$39,2,FALSE)</f>
        <v>1</v>
      </c>
      <c r="AC963" s="262" t="str">
        <f>INICIO!$C$11</f>
        <v>ZONA 6</v>
      </c>
      <c r="AD963" s="263">
        <f>VLOOKUP(AC963,TABLAS!$V$18:$W$28,2,FALSE)</f>
        <v>1.1000000000000001</v>
      </c>
      <c r="AE963" s="44"/>
      <c r="AF963" s="44"/>
      <c r="AG963" s="279">
        <f t="shared" si="187"/>
        <v>0</v>
      </c>
      <c r="AH963" s="255">
        <f>IF($AG963&lt;TABLAS!$O$4,TABLAS!$P$4,IF($AG963&lt;TABLAS!$O$5,TABLAS!$P$5,IF($AG963&lt;TABLAS!$O$6,TABLAS!$P$6,IF($AG963&gt;TABLAS!$N$7,TABLAS!$P$7))))</f>
        <v>1</v>
      </c>
      <c r="AI963" s="255">
        <f>VLOOKUP($AH963,TABLAS!$P$4:$R$7,3,FALSE)</f>
        <v>3.4999999999999996E-3</v>
      </c>
      <c r="AJ963" s="255">
        <f>VLOOKUP($AH$3,TABLAS!$P$4:$R$7,2,FALSE)</f>
        <v>0</v>
      </c>
      <c r="AK963" s="280">
        <f t="shared" si="188"/>
        <v>-3.4999999999999996E-3</v>
      </c>
      <c r="AL963" s="44"/>
      <c r="AM963" s="44"/>
      <c r="AN963" s="281">
        <f t="shared" si="189"/>
        <v>0</v>
      </c>
      <c r="AO963" s="44"/>
      <c r="AP963" s="235">
        <f t="shared" si="190"/>
        <v>0</v>
      </c>
      <c r="AQ963" s="44"/>
      <c r="AR963" s="282">
        <f t="shared" si="191"/>
        <v>0</v>
      </c>
      <c r="AS963" s="283">
        <f t="shared" si="192"/>
        <v>0</v>
      </c>
      <c r="AT963" s="44"/>
      <c r="AU963" s="44"/>
      <c r="AV963" s="44"/>
      <c r="AW963" s="44"/>
      <c r="AX963" s="44"/>
      <c r="AY963" s="44"/>
      <c r="AZ963" s="44"/>
      <c r="BA963" s="44"/>
      <c r="BB963" s="44"/>
      <c r="BC963" s="44"/>
      <c r="BD963" s="44"/>
      <c r="BE963" s="44"/>
      <c r="BF963" s="44"/>
      <c r="BG963" s="44"/>
      <c r="BH963" s="44"/>
    </row>
    <row r="964" spans="1:60" ht="35.1" customHeight="1" thickBot="1" x14ac:dyDescent="0.45">
      <c r="A964" s="41">
        <f t="shared" si="193"/>
        <v>962</v>
      </c>
      <c r="B964" s="42">
        <f>Hoja2!B971</f>
        <v>0</v>
      </c>
      <c r="C964" s="14">
        <f>Hoja2!P971</f>
        <v>0</v>
      </c>
      <c r="D964" s="16">
        <f>Hoja2!C971</f>
        <v>0</v>
      </c>
      <c r="E964" s="15">
        <f>Hoja4!J971</f>
        <v>0</v>
      </c>
      <c r="F964" s="15">
        <f>Hoja4!N971</f>
        <v>0</v>
      </c>
      <c r="G964" s="15"/>
      <c r="H964" s="15">
        <f t="shared" ref="H964:H1002" si="195">AG964</f>
        <v>0</v>
      </c>
      <c r="I964" s="15">
        <f t="shared" ref="I964:I1002" si="196">AS964</f>
        <v>0</v>
      </c>
      <c r="J964" s="289" t="s">
        <v>209</v>
      </c>
      <c r="K964" s="44"/>
      <c r="L964" s="44"/>
      <c r="M964" s="44"/>
      <c r="N964" s="44"/>
      <c r="O964" s="44"/>
      <c r="P964" s="44"/>
      <c r="Q964" s="44"/>
      <c r="R964" s="44"/>
      <c r="S964" s="262">
        <f t="shared" ref="S964:S1002" si="197">E964+F964</f>
        <v>0</v>
      </c>
      <c r="T964" s="266" t="str">
        <f t="shared" ref="T964:T1002" si="198">J964</f>
        <v>Economico</v>
      </c>
      <c r="U964">
        <f>VLOOKUP(T964,TABLAS!$J$4:$L$9,3,FALSE)</f>
        <v>1320</v>
      </c>
      <c r="V964">
        <f t="shared" si="194"/>
        <v>2026</v>
      </c>
      <c r="W964" t="str">
        <f>INICIO!$C$28</f>
        <v>2026</v>
      </c>
      <c r="X964" s="268">
        <f t="shared" ref="X964:X1002" si="199">V964-W964</f>
        <v>0</v>
      </c>
      <c r="Y964" s="269" t="str">
        <f>IF(X964&lt;TABLAS!$P$18,TABLAS!$Q$18,IF(X964&lt;TABLAS!$P$19,TABLAS!$Q$19,IF(X964&lt;TABLAS!$P$20,TABLAS!$Q$20,IF(X964&lt;TABLAS!$P$21,TABLAS!$Q$21,IF(X964&lt;TABLAS!$P$22,TABLAS!$Q$22,IF(X964&lt;TABLAS!$P$23,TABLAS!$Q$23,IF(X964&lt;TABLAS!$P$24,TABLAS!$Q$24,IF(X964&lt;TABLAS!$P$25,TABLAS!$Q$25,IF(X964&lt;TABLAS!$P$26,TABLAS!$Q$26,IF(X964&lt;TABLAS!$P$27,TABLAS!$Q$27,IF(X964&gt;=TABLAS!$O$28,TABLAS!$Q$28)))))))))))</f>
        <v>0 a 5</v>
      </c>
      <c r="Z964" s="262">
        <f>VLOOKUP(Y964,TABLAS!$J$18:$K$28,2,FALSE)</f>
        <v>1</v>
      </c>
      <c r="AA964" s="274" t="s">
        <v>262</v>
      </c>
      <c r="AB964" s="262">
        <f>VLOOKUP(AA964,TABLAS!$K$34:$L$39,2,FALSE)</f>
        <v>1</v>
      </c>
      <c r="AC964" s="262" t="str">
        <f>INICIO!$C$11</f>
        <v>ZONA 6</v>
      </c>
      <c r="AD964" s="263">
        <f>VLOOKUP(AC964,TABLAS!$V$18:$W$28,2,FALSE)</f>
        <v>1.1000000000000001</v>
      </c>
      <c r="AE964" s="44"/>
      <c r="AF964" s="44"/>
      <c r="AG964" s="279">
        <f t="shared" ref="AG964:AG1002" si="200">S964*U964*Z964*AB964*AD964</f>
        <v>0</v>
      </c>
      <c r="AH964" s="255">
        <f>IF($AG964&lt;TABLAS!$O$4,TABLAS!$P$4,IF($AG964&lt;TABLAS!$O$5,TABLAS!$P$5,IF($AG964&lt;TABLAS!$O$6,TABLAS!$P$6,IF($AG964&gt;TABLAS!$N$7,TABLAS!$P$7))))</f>
        <v>1</v>
      </c>
      <c r="AI964" s="255">
        <f>VLOOKUP($AH964,TABLAS!$P$4:$R$7,3,FALSE)</f>
        <v>3.4999999999999996E-3</v>
      </c>
      <c r="AJ964" s="255">
        <f>VLOOKUP($AH$3,TABLAS!$P$4:$R$7,2,FALSE)</f>
        <v>0</v>
      </c>
      <c r="AK964" s="280">
        <f t="shared" ref="AK964:AK1002" si="201">((AG964-AH964)*AI964)+AJ964</f>
        <v>-3.4999999999999996E-3</v>
      </c>
      <c r="AL964" s="44"/>
      <c r="AM964" s="44"/>
      <c r="AN964" s="281">
        <f t="shared" ref="AN964:AN1002" si="202">ROUND(AK964,0)</f>
        <v>0</v>
      </c>
      <c r="AO964" s="44"/>
      <c r="AP964" s="235">
        <f t="shared" ref="AP964:AP1002" si="203">ROUND(((AG964-AH964)*AI964)+AJ964,0)</f>
        <v>0</v>
      </c>
      <c r="AQ964" s="44"/>
      <c r="AR964" s="282">
        <f t="shared" ref="AR964:AR1002" si="204">ROUND(AN964*$AR$2,0)</f>
        <v>0</v>
      </c>
      <c r="AS964" s="283">
        <f t="shared" ref="AS964:AS1002" si="205">AP964-AR964</f>
        <v>0</v>
      </c>
      <c r="AT964" s="44"/>
      <c r="AU964" s="44"/>
      <c r="AV964" s="44"/>
      <c r="AW964" s="44"/>
      <c r="AX964" s="44"/>
      <c r="AY964" s="44"/>
      <c r="AZ964" s="44"/>
      <c r="BA964" s="44"/>
      <c r="BB964" s="44"/>
      <c r="BC964" s="44"/>
      <c r="BD964" s="44"/>
      <c r="BE964" s="44"/>
      <c r="BF964" s="44"/>
      <c r="BG964" s="44"/>
      <c r="BH964" s="44"/>
    </row>
    <row r="965" spans="1:60" ht="35.1" customHeight="1" thickBot="1" x14ac:dyDescent="0.45">
      <c r="A965" s="41">
        <f t="shared" ref="A965:A1002" si="206">A964+1</f>
        <v>963</v>
      </c>
      <c r="B965" s="42">
        <f>Hoja2!B972</f>
        <v>0</v>
      </c>
      <c r="C965" s="14">
        <f>Hoja2!P972</f>
        <v>0</v>
      </c>
      <c r="D965" s="16">
        <f>Hoja2!C972</f>
        <v>0</v>
      </c>
      <c r="E965" s="15">
        <f>Hoja4!J972</f>
        <v>0</v>
      </c>
      <c r="F965" s="15">
        <f>Hoja4!N972</f>
        <v>0</v>
      </c>
      <c r="G965" s="15"/>
      <c r="H965" s="15">
        <f t="shared" si="195"/>
        <v>0</v>
      </c>
      <c r="I965" s="15">
        <f t="shared" si="196"/>
        <v>0</v>
      </c>
      <c r="J965" s="289" t="s">
        <v>209</v>
      </c>
      <c r="K965" s="44"/>
      <c r="L965" s="44"/>
      <c r="M965" s="44"/>
      <c r="N965" s="44"/>
      <c r="O965" s="44"/>
      <c r="P965" s="44"/>
      <c r="Q965" s="44"/>
      <c r="R965" s="44"/>
      <c r="S965" s="262">
        <f t="shared" si="197"/>
        <v>0</v>
      </c>
      <c r="T965" s="266" t="str">
        <f t="shared" si="198"/>
        <v>Economico</v>
      </c>
      <c r="U965">
        <f>VLOOKUP(T965,TABLAS!$J$4:$L$9,3,FALSE)</f>
        <v>1320</v>
      </c>
      <c r="V965">
        <f t="shared" ref="V965:V1002" si="207">$V$3</f>
        <v>2026</v>
      </c>
      <c r="W965" t="str">
        <f>INICIO!$C$28</f>
        <v>2026</v>
      </c>
      <c r="X965" s="268">
        <f t="shared" si="199"/>
        <v>0</v>
      </c>
      <c r="Y965" s="269" t="str">
        <f>IF(X965&lt;TABLAS!$P$18,TABLAS!$Q$18,IF(X965&lt;TABLAS!$P$19,TABLAS!$Q$19,IF(X965&lt;TABLAS!$P$20,TABLAS!$Q$20,IF(X965&lt;TABLAS!$P$21,TABLAS!$Q$21,IF(X965&lt;TABLAS!$P$22,TABLAS!$Q$22,IF(X965&lt;TABLAS!$P$23,TABLAS!$Q$23,IF(X965&lt;TABLAS!$P$24,TABLAS!$Q$24,IF(X965&lt;TABLAS!$P$25,TABLAS!$Q$25,IF(X965&lt;TABLAS!$P$26,TABLAS!$Q$26,IF(X965&lt;TABLAS!$P$27,TABLAS!$Q$27,IF(X965&gt;=TABLAS!$O$28,TABLAS!$Q$28)))))))))))</f>
        <v>0 a 5</v>
      </c>
      <c r="Z965" s="262">
        <f>VLOOKUP(Y965,TABLAS!$J$18:$K$28,2,FALSE)</f>
        <v>1</v>
      </c>
      <c r="AA965" s="274" t="s">
        <v>262</v>
      </c>
      <c r="AB965" s="262">
        <f>VLOOKUP(AA965,TABLAS!$K$34:$L$39,2,FALSE)</f>
        <v>1</v>
      </c>
      <c r="AC965" s="262" t="str">
        <f>INICIO!$C$11</f>
        <v>ZONA 6</v>
      </c>
      <c r="AD965" s="263">
        <f>VLOOKUP(AC965,TABLAS!$V$18:$W$28,2,FALSE)</f>
        <v>1.1000000000000001</v>
      </c>
      <c r="AE965" s="44"/>
      <c r="AF965" s="44"/>
      <c r="AG965" s="279">
        <f t="shared" si="200"/>
        <v>0</v>
      </c>
      <c r="AH965" s="255">
        <f>IF($AG965&lt;TABLAS!$O$4,TABLAS!$P$4,IF($AG965&lt;TABLAS!$O$5,TABLAS!$P$5,IF($AG965&lt;TABLAS!$O$6,TABLAS!$P$6,IF($AG965&gt;TABLAS!$N$7,TABLAS!$P$7))))</f>
        <v>1</v>
      </c>
      <c r="AI965" s="255">
        <f>VLOOKUP($AH965,TABLAS!$P$4:$R$7,3,FALSE)</f>
        <v>3.4999999999999996E-3</v>
      </c>
      <c r="AJ965" s="255">
        <f>VLOOKUP($AH$3,TABLAS!$P$4:$R$7,2,FALSE)</f>
        <v>0</v>
      </c>
      <c r="AK965" s="280">
        <f t="shared" si="201"/>
        <v>-3.4999999999999996E-3</v>
      </c>
      <c r="AL965" s="44"/>
      <c r="AM965" s="44"/>
      <c r="AN965" s="281">
        <f t="shared" si="202"/>
        <v>0</v>
      </c>
      <c r="AO965" s="44"/>
      <c r="AP965" s="235">
        <f t="shared" si="203"/>
        <v>0</v>
      </c>
      <c r="AQ965" s="44"/>
      <c r="AR965" s="282">
        <f t="shared" si="204"/>
        <v>0</v>
      </c>
      <c r="AS965" s="283">
        <f t="shared" si="205"/>
        <v>0</v>
      </c>
      <c r="AT965" s="44"/>
      <c r="AU965" s="44"/>
      <c r="AV965" s="44"/>
      <c r="AW965" s="44"/>
      <c r="AX965" s="44"/>
      <c r="AY965" s="44"/>
      <c r="AZ965" s="44"/>
      <c r="BA965" s="44"/>
      <c r="BB965" s="44"/>
      <c r="BC965" s="44"/>
      <c r="BD965" s="44"/>
      <c r="BE965" s="44"/>
      <c r="BF965" s="44"/>
      <c r="BG965" s="44"/>
      <c r="BH965" s="44"/>
    </row>
    <row r="966" spans="1:60" ht="35.1" customHeight="1" thickBot="1" x14ac:dyDescent="0.45">
      <c r="A966" s="41">
        <f t="shared" si="206"/>
        <v>964</v>
      </c>
      <c r="B966" s="42">
        <f>Hoja2!B973</f>
        <v>0</v>
      </c>
      <c r="C966" s="14">
        <f>Hoja2!P973</f>
        <v>0</v>
      </c>
      <c r="D966" s="16">
        <f>Hoja2!C973</f>
        <v>0</v>
      </c>
      <c r="E966" s="15">
        <f>Hoja4!J973</f>
        <v>0</v>
      </c>
      <c r="F966" s="15">
        <f>Hoja4!N973</f>
        <v>0</v>
      </c>
      <c r="G966" s="15"/>
      <c r="H966" s="15">
        <f t="shared" si="195"/>
        <v>0</v>
      </c>
      <c r="I966" s="15">
        <f t="shared" si="196"/>
        <v>0</v>
      </c>
      <c r="J966" s="289" t="s">
        <v>209</v>
      </c>
      <c r="K966" s="44"/>
      <c r="L966" s="44"/>
      <c r="M966" s="44"/>
      <c r="N966" s="44"/>
      <c r="O966" s="44"/>
      <c r="P966" s="44"/>
      <c r="Q966" s="44"/>
      <c r="R966" s="44"/>
      <c r="S966" s="262">
        <f t="shared" si="197"/>
        <v>0</v>
      </c>
      <c r="T966" s="266" t="str">
        <f t="shared" si="198"/>
        <v>Economico</v>
      </c>
      <c r="U966">
        <f>VLOOKUP(T966,TABLAS!$J$4:$L$9,3,FALSE)</f>
        <v>1320</v>
      </c>
      <c r="V966">
        <f t="shared" si="207"/>
        <v>2026</v>
      </c>
      <c r="W966" t="str">
        <f>INICIO!$C$28</f>
        <v>2026</v>
      </c>
      <c r="X966" s="268">
        <f t="shared" si="199"/>
        <v>0</v>
      </c>
      <c r="Y966" s="269" t="str">
        <f>IF(X966&lt;TABLAS!$P$18,TABLAS!$Q$18,IF(X966&lt;TABLAS!$P$19,TABLAS!$Q$19,IF(X966&lt;TABLAS!$P$20,TABLAS!$Q$20,IF(X966&lt;TABLAS!$P$21,TABLAS!$Q$21,IF(X966&lt;TABLAS!$P$22,TABLAS!$Q$22,IF(X966&lt;TABLAS!$P$23,TABLAS!$Q$23,IF(X966&lt;TABLAS!$P$24,TABLAS!$Q$24,IF(X966&lt;TABLAS!$P$25,TABLAS!$Q$25,IF(X966&lt;TABLAS!$P$26,TABLAS!$Q$26,IF(X966&lt;TABLAS!$P$27,TABLAS!$Q$27,IF(X966&gt;=TABLAS!$O$28,TABLAS!$Q$28)))))))))))</f>
        <v>0 a 5</v>
      </c>
      <c r="Z966" s="262">
        <f>VLOOKUP(Y966,TABLAS!$J$18:$K$28,2,FALSE)</f>
        <v>1</v>
      </c>
      <c r="AA966" s="274" t="s">
        <v>262</v>
      </c>
      <c r="AB966" s="262">
        <f>VLOOKUP(AA966,TABLAS!$K$34:$L$39,2,FALSE)</f>
        <v>1</v>
      </c>
      <c r="AC966" s="262" t="str">
        <f>INICIO!$C$11</f>
        <v>ZONA 6</v>
      </c>
      <c r="AD966" s="263">
        <f>VLOOKUP(AC966,TABLAS!$V$18:$W$28,2,FALSE)</f>
        <v>1.1000000000000001</v>
      </c>
      <c r="AE966" s="44"/>
      <c r="AF966" s="44"/>
      <c r="AG966" s="279">
        <f t="shared" si="200"/>
        <v>0</v>
      </c>
      <c r="AH966" s="255">
        <f>IF($AG966&lt;TABLAS!$O$4,TABLAS!$P$4,IF($AG966&lt;TABLAS!$O$5,TABLAS!$P$5,IF($AG966&lt;TABLAS!$O$6,TABLAS!$P$6,IF($AG966&gt;TABLAS!$N$7,TABLAS!$P$7))))</f>
        <v>1</v>
      </c>
      <c r="AI966" s="255">
        <f>VLOOKUP($AH966,TABLAS!$P$4:$R$7,3,FALSE)</f>
        <v>3.4999999999999996E-3</v>
      </c>
      <c r="AJ966" s="255">
        <f>VLOOKUP($AH$3,TABLAS!$P$4:$R$7,2,FALSE)</f>
        <v>0</v>
      </c>
      <c r="AK966" s="280">
        <f t="shared" si="201"/>
        <v>-3.4999999999999996E-3</v>
      </c>
      <c r="AL966" s="44"/>
      <c r="AM966" s="44"/>
      <c r="AN966" s="281">
        <f t="shared" si="202"/>
        <v>0</v>
      </c>
      <c r="AO966" s="44"/>
      <c r="AP966" s="235">
        <f t="shared" si="203"/>
        <v>0</v>
      </c>
      <c r="AQ966" s="44"/>
      <c r="AR966" s="282">
        <f t="shared" si="204"/>
        <v>0</v>
      </c>
      <c r="AS966" s="283">
        <f t="shared" si="205"/>
        <v>0</v>
      </c>
      <c r="AT966" s="44"/>
      <c r="AU966" s="44"/>
      <c r="AV966" s="44"/>
      <c r="AW966" s="44"/>
      <c r="AX966" s="44"/>
      <c r="AY966" s="44"/>
      <c r="AZ966" s="44"/>
      <c r="BA966" s="44"/>
      <c r="BB966" s="44"/>
      <c r="BC966" s="44"/>
      <c r="BD966" s="44"/>
      <c r="BE966" s="44"/>
      <c r="BF966" s="44"/>
      <c r="BG966" s="44"/>
      <c r="BH966" s="44"/>
    </row>
    <row r="967" spans="1:60" ht="35.1" customHeight="1" thickBot="1" x14ac:dyDescent="0.45">
      <c r="A967" s="22">
        <f t="shared" si="206"/>
        <v>965</v>
      </c>
      <c r="B967" s="43">
        <f>Hoja2!B974</f>
        <v>0</v>
      </c>
      <c r="C967" s="38">
        <f>Hoja2!P974</f>
        <v>0</v>
      </c>
      <c r="D967" s="39">
        <f>Hoja2!C974</f>
        <v>0</v>
      </c>
      <c r="E967" s="40">
        <f>Hoja4!J974</f>
        <v>0</v>
      </c>
      <c r="F967" s="40">
        <f>Hoja4!N974</f>
        <v>0</v>
      </c>
      <c r="G967" s="40"/>
      <c r="H967" s="40">
        <f t="shared" si="195"/>
        <v>0</v>
      </c>
      <c r="I967" s="40">
        <f t="shared" si="196"/>
        <v>0</v>
      </c>
      <c r="J967" s="290" t="s">
        <v>209</v>
      </c>
      <c r="K967" s="44"/>
      <c r="L967" s="44"/>
      <c r="M967" s="44"/>
      <c r="N967" s="44"/>
      <c r="O967" s="44"/>
      <c r="P967" s="44"/>
      <c r="Q967" s="44"/>
      <c r="R967" s="44"/>
      <c r="S967" s="262">
        <f t="shared" si="197"/>
        <v>0</v>
      </c>
      <c r="T967" s="266" t="str">
        <f t="shared" si="198"/>
        <v>Economico</v>
      </c>
      <c r="U967">
        <f>VLOOKUP(T967,TABLAS!$J$4:$L$9,3,FALSE)</f>
        <v>1320</v>
      </c>
      <c r="V967">
        <f t="shared" si="207"/>
        <v>2026</v>
      </c>
      <c r="W967" t="str">
        <f>INICIO!$C$28</f>
        <v>2026</v>
      </c>
      <c r="X967" s="268">
        <f t="shared" si="199"/>
        <v>0</v>
      </c>
      <c r="Y967" s="269" t="str">
        <f>IF(X967&lt;TABLAS!$P$18,TABLAS!$Q$18,IF(X967&lt;TABLAS!$P$19,TABLAS!$Q$19,IF(X967&lt;TABLAS!$P$20,TABLAS!$Q$20,IF(X967&lt;TABLAS!$P$21,TABLAS!$Q$21,IF(X967&lt;TABLAS!$P$22,TABLAS!$Q$22,IF(X967&lt;TABLAS!$P$23,TABLAS!$Q$23,IF(X967&lt;TABLAS!$P$24,TABLAS!$Q$24,IF(X967&lt;TABLAS!$P$25,TABLAS!$Q$25,IF(X967&lt;TABLAS!$P$26,TABLAS!$Q$26,IF(X967&lt;TABLAS!$P$27,TABLAS!$Q$27,IF(X967&gt;=TABLAS!$O$28,TABLAS!$Q$28)))))))))))</f>
        <v>0 a 5</v>
      </c>
      <c r="Z967" s="262">
        <f>VLOOKUP(Y967,TABLAS!$J$18:$K$28,2,FALSE)</f>
        <v>1</v>
      </c>
      <c r="AA967" s="274" t="s">
        <v>262</v>
      </c>
      <c r="AB967" s="262">
        <f>VLOOKUP(AA967,TABLAS!$K$34:$L$39,2,FALSE)</f>
        <v>1</v>
      </c>
      <c r="AC967" s="262" t="str">
        <f>INICIO!$C$11</f>
        <v>ZONA 6</v>
      </c>
      <c r="AD967" s="263">
        <f>VLOOKUP(AC967,TABLAS!$V$18:$W$28,2,FALSE)</f>
        <v>1.1000000000000001</v>
      </c>
      <c r="AE967" s="44"/>
      <c r="AF967" s="44"/>
      <c r="AG967" s="279">
        <f t="shared" si="200"/>
        <v>0</v>
      </c>
      <c r="AH967" s="255">
        <f>IF($AG967&lt;TABLAS!$O$4,TABLAS!$P$4,IF($AG967&lt;TABLAS!$O$5,TABLAS!$P$5,IF($AG967&lt;TABLAS!$O$6,TABLAS!$P$6,IF($AG967&gt;TABLAS!$N$7,TABLAS!$P$7))))</f>
        <v>1</v>
      </c>
      <c r="AI967" s="255">
        <f>VLOOKUP($AH967,TABLAS!$P$4:$R$7,3,FALSE)</f>
        <v>3.4999999999999996E-3</v>
      </c>
      <c r="AJ967" s="255">
        <f>VLOOKUP($AH$3,TABLAS!$P$4:$R$7,2,FALSE)</f>
        <v>0</v>
      </c>
      <c r="AK967" s="280">
        <f t="shared" si="201"/>
        <v>-3.4999999999999996E-3</v>
      </c>
      <c r="AL967" s="44"/>
      <c r="AM967" s="44"/>
      <c r="AN967" s="281">
        <f t="shared" si="202"/>
        <v>0</v>
      </c>
      <c r="AO967" s="44"/>
      <c r="AP967" s="235">
        <f t="shared" si="203"/>
        <v>0</v>
      </c>
      <c r="AQ967" s="44"/>
      <c r="AR967" s="282">
        <f t="shared" si="204"/>
        <v>0</v>
      </c>
      <c r="AS967" s="283">
        <f t="shared" si="205"/>
        <v>0</v>
      </c>
      <c r="AT967" s="44"/>
      <c r="AU967" s="44"/>
      <c r="AV967" s="44"/>
      <c r="AW967" s="44"/>
      <c r="AX967" s="44"/>
      <c r="AY967" s="44"/>
      <c r="AZ967" s="44"/>
      <c r="BA967" s="44"/>
      <c r="BB967" s="44"/>
      <c r="BC967" s="44"/>
      <c r="BD967" s="44"/>
      <c r="BE967" s="44"/>
      <c r="BF967" s="44"/>
      <c r="BG967" s="44"/>
      <c r="BH967" s="44"/>
    </row>
    <row r="968" spans="1:60" ht="35.1" customHeight="1" thickBot="1" x14ac:dyDescent="0.45">
      <c r="A968" s="41">
        <f t="shared" si="206"/>
        <v>966</v>
      </c>
      <c r="B968" s="42">
        <f>Hoja2!B975</f>
        <v>0</v>
      </c>
      <c r="C968" s="14">
        <f>Hoja2!P975</f>
        <v>0</v>
      </c>
      <c r="D968" s="16">
        <f>Hoja2!C975</f>
        <v>0</v>
      </c>
      <c r="E968" s="15">
        <f>Hoja4!J975</f>
        <v>0</v>
      </c>
      <c r="F968" s="15">
        <f>Hoja4!N975</f>
        <v>0</v>
      </c>
      <c r="G968" s="15"/>
      <c r="H968" s="15">
        <f t="shared" si="195"/>
        <v>0</v>
      </c>
      <c r="I968" s="15">
        <f t="shared" si="196"/>
        <v>0</v>
      </c>
      <c r="J968" s="289" t="s">
        <v>209</v>
      </c>
      <c r="K968" s="44"/>
      <c r="L968" s="44"/>
      <c r="M968" s="44"/>
      <c r="N968" s="44"/>
      <c r="O968" s="44"/>
      <c r="P968" s="44"/>
      <c r="Q968" s="44"/>
      <c r="R968" s="44"/>
      <c r="S968" s="262">
        <f t="shared" si="197"/>
        <v>0</v>
      </c>
      <c r="T968" s="266" t="str">
        <f t="shared" si="198"/>
        <v>Economico</v>
      </c>
      <c r="U968">
        <f>VLOOKUP(T968,TABLAS!$J$4:$L$9,3,FALSE)</f>
        <v>1320</v>
      </c>
      <c r="V968">
        <f t="shared" si="207"/>
        <v>2026</v>
      </c>
      <c r="W968" t="str">
        <f>INICIO!$C$28</f>
        <v>2026</v>
      </c>
      <c r="X968" s="268">
        <f t="shared" si="199"/>
        <v>0</v>
      </c>
      <c r="Y968" s="269" t="str">
        <f>IF(X968&lt;TABLAS!$P$18,TABLAS!$Q$18,IF(X968&lt;TABLAS!$P$19,TABLAS!$Q$19,IF(X968&lt;TABLAS!$P$20,TABLAS!$Q$20,IF(X968&lt;TABLAS!$P$21,TABLAS!$Q$21,IF(X968&lt;TABLAS!$P$22,TABLAS!$Q$22,IF(X968&lt;TABLAS!$P$23,TABLAS!$Q$23,IF(X968&lt;TABLAS!$P$24,TABLAS!$Q$24,IF(X968&lt;TABLAS!$P$25,TABLAS!$Q$25,IF(X968&lt;TABLAS!$P$26,TABLAS!$Q$26,IF(X968&lt;TABLAS!$P$27,TABLAS!$Q$27,IF(X968&gt;=TABLAS!$O$28,TABLAS!$Q$28)))))))))))</f>
        <v>0 a 5</v>
      </c>
      <c r="Z968" s="262">
        <f>VLOOKUP(Y968,TABLAS!$J$18:$K$28,2,FALSE)</f>
        <v>1</v>
      </c>
      <c r="AA968" s="274" t="s">
        <v>262</v>
      </c>
      <c r="AB968" s="262">
        <f>VLOOKUP(AA968,TABLAS!$K$34:$L$39,2,FALSE)</f>
        <v>1</v>
      </c>
      <c r="AC968" s="262" t="str">
        <f>INICIO!$C$11</f>
        <v>ZONA 6</v>
      </c>
      <c r="AD968" s="263">
        <f>VLOOKUP(AC968,TABLAS!$V$18:$W$28,2,FALSE)</f>
        <v>1.1000000000000001</v>
      </c>
      <c r="AE968" s="44"/>
      <c r="AF968" s="44"/>
      <c r="AG968" s="279">
        <f t="shared" si="200"/>
        <v>0</v>
      </c>
      <c r="AH968" s="255">
        <f>IF($AG968&lt;TABLAS!$O$4,TABLAS!$P$4,IF($AG968&lt;TABLAS!$O$5,TABLAS!$P$5,IF($AG968&lt;TABLAS!$O$6,TABLAS!$P$6,IF($AG968&gt;TABLAS!$N$7,TABLAS!$P$7))))</f>
        <v>1</v>
      </c>
      <c r="AI968" s="255">
        <f>VLOOKUP($AH968,TABLAS!$P$4:$R$7,3,FALSE)</f>
        <v>3.4999999999999996E-3</v>
      </c>
      <c r="AJ968" s="255">
        <f>VLOOKUP($AH$3,TABLAS!$P$4:$R$7,2,FALSE)</f>
        <v>0</v>
      </c>
      <c r="AK968" s="280">
        <f t="shared" si="201"/>
        <v>-3.4999999999999996E-3</v>
      </c>
      <c r="AL968" s="44"/>
      <c r="AM968" s="44"/>
      <c r="AN968" s="281">
        <f t="shared" si="202"/>
        <v>0</v>
      </c>
      <c r="AO968" s="44"/>
      <c r="AP968" s="235">
        <f t="shared" si="203"/>
        <v>0</v>
      </c>
      <c r="AQ968" s="44"/>
      <c r="AR968" s="282">
        <f t="shared" si="204"/>
        <v>0</v>
      </c>
      <c r="AS968" s="283">
        <f t="shared" si="205"/>
        <v>0</v>
      </c>
      <c r="AT968" s="44"/>
      <c r="AU968" s="44"/>
      <c r="AV968" s="44"/>
      <c r="AW968" s="44"/>
      <c r="AX968" s="44"/>
      <c r="AY968" s="44"/>
      <c r="AZ968" s="44"/>
      <c r="BA968" s="44"/>
      <c r="BB968" s="44"/>
      <c r="BC968" s="44"/>
      <c r="BD968" s="44"/>
      <c r="BE968" s="44"/>
      <c r="BF968" s="44"/>
      <c r="BG968" s="44"/>
      <c r="BH968" s="44"/>
    </row>
    <row r="969" spans="1:60" ht="35.1" customHeight="1" thickBot="1" x14ac:dyDescent="0.45">
      <c r="A969" s="41">
        <f t="shared" si="206"/>
        <v>967</v>
      </c>
      <c r="B969" s="42">
        <f>Hoja2!B976</f>
        <v>0</v>
      </c>
      <c r="C969" s="14">
        <f>Hoja2!P976</f>
        <v>0</v>
      </c>
      <c r="D969" s="16">
        <f>Hoja2!C976</f>
        <v>0</v>
      </c>
      <c r="E969" s="15">
        <f>Hoja4!J976</f>
        <v>0</v>
      </c>
      <c r="F969" s="15">
        <f>Hoja4!N976</f>
        <v>0</v>
      </c>
      <c r="G969" s="15"/>
      <c r="H969" s="15">
        <f t="shared" si="195"/>
        <v>0</v>
      </c>
      <c r="I969" s="15">
        <f t="shared" si="196"/>
        <v>0</v>
      </c>
      <c r="J969" s="289" t="s">
        <v>209</v>
      </c>
      <c r="K969" s="44"/>
      <c r="L969" s="44"/>
      <c r="M969" s="44"/>
      <c r="N969" s="44"/>
      <c r="O969" s="44"/>
      <c r="P969" s="44"/>
      <c r="Q969" s="44"/>
      <c r="R969" s="44"/>
      <c r="S969" s="262">
        <f t="shared" si="197"/>
        <v>0</v>
      </c>
      <c r="T969" s="266" t="str">
        <f t="shared" si="198"/>
        <v>Economico</v>
      </c>
      <c r="U969">
        <f>VLOOKUP(T969,TABLAS!$J$4:$L$9,3,FALSE)</f>
        <v>1320</v>
      </c>
      <c r="V969">
        <f t="shared" si="207"/>
        <v>2026</v>
      </c>
      <c r="W969" t="str">
        <f>INICIO!$C$28</f>
        <v>2026</v>
      </c>
      <c r="X969" s="268">
        <f t="shared" si="199"/>
        <v>0</v>
      </c>
      <c r="Y969" s="269" t="str">
        <f>IF(X969&lt;TABLAS!$P$18,TABLAS!$Q$18,IF(X969&lt;TABLAS!$P$19,TABLAS!$Q$19,IF(X969&lt;TABLAS!$P$20,TABLAS!$Q$20,IF(X969&lt;TABLAS!$P$21,TABLAS!$Q$21,IF(X969&lt;TABLAS!$P$22,TABLAS!$Q$22,IF(X969&lt;TABLAS!$P$23,TABLAS!$Q$23,IF(X969&lt;TABLAS!$P$24,TABLAS!$Q$24,IF(X969&lt;TABLAS!$P$25,TABLAS!$Q$25,IF(X969&lt;TABLAS!$P$26,TABLAS!$Q$26,IF(X969&lt;TABLAS!$P$27,TABLAS!$Q$27,IF(X969&gt;=TABLAS!$O$28,TABLAS!$Q$28)))))))))))</f>
        <v>0 a 5</v>
      </c>
      <c r="Z969" s="262">
        <f>VLOOKUP(Y969,TABLAS!$J$18:$K$28,2,FALSE)</f>
        <v>1</v>
      </c>
      <c r="AA969" s="274" t="s">
        <v>262</v>
      </c>
      <c r="AB969" s="262">
        <f>VLOOKUP(AA969,TABLAS!$K$34:$L$39,2,FALSE)</f>
        <v>1</v>
      </c>
      <c r="AC969" s="262" t="str">
        <f>INICIO!$C$11</f>
        <v>ZONA 6</v>
      </c>
      <c r="AD969" s="263">
        <f>VLOOKUP(AC969,TABLAS!$V$18:$W$28,2,FALSE)</f>
        <v>1.1000000000000001</v>
      </c>
      <c r="AE969" s="44"/>
      <c r="AF969" s="44"/>
      <c r="AG969" s="279">
        <f t="shared" si="200"/>
        <v>0</v>
      </c>
      <c r="AH969" s="255">
        <f>IF($AG969&lt;TABLAS!$O$4,TABLAS!$P$4,IF($AG969&lt;TABLAS!$O$5,TABLAS!$P$5,IF($AG969&lt;TABLAS!$O$6,TABLAS!$P$6,IF($AG969&gt;TABLAS!$N$7,TABLAS!$P$7))))</f>
        <v>1</v>
      </c>
      <c r="AI969" s="255">
        <f>VLOOKUP($AH969,TABLAS!$P$4:$R$7,3,FALSE)</f>
        <v>3.4999999999999996E-3</v>
      </c>
      <c r="AJ969" s="255">
        <f>VLOOKUP($AH$3,TABLAS!$P$4:$R$7,2,FALSE)</f>
        <v>0</v>
      </c>
      <c r="AK969" s="280">
        <f t="shared" si="201"/>
        <v>-3.4999999999999996E-3</v>
      </c>
      <c r="AL969" s="44"/>
      <c r="AM969" s="44"/>
      <c r="AN969" s="281">
        <f t="shared" si="202"/>
        <v>0</v>
      </c>
      <c r="AO969" s="44"/>
      <c r="AP969" s="235">
        <f t="shared" si="203"/>
        <v>0</v>
      </c>
      <c r="AQ969" s="44"/>
      <c r="AR969" s="282">
        <f t="shared" si="204"/>
        <v>0</v>
      </c>
      <c r="AS969" s="283">
        <f t="shared" si="205"/>
        <v>0</v>
      </c>
      <c r="AT969" s="44"/>
      <c r="AU969" s="44"/>
      <c r="AV969" s="44"/>
      <c r="AW969" s="44"/>
      <c r="AX969" s="44"/>
      <c r="AY969" s="44"/>
      <c r="AZ969" s="44"/>
      <c r="BA969" s="44"/>
      <c r="BB969" s="44"/>
      <c r="BC969" s="44"/>
      <c r="BD969" s="44"/>
      <c r="BE969" s="44"/>
      <c r="BF969" s="44"/>
      <c r="BG969" s="44"/>
      <c r="BH969" s="44"/>
    </row>
    <row r="970" spans="1:60" ht="35.1" customHeight="1" thickBot="1" x14ac:dyDescent="0.45">
      <c r="A970" s="41">
        <f t="shared" si="206"/>
        <v>968</v>
      </c>
      <c r="B970" s="42">
        <f>Hoja2!B977</f>
        <v>0</v>
      </c>
      <c r="C970" s="14">
        <f>Hoja2!P977</f>
        <v>0</v>
      </c>
      <c r="D970" s="16">
        <f>Hoja2!C977</f>
        <v>0</v>
      </c>
      <c r="E970" s="15">
        <f>Hoja4!J977</f>
        <v>0</v>
      </c>
      <c r="F970" s="15">
        <f>Hoja4!N977</f>
        <v>0</v>
      </c>
      <c r="G970" s="15"/>
      <c r="H970" s="15">
        <f t="shared" si="195"/>
        <v>0</v>
      </c>
      <c r="I970" s="15">
        <f t="shared" si="196"/>
        <v>0</v>
      </c>
      <c r="J970" s="289" t="s">
        <v>209</v>
      </c>
      <c r="K970" s="44"/>
      <c r="L970" s="44"/>
      <c r="M970" s="44"/>
      <c r="N970" s="44"/>
      <c r="O970" s="44"/>
      <c r="P970" s="44"/>
      <c r="Q970" s="44"/>
      <c r="R970" s="44"/>
      <c r="S970" s="262">
        <f t="shared" si="197"/>
        <v>0</v>
      </c>
      <c r="T970" s="266" t="str">
        <f t="shared" si="198"/>
        <v>Economico</v>
      </c>
      <c r="U970">
        <f>VLOOKUP(T970,TABLAS!$J$4:$L$9,3,FALSE)</f>
        <v>1320</v>
      </c>
      <c r="V970">
        <f t="shared" si="207"/>
        <v>2026</v>
      </c>
      <c r="W970" t="str">
        <f>INICIO!$C$28</f>
        <v>2026</v>
      </c>
      <c r="X970" s="268">
        <f t="shared" si="199"/>
        <v>0</v>
      </c>
      <c r="Y970" s="269" t="str">
        <f>IF(X970&lt;TABLAS!$P$18,TABLAS!$Q$18,IF(X970&lt;TABLAS!$P$19,TABLAS!$Q$19,IF(X970&lt;TABLAS!$P$20,TABLAS!$Q$20,IF(X970&lt;TABLAS!$P$21,TABLAS!$Q$21,IF(X970&lt;TABLAS!$P$22,TABLAS!$Q$22,IF(X970&lt;TABLAS!$P$23,TABLAS!$Q$23,IF(X970&lt;TABLAS!$P$24,TABLAS!$Q$24,IF(X970&lt;TABLAS!$P$25,TABLAS!$Q$25,IF(X970&lt;TABLAS!$P$26,TABLAS!$Q$26,IF(X970&lt;TABLAS!$P$27,TABLAS!$Q$27,IF(X970&gt;=TABLAS!$O$28,TABLAS!$Q$28)))))))))))</f>
        <v>0 a 5</v>
      </c>
      <c r="Z970" s="262">
        <f>VLOOKUP(Y970,TABLAS!$J$18:$K$28,2,FALSE)</f>
        <v>1</v>
      </c>
      <c r="AA970" s="274" t="s">
        <v>262</v>
      </c>
      <c r="AB970" s="262">
        <f>VLOOKUP(AA970,TABLAS!$K$34:$L$39,2,FALSE)</f>
        <v>1</v>
      </c>
      <c r="AC970" s="262" t="str">
        <f>INICIO!$C$11</f>
        <v>ZONA 6</v>
      </c>
      <c r="AD970" s="263">
        <f>VLOOKUP(AC970,TABLAS!$V$18:$W$28,2,FALSE)</f>
        <v>1.1000000000000001</v>
      </c>
      <c r="AE970" s="44"/>
      <c r="AF970" s="44"/>
      <c r="AG970" s="279">
        <f t="shared" si="200"/>
        <v>0</v>
      </c>
      <c r="AH970" s="255">
        <f>IF($AG970&lt;TABLAS!$O$4,TABLAS!$P$4,IF($AG970&lt;TABLAS!$O$5,TABLAS!$P$5,IF($AG970&lt;TABLAS!$O$6,TABLAS!$P$6,IF($AG970&gt;TABLAS!$N$7,TABLAS!$P$7))))</f>
        <v>1</v>
      </c>
      <c r="AI970" s="255">
        <f>VLOOKUP($AH970,TABLAS!$P$4:$R$7,3,FALSE)</f>
        <v>3.4999999999999996E-3</v>
      </c>
      <c r="AJ970" s="255">
        <f>VLOOKUP($AH$3,TABLAS!$P$4:$R$7,2,FALSE)</f>
        <v>0</v>
      </c>
      <c r="AK970" s="280">
        <f t="shared" si="201"/>
        <v>-3.4999999999999996E-3</v>
      </c>
      <c r="AL970" s="44"/>
      <c r="AM970" s="44"/>
      <c r="AN970" s="281">
        <f t="shared" si="202"/>
        <v>0</v>
      </c>
      <c r="AO970" s="44"/>
      <c r="AP970" s="235">
        <f t="shared" si="203"/>
        <v>0</v>
      </c>
      <c r="AQ970" s="44"/>
      <c r="AR970" s="282">
        <f t="shared" si="204"/>
        <v>0</v>
      </c>
      <c r="AS970" s="283">
        <f t="shared" si="205"/>
        <v>0</v>
      </c>
      <c r="AT970" s="44"/>
      <c r="AU970" s="44"/>
      <c r="AV970" s="44"/>
      <c r="AW970" s="44"/>
      <c r="AX970" s="44"/>
      <c r="AY970" s="44"/>
      <c r="AZ970" s="44"/>
      <c r="BA970" s="44"/>
      <c r="BB970" s="44"/>
      <c r="BC970" s="44"/>
      <c r="BD970" s="44"/>
      <c r="BE970" s="44"/>
      <c r="BF970" s="44"/>
      <c r="BG970" s="44"/>
      <c r="BH970" s="44"/>
    </row>
    <row r="971" spans="1:60" ht="35.1" customHeight="1" thickBot="1" x14ac:dyDescent="0.45">
      <c r="A971" s="41">
        <f t="shared" si="206"/>
        <v>969</v>
      </c>
      <c r="B971" s="42">
        <f>Hoja2!B978</f>
        <v>0</v>
      </c>
      <c r="C971" s="14">
        <f>Hoja2!P978</f>
        <v>0</v>
      </c>
      <c r="D971" s="16">
        <f>Hoja2!C978</f>
        <v>0</v>
      </c>
      <c r="E971" s="15">
        <f>Hoja4!J978</f>
        <v>0</v>
      </c>
      <c r="F971" s="15">
        <f>Hoja4!N978</f>
        <v>0</v>
      </c>
      <c r="G971" s="15"/>
      <c r="H971" s="15">
        <f t="shared" si="195"/>
        <v>0</v>
      </c>
      <c r="I971" s="15">
        <f t="shared" si="196"/>
        <v>0</v>
      </c>
      <c r="J971" s="289" t="s">
        <v>209</v>
      </c>
      <c r="K971" s="44"/>
      <c r="L971" s="44"/>
      <c r="M971" s="44"/>
      <c r="N971" s="44"/>
      <c r="O971" s="44"/>
      <c r="P971" s="44"/>
      <c r="Q971" s="44"/>
      <c r="R971" s="44"/>
      <c r="S971" s="262">
        <f t="shared" si="197"/>
        <v>0</v>
      </c>
      <c r="T971" s="266" t="str">
        <f t="shared" si="198"/>
        <v>Economico</v>
      </c>
      <c r="U971">
        <f>VLOOKUP(T971,TABLAS!$J$4:$L$9,3,FALSE)</f>
        <v>1320</v>
      </c>
      <c r="V971">
        <f t="shared" si="207"/>
        <v>2026</v>
      </c>
      <c r="W971" t="str">
        <f>INICIO!$C$28</f>
        <v>2026</v>
      </c>
      <c r="X971" s="268">
        <f t="shared" si="199"/>
        <v>0</v>
      </c>
      <c r="Y971" s="269" t="str">
        <f>IF(X971&lt;TABLAS!$P$18,TABLAS!$Q$18,IF(X971&lt;TABLAS!$P$19,TABLAS!$Q$19,IF(X971&lt;TABLAS!$P$20,TABLAS!$Q$20,IF(X971&lt;TABLAS!$P$21,TABLAS!$Q$21,IF(X971&lt;TABLAS!$P$22,TABLAS!$Q$22,IF(X971&lt;TABLAS!$P$23,TABLAS!$Q$23,IF(X971&lt;TABLAS!$P$24,TABLAS!$Q$24,IF(X971&lt;TABLAS!$P$25,TABLAS!$Q$25,IF(X971&lt;TABLAS!$P$26,TABLAS!$Q$26,IF(X971&lt;TABLAS!$P$27,TABLAS!$Q$27,IF(X971&gt;=TABLAS!$O$28,TABLAS!$Q$28)))))))))))</f>
        <v>0 a 5</v>
      </c>
      <c r="Z971" s="262">
        <f>VLOOKUP(Y971,TABLAS!$J$18:$K$28,2,FALSE)</f>
        <v>1</v>
      </c>
      <c r="AA971" s="274" t="s">
        <v>262</v>
      </c>
      <c r="AB971" s="262">
        <f>VLOOKUP(AA971,TABLAS!$K$34:$L$39,2,FALSE)</f>
        <v>1</v>
      </c>
      <c r="AC971" s="262" t="str">
        <f>INICIO!$C$11</f>
        <v>ZONA 6</v>
      </c>
      <c r="AD971" s="263">
        <f>VLOOKUP(AC971,TABLAS!$V$18:$W$28,2,FALSE)</f>
        <v>1.1000000000000001</v>
      </c>
      <c r="AE971" s="44"/>
      <c r="AF971" s="44"/>
      <c r="AG971" s="279">
        <f t="shared" si="200"/>
        <v>0</v>
      </c>
      <c r="AH971" s="255">
        <f>IF($AG971&lt;TABLAS!$O$4,TABLAS!$P$4,IF($AG971&lt;TABLAS!$O$5,TABLAS!$P$5,IF($AG971&lt;TABLAS!$O$6,TABLAS!$P$6,IF($AG971&gt;TABLAS!$N$7,TABLAS!$P$7))))</f>
        <v>1</v>
      </c>
      <c r="AI971" s="255">
        <f>VLOOKUP($AH971,TABLAS!$P$4:$R$7,3,FALSE)</f>
        <v>3.4999999999999996E-3</v>
      </c>
      <c r="AJ971" s="255">
        <f>VLOOKUP($AH$3,TABLAS!$P$4:$R$7,2,FALSE)</f>
        <v>0</v>
      </c>
      <c r="AK971" s="280">
        <f t="shared" si="201"/>
        <v>-3.4999999999999996E-3</v>
      </c>
      <c r="AL971" s="44"/>
      <c r="AM971" s="44"/>
      <c r="AN971" s="281">
        <f t="shared" si="202"/>
        <v>0</v>
      </c>
      <c r="AO971" s="44"/>
      <c r="AP971" s="235">
        <f t="shared" si="203"/>
        <v>0</v>
      </c>
      <c r="AQ971" s="44"/>
      <c r="AR971" s="282">
        <f t="shared" si="204"/>
        <v>0</v>
      </c>
      <c r="AS971" s="283">
        <f t="shared" si="205"/>
        <v>0</v>
      </c>
      <c r="AT971" s="44"/>
      <c r="AU971" s="44"/>
      <c r="AV971" s="44"/>
      <c r="AW971" s="44"/>
      <c r="AX971" s="44"/>
      <c r="AY971" s="44"/>
      <c r="AZ971" s="44"/>
      <c r="BA971" s="44"/>
      <c r="BB971" s="44"/>
      <c r="BC971" s="44"/>
      <c r="BD971" s="44"/>
      <c r="BE971" s="44"/>
      <c r="BF971" s="44"/>
      <c r="BG971" s="44"/>
      <c r="BH971" s="44"/>
    </row>
    <row r="972" spans="1:60" ht="35.1" customHeight="1" thickBot="1" x14ac:dyDescent="0.45">
      <c r="A972" s="22">
        <f t="shared" si="206"/>
        <v>970</v>
      </c>
      <c r="B972" s="43">
        <f>Hoja2!B979</f>
        <v>0</v>
      </c>
      <c r="C972" s="38">
        <f>Hoja2!P979</f>
        <v>0</v>
      </c>
      <c r="D972" s="39">
        <f>Hoja2!C979</f>
        <v>0</v>
      </c>
      <c r="E972" s="40">
        <f>Hoja4!J979</f>
        <v>0</v>
      </c>
      <c r="F972" s="40">
        <f>Hoja4!N979</f>
        <v>0</v>
      </c>
      <c r="G972" s="40"/>
      <c r="H972" s="40">
        <f t="shared" si="195"/>
        <v>0</v>
      </c>
      <c r="I972" s="40">
        <f t="shared" si="196"/>
        <v>0</v>
      </c>
      <c r="J972" s="290" t="s">
        <v>209</v>
      </c>
      <c r="K972" s="44"/>
      <c r="L972" s="44"/>
      <c r="M972" s="44"/>
      <c r="N972" s="44"/>
      <c r="O972" s="44"/>
      <c r="P972" s="44"/>
      <c r="Q972" s="44"/>
      <c r="R972" s="44"/>
      <c r="S972" s="262">
        <f t="shared" si="197"/>
        <v>0</v>
      </c>
      <c r="T972" s="266" t="str">
        <f t="shared" si="198"/>
        <v>Economico</v>
      </c>
      <c r="U972">
        <f>VLOOKUP(T972,TABLAS!$J$4:$L$9,3,FALSE)</f>
        <v>1320</v>
      </c>
      <c r="V972">
        <f t="shared" si="207"/>
        <v>2026</v>
      </c>
      <c r="W972" t="str">
        <f>INICIO!$C$28</f>
        <v>2026</v>
      </c>
      <c r="X972" s="268">
        <f t="shared" si="199"/>
        <v>0</v>
      </c>
      <c r="Y972" s="269" t="str">
        <f>IF(X972&lt;TABLAS!$P$18,TABLAS!$Q$18,IF(X972&lt;TABLAS!$P$19,TABLAS!$Q$19,IF(X972&lt;TABLAS!$P$20,TABLAS!$Q$20,IF(X972&lt;TABLAS!$P$21,TABLAS!$Q$21,IF(X972&lt;TABLAS!$P$22,TABLAS!$Q$22,IF(X972&lt;TABLAS!$P$23,TABLAS!$Q$23,IF(X972&lt;TABLAS!$P$24,TABLAS!$Q$24,IF(X972&lt;TABLAS!$P$25,TABLAS!$Q$25,IF(X972&lt;TABLAS!$P$26,TABLAS!$Q$26,IF(X972&lt;TABLAS!$P$27,TABLAS!$Q$27,IF(X972&gt;=TABLAS!$O$28,TABLAS!$Q$28)))))))))))</f>
        <v>0 a 5</v>
      </c>
      <c r="Z972" s="262">
        <f>VLOOKUP(Y972,TABLAS!$J$18:$K$28,2,FALSE)</f>
        <v>1</v>
      </c>
      <c r="AA972" s="274" t="s">
        <v>262</v>
      </c>
      <c r="AB972" s="262">
        <f>VLOOKUP(AA972,TABLAS!$K$34:$L$39,2,FALSE)</f>
        <v>1</v>
      </c>
      <c r="AC972" s="262" t="str">
        <f>INICIO!$C$11</f>
        <v>ZONA 6</v>
      </c>
      <c r="AD972" s="263">
        <f>VLOOKUP(AC972,TABLAS!$V$18:$W$28,2,FALSE)</f>
        <v>1.1000000000000001</v>
      </c>
      <c r="AE972" s="44"/>
      <c r="AF972" s="44"/>
      <c r="AG972" s="279">
        <f t="shared" si="200"/>
        <v>0</v>
      </c>
      <c r="AH972" s="255">
        <f>IF($AG972&lt;TABLAS!$O$4,TABLAS!$P$4,IF($AG972&lt;TABLAS!$O$5,TABLAS!$P$5,IF($AG972&lt;TABLAS!$O$6,TABLAS!$P$6,IF($AG972&gt;TABLAS!$N$7,TABLAS!$P$7))))</f>
        <v>1</v>
      </c>
      <c r="AI972" s="255">
        <f>VLOOKUP($AH972,TABLAS!$P$4:$R$7,3,FALSE)</f>
        <v>3.4999999999999996E-3</v>
      </c>
      <c r="AJ972" s="255">
        <f>VLOOKUP($AH$3,TABLAS!$P$4:$R$7,2,FALSE)</f>
        <v>0</v>
      </c>
      <c r="AK972" s="280">
        <f t="shared" si="201"/>
        <v>-3.4999999999999996E-3</v>
      </c>
      <c r="AL972" s="44"/>
      <c r="AM972" s="44"/>
      <c r="AN972" s="281">
        <f t="shared" si="202"/>
        <v>0</v>
      </c>
      <c r="AO972" s="44"/>
      <c r="AP972" s="235">
        <f t="shared" si="203"/>
        <v>0</v>
      </c>
      <c r="AQ972" s="44"/>
      <c r="AR972" s="282">
        <f t="shared" si="204"/>
        <v>0</v>
      </c>
      <c r="AS972" s="283">
        <f t="shared" si="205"/>
        <v>0</v>
      </c>
      <c r="AT972" s="44"/>
      <c r="AU972" s="44"/>
      <c r="AV972" s="44"/>
      <c r="AW972" s="44"/>
      <c r="AX972" s="44"/>
      <c r="AY972" s="44"/>
      <c r="AZ972" s="44"/>
      <c r="BA972" s="44"/>
      <c r="BB972" s="44"/>
      <c r="BC972" s="44"/>
      <c r="BD972" s="44"/>
      <c r="BE972" s="44"/>
      <c r="BF972" s="44"/>
      <c r="BG972" s="44"/>
      <c r="BH972" s="44"/>
    </row>
    <row r="973" spans="1:60" ht="35.1" customHeight="1" thickBot="1" x14ac:dyDescent="0.45">
      <c r="A973" s="41">
        <f t="shared" si="206"/>
        <v>971</v>
      </c>
      <c r="B973" s="42">
        <f>Hoja2!B980</f>
        <v>0</v>
      </c>
      <c r="C973" s="14">
        <f>Hoja2!P980</f>
        <v>0</v>
      </c>
      <c r="D973" s="16">
        <f>Hoja2!C980</f>
        <v>0</v>
      </c>
      <c r="E973" s="15">
        <f>Hoja4!J980</f>
        <v>0</v>
      </c>
      <c r="F973" s="15">
        <f>Hoja4!N980</f>
        <v>0</v>
      </c>
      <c r="G973" s="15"/>
      <c r="H973" s="15">
        <f t="shared" si="195"/>
        <v>0</v>
      </c>
      <c r="I973" s="15">
        <f t="shared" si="196"/>
        <v>0</v>
      </c>
      <c r="J973" s="289" t="s">
        <v>209</v>
      </c>
      <c r="K973" s="44"/>
      <c r="L973" s="44"/>
      <c r="M973" s="44"/>
      <c r="N973" s="44"/>
      <c r="O973" s="44"/>
      <c r="P973" s="44"/>
      <c r="Q973" s="44"/>
      <c r="R973" s="44"/>
      <c r="S973" s="262">
        <f t="shared" si="197"/>
        <v>0</v>
      </c>
      <c r="T973" s="266" t="str">
        <f t="shared" si="198"/>
        <v>Economico</v>
      </c>
      <c r="U973">
        <f>VLOOKUP(T973,TABLAS!$J$4:$L$9,3,FALSE)</f>
        <v>1320</v>
      </c>
      <c r="V973">
        <f t="shared" si="207"/>
        <v>2026</v>
      </c>
      <c r="W973" t="str">
        <f>INICIO!$C$28</f>
        <v>2026</v>
      </c>
      <c r="X973" s="268">
        <f t="shared" si="199"/>
        <v>0</v>
      </c>
      <c r="Y973" s="269" t="str">
        <f>IF(X973&lt;TABLAS!$P$18,TABLAS!$Q$18,IF(X973&lt;TABLAS!$P$19,TABLAS!$Q$19,IF(X973&lt;TABLAS!$P$20,TABLAS!$Q$20,IF(X973&lt;TABLAS!$P$21,TABLAS!$Q$21,IF(X973&lt;TABLAS!$P$22,TABLAS!$Q$22,IF(X973&lt;TABLAS!$P$23,TABLAS!$Q$23,IF(X973&lt;TABLAS!$P$24,TABLAS!$Q$24,IF(X973&lt;TABLAS!$P$25,TABLAS!$Q$25,IF(X973&lt;TABLAS!$P$26,TABLAS!$Q$26,IF(X973&lt;TABLAS!$P$27,TABLAS!$Q$27,IF(X973&gt;=TABLAS!$O$28,TABLAS!$Q$28)))))))))))</f>
        <v>0 a 5</v>
      </c>
      <c r="Z973" s="262">
        <f>VLOOKUP(Y973,TABLAS!$J$18:$K$28,2,FALSE)</f>
        <v>1</v>
      </c>
      <c r="AA973" s="274" t="s">
        <v>262</v>
      </c>
      <c r="AB973" s="262">
        <f>VLOOKUP(AA973,TABLAS!$K$34:$L$39,2,FALSE)</f>
        <v>1</v>
      </c>
      <c r="AC973" s="262" t="str">
        <f>INICIO!$C$11</f>
        <v>ZONA 6</v>
      </c>
      <c r="AD973" s="263">
        <f>VLOOKUP(AC973,TABLAS!$V$18:$W$28,2,FALSE)</f>
        <v>1.1000000000000001</v>
      </c>
      <c r="AE973" s="44"/>
      <c r="AF973" s="44"/>
      <c r="AG973" s="279">
        <f t="shared" si="200"/>
        <v>0</v>
      </c>
      <c r="AH973" s="255">
        <f>IF($AG973&lt;TABLAS!$O$4,TABLAS!$P$4,IF($AG973&lt;TABLAS!$O$5,TABLAS!$P$5,IF($AG973&lt;TABLAS!$O$6,TABLAS!$P$6,IF($AG973&gt;TABLAS!$N$7,TABLAS!$P$7))))</f>
        <v>1</v>
      </c>
      <c r="AI973" s="255">
        <f>VLOOKUP($AH973,TABLAS!$P$4:$R$7,3,FALSE)</f>
        <v>3.4999999999999996E-3</v>
      </c>
      <c r="AJ973" s="255">
        <f>VLOOKUP($AH$3,TABLAS!$P$4:$R$7,2,FALSE)</f>
        <v>0</v>
      </c>
      <c r="AK973" s="280">
        <f t="shared" si="201"/>
        <v>-3.4999999999999996E-3</v>
      </c>
      <c r="AL973" s="44"/>
      <c r="AM973" s="44"/>
      <c r="AN973" s="281">
        <f t="shared" si="202"/>
        <v>0</v>
      </c>
      <c r="AO973" s="44"/>
      <c r="AP973" s="235">
        <f t="shared" si="203"/>
        <v>0</v>
      </c>
      <c r="AQ973" s="44"/>
      <c r="AR973" s="282">
        <f t="shared" si="204"/>
        <v>0</v>
      </c>
      <c r="AS973" s="283">
        <f t="shared" si="205"/>
        <v>0</v>
      </c>
      <c r="AT973" s="44"/>
      <c r="AU973" s="44"/>
      <c r="AV973" s="44"/>
      <c r="AW973" s="44"/>
      <c r="AX973" s="44"/>
      <c r="AY973" s="44"/>
      <c r="AZ973" s="44"/>
      <c r="BA973" s="44"/>
      <c r="BB973" s="44"/>
      <c r="BC973" s="44"/>
      <c r="BD973" s="44"/>
      <c r="BE973" s="44"/>
      <c r="BF973" s="44"/>
      <c r="BG973" s="44"/>
      <c r="BH973" s="44"/>
    </row>
    <row r="974" spans="1:60" ht="35.1" customHeight="1" thickBot="1" x14ac:dyDescent="0.45">
      <c r="A974" s="41">
        <f t="shared" si="206"/>
        <v>972</v>
      </c>
      <c r="B974" s="42">
        <f>Hoja2!B981</f>
        <v>0</v>
      </c>
      <c r="C974" s="14">
        <f>Hoja2!P981</f>
        <v>0</v>
      </c>
      <c r="D974" s="16">
        <f>Hoja2!C981</f>
        <v>0</v>
      </c>
      <c r="E974" s="15">
        <f>Hoja4!J981</f>
        <v>0</v>
      </c>
      <c r="F974" s="15">
        <f>Hoja4!N981</f>
        <v>0</v>
      </c>
      <c r="G974" s="15"/>
      <c r="H974" s="15">
        <f t="shared" si="195"/>
        <v>0</v>
      </c>
      <c r="I974" s="15">
        <f t="shared" si="196"/>
        <v>0</v>
      </c>
      <c r="J974" s="289" t="s">
        <v>209</v>
      </c>
      <c r="K974" s="44"/>
      <c r="L974" s="44"/>
      <c r="M974" s="44"/>
      <c r="N974" s="44"/>
      <c r="O974" s="44"/>
      <c r="P974" s="44"/>
      <c r="Q974" s="44"/>
      <c r="R974" s="44"/>
      <c r="S974" s="262">
        <f t="shared" si="197"/>
        <v>0</v>
      </c>
      <c r="T974" s="266" t="str">
        <f t="shared" si="198"/>
        <v>Economico</v>
      </c>
      <c r="U974">
        <f>VLOOKUP(T974,TABLAS!$J$4:$L$9,3,FALSE)</f>
        <v>1320</v>
      </c>
      <c r="V974">
        <f t="shared" si="207"/>
        <v>2026</v>
      </c>
      <c r="W974" t="str">
        <f>INICIO!$C$28</f>
        <v>2026</v>
      </c>
      <c r="X974" s="268">
        <f t="shared" si="199"/>
        <v>0</v>
      </c>
      <c r="Y974" s="269" t="str">
        <f>IF(X974&lt;TABLAS!$P$18,TABLAS!$Q$18,IF(X974&lt;TABLAS!$P$19,TABLAS!$Q$19,IF(X974&lt;TABLAS!$P$20,TABLAS!$Q$20,IF(X974&lt;TABLAS!$P$21,TABLAS!$Q$21,IF(X974&lt;TABLAS!$P$22,TABLAS!$Q$22,IF(X974&lt;TABLAS!$P$23,TABLAS!$Q$23,IF(X974&lt;TABLAS!$P$24,TABLAS!$Q$24,IF(X974&lt;TABLAS!$P$25,TABLAS!$Q$25,IF(X974&lt;TABLAS!$P$26,TABLAS!$Q$26,IF(X974&lt;TABLAS!$P$27,TABLAS!$Q$27,IF(X974&gt;=TABLAS!$O$28,TABLAS!$Q$28)))))))))))</f>
        <v>0 a 5</v>
      </c>
      <c r="Z974" s="262">
        <f>VLOOKUP(Y974,TABLAS!$J$18:$K$28,2,FALSE)</f>
        <v>1</v>
      </c>
      <c r="AA974" s="274" t="s">
        <v>262</v>
      </c>
      <c r="AB974" s="262">
        <f>VLOOKUP(AA974,TABLAS!$K$34:$L$39,2,FALSE)</f>
        <v>1</v>
      </c>
      <c r="AC974" s="262" t="str">
        <f>INICIO!$C$11</f>
        <v>ZONA 6</v>
      </c>
      <c r="AD974" s="263">
        <f>VLOOKUP(AC974,TABLAS!$V$18:$W$28,2,FALSE)</f>
        <v>1.1000000000000001</v>
      </c>
      <c r="AE974" s="44"/>
      <c r="AF974" s="44"/>
      <c r="AG974" s="279">
        <f t="shared" si="200"/>
        <v>0</v>
      </c>
      <c r="AH974" s="255">
        <f>IF($AG974&lt;TABLAS!$O$4,TABLAS!$P$4,IF($AG974&lt;TABLAS!$O$5,TABLAS!$P$5,IF($AG974&lt;TABLAS!$O$6,TABLAS!$P$6,IF($AG974&gt;TABLAS!$N$7,TABLAS!$P$7))))</f>
        <v>1</v>
      </c>
      <c r="AI974" s="255">
        <f>VLOOKUP($AH974,TABLAS!$P$4:$R$7,3,FALSE)</f>
        <v>3.4999999999999996E-3</v>
      </c>
      <c r="AJ974" s="255">
        <f>VLOOKUP($AH$3,TABLAS!$P$4:$R$7,2,FALSE)</f>
        <v>0</v>
      </c>
      <c r="AK974" s="280">
        <f t="shared" si="201"/>
        <v>-3.4999999999999996E-3</v>
      </c>
      <c r="AL974" s="44"/>
      <c r="AM974" s="44"/>
      <c r="AN974" s="281">
        <f t="shared" si="202"/>
        <v>0</v>
      </c>
      <c r="AO974" s="44"/>
      <c r="AP974" s="235">
        <f t="shared" si="203"/>
        <v>0</v>
      </c>
      <c r="AQ974" s="44"/>
      <c r="AR974" s="282">
        <f t="shared" si="204"/>
        <v>0</v>
      </c>
      <c r="AS974" s="283">
        <f t="shared" si="205"/>
        <v>0</v>
      </c>
      <c r="AT974" s="44"/>
      <c r="AU974" s="44"/>
      <c r="AV974" s="44"/>
      <c r="AW974" s="44"/>
      <c r="AX974" s="44"/>
      <c r="AY974" s="44"/>
      <c r="AZ974" s="44"/>
      <c r="BA974" s="44"/>
      <c r="BB974" s="44"/>
      <c r="BC974" s="44"/>
      <c r="BD974" s="44"/>
      <c r="BE974" s="44"/>
      <c r="BF974" s="44"/>
      <c r="BG974" s="44"/>
      <c r="BH974" s="44"/>
    </row>
    <row r="975" spans="1:60" ht="35.1" customHeight="1" thickBot="1" x14ac:dyDescent="0.45">
      <c r="A975" s="41">
        <f t="shared" si="206"/>
        <v>973</v>
      </c>
      <c r="B975" s="42">
        <f>Hoja2!B982</f>
        <v>0</v>
      </c>
      <c r="C975" s="14">
        <f>Hoja2!P982</f>
        <v>0</v>
      </c>
      <c r="D975" s="16">
        <f>Hoja2!C982</f>
        <v>0</v>
      </c>
      <c r="E975" s="15">
        <f>Hoja4!J982</f>
        <v>0</v>
      </c>
      <c r="F975" s="15">
        <f>Hoja4!N982</f>
        <v>0</v>
      </c>
      <c r="G975" s="15"/>
      <c r="H975" s="15">
        <f t="shared" si="195"/>
        <v>0</v>
      </c>
      <c r="I975" s="15">
        <f t="shared" si="196"/>
        <v>0</v>
      </c>
      <c r="J975" s="289" t="s">
        <v>209</v>
      </c>
      <c r="K975" s="44"/>
      <c r="L975" s="44"/>
      <c r="M975" s="44"/>
      <c r="N975" s="44"/>
      <c r="O975" s="44"/>
      <c r="P975" s="44"/>
      <c r="Q975" s="44"/>
      <c r="R975" s="44"/>
      <c r="S975" s="262">
        <f t="shared" si="197"/>
        <v>0</v>
      </c>
      <c r="T975" s="266" t="str">
        <f t="shared" si="198"/>
        <v>Economico</v>
      </c>
      <c r="U975">
        <f>VLOOKUP(T975,TABLAS!$J$4:$L$9,3,FALSE)</f>
        <v>1320</v>
      </c>
      <c r="V975">
        <f t="shared" si="207"/>
        <v>2026</v>
      </c>
      <c r="W975" t="str">
        <f>INICIO!$C$28</f>
        <v>2026</v>
      </c>
      <c r="X975" s="268">
        <f t="shared" si="199"/>
        <v>0</v>
      </c>
      <c r="Y975" s="269" t="str">
        <f>IF(X975&lt;TABLAS!$P$18,TABLAS!$Q$18,IF(X975&lt;TABLAS!$P$19,TABLAS!$Q$19,IF(X975&lt;TABLAS!$P$20,TABLAS!$Q$20,IF(X975&lt;TABLAS!$P$21,TABLAS!$Q$21,IF(X975&lt;TABLAS!$P$22,TABLAS!$Q$22,IF(X975&lt;TABLAS!$P$23,TABLAS!$Q$23,IF(X975&lt;TABLAS!$P$24,TABLAS!$Q$24,IF(X975&lt;TABLAS!$P$25,TABLAS!$Q$25,IF(X975&lt;TABLAS!$P$26,TABLAS!$Q$26,IF(X975&lt;TABLAS!$P$27,TABLAS!$Q$27,IF(X975&gt;=TABLAS!$O$28,TABLAS!$Q$28)))))))))))</f>
        <v>0 a 5</v>
      </c>
      <c r="Z975" s="262">
        <f>VLOOKUP(Y975,TABLAS!$J$18:$K$28,2,FALSE)</f>
        <v>1</v>
      </c>
      <c r="AA975" s="274" t="s">
        <v>262</v>
      </c>
      <c r="AB975" s="262">
        <f>VLOOKUP(AA975,TABLAS!$K$34:$L$39,2,FALSE)</f>
        <v>1</v>
      </c>
      <c r="AC975" s="262" t="str">
        <f>INICIO!$C$11</f>
        <v>ZONA 6</v>
      </c>
      <c r="AD975" s="263">
        <f>VLOOKUP(AC975,TABLAS!$V$18:$W$28,2,FALSE)</f>
        <v>1.1000000000000001</v>
      </c>
      <c r="AE975" s="44"/>
      <c r="AF975" s="44"/>
      <c r="AG975" s="279">
        <f t="shared" si="200"/>
        <v>0</v>
      </c>
      <c r="AH975" s="255">
        <f>IF($AG975&lt;TABLAS!$O$4,TABLAS!$P$4,IF($AG975&lt;TABLAS!$O$5,TABLAS!$P$5,IF($AG975&lt;TABLAS!$O$6,TABLAS!$P$6,IF($AG975&gt;TABLAS!$N$7,TABLAS!$P$7))))</f>
        <v>1</v>
      </c>
      <c r="AI975" s="255">
        <f>VLOOKUP($AH975,TABLAS!$P$4:$R$7,3,FALSE)</f>
        <v>3.4999999999999996E-3</v>
      </c>
      <c r="AJ975" s="255">
        <f>VLOOKUP($AH$3,TABLAS!$P$4:$R$7,2,FALSE)</f>
        <v>0</v>
      </c>
      <c r="AK975" s="280">
        <f t="shared" si="201"/>
        <v>-3.4999999999999996E-3</v>
      </c>
      <c r="AL975" s="44"/>
      <c r="AM975" s="44"/>
      <c r="AN975" s="281">
        <f t="shared" si="202"/>
        <v>0</v>
      </c>
      <c r="AO975" s="44"/>
      <c r="AP975" s="235">
        <f t="shared" si="203"/>
        <v>0</v>
      </c>
      <c r="AQ975" s="44"/>
      <c r="AR975" s="282">
        <f t="shared" si="204"/>
        <v>0</v>
      </c>
      <c r="AS975" s="283">
        <f t="shared" si="205"/>
        <v>0</v>
      </c>
      <c r="AT975" s="44"/>
      <c r="AU975" s="44"/>
      <c r="AV975" s="44"/>
      <c r="AW975" s="44"/>
      <c r="AX975" s="44"/>
      <c r="AY975" s="44"/>
      <c r="AZ975" s="44"/>
      <c r="BA975" s="44"/>
      <c r="BB975" s="44"/>
      <c r="BC975" s="44"/>
      <c r="BD975" s="44"/>
      <c r="BE975" s="44"/>
      <c r="BF975" s="44"/>
      <c r="BG975" s="44"/>
      <c r="BH975" s="44"/>
    </row>
    <row r="976" spans="1:60" ht="35.1" customHeight="1" thickBot="1" x14ac:dyDescent="0.45">
      <c r="A976" s="41">
        <f t="shared" si="206"/>
        <v>974</v>
      </c>
      <c r="B976" s="42">
        <f>Hoja2!B983</f>
        <v>0</v>
      </c>
      <c r="C976" s="14">
        <f>Hoja2!P983</f>
        <v>0</v>
      </c>
      <c r="D976" s="16">
        <f>Hoja2!C983</f>
        <v>0</v>
      </c>
      <c r="E976" s="15">
        <f>Hoja4!J983</f>
        <v>0</v>
      </c>
      <c r="F976" s="15">
        <f>Hoja4!N983</f>
        <v>0</v>
      </c>
      <c r="G976" s="15"/>
      <c r="H976" s="15">
        <f t="shared" si="195"/>
        <v>0</v>
      </c>
      <c r="I976" s="15">
        <f t="shared" si="196"/>
        <v>0</v>
      </c>
      <c r="J976" s="289" t="s">
        <v>209</v>
      </c>
      <c r="K976" s="44"/>
      <c r="L976" s="44"/>
      <c r="M976" s="44"/>
      <c r="N976" s="44"/>
      <c r="O976" s="44"/>
      <c r="P976" s="44"/>
      <c r="Q976" s="44"/>
      <c r="R976" s="44"/>
      <c r="S976" s="262">
        <f t="shared" si="197"/>
        <v>0</v>
      </c>
      <c r="T976" s="266" t="str">
        <f t="shared" si="198"/>
        <v>Economico</v>
      </c>
      <c r="U976">
        <f>VLOOKUP(T976,TABLAS!$J$4:$L$9,3,FALSE)</f>
        <v>1320</v>
      </c>
      <c r="V976">
        <f t="shared" si="207"/>
        <v>2026</v>
      </c>
      <c r="W976" t="str">
        <f>INICIO!$C$28</f>
        <v>2026</v>
      </c>
      <c r="X976" s="268">
        <f t="shared" si="199"/>
        <v>0</v>
      </c>
      <c r="Y976" s="269" t="str">
        <f>IF(X976&lt;TABLAS!$P$18,TABLAS!$Q$18,IF(X976&lt;TABLAS!$P$19,TABLAS!$Q$19,IF(X976&lt;TABLAS!$P$20,TABLAS!$Q$20,IF(X976&lt;TABLAS!$P$21,TABLAS!$Q$21,IF(X976&lt;TABLAS!$P$22,TABLAS!$Q$22,IF(X976&lt;TABLAS!$P$23,TABLAS!$Q$23,IF(X976&lt;TABLAS!$P$24,TABLAS!$Q$24,IF(X976&lt;TABLAS!$P$25,TABLAS!$Q$25,IF(X976&lt;TABLAS!$P$26,TABLAS!$Q$26,IF(X976&lt;TABLAS!$P$27,TABLAS!$Q$27,IF(X976&gt;=TABLAS!$O$28,TABLAS!$Q$28)))))))))))</f>
        <v>0 a 5</v>
      </c>
      <c r="Z976" s="262">
        <f>VLOOKUP(Y976,TABLAS!$J$18:$K$28,2,FALSE)</f>
        <v>1</v>
      </c>
      <c r="AA976" s="274" t="s">
        <v>262</v>
      </c>
      <c r="AB976" s="262">
        <f>VLOOKUP(AA976,TABLAS!$K$34:$L$39,2,FALSE)</f>
        <v>1</v>
      </c>
      <c r="AC976" s="262" t="str">
        <f>INICIO!$C$11</f>
        <v>ZONA 6</v>
      </c>
      <c r="AD976" s="263">
        <f>VLOOKUP(AC976,TABLAS!$V$18:$W$28,2,FALSE)</f>
        <v>1.1000000000000001</v>
      </c>
      <c r="AE976" s="44"/>
      <c r="AF976" s="44"/>
      <c r="AG976" s="279">
        <f t="shared" si="200"/>
        <v>0</v>
      </c>
      <c r="AH976" s="255">
        <f>IF($AG976&lt;TABLAS!$O$4,TABLAS!$P$4,IF($AG976&lt;TABLAS!$O$5,TABLAS!$P$5,IF($AG976&lt;TABLAS!$O$6,TABLAS!$P$6,IF($AG976&gt;TABLAS!$N$7,TABLAS!$P$7))))</f>
        <v>1</v>
      </c>
      <c r="AI976" s="255">
        <f>VLOOKUP($AH976,TABLAS!$P$4:$R$7,3,FALSE)</f>
        <v>3.4999999999999996E-3</v>
      </c>
      <c r="AJ976" s="255">
        <f>VLOOKUP($AH$3,TABLAS!$P$4:$R$7,2,FALSE)</f>
        <v>0</v>
      </c>
      <c r="AK976" s="280">
        <f t="shared" si="201"/>
        <v>-3.4999999999999996E-3</v>
      </c>
      <c r="AL976" s="44"/>
      <c r="AM976" s="44"/>
      <c r="AN976" s="281">
        <f t="shared" si="202"/>
        <v>0</v>
      </c>
      <c r="AO976" s="44"/>
      <c r="AP976" s="235">
        <f t="shared" si="203"/>
        <v>0</v>
      </c>
      <c r="AQ976" s="44"/>
      <c r="AR976" s="282">
        <f t="shared" si="204"/>
        <v>0</v>
      </c>
      <c r="AS976" s="283">
        <f t="shared" si="205"/>
        <v>0</v>
      </c>
      <c r="AT976" s="44"/>
      <c r="AU976" s="44"/>
      <c r="AV976" s="44"/>
      <c r="AW976" s="44"/>
      <c r="AX976" s="44"/>
      <c r="AY976" s="44"/>
      <c r="AZ976" s="44"/>
      <c r="BA976" s="44"/>
      <c r="BB976" s="44"/>
      <c r="BC976" s="44"/>
      <c r="BD976" s="44"/>
      <c r="BE976" s="44"/>
      <c r="BF976" s="44"/>
      <c r="BG976" s="44"/>
      <c r="BH976" s="44"/>
    </row>
    <row r="977" spans="1:60" ht="35.1" customHeight="1" thickBot="1" x14ac:dyDescent="0.45">
      <c r="A977" s="22">
        <f t="shared" si="206"/>
        <v>975</v>
      </c>
      <c r="B977" s="43">
        <f>Hoja2!B984</f>
        <v>0</v>
      </c>
      <c r="C977" s="38">
        <f>Hoja2!P984</f>
        <v>0</v>
      </c>
      <c r="D977" s="39">
        <f>Hoja2!C984</f>
        <v>0</v>
      </c>
      <c r="E977" s="40">
        <f>Hoja4!J984</f>
        <v>0</v>
      </c>
      <c r="F977" s="40">
        <f>Hoja4!N984</f>
        <v>0</v>
      </c>
      <c r="G977" s="40"/>
      <c r="H977" s="40">
        <f t="shared" si="195"/>
        <v>0</v>
      </c>
      <c r="I977" s="40">
        <f t="shared" si="196"/>
        <v>0</v>
      </c>
      <c r="J977" s="290" t="s">
        <v>209</v>
      </c>
      <c r="K977" s="44"/>
      <c r="L977" s="44"/>
      <c r="M977" s="44"/>
      <c r="N977" s="44"/>
      <c r="O977" s="44"/>
      <c r="P977" s="44"/>
      <c r="Q977" s="44"/>
      <c r="R977" s="44"/>
      <c r="S977" s="262">
        <f t="shared" si="197"/>
        <v>0</v>
      </c>
      <c r="T977" s="266" t="str">
        <f t="shared" si="198"/>
        <v>Economico</v>
      </c>
      <c r="U977">
        <f>VLOOKUP(T977,TABLAS!$J$4:$L$9,3,FALSE)</f>
        <v>1320</v>
      </c>
      <c r="V977">
        <f t="shared" si="207"/>
        <v>2026</v>
      </c>
      <c r="W977" t="str">
        <f>INICIO!$C$28</f>
        <v>2026</v>
      </c>
      <c r="X977" s="268">
        <f t="shared" si="199"/>
        <v>0</v>
      </c>
      <c r="Y977" s="269" t="str">
        <f>IF(X977&lt;TABLAS!$P$18,TABLAS!$Q$18,IF(X977&lt;TABLAS!$P$19,TABLAS!$Q$19,IF(X977&lt;TABLAS!$P$20,TABLAS!$Q$20,IF(X977&lt;TABLAS!$P$21,TABLAS!$Q$21,IF(X977&lt;TABLAS!$P$22,TABLAS!$Q$22,IF(X977&lt;TABLAS!$P$23,TABLAS!$Q$23,IF(X977&lt;TABLAS!$P$24,TABLAS!$Q$24,IF(X977&lt;TABLAS!$P$25,TABLAS!$Q$25,IF(X977&lt;TABLAS!$P$26,TABLAS!$Q$26,IF(X977&lt;TABLAS!$P$27,TABLAS!$Q$27,IF(X977&gt;=TABLAS!$O$28,TABLAS!$Q$28)))))))))))</f>
        <v>0 a 5</v>
      </c>
      <c r="Z977" s="262">
        <f>VLOOKUP(Y977,TABLAS!$J$18:$K$28,2,FALSE)</f>
        <v>1</v>
      </c>
      <c r="AA977" s="274" t="s">
        <v>262</v>
      </c>
      <c r="AB977" s="262">
        <f>VLOOKUP(AA977,TABLAS!$K$34:$L$39,2,FALSE)</f>
        <v>1</v>
      </c>
      <c r="AC977" s="262" t="str">
        <f>INICIO!$C$11</f>
        <v>ZONA 6</v>
      </c>
      <c r="AD977" s="263">
        <f>VLOOKUP(AC977,TABLAS!$V$18:$W$28,2,FALSE)</f>
        <v>1.1000000000000001</v>
      </c>
      <c r="AE977" s="44"/>
      <c r="AF977" s="44"/>
      <c r="AG977" s="279">
        <f t="shared" si="200"/>
        <v>0</v>
      </c>
      <c r="AH977" s="255">
        <f>IF($AG977&lt;TABLAS!$O$4,TABLAS!$P$4,IF($AG977&lt;TABLAS!$O$5,TABLAS!$P$5,IF($AG977&lt;TABLAS!$O$6,TABLAS!$P$6,IF($AG977&gt;TABLAS!$N$7,TABLAS!$P$7))))</f>
        <v>1</v>
      </c>
      <c r="AI977" s="255">
        <f>VLOOKUP($AH977,TABLAS!$P$4:$R$7,3,FALSE)</f>
        <v>3.4999999999999996E-3</v>
      </c>
      <c r="AJ977" s="255">
        <f>VLOOKUP($AH$3,TABLAS!$P$4:$R$7,2,FALSE)</f>
        <v>0</v>
      </c>
      <c r="AK977" s="280">
        <f t="shared" si="201"/>
        <v>-3.4999999999999996E-3</v>
      </c>
      <c r="AL977" s="44"/>
      <c r="AM977" s="44"/>
      <c r="AN977" s="281">
        <f t="shared" si="202"/>
        <v>0</v>
      </c>
      <c r="AO977" s="44"/>
      <c r="AP977" s="235">
        <f t="shared" si="203"/>
        <v>0</v>
      </c>
      <c r="AQ977" s="44"/>
      <c r="AR977" s="282">
        <f t="shared" si="204"/>
        <v>0</v>
      </c>
      <c r="AS977" s="283">
        <f t="shared" si="205"/>
        <v>0</v>
      </c>
      <c r="AT977" s="44"/>
      <c r="AU977" s="44"/>
      <c r="AV977" s="44"/>
      <c r="AW977" s="44"/>
      <c r="AX977" s="44"/>
      <c r="AY977" s="44"/>
      <c r="AZ977" s="44"/>
      <c r="BA977" s="44"/>
      <c r="BB977" s="44"/>
      <c r="BC977" s="44"/>
      <c r="BD977" s="44"/>
      <c r="BE977" s="44"/>
      <c r="BF977" s="44"/>
      <c r="BG977" s="44"/>
      <c r="BH977" s="44"/>
    </row>
    <row r="978" spans="1:60" ht="35.1" customHeight="1" thickBot="1" x14ac:dyDescent="0.45">
      <c r="A978" s="41">
        <f t="shared" si="206"/>
        <v>976</v>
      </c>
      <c r="B978" s="42">
        <f>Hoja2!B985</f>
        <v>0</v>
      </c>
      <c r="C978" s="14">
        <f>Hoja2!P985</f>
        <v>0</v>
      </c>
      <c r="D978" s="16">
        <f>Hoja2!C985</f>
        <v>0</v>
      </c>
      <c r="E978" s="15">
        <f>Hoja4!J985</f>
        <v>0</v>
      </c>
      <c r="F978" s="15">
        <f>Hoja4!N985</f>
        <v>0</v>
      </c>
      <c r="G978" s="15"/>
      <c r="H978" s="15">
        <f t="shared" si="195"/>
        <v>0</v>
      </c>
      <c r="I978" s="15">
        <f t="shared" si="196"/>
        <v>0</v>
      </c>
      <c r="J978" s="289" t="s">
        <v>209</v>
      </c>
      <c r="K978" s="44"/>
      <c r="L978" s="44"/>
      <c r="M978" s="44"/>
      <c r="N978" s="44"/>
      <c r="O978" s="44"/>
      <c r="P978" s="44"/>
      <c r="Q978" s="44"/>
      <c r="R978" s="44"/>
      <c r="S978" s="262">
        <f t="shared" si="197"/>
        <v>0</v>
      </c>
      <c r="T978" s="266" t="str">
        <f t="shared" si="198"/>
        <v>Economico</v>
      </c>
      <c r="U978">
        <f>VLOOKUP(T978,TABLAS!$J$4:$L$9,3,FALSE)</f>
        <v>1320</v>
      </c>
      <c r="V978">
        <f t="shared" si="207"/>
        <v>2026</v>
      </c>
      <c r="W978" t="str">
        <f>INICIO!$C$28</f>
        <v>2026</v>
      </c>
      <c r="X978" s="268">
        <f t="shared" si="199"/>
        <v>0</v>
      </c>
      <c r="Y978" s="269" t="str">
        <f>IF(X978&lt;TABLAS!$P$18,TABLAS!$Q$18,IF(X978&lt;TABLAS!$P$19,TABLAS!$Q$19,IF(X978&lt;TABLAS!$P$20,TABLAS!$Q$20,IF(X978&lt;TABLAS!$P$21,TABLAS!$Q$21,IF(X978&lt;TABLAS!$P$22,TABLAS!$Q$22,IF(X978&lt;TABLAS!$P$23,TABLAS!$Q$23,IF(X978&lt;TABLAS!$P$24,TABLAS!$Q$24,IF(X978&lt;TABLAS!$P$25,TABLAS!$Q$25,IF(X978&lt;TABLAS!$P$26,TABLAS!$Q$26,IF(X978&lt;TABLAS!$P$27,TABLAS!$Q$27,IF(X978&gt;=TABLAS!$O$28,TABLAS!$Q$28)))))))))))</f>
        <v>0 a 5</v>
      </c>
      <c r="Z978" s="262">
        <f>VLOOKUP(Y978,TABLAS!$J$18:$K$28,2,FALSE)</f>
        <v>1</v>
      </c>
      <c r="AA978" s="274" t="s">
        <v>262</v>
      </c>
      <c r="AB978" s="262">
        <f>VLOOKUP(AA978,TABLAS!$K$34:$L$39,2,FALSE)</f>
        <v>1</v>
      </c>
      <c r="AC978" s="262" t="str">
        <f>INICIO!$C$11</f>
        <v>ZONA 6</v>
      </c>
      <c r="AD978" s="263">
        <f>VLOOKUP(AC978,TABLAS!$V$18:$W$28,2,FALSE)</f>
        <v>1.1000000000000001</v>
      </c>
      <c r="AE978" s="44"/>
      <c r="AF978" s="44"/>
      <c r="AG978" s="279">
        <f t="shared" si="200"/>
        <v>0</v>
      </c>
      <c r="AH978" s="255">
        <f>IF($AG978&lt;TABLAS!$O$4,TABLAS!$P$4,IF($AG978&lt;TABLAS!$O$5,TABLAS!$P$5,IF($AG978&lt;TABLAS!$O$6,TABLAS!$P$6,IF($AG978&gt;TABLAS!$N$7,TABLAS!$P$7))))</f>
        <v>1</v>
      </c>
      <c r="AI978" s="255">
        <f>VLOOKUP($AH978,TABLAS!$P$4:$R$7,3,FALSE)</f>
        <v>3.4999999999999996E-3</v>
      </c>
      <c r="AJ978" s="255">
        <f>VLOOKUP($AH$3,TABLAS!$P$4:$R$7,2,FALSE)</f>
        <v>0</v>
      </c>
      <c r="AK978" s="280">
        <f t="shared" si="201"/>
        <v>-3.4999999999999996E-3</v>
      </c>
      <c r="AL978" s="44"/>
      <c r="AM978" s="44"/>
      <c r="AN978" s="281">
        <f t="shared" si="202"/>
        <v>0</v>
      </c>
      <c r="AO978" s="44"/>
      <c r="AP978" s="235">
        <f t="shared" si="203"/>
        <v>0</v>
      </c>
      <c r="AQ978" s="44"/>
      <c r="AR978" s="282">
        <f t="shared" si="204"/>
        <v>0</v>
      </c>
      <c r="AS978" s="283">
        <f t="shared" si="205"/>
        <v>0</v>
      </c>
      <c r="AT978" s="44"/>
      <c r="AU978" s="44"/>
      <c r="AV978" s="44"/>
      <c r="AW978" s="44"/>
      <c r="AX978" s="44"/>
      <c r="AY978" s="44"/>
      <c r="AZ978" s="44"/>
      <c r="BA978" s="44"/>
      <c r="BB978" s="44"/>
      <c r="BC978" s="44"/>
      <c r="BD978" s="44"/>
      <c r="BE978" s="44"/>
      <c r="BF978" s="44"/>
      <c r="BG978" s="44"/>
      <c r="BH978" s="44"/>
    </row>
    <row r="979" spans="1:60" ht="35.1" customHeight="1" thickBot="1" x14ac:dyDescent="0.45">
      <c r="A979" s="41">
        <f t="shared" si="206"/>
        <v>977</v>
      </c>
      <c r="B979" s="42">
        <f>Hoja2!B986</f>
        <v>0</v>
      </c>
      <c r="C979" s="14">
        <f>Hoja2!P986</f>
        <v>0</v>
      </c>
      <c r="D979" s="16">
        <f>Hoja2!C986</f>
        <v>0</v>
      </c>
      <c r="E979" s="15">
        <f>Hoja4!J986</f>
        <v>0</v>
      </c>
      <c r="F979" s="15">
        <f>Hoja4!N986</f>
        <v>0</v>
      </c>
      <c r="G979" s="15"/>
      <c r="H979" s="15">
        <f t="shared" si="195"/>
        <v>0</v>
      </c>
      <c r="I979" s="15">
        <f t="shared" si="196"/>
        <v>0</v>
      </c>
      <c r="J979" s="289" t="s">
        <v>209</v>
      </c>
      <c r="K979" s="44"/>
      <c r="L979" s="44"/>
      <c r="M979" s="44"/>
      <c r="N979" s="44"/>
      <c r="O979" s="44"/>
      <c r="P979" s="44"/>
      <c r="Q979" s="44"/>
      <c r="R979" s="44"/>
      <c r="S979" s="262">
        <f t="shared" si="197"/>
        <v>0</v>
      </c>
      <c r="T979" s="266" t="str">
        <f t="shared" si="198"/>
        <v>Economico</v>
      </c>
      <c r="U979">
        <f>VLOOKUP(T979,TABLAS!$J$4:$L$9,3,FALSE)</f>
        <v>1320</v>
      </c>
      <c r="V979">
        <f t="shared" si="207"/>
        <v>2026</v>
      </c>
      <c r="W979" t="str">
        <f>INICIO!$C$28</f>
        <v>2026</v>
      </c>
      <c r="X979" s="268">
        <f t="shared" si="199"/>
        <v>0</v>
      </c>
      <c r="Y979" s="269" t="str">
        <f>IF(X979&lt;TABLAS!$P$18,TABLAS!$Q$18,IF(X979&lt;TABLAS!$P$19,TABLAS!$Q$19,IF(X979&lt;TABLAS!$P$20,TABLAS!$Q$20,IF(X979&lt;TABLAS!$P$21,TABLAS!$Q$21,IF(X979&lt;TABLAS!$P$22,TABLAS!$Q$22,IF(X979&lt;TABLAS!$P$23,TABLAS!$Q$23,IF(X979&lt;TABLAS!$P$24,TABLAS!$Q$24,IF(X979&lt;TABLAS!$P$25,TABLAS!$Q$25,IF(X979&lt;TABLAS!$P$26,TABLAS!$Q$26,IF(X979&lt;TABLAS!$P$27,TABLAS!$Q$27,IF(X979&gt;=TABLAS!$O$28,TABLAS!$Q$28)))))))))))</f>
        <v>0 a 5</v>
      </c>
      <c r="Z979" s="262">
        <f>VLOOKUP(Y979,TABLAS!$J$18:$K$28,2,FALSE)</f>
        <v>1</v>
      </c>
      <c r="AA979" s="274" t="s">
        <v>262</v>
      </c>
      <c r="AB979" s="262">
        <f>VLOOKUP(AA979,TABLAS!$K$34:$L$39,2,FALSE)</f>
        <v>1</v>
      </c>
      <c r="AC979" s="262" t="str">
        <f>INICIO!$C$11</f>
        <v>ZONA 6</v>
      </c>
      <c r="AD979" s="263">
        <f>VLOOKUP(AC979,TABLAS!$V$18:$W$28,2,FALSE)</f>
        <v>1.1000000000000001</v>
      </c>
      <c r="AE979" s="44"/>
      <c r="AF979" s="44"/>
      <c r="AG979" s="279">
        <f t="shared" si="200"/>
        <v>0</v>
      </c>
      <c r="AH979" s="255">
        <f>IF($AG979&lt;TABLAS!$O$4,TABLAS!$P$4,IF($AG979&lt;TABLAS!$O$5,TABLAS!$P$5,IF($AG979&lt;TABLAS!$O$6,TABLAS!$P$6,IF($AG979&gt;TABLAS!$N$7,TABLAS!$P$7))))</f>
        <v>1</v>
      </c>
      <c r="AI979" s="255">
        <f>VLOOKUP($AH979,TABLAS!$P$4:$R$7,3,FALSE)</f>
        <v>3.4999999999999996E-3</v>
      </c>
      <c r="AJ979" s="255">
        <f>VLOOKUP($AH$3,TABLAS!$P$4:$R$7,2,FALSE)</f>
        <v>0</v>
      </c>
      <c r="AK979" s="280">
        <f t="shared" si="201"/>
        <v>-3.4999999999999996E-3</v>
      </c>
      <c r="AL979" s="44"/>
      <c r="AM979" s="44"/>
      <c r="AN979" s="281">
        <f t="shared" si="202"/>
        <v>0</v>
      </c>
      <c r="AO979" s="44"/>
      <c r="AP979" s="235">
        <f t="shared" si="203"/>
        <v>0</v>
      </c>
      <c r="AQ979" s="44"/>
      <c r="AR979" s="282">
        <f t="shared" si="204"/>
        <v>0</v>
      </c>
      <c r="AS979" s="283">
        <f t="shared" si="205"/>
        <v>0</v>
      </c>
      <c r="AT979" s="44"/>
      <c r="AU979" s="44"/>
      <c r="AV979" s="44"/>
      <c r="AW979" s="44"/>
      <c r="AX979" s="44"/>
      <c r="AY979" s="44"/>
      <c r="AZ979" s="44"/>
      <c r="BA979" s="44"/>
      <c r="BB979" s="44"/>
      <c r="BC979" s="44"/>
      <c r="BD979" s="44"/>
      <c r="BE979" s="44"/>
      <c r="BF979" s="44"/>
      <c r="BG979" s="44"/>
      <c r="BH979" s="44"/>
    </row>
    <row r="980" spans="1:60" ht="35.1" customHeight="1" thickBot="1" x14ac:dyDescent="0.45">
      <c r="A980" s="41">
        <f t="shared" si="206"/>
        <v>978</v>
      </c>
      <c r="B980" s="42">
        <f>Hoja2!B987</f>
        <v>0</v>
      </c>
      <c r="C980" s="14">
        <f>Hoja2!P987</f>
        <v>0</v>
      </c>
      <c r="D980" s="16">
        <f>Hoja2!C987</f>
        <v>0</v>
      </c>
      <c r="E980" s="15">
        <f>Hoja4!J987</f>
        <v>0</v>
      </c>
      <c r="F980" s="15">
        <f>Hoja4!N987</f>
        <v>0</v>
      </c>
      <c r="G980" s="15"/>
      <c r="H980" s="15">
        <f t="shared" si="195"/>
        <v>0</v>
      </c>
      <c r="I980" s="15">
        <f t="shared" si="196"/>
        <v>0</v>
      </c>
      <c r="J980" s="289" t="s">
        <v>209</v>
      </c>
      <c r="K980" s="44"/>
      <c r="L980" s="44"/>
      <c r="M980" s="44"/>
      <c r="N980" s="44"/>
      <c r="O980" s="44"/>
      <c r="P980" s="44"/>
      <c r="Q980" s="44"/>
      <c r="R980" s="44"/>
      <c r="S980" s="262">
        <f t="shared" si="197"/>
        <v>0</v>
      </c>
      <c r="T980" s="266" t="str">
        <f t="shared" si="198"/>
        <v>Economico</v>
      </c>
      <c r="U980">
        <f>VLOOKUP(T980,TABLAS!$J$4:$L$9,3,FALSE)</f>
        <v>1320</v>
      </c>
      <c r="V980">
        <f t="shared" si="207"/>
        <v>2026</v>
      </c>
      <c r="W980" t="str">
        <f>INICIO!$C$28</f>
        <v>2026</v>
      </c>
      <c r="X980" s="268">
        <f t="shared" si="199"/>
        <v>0</v>
      </c>
      <c r="Y980" s="269" t="str">
        <f>IF(X980&lt;TABLAS!$P$18,TABLAS!$Q$18,IF(X980&lt;TABLAS!$P$19,TABLAS!$Q$19,IF(X980&lt;TABLAS!$P$20,TABLAS!$Q$20,IF(X980&lt;TABLAS!$P$21,TABLAS!$Q$21,IF(X980&lt;TABLAS!$P$22,TABLAS!$Q$22,IF(X980&lt;TABLAS!$P$23,TABLAS!$Q$23,IF(X980&lt;TABLAS!$P$24,TABLAS!$Q$24,IF(X980&lt;TABLAS!$P$25,TABLAS!$Q$25,IF(X980&lt;TABLAS!$P$26,TABLAS!$Q$26,IF(X980&lt;TABLAS!$P$27,TABLAS!$Q$27,IF(X980&gt;=TABLAS!$O$28,TABLAS!$Q$28)))))))))))</f>
        <v>0 a 5</v>
      </c>
      <c r="Z980" s="262">
        <f>VLOOKUP(Y980,TABLAS!$J$18:$K$28,2,FALSE)</f>
        <v>1</v>
      </c>
      <c r="AA980" s="274" t="s">
        <v>262</v>
      </c>
      <c r="AB980" s="262">
        <f>VLOOKUP(AA980,TABLAS!$K$34:$L$39,2,FALSE)</f>
        <v>1</v>
      </c>
      <c r="AC980" s="262" t="str">
        <f>INICIO!$C$11</f>
        <v>ZONA 6</v>
      </c>
      <c r="AD980" s="263">
        <f>VLOOKUP(AC980,TABLAS!$V$18:$W$28,2,FALSE)</f>
        <v>1.1000000000000001</v>
      </c>
      <c r="AE980" s="44"/>
      <c r="AF980" s="44"/>
      <c r="AG980" s="279">
        <f t="shared" si="200"/>
        <v>0</v>
      </c>
      <c r="AH980" s="255">
        <f>IF($AG980&lt;TABLAS!$O$4,TABLAS!$P$4,IF($AG980&lt;TABLAS!$O$5,TABLAS!$P$5,IF($AG980&lt;TABLAS!$O$6,TABLAS!$P$6,IF($AG980&gt;TABLAS!$N$7,TABLAS!$P$7))))</f>
        <v>1</v>
      </c>
      <c r="AI980" s="255">
        <f>VLOOKUP($AH980,TABLAS!$P$4:$R$7,3,FALSE)</f>
        <v>3.4999999999999996E-3</v>
      </c>
      <c r="AJ980" s="255">
        <f>VLOOKUP($AH$3,TABLAS!$P$4:$R$7,2,FALSE)</f>
        <v>0</v>
      </c>
      <c r="AK980" s="280">
        <f t="shared" si="201"/>
        <v>-3.4999999999999996E-3</v>
      </c>
      <c r="AL980" s="44"/>
      <c r="AM980" s="44"/>
      <c r="AN980" s="281">
        <f t="shared" si="202"/>
        <v>0</v>
      </c>
      <c r="AO980" s="44"/>
      <c r="AP980" s="235">
        <f t="shared" si="203"/>
        <v>0</v>
      </c>
      <c r="AQ980" s="44"/>
      <c r="AR980" s="282">
        <f t="shared" si="204"/>
        <v>0</v>
      </c>
      <c r="AS980" s="283">
        <f t="shared" si="205"/>
        <v>0</v>
      </c>
      <c r="AT980" s="44"/>
      <c r="AU980" s="44"/>
      <c r="AV980" s="44"/>
      <c r="AW980" s="44"/>
      <c r="AX980" s="44"/>
      <c r="AY980" s="44"/>
      <c r="AZ980" s="44"/>
      <c r="BA980" s="44"/>
      <c r="BB980" s="44"/>
      <c r="BC980" s="44"/>
      <c r="BD980" s="44"/>
      <c r="BE980" s="44"/>
      <c r="BF980" s="44"/>
      <c r="BG980" s="44"/>
      <c r="BH980" s="44"/>
    </row>
    <row r="981" spans="1:60" ht="35.1" customHeight="1" thickBot="1" x14ac:dyDescent="0.45">
      <c r="A981" s="41">
        <f t="shared" si="206"/>
        <v>979</v>
      </c>
      <c r="B981" s="42">
        <f>Hoja2!B988</f>
        <v>0</v>
      </c>
      <c r="C981" s="14">
        <f>Hoja2!P988</f>
        <v>0</v>
      </c>
      <c r="D981" s="16">
        <f>Hoja2!C988</f>
        <v>0</v>
      </c>
      <c r="E981" s="15">
        <f>Hoja4!J988</f>
        <v>0</v>
      </c>
      <c r="F981" s="15">
        <f>Hoja4!N988</f>
        <v>0</v>
      </c>
      <c r="G981" s="15"/>
      <c r="H981" s="15">
        <f t="shared" si="195"/>
        <v>0</v>
      </c>
      <c r="I981" s="15">
        <f t="shared" si="196"/>
        <v>0</v>
      </c>
      <c r="J981" s="289" t="s">
        <v>209</v>
      </c>
      <c r="K981" s="44"/>
      <c r="L981" s="44"/>
      <c r="M981" s="44"/>
      <c r="N981" s="44"/>
      <c r="O981" s="44"/>
      <c r="P981" s="44"/>
      <c r="Q981" s="44"/>
      <c r="R981" s="44"/>
      <c r="S981" s="262">
        <f t="shared" si="197"/>
        <v>0</v>
      </c>
      <c r="T981" s="266" t="str">
        <f t="shared" si="198"/>
        <v>Economico</v>
      </c>
      <c r="U981">
        <f>VLOOKUP(T981,TABLAS!$J$4:$L$9,3,FALSE)</f>
        <v>1320</v>
      </c>
      <c r="V981">
        <f t="shared" si="207"/>
        <v>2026</v>
      </c>
      <c r="W981" t="str">
        <f>INICIO!$C$28</f>
        <v>2026</v>
      </c>
      <c r="X981" s="268">
        <f t="shared" si="199"/>
        <v>0</v>
      </c>
      <c r="Y981" s="269" t="str">
        <f>IF(X981&lt;TABLAS!$P$18,TABLAS!$Q$18,IF(X981&lt;TABLAS!$P$19,TABLAS!$Q$19,IF(X981&lt;TABLAS!$P$20,TABLAS!$Q$20,IF(X981&lt;TABLAS!$P$21,TABLAS!$Q$21,IF(X981&lt;TABLAS!$P$22,TABLAS!$Q$22,IF(X981&lt;TABLAS!$P$23,TABLAS!$Q$23,IF(X981&lt;TABLAS!$P$24,TABLAS!$Q$24,IF(X981&lt;TABLAS!$P$25,TABLAS!$Q$25,IF(X981&lt;TABLAS!$P$26,TABLAS!$Q$26,IF(X981&lt;TABLAS!$P$27,TABLAS!$Q$27,IF(X981&gt;=TABLAS!$O$28,TABLAS!$Q$28)))))))))))</f>
        <v>0 a 5</v>
      </c>
      <c r="Z981" s="262">
        <f>VLOOKUP(Y981,TABLAS!$J$18:$K$28,2,FALSE)</f>
        <v>1</v>
      </c>
      <c r="AA981" s="274" t="s">
        <v>262</v>
      </c>
      <c r="AB981" s="262">
        <f>VLOOKUP(AA981,TABLAS!$K$34:$L$39,2,FALSE)</f>
        <v>1</v>
      </c>
      <c r="AC981" s="262" t="str">
        <f>INICIO!$C$11</f>
        <v>ZONA 6</v>
      </c>
      <c r="AD981" s="263">
        <f>VLOOKUP(AC981,TABLAS!$V$18:$W$28,2,FALSE)</f>
        <v>1.1000000000000001</v>
      </c>
      <c r="AE981" s="44"/>
      <c r="AF981" s="44"/>
      <c r="AG981" s="279">
        <f t="shared" si="200"/>
        <v>0</v>
      </c>
      <c r="AH981" s="255">
        <f>IF($AG981&lt;TABLAS!$O$4,TABLAS!$P$4,IF($AG981&lt;TABLAS!$O$5,TABLAS!$P$5,IF($AG981&lt;TABLAS!$O$6,TABLAS!$P$6,IF($AG981&gt;TABLAS!$N$7,TABLAS!$P$7))))</f>
        <v>1</v>
      </c>
      <c r="AI981" s="255">
        <f>VLOOKUP($AH981,TABLAS!$P$4:$R$7,3,FALSE)</f>
        <v>3.4999999999999996E-3</v>
      </c>
      <c r="AJ981" s="255">
        <f>VLOOKUP($AH$3,TABLAS!$P$4:$R$7,2,FALSE)</f>
        <v>0</v>
      </c>
      <c r="AK981" s="280">
        <f t="shared" si="201"/>
        <v>-3.4999999999999996E-3</v>
      </c>
      <c r="AL981" s="44"/>
      <c r="AM981" s="44"/>
      <c r="AN981" s="281">
        <f t="shared" si="202"/>
        <v>0</v>
      </c>
      <c r="AO981" s="44"/>
      <c r="AP981" s="235">
        <f t="shared" si="203"/>
        <v>0</v>
      </c>
      <c r="AQ981" s="44"/>
      <c r="AR981" s="282">
        <f t="shared" si="204"/>
        <v>0</v>
      </c>
      <c r="AS981" s="283">
        <f t="shared" si="205"/>
        <v>0</v>
      </c>
      <c r="AT981" s="44"/>
      <c r="AU981" s="44"/>
      <c r="AV981" s="44"/>
      <c r="AW981" s="44"/>
      <c r="AX981" s="44"/>
      <c r="AY981" s="44"/>
      <c r="AZ981" s="44"/>
      <c r="BA981" s="44"/>
      <c r="BB981" s="44"/>
      <c r="BC981" s="44"/>
      <c r="BD981" s="44"/>
      <c r="BE981" s="44"/>
      <c r="BF981" s="44"/>
      <c r="BG981" s="44"/>
      <c r="BH981" s="44"/>
    </row>
    <row r="982" spans="1:60" ht="35.1" customHeight="1" thickBot="1" x14ac:dyDescent="0.45">
      <c r="A982" s="22">
        <f t="shared" si="206"/>
        <v>980</v>
      </c>
      <c r="B982" s="43">
        <f>Hoja2!B989</f>
        <v>0</v>
      </c>
      <c r="C982" s="38">
        <f>Hoja2!P989</f>
        <v>0</v>
      </c>
      <c r="D982" s="39">
        <f>Hoja2!C989</f>
        <v>0</v>
      </c>
      <c r="E982" s="40">
        <f>Hoja4!J989</f>
        <v>0</v>
      </c>
      <c r="F982" s="40">
        <f>Hoja4!N989</f>
        <v>0</v>
      </c>
      <c r="G982" s="40"/>
      <c r="H982" s="40">
        <f t="shared" si="195"/>
        <v>0</v>
      </c>
      <c r="I982" s="40">
        <f t="shared" si="196"/>
        <v>0</v>
      </c>
      <c r="J982" s="290" t="s">
        <v>209</v>
      </c>
      <c r="K982" s="44"/>
      <c r="L982" s="44"/>
      <c r="M982" s="44"/>
      <c r="N982" s="44"/>
      <c r="O982" s="44"/>
      <c r="P982" s="44"/>
      <c r="Q982" s="44"/>
      <c r="R982" s="44"/>
      <c r="S982" s="262">
        <f t="shared" si="197"/>
        <v>0</v>
      </c>
      <c r="T982" s="266" t="str">
        <f t="shared" si="198"/>
        <v>Economico</v>
      </c>
      <c r="U982">
        <f>VLOOKUP(T982,TABLAS!$J$4:$L$9,3,FALSE)</f>
        <v>1320</v>
      </c>
      <c r="V982">
        <f t="shared" si="207"/>
        <v>2026</v>
      </c>
      <c r="W982" t="str">
        <f>INICIO!$C$28</f>
        <v>2026</v>
      </c>
      <c r="X982" s="268">
        <f t="shared" si="199"/>
        <v>0</v>
      </c>
      <c r="Y982" s="269" t="str">
        <f>IF(X982&lt;TABLAS!$P$18,TABLAS!$Q$18,IF(X982&lt;TABLAS!$P$19,TABLAS!$Q$19,IF(X982&lt;TABLAS!$P$20,TABLAS!$Q$20,IF(X982&lt;TABLAS!$P$21,TABLAS!$Q$21,IF(X982&lt;TABLAS!$P$22,TABLAS!$Q$22,IF(X982&lt;TABLAS!$P$23,TABLAS!$Q$23,IF(X982&lt;TABLAS!$P$24,TABLAS!$Q$24,IF(X982&lt;TABLAS!$P$25,TABLAS!$Q$25,IF(X982&lt;TABLAS!$P$26,TABLAS!$Q$26,IF(X982&lt;TABLAS!$P$27,TABLAS!$Q$27,IF(X982&gt;=TABLAS!$O$28,TABLAS!$Q$28)))))))))))</f>
        <v>0 a 5</v>
      </c>
      <c r="Z982" s="262">
        <f>VLOOKUP(Y982,TABLAS!$J$18:$K$28,2,FALSE)</f>
        <v>1</v>
      </c>
      <c r="AA982" s="274" t="s">
        <v>262</v>
      </c>
      <c r="AB982" s="262">
        <f>VLOOKUP(AA982,TABLAS!$K$34:$L$39,2,FALSE)</f>
        <v>1</v>
      </c>
      <c r="AC982" s="262" t="str">
        <f>INICIO!$C$11</f>
        <v>ZONA 6</v>
      </c>
      <c r="AD982" s="263">
        <f>VLOOKUP(AC982,TABLAS!$V$18:$W$28,2,FALSE)</f>
        <v>1.1000000000000001</v>
      </c>
      <c r="AE982" s="44"/>
      <c r="AF982" s="44"/>
      <c r="AG982" s="279">
        <f t="shared" si="200"/>
        <v>0</v>
      </c>
      <c r="AH982" s="255">
        <f>IF($AG982&lt;TABLAS!$O$4,TABLAS!$P$4,IF($AG982&lt;TABLAS!$O$5,TABLAS!$P$5,IF($AG982&lt;TABLAS!$O$6,TABLAS!$P$6,IF($AG982&gt;TABLAS!$N$7,TABLAS!$P$7))))</f>
        <v>1</v>
      </c>
      <c r="AI982" s="255">
        <f>VLOOKUP($AH982,TABLAS!$P$4:$R$7,3,FALSE)</f>
        <v>3.4999999999999996E-3</v>
      </c>
      <c r="AJ982" s="255">
        <f>VLOOKUP($AH$3,TABLAS!$P$4:$R$7,2,FALSE)</f>
        <v>0</v>
      </c>
      <c r="AK982" s="280">
        <f t="shared" si="201"/>
        <v>-3.4999999999999996E-3</v>
      </c>
      <c r="AL982" s="44"/>
      <c r="AM982" s="44"/>
      <c r="AN982" s="281">
        <f t="shared" si="202"/>
        <v>0</v>
      </c>
      <c r="AO982" s="44"/>
      <c r="AP982" s="235">
        <f t="shared" si="203"/>
        <v>0</v>
      </c>
      <c r="AQ982" s="44"/>
      <c r="AR982" s="282">
        <f t="shared" si="204"/>
        <v>0</v>
      </c>
      <c r="AS982" s="283">
        <f t="shared" si="205"/>
        <v>0</v>
      </c>
      <c r="AT982" s="44"/>
      <c r="AU982" s="44"/>
      <c r="AV982" s="44"/>
      <c r="AW982" s="44"/>
      <c r="AX982" s="44"/>
      <c r="AY982" s="44"/>
      <c r="AZ982" s="44"/>
      <c r="BA982" s="44"/>
      <c r="BB982" s="44"/>
      <c r="BC982" s="44"/>
      <c r="BD982" s="44"/>
      <c r="BE982" s="44"/>
      <c r="BF982" s="44"/>
      <c r="BG982" s="44"/>
      <c r="BH982" s="44"/>
    </row>
    <row r="983" spans="1:60" ht="35.1" customHeight="1" thickBot="1" x14ac:dyDescent="0.45">
      <c r="A983" s="41">
        <f t="shared" si="206"/>
        <v>981</v>
      </c>
      <c r="B983" s="42">
        <f>Hoja2!B990</f>
        <v>0</v>
      </c>
      <c r="C983" s="14">
        <f>Hoja2!P990</f>
        <v>0</v>
      </c>
      <c r="D983" s="16">
        <f>Hoja2!C990</f>
        <v>0</v>
      </c>
      <c r="E983" s="15">
        <f>Hoja4!J990</f>
        <v>0</v>
      </c>
      <c r="F983" s="15">
        <f>Hoja4!N990</f>
        <v>0</v>
      </c>
      <c r="G983" s="15"/>
      <c r="H983" s="15">
        <f t="shared" si="195"/>
        <v>0</v>
      </c>
      <c r="I983" s="15">
        <f t="shared" si="196"/>
        <v>0</v>
      </c>
      <c r="J983" s="289" t="s">
        <v>209</v>
      </c>
      <c r="K983" s="44"/>
      <c r="L983" s="44"/>
      <c r="M983" s="44"/>
      <c r="N983" s="44"/>
      <c r="O983" s="44"/>
      <c r="P983" s="44"/>
      <c r="Q983" s="44"/>
      <c r="R983" s="44"/>
      <c r="S983" s="262">
        <f t="shared" si="197"/>
        <v>0</v>
      </c>
      <c r="T983" s="266" t="str">
        <f t="shared" si="198"/>
        <v>Economico</v>
      </c>
      <c r="U983">
        <f>VLOOKUP(T983,TABLAS!$J$4:$L$9,3,FALSE)</f>
        <v>1320</v>
      </c>
      <c r="V983">
        <f t="shared" si="207"/>
        <v>2026</v>
      </c>
      <c r="W983" t="str">
        <f>INICIO!$C$28</f>
        <v>2026</v>
      </c>
      <c r="X983" s="268">
        <f t="shared" si="199"/>
        <v>0</v>
      </c>
      <c r="Y983" s="269" t="str">
        <f>IF(X983&lt;TABLAS!$P$18,TABLAS!$Q$18,IF(X983&lt;TABLAS!$P$19,TABLAS!$Q$19,IF(X983&lt;TABLAS!$P$20,TABLAS!$Q$20,IF(X983&lt;TABLAS!$P$21,TABLAS!$Q$21,IF(X983&lt;TABLAS!$P$22,TABLAS!$Q$22,IF(X983&lt;TABLAS!$P$23,TABLAS!$Q$23,IF(X983&lt;TABLAS!$P$24,TABLAS!$Q$24,IF(X983&lt;TABLAS!$P$25,TABLAS!$Q$25,IF(X983&lt;TABLAS!$P$26,TABLAS!$Q$26,IF(X983&lt;TABLAS!$P$27,TABLAS!$Q$27,IF(X983&gt;=TABLAS!$O$28,TABLAS!$Q$28)))))))))))</f>
        <v>0 a 5</v>
      </c>
      <c r="Z983" s="262">
        <f>VLOOKUP(Y983,TABLAS!$J$18:$K$28,2,FALSE)</f>
        <v>1</v>
      </c>
      <c r="AA983" s="274" t="s">
        <v>262</v>
      </c>
      <c r="AB983" s="262">
        <f>VLOOKUP(AA983,TABLAS!$K$34:$L$39,2,FALSE)</f>
        <v>1</v>
      </c>
      <c r="AC983" s="262" t="str">
        <f>INICIO!$C$11</f>
        <v>ZONA 6</v>
      </c>
      <c r="AD983" s="263">
        <f>VLOOKUP(AC983,TABLAS!$V$18:$W$28,2,FALSE)</f>
        <v>1.1000000000000001</v>
      </c>
      <c r="AE983" s="44"/>
      <c r="AF983" s="44"/>
      <c r="AG983" s="279">
        <f t="shared" si="200"/>
        <v>0</v>
      </c>
      <c r="AH983" s="255">
        <f>IF($AG983&lt;TABLAS!$O$4,TABLAS!$P$4,IF($AG983&lt;TABLAS!$O$5,TABLAS!$P$5,IF($AG983&lt;TABLAS!$O$6,TABLAS!$P$6,IF($AG983&gt;TABLAS!$N$7,TABLAS!$P$7))))</f>
        <v>1</v>
      </c>
      <c r="AI983" s="255">
        <f>VLOOKUP($AH983,TABLAS!$P$4:$R$7,3,FALSE)</f>
        <v>3.4999999999999996E-3</v>
      </c>
      <c r="AJ983" s="255">
        <f>VLOOKUP($AH$3,TABLAS!$P$4:$R$7,2,FALSE)</f>
        <v>0</v>
      </c>
      <c r="AK983" s="280">
        <f t="shared" si="201"/>
        <v>-3.4999999999999996E-3</v>
      </c>
      <c r="AL983" s="44"/>
      <c r="AM983" s="44"/>
      <c r="AN983" s="281">
        <f t="shared" si="202"/>
        <v>0</v>
      </c>
      <c r="AO983" s="44"/>
      <c r="AP983" s="235">
        <f t="shared" si="203"/>
        <v>0</v>
      </c>
      <c r="AQ983" s="44"/>
      <c r="AR983" s="282">
        <f t="shared" si="204"/>
        <v>0</v>
      </c>
      <c r="AS983" s="283">
        <f t="shared" si="205"/>
        <v>0</v>
      </c>
      <c r="AT983" s="44"/>
      <c r="AU983" s="44"/>
      <c r="AV983" s="44"/>
      <c r="AW983" s="44"/>
      <c r="AX983" s="44"/>
      <c r="AY983" s="44"/>
      <c r="AZ983" s="44"/>
      <c r="BA983" s="44"/>
      <c r="BB983" s="44"/>
      <c r="BC983" s="44"/>
      <c r="BD983" s="44"/>
      <c r="BE983" s="44"/>
      <c r="BF983" s="44"/>
      <c r="BG983" s="44"/>
      <c r="BH983" s="44"/>
    </row>
    <row r="984" spans="1:60" ht="35.1" customHeight="1" thickBot="1" x14ac:dyDescent="0.45">
      <c r="A984" s="41">
        <f t="shared" si="206"/>
        <v>982</v>
      </c>
      <c r="B984" s="42">
        <f>Hoja2!B991</f>
        <v>0</v>
      </c>
      <c r="C984" s="14">
        <f>Hoja2!P991</f>
        <v>0</v>
      </c>
      <c r="D984" s="16">
        <f>Hoja2!C991</f>
        <v>0</v>
      </c>
      <c r="E984" s="15">
        <f>Hoja4!J991</f>
        <v>0</v>
      </c>
      <c r="F984" s="15">
        <f>Hoja4!N991</f>
        <v>0</v>
      </c>
      <c r="G984" s="15"/>
      <c r="H984" s="15">
        <f t="shared" si="195"/>
        <v>0</v>
      </c>
      <c r="I984" s="15">
        <f t="shared" si="196"/>
        <v>0</v>
      </c>
      <c r="J984" s="289" t="s">
        <v>209</v>
      </c>
      <c r="K984" s="44"/>
      <c r="L984" s="44"/>
      <c r="M984" s="44"/>
      <c r="N984" s="44"/>
      <c r="O984" s="44"/>
      <c r="P984" s="44"/>
      <c r="Q984" s="44"/>
      <c r="R984" s="44"/>
      <c r="S984" s="262">
        <f t="shared" si="197"/>
        <v>0</v>
      </c>
      <c r="T984" s="266" t="str">
        <f t="shared" si="198"/>
        <v>Economico</v>
      </c>
      <c r="U984">
        <f>VLOOKUP(T984,TABLAS!$J$4:$L$9,3,FALSE)</f>
        <v>1320</v>
      </c>
      <c r="V984">
        <f t="shared" si="207"/>
        <v>2026</v>
      </c>
      <c r="W984" t="str">
        <f>INICIO!$C$28</f>
        <v>2026</v>
      </c>
      <c r="X984" s="268">
        <f t="shared" si="199"/>
        <v>0</v>
      </c>
      <c r="Y984" s="269" t="str">
        <f>IF(X984&lt;TABLAS!$P$18,TABLAS!$Q$18,IF(X984&lt;TABLAS!$P$19,TABLAS!$Q$19,IF(X984&lt;TABLAS!$P$20,TABLAS!$Q$20,IF(X984&lt;TABLAS!$P$21,TABLAS!$Q$21,IF(X984&lt;TABLAS!$P$22,TABLAS!$Q$22,IF(X984&lt;TABLAS!$P$23,TABLAS!$Q$23,IF(X984&lt;TABLAS!$P$24,TABLAS!$Q$24,IF(X984&lt;TABLAS!$P$25,TABLAS!$Q$25,IF(X984&lt;TABLAS!$P$26,TABLAS!$Q$26,IF(X984&lt;TABLAS!$P$27,TABLAS!$Q$27,IF(X984&gt;=TABLAS!$O$28,TABLAS!$Q$28)))))))))))</f>
        <v>0 a 5</v>
      </c>
      <c r="Z984" s="262">
        <f>VLOOKUP(Y984,TABLAS!$J$18:$K$28,2,FALSE)</f>
        <v>1</v>
      </c>
      <c r="AA984" s="274" t="s">
        <v>262</v>
      </c>
      <c r="AB984" s="262">
        <f>VLOOKUP(AA984,TABLAS!$K$34:$L$39,2,FALSE)</f>
        <v>1</v>
      </c>
      <c r="AC984" s="262" t="str">
        <f>INICIO!$C$11</f>
        <v>ZONA 6</v>
      </c>
      <c r="AD984" s="263">
        <f>VLOOKUP(AC984,TABLAS!$V$18:$W$28,2,FALSE)</f>
        <v>1.1000000000000001</v>
      </c>
      <c r="AE984" s="44"/>
      <c r="AF984" s="44"/>
      <c r="AG984" s="279">
        <f t="shared" si="200"/>
        <v>0</v>
      </c>
      <c r="AH984" s="255">
        <f>IF($AG984&lt;TABLAS!$O$4,TABLAS!$P$4,IF($AG984&lt;TABLAS!$O$5,TABLAS!$P$5,IF($AG984&lt;TABLAS!$O$6,TABLAS!$P$6,IF($AG984&gt;TABLAS!$N$7,TABLAS!$P$7))))</f>
        <v>1</v>
      </c>
      <c r="AI984" s="255">
        <f>VLOOKUP($AH984,TABLAS!$P$4:$R$7,3,FALSE)</f>
        <v>3.4999999999999996E-3</v>
      </c>
      <c r="AJ984" s="255">
        <f>VLOOKUP($AH$3,TABLAS!$P$4:$R$7,2,FALSE)</f>
        <v>0</v>
      </c>
      <c r="AK984" s="280">
        <f t="shared" si="201"/>
        <v>-3.4999999999999996E-3</v>
      </c>
      <c r="AL984" s="44"/>
      <c r="AM984" s="44"/>
      <c r="AN984" s="281">
        <f t="shared" si="202"/>
        <v>0</v>
      </c>
      <c r="AO984" s="44"/>
      <c r="AP984" s="235">
        <f t="shared" si="203"/>
        <v>0</v>
      </c>
      <c r="AQ984" s="44"/>
      <c r="AR984" s="282">
        <f t="shared" si="204"/>
        <v>0</v>
      </c>
      <c r="AS984" s="283">
        <f t="shared" si="205"/>
        <v>0</v>
      </c>
      <c r="AT984" s="44"/>
      <c r="AU984" s="44"/>
      <c r="AV984" s="44"/>
      <c r="AW984" s="44"/>
      <c r="AX984" s="44"/>
      <c r="AY984" s="44"/>
      <c r="AZ984" s="44"/>
      <c r="BA984" s="44"/>
      <c r="BB984" s="44"/>
      <c r="BC984" s="44"/>
      <c r="BD984" s="44"/>
      <c r="BE984" s="44"/>
      <c r="BF984" s="44"/>
      <c r="BG984" s="44"/>
      <c r="BH984" s="44"/>
    </row>
    <row r="985" spans="1:60" ht="35.1" customHeight="1" thickBot="1" x14ac:dyDescent="0.45">
      <c r="A985" s="41">
        <f t="shared" si="206"/>
        <v>983</v>
      </c>
      <c r="B985" s="42">
        <f>Hoja2!B992</f>
        <v>0</v>
      </c>
      <c r="C985" s="14">
        <f>Hoja2!P992</f>
        <v>0</v>
      </c>
      <c r="D985" s="16">
        <f>Hoja2!C992</f>
        <v>0</v>
      </c>
      <c r="E985" s="15">
        <f>Hoja4!J992</f>
        <v>0</v>
      </c>
      <c r="F985" s="15">
        <f>Hoja4!N992</f>
        <v>0</v>
      </c>
      <c r="G985" s="15"/>
      <c r="H985" s="15">
        <f t="shared" si="195"/>
        <v>0</v>
      </c>
      <c r="I985" s="15">
        <f t="shared" si="196"/>
        <v>0</v>
      </c>
      <c r="J985" s="289" t="s">
        <v>209</v>
      </c>
      <c r="K985" s="44"/>
      <c r="L985" s="44"/>
      <c r="M985" s="44"/>
      <c r="N985" s="44"/>
      <c r="O985" s="44"/>
      <c r="P985" s="44"/>
      <c r="Q985" s="44"/>
      <c r="R985" s="44"/>
      <c r="S985" s="262">
        <f t="shared" si="197"/>
        <v>0</v>
      </c>
      <c r="T985" s="266" t="str">
        <f t="shared" si="198"/>
        <v>Economico</v>
      </c>
      <c r="U985">
        <f>VLOOKUP(T985,TABLAS!$J$4:$L$9,3,FALSE)</f>
        <v>1320</v>
      </c>
      <c r="V985">
        <f t="shared" si="207"/>
        <v>2026</v>
      </c>
      <c r="W985" t="str">
        <f>INICIO!$C$28</f>
        <v>2026</v>
      </c>
      <c r="X985" s="268">
        <f t="shared" si="199"/>
        <v>0</v>
      </c>
      <c r="Y985" s="269" t="str">
        <f>IF(X985&lt;TABLAS!$P$18,TABLAS!$Q$18,IF(X985&lt;TABLAS!$P$19,TABLAS!$Q$19,IF(X985&lt;TABLAS!$P$20,TABLAS!$Q$20,IF(X985&lt;TABLAS!$P$21,TABLAS!$Q$21,IF(X985&lt;TABLAS!$P$22,TABLAS!$Q$22,IF(X985&lt;TABLAS!$P$23,TABLAS!$Q$23,IF(X985&lt;TABLAS!$P$24,TABLAS!$Q$24,IF(X985&lt;TABLAS!$P$25,TABLAS!$Q$25,IF(X985&lt;TABLAS!$P$26,TABLAS!$Q$26,IF(X985&lt;TABLAS!$P$27,TABLAS!$Q$27,IF(X985&gt;=TABLAS!$O$28,TABLAS!$Q$28)))))))))))</f>
        <v>0 a 5</v>
      </c>
      <c r="Z985" s="262">
        <f>VLOOKUP(Y985,TABLAS!$J$18:$K$28,2,FALSE)</f>
        <v>1</v>
      </c>
      <c r="AA985" s="274" t="s">
        <v>262</v>
      </c>
      <c r="AB985" s="262">
        <f>VLOOKUP(AA985,TABLAS!$K$34:$L$39,2,FALSE)</f>
        <v>1</v>
      </c>
      <c r="AC985" s="262" t="str">
        <f>INICIO!$C$11</f>
        <v>ZONA 6</v>
      </c>
      <c r="AD985" s="263">
        <f>VLOOKUP(AC985,TABLAS!$V$18:$W$28,2,FALSE)</f>
        <v>1.1000000000000001</v>
      </c>
      <c r="AE985" s="44"/>
      <c r="AF985" s="44"/>
      <c r="AG985" s="279">
        <f t="shared" si="200"/>
        <v>0</v>
      </c>
      <c r="AH985" s="255">
        <f>IF($AG985&lt;TABLAS!$O$4,TABLAS!$P$4,IF($AG985&lt;TABLAS!$O$5,TABLAS!$P$5,IF($AG985&lt;TABLAS!$O$6,TABLAS!$P$6,IF($AG985&gt;TABLAS!$N$7,TABLAS!$P$7))))</f>
        <v>1</v>
      </c>
      <c r="AI985" s="255">
        <f>VLOOKUP($AH985,TABLAS!$P$4:$R$7,3,FALSE)</f>
        <v>3.4999999999999996E-3</v>
      </c>
      <c r="AJ985" s="255">
        <f>VLOOKUP($AH$3,TABLAS!$P$4:$R$7,2,FALSE)</f>
        <v>0</v>
      </c>
      <c r="AK985" s="280">
        <f t="shared" si="201"/>
        <v>-3.4999999999999996E-3</v>
      </c>
      <c r="AL985" s="44"/>
      <c r="AM985" s="44"/>
      <c r="AN985" s="281">
        <f t="shared" si="202"/>
        <v>0</v>
      </c>
      <c r="AO985" s="44"/>
      <c r="AP985" s="235">
        <f t="shared" si="203"/>
        <v>0</v>
      </c>
      <c r="AQ985" s="44"/>
      <c r="AR985" s="282">
        <f t="shared" si="204"/>
        <v>0</v>
      </c>
      <c r="AS985" s="283">
        <f t="shared" si="205"/>
        <v>0</v>
      </c>
      <c r="AT985" s="44"/>
      <c r="AU985" s="44"/>
      <c r="AV985" s="44"/>
      <c r="AW985" s="44"/>
      <c r="AX985" s="44"/>
      <c r="AY985" s="44"/>
      <c r="AZ985" s="44"/>
      <c r="BA985" s="44"/>
      <c r="BB985" s="44"/>
      <c r="BC985" s="44"/>
      <c r="BD985" s="44"/>
      <c r="BE985" s="44"/>
      <c r="BF985" s="44"/>
      <c r="BG985" s="44"/>
      <c r="BH985" s="44"/>
    </row>
    <row r="986" spans="1:60" ht="35.1" customHeight="1" thickBot="1" x14ac:dyDescent="0.45">
      <c r="A986" s="41">
        <f t="shared" si="206"/>
        <v>984</v>
      </c>
      <c r="B986" s="42">
        <f>Hoja2!B993</f>
        <v>0</v>
      </c>
      <c r="C986" s="14">
        <f>Hoja2!P993</f>
        <v>0</v>
      </c>
      <c r="D986" s="16">
        <f>Hoja2!C993</f>
        <v>0</v>
      </c>
      <c r="E986" s="15">
        <f>Hoja4!J993</f>
        <v>0</v>
      </c>
      <c r="F986" s="15">
        <f>Hoja4!N993</f>
        <v>0</v>
      </c>
      <c r="G986" s="15"/>
      <c r="H986" s="15">
        <f t="shared" si="195"/>
        <v>0</v>
      </c>
      <c r="I986" s="15">
        <f t="shared" si="196"/>
        <v>0</v>
      </c>
      <c r="J986" s="289" t="s">
        <v>209</v>
      </c>
      <c r="K986" s="44"/>
      <c r="L986" s="44"/>
      <c r="M986" s="44"/>
      <c r="N986" s="44"/>
      <c r="O986" s="44"/>
      <c r="P986" s="44"/>
      <c r="Q986" s="44"/>
      <c r="R986" s="44"/>
      <c r="S986" s="262">
        <f t="shared" si="197"/>
        <v>0</v>
      </c>
      <c r="T986" s="266" t="str">
        <f t="shared" si="198"/>
        <v>Economico</v>
      </c>
      <c r="U986">
        <f>VLOOKUP(T986,TABLAS!$J$4:$L$9,3,FALSE)</f>
        <v>1320</v>
      </c>
      <c r="V986">
        <f t="shared" si="207"/>
        <v>2026</v>
      </c>
      <c r="W986" t="str">
        <f>INICIO!$C$28</f>
        <v>2026</v>
      </c>
      <c r="X986" s="268">
        <f t="shared" si="199"/>
        <v>0</v>
      </c>
      <c r="Y986" s="269" t="str">
        <f>IF(X986&lt;TABLAS!$P$18,TABLAS!$Q$18,IF(X986&lt;TABLAS!$P$19,TABLAS!$Q$19,IF(X986&lt;TABLAS!$P$20,TABLAS!$Q$20,IF(X986&lt;TABLAS!$P$21,TABLAS!$Q$21,IF(X986&lt;TABLAS!$P$22,TABLAS!$Q$22,IF(X986&lt;TABLAS!$P$23,TABLAS!$Q$23,IF(X986&lt;TABLAS!$P$24,TABLAS!$Q$24,IF(X986&lt;TABLAS!$P$25,TABLAS!$Q$25,IF(X986&lt;TABLAS!$P$26,TABLAS!$Q$26,IF(X986&lt;TABLAS!$P$27,TABLAS!$Q$27,IF(X986&gt;=TABLAS!$O$28,TABLAS!$Q$28)))))))))))</f>
        <v>0 a 5</v>
      </c>
      <c r="Z986" s="262">
        <f>VLOOKUP(Y986,TABLAS!$J$18:$K$28,2,FALSE)</f>
        <v>1</v>
      </c>
      <c r="AA986" s="274" t="s">
        <v>262</v>
      </c>
      <c r="AB986" s="262">
        <f>VLOOKUP(AA986,TABLAS!$K$34:$L$39,2,FALSE)</f>
        <v>1</v>
      </c>
      <c r="AC986" s="262" t="str">
        <f>INICIO!$C$11</f>
        <v>ZONA 6</v>
      </c>
      <c r="AD986" s="263">
        <f>VLOOKUP(AC986,TABLAS!$V$18:$W$28,2,FALSE)</f>
        <v>1.1000000000000001</v>
      </c>
      <c r="AE986" s="44"/>
      <c r="AF986" s="44"/>
      <c r="AG986" s="279">
        <f t="shared" si="200"/>
        <v>0</v>
      </c>
      <c r="AH986" s="255">
        <f>IF($AG986&lt;TABLAS!$O$4,TABLAS!$P$4,IF($AG986&lt;TABLAS!$O$5,TABLAS!$P$5,IF($AG986&lt;TABLAS!$O$6,TABLAS!$P$6,IF($AG986&gt;TABLAS!$N$7,TABLAS!$P$7))))</f>
        <v>1</v>
      </c>
      <c r="AI986" s="255">
        <f>VLOOKUP($AH986,TABLAS!$P$4:$R$7,3,FALSE)</f>
        <v>3.4999999999999996E-3</v>
      </c>
      <c r="AJ986" s="255">
        <f>VLOOKUP($AH$3,TABLAS!$P$4:$R$7,2,FALSE)</f>
        <v>0</v>
      </c>
      <c r="AK986" s="280">
        <f t="shared" si="201"/>
        <v>-3.4999999999999996E-3</v>
      </c>
      <c r="AL986" s="44"/>
      <c r="AM986" s="44"/>
      <c r="AN986" s="281">
        <f t="shared" si="202"/>
        <v>0</v>
      </c>
      <c r="AO986" s="44"/>
      <c r="AP986" s="235">
        <f t="shared" si="203"/>
        <v>0</v>
      </c>
      <c r="AQ986" s="44"/>
      <c r="AR986" s="282">
        <f t="shared" si="204"/>
        <v>0</v>
      </c>
      <c r="AS986" s="283">
        <f t="shared" si="205"/>
        <v>0</v>
      </c>
      <c r="AT986" s="44"/>
      <c r="AU986" s="44"/>
      <c r="AV986" s="44"/>
      <c r="AW986" s="44"/>
      <c r="AX986" s="44"/>
      <c r="AY986" s="44"/>
      <c r="AZ986" s="44"/>
      <c r="BA986" s="44"/>
      <c r="BB986" s="44"/>
      <c r="BC986" s="44"/>
      <c r="BD986" s="44"/>
      <c r="BE986" s="44"/>
      <c r="BF986" s="44"/>
      <c r="BG986" s="44"/>
      <c r="BH986" s="44"/>
    </row>
    <row r="987" spans="1:60" ht="35.1" customHeight="1" thickBot="1" x14ac:dyDescent="0.45">
      <c r="A987" s="22">
        <f t="shared" si="206"/>
        <v>985</v>
      </c>
      <c r="B987" s="43">
        <f>Hoja2!B994</f>
        <v>0</v>
      </c>
      <c r="C987" s="38">
        <f>Hoja2!P994</f>
        <v>0</v>
      </c>
      <c r="D987" s="39">
        <f>Hoja2!C994</f>
        <v>0</v>
      </c>
      <c r="E987" s="40">
        <f>Hoja4!J994</f>
        <v>0</v>
      </c>
      <c r="F987" s="40">
        <f>Hoja4!N994</f>
        <v>0</v>
      </c>
      <c r="G987" s="40"/>
      <c r="H987" s="40">
        <f t="shared" si="195"/>
        <v>0</v>
      </c>
      <c r="I987" s="40">
        <f t="shared" si="196"/>
        <v>0</v>
      </c>
      <c r="J987" s="290" t="s">
        <v>209</v>
      </c>
      <c r="K987" s="44"/>
      <c r="L987" s="44"/>
      <c r="M987" s="44"/>
      <c r="N987" s="44"/>
      <c r="O987" s="44"/>
      <c r="P987" s="44"/>
      <c r="Q987" s="44"/>
      <c r="R987" s="44"/>
      <c r="S987" s="262">
        <f t="shared" si="197"/>
        <v>0</v>
      </c>
      <c r="T987" s="266" t="str">
        <f t="shared" si="198"/>
        <v>Economico</v>
      </c>
      <c r="U987">
        <f>VLOOKUP(T987,TABLAS!$J$4:$L$9,3,FALSE)</f>
        <v>1320</v>
      </c>
      <c r="V987">
        <f t="shared" si="207"/>
        <v>2026</v>
      </c>
      <c r="W987" t="str">
        <f>INICIO!$C$28</f>
        <v>2026</v>
      </c>
      <c r="X987" s="268">
        <f t="shared" si="199"/>
        <v>0</v>
      </c>
      <c r="Y987" s="269" t="str">
        <f>IF(X987&lt;TABLAS!$P$18,TABLAS!$Q$18,IF(X987&lt;TABLAS!$P$19,TABLAS!$Q$19,IF(X987&lt;TABLAS!$P$20,TABLAS!$Q$20,IF(X987&lt;TABLAS!$P$21,TABLAS!$Q$21,IF(X987&lt;TABLAS!$P$22,TABLAS!$Q$22,IF(X987&lt;TABLAS!$P$23,TABLAS!$Q$23,IF(X987&lt;TABLAS!$P$24,TABLAS!$Q$24,IF(X987&lt;TABLAS!$P$25,TABLAS!$Q$25,IF(X987&lt;TABLAS!$P$26,TABLAS!$Q$26,IF(X987&lt;TABLAS!$P$27,TABLAS!$Q$27,IF(X987&gt;=TABLAS!$O$28,TABLAS!$Q$28)))))))))))</f>
        <v>0 a 5</v>
      </c>
      <c r="Z987" s="262">
        <f>VLOOKUP(Y987,TABLAS!$J$18:$K$28,2,FALSE)</f>
        <v>1</v>
      </c>
      <c r="AA987" s="274" t="s">
        <v>262</v>
      </c>
      <c r="AB987" s="262">
        <f>VLOOKUP(AA987,TABLAS!$K$34:$L$39,2,FALSE)</f>
        <v>1</v>
      </c>
      <c r="AC987" s="262" t="str">
        <f>INICIO!$C$11</f>
        <v>ZONA 6</v>
      </c>
      <c r="AD987" s="263">
        <f>VLOOKUP(AC987,TABLAS!$V$18:$W$28,2,FALSE)</f>
        <v>1.1000000000000001</v>
      </c>
      <c r="AE987" s="44"/>
      <c r="AF987" s="44"/>
      <c r="AG987" s="279">
        <f t="shared" si="200"/>
        <v>0</v>
      </c>
      <c r="AH987" s="255">
        <f>IF($AG987&lt;TABLAS!$O$4,TABLAS!$P$4,IF($AG987&lt;TABLAS!$O$5,TABLAS!$P$5,IF($AG987&lt;TABLAS!$O$6,TABLAS!$P$6,IF($AG987&gt;TABLAS!$N$7,TABLAS!$P$7))))</f>
        <v>1</v>
      </c>
      <c r="AI987" s="255">
        <f>VLOOKUP($AH987,TABLAS!$P$4:$R$7,3,FALSE)</f>
        <v>3.4999999999999996E-3</v>
      </c>
      <c r="AJ987" s="255">
        <f>VLOOKUP($AH$3,TABLAS!$P$4:$R$7,2,FALSE)</f>
        <v>0</v>
      </c>
      <c r="AK987" s="280">
        <f t="shared" si="201"/>
        <v>-3.4999999999999996E-3</v>
      </c>
      <c r="AL987" s="44"/>
      <c r="AM987" s="44"/>
      <c r="AN987" s="281">
        <f t="shared" si="202"/>
        <v>0</v>
      </c>
      <c r="AO987" s="44"/>
      <c r="AP987" s="235">
        <f t="shared" si="203"/>
        <v>0</v>
      </c>
      <c r="AQ987" s="44"/>
      <c r="AR987" s="282">
        <f t="shared" si="204"/>
        <v>0</v>
      </c>
      <c r="AS987" s="283">
        <f t="shared" si="205"/>
        <v>0</v>
      </c>
      <c r="AT987" s="44"/>
      <c r="AU987" s="44"/>
      <c r="AV987" s="44"/>
      <c r="AW987" s="44"/>
      <c r="AX987" s="44"/>
      <c r="AY987" s="44"/>
      <c r="AZ987" s="44"/>
      <c r="BA987" s="44"/>
      <c r="BB987" s="44"/>
      <c r="BC987" s="44"/>
      <c r="BD987" s="44"/>
      <c r="BE987" s="44"/>
      <c r="BF987" s="44"/>
      <c r="BG987" s="44"/>
      <c r="BH987" s="44"/>
    </row>
    <row r="988" spans="1:60" ht="35.1" customHeight="1" thickBot="1" x14ac:dyDescent="0.45">
      <c r="A988" s="41">
        <f t="shared" si="206"/>
        <v>986</v>
      </c>
      <c r="B988" s="42">
        <f>Hoja2!B995</f>
        <v>0</v>
      </c>
      <c r="C988" s="14">
        <f>Hoja2!P995</f>
        <v>0</v>
      </c>
      <c r="D988" s="16">
        <f>Hoja2!C995</f>
        <v>0</v>
      </c>
      <c r="E988" s="15">
        <f>Hoja4!J995</f>
        <v>0</v>
      </c>
      <c r="F988" s="15">
        <f>Hoja4!N995</f>
        <v>0</v>
      </c>
      <c r="G988" s="15"/>
      <c r="H988" s="15">
        <f t="shared" si="195"/>
        <v>0</v>
      </c>
      <c r="I988" s="15">
        <f t="shared" si="196"/>
        <v>0</v>
      </c>
      <c r="J988" s="289" t="s">
        <v>209</v>
      </c>
      <c r="K988" s="44"/>
      <c r="L988" s="44"/>
      <c r="M988" s="44"/>
      <c r="N988" s="44"/>
      <c r="O988" s="44"/>
      <c r="P988" s="44"/>
      <c r="Q988" s="44"/>
      <c r="R988" s="44"/>
      <c r="S988" s="262">
        <f t="shared" si="197"/>
        <v>0</v>
      </c>
      <c r="T988" s="266" t="str">
        <f t="shared" si="198"/>
        <v>Economico</v>
      </c>
      <c r="U988">
        <f>VLOOKUP(T988,TABLAS!$J$4:$L$9,3,FALSE)</f>
        <v>1320</v>
      </c>
      <c r="V988">
        <f t="shared" si="207"/>
        <v>2026</v>
      </c>
      <c r="W988" t="str">
        <f>INICIO!$C$28</f>
        <v>2026</v>
      </c>
      <c r="X988" s="268">
        <f t="shared" si="199"/>
        <v>0</v>
      </c>
      <c r="Y988" s="269" t="str">
        <f>IF(X988&lt;TABLAS!$P$18,TABLAS!$Q$18,IF(X988&lt;TABLAS!$P$19,TABLAS!$Q$19,IF(X988&lt;TABLAS!$P$20,TABLAS!$Q$20,IF(X988&lt;TABLAS!$P$21,TABLAS!$Q$21,IF(X988&lt;TABLAS!$P$22,TABLAS!$Q$22,IF(X988&lt;TABLAS!$P$23,TABLAS!$Q$23,IF(X988&lt;TABLAS!$P$24,TABLAS!$Q$24,IF(X988&lt;TABLAS!$P$25,TABLAS!$Q$25,IF(X988&lt;TABLAS!$P$26,TABLAS!$Q$26,IF(X988&lt;TABLAS!$P$27,TABLAS!$Q$27,IF(X988&gt;=TABLAS!$O$28,TABLAS!$Q$28)))))))))))</f>
        <v>0 a 5</v>
      </c>
      <c r="Z988" s="262">
        <f>VLOOKUP(Y988,TABLAS!$J$18:$K$28,2,FALSE)</f>
        <v>1</v>
      </c>
      <c r="AA988" s="274" t="s">
        <v>262</v>
      </c>
      <c r="AB988" s="262">
        <f>VLOOKUP(AA988,TABLAS!$K$34:$L$39,2,FALSE)</f>
        <v>1</v>
      </c>
      <c r="AC988" s="262" t="str">
        <f>INICIO!$C$11</f>
        <v>ZONA 6</v>
      </c>
      <c r="AD988" s="263">
        <f>VLOOKUP(AC988,TABLAS!$V$18:$W$28,2,FALSE)</f>
        <v>1.1000000000000001</v>
      </c>
      <c r="AE988" s="44"/>
      <c r="AF988" s="44"/>
      <c r="AG988" s="279">
        <f t="shared" si="200"/>
        <v>0</v>
      </c>
      <c r="AH988" s="255">
        <f>IF($AG988&lt;TABLAS!$O$4,TABLAS!$P$4,IF($AG988&lt;TABLAS!$O$5,TABLAS!$P$5,IF($AG988&lt;TABLAS!$O$6,TABLAS!$P$6,IF($AG988&gt;TABLAS!$N$7,TABLAS!$P$7))))</f>
        <v>1</v>
      </c>
      <c r="AI988" s="255">
        <f>VLOOKUP($AH988,TABLAS!$P$4:$R$7,3,FALSE)</f>
        <v>3.4999999999999996E-3</v>
      </c>
      <c r="AJ988" s="255">
        <f>VLOOKUP($AH$3,TABLAS!$P$4:$R$7,2,FALSE)</f>
        <v>0</v>
      </c>
      <c r="AK988" s="280">
        <f t="shared" si="201"/>
        <v>-3.4999999999999996E-3</v>
      </c>
      <c r="AL988" s="44"/>
      <c r="AM988" s="44"/>
      <c r="AN988" s="281">
        <f t="shared" si="202"/>
        <v>0</v>
      </c>
      <c r="AO988" s="44"/>
      <c r="AP988" s="235">
        <f t="shared" si="203"/>
        <v>0</v>
      </c>
      <c r="AQ988" s="44"/>
      <c r="AR988" s="282">
        <f t="shared" si="204"/>
        <v>0</v>
      </c>
      <c r="AS988" s="283">
        <f t="shared" si="205"/>
        <v>0</v>
      </c>
      <c r="AT988" s="44"/>
      <c r="AU988" s="44"/>
      <c r="AV988" s="44"/>
      <c r="AW988" s="44"/>
      <c r="AX988" s="44"/>
      <c r="AY988" s="44"/>
      <c r="AZ988" s="44"/>
      <c r="BA988" s="44"/>
      <c r="BB988" s="44"/>
      <c r="BC988" s="44"/>
      <c r="BD988" s="44"/>
      <c r="BE988" s="44"/>
      <c r="BF988" s="44"/>
      <c r="BG988" s="44"/>
      <c r="BH988" s="44"/>
    </row>
    <row r="989" spans="1:60" ht="35.1" customHeight="1" thickBot="1" x14ac:dyDescent="0.45">
      <c r="A989" s="41">
        <f t="shared" si="206"/>
        <v>987</v>
      </c>
      <c r="B989" s="42">
        <f>Hoja2!B996</f>
        <v>0</v>
      </c>
      <c r="C989" s="14">
        <f>Hoja2!P996</f>
        <v>0</v>
      </c>
      <c r="D989" s="16">
        <f>Hoja2!C996</f>
        <v>0</v>
      </c>
      <c r="E989" s="15">
        <f>Hoja4!J996</f>
        <v>0</v>
      </c>
      <c r="F989" s="15">
        <f>Hoja4!N996</f>
        <v>0</v>
      </c>
      <c r="G989" s="15"/>
      <c r="H989" s="15">
        <f t="shared" si="195"/>
        <v>0</v>
      </c>
      <c r="I989" s="15">
        <f t="shared" si="196"/>
        <v>0</v>
      </c>
      <c r="J989" s="289" t="s">
        <v>209</v>
      </c>
      <c r="K989" s="44"/>
      <c r="L989" s="44"/>
      <c r="M989" s="44"/>
      <c r="N989" s="44"/>
      <c r="O989" s="44"/>
      <c r="P989" s="44"/>
      <c r="Q989" s="44"/>
      <c r="R989" s="44"/>
      <c r="S989" s="262">
        <f t="shared" si="197"/>
        <v>0</v>
      </c>
      <c r="T989" s="266" t="str">
        <f t="shared" si="198"/>
        <v>Economico</v>
      </c>
      <c r="U989">
        <f>VLOOKUP(T989,TABLAS!$J$4:$L$9,3,FALSE)</f>
        <v>1320</v>
      </c>
      <c r="V989">
        <f t="shared" si="207"/>
        <v>2026</v>
      </c>
      <c r="W989" t="str">
        <f>INICIO!$C$28</f>
        <v>2026</v>
      </c>
      <c r="X989" s="268">
        <f t="shared" si="199"/>
        <v>0</v>
      </c>
      <c r="Y989" s="269" t="str">
        <f>IF(X989&lt;TABLAS!$P$18,TABLAS!$Q$18,IF(X989&lt;TABLAS!$P$19,TABLAS!$Q$19,IF(X989&lt;TABLAS!$P$20,TABLAS!$Q$20,IF(X989&lt;TABLAS!$P$21,TABLAS!$Q$21,IF(X989&lt;TABLAS!$P$22,TABLAS!$Q$22,IF(X989&lt;TABLAS!$P$23,TABLAS!$Q$23,IF(X989&lt;TABLAS!$P$24,TABLAS!$Q$24,IF(X989&lt;TABLAS!$P$25,TABLAS!$Q$25,IF(X989&lt;TABLAS!$P$26,TABLAS!$Q$26,IF(X989&lt;TABLAS!$P$27,TABLAS!$Q$27,IF(X989&gt;=TABLAS!$O$28,TABLAS!$Q$28)))))))))))</f>
        <v>0 a 5</v>
      </c>
      <c r="Z989" s="262">
        <f>VLOOKUP(Y989,TABLAS!$J$18:$K$28,2,FALSE)</f>
        <v>1</v>
      </c>
      <c r="AA989" s="274" t="s">
        <v>262</v>
      </c>
      <c r="AB989" s="262">
        <f>VLOOKUP(AA989,TABLAS!$K$34:$L$39,2,FALSE)</f>
        <v>1</v>
      </c>
      <c r="AC989" s="262" t="str">
        <f>INICIO!$C$11</f>
        <v>ZONA 6</v>
      </c>
      <c r="AD989" s="263">
        <f>VLOOKUP(AC989,TABLAS!$V$18:$W$28,2,FALSE)</f>
        <v>1.1000000000000001</v>
      </c>
      <c r="AE989" s="44"/>
      <c r="AF989" s="44"/>
      <c r="AG989" s="279">
        <f t="shared" si="200"/>
        <v>0</v>
      </c>
      <c r="AH989" s="255">
        <f>IF($AG989&lt;TABLAS!$O$4,TABLAS!$P$4,IF($AG989&lt;TABLAS!$O$5,TABLAS!$P$5,IF($AG989&lt;TABLAS!$O$6,TABLAS!$P$6,IF($AG989&gt;TABLAS!$N$7,TABLAS!$P$7))))</f>
        <v>1</v>
      </c>
      <c r="AI989" s="255">
        <f>VLOOKUP($AH989,TABLAS!$P$4:$R$7,3,FALSE)</f>
        <v>3.4999999999999996E-3</v>
      </c>
      <c r="AJ989" s="255">
        <f>VLOOKUP($AH$3,TABLAS!$P$4:$R$7,2,FALSE)</f>
        <v>0</v>
      </c>
      <c r="AK989" s="280">
        <f t="shared" si="201"/>
        <v>-3.4999999999999996E-3</v>
      </c>
      <c r="AL989" s="44"/>
      <c r="AM989" s="44"/>
      <c r="AN989" s="281">
        <f t="shared" si="202"/>
        <v>0</v>
      </c>
      <c r="AO989" s="44"/>
      <c r="AP989" s="235">
        <f t="shared" si="203"/>
        <v>0</v>
      </c>
      <c r="AQ989" s="44"/>
      <c r="AR989" s="282">
        <f t="shared" si="204"/>
        <v>0</v>
      </c>
      <c r="AS989" s="283">
        <f t="shared" si="205"/>
        <v>0</v>
      </c>
      <c r="AT989" s="44"/>
      <c r="AU989" s="44"/>
      <c r="AV989" s="44"/>
      <c r="AW989" s="44"/>
      <c r="AX989" s="44"/>
      <c r="AY989" s="44"/>
      <c r="AZ989" s="44"/>
      <c r="BA989" s="44"/>
      <c r="BB989" s="44"/>
      <c r="BC989" s="44"/>
      <c r="BD989" s="44"/>
      <c r="BE989" s="44"/>
      <c r="BF989" s="44"/>
      <c r="BG989" s="44"/>
      <c r="BH989" s="44"/>
    </row>
    <row r="990" spans="1:60" ht="35.1" customHeight="1" thickBot="1" x14ac:dyDescent="0.45">
      <c r="A990" s="41">
        <f t="shared" si="206"/>
        <v>988</v>
      </c>
      <c r="B990" s="42">
        <f>Hoja2!B997</f>
        <v>0</v>
      </c>
      <c r="C990" s="14">
        <f>Hoja2!P997</f>
        <v>0</v>
      </c>
      <c r="D990" s="16">
        <f>Hoja2!C997</f>
        <v>0</v>
      </c>
      <c r="E990" s="15">
        <f>Hoja4!J997</f>
        <v>0</v>
      </c>
      <c r="F990" s="15">
        <f>Hoja4!N997</f>
        <v>0</v>
      </c>
      <c r="G990" s="15"/>
      <c r="H990" s="15">
        <f t="shared" si="195"/>
        <v>0</v>
      </c>
      <c r="I990" s="15">
        <f t="shared" si="196"/>
        <v>0</v>
      </c>
      <c r="J990" s="289" t="s">
        <v>209</v>
      </c>
      <c r="K990" s="44"/>
      <c r="L990" s="44"/>
      <c r="M990" s="44"/>
      <c r="N990" s="44"/>
      <c r="O990" s="44"/>
      <c r="P990" s="44"/>
      <c r="Q990" s="44"/>
      <c r="R990" s="44"/>
      <c r="S990" s="262">
        <f t="shared" si="197"/>
        <v>0</v>
      </c>
      <c r="T990" s="266" t="str">
        <f t="shared" si="198"/>
        <v>Economico</v>
      </c>
      <c r="U990">
        <f>VLOOKUP(T990,TABLAS!$J$4:$L$9,3,FALSE)</f>
        <v>1320</v>
      </c>
      <c r="V990">
        <f t="shared" si="207"/>
        <v>2026</v>
      </c>
      <c r="W990" t="str">
        <f>INICIO!$C$28</f>
        <v>2026</v>
      </c>
      <c r="X990" s="268">
        <f t="shared" si="199"/>
        <v>0</v>
      </c>
      <c r="Y990" s="269" t="str">
        <f>IF(X990&lt;TABLAS!$P$18,TABLAS!$Q$18,IF(X990&lt;TABLAS!$P$19,TABLAS!$Q$19,IF(X990&lt;TABLAS!$P$20,TABLAS!$Q$20,IF(X990&lt;TABLAS!$P$21,TABLAS!$Q$21,IF(X990&lt;TABLAS!$P$22,TABLAS!$Q$22,IF(X990&lt;TABLAS!$P$23,TABLAS!$Q$23,IF(X990&lt;TABLAS!$P$24,TABLAS!$Q$24,IF(X990&lt;TABLAS!$P$25,TABLAS!$Q$25,IF(X990&lt;TABLAS!$P$26,TABLAS!$Q$26,IF(X990&lt;TABLAS!$P$27,TABLAS!$Q$27,IF(X990&gt;=TABLAS!$O$28,TABLAS!$Q$28)))))))))))</f>
        <v>0 a 5</v>
      </c>
      <c r="Z990" s="262">
        <f>VLOOKUP(Y990,TABLAS!$J$18:$K$28,2,FALSE)</f>
        <v>1</v>
      </c>
      <c r="AA990" s="274" t="s">
        <v>262</v>
      </c>
      <c r="AB990" s="262">
        <f>VLOOKUP(AA990,TABLAS!$K$34:$L$39,2,FALSE)</f>
        <v>1</v>
      </c>
      <c r="AC990" s="262" t="str">
        <f>INICIO!$C$11</f>
        <v>ZONA 6</v>
      </c>
      <c r="AD990" s="263">
        <f>VLOOKUP(AC990,TABLAS!$V$18:$W$28,2,FALSE)</f>
        <v>1.1000000000000001</v>
      </c>
      <c r="AE990" s="44"/>
      <c r="AF990" s="44"/>
      <c r="AG990" s="279">
        <f t="shared" si="200"/>
        <v>0</v>
      </c>
      <c r="AH990" s="255">
        <f>IF($AG990&lt;TABLAS!$O$4,TABLAS!$P$4,IF($AG990&lt;TABLAS!$O$5,TABLAS!$P$5,IF($AG990&lt;TABLAS!$O$6,TABLAS!$P$6,IF($AG990&gt;TABLAS!$N$7,TABLAS!$P$7))))</f>
        <v>1</v>
      </c>
      <c r="AI990" s="255">
        <f>VLOOKUP($AH990,TABLAS!$P$4:$R$7,3,FALSE)</f>
        <v>3.4999999999999996E-3</v>
      </c>
      <c r="AJ990" s="255">
        <f>VLOOKUP($AH$3,TABLAS!$P$4:$R$7,2,FALSE)</f>
        <v>0</v>
      </c>
      <c r="AK990" s="280">
        <f t="shared" si="201"/>
        <v>-3.4999999999999996E-3</v>
      </c>
      <c r="AL990" s="44"/>
      <c r="AM990" s="44"/>
      <c r="AN990" s="281">
        <f t="shared" si="202"/>
        <v>0</v>
      </c>
      <c r="AO990" s="44"/>
      <c r="AP990" s="235">
        <f t="shared" si="203"/>
        <v>0</v>
      </c>
      <c r="AQ990" s="44"/>
      <c r="AR990" s="282">
        <f t="shared" si="204"/>
        <v>0</v>
      </c>
      <c r="AS990" s="283">
        <f t="shared" si="205"/>
        <v>0</v>
      </c>
      <c r="AT990" s="44"/>
      <c r="AU990" s="44"/>
      <c r="AV990" s="44"/>
      <c r="AW990" s="44"/>
      <c r="AX990" s="44"/>
      <c r="AY990" s="44"/>
      <c r="AZ990" s="44"/>
      <c r="BA990" s="44"/>
      <c r="BB990" s="44"/>
      <c r="BC990" s="44"/>
      <c r="BD990" s="44"/>
      <c r="BE990" s="44"/>
      <c r="BF990" s="44"/>
      <c r="BG990" s="44"/>
      <c r="BH990" s="44"/>
    </row>
    <row r="991" spans="1:60" ht="35.1" customHeight="1" thickBot="1" x14ac:dyDescent="0.45">
      <c r="A991" s="41">
        <f t="shared" si="206"/>
        <v>989</v>
      </c>
      <c r="B991" s="42">
        <f>Hoja2!B998</f>
        <v>0</v>
      </c>
      <c r="C991" s="14">
        <f>Hoja2!P998</f>
        <v>0</v>
      </c>
      <c r="D991" s="16">
        <f>Hoja2!C998</f>
        <v>0</v>
      </c>
      <c r="E991" s="15">
        <f>Hoja4!J998</f>
        <v>0</v>
      </c>
      <c r="F991" s="15">
        <f>Hoja4!N998</f>
        <v>0</v>
      </c>
      <c r="G991" s="15"/>
      <c r="H991" s="15">
        <f t="shared" si="195"/>
        <v>0</v>
      </c>
      <c r="I991" s="15">
        <f t="shared" si="196"/>
        <v>0</v>
      </c>
      <c r="J991" s="289" t="s">
        <v>209</v>
      </c>
      <c r="K991" s="44"/>
      <c r="L991" s="44"/>
      <c r="M991" s="44"/>
      <c r="N991" s="44"/>
      <c r="O991" s="44"/>
      <c r="P991" s="44"/>
      <c r="Q991" s="44"/>
      <c r="R991" s="44"/>
      <c r="S991" s="262">
        <f t="shared" si="197"/>
        <v>0</v>
      </c>
      <c r="T991" s="266" t="str">
        <f t="shared" si="198"/>
        <v>Economico</v>
      </c>
      <c r="U991">
        <f>VLOOKUP(T991,TABLAS!$J$4:$L$9,3,FALSE)</f>
        <v>1320</v>
      </c>
      <c r="V991">
        <f t="shared" si="207"/>
        <v>2026</v>
      </c>
      <c r="W991" t="str">
        <f>INICIO!$C$28</f>
        <v>2026</v>
      </c>
      <c r="X991" s="268">
        <f t="shared" si="199"/>
        <v>0</v>
      </c>
      <c r="Y991" s="269" t="str">
        <f>IF(X991&lt;TABLAS!$P$18,TABLAS!$Q$18,IF(X991&lt;TABLAS!$P$19,TABLAS!$Q$19,IF(X991&lt;TABLAS!$P$20,TABLAS!$Q$20,IF(X991&lt;TABLAS!$P$21,TABLAS!$Q$21,IF(X991&lt;TABLAS!$P$22,TABLAS!$Q$22,IF(X991&lt;TABLAS!$P$23,TABLAS!$Q$23,IF(X991&lt;TABLAS!$P$24,TABLAS!$Q$24,IF(X991&lt;TABLAS!$P$25,TABLAS!$Q$25,IF(X991&lt;TABLAS!$P$26,TABLAS!$Q$26,IF(X991&lt;TABLAS!$P$27,TABLAS!$Q$27,IF(X991&gt;=TABLAS!$O$28,TABLAS!$Q$28)))))))))))</f>
        <v>0 a 5</v>
      </c>
      <c r="Z991" s="262">
        <f>VLOOKUP(Y991,TABLAS!$J$18:$K$28,2,FALSE)</f>
        <v>1</v>
      </c>
      <c r="AA991" s="274" t="s">
        <v>262</v>
      </c>
      <c r="AB991" s="262">
        <f>VLOOKUP(AA991,TABLAS!$K$34:$L$39,2,FALSE)</f>
        <v>1</v>
      </c>
      <c r="AC991" s="262" t="str">
        <f>INICIO!$C$11</f>
        <v>ZONA 6</v>
      </c>
      <c r="AD991" s="263">
        <f>VLOOKUP(AC991,TABLAS!$V$18:$W$28,2,FALSE)</f>
        <v>1.1000000000000001</v>
      </c>
      <c r="AE991" s="44"/>
      <c r="AF991" s="44"/>
      <c r="AG991" s="279">
        <f t="shared" si="200"/>
        <v>0</v>
      </c>
      <c r="AH991" s="255">
        <f>IF($AG991&lt;TABLAS!$O$4,TABLAS!$P$4,IF($AG991&lt;TABLAS!$O$5,TABLAS!$P$5,IF($AG991&lt;TABLAS!$O$6,TABLAS!$P$6,IF($AG991&gt;TABLAS!$N$7,TABLAS!$P$7))))</f>
        <v>1</v>
      </c>
      <c r="AI991" s="255">
        <f>VLOOKUP($AH991,TABLAS!$P$4:$R$7,3,FALSE)</f>
        <v>3.4999999999999996E-3</v>
      </c>
      <c r="AJ991" s="255">
        <f>VLOOKUP($AH$3,TABLAS!$P$4:$R$7,2,FALSE)</f>
        <v>0</v>
      </c>
      <c r="AK991" s="280">
        <f t="shared" si="201"/>
        <v>-3.4999999999999996E-3</v>
      </c>
      <c r="AL991" s="44"/>
      <c r="AM991" s="44"/>
      <c r="AN991" s="281">
        <f t="shared" si="202"/>
        <v>0</v>
      </c>
      <c r="AO991" s="44"/>
      <c r="AP991" s="235">
        <f t="shared" si="203"/>
        <v>0</v>
      </c>
      <c r="AQ991" s="44"/>
      <c r="AR991" s="282">
        <f t="shared" si="204"/>
        <v>0</v>
      </c>
      <c r="AS991" s="283">
        <f t="shared" si="205"/>
        <v>0</v>
      </c>
      <c r="AT991" s="44"/>
      <c r="AU991" s="44"/>
      <c r="AV991" s="44"/>
      <c r="AW991" s="44"/>
      <c r="AX991" s="44"/>
      <c r="AY991" s="44"/>
      <c r="AZ991" s="44"/>
      <c r="BA991" s="44"/>
      <c r="BB991" s="44"/>
      <c r="BC991" s="44"/>
      <c r="BD991" s="44"/>
      <c r="BE991" s="44"/>
      <c r="BF991" s="44"/>
      <c r="BG991" s="44"/>
      <c r="BH991" s="44"/>
    </row>
    <row r="992" spans="1:60" ht="35.1" customHeight="1" thickBot="1" x14ac:dyDescent="0.45">
      <c r="A992" s="22">
        <f t="shared" si="206"/>
        <v>990</v>
      </c>
      <c r="B992" s="43">
        <f>Hoja2!B999</f>
        <v>0</v>
      </c>
      <c r="C992" s="38">
        <f>Hoja2!P999</f>
        <v>0</v>
      </c>
      <c r="D992" s="39">
        <f>Hoja2!C999</f>
        <v>0</v>
      </c>
      <c r="E992" s="40">
        <f>Hoja4!J999</f>
        <v>0</v>
      </c>
      <c r="F992" s="40">
        <f>Hoja4!N999</f>
        <v>0</v>
      </c>
      <c r="G992" s="40"/>
      <c r="H992" s="40">
        <f t="shared" si="195"/>
        <v>0</v>
      </c>
      <c r="I992" s="40">
        <f t="shared" si="196"/>
        <v>0</v>
      </c>
      <c r="J992" s="290" t="s">
        <v>209</v>
      </c>
      <c r="K992" s="44"/>
      <c r="L992" s="44"/>
      <c r="M992" s="44"/>
      <c r="N992" s="44"/>
      <c r="O992" s="44"/>
      <c r="P992" s="44"/>
      <c r="Q992" s="44"/>
      <c r="R992" s="44"/>
      <c r="S992" s="262">
        <f t="shared" si="197"/>
        <v>0</v>
      </c>
      <c r="T992" s="266" t="str">
        <f t="shared" si="198"/>
        <v>Economico</v>
      </c>
      <c r="U992">
        <f>VLOOKUP(T992,TABLAS!$J$4:$L$9,3,FALSE)</f>
        <v>1320</v>
      </c>
      <c r="V992">
        <f t="shared" si="207"/>
        <v>2026</v>
      </c>
      <c r="W992" t="str">
        <f>INICIO!$C$28</f>
        <v>2026</v>
      </c>
      <c r="X992" s="268">
        <f t="shared" si="199"/>
        <v>0</v>
      </c>
      <c r="Y992" s="269" t="str">
        <f>IF(X992&lt;TABLAS!$P$18,TABLAS!$Q$18,IF(X992&lt;TABLAS!$P$19,TABLAS!$Q$19,IF(X992&lt;TABLAS!$P$20,TABLAS!$Q$20,IF(X992&lt;TABLAS!$P$21,TABLAS!$Q$21,IF(X992&lt;TABLAS!$P$22,TABLAS!$Q$22,IF(X992&lt;TABLAS!$P$23,TABLAS!$Q$23,IF(X992&lt;TABLAS!$P$24,TABLAS!$Q$24,IF(X992&lt;TABLAS!$P$25,TABLAS!$Q$25,IF(X992&lt;TABLAS!$P$26,TABLAS!$Q$26,IF(X992&lt;TABLAS!$P$27,TABLAS!$Q$27,IF(X992&gt;=TABLAS!$O$28,TABLAS!$Q$28)))))))))))</f>
        <v>0 a 5</v>
      </c>
      <c r="Z992" s="262">
        <f>VLOOKUP(Y992,TABLAS!$J$18:$K$28,2,FALSE)</f>
        <v>1</v>
      </c>
      <c r="AA992" s="274" t="s">
        <v>262</v>
      </c>
      <c r="AB992" s="262">
        <f>VLOOKUP(AA992,TABLAS!$K$34:$L$39,2,FALSE)</f>
        <v>1</v>
      </c>
      <c r="AC992" s="262" t="str">
        <f>INICIO!$C$11</f>
        <v>ZONA 6</v>
      </c>
      <c r="AD992" s="263">
        <f>VLOOKUP(AC992,TABLAS!$V$18:$W$28,2,FALSE)</f>
        <v>1.1000000000000001</v>
      </c>
      <c r="AE992" s="44"/>
      <c r="AF992" s="44"/>
      <c r="AG992" s="279">
        <f t="shared" si="200"/>
        <v>0</v>
      </c>
      <c r="AH992" s="255">
        <f>IF($AG992&lt;TABLAS!$O$4,TABLAS!$P$4,IF($AG992&lt;TABLAS!$O$5,TABLAS!$P$5,IF($AG992&lt;TABLAS!$O$6,TABLAS!$P$6,IF($AG992&gt;TABLAS!$N$7,TABLAS!$P$7))))</f>
        <v>1</v>
      </c>
      <c r="AI992" s="255">
        <f>VLOOKUP($AH992,TABLAS!$P$4:$R$7,3,FALSE)</f>
        <v>3.4999999999999996E-3</v>
      </c>
      <c r="AJ992" s="255">
        <f>VLOOKUP($AH$3,TABLAS!$P$4:$R$7,2,FALSE)</f>
        <v>0</v>
      </c>
      <c r="AK992" s="280">
        <f t="shared" si="201"/>
        <v>-3.4999999999999996E-3</v>
      </c>
      <c r="AL992" s="44"/>
      <c r="AM992" s="44"/>
      <c r="AN992" s="281">
        <f t="shared" si="202"/>
        <v>0</v>
      </c>
      <c r="AO992" s="44"/>
      <c r="AP992" s="235">
        <f t="shared" si="203"/>
        <v>0</v>
      </c>
      <c r="AQ992" s="44"/>
      <c r="AR992" s="282">
        <f t="shared" si="204"/>
        <v>0</v>
      </c>
      <c r="AS992" s="283">
        <f t="shared" si="205"/>
        <v>0</v>
      </c>
      <c r="AT992" s="44"/>
      <c r="AU992" s="44"/>
      <c r="AV992" s="44"/>
      <c r="AW992" s="44"/>
      <c r="AX992" s="44"/>
      <c r="AY992" s="44"/>
      <c r="AZ992" s="44"/>
      <c r="BA992" s="44"/>
      <c r="BB992" s="44"/>
      <c r="BC992" s="44"/>
      <c r="BD992" s="44"/>
      <c r="BE992" s="44"/>
      <c r="BF992" s="44"/>
      <c r="BG992" s="44"/>
      <c r="BH992" s="44"/>
    </row>
    <row r="993" spans="1:60" ht="35.1" customHeight="1" thickBot="1" x14ac:dyDescent="0.45">
      <c r="A993" s="41">
        <f t="shared" si="206"/>
        <v>991</v>
      </c>
      <c r="B993" s="42">
        <f>Hoja2!B1000</f>
        <v>0</v>
      </c>
      <c r="C993" s="14">
        <f>Hoja2!P1000</f>
        <v>0</v>
      </c>
      <c r="D993" s="16">
        <f>Hoja2!C1000</f>
        <v>0</v>
      </c>
      <c r="E993" s="15">
        <f>Hoja4!J1000</f>
        <v>0</v>
      </c>
      <c r="F993" s="15">
        <f>Hoja4!N1000</f>
        <v>0</v>
      </c>
      <c r="G993" s="15"/>
      <c r="H993" s="15">
        <f t="shared" si="195"/>
        <v>0</v>
      </c>
      <c r="I993" s="15">
        <f t="shared" si="196"/>
        <v>0</v>
      </c>
      <c r="J993" s="289" t="s">
        <v>209</v>
      </c>
      <c r="K993" s="44"/>
      <c r="L993" s="44"/>
      <c r="M993" s="44"/>
      <c r="N993" s="44"/>
      <c r="O993" s="44"/>
      <c r="P993" s="44"/>
      <c r="Q993" s="44"/>
      <c r="R993" s="44"/>
      <c r="S993" s="262">
        <f t="shared" si="197"/>
        <v>0</v>
      </c>
      <c r="T993" s="266" t="str">
        <f t="shared" si="198"/>
        <v>Economico</v>
      </c>
      <c r="U993">
        <f>VLOOKUP(T993,TABLAS!$J$4:$L$9,3,FALSE)</f>
        <v>1320</v>
      </c>
      <c r="V993">
        <f t="shared" si="207"/>
        <v>2026</v>
      </c>
      <c r="W993" t="str">
        <f>INICIO!$C$28</f>
        <v>2026</v>
      </c>
      <c r="X993" s="268">
        <f t="shared" si="199"/>
        <v>0</v>
      </c>
      <c r="Y993" s="269" t="str">
        <f>IF(X993&lt;TABLAS!$P$18,TABLAS!$Q$18,IF(X993&lt;TABLAS!$P$19,TABLAS!$Q$19,IF(X993&lt;TABLAS!$P$20,TABLAS!$Q$20,IF(X993&lt;TABLAS!$P$21,TABLAS!$Q$21,IF(X993&lt;TABLAS!$P$22,TABLAS!$Q$22,IF(X993&lt;TABLAS!$P$23,TABLAS!$Q$23,IF(X993&lt;TABLAS!$P$24,TABLAS!$Q$24,IF(X993&lt;TABLAS!$P$25,TABLAS!$Q$25,IF(X993&lt;TABLAS!$P$26,TABLAS!$Q$26,IF(X993&lt;TABLAS!$P$27,TABLAS!$Q$27,IF(X993&gt;=TABLAS!$O$28,TABLAS!$Q$28)))))))))))</f>
        <v>0 a 5</v>
      </c>
      <c r="Z993" s="262">
        <f>VLOOKUP(Y993,TABLAS!$J$18:$K$28,2,FALSE)</f>
        <v>1</v>
      </c>
      <c r="AA993" s="274" t="s">
        <v>262</v>
      </c>
      <c r="AB993" s="262">
        <f>VLOOKUP(AA993,TABLAS!$K$34:$L$39,2,FALSE)</f>
        <v>1</v>
      </c>
      <c r="AC993" s="262" t="str">
        <f>INICIO!$C$11</f>
        <v>ZONA 6</v>
      </c>
      <c r="AD993" s="263">
        <f>VLOOKUP(AC993,TABLAS!$V$18:$W$28,2,FALSE)</f>
        <v>1.1000000000000001</v>
      </c>
      <c r="AE993" s="44"/>
      <c r="AF993" s="44"/>
      <c r="AG993" s="279">
        <f t="shared" si="200"/>
        <v>0</v>
      </c>
      <c r="AH993" s="255">
        <f>IF($AG993&lt;TABLAS!$O$4,TABLAS!$P$4,IF($AG993&lt;TABLAS!$O$5,TABLAS!$P$5,IF($AG993&lt;TABLAS!$O$6,TABLAS!$P$6,IF($AG993&gt;TABLAS!$N$7,TABLAS!$P$7))))</f>
        <v>1</v>
      </c>
      <c r="AI993" s="255">
        <f>VLOOKUP($AH993,TABLAS!$P$4:$R$7,3,FALSE)</f>
        <v>3.4999999999999996E-3</v>
      </c>
      <c r="AJ993" s="255">
        <f>VLOOKUP($AH$3,TABLAS!$P$4:$R$7,2,FALSE)</f>
        <v>0</v>
      </c>
      <c r="AK993" s="280">
        <f t="shared" si="201"/>
        <v>-3.4999999999999996E-3</v>
      </c>
      <c r="AL993" s="44"/>
      <c r="AM993" s="44"/>
      <c r="AN993" s="281">
        <f t="shared" si="202"/>
        <v>0</v>
      </c>
      <c r="AO993" s="44"/>
      <c r="AP993" s="235">
        <f t="shared" si="203"/>
        <v>0</v>
      </c>
      <c r="AQ993" s="44"/>
      <c r="AR993" s="282">
        <f t="shared" si="204"/>
        <v>0</v>
      </c>
      <c r="AS993" s="283">
        <f t="shared" si="205"/>
        <v>0</v>
      </c>
      <c r="AT993" s="44"/>
      <c r="AU993" s="44"/>
      <c r="AV993" s="44"/>
      <c r="AW993" s="44"/>
      <c r="AX993" s="44"/>
      <c r="AY993" s="44"/>
      <c r="AZ993" s="44"/>
      <c r="BA993" s="44"/>
      <c r="BB993" s="44"/>
      <c r="BC993" s="44"/>
      <c r="BD993" s="44"/>
      <c r="BE993" s="44"/>
      <c r="BF993" s="44"/>
      <c r="BG993" s="44"/>
      <c r="BH993" s="44"/>
    </row>
    <row r="994" spans="1:60" ht="35.1" customHeight="1" thickBot="1" x14ac:dyDescent="0.45">
      <c r="A994" s="41">
        <f t="shared" si="206"/>
        <v>992</v>
      </c>
      <c r="B994" s="42">
        <f>Hoja2!B1001</f>
        <v>0</v>
      </c>
      <c r="C994" s="14">
        <f>Hoja2!P1001</f>
        <v>0</v>
      </c>
      <c r="D994" s="16">
        <f>Hoja2!C1001</f>
        <v>0</v>
      </c>
      <c r="E994" s="15">
        <f>Hoja4!J1001</f>
        <v>0</v>
      </c>
      <c r="F994" s="15">
        <f>Hoja4!N1001</f>
        <v>0</v>
      </c>
      <c r="G994" s="15"/>
      <c r="H994" s="15">
        <f t="shared" si="195"/>
        <v>0</v>
      </c>
      <c r="I994" s="15">
        <f t="shared" si="196"/>
        <v>0</v>
      </c>
      <c r="J994" s="289" t="s">
        <v>209</v>
      </c>
      <c r="K994" s="44"/>
      <c r="L994" s="44"/>
      <c r="M994" s="44"/>
      <c r="N994" s="44"/>
      <c r="O994" s="44"/>
      <c r="P994" s="44"/>
      <c r="Q994" s="44"/>
      <c r="R994" s="44"/>
      <c r="S994" s="262">
        <f t="shared" si="197"/>
        <v>0</v>
      </c>
      <c r="T994" s="266" t="str">
        <f t="shared" si="198"/>
        <v>Economico</v>
      </c>
      <c r="U994">
        <f>VLOOKUP(T994,TABLAS!$J$4:$L$9,3,FALSE)</f>
        <v>1320</v>
      </c>
      <c r="V994">
        <f t="shared" si="207"/>
        <v>2026</v>
      </c>
      <c r="W994" t="str">
        <f>INICIO!$C$28</f>
        <v>2026</v>
      </c>
      <c r="X994" s="268">
        <f t="shared" si="199"/>
        <v>0</v>
      </c>
      <c r="Y994" s="269" t="str">
        <f>IF(X994&lt;TABLAS!$P$18,TABLAS!$Q$18,IF(X994&lt;TABLAS!$P$19,TABLAS!$Q$19,IF(X994&lt;TABLAS!$P$20,TABLAS!$Q$20,IF(X994&lt;TABLAS!$P$21,TABLAS!$Q$21,IF(X994&lt;TABLAS!$P$22,TABLAS!$Q$22,IF(X994&lt;TABLAS!$P$23,TABLAS!$Q$23,IF(X994&lt;TABLAS!$P$24,TABLAS!$Q$24,IF(X994&lt;TABLAS!$P$25,TABLAS!$Q$25,IF(X994&lt;TABLAS!$P$26,TABLAS!$Q$26,IF(X994&lt;TABLAS!$P$27,TABLAS!$Q$27,IF(X994&gt;=TABLAS!$O$28,TABLAS!$Q$28)))))))))))</f>
        <v>0 a 5</v>
      </c>
      <c r="Z994" s="262">
        <f>VLOOKUP(Y994,TABLAS!$J$18:$K$28,2,FALSE)</f>
        <v>1</v>
      </c>
      <c r="AA994" s="274" t="s">
        <v>262</v>
      </c>
      <c r="AB994" s="262">
        <f>VLOOKUP(AA994,TABLAS!$K$34:$L$39,2,FALSE)</f>
        <v>1</v>
      </c>
      <c r="AC994" s="262" t="str">
        <f>INICIO!$C$11</f>
        <v>ZONA 6</v>
      </c>
      <c r="AD994" s="263">
        <f>VLOOKUP(AC994,TABLAS!$V$18:$W$28,2,FALSE)</f>
        <v>1.1000000000000001</v>
      </c>
      <c r="AE994" s="44"/>
      <c r="AF994" s="44"/>
      <c r="AG994" s="279">
        <f t="shared" si="200"/>
        <v>0</v>
      </c>
      <c r="AH994" s="255">
        <f>IF($AG994&lt;TABLAS!$O$4,TABLAS!$P$4,IF($AG994&lt;TABLAS!$O$5,TABLAS!$P$5,IF($AG994&lt;TABLAS!$O$6,TABLAS!$P$6,IF($AG994&gt;TABLAS!$N$7,TABLAS!$P$7))))</f>
        <v>1</v>
      </c>
      <c r="AI994" s="255">
        <f>VLOOKUP($AH994,TABLAS!$P$4:$R$7,3,FALSE)</f>
        <v>3.4999999999999996E-3</v>
      </c>
      <c r="AJ994" s="255">
        <f>VLOOKUP($AH$3,TABLAS!$P$4:$R$7,2,FALSE)</f>
        <v>0</v>
      </c>
      <c r="AK994" s="280">
        <f t="shared" si="201"/>
        <v>-3.4999999999999996E-3</v>
      </c>
      <c r="AL994" s="44"/>
      <c r="AM994" s="44"/>
      <c r="AN994" s="281">
        <f t="shared" si="202"/>
        <v>0</v>
      </c>
      <c r="AO994" s="44"/>
      <c r="AP994" s="235">
        <f t="shared" si="203"/>
        <v>0</v>
      </c>
      <c r="AQ994" s="44"/>
      <c r="AR994" s="282">
        <f t="shared" si="204"/>
        <v>0</v>
      </c>
      <c r="AS994" s="283">
        <f t="shared" si="205"/>
        <v>0</v>
      </c>
      <c r="AT994" s="44"/>
      <c r="AU994" s="44"/>
      <c r="AV994" s="44"/>
      <c r="AW994" s="44"/>
      <c r="AX994" s="44"/>
      <c r="AY994" s="44"/>
      <c r="AZ994" s="44"/>
      <c r="BA994" s="44"/>
      <c r="BB994" s="44"/>
      <c r="BC994" s="44"/>
      <c r="BD994" s="44"/>
      <c r="BE994" s="44"/>
      <c r="BF994" s="44"/>
      <c r="BG994" s="44"/>
      <c r="BH994" s="44"/>
    </row>
    <row r="995" spans="1:60" ht="35.1" customHeight="1" thickBot="1" x14ac:dyDescent="0.45">
      <c r="A995" s="41">
        <f t="shared" si="206"/>
        <v>993</v>
      </c>
      <c r="B995" s="42">
        <f>Hoja2!B1002</f>
        <v>0</v>
      </c>
      <c r="C995" s="14">
        <f>Hoja2!P1002</f>
        <v>0</v>
      </c>
      <c r="D995" s="16">
        <f>Hoja2!C1002</f>
        <v>0</v>
      </c>
      <c r="E995" s="15">
        <f>Hoja4!J1002</f>
        <v>0</v>
      </c>
      <c r="F995" s="15">
        <f>Hoja4!N1002</f>
        <v>0</v>
      </c>
      <c r="G995" s="15"/>
      <c r="H995" s="15">
        <f t="shared" si="195"/>
        <v>0</v>
      </c>
      <c r="I995" s="15">
        <f t="shared" si="196"/>
        <v>0</v>
      </c>
      <c r="J995" s="289" t="s">
        <v>209</v>
      </c>
      <c r="K995" s="44"/>
      <c r="L995" s="44"/>
      <c r="M995" s="44"/>
      <c r="N995" s="44"/>
      <c r="O995" s="44"/>
      <c r="P995" s="44"/>
      <c r="Q995" s="44"/>
      <c r="R995" s="44"/>
      <c r="S995" s="262">
        <f t="shared" si="197"/>
        <v>0</v>
      </c>
      <c r="T995" s="266" t="str">
        <f t="shared" si="198"/>
        <v>Economico</v>
      </c>
      <c r="U995">
        <f>VLOOKUP(T995,TABLAS!$J$4:$L$9,3,FALSE)</f>
        <v>1320</v>
      </c>
      <c r="V995">
        <f t="shared" si="207"/>
        <v>2026</v>
      </c>
      <c r="W995" t="str">
        <f>INICIO!$C$28</f>
        <v>2026</v>
      </c>
      <c r="X995" s="268">
        <f t="shared" si="199"/>
        <v>0</v>
      </c>
      <c r="Y995" s="269" t="str">
        <f>IF(X995&lt;TABLAS!$P$18,TABLAS!$Q$18,IF(X995&lt;TABLAS!$P$19,TABLAS!$Q$19,IF(X995&lt;TABLAS!$P$20,TABLAS!$Q$20,IF(X995&lt;TABLAS!$P$21,TABLAS!$Q$21,IF(X995&lt;TABLAS!$P$22,TABLAS!$Q$22,IF(X995&lt;TABLAS!$P$23,TABLAS!$Q$23,IF(X995&lt;TABLAS!$P$24,TABLAS!$Q$24,IF(X995&lt;TABLAS!$P$25,TABLAS!$Q$25,IF(X995&lt;TABLAS!$P$26,TABLAS!$Q$26,IF(X995&lt;TABLAS!$P$27,TABLAS!$Q$27,IF(X995&gt;=TABLAS!$O$28,TABLAS!$Q$28)))))))))))</f>
        <v>0 a 5</v>
      </c>
      <c r="Z995" s="262">
        <f>VLOOKUP(Y995,TABLAS!$J$18:$K$28,2,FALSE)</f>
        <v>1</v>
      </c>
      <c r="AA995" s="274" t="s">
        <v>262</v>
      </c>
      <c r="AB995" s="262">
        <f>VLOOKUP(AA995,TABLAS!$K$34:$L$39,2,FALSE)</f>
        <v>1</v>
      </c>
      <c r="AC995" s="262" t="str">
        <f>INICIO!$C$11</f>
        <v>ZONA 6</v>
      </c>
      <c r="AD995" s="263">
        <f>VLOOKUP(AC995,TABLAS!$V$18:$W$28,2,FALSE)</f>
        <v>1.1000000000000001</v>
      </c>
      <c r="AE995" s="44"/>
      <c r="AF995" s="44"/>
      <c r="AG995" s="279">
        <f t="shared" si="200"/>
        <v>0</v>
      </c>
      <c r="AH995" s="255">
        <f>IF($AG995&lt;TABLAS!$O$4,TABLAS!$P$4,IF($AG995&lt;TABLAS!$O$5,TABLAS!$P$5,IF($AG995&lt;TABLAS!$O$6,TABLAS!$P$6,IF($AG995&gt;TABLAS!$N$7,TABLAS!$P$7))))</f>
        <v>1</v>
      </c>
      <c r="AI995" s="255">
        <f>VLOOKUP($AH995,TABLAS!$P$4:$R$7,3,FALSE)</f>
        <v>3.4999999999999996E-3</v>
      </c>
      <c r="AJ995" s="255">
        <f>VLOOKUP($AH$3,TABLAS!$P$4:$R$7,2,FALSE)</f>
        <v>0</v>
      </c>
      <c r="AK995" s="280">
        <f t="shared" si="201"/>
        <v>-3.4999999999999996E-3</v>
      </c>
      <c r="AL995" s="44"/>
      <c r="AM995" s="44"/>
      <c r="AN995" s="281">
        <f t="shared" si="202"/>
        <v>0</v>
      </c>
      <c r="AO995" s="44"/>
      <c r="AP995" s="235">
        <f t="shared" si="203"/>
        <v>0</v>
      </c>
      <c r="AQ995" s="44"/>
      <c r="AR995" s="282">
        <f t="shared" si="204"/>
        <v>0</v>
      </c>
      <c r="AS995" s="283">
        <f t="shared" si="205"/>
        <v>0</v>
      </c>
      <c r="AT995" s="44"/>
      <c r="AU995" s="44"/>
      <c r="AV995" s="44"/>
      <c r="AW995" s="44"/>
      <c r="AX995" s="44"/>
      <c r="AY995" s="44"/>
      <c r="AZ995" s="44"/>
      <c r="BA995" s="44"/>
      <c r="BB995" s="44"/>
      <c r="BC995" s="44"/>
      <c r="BD995" s="44"/>
      <c r="BE995" s="44"/>
      <c r="BF995" s="44"/>
      <c r="BG995" s="44"/>
      <c r="BH995" s="44"/>
    </row>
    <row r="996" spans="1:60" ht="35.1" customHeight="1" thickBot="1" x14ac:dyDescent="0.45">
      <c r="A996" s="41">
        <f t="shared" si="206"/>
        <v>994</v>
      </c>
      <c r="B996" s="42">
        <f>Hoja2!B1003</f>
        <v>0</v>
      </c>
      <c r="C996" s="14">
        <f>Hoja2!P1003</f>
        <v>0</v>
      </c>
      <c r="D996" s="16">
        <f>Hoja2!C1003</f>
        <v>0</v>
      </c>
      <c r="E996" s="15">
        <f>Hoja4!J1003</f>
        <v>0</v>
      </c>
      <c r="F996" s="15">
        <f>Hoja4!N1003</f>
        <v>0</v>
      </c>
      <c r="G996" s="15"/>
      <c r="H996" s="15">
        <f t="shared" si="195"/>
        <v>0</v>
      </c>
      <c r="I996" s="15">
        <f t="shared" si="196"/>
        <v>0</v>
      </c>
      <c r="J996" s="289" t="s">
        <v>209</v>
      </c>
      <c r="K996" s="44"/>
      <c r="L996" s="44"/>
      <c r="M996" s="44"/>
      <c r="N996" s="44"/>
      <c r="O996" s="44"/>
      <c r="P996" s="44"/>
      <c r="Q996" s="44"/>
      <c r="R996" s="44"/>
      <c r="S996" s="262">
        <f t="shared" si="197"/>
        <v>0</v>
      </c>
      <c r="T996" s="266" t="str">
        <f t="shared" si="198"/>
        <v>Economico</v>
      </c>
      <c r="U996">
        <f>VLOOKUP(T996,TABLAS!$J$4:$L$9,3,FALSE)</f>
        <v>1320</v>
      </c>
      <c r="V996">
        <f t="shared" si="207"/>
        <v>2026</v>
      </c>
      <c r="W996" t="str">
        <f>INICIO!$C$28</f>
        <v>2026</v>
      </c>
      <c r="X996" s="268">
        <f t="shared" si="199"/>
        <v>0</v>
      </c>
      <c r="Y996" s="269" t="str">
        <f>IF(X996&lt;TABLAS!$P$18,TABLAS!$Q$18,IF(X996&lt;TABLAS!$P$19,TABLAS!$Q$19,IF(X996&lt;TABLAS!$P$20,TABLAS!$Q$20,IF(X996&lt;TABLAS!$P$21,TABLAS!$Q$21,IF(X996&lt;TABLAS!$P$22,TABLAS!$Q$22,IF(X996&lt;TABLAS!$P$23,TABLAS!$Q$23,IF(X996&lt;TABLAS!$P$24,TABLAS!$Q$24,IF(X996&lt;TABLAS!$P$25,TABLAS!$Q$25,IF(X996&lt;TABLAS!$P$26,TABLAS!$Q$26,IF(X996&lt;TABLAS!$P$27,TABLAS!$Q$27,IF(X996&gt;=TABLAS!$O$28,TABLAS!$Q$28)))))))))))</f>
        <v>0 a 5</v>
      </c>
      <c r="Z996" s="262">
        <f>VLOOKUP(Y996,TABLAS!$J$18:$K$28,2,FALSE)</f>
        <v>1</v>
      </c>
      <c r="AA996" s="274" t="s">
        <v>262</v>
      </c>
      <c r="AB996" s="262">
        <f>VLOOKUP(AA996,TABLAS!$K$34:$L$39,2,FALSE)</f>
        <v>1</v>
      </c>
      <c r="AC996" s="262" t="str">
        <f>INICIO!$C$11</f>
        <v>ZONA 6</v>
      </c>
      <c r="AD996" s="263">
        <f>VLOOKUP(AC996,TABLAS!$V$18:$W$28,2,FALSE)</f>
        <v>1.1000000000000001</v>
      </c>
      <c r="AE996" s="44"/>
      <c r="AF996" s="44"/>
      <c r="AG996" s="279">
        <f t="shared" si="200"/>
        <v>0</v>
      </c>
      <c r="AH996" s="255">
        <f>IF($AG996&lt;TABLAS!$O$4,TABLAS!$P$4,IF($AG996&lt;TABLAS!$O$5,TABLAS!$P$5,IF($AG996&lt;TABLAS!$O$6,TABLAS!$P$6,IF($AG996&gt;TABLAS!$N$7,TABLAS!$P$7))))</f>
        <v>1</v>
      </c>
      <c r="AI996" s="255">
        <f>VLOOKUP($AH996,TABLAS!$P$4:$R$7,3,FALSE)</f>
        <v>3.4999999999999996E-3</v>
      </c>
      <c r="AJ996" s="255">
        <f>VLOOKUP($AH$3,TABLAS!$P$4:$R$7,2,FALSE)</f>
        <v>0</v>
      </c>
      <c r="AK996" s="280">
        <f t="shared" si="201"/>
        <v>-3.4999999999999996E-3</v>
      </c>
      <c r="AL996" s="44"/>
      <c r="AM996" s="44"/>
      <c r="AN996" s="281">
        <f t="shared" si="202"/>
        <v>0</v>
      </c>
      <c r="AO996" s="44"/>
      <c r="AP996" s="235">
        <f t="shared" si="203"/>
        <v>0</v>
      </c>
      <c r="AQ996" s="44"/>
      <c r="AR996" s="282">
        <f t="shared" si="204"/>
        <v>0</v>
      </c>
      <c r="AS996" s="283">
        <f t="shared" si="205"/>
        <v>0</v>
      </c>
      <c r="AT996" s="44"/>
      <c r="AU996" s="44"/>
      <c r="AV996" s="44"/>
      <c r="AW996" s="44"/>
      <c r="AX996" s="44"/>
      <c r="AY996" s="44"/>
      <c r="AZ996" s="44"/>
      <c r="BA996" s="44"/>
      <c r="BB996" s="44"/>
      <c r="BC996" s="44"/>
      <c r="BD996" s="44"/>
      <c r="BE996" s="44"/>
      <c r="BF996" s="44"/>
      <c r="BG996" s="44"/>
      <c r="BH996" s="44"/>
    </row>
    <row r="997" spans="1:60" ht="35.1" customHeight="1" thickBot="1" x14ac:dyDescent="0.45">
      <c r="A997" s="22">
        <f t="shared" si="206"/>
        <v>995</v>
      </c>
      <c r="B997" s="43">
        <f>Hoja2!B1004</f>
        <v>0</v>
      </c>
      <c r="C997" s="38">
        <f>Hoja2!P1004</f>
        <v>0</v>
      </c>
      <c r="D997" s="39">
        <f>Hoja2!C1004</f>
        <v>0</v>
      </c>
      <c r="E997" s="40">
        <f>Hoja4!J1004</f>
        <v>0</v>
      </c>
      <c r="F997" s="40">
        <f>Hoja4!N1004</f>
        <v>0</v>
      </c>
      <c r="G997" s="40"/>
      <c r="H997" s="40">
        <f t="shared" si="195"/>
        <v>0</v>
      </c>
      <c r="I997" s="40">
        <f t="shared" si="196"/>
        <v>0</v>
      </c>
      <c r="J997" s="290" t="s">
        <v>209</v>
      </c>
      <c r="K997" s="44"/>
      <c r="L997" s="44"/>
      <c r="M997" s="44"/>
      <c r="N997" s="44"/>
      <c r="O997" s="44"/>
      <c r="P997" s="44"/>
      <c r="Q997" s="44"/>
      <c r="R997" s="44"/>
      <c r="S997" s="262">
        <f t="shared" si="197"/>
        <v>0</v>
      </c>
      <c r="T997" s="266" t="str">
        <f t="shared" si="198"/>
        <v>Economico</v>
      </c>
      <c r="U997">
        <f>VLOOKUP(T997,TABLAS!$J$4:$L$9,3,FALSE)</f>
        <v>1320</v>
      </c>
      <c r="V997">
        <f t="shared" si="207"/>
        <v>2026</v>
      </c>
      <c r="W997" t="str">
        <f>INICIO!$C$28</f>
        <v>2026</v>
      </c>
      <c r="X997" s="268">
        <f t="shared" si="199"/>
        <v>0</v>
      </c>
      <c r="Y997" s="269" t="str">
        <f>IF(X997&lt;TABLAS!$P$18,TABLAS!$Q$18,IF(X997&lt;TABLAS!$P$19,TABLAS!$Q$19,IF(X997&lt;TABLAS!$P$20,TABLAS!$Q$20,IF(X997&lt;TABLAS!$P$21,TABLAS!$Q$21,IF(X997&lt;TABLAS!$P$22,TABLAS!$Q$22,IF(X997&lt;TABLAS!$P$23,TABLAS!$Q$23,IF(X997&lt;TABLAS!$P$24,TABLAS!$Q$24,IF(X997&lt;TABLAS!$P$25,TABLAS!$Q$25,IF(X997&lt;TABLAS!$P$26,TABLAS!$Q$26,IF(X997&lt;TABLAS!$P$27,TABLAS!$Q$27,IF(X997&gt;=TABLAS!$O$28,TABLAS!$Q$28)))))))))))</f>
        <v>0 a 5</v>
      </c>
      <c r="Z997" s="262">
        <f>VLOOKUP(Y997,TABLAS!$J$18:$K$28,2,FALSE)</f>
        <v>1</v>
      </c>
      <c r="AA997" s="274" t="s">
        <v>262</v>
      </c>
      <c r="AB997" s="262">
        <f>VLOOKUP(AA997,TABLAS!$K$34:$L$39,2,FALSE)</f>
        <v>1</v>
      </c>
      <c r="AC997" s="262" t="str">
        <f>INICIO!$C$11</f>
        <v>ZONA 6</v>
      </c>
      <c r="AD997" s="263">
        <f>VLOOKUP(AC997,TABLAS!$V$18:$W$28,2,FALSE)</f>
        <v>1.1000000000000001</v>
      </c>
      <c r="AE997" s="44"/>
      <c r="AF997" s="44"/>
      <c r="AG997" s="279">
        <f t="shared" si="200"/>
        <v>0</v>
      </c>
      <c r="AH997" s="255">
        <f>IF($AG997&lt;TABLAS!$O$4,TABLAS!$P$4,IF($AG997&lt;TABLAS!$O$5,TABLAS!$P$5,IF($AG997&lt;TABLAS!$O$6,TABLAS!$P$6,IF($AG997&gt;TABLAS!$N$7,TABLAS!$P$7))))</f>
        <v>1</v>
      </c>
      <c r="AI997" s="255">
        <f>VLOOKUP($AH997,TABLAS!$P$4:$R$7,3,FALSE)</f>
        <v>3.4999999999999996E-3</v>
      </c>
      <c r="AJ997" s="255">
        <f>VLOOKUP($AH$3,TABLAS!$P$4:$R$7,2,FALSE)</f>
        <v>0</v>
      </c>
      <c r="AK997" s="280">
        <f t="shared" si="201"/>
        <v>-3.4999999999999996E-3</v>
      </c>
      <c r="AL997" s="44"/>
      <c r="AM997" s="44"/>
      <c r="AN997" s="281">
        <f t="shared" si="202"/>
        <v>0</v>
      </c>
      <c r="AO997" s="44"/>
      <c r="AP997" s="235">
        <f t="shared" si="203"/>
        <v>0</v>
      </c>
      <c r="AQ997" s="44"/>
      <c r="AR997" s="282">
        <f t="shared" si="204"/>
        <v>0</v>
      </c>
      <c r="AS997" s="283">
        <f t="shared" si="205"/>
        <v>0</v>
      </c>
      <c r="AT997" s="44"/>
      <c r="AU997" s="44"/>
      <c r="AV997" s="44"/>
      <c r="AW997" s="44"/>
      <c r="AX997" s="44"/>
      <c r="AY997" s="44"/>
      <c r="AZ997" s="44"/>
      <c r="BA997" s="44"/>
      <c r="BB997" s="44"/>
      <c r="BC997" s="44"/>
      <c r="BD997" s="44"/>
      <c r="BE997" s="44"/>
      <c r="BF997" s="44"/>
      <c r="BG997" s="44"/>
      <c r="BH997" s="44"/>
    </row>
    <row r="998" spans="1:60" ht="35.1" customHeight="1" thickBot="1" x14ac:dyDescent="0.45">
      <c r="A998" s="41">
        <f t="shared" si="206"/>
        <v>996</v>
      </c>
      <c r="B998" s="42">
        <f>Hoja2!B1005</f>
        <v>0</v>
      </c>
      <c r="C998" s="14">
        <f>Hoja2!P1005</f>
        <v>0</v>
      </c>
      <c r="D998" s="16">
        <f>Hoja2!C1005</f>
        <v>0</v>
      </c>
      <c r="E998" s="15">
        <f>Hoja4!J1005</f>
        <v>0</v>
      </c>
      <c r="F998" s="15">
        <f>Hoja4!N1005</f>
        <v>0</v>
      </c>
      <c r="G998" s="15"/>
      <c r="H998" s="15">
        <f t="shared" si="195"/>
        <v>0</v>
      </c>
      <c r="I998" s="15">
        <f t="shared" si="196"/>
        <v>0</v>
      </c>
      <c r="J998" s="289" t="s">
        <v>209</v>
      </c>
      <c r="K998" s="44"/>
      <c r="L998" s="44"/>
      <c r="M998" s="44"/>
      <c r="N998" s="44"/>
      <c r="O998" s="44"/>
      <c r="P998" s="44"/>
      <c r="Q998" s="44"/>
      <c r="R998" s="44"/>
      <c r="S998" s="262">
        <f t="shared" si="197"/>
        <v>0</v>
      </c>
      <c r="T998" s="266" t="str">
        <f t="shared" si="198"/>
        <v>Economico</v>
      </c>
      <c r="U998">
        <f>VLOOKUP(T998,TABLAS!$J$4:$L$9,3,FALSE)</f>
        <v>1320</v>
      </c>
      <c r="V998">
        <f t="shared" si="207"/>
        <v>2026</v>
      </c>
      <c r="W998" t="str">
        <f>INICIO!$C$28</f>
        <v>2026</v>
      </c>
      <c r="X998" s="268">
        <f t="shared" si="199"/>
        <v>0</v>
      </c>
      <c r="Y998" s="269" t="str">
        <f>IF(X998&lt;TABLAS!$P$18,TABLAS!$Q$18,IF(X998&lt;TABLAS!$P$19,TABLAS!$Q$19,IF(X998&lt;TABLAS!$P$20,TABLAS!$Q$20,IF(X998&lt;TABLAS!$P$21,TABLAS!$Q$21,IF(X998&lt;TABLAS!$P$22,TABLAS!$Q$22,IF(X998&lt;TABLAS!$P$23,TABLAS!$Q$23,IF(X998&lt;TABLAS!$P$24,TABLAS!$Q$24,IF(X998&lt;TABLAS!$P$25,TABLAS!$Q$25,IF(X998&lt;TABLAS!$P$26,TABLAS!$Q$26,IF(X998&lt;TABLAS!$P$27,TABLAS!$Q$27,IF(X998&gt;=TABLAS!$O$28,TABLAS!$Q$28)))))))))))</f>
        <v>0 a 5</v>
      </c>
      <c r="Z998" s="262">
        <f>VLOOKUP(Y998,TABLAS!$J$18:$K$28,2,FALSE)</f>
        <v>1</v>
      </c>
      <c r="AA998" s="274" t="s">
        <v>262</v>
      </c>
      <c r="AB998" s="262">
        <f>VLOOKUP(AA998,TABLAS!$K$34:$L$39,2,FALSE)</f>
        <v>1</v>
      </c>
      <c r="AC998" s="262" t="str">
        <f>INICIO!$C$11</f>
        <v>ZONA 6</v>
      </c>
      <c r="AD998" s="263">
        <f>VLOOKUP(AC998,TABLAS!$V$18:$W$28,2,FALSE)</f>
        <v>1.1000000000000001</v>
      </c>
      <c r="AE998" s="44"/>
      <c r="AF998" s="44"/>
      <c r="AG998" s="279">
        <f t="shared" si="200"/>
        <v>0</v>
      </c>
      <c r="AH998" s="255">
        <f>IF($AG998&lt;TABLAS!$O$4,TABLAS!$P$4,IF($AG998&lt;TABLAS!$O$5,TABLAS!$P$5,IF($AG998&lt;TABLAS!$O$6,TABLAS!$P$6,IF($AG998&gt;TABLAS!$N$7,TABLAS!$P$7))))</f>
        <v>1</v>
      </c>
      <c r="AI998" s="255">
        <f>VLOOKUP($AH998,TABLAS!$P$4:$R$7,3,FALSE)</f>
        <v>3.4999999999999996E-3</v>
      </c>
      <c r="AJ998" s="255">
        <f>VLOOKUP($AH$3,TABLAS!$P$4:$R$7,2,FALSE)</f>
        <v>0</v>
      </c>
      <c r="AK998" s="280">
        <f t="shared" si="201"/>
        <v>-3.4999999999999996E-3</v>
      </c>
      <c r="AL998" s="44"/>
      <c r="AM998" s="44"/>
      <c r="AN998" s="281">
        <f t="shared" si="202"/>
        <v>0</v>
      </c>
      <c r="AO998" s="44"/>
      <c r="AP998" s="235">
        <f t="shared" si="203"/>
        <v>0</v>
      </c>
      <c r="AQ998" s="44"/>
      <c r="AR998" s="282">
        <f t="shared" si="204"/>
        <v>0</v>
      </c>
      <c r="AS998" s="283">
        <f t="shared" si="205"/>
        <v>0</v>
      </c>
      <c r="AT998" s="44"/>
      <c r="AU998" s="44"/>
      <c r="AV998" s="44"/>
      <c r="AW998" s="44"/>
      <c r="AX998" s="44"/>
      <c r="AY998" s="44"/>
      <c r="AZ998" s="44"/>
      <c r="BA998" s="44"/>
      <c r="BB998" s="44"/>
      <c r="BC998" s="44"/>
      <c r="BD998" s="44"/>
      <c r="BE998" s="44"/>
      <c r="BF998" s="44"/>
      <c r="BG998" s="44"/>
      <c r="BH998" s="44"/>
    </row>
    <row r="999" spans="1:60" ht="35.1" customHeight="1" thickBot="1" x14ac:dyDescent="0.45">
      <c r="A999" s="41">
        <f t="shared" si="206"/>
        <v>997</v>
      </c>
      <c r="B999" s="42">
        <f>Hoja2!B1006</f>
        <v>0</v>
      </c>
      <c r="C999" s="14">
        <f>Hoja2!P1006</f>
        <v>0</v>
      </c>
      <c r="D999" s="16">
        <f>Hoja2!C1006</f>
        <v>0</v>
      </c>
      <c r="E999" s="15">
        <f>Hoja4!J1006</f>
        <v>0</v>
      </c>
      <c r="F999" s="15">
        <f>Hoja4!N1006</f>
        <v>0</v>
      </c>
      <c r="G999" s="15"/>
      <c r="H999" s="15">
        <f t="shared" si="195"/>
        <v>0</v>
      </c>
      <c r="I999" s="15">
        <f t="shared" si="196"/>
        <v>0</v>
      </c>
      <c r="J999" s="289" t="s">
        <v>209</v>
      </c>
      <c r="K999" s="44"/>
      <c r="L999" s="44"/>
      <c r="M999" s="44"/>
      <c r="N999" s="44"/>
      <c r="O999" s="44"/>
      <c r="P999" s="44"/>
      <c r="Q999" s="44"/>
      <c r="R999" s="44"/>
      <c r="S999" s="262">
        <f t="shared" si="197"/>
        <v>0</v>
      </c>
      <c r="T999" s="266" t="str">
        <f t="shared" si="198"/>
        <v>Economico</v>
      </c>
      <c r="U999">
        <f>VLOOKUP(T999,TABLAS!$J$4:$L$9,3,FALSE)</f>
        <v>1320</v>
      </c>
      <c r="V999">
        <f t="shared" si="207"/>
        <v>2026</v>
      </c>
      <c r="W999" t="str">
        <f>INICIO!$C$28</f>
        <v>2026</v>
      </c>
      <c r="X999" s="268">
        <f>V999-W999</f>
        <v>0</v>
      </c>
      <c r="Y999" s="269" t="str">
        <f>IF(X999&lt;TABLAS!$P$18,TABLAS!$Q$18,IF(X999&lt;TABLAS!$P$19,TABLAS!$Q$19,IF(X999&lt;TABLAS!$P$20,TABLAS!$Q$20,IF(X999&lt;TABLAS!$P$21,TABLAS!$Q$21,IF(X999&lt;TABLAS!$P$22,TABLAS!$Q$22,IF(X999&lt;TABLAS!$P$23,TABLAS!$Q$23,IF(X999&lt;TABLAS!$P$24,TABLAS!$Q$24,IF(X999&lt;TABLAS!$P$25,TABLAS!$Q$25,IF(X999&lt;TABLAS!$P$26,TABLAS!$Q$26,IF(X999&lt;TABLAS!$P$27,TABLAS!$Q$27,IF(X999&gt;=TABLAS!$O$28,TABLAS!$Q$28)))))))))))</f>
        <v>0 a 5</v>
      </c>
      <c r="Z999" s="262">
        <f>VLOOKUP(Y999,TABLAS!$J$18:$K$28,2,FALSE)</f>
        <v>1</v>
      </c>
      <c r="AA999" s="274" t="s">
        <v>262</v>
      </c>
      <c r="AB999" s="262">
        <f>VLOOKUP(AA999,TABLAS!$K$34:$L$39,2,FALSE)</f>
        <v>1</v>
      </c>
      <c r="AC999" s="262" t="str">
        <f>INICIO!$C$11</f>
        <v>ZONA 6</v>
      </c>
      <c r="AD999" s="263">
        <f>VLOOKUP(AC999,TABLAS!$V$18:$W$28,2,FALSE)</f>
        <v>1.1000000000000001</v>
      </c>
      <c r="AE999" s="44"/>
      <c r="AF999" s="44"/>
      <c r="AG999" s="279">
        <f t="shared" si="200"/>
        <v>0</v>
      </c>
      <c r="AH999" s="255">
        <f>IF($AG999&lt;TABLAS!$O$4,TABLAS!$P$4,IF($AG999&lt;TABLAS!$O$5,TABLAS!$P$5,IF($AG999&lt;TABLAS!$O$6,TABLAS!$P$6,IF($AG999&gt;TABLAS!$N$7,TABLAS!$P$7))))</f>
        <v>1</v>
      </c>
      <c r="AI999" s="255">
        <f>VLOOKUP($AH999,TABLAS!$P$4:$R$7,3,FALSE)</f>
        <v>3.4999999999999996E-3</v>
      </c>
      <c r="AJ999" s="255">
        <f>VLOOKUP($AH$3,TABLAS!$P$4:$R$7,2,FALSE)</f>
        <v>0</v>
      </c>
      <c r="AK999" s="280">
        <f t="shared" si="201"/>
        <v>-3.4999999999999996E-3</v>
      </c>
      <c r="AL999" s="44"/>
      <c r="AM999" s="44"/>
      <c r="AN999" s="281">
        <f t="shared" si="202"/>
        <v>0</v>
      </c>
      <c r="AO999" s="44"/>
      <c r="AP999" s="235">
        <f t="shared" si="203"/>
        <v>0</v>
      </c>
      <c r="AQ999" s="44"/>
      <c r="AR999" s="282">
        <f t="shared" si="204"/>
        <v>0</v>
      </c>
      <c r="AS999" s="283">
        <f t="shared" si="205"/>
        <v>0</v>
      </c>
      <c r="AT999" s="44"/>
      <c r="AU999" s="44"/>
      <c r="AV999" s="44"/>
      <c r="AW999" s="44"/>
      <c r="AX999" s="44"/>
      <c r="AY999" s="44"/>
      <c r="AZ999" s="44"/>
      <c r="BA999" s="44"/>
      <c r="BB999" s="44"/>
      <c r="BC999" s="44"/>
      <c r="BD999" s="44"/>
      <c r="BE999" s="44"/>
      <c r="BF999" s="44"/>
      <c r="BG999" s="44"/>
      <c r="BH999" s="44"/>
    </row>
    <row r="1000" spans="1:60" ht="35.1" customHeight="1" thickBot="1" x14ac:dyDescent="0.45">
      <c r="A1000" s="41">
        <f t="shared" si="206"/>
        <v>998</v>
      </c>
      <c r="B1000" s="42">
        <f>Hoja2!B1007</f>
        <v>0</v>
      </c>
      <c r="C1000" s="14">
        <f>Hoja2!P1007</f>
        <v>0</v>
      </c>
      <c r="D1000" s="16">
        <f>Hoja2!C1007</f>
        <v>0</v>
      </c>
      <c r="E1000" s="15">
        <f>Hoja4!J1007</f>
        <v>0</v>
      </c>
      <c r="F1000" s="15">
        <f>Hoja4!N1007</f>
        <v>0</v>
      </c>
      <c r="G1000" s="15"/>
      <c r="H1000" s="15">
        <f t="shared" si="195"/>
        <v>0</v>
      </c>
      <c r="I1000" s="15">
        <f t="shared" si="196"/>
        <v>0</v>
      </c>
      <c r="J1000" s="289" t="s">
        <v>209</v>
      </c>
      <c r="K1000" s="44"/>
      <c r="L1000" s="44"/>
      <c r="M1000" s="44"/>
      <c r="N1000" s="44"/>
      <c r="O1000" s="44"/>
      <c r="P1000" s="44"/>
      <c r="Q1000" s="44"/>
      <c r="R1000" s="44"/>
      <c r="S1000" s="262">
        <f t="shared" si="197"/>
        <v>0</v>
      </c>
      <c r="T1000" s="266" t="str">
        <f t="shared" si="198"/>
        <v>Economico</v>
      </c>
      <c r="U1000">
        <f>VLOOKUP(T1000,TABLAS!$J$4:$L$9,3,FALSE)</f>
        <v>1320</v>
      </c>
      <c r="V1000">
        <f t="shared" si="207"/>
        <v>2026</v>
      </c>
      <c r="W1000" t="str">
        <f>INICIO!$C$28</f>
        <v>2026</v>
      </c>
      <c r="X1000" s="268">
        <f t="shared" si="199"/>
        <v>0</v>
      </c>
      <c r="Y1000" s="269" t="str">
        <f>IF(X1000&lt;TABLAS!$P$18,TABLAS!$Q$18,IF(X1000&lt;TABLAS!$P$19,TABLAS!$Q$19,IF(X1000&lt;TABLAS!$P$20,TABLAS!$Q$20,IF(X1000&lt;TABLAS!$P$21,TABLAS!$Q$21,IF(X1000&lt;TABLAS!$P$22,TABLAS!$Q$22,IF(X1000&lt;TABLAS!$P$23,TABLAS!$Q$23,IF(X1000&lt;TABLAS!$P$24,TABLAS!$Q$24,IF(X1000&lt;TABLAS!$P$25,TABLAS!$Q$25,IF(X1000&lt;TABLAS!$P$26,TABLAS!$Q$26,IF(X1000&lt;TABLAS!$P$27,TABLAS!$Q$27,IF(X1000&gt;=TABLAS!$O$28,TABLAS!$Q$28)))))))))))</f>
        <v>0 a 5</v>
      </c>
      <c r="Z1000" s="262">
        <f>VLOOKUP(Y1000,TABLAS!$J$18:$K$28,2,FALSE)</f>
        <v>1</v>
      </c>
      <c r="AA1000" s="274" t="s">
        <v>262</v>
      </c>
      <c r="AB1000" s="262">
        <f>VLOOKUP(AA1000,TABLAS!$K$34:$L$39,2,FALSE)</f>
        <v>1</v>
      </c>
      <c r="AC1000" s="262" t="str">
        <f>INICIO!$C$11</f>
        <v>ZONA 6</v>
      </c>
      <c r="AD1000" s="263">
        <f>VLOOKUP(AC1000,TABLAS!$V$18:$W$28,2,FALSE)</f>
        <v>1.1000000000000001</v>
      </c>
      <c r="AE1000" s="44"/>
      <c r="AF1000" s="44"/>
      <c r="AG1000" s="279">
        <f t="shared" si="200"/>
        <v>0</v>
      </c>
      <c r="AH1000" s="255">
        <f>IF($AG1000&lt;TABLAS!$O$4,TABLAS!$P$4,IF($AG1000&lt;TABLAS!$O$5,TABLAS!$P$5,IF($AG1000&lt;TABLAS!$O$6,TABLAS!$P$6,IF($AG1000&gt;TABLAS!$N$7,TABLAS!$P$7))))</f>
        <v>1</v>
      </c>
      <c r="AI1000" s="255">
        <f>VLOOKUP($AH1000,TABLAS!$P$4:$R$7,3,FALSE)</f>
        <v>3.4999999999999996E-3</v>
      </c>
      <c r="AJ1000" s="255">
        <f>VLOOKUP($AH$3,TABLAS!$P$4:$R$7,2,FALSE)</f>
        <v>0</v>
      </c>
      <c r="AK1000" s="280">
        <f t="shared" si="201"/>
        <v>-3.4999999999999996E-3</v>
      </c>
      <c r="AL1000" s="44"/>
      <c r="AM1000" s="44"/>
      <c r="AN1000" s="281">
        <f t="shared" si="202"/>
        <v>0</v>
      </c>
      <c r="AO1000" s="44"/>
      <c r="AP1000" s="235">
        <f t="shared" si="203"/>
        <v>0</v>
      </c>
      <c r="AQ1000" s="44"/>
      <c r="AR1000" s="282">
        <f t="shared" si="204"/>
        <v>0</v>
      </c>
      <c r="AS1000" s="283">
        <f t="shared" si="205"/>
        <v>0</v>
      </c>
      <c r="AT1000" s="44"/>
      <c r="AU1000" s="44"/>
      <c r="AV1000" s="44"/>
      <c r="AW1000" s="44"/>
      <c r="AX1000" s="44"/>
      <c r="AY1000" s="44"/>
      <c r="AZ1000" s="44"/>
      <c r="BA1000" s="44"/>
      <c r="BB1000" s="44"/>
      <c r="BC1000" s="44"/>
      <c r="BD1000" s="44"/>
      <c r="BE1000" s="44"/>
      <c r="BF1000" s="44"/>
      <c r="BG1000" s="44"/>
      <c r="BH1000" s="44"/>
    </row>
    <row r="1001" spans="1:60" ht="27" thickBot="1" x14ac:dyDescent="0.45">
      <c r="A1001" s="41">
        <f t="shared" si="206"/>
        <v>999</v>
      </c>
      <c r="E1001" s="15">
        <f>Hoja4!J1008</f>
        <v>0</v>
      </c>
      <c r="F1001" s="15">
        <f>Hoja4!N1008</f>
        <v>0</v>
      </c>
      <c r="H1001" s="15">
        <f t="shared" si="195"/>
        <v>0</v>
      </c>
      <c r="I1001" s="15">
        <f t="shared" si="196"/>
        <v>0</v>
      </c>
      <c r="J1001" s="289" t="s">
        <v>209</v>
      </c>
      <c r="K1001" s="44"/>
      <c r="L1001" s="44"/>
      <c r="M1001" s="44"/>
      <c r="N1001" s="44"/>
      <c r="O1001" s="44"/>
      <c r="P1001" s="44"/>
      <c r="Q1001" s="44"/>
      <c r="R1001" s="44"/>
      <c r="S1001" s="262">
        <f t="shared" si="197"/>
        <v>0</v>
      </c>
      <c r="T1001" s="266" t="str">
        <f t="shared" si="198"/>
        <v>Economico</v>
      </c>
      <c r="U1001">
        <f>VLOOKUP(T1001,TABLAS!$J$4:$L$9,3,FALSE)</f>
        <v>1320</v>
      </c>
      <c r="V1001">
        <f t="shared" si="207"/>
        <v>2026</v>
      </c>
      <c r="W1001" t="str">
        <f>INICIO!$C$28</f>
        <v>2026</v>
      </c>
      <c r="X1001" s="268">
        <f t="shared" si="199"/>
        <v>0</v>
      </c>
      <c r="Y1001" s="269" t="str">
        <f>IF(X1001&lt;TABLAS!$P$18,TABLAS!$Q$18,IF(X1001&lt;TABLAS!$P$19,TABLAS!$Q$19,IF(X1001&lt;TABLAS!$P$20,TABLAS!$Q$20,IF(X1001&lt;TABLAS!$P$21,TABLAS!$Q$21,IF(X1001&lt;TABLAS!$P$22,TABLAS!$Q$22,IF(X1001&lt;TABLAS!$P$23,TABLAS!$Q$23,IF(X1001&lt;TABLAS!$P$24,TABLAS!$Q$24,IF(X1001&lt;TABLAS!$P$25,TABLAS!$Q$25,IF(X1001&lt;TABLAS!$P$26,TABLAS!$Q$26,IF(X1001&lt;TABLAS!$P$27,TABLAS!$Q$27,IF(X1001&gt;=TABLAS!$O$28,TABLAS!$Q$28)))))))))))</f>
        <v>0 a 5</v>
      </c>
      <c r="Z1001" s="262">
        <f>VLOOKUP(Y1001,TABLAS!$J$18:$K$28,2,FALSE)</f>
        <v>1</v>
      </c>
      <c r="AA1001" s="274" t="s">
        <v>262</v>
      </c>
      <c r="AB1001" s="262">
        <f>VLOOKUP(AA1001,TABLAS!$K$34:$L$39,2,FALSE)</f>
        <v>1</v>
      </c>
      <c r="AC1001" s="262" t="str">
        <f>INICIO!$C$11</f>
        <v>ZONA 6</v>
      </c>
      <c r="AD1001" s="263">
        <f>VLOOKUP(AC1001,TABLAS!$V$18:$W$28,2,FALSE)</f>
        <v>1.1000000000000001</v>
      </c>
      <c r="AE1001" s="44"/>
      <c r="AF1001" s="44"/>
      <c r="AG1001" s="279">
        <f t="shared" si="200"/>
        <v>0</v>
      </c>
      <c r="AH1001" s="255">
        <f>IF($AG1001&lt;TABLAS!$O$4,TABLAS!$P$4,IF($AG1001&lt;TABLAS!$O$5,TABLAS!$P$5,IF($AG1001&lt;TABLAS!$O$6,TABLAS!$P$6,IF($AG1001&gt;TABLAS!$N$7,TABLAS!$P$7))))</f>
        <v>1</v>
      </c>
      <c r="AI1001" s="255">
        <f>VLOOKUP($AH1001,TABLAS!$P$4:$R$7,3,FALSE)</f>
        <v>3.4999999999999996E-3</v>
      </c>
      <c r="AJ1001" s="255">
        <f>VLOOKUP($AH$3,TABLAS!$P$4:$R$7,2,FALSE)</f>
        <v>0</v>
      </c>
      <c r="AK1001" s="280">
        <f t="shared" si="201"/>
        <v>-3.4999999999999996E-3</v>
      </c>
      <c r="AL1001" s="44"/>
      <c r="AM1001" s="44"/>
      <c r="AN1001" s="281">
        <f t="shared" si="202"/>
        <v>0</v>
      </c>
      <c r="AO1001" s="44"/>
      <c r="AP1001" s="235">
        <f t="shared" si="203"/>
        <v>0</v>
      </c>
      <c r="AQ1001" s="44"/>
      <c r="AR1001" s="282">
        <f t="shared" si="204"/>
        <v>0</v>
      </c>
      <c r="AS1001" s="283">
        <f t="shared" si="205"/>
        <v>0</v>
      </c>
      <c r="AT1001" s="44"/>
      <c r="AU1001" s="44"/>
      <c r="AV1001" s="44"/>
      <c r="AW1001" s="44"/>
      <c r="AX1001" s="44"/>
      <c r="AY1001" s="44"/>
      <c r="AZ1001" s="44"/>
      <c r="BA1001" s="44"/>
      <c r="BB1001" s="44"/>
      <c r="BC1001" s="44"/>
      <c r="BD1001" s="44"/>
      <c r="BE1001" s="44"/>
      <c r="BF1001" s="44"/>
      <c r="BG1001" s="44"/>
      <c r="BH1001" s="44"/>
    </row>
    <row r="1002" spans="1:60" ht="26.25" x14ac:dyDescent="0.4">
      <c r="A1002" s="22">
        <f t="shared" si="206"/>
        <v>1000</v>
      </c>
      <c r="B1002" s="22"/>
      <c r="C1002" s="44"/>
      <c r="D1002" s="44"/>
      <c r="E1002" s="40">
        <f>Hoja4!J1009</f>
        <v>0</v>
      </c>
      <c r="F1002" s="40">
        <f>Hoja4!N1009</f>
        <v>0</v>
      </c>
      <c r="G1002" s="44"/>
      <c r="H1002" s="40">
        <f t="shared" si="195"/>
        <v>0</v>
      </c>
      <c r="I1002" s="40">
        <f t="shared" si="196"/>
        <v>0</v>
      </c>
      <c r="J1002" s="290" t="s">
        <v>209</v>
      </c>
      <c r="K1002" s="44"/>
      <c r="L1002" s="44"/>
      <c r="M1002" s="44"/>
      <c r="N1002" s="44"/>
      <c r="O1002" s="44"/>
      <c r="P1002" s="44"/>
      <c r="Q1002" s="44"/>
      <c r="R1002" s="44"/>
      <c r="S1002" s="262">
        <f t="shared" si="197"/>
        <v>0</v>
      </c>
      <c r="T1002" s="266" t="str">
        <f t="shared" si="198"/>
        <v>Economico</v>
      </c>
      <c r="U1002">
        <f>VLOOKUP(T1002,TABLAS!$J$4:$L$9,3,FALSE)</f>
        <v>1320</v>
      </c>
      <c r="V1002">
        <f t="shared" si="207"/>
        <v>2026</v>
      </c>
      <c r="W1002" t="str">
        <f>INICIO!$C$28</f>
        <v>2026</v>
      </c>
      <c r="X1002" s="268">
        <f t="shared" si="199"/>
        <v>0</v>
      </c>
      <c r="Y1002" s="269" t="str">
        <f>IF(X1002&lt;TABLAS!$P$18,TABLAS!$Q$18,IF(X1002&lt;TABLAS!$P$19,TABLAS!$Q$19,IF(X1002&lt;TABLAS!$P$20,TABLAS!$Q$20,IF(X1002&lt;TABLAS!$P$21,TABLAS!$Q$21,IF(X1002&lt;TABLAS!$P$22,TABLAS!$Q$22,IF(X1002&lt;TABLAS!$P$23,TABLAS!$Q$23,IF(X1002&lt;TABLAS!$P$24,TABLAS!$Q$24,IF(X1002&lt;TABLAS!$P$25,TABLAS!$Q$25,IF(X1002&lt;TABLAS!$P$26,TABLAS!$Q$26,IF(X1002&lt;TABLAS!$P$27,TABLAS!$Q$27,IF(X1002&gt;=TABLAS!$O$28,TABLAS!$Q$28)))))))))))</f>
        <v>0 a 5</v>
      </c>
      <c r="Z1002" s="262">
        <f>VLOOKUP(Y1002,TABLAS!$J$18:$K$28,2,FALSE)</f>
        <v>1</v>
      </c>
      <c r="AA1002" s="274" t="s">
        <v>262</v>
      </c>
      <c r="AB1002" s="262">
        <f>VLOOKUP(AA1002,TABLAS!$K$34:$L$39,2,FALSE)</f>
        <v>1</v>
      </c>
      <c r="AC1002" s="262" t="str">
        <f>INICIO!$C$11</f>
        <v>ZONA 6</v>
      </c>
      <c r="AD1002" s="263">
        <f>VLOOKUP(AC1002,TABLAS!$V$18:$W$28,2,FALSE)</f>
        <v>1.1000000000000001</v>
      </c>
      <c r="AE1002" s="44"/>
      <c r="AF1002" s="44"/>
      <c r="AG1002" s="279">
        <f t="shared" si="200"/>
        <v>0</v>
      </c>
      <c r="AH1002" s="255">
        <f>IF($AG1002&lt;TABLAS!$O$4,TABLAS!$P$4,IF($AG1002&lt;TABLAS!$O$5,TABLAS!$P$5,IF($AG1002&lt;TABLAS!$O$6,TABLAS!$P$6,IF($AG1002&gt;TABLAS!$N$7,TABLAS!$P$7))))</f>
        <v>1</v>
      </c>
      <c r="AI1002" s="255">
        <f>VLOOKUP($AH1002,TABLAS!$P$4:$R$7,3,FALSE)</f>
        <v>3.4999999999999996E-3</v>
      </c>
      <c r="AJ1002" s="255">
        <f>VLOOKUP($AH$3,TABLAS!$P$4:$R$7,2,FALSE)</f>
        <v>0</v>
      </c>
      <c r="AK1002" s="280">
        <f t="shared" si="201"/>
        <v>-3.4999999999999996E-3</v>
      </c>
      <c r="AL1002" s="44"/>
      <c r="AM1002" s="44"/>
      <c r="AN1002" s="281">
        <f t="shared" si="202"/>
        <v>0</v>
      </c>
      <c r="AO1002" s="44"/>
      <c r="AP1002" s="235">
        <f t="shared" si="203"/>
        <v>0</v>
      </c>
      <c r="AQ1002" s="44"/>
      <c r="AR1002" s="282">
        <f t="shared" si="204"/>
        <v>0</v>
      </c>
      <c r="AS1002" s="283">
        <f t="shared" si="205"/>
        <v>0</v>
      </c>
      <c r="AT1002" s="44"/>
      <c r="AU1002" s="44"/>
      <c r="AV1002" s="44"/>
      <c r="AW1002" s="44"/>
      <c r="AX1002" s="44"/>
      <c r="AY1002" s="44"/>
      <c r="AZ1002" s="44"/>
      <c r="BA1002" s="44"/>
      <c r="BB1002" s="44"/>
      <c r="BC1002" s="44"/>
      <c r="BD1002" s="44"/>
      <c r="BE1002" s="44"/>
      <c r="BF1002" s="44"/>
      <c r="BG1002" s="44"/>
      <c r="BH1002" s="44"/>
    </row>
    <row r="1003" spans="1:60" x14ac:dyDescent="0.2">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row>
    <row r="1004" spans="1:60" x14ac:dyDescent="0.2">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row>
    <row r="1005" spans="1:60" x14ac:dyDescent="0.2">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row>
    <row r="1006" spans="1:60" x14ac:dyDescent="0.2">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row>
    <row r="1007" spans="1:60" x14ac:dyDescent="0.2">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row>
    <row r="1008" spans="1:60" x14ac:dyDescent="0.2">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row>
    <row r="1009" spans="10:60" x14ac:dyDescent="0.2">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row>
    <row r="1010" spans="10:60" x14ac:dyDescent="0.2">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row>
    <row r="1011" spans="10:60" x14ac:dyDescent="0.2">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row>
    <row r="1012" spans="10:60" x14ac:dyDescent="0.2">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row>
    <row r="1013" spans="10:60" x14ac:dyDescent="0.2">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row>
    <row r="1014" spans="10:60" x14ac:dyDescent="0.2">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row>
    <row r="1015" spans="10:60" x14ac:dyDescent="0.2">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row>
    <row r="1016" spans="10:60" x14ac:dyDescent="0.2">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row>
    <row r="1017" spans="10:60" x14ac:dyDescent="0.2">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row>
    <row r="1018" spans="10:60" x14ac:dyDescent="0.2">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row>
    <row r="1019" spans="10:60" x14ac:dyDescent="0.2">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row>
    <row r="1020" spans="10:60" x14ac:dyDescent="0.2">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row>
    <row r="1021" spans="10:60" x14ac:dyDescent="0.2">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row>
    <row r="1022" spans="10:60" x14ac:dyDescent="0.2">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row>
    <row r="1023" spans="10:60" x14ac:dyDescent="0.2">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row>
    <row r="1024" spans="10:60" x14ac:dyDescent="0.2">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row>
    <row r="1025" spans="10:60" x14ac:dyDescent="0.2">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row>
    <row r="1026" spans="10:60" x14ac:dyDescent="0.2">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row>
    <row r="1027" spans="10:60" x14ac:dyDescent="0.2">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row>
    <row r="1028" spans="10:60" x14ac:dyDescent="0.2">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row>
    <row r="1029" spans="10:60" x14ac:dyDescent="0.2">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row>
    <row r="1030" spans="10:60" x14ac:dyDescent="0.2">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row>
    <row r="1031" spans="10:60" x14ac:dyDescent="0.2">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row>
    <row r="1032" spans="10:60" x14ac:dyDescent="0.2">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row>
    <row r="1033" spans="10:60" x14ac:dyDescent="0.2">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row>
    <row r="1034" spans="10:60" x14ac:dyDescent="0.2">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row>
    <row r="1035" spans="10:60" x14ac:dyDescent="0.2">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row>
    <row r="1036" spans="10:60" x14ac:dyDescent="0.2">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row>
    <row r="1037" spans="10:60" x14ac:dyDescent="0.2">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row>
    <row r="1038" spans="10:60" x14ac:dyDescent="0.2">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row>
    <row r="1039" spans="10:60" x14ac:dyDescent="0.2">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row>
    <row r="1040" spans="10:60" x14ac:dyDescent="0.2">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row>
    <row r="1041" spans="10:60" x14ac:dyDescent="0.2">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row>
    <row r="1042" spans="10:60" x14ac:dyDescent="0.2">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row>
    <row r="1043" spans="10:60" x14ac:dyDescent="0.2">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row>
    <row r="1044" spans="10:60" x14ac:dyDescent="0.2">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row>
    <row r="1045" spans="10:60" x14ac:dyDescent="0.2">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row>
    <row r="1046" spans="10:60" x14ac:dyDescent="0.2">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row>
    <row r="1047" spans="10:60" x14ac:dyDescent="0.2">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row>
    <row r="1048" spans="10:60" x14ac:dyDescent="0.2">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row>
    <row r="1049" spans="10:60" x14ac:dyDescent="0.2">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row>
    <row r="1050" spans="10:60" x14ac:dyDescent="0.2">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row>
    <row r="1051" spans="10:60" x14ac:dyDescent="0.2">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row>
    <row r="1052" spans="10:60" x14ac:dyDescent="0.2">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row>
    <row r="1053" spans="10:60" x14ac:dyDescent="0.2">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row>
    <row r="1054" spans="10:60" x14ac:dyDescent="0.2">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row>
    <row r="1055" spans="10:60" x14ac:dyDescent="0.2">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row>
    <row r="1056" spans="10:60" x14ac:dyDescent="0.2">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row>
    <row r="1057" spans="10:60" x14ac:dyDescent="0.2">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row>
    <row r="1058" spans="10:60" x14ac:dyDescent="0.2">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row>
    <row r="1059" spans="10:60" x14ac:dyDescent="0.2">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row>
    <row r="1060" spans="10:60" x14ac:dyDescent="0.2">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row>
    <row r="1061" spans="10:60" x14ac:dyDescent="0.2">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row>
    <row r="1062" spans="10:60" x14ac:dyDescent="0.2">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row>
    <row r="1063" spans="10:60" x14ac:dyDescent="0.2">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row>
    <row r="1064" spans="10:60" x14ac:dyDescent="0.2">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row>
    <row r="1065" spans="10:60" x14ac:dyDescent="0.2">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row>
    <row r="1066" spans="10:60" x14ac:dyDescent="0.2">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row>
    <row r="1067" spans="10:60" x14ac:dyDescent="0.2">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row>
    <row r="1068" spans="10:60" x14ac:dyDescent="0.2">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row>
    <row r="1069" spans="10:60" x14ac:dyDescent="0.2">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row>
    <row r="1070" spans="10:60" x14ac:dyDescent="0.2">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row>
    <row r="1071" spans="10:60" x14ac:dyDescent="0.2">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row>
    <row r="1072" spans="10:60" x14ac:dyDescent="0.2">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row>
    <row r="1073" spans="10:60" x14ac:dyDescent="0.2">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row>
    <row r="1074" spans="10:60" x14ac:dyDescent="0.2">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row>
    <row r="1075" spans="10:60" x14ac:dyDescent="0.2">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row>
    <row r="1076" spans="10:60" x14ac:dyDescent="0.2">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row>
    <row r="1077" spans="10:60" x14ac:dyDescent="0.2">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row>
    <row r="1078" spans="10:60" x14ac:dyDescent="0.2">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row>
    <row r="1079" spans="10:60" x14ac:dyDescent="0.2">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row>
    <row r="1080" spans="10:60" x14ac:dyDescent="0.2">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row>
    <row r="1081" spans="10:60" x14ac:dyDescent="0.2">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row>
    <row r="1082" spans="10:60" x14ac:dyDescent="0.2">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row>
    <row r="1083" spans="10:60" x14ac:dyDescent="0.2">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row>
    <row r="1084" spans="10:60" x14ac:dyDescent="0.2">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row>
    <row r="1085" spans="10:60" x14ac:dyDescent="0.2">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row>
    <row r="1086" spans="10:60" x14ac:dyDescent="0.2">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row>
    <row r="1087" spans="10:60" x14ac:dyDescent="0.2">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row>
    <row r="1088" spans="10:60" x14ac:dyDescent="0.2">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row>
    <row r="1089" spans="10:60" x14ac:dyDescent="0.2">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row>
    <row r="1090" spans="10:60" x14ac:dyDescent="0.2">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row>
    <row r="1091" spans="10:60" x14ac:dyDescent="0.2">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row>
    <row r="1092" spans="10:60" x14ac:dyDescent="0.2">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row>
    <row r="1093" spans="10:60" x14ac:dyDescent="0.2">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row>
    <row r="1094" spans="10:60" x14ac:dyDescent="0.2">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row>
    <row r="1095" spans="10:60" x14ac:dyDescent="0.2">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row>
    <row r="1096" spans="10:60" x14ac:dyDescent="0.2">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row>
    <row r="1097" spans="10:60" x14ac:dyDescent="0.2">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row>
    <row r="1098" spans="10:60" x14ac:dyDescent="0.2">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row>
    <row r="1099" spans="10:60" x14ac:dyDescent="0.2">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row>
    <row r="1100" spans="10:60" x14ac:dyDescent="0.2">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row>
    <row r="1101" spans="10:60" x14ac:dyDescent="0.2">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row>
    <row r="1102" spans="10:60" x14ac:dyDescent="0.2">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row>
    <row r="1103" spans="10:60" x14ac:dyDescent="0.2">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row>
    <row r="1104" spans="10:60" x14ac:dyDescent="0.2">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row>
    <row r="1105" spans="10:60" x14ac:dyDescent="0.2">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row>
    <row r="1106" spans="10:60" x14ac:dyDescent="0.2">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row>
    <row r="1107" spans="10:60" x14ac:dyDescent="0.2">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row>
    <row r="1108" spans="10:60" x14ac:dyDescent="0.2">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row>
    <row r="1109" spans="10:60" x14ac:dyDescent="0.2">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row>
    <row r="1110" spans="10:60" x14ac:dyDescent="0.2">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row>
    <row r="1111" spans="10:60" x14ac:dyDescent="0.2">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row>
    <row r="1112" spans="10:60" x14ac:dyDescent="0.2">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row>
    <row r="1113" spans="10:60" x14ac:dyDescent="0.2">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row>
    <row r="1114" spans="10:60" x14ac:dyDescent="0.2">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row>
    <row r="1115" spans="10:60" x14ac:dyDescent="0.2">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row>
    <row r="1116" spans="10:60" x14ac:dyDescent="0.2">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row>
    <row r="1117" spans="10:60" x14ac:dyDescent="0.2">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row>
    <row r="1118" spans="10:60" x14ac:dyDescent="0.2">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row>
    <row r="1119" spans="10:60" x14ac:dyDescent="0.2">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row>
    <row r="1120" spans="10:60" x14ac:dyDescent="0.2">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row>
    <row r="1121" spans="10:60" x14ac:dyDescent="0.2">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row>
    <row r="1122" spans="10:60" x14ac:dyDescent="0.2">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row>
    <row r="1123" spans="10:60" x14ac:dyDescent="0.2">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row>
    <row r="1124" spans="10:60" x14ac:dyDescent="0.2">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row>
    <row r="1125" spans="10:60" x14ac:dyDescent="0.2">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row>
    <row r="1126" spans="10:60" x14ac:dyDescent="0.2">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row>
    <row r="1127" spans="10:60" x14ac:dyDescent="0.2">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row>
    <row r="1128" spans="10:60" x14ac:dyDescent="0.2">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row>
    <row r="1129" spans="10:60" x14ac:dyDescent="0.2">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row>
    <row r="1130" spans="10:60" x14ac:dyDescent="0.2">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row>
    <row r="1131" spans="10:60" x14ac:dyDescent="0.2">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row>
    <row r="1132" spans="10:60" x14ac:dyDescent="0.2">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row>
    <row r="1133" spans="10:60" x14ac:dyDescent="0.2">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row>
    <row r="1134" spans="10:60" x14ac:dyDescent="0.2">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row>
    <row r="1135" spans="10:60" x14ac:dyDescent="0.2">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row>
    <row r="1136" spans="10:60" x14ac:dyDescent="0.2">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row>
    <row r="1137" spans="10:60" x14ac:dyDescent="0.2">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row>
    <row r="1138" spans="10:60" x14ac:dyDescent="0.2">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row>
    <row r="1139" spans="10:60" x14ac:dyDescent="0.2">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row>
    <row r="1140" spans="10:60" x14ac:dyDescent="0.2">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row>
    <row r="1141" spans="10:60" x14ac:dyDescent="0.2">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row>
    <row r="1142" spans="10:60" x14ac:dyDescent="0.2">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row>
    <row r="1143" spans="10:60" x14ac:dyDescent="0.2">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row>
    <row r="1144" spans="10:60" x14ac:dyDescent="0.2">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row>
    <row r="1145" spans="10:60" x14ac:dyDescent="0.2">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row>
    <row r="1146" spans="10:60" x14ac:dyDescent="0.2">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row>
    <row r="1147" spans="10:60" x14ac:dyDescent="0.2">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row>
    <row r="1148" spans="10:60" x14ac:dyDescent="0.2">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row>
    <row r="1149" spans="10:60" x14ac:dyDescent="0.2">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row>
    <row r="1150" spans="10:60" x14ac:dyDescent="0.2">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row>
    <row r="1151" spans="10:60" x14ac:dyDescent="0.2">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row>
    <row r="1152" spans="10:60" x14ac:dyDescent="0.2">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row>
    <row r="1153" spans="10:60" x14ac:dyDescent="0.2">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row>
    <row r="1154" spans="10:60" x14ac:dyDescent="0.2">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row>
    <row r="1155" spans="10:60" x14ac:dyDescent="0.2">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row>
    <row r="1156" spans="10:60" x14ac:dyDescent="0.2">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row>
    <row r="1157" spans="10:60" x14ac:dyDescent="0.2">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row>
    <row r="1158" spans="10:60" x14ac:dyDescent="0.2">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row>
    <row r="1159" spans="10:60" x14ac:dyDescent="0.2">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row>
    <row r="1160" spans="10:60" x14ac:dyDescent="0.2">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row>
    <row r="1161" spans="10:60" x14ac:dyDescent="0.2">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row>
    <row r="1162" spans="10:60" x14ac:dyDescent="0.2">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row>
    <row r="1163" spans="10:60" x14ac:dyDescent="0.2">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row>
    <row r="1164" spans="10:60" x14ac:dyDescent="0.2">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row>
    <row r="1165" spans="10:60" x14ac:dyDescent="0.2">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row>
    <row r="1166" spans="10:60" x14ac:dyDescent="0.2">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row>
    <row r="1167" spans="10:60" x14ac:dyDescent="0.2">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row>
    <row r="1168" spans="10:60" x14ac:dyDescent="0.2">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row>
    <row r="1169" spans="10:60" x14ac:dyDescent="0.2">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row>
    <row r="1170" spans="10:60" x14ac:dyDescent="0.2">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row>
    <row r="1171" spans="10:60" x14ac:dyDescent="0.2">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row>
    <row r="1172" spans="10:60" x14ac:dyDescent="0.2">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row>
    <row r="1173" spans="10:60" x14ac:dyDescent="0.2">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row>
    <row r="1174" spans="10:60" x14ac:dyDescent="0.2">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row>
    <row r="1175" spans="10:60" x14ac:dyDescent="0.2">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row>
    <row r="1176" spans="10:60" x14ac:dyDescent="0.2">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row>
    <row r="1177" spans="10:60" x14ac:dyDescent="0.2">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row>
    <row r="1178" spans="10:60" x14ac:dyDescent="0.2">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row>
    <row r="1179" spans="10:60" x14ac:dyDescent="0.2">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row>
    <row r="1180" spans="10:60" x14ac:dyDescent="0.2">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row>
    <row r="1181" spans="10:60" x14ac:dyDescent="0.2">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row>
    <row r="1182" spans="10:60" x14ac:dyDescent="0.2">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row>
    <row r="1183" spans="10:60" x14ac:dyDescent="0.2">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row>
    <row r="1184" spans="10:60" x14ac:dyDescent="0.2">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row>
    <row r="1185" spans="10:60" x14ac:dyDescent="0.2">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row>
    <row r="1186" spans="10:60" x14ac:dyDescent="0.2">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row>
    <row r="1187" spans="10:60" x14ac:dyDescent="0.2">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row>
    <row r="1188" spans="10:60" x14ac:dyDescent="0.2">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row>
    <row r="1189" spans="10:60" x14ac:dyDescent="0.2">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row>
    <row r="1190" spans="10:60" x14ac:dyDescent="0.2">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row>
    <row r="1191" spans="10:60" x14ac:dyDescent="0.2">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row>
    <row r="1192" spans="10:60" x14ac:dyDescent="0.2">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row>
    <row r="1193" spans="10:60" x14ac:dyDescent="0.2">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row>
    <row r="1194" spans="10:60" x14ac:dyDescent="0.2">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row>
    <row r="1195" spans="10:60" x14ac:dyDescent="0.2">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row>
    <row r="1196" spans="10:60" x14ac:dyDescent="0.2">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row>
    <row r="1197" spans="10:60" x14ac:dyDescent="0.2">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row>
    <row r="1198" spans="10:60" x14ac:dyDescent="0.2">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row>
    <row r="1199" spans="10:60" x14ac:dyDescent="0.2">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row>
    <row r="1200" spans="10:60" x14ac:dyDescent="0.2">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row>
    <row r="1201" spans="10:60" x14ac:dyDescent="0.2">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row>
    <row r="1202" spans="10:60" x14ac:dyDescent="0.2">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row>
    <row r="1203" spans="10:60" x14ac:dyDescent="0.2">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row>
    <row r="1204" spans="10:60" x14ac:dyDescent="0.2">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row>
    <row r="1205" spans="10:60" x14ac:dyDescent="0.2">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row>
    <row r="1206" spans="10:60" x14ac:dyDescent="0.2">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row>
    <row r="1207" spans="10:60" x14ac:dyDescent="0.2">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row>
    <row r="1208" spans="10:60" x14ac:dyDescent="0.2">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row>
    <row r="1209" spans="10:60" x14ac:dyDescent="0.2">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row>
    <row r="1210" spans="10:60" x14ac:dyDescent="0.2">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row>
    <row r="1211" spans="10:60" x14ac:dyDescent="0.2">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row>
    <row r="1212" spans="10:60" x14ac:dyDescent="0.2">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row>
    <row r="1213" spans="10:60" x14ac:dyDescent="0.2">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row>
    <row r="1214" spans="10:60" x14ac:dyDescent="0.2">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row>
    <row r="1215" spans="10:60" x14ac:dyDescent="0.2">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row>
    <row r="1216" spans="10:60" x14ac:dyDescent="0.2">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row>
    <row r="1217" spans="10:60" x14ac:dyDescent="0.2">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row>
    <row r="1218" spans="10:60" x14ac:dyDescent="0.2">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row>
    <row r="1219" spans="10:60" x14ac:dyDescent="0.2">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row>
    <row r="1220" spans="10:60" x14ac:dyDescent="0.2">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row>
    <row r="1221" spans="10:60" x14ac:dyDescent="0.2">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row>
    <row r="1222" spans="10:60" x14ac:dyDescent="0.2">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row>
    <row r="1223" spans="10:60" x14ac:dyDescent="0.2">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row>
    <row r="1224" spans="10:60" x14ac:dyDescent="0.2">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row>
    <row r="1225" spans="10:60" x14ac:dyDescent="0.2">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row>
    <row r="1226" spans="10:60" x14ac:dyDescent="0.2">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row>
    <row r="1227" spans="10:60" x14ac:dyDescent="0.2">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row>
    <row r="1228" spans="10:60" x14ac:dyDescent="0.2">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row>
    <row r="1229" spans="10:60" x14ac:dyDescent="0.2">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row>
    <row r="1230" spans="10:60" x14ac:dyDescent="0.2">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row>
    <row r="1231" spans="10:60" x14ac:dyDescent="0.2">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row>
    <row r="1232" spans="10:60" x14ac:dyDescent="0.2">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row>
    <row r="1233" spans="10:60" x14ac:dyDescent="0.2">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row>
    <row r="1234" spans="10:60" x14ac:dyDescent="0.2">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row>
    <row r="1235" spans="10:60" x14ac:dyDescent="0.2">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row>
    <row r="1236" spans="10:60" x14ac:dyDescent="0.2">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row>
    <row r="1237" spans="10:60" x14ac:dyDescent="0.2">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row>
    <row r="1238" spans="10:60" x14ac:dyDescent="0.2">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row>
    <row r="1239" spans="10:60" x14ac:dyDescent="0.2">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row>
    <row r="1240" spans="10:60" x14ac:dyDescent="0.2">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row>
    <row r="1241" spans="10:60" x14ac:dyDescent="0.2">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row>
    <row r="1242" spans="10:60" x14ac:dyDescent="0.2">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row>
    <row r="1243" spans="10:60" x14ac:dyDescent="0.2">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row>
    <row r="1244" spans="10:60" x14ac:dyDescent="0.2">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row>
    <row r="1245" spans="10:60" x14ac:dyDescent="0.2">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row>
    <row r="1246" spans="10:60" x14ac:dyDescent="0.2">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row>
    <row r="1247" spans="10:60" x14ac:dyDescent="0.2">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row>
    <row r="1248" spans="10:60" x14ac:dyDescent="0.2">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row>
    <row r="1249" spans="10:60" x14ac:dyDescent="0.2">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row>
    <row r="1250" spans="10:60" x14ac:dyDescent="0.2">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row>
    <row r="1251" spans="10:60" x14ac:dyDescent="0.2">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row>
    <row r="1252" spans="10:60" x14ac:dyDescent="0.2">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row>
    <row r="1253" spans="10:60" x14ac:dyDescent="0.2">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row>
    <row r="1254" spans="10:60" x14ac:dyDescent="0.2">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row>
    <row r="1255" spans="10:60" x14ac:dyDescent="0.2">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row>
    <row r="1256" spans="10:60" x14ac:dyDescent="0.2">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row>
    <row r="1257" spans="10:60" x14ac:dyDescent="0.2">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row>
    <row r="1258" spans="10:60" x14ac:dyDescent="0.2">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row>
    <row r="1259" spans="10:60" x14ac:dyDescent="0.2">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row>
    <row r="1260" spans="10:60" x14ac:dyDescent="0.2">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row>
    <row r="1261" spans="10:60" x14ac:dyDescent="0.2">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row>
    <row r="1262" spans="10:60" x14ac:dyDescent="0.2">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row>
    <row r="1263" spans="10:60" x14ac:dyDescent="0.2">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row>
    <row r="1264" spans="10:60" x14ac:dyDescent="0.2">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row>
    <row r="1265" spans="10:60" x14ac:dyDescent="0.2">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row>
    <row r="1266" spans="10:60" x14ac:dyDescent="0.2">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row>
    <row r="1267" spans="10:60" x14ac:dyDescent="0.2">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row>
    <row r="1268" spans="10:60" x14ac:dyDescent="0.2">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row>
    <row r="1269" spans="10:60" x14ac:dyDescent="0.2">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row>
    <row r="1270" spans="10:60" x14ac:dyDescent="0.2">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row>
    <row r="1271" spans="10:60" x14ac:dyDescent="0.2">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row>
    <row r="1272" spans="10:60" x14ac:dyDescent="0.2">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row>
    <row r="1273" spans="10:60" x14ac:dyDescent="0.2">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row>
    <row r="1274" spans="10:60" x14ac:dyDescent="0.2">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row>
    <row r="1275" spans="10:60" x14ac:dyDescent="0.2">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row>
    <row r="1276" spans="10:60" x14ac:dyDescent="0.2">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row>
    <row r="1277" spans="10:60" x14ac:dyDescent="0.2">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row>
    <row r="1278" spans="10:60" x14ac:dyDescent="0.2">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row>
    <row r="1279" spans="10:60" x14ac:dyDescent="0.2">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row>
    <row r="1280" spans="10:60" x14ac:dyDescent="0.2">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row>
    <row r="1281" spans="10:60" x14ac:dyDescent="0.2">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row>
    <row r="1282" spans="10:60" x14ac:dyDescent="0.2">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row>
    <row r="1283" spans="10:60" x14ac:dyDescent="0.2">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row>
    <row r="1284" spans="10:60" x14ac:dyDescent="0.2">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row>
    <row r="1285" spans="10:60" x14ac:dyDescent="0.2">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row>
    <row r="1286" spans="10:60" x14ac:dyDescent="0.2">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row>
    <row r="1287" spans="10:60" x14ac:dyDescent="0.2">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row>
    <row r="1288" spans="10:60" x14ac:dyDescent="0.2">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row>
    <row r="1289" spans="10:60" x14ac:dyDescent="0.2">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row>
    <row r="1290" spans="10:60" x14ac:dyDescent="0.2">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row>
    <row r="1291" spans="10:60" x14ac:dyDescent="0.2">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row>
    <row r="1292" spans="10:60" x14ac:dyDescent="0.2">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row>
    <row r="1293" spans="10:60" x14ac:dyDescent="0.2">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row>
    <row r="1294" spans="10:60" x14ac:dyDescent="0.2">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row>
    <row r="1295" spans="10:60" x14ac:dyDescent="0.2">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row>
    <row r="1296" spans="10:60" x14ac:dyDescent="0.2">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row>
    <row r="1297" spans="10:60" x14ac:dyDescent="0.2">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row>
    <row r="1298" spans="10:60" x14ac:dyDescent="0.2">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row>
    <row r="1299" spans="10:60" x14ac:dyDescent="0.2">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row>
    <row r="1300" spans="10:60" x14ac:dyDescent="0.2">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row>
    <row r="1301" spans="10:60" x14ac:dyDescent="0.2">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row>
    <row r="1302" spans="10:60" x14ac:dyDescent="0.2">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row>
    <row r="1303" spans="10:60" x14ac:dyDescent="0.2">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row>
    <row r="1304" spans="10:60" x14ac:dyDescent="0.2">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row>
    <row r="1305" spans="10:60" x14ac:dyDescent="0.2">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row>
    <row r="1306" spans="10:60" x14ac:dyDescent="0.2">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row>
    <row r="1307" spans="10:60" x14ac:dyDescent="0.2">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row>
    <row r="1308" spans="10:60" x14ac:dyDescent="0.2">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row>
    <row r="1309" spans="10:60" x14ac:dyDescent="0.2">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row>
    <row r="1310" spans="10:60" x14ac:dyDescent="0.2">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row>
    <row r="1311" spans="10:60" x14ac:dyDescent="0.2">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row>
    <row r="1312" spans="10:60" x14ac:dyDescent="0.2">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row>
    <row r="1313" spans="10:60" x14ac:dyDescent="0.2">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row>
    <row r="1314" spans="10:60" x14ac:dyDescent="0.2">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row>
    <row r="1315" spans="10:60" x14ac:dyDescent="0.2">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row>
    <row r="1316" spans="10:60" x14ac:dyDescent="0.2">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row>
    <row r="1317" spans="10:60" x14ac:dyDescent="0.2">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row>
    <row r="1318" spans="10:60" x14ac:dyDescent="0.2">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row>
    <row r="1319" spans="10:60" x14ac:dyDescent="0.2">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row>
    <row r="1320" spans="10:60" x14ac:dyDescent="0.2">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row>
    <row r="1321" spans="10:60" x14ac:dyDescent="0.2">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row>
    <row r="1322" spans="10:60" x14ac:dyDescent="0.2">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row>
    <row r="1323" spans="10:60" x14ac:dyDescent="0.2">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row>
    <row r="1324" spans="10:60" x14ac:dyDescent="0.2">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row>
    <row r="1325" spans="10:60" x14ac:dyDescent="0.2">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row>
    <row r="1326" spans="10:60" x14ac:dyDescent="0.2">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row>
    <row r="1327" spans="10:60" x14ac:dyDescent="0.2">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row>
    <row r="1328" spans="10:60" x14ac:dyDescent="0.2">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row>
    <row r="1329" spans="10:60" x14ac:dyDescent="0.2">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row>
    <row r="1330" spans="10:60" x14ac:dyDescent="0.2">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row>
    <row r="1331" spans="10:60" x14ac:dyDescent="0.2">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row>
    <row r="1332" spans="10:60" x14ac:dyDescent="0.2">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row>
    <row r="1333" spans="10:60" x14ac:dyDescent="0.2">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row>
    <row r="1334" spans="10:60" x14ac:dyDescent="0.2">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row>
    <row r="1335" spans="10:60" x14ac:dyDescent="0.2">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row>
    <row r="1336" spans="10:60" x14ac:dyDescent="0.2">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row>
    <row r="1337" spans="10:60" x14ac:dyDescent="0.2">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row>
    <row r="1338" spans="10:60" x14ac:dyDescent="0.2">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row>
    <row r="1339" spans="10:60" x14ac:dyDescent="0.2">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row>
    <row r="1340" spans="10:60" x14ac:dyDescent="0.2">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row>
    <row r="1341" spans="10:60" x14ac:dyDescent="0.2">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row>
    <row r="1342" spans="10:60" x14ac:dyDescent="0.2">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row>
    <row r="1343" spans="10:60" x14ac:dyDescent="0.2">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row>
    <row r="1344" spans="10:60" x14ac:dyDescent="0.2">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row>
    <row r="1345" spans="10:60" x14ac:dyDescent="0.2">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row>
    <row r="1346" spans="10:60" x14ac:dyDescent="0.2">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row>
    <row r="1347" spans="10:60" x14ac:dyDescent="0.2">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row>
    <row r="1348" spans="10:60" x14ac:dyDescent="0.2">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row>
    <row r="1349" spans="10:60" x14ac:dyDescent="0.2">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row>
    <row r="1350" spans="10:60" x14ac:dyDescent="0.2">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row>
    <row r="1351" spans="10:60" x14ac:dyDescent="0.2">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row>
    <row r="1352" spans="10:60" x14ac:dyDescent="0.2">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row>
    <row r="1353" spans="10:60" x14ac:dyDescent="0.2">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row>
    <row r="1354" spans="10:60" x14ac:dyDescent="0.2">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row>
    <row r="1355" spans="10:60" x14ac:dyDescent="0.2">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row>
    <row r="1356" spans="10:60" x14ac:dyDescent="0.2">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row>
    <row r="1357" spans="10:60" x14ac:dyDescent="0.2">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row>
    <row r="1358" spans="10:60" x14ac:dyDescent="0.2">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row>
    <row r="1359" spans="10:60" x14ac:dyDescent="0.2">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row>
    <row r="1360" spans="10:60" x14ac:dyDescent="0.2">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row>
    <row r="1361" spans="10:60" x14ac:dyDescent="0.2">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row>
    <row r="1362" spans="10:60" x14ac:dyDescent="0.2">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row>
    <row r="1363" spans="10:60" x14ac:dyDescent="0.2">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row>
    <row r="1364" spans="10:60" x14ac:dyDescent="0.2">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row>
    <row r="1365" spans="10:60" x14ac:dyDescent="0.2">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row>
    <row r="1366" spans="10:60" x14ac:dyDescent="0.2">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row>
    <row r="1367" spans="10:60" x14ac:dyDescent="0.2">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row>
    <row r="1368" spans="10:60" x14ac:dyDescent="0.2">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row>
    <row r="1369" spans="10:60" x14ac:dyDescent="0.2">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row>
    <row r="1370" spans="10:60" x14ac:dyDescent="0.2">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row>
    <row r="1371" spans="10:60" x14ac:dyDescent="0.2">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row>
    <row r="1372" spans="10:60" x14ac:dyDescent="0.2">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row>
    <row r="1373" spans="10:60" x14ac:dyDescent="0.2">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row>
    <row r="1374" spans="10:60" x14ac:dyDescent="0.2">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row>
    <row r="1375" spans="10:60" x14ac:dyDescent="0.2">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row>
    <row r="1376" spans="10:60" x14ac:dyDescent="0.2">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row>
    <row r="1377" spans="10:60" x14ac:dyDescent="0.2">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row>
    <row r="1378" spans="10:60" x14ac:dyDescent="0.2">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row>
    <row r="1379" spans="10:60" x14ac:dyDescent="0.2">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row>
    <row r="1380" spans="10:60" x14ac:dyDescent="0.2">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row>
    <row r="1381" spans="10:60" x14ac:dyDescent="0.2">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row>
    <row r="1382" spans="10:60" x14ac:dyDescent="0.2">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row>
    <row r="1383" spans="10:60" x14ac:dyDescent="0.2">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row>
    <row r="1384" spans="10:60" x14ac:dyDescent="0.2">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row>
    <row r="1385" spans="10:60" x14ac:dyDescent="0.2">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row>
    <row r="1386" spans="10:60" x14ac:dyDescent="0.2">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row>
    <row r="1387" spans="10:60" x14ac:dyDescent="0.2">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row>
    <row r="1388" spans="10:60" x14ac:dyDescent="0.2">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row>
    <row r="1389" spans="10:60" x14ac:dyDescent="0.2">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row>
    <row r="1390" spans="10:60" x14ac:dyDescent="0.2">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row>
    <row r="1391" spans="10:60" x14ac:dyDescent="0.2">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row>
    <row r="1392" spans="10:60" x14ac:dyDescent="0.2">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row>
    <row r="1393" spans="10:60" x14ac:dyDescent="0.2">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row>
    <row r="1394" spans="10:60" x14ac:dyDescent="0.2">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row>
    <row r="1395" spans="10:60" x14ac:dyDescent="0.2">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row>
    <row r="1396" spans="10:60" x14ac:dyDescent="0.2">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row>
    <row r="1397" spans="10:60" x14ac:dyDescent="0.2">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row>
    <row r="1398" spans="10:60" x14ac:dyDescent="0.2">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row>
    <row r="1399" spans="10:60" x14ac:dyDescent="0.2">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row>
    <row r="1400" spans="10:60" x14ac:dyDescent="0.2">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row>
    <row r="1401" spans="10:60" x14ac:dyDescent="0.2">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row>
    <row r="1402" spans="10:60" x14ac:dyDescent="0.2">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row>
    <row r="1403" spans="10:60" x14ac:dyDescent="0.2">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row>
    <row r="1404" spans="10:60" x14ac:dyDescent="0.2">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row>
    <row r="1405" spans="10:60" x14ac:dyDescent="0.2">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row>
    <row r="1406" spans="10:60" x14ac:dyDescent="0.2">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row>
    <row r="1407" spans="10:60" x14ac:dyDescent="0.2">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row>
    <row r="1408" spans="10:60" x14ac:dyDescent="0.2">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row>
    <row r="1409" spans="10:60" x14ac:dyDescent="0.2">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row>
    <row r="1410" spans="10:60" x14ac:dyDescent="0.2">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row>
    <row r="1411" spans="10:60" x14ac:dyDescent="0.2">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row>
    <row r="1412" spans="10:60" x14ac:dyDescent="0.2">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row>
    <row r="1413" spans="10:60" x14ac:dyDescent="0.2">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row>
    <row r="1414" spans="10:60" x14ac:dyDescent="0.2">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row>
    <row r="1415" spans="10:60" x14ac:dyDescent="0.2">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row>
    <row r="1416" spans="10:60" x14ac:dyDescent="0.2">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row>
    <row r="1417" spans="10:60" x14ac:dyDescent="0.2">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row>
    <row r="1418" spans="10:60" x14ac:dyDescent="0.2">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row>
    <row r="1419" spans="10:60" x14ac:dyDescent="0.2">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row>
    <row r="1420" spans="10:60" x14ac:dyDescent="0.2">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row>
    <row r="1421" spans="10:60" x14ac:dyDescent="0.2">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row>
    <row r="1422" spans="10:60" x14ac:dyDescent="0.2">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row>
    <row r="1423" spans="10:60" x14ac:dyDescent="0.2">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row>
    <row r="1424" spans="10:60" x14ac:dyDescent="0.2">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row>
    <row r="1425" spans="10:60" x14ac:dyDescent="0.2">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row>
    <row r="1426" spans="10:60" x14ac:dyDescent="0.2">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row>
    <row r="1427" spans="10:60" x14ac:dyDescent="0.2">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row>
    <row r="1428" spans="10:60" x14ac:dyDescent="0.2">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row>
    <row r="1429" spans="10:60" x14ac:dyDescent="0.2">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row>
    <row r="1430" spans="10:60" x14ac:dyDescent="0.2">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row>
    <row r="1431" spans="10:60" x14ac:dyDescent="0.2">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row>
    <row r="1432" spans="10:60" x14ac:dyDescent="0.2">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row>
    <row r="1433" spans="10:60" x14ac:dyDescent="0.2">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row>
    <row r="1434" spans="10:60" x14ac:dyDescent="0.2">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row>
    <row r="1435" spans="10:60" x14ac:dyDescent="0.2">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row>
    <row r="1436" spans="10:60" x14ac:dyDescent="0.2">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row>
    <row r="1437" spans="10:60" x14ac:dyDescent="0.2">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row>
    <row r="1438" spans="10:60" x14ac:dyDescent="0.2">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row>
    <row r="1439" spans="10:60" x14ac:dyDescent="0.2">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row>
    <row r="1440" spans="10:60" x14ac:dyDescent="0.2">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row>
    <row r="1441" spans="10:60" x14ac:dyDescent="0.2">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row>
    <row r="1442" spans="10:60" x14ac:dyDescent="0.2">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row>
    <row r="1443" spans="10:60" x14ac:dyDescent="0.2">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row>
    <row r="1444" spans="10:60" x14ac:dyDescent="0.2">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row>
    <row r="1445" spans="10:60" x14ac:dyDescent="0.2">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row>
    <row r="1446" spans="10:60" x14ac:dyDescent="0.2">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row>
    <row r="1447" spans="10:60" x14ac:dyDescent="0.2">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row>
    <row r="1448" spans="10:60" x14ac:dyDescent="0.2">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row>
    <row r="1449" spans="10:60" x14ac:dyDescent="0.2">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row>
    <row r="1450" spans="10:60" x14ac:dyDescent="0.2">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row>
    <row r="1451" spans="10:60" x14ac:dyDescent="0.2">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row>
    <row r="1452" spans="10:60" x14ac:dyDescent="0.2">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row>
    <row r="1453" spans="10:60" x14ac:dyDescent="0.2">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row>
    <row r="1454" spans="10:60" x14ac:dyDescent="0.2">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row>
    <row r="1455" spans="10:60" x14ac:dyDescent="0.2">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row>
    <row r="1456" spans="10:60" x14ac:dyDescent="0.2">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row>
    <row r="1457" spans="10:60" x14ac:dyDescent="0.2">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row>
    <row r="1458" spans="10:60" x14ac:dyDescent="0.2">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row>
    <row r="1459" spans="10:60" x14ac:dyDescent="0.2">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row>
    <row r="1460" spans="10:60" x14ac:dyDescent="0.2">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row>
    <row r="1461" spans="10:60" x14ac:dyDescent="0.2">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row>
    <row r="1462" spans="10:60" x14ac:dyDescent="0.2">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row>
    <row r="1463" spans="10:60" x14ac:dyDescent="0.2">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row>
    <row r="1464" spans="10:60" x14ac:dyDescent="0.2">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row>
    <row r="1465" spans="10:60" x14ac:dyDescent="0.2">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row>
    <row r="1466" spans="10:60" x14ac:dyDescent="0.2">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row>
    <row r="1467" spans="10:60" x14ac:dyDescent="0.2">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row>
    <row r="1468" spans="10:60" x14ac:dyDescent="0.2">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row>
    <row r="1469" spans="10:60" x14ac:dyDescent="0.2">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row>
    <row r="1470" spans="10:60" x14ac:dyDescent="0.2">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row>
    <row r="1471" spans="10:60" x14ac:dyDescent="0.2">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row>
    <row r="1472" spans="10:60" x14ac:dyDescent="0.2">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row>
    <row r="1473" spans="10:60" x14ac:dyDescent="0.2">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row>
    <row r="1474" spans="10:60" x14ac:dyDescent="0.2">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row>
    <row r="1475" spans="10:60" x14ac:dyDescent="0.2">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row>
    <row r="1476" spans="10:60" x14ac:dyDescent="0.2">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row>
    <row r="1477" spans="10:60" x14ac:dyDescent="0.2">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row>
    <row r="1478" spans="10:60" x14ac:dyDescent="0.2">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row>
    <row r="1479" spans="10:60" x14ac:dyDescent="0.2">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row>
    <row r="1480" spans="10:60" x14ac:dyDescent="0.2">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row>
    <row r="1481" spans="10:60" x14ac:dyDescent="0.2">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row>
    <row r="1482" spans="10:60" x14ac:dyDescent="0.2">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row>
    <row r="1483" spans="10:60" x14ac:dyDescent="0.2">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row>
    <row r="1484" spans="10:60" x14ac:dyDescent="0.2">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row>
    <row r="1485" spans="10:60" x14ac:dyDescent="0.2">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row>
    <row r="1486" spans="10:60" x14ac:dyDescent="0.2">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row>
    <row r="1487" spans="10:60" x14ac:dyDescent="0.2">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row>
    <row r="1488" spans="10:60" x14ac:dyDescent="0.2">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row>
    <row r="1489" spans="10:60" x14ac:dyDescent="0.2">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row>
    <row r="1490" spans="10:60" x14ac:dyDescent="0.2">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row>
    <row r="1491" spans="10:60" x14ac:dyDescent="0.2">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row>
    <row r="1492" spans="10:60" x14ac:dyDescent="0.2">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row>
    <row r="1493" spans="10:60" x14ac:dyDescent="0.2">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row>
    <row r="1494" spans="10:60" x14ac:dyDescent="0.2">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row>
    <row r="1495" spans="10:60" x14ac:dyDescent="0.2">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row>
    <row r="1496" spans="10:60" x14ac:dyDescent="0.2">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row>
    <row r="1497" spans="10:60" x14ac:dyDescent="0.2">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row>
    <row r="1498" spans="10:60" x14ac:dyDescent="0.2">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row>
    <row r="1499" spans="10:60" x14ac:dyDescent="0.2">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row>
    <row r="1500" spans="10:60" x14ac:dyDescent="0.2">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row>
  </sheetData>
  <mergeCells count="3">
    <mergeCell ref="V2:W2"/>
    <mergeCell ref="C1:F1"/>
    <mergeCell ref="A1:B2"/>
  </mergeCells>
  <conditionalFormatting sqref="C3:I3 C4:D1000 G4:G1000 E4:F1002 H4:I1002">
    <cfRule type="cellIs" dxfId="15" priority="14" operator="equal">
      <formula>0</formula>
    </cfRule>
  </conditionalFormatting>
  <conditionalFormatting sqref="B3:B1000">
    <cfRule type="cellIs" dxfId="14" priority="13" operator="equal">
      <formula>0</formula>
    </cfRule>
  </conditionalFormatting>
  <conditionalFormatting sqref="A7:D7 A12:D12 A17:D17 A22:D22 A27:D27 A32:D32 G32 G27 G22 G17 G12 G7">
    <cfRule type="cellIs" dxfId="13" priority="12" operator="equal">
      <formula>0</formula>
    </cfRule>
  </conditionalFormatting>
  <conditionalFormatting sqref="A37:D37 A42:D42 A47:D47 A52:D52 A57:D57 A62:D62 A67:D67 G67 G62 G57 G52 G47 G42 G37">
    <cfRule type="cellIs" dxfId="12" priority="11" operator="equal">
      <formula>0</formula>
    </cfRule>
  </conditionalFormatting>
  <conditionalFormatting sqref="A72:D72 A77:D77 A82:D82 A87:D87 A92:D92 A97:D97 A102:D102 G102 G97 G92 G87 G82 G77 G72">
    <cfRule type="cellIs" dxfId="11" priority="10" operator="equal">
      <formula>0</formula>
    </cfRule>
  </conditionalFormatting>
  <conditionalFormatting sqref="A107:D107 A112:D112 A117:D117 A122:D122 A127:D127 A132:D132 A137:D137 A142:D142 A147:D147 A152:D152 A157:D157 A162:D162 A167:D167 A172:D172 A177:D177 A182:D182 A187:D187 A192:D192 A197:D197 A202:D202 G202 G197 G192 G187 G182 G177 G172 G167 G162 G157 G152 G147 G142 G137 G132 G127 G122 G117 G112 G107">
    <cfRule type="cellIs" dxfId="10" priority="9" operator="equal">
      <formula>0</formula>
    </cfRule>
  </conditionalFormatting>
  <conditionalFormatting sqref="A207:D207 A212:D212 A217:D217 A222:D222 A227:D227 A232:D232 A237:D237 A242:D242 A247:D247 A252:D252 A257:D257 A262:D262 A267:D267 A272:D272 A277:D277 A282:D282 A287:D287 A292:D292 A297:D297 A302:D302 G302 G297 G292 G287 G282 G277 G272 G267 G262 G257 G252 G247 G242 G237 G232 G227 G222 G217 G212 G207">
    <cfRule type="cellIs" dxfId="9" priority="8" operator="equal">
      <formula>0</formula>
    </cfRule>
  </conditionalFormatting>
  <conditionalFormatting sqref="A307:D307 A312:D312 A317:D317 A322:D322 A327:D327 A332:D332 A337:D337 A342:D342 A347:D347 A352:D352 A357:D357 A362:D362 A367:D367 A372:D372 A377:D377 A382:D382 A387:D387 A392:D392 A397:D397 A402:D402 A407:D407 A412:D412 G412 G407 G402 G397 G392 G387 G382 G377 G372 G367 G362 G357 G352 G347 G342 G337 G332 G327 G322 G317 G312 G307">
    <cfRule type="cellIs" dxfId="8" priority="7" operator="equal">
      <formula>0</formula>
    </cfRule>
  </conditionalFormatting>
  <conditionalFormatting sqref="A417:D417 A422:D422 A427:D427 A432:D432 A437:D437 A442:D442 A447:D447 A452:D452 A457:D457 A462:D462 A467:D467 A472:D472 A477:D477 A482:D482 A487:D487 A492:D492 A497:D497 A502:D502 G502 G497 G492 G487 G482 G477 G472 G467 G462 G457 G452 G447 G442 G437 G432 G427 G422 G417">
    <cfRule type="cellIs" dxfId="7" priority="6" operator="equal">
      <formula>0</formula>
    </cfRule>
  </conditionalFormatting>
  <conditionalFormatting sqref="A507:D507 A512:D512 A517:D517 A522:D522 A527:D527 A532:D532 A537:D537 A542:D542 A547:D547 A552:D552 A557:D557 A562:D562 A567:D567 A572:D572 A577:D577 A582:D582 A587:D587 A592:D592 A597:D597 A602:D602 G602 G597 G592 G587 G582 G577 G572 G567 G562 G557 G552 G547 G542 G537 G532 G527 G522 G517 G512 G507">
    <cfRule type="cellIs" dxfId="6" priority="5" operator="equal">
      <formula>0</formula>
    </cfRule>
  </conditionalFormatting>
  <conditionalFormatting sqref="A607:D607 A612:D612 A617:D617 A622:D622 A627:D627 A632:D632 A637:D637 A642:D642 A647:D647 A652:D652 A657:D657 A662:D662 A667:D667 A672:D672 A677:D677 A682:D682 A687:D687 A692:D692 A697:D697 A702:D702 A707:D707 A712:D712 A717:D717 A722:D722 A727:D727 A732:D732 A737:D737 A742:D742 A747:D747 A752:D752 A757:D757 A762:D762 G762 G757 G752 G747 G742 G737 G732 G727 G722 G717 G712 G707 G702 G697 G692 G687 G682 G677 G672 G667 G662 G657 G652 G647 G642 G637 G632 G627 G622 G617 G612 G607">
    <cfRule type="cellIs" dxfId="5" priority="4" operator="equal">
      <formula>0</formula>
    </cfRule>
  </conditionalFormatting>
  <conditionalFormatting sqref="A767:D767 A772:D772 A777:D777 A782:D782 A787:D787 A792:D792 A797:D797 A802:D802 A807:D807 A812:D812 A817:D817 A822:D822 A827:D827 A832:D832 A837:D837 A842:D842 G842 G837 G832 G827 G822 G817 G812 G807 G802 G797 G792 G787 G782 G777 G772 G767">
    <cfRule type="cellIs" dxfId="4" priority="3" operator="equal">
      <formula>0</formula>
    </cfRule>
  </conditionalFormatting>
  <conditionalFormatting sqref="A847:D847 A852:D852 A857:D857 A862:D862 A867:D867 A872:D872 A877:D877 A882:D882 A887:D887 A892:D892 A897:D897 A902:D902 A907:D907 A912:D912 A917:D917 A922:D922 A927:D927 A932:D932 A942:D942 A937:D937 G937 G942 G932 G927 G922 G917 G912 G907 G902 G897 G892 G887 G882 G877 G872 G867 G862 G857 G852 G847">
    <cfRule type="cellIs" dxfId="3" priority="2" operator="equal">
      <formula>0</formula>
    </cfRule>
  </conditionalFormatting>
  <conditionalFormatting sqref="A947:D947 A952:D952 A957:D957 A962:D962 A967:D967 A972:D972 A977:D977 A982:D982 A987:D987 A992:D992 A997:D997 B1002:D1002 G1002 G997 G992 G987 G982 G977 G972 G967 G962 G957 G952 G947">
    <cfRule type="cellIs" dxfId="2" priority="1" operator="equal">
      <formula>0</formula>
    </cfRule>
  </conditionalFormatting>
  <pageMargins left="0.7" right="0.7" top="0.75" bottom="0.75" header="0.3" footer="0.3"/>
  <pageSetup paperSize="10000" orientation="portrait" horizontalDpi="0"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800-000000000000}">
          <x14:formula1>
            <xm:f>TABLAS!$J$18:$J$28</xm:f>
          </x14:formula1>
          <xm:sqref>Y3:Y1002</xm:sqref>
        </x14:dataValidation>
        <x14:dataValidation type="list" allowBlank="1" showInputMessage="1" showErrorMessage="1" xr:uid="{00000000-0002-0000-0800-000001000000}">
          <x14:formula1>
            <xm:f>TABLAS!$K$34:$K$39</xm:f>
          </x14:formula1>
          <xm:sqref>AA3:AA1002</xm:sqref>
        </x14:dataValidation>
        <x14:dataValidation type="list" allowBlank="1" showInputMessage="1" showErrorMessage="1" xr:uid="{00000000-0002-0000-0800-000002000000}">
          <x14:formula1>
            <xm:f>TABLAS!$J$4:$J$9</xm:f>
          </x14:formula1>
          <xm:sqref>T3:T1002 J3:J1002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R168"/>
  <sheetViews>
    <sheetView workbookViewId="0"/>
  </sheetViews>
  <sheetFormatPr baseColWidth="10" defaultRowHeight="15" x14ac:dyDescent="0.25"/>
  <cols>
    <col min="2" max="2" width="22" customWidth="1"/>
  </cols>
  <sheetData>
    <row r="1" spans="1:18" x14ac:dyDescent="0.25">
      <c r="A1" s="57"/>
      <c r="B1" s="57"/>
      <c r="C1" s="57"/>
      <c r="D1" s="57"/>
      <c r="E1" s="57"/>
      <c r="F1" s="57"/>
      <c r="G1" s="57"/>
      <c r="H1" s="57"/>
      <c r="I1" s="57"/>
      <c r="J1" s="57"/>
      <c r="K1" s="57"/>
      <c r="L1" s="57"/>
      <c r="M1" s="57"/>
      <c r="N1" s="57"/>
      <c r="O1" s="57"/>
      <c r="P1" s="57"/>
      <c r="Q1" s="57"/>
      <c r="R1" s="57"/>
    </row>
    <row r="2" spans="1:18" x14ac:dyDescent="0.25">
      <c r="A2" s="57"/>
      <c r="B2" s="57"/>
      <c r="C2" s="57"/>
      <c r="D2" s="57"/>
      <c r="E2" s="57"/>
      <c r="F2" s="57"/>
      <c r="G2" s="57"/>
      <c r="H2" s="57"/>
      <c r="I2" s="57"/>
      <c r="J2" s="57"/>
      <c r="K2" s="57"/>
      <c r="L2" s="57"/>
      <c r="M2" s="57"/>
      <c r="N2" s="57"/>
      <c r="O2" s="57"/>
      <c r="P2" s="57"/>
      <c r="Q2" s="57"/>
      <c r="R2" s="57"/>
    </row>
    <row r="3" spans="1:18" x14ac:dyDescent="0.25">
      <c r="A3" s="57"/>
      <c r="B3" s="345" t="s">
        <v>34</v>
      </c>
      <c r="C3" s="348" t="s">
        <v>35</v>
      </c>
      <c r="D3" s="349"/>
      <c r="E3" s="354" t="s">
        <v>36</v>
      </c>
      <c r="F3" s="355" t="s">
        <v>37</v>
      </c>
      <c r="G3" s="348" t="s">
        <v>38</v>
      </c>
      <c r="H3" s="349"/>
      <c r="I3" s="354" t="s">
        <v>41</v>
      </c>
      <c r="J3" s="57"/>
      <c r="K3" s="57"/>
      <c r="L3" s="57"/>
      <c r="M3" s="57"/>
      <c r="N3" s="57"/>
      <c r="O3" s="57"/>
      <c r="P3" s="57"/>
      <c r="Q3" s="57"/>
      <c r="R3" s="57"/>
    </row>
    <row r="4" spans="1:18" ht="15" customHeight="1" x14ac:dyDescent="0.25">
      <c r="A4" s="57"/>
      <c r="B4" s="346"/>
      <c r="C4" s="350"/>
      <c r="D4" s="351"/>
      <c r="E4" s="354"/>
      <c r="F4" s="355"/>
      <c r="G4" s="350"/>
      <c r="H4" s="351"/>
      <c r="I4" s="354"/>
      <c r="J4" s="57"/>
      <c r="K4" s="57"/>
      <c r="L4" s="57"/>
      <c r="M4" s="57"/>
      <c r="N4" s="57"/>
      <c r="O4" s="57"/>
      <c r="P4" s="57"/>
      <c r="Q4" s="57"/>
      <c r="R4" s="57"/>
    </row>
    <row r="5" spans="1:18" x14ac:dyDescent="0.25">
      <c r="A5" s="57"/>
      <c r="B5" s="346"/>
      <c r="C5" s="352"/>
      <c r="D5" s="353"/>
      <c r="E5" s="354"/>
      <c r="F5" s="355"/>
      <c r="G5" s="352"/>
      <c r="H5" s="353"/>
      <c r="I5" s="354"/>
      <c r="J5" s="57"/>
      <c r="K5" s="57"/>
      <c r="L5" s="57"/>
      <c r="M5" s="57"/>
      <c r="N5" s="57"/>
      <c r="O5" s="57"/>
      <c r="P5" s="57"/>
      <c r="Q5" s="57"/>
      <c r="R5" s="57"/>
    </row>
    <row r="6" spans="1:18" x14ac:dyDescent="0.25">
      <c r="A6" s="57"/>
      <c r="B6" s="346"/>
      <c r="C6" s="345" t="s">
        <v>39</v>
      </c>
      <c r="D6" s="345" t="s">
        <v>40</v>
      </c>
      <c r="E6" s="354"/>
      <c r="F6" s="355"/>
      <c r="G6" s="345" t="s">
        <v>39</v>
      </c>
      <c r="H6" s="345" t="s">
        <v>40</v>
      </c>
      <c r="I6" s="354"/>
      <c r="J6" s="57"/>
      <c r="K6" s="57"/>
      <c r="L6" s="57"/>
      <c r="M6" s="57"/>
      <c r="N6" s="57"/>
      <c r="O6" s="57"/>
      <c r="P6" s="57"/>
      <c r="Q6" s="57"/>
      <c r="R6" s="57"/>
    </row>
    <row r="7" spans="1:18" x14ac:dyDescent="0.25">
      <c r="A7" s="57"/>
      <c r="B7" s="346"/>
      <c r="C7" s="346"/>
      <c r="D7" s="346"/>
      <c r="E7" s="354"/>
      <c r="F7" s="355"/>
      <c r="G7" s="346"/>
      <c r="H7" s="346"/>
      <c r="I7" s="354"/>
      <c r="J7" s="57"/>
      <c r="K7" s="57"/>
      <c r="L7" s="57"/>
      <c r="M7" s="57"/>
      <c r="N7" s="57"/>
      <c r="O7" s="57"/>
      <c r="P7" s="57"/>
      <c r="Q7" s="57"/>
      <c r="R7" s="57"/>
    </row>
    <row r="8" spans="1:18" x14ac:dyDescent="0.25">
      <c r="A8" s="57"/>
      <c r="B8" s="346"/>
      <c r="C8" s="346"/>
      <c r="D8" s="346"/>
      <c r="E8" s="354"/>
      <c r="F8" s="355"/>
      <c r="G8" s="346"/>
      <c r="H8" s="346"/>
      <c r="I8" s="354"/>
      <c r="J8" s="57"/>
      <c r="K8" s="57"/>
      <c r="L8" s="57"/>
      <c r="M8" s="57"/>
      <c r="N8" s="57"/>
      <c r="O8" s="57"/>
      <c r="P8" s="57"/>
      <c r="Q8" s="57"/>
      <c r="R8" s="57"/>
    </row>
    <row r="9" spans="1:18" x14ac:dyDescent="0.25">
      <c r="A9" s="57"/>
      <c r="B9" s="347"/>
      <c r="C9" s="347"/>
      <c r="D9" s="347"/>
      <c r="E9" s="354"/>
      <c r="F9" s="355"/>
      <c r="G9" s="347"/>
      <c r="H9" s="347"/>
      <c r="I9" s="354"/>
      <c r="J9" s="57"/>
      <c r="K9" s="57"/>
      <c r="L9" s="57"/>
      <c r="M9" s="57"/>
      <c r="N9" s="57"/>
      <c r="O9" s="57"/>
      <c r="P9" s="57"/>
      <c r="Q9" s="57"/>
      <c r="R9" s="57"/>
    </row>
    <row r="10" spans="1:18" x14ac:dyDescent="0.25">
      <c r="A10" s="57"/>
      <c r="B10" s="74"/>
      <c r="C10" s="75">
        <f>SUM(C12:C100)</f>
        <v>0</v>
      </c>
      <c r="D10" s="75">
        <f t="shared" ref="D10:I10" si="0">SUM(D12:D100)</f>
        <v>0</v>
      </c>
      <c r="E10" s="75">
        <f t="shared" si="0"/>
        <v>0</v>
      </c>
      <c r="F10" s="75">
        <f t="shared" si="0"/>
        <v>0</v>
      </c>
      <c r="G10" s="75">
        <f t="shared" si="0"/>
        <v>0</v>
      </c>
      <c r="H10" s="75">
        <f t="shared" si="0"/>
        <v>0</v>
      </c>
      <c r="I10" s="76">
        <f t="shared" si="0"/>
        <v>0</v>
      </c>
      <c r="J10" s="57"/>
      <c r="K10" s="57"/>
      <c r="L10" s="57"/>
      <c r="M10" s="57"/>
      <c r="N10" s="57"/>
      <c r="O10" s="57"/>
      <c r="P10" s="57"/>
      <c r="Q10" s="57"/>
      <c r="R10" s="57"/>
    </row>
    <row r="11" spans="1:18" x14ac:dyDescent="0.25">
      <c r="A11" s="86">
        <v>1</v>
      </c>
      <c r="B11" s="84">
        <v>2</v>
      </c>
      <c r="C11" s="84">
        <v>3</v>
      </c>
      <c r="D11" s="84">
        <v>4</v>
      </c>
      <c r="E11" s="85">
        <v>5</v>
      </c>
      <c r="F11" s="85">
        <v>6</v>
      </c>
      <c r="G11" s="84">
        <v>7</v>
      </c>
      <c r="H11" s="84">
        <v>8</v>
      </c>
      <c r="I11" s="85">
        <v>9</v>
      </c>
      <c r="J11" s="57"/>
      <c r="K11" s="57"/>
      <c r="L11" s="57"/>
      <c r="M11" s="57"/>
      <c r="N11" s="57"/>
      <c r="O11" s="57"/>
      <c r="P11" s="57"/>
      <c r="Q11" s="57"/>
      <c r="R11" s="57"/>
    </row>
    <row r="12" spans="1:18" x14ac:dyDescent="0.25">
      <c r="A12" s="57">
        <v>1</v>
      </c>
      <c r="B12" s="90" t="s">
        <v>105</v>
      </c>
      <c r="C12" s="68">
        <v>0</v>
      </c>
      <c r="D12" s="70">
        <v>0</v>
      </c>
      <c r="E12" s="110">
        <f>C12+D12</f>
        <v>0</v>
      </c>
      <c r="F12" s="68">
        <v>0</v>
      </c>
      <c r="G12" s="70">
        <v>0</v>
      </c>
      <c r="H12" s="68">
        <v>0</v>
      </c>
      <c r="I12" s="71">
        <f>C12+G12</f>
        <v>0</v>
      </c>
      <c r="J12" s="57"/>
      <c r="K12" s="57"/>
      <c r="L12" s="57"/>
      <c r="M12" s="57"/>
      <c r="N12" s="57"/>
      <c r="O12" s="57"/>
      <c r="P12" s="57"/>
      <c r="Q12" s="57"/>
      <c r="R12" s="57"/>
    </row>
    <row r="13" spans="1:18" x14ac:dyDescent="0.25">
      <c r="A13" s="57">
        <f>A12+1</f>
        <v>2</v>
      </c>
      <c r="B13" s="91" t="s">
        <v>106</v>
      </c>
      <c r="C13" s="69">
        <v>0</v>
      </c>
      <c r="D13" s="72">
        <v>0</v>
      </c>
      <c r="E13" s="111">
        <f t="shared" ref="E13:E46" si="1">C13+D13</f>
        <v>0</v>
      </c>
      <c r="F13" s="69">
        <v>0</v>
      </c>
      <c r="G13" s="72">
        <v>0</v>
      </c>
      <c r="H13" s="69">
        <v>0</v>
      </c>
      <c r="I13" s="73">
        <f t="shared" ref="I13:I46" si="2">C13+G13</f>
        <v>0</v>
      </c>
      <c r="J13" s="57"/>
      <c r="K13" s="57"/>
      <c r="L13" s="57"/>
      <c r="M13" s="57"/>
      <c r="N13" s="57"/>
      <c r="O13" s="57"/>
      <c r="P13" s="57"/>
      <c r="Q13" s="57"/>
      <c r="R13" s="57"/>
    </row>
    <row r="14" spans="1:18" x14ac:dyDescent="0.25">
      <c r="A14" s="57">
        <f t="shared" ref="A14:A46" si="3">A13+1</f>
        <v>3</v>
      </c>
      <c r="B14" s="91" t="s">
        <v>117</v>
      </c>
      <c r="C14" s="69">
        <v>0</v>
      </c>
      <c r="D14" s="72">
        <v>0</v>
      </c>
      <c r="E14" s="111">
        <f t="shared" si="1"/>
        <v>0</v>
      </c>
      <c r="F14" s="69">
        <v>0</v>
      </c>
      <c r="G14" s="72">
        <v>0</v>
      </c>
      <c r="H14" s="69">
        <v>0</v>
      </c>
      <c r="I14" s="73">
        <f t="shared" si="2"/>
        <v>0</v>
      </c>
      <c r="J14" s="57"/>
      <c r="K14" s="57"/>
      <c r="L14" s="57"/>
      <c r="M14" s="57"/>
      <c r="N14" s="57"/>
      <c r="O14" s="57"/>
      <c r="P14" s="57"/>
      <c r="Q14" s="57"/>
      <c r="R14" s="57"/>
    </row>
    <row r="15" spans="1:18" x14ac:dyDescent="0.25">
      <c r="A15" s="57">
        <f t="shared" si="3"/>
        <v>4</v>
      </c>
      <c r="B15" s="91" t="s">
        <v>118</v>
      </c>
      <c r="C15" s="69">
        <v>0</v>
      </c>
      <c r="D15" s="72">
        <v>0</v>
      </c>
      <c r="E15" s="111">
        <f t="shared" si="1"/>
        <v>0</v>
      </c>
      <c r="F15" s="69">
        <v>0</v>
      </c>
      <c r="G15" s="72">
        <v>0</v>
      </c>
      <c r="H15" s="69">
        <v>0</v>
      </c>
      <c r="I15" s="73">
        <f t="shared" si="2"/>
        <v>0</v>
      </c>
      <c r="J15" s="57"/>
      <c r="K15" s="57"/>
      <c r="L15" s="57"/>
      <c r="M15" s="57"/>
      <c r="N15" s="57"/>
      <c r="O15" s="57"/>
      <c r="P15" s="57"/>
      <c r="Q15" s="57"/>
      <c r="R15" s="57"/>
    </row>
    <row r="16" spans="1:18" x14ac:dyDescent="0.25">
      <c r="A16" s="57">
        <f t="shared" si="3"/>
        <v>5</v>
      </c>
      <c r="B16" s="91" t="s">
        <v>119</v>
      </c>
      <c r="C16" s="69">
        <v>0</v>
      </c>
      <c r="D16" s="72">
        <v>0</v>
      </c>
      <c r="E16" s="111">
        <f t="shared" si="1"/>
        <v>0</v>
      </c>
      <c r="F16" s="69">
        <v>0</v>
      </c>
      <c r="G16" s="72">
        <v>0</v>
      </c>
      <c r="H16" s="69">
        <v>0</v>
      </c>
      <c r="I16" s="73">
        <f t="shared" si="2"/>
        <v>0</v>
      </c>
      <c r="J16" s="57"/>
      <c r="K16" s="57"/>
      <c r="L16" s="57"/>
      <c r="M16" s="57"/>
      <c r="N16" s="57"/>
      <c r="O16" s="57"/>
      <c r="P16" s="57"/>
      <c r="Q16" s="57"/>
      <c r="R16" s="57"/>
    </row>
    <row r="17" spans="1:18" x14ac:dyDescent="0.25">
      <c r="A17" s="57">
        <f t="shared" si="3"/>
        <v>6</v>
      </c>
      <c r="B17" s="91" t="s">
        <v>120</v>
      </c>
      <c r="C17" s="69">
        <v>0</v>
      </c>
      <c r="D17" s="72">
        <v>0</v>
      </c>
      <c r="E17" s="111">
        <f t="shared" si="1"/>
        <v>0</v>
      </c>
      <c r="F17" s="69">
        <v>0</v>
      </c>
      <c r="G17" s="72">
        <v>0</v>
      </c>
      <c r="H17" s="69">
        <v>0</v>
      </c>
      <c r="I17" s="73">
        <f t="shared" si="2"/>
        <v>0</v>
      </c>
      <c r="J17" s="57"/>
      <c r="K17" s="57"/>
      <c r="L17" s="57"/>
      <c r="M17" s="57"/>
      <c r="N17" s="57"/>
      <c r="O17" s="57"/>
      <c r="P17" s="57"/>
      <c r="Q17" s="57"/>
      <c r="R17" s="57"/>
    </row>
    <row r="18" spans="1:18" x14ac:dyDescent="0.25">
      <c r="A18" s="57">
        <f t="shared" si="3"/>
        <v>7</v>
      </c>
      <c r="B18" s="91" t="s">
        <v>121</v>
      </c>
      <c r="C18" s="69">
        <v>0</v>
      </c>
      <c r="D18" s="72">
        <v>0</v>
      </c>
      <c r="E18" s="111">
        <f t="shared" si="1"/>
        <v>0</v>
      </c>
      <c r="F18" s="69">
        <v>0</v>
      </c>
      <c r="G18" s="72">
        <v>0</v>
      </c>
      <c r="H18" s="69">
        <v>0</v>
      </c>
      <c r="I18" s="73">
        <f t="shared" si="2"/>
        <v>0</v>
      </c>
      <c r="J18" s="57"/>
      <c r="K18" s="57"/>
      <c r="L18" s="57"/>
      <c r="M18" s="57"/>
      <c r="N18" s="57"/>
      <c r="O18" s="57"/>
      <c r="P18" s="57"/>
      <c r="Q18" s="57"/>
      <c r="R18" s="57"/>
    </row>
    <row r="19" spans="1:18" x14ac:dyDescent="0.25">
      <c r="A19" s="57">
        <f t="shared" si="3"/>
        <v>8</v>
      </c>
      <c r="B19" s="91" t="s">
        <v>122</v>
      </c>
      <c r="C19" s="69">
        <v>0</v>
      </c>
      <c r="D19" s="72">
        <v>0</v>
      </c>
      <c r="E19" s="111">
        <f t="shared" si="1"/>
        <v>0</v>
      </c>
      <c r="F19" s="69">
        <v>0</v>
      </c>
      <c r="G19" s="72">
        <v>0</v>
      </c>
      <c r="H19" s="69">
        <v>0</v>
      </c>
      <c r="I19" s="73">
        <f t="shared" si="2"/>
        <v>0</v>
      </c>
      <c r="J19" s="57"/>
      <c r="K19" s="57"/>
      <c r="L19" s="57"/>
      <c r="M19" s="57"/>
      <c r="N19" s="57"/>
      <c r="O19" s="57"/>
      <c r="P19" s="57"/>
      <c r="Q19" s="57"/>
      <c r="R19" s="57"/>
    </row>
    <row r="20" spans="1:18" x14ac:dyDescent="0.25">
      <c r="A20" s="57">
        <f t="shared" si="3"/>
        <v>9</v>
      </c>
      <c r="B20" s="91" t="s">
        <v>123</v>
      </c>
      <c r="C20" s="69">
        <v>0</v>
      </c>
      <c r="D20" s="72">
        <v>0</v>
      </c>
      <c r="E20" s="111">
        <f t="shared" si="1"/>
        <v>0</v>
      </c>
      <c r="F20" s="69">
        <v>0</v>
      </c>
      <c r="G20" s="72">
        <v>0</v>
      </c>
      <c r="H20" s="69">
        <v>0</v>
      </c>
      <c r="I20" s="73">
        <f t="shared" si="2"/>
        <v>0</v>
      </c>
      <c r="J20" s="57"/>
      <c r="K20" s="57"/>
      <c r="L20" s="57"/>
      <c r="M20" s="57"/>
      <c r="N20" s="57"/>
      <c r="O20" s="57"/>
      <c r="P20" s="57"/>
      <c r="Q20" s="57"/>
      <c r="R20" s="57"/>
    </row>
    <row r="21" spans="1:18" x14ac:dyDescent="0.25">
      <c r="A21" s="57">
        <f t="shared" si="3"/>
        <v>10</v>
      </c>
      <c r="B21" s="91" t="s">
        <v>124</v>
      </c>
      <c r="C21" s="69">
        <v>0</v>
      </c>
      <c r="D21" s="72">
        <v>0</v>
      </c>
      <c r="E21" s="111">
        <f t="shared" si="1"/>
        <v>0</v>
      </c>
      <c r="F21" s="69">
        <v>0</v>
      </c>
      <c r="G21" s="72">
        <v>0</v>
      </c>
      <c r="H21" s="69">
        <v>0</v>
      </c>
      <c r="I21" s="73">
        <f t="shared" si="2"/>
        <v>0</v>
      </c>
      <c r="J21" s="57"/>
      <c r="K21" s="57"/>
      <c r="L21" s="57"/>
      <c r="M21" s="57"/>
      <c r="N21" s="57"/>
      <c r="O21" s="57"/>
      <c r="P21" s="57"/>
      <c r="Q21" s="57"/>
      <c r="R21" s="57"/>
    </row>
    <row r="22" spans="1:18" x14ac:dyDescent="0.25">
      <c r="A22" s="57">
        <f t="shared" si="3"/>
        <v>11</v>
      </c>
      <c r="B22" s="91" t="s">
        <v>125</v>
      </c>
      <c r="C22" s="69">
        <v>0</v>
      </c>
      <c r="D22" s="72">
        <v>0</v>
      </c>
      <c r="E22" s="111">
        <f t="shared" si="1"/>
        <v>0</v>
      </c>
      <c r="F22" s="69">
        <v>0</v>
      </c>
      <c r="G22" s="72">
        <v>0</v>
      </c>
      <c r="H22" s="69">
        <v>0</v>
      </c>
      <c r="I22" s="73">
        <f t="shared" si="2"/>
        <v>0</v>
      </c>
      <c r="J22" s="57"/>
      <c r="K22" s="57"/>
      <c r="L22" s="57"/>
      <c r="M22" s="57"/>
      <c r="N22" s="57"/>
      <c r="O22" s="57"/>
      <c r="P22" s="57"/>
      <c r="Q22" s="57"/>
      <c r="R22" s="57"/>
    </row>
    <row r="23" spans="1:18" x14ac:dyDescent="0.25">
      <c r="A23" s="57">
        <f t="shared" si="3"/>
        <v>12</v>
      </c>
      <c r="B23" s="91" t="s">
        <v>126</v>
      </c>
      <c r="C23" s="69">
        <v>0</v>
      </c>
      <c r="D23" s="72">
        <v>0</v>
      </c>
      <c r="E23" s="111">
        <f t="shared" si="1"/>
        <v>0</v>
      </c>
      <c r="F23" s="69">
        <v>0</v>
      </c>
      <c r="G23" s="72">
        <v>0</v>
      </c>
      <c r="H23" s="69">
        <v>0</v>
      </c>
      <c r="I23" s="73">
        <f t="shared" si="2"/>
        <v>0</v>
      </c>
      <c r="J23" s="57"/>
      <c r="K23" s="57"/>
      <c r="L23" s="57"/>
      <c r="M23" s="57"/>
      <c r="N23" s="57"/>
      <c r="O23" s="57"/>
      <c r="P23" s="57"/>
      <c r="Q23" s="57"/>
      <c r="R23" s="57"/>
    </row>
    <row r="24" spans="1:18" x14ac:dyDescent="0.25">
      <c r="A24" s="57">
        <f t="shared" si="3"/>
        <v>13</v>
      </c>
      <c r="B24" s="91" t="s">
        <v>127</v>
      </c>
      <c r="C24" s="69">
        <v>0</v>
      </c>
      <c r="D24" s="72">
        <v>0</v>
      </c>
      <c r="E24" s="111">
        <f t="shared" si="1"/>
        <v>0</v>
      </c>
      <c r="F24" s="69">
        <v>0</v>
      </c>
      <c r="G24" s="72">
        <v>0</v>
      </c>
      <c r="H24" s="69">
        <v>0</v>
      </c>
      <c r="I24" s="73">
        <f t="shared" si="2"/>
        <v>0</v>
      </c>
      <c r="J24" s="57"/>
      <c r="K24" s="57"/>
      <c r="L24" s="57"/>
      <c r="M24" s="57"/>
      <c r="N24" s="57"/>
      <c r="O24" s="57"/>
      <c r="P24" s="57"/>
      <c r="Q24" s="57"/>
      <c r="R24" s="57"/>
    </row>
    <row r="25" spans="1:18" x14ac:dyDescent="0.25">
      <c r="A25" s="57">
        <f t="shared" si="3"/>
        <v>14</v>
      </c>
      <c r="B25" s="91" t="s">
        <v>128</v>
      </c>
      <c r="C25" s="69">
        <v>0</v>
      </c>
      <c r="D25" s="72">
        <v>0</v>
      </c>
      <c r="E25" s="111">
        <f t="shared" si="1"/>
        <v>0</v>
      </c>
      <c r="F25" s="69">
        <v>0</v>
      </c>
      <c r="G25" s="72">
        <v>0</v>
      </c>
      <c r="H25" s="69">
        <v>0</v>
      </c>
      <c r="I25" s="73">
        <f t="shared" si="2"/>
        <v>0</v>
      </c>
      <c r="J25" s="57"/>
      <c r="K25" s="57"/>
      <c r="L25" s="57"/>
      <c r="M25" s="57"/>
      <c r="N25" s="57"/>
      <c r="O25" s="57"/>
      <c r="P25" s="57"/>
      <c r="Q25" s="57"/>
      <c r="R25" s="57"/>
    </row>
    <row r="26" spans="1:18" x14ac:dyDescent="0.25">
      <c r="A26" s="57">
        <f t="shared" si="3"/>
        <v>15</v>
      </c>
      <c r="B26" s="91" t="s">
        <v>129</v>
      </c>
      <c r="C26" s="69">
        <v>0</v>
      </c>
      <c r="D26" s="72">
        <v>0</v>
      </c>
      <c r="E26" s="111">
        <f t="shared" si="1"/>
        <v>0</v>
      </c>
      <c r="F26" s="69">
        <v>0</v>
      </c>
      <c r="G26" s="72">
        <v>0</v>
      </c>
      <c r="H26" s="69">
        <v>0</v>
      </c>
      <c r="I26" s="73">
        <f t="shared" si="2"/>
        <v>0</v>
      </c>
      <c r="J26" s="57"/>
      <c r="K26" s="57"/>
      <c r="L26" s="57"/>
      <c r="M26" s="57"/>
      <c r="N26" s="57"/>
      <c r="O26" s="57"/>
      <c r="P26" s="57"/>
      <c r="Q26" s="57"/>
      <c r="R26" s="57"/>
    </row>
    <row r="27" spans="1:18" x14ac:dyDescent="0.25">
      <c r="A27" s="57">
        <f t="shared" si="3"/>
        <v>16</v>
      </c>
      <c r="B27" s="91" t="s">
        <v>130</v>
      </c>
      <c r="C27" s="69">
        <v>0</v>
      </c>
      <c r="D27" s="72">
        <v>0</v>
      </c>
      <c r="E27" s="111">
        <f t="shared" si="1"/>
        <v>0</v>
      </c>
      <c r="F27" s="69">
        <v>0</v>
      </c>
      <c r="G27" s="72">
        <v>0</v>
      </c>
      <c r="H27" s="69">
        <v>0</v>
      </c>
      <c r="I27" s="73">
        <f t="shared" si="2"/>
        <v>0</v>
      </c>
      <c r="J27" s="57"/>
      <c r="K27" s="57"/>
      <c r="L27" s="57"/>
      <c r="M27" s="57"/>
      <c r="N27" s="57"/>
      <c r="O27" s="57"/>
      <c r="P27" s="57"/>
      <c r="Q27" s="57"/>
      <c r="R27" s="57"/>
    </row>
    <row r="28" spans="1:18" x14ac:dyDescent="0.25">
      <c r="A28" s="57">
        <f t="shared" si="3"/>
        <v>17</v>
      </c>
      <c r="B28" s="91" t="s">
        <v>131</v>
      </c>
      <c r="C28" s="69">
        <v>0</v>
      </c>
      <c r="D28" s="72">
        <v>0</v>
      </c>
      <c r="E28" s="111">
        <f t="shared" si="1"/>
        <v>0</v>
      </c>
      <c r="F28" s="69">
        <v>0</v>
      </c>
      <c r="G28" s="72">
        <v>0</v>
      </c>
      <c r="H28" s="69">
        <v>0</v>
      </c>
      <c r="I28" s="73">
        <f t="shared" si="2"/>
        <v>0</v>
      </c>
      <c r="J28" s="57"/>
      <c r="K28" s="57"/>
      <c r="L28" s="57"/>
      <c r="M28" s="57"/>
      <c r="N28" s="57"/>
      <c r="O28" s="57"/>
      <c r="P28" s="57"/>
      <c r="Q28" s="57"/>
      <c r="R28" s="57"/>
    </row>
    <row r="29" spans="1:18" x14ac:dyDescent="0.25">
      <c r="A29" s="57">
        <f t="shared" si="3"/>
        <v>18</v>
      </c>
      <c r="B29" s="91" t="s">
        <v>132</v>
      </c>
      <c r="C29" s="69">
        <v>0</v>
      </c>
      <c r="D29" s="72">
        <v>0</v>
      </c>
      <c r="E29" s="111">
        <f t="shared" si="1"/>
        <v>0</v>
      </c>
      <c r="F29" s="69">
        <v>0</v>
      </c>
      <c r="G29" s="72">
        <v>0</v>
      </c>
      <c r="H29" s="69">
        <v>0</v>
      </c>
      <c r="I29" s="73">
        <f t="shared" si="2"/>
        <v>0</v>
      </c>
      <c r="J29" s="57"/>
      <c r="K29" s="57"/>
      <c r="L29" s="57"/>
      <c r="M29" s="57"/>
      <c r="N29" s="57"/>
      <c r="O29" s="57"/>
      <c r="P29" s="57"/>
      <c r="Q29" s="57"/>
      <c r="R29" s="57"/>
    </row>
    <row r="30" spans="1:18" x14ac:dyDescent="0.25">
      <c r="A30" s="57">
        <f t="shared" si="3"/>
        <v>19</v>
      </c>
      <c r="B30" s="91" t="s">
        <v>133</v>
      </c>
      <c r="C30" s="69">
        <v>0</v>
      </c>
      <c r="D30" s="72">
        <v>0</v>
      </c>
      <c r="E30" s="111">
        <f t="shared" si="1"/>
        <v>0</v>
      </c>
      <c r="F30" s="69">
        <v>0</v>
      </c>
      <c r="G30" s="72">
        <v>0</v>
      </c>
      <c r="H30" s="69">
        <v>0</v>
      </c>
      <c r="I30" s="73">
        <f t="shared" si="2"/>
        <v>0</v>
      </c>
      <c r="J30" s="57"/>
      <c r="K30" s="57"/>
      <c r="L30" s="57"/>
      <c r="M30" s="57"/>
      <c r="N30" s="57"/>
      <c r="O30" s="57"/>
      <c r="P30" s="57"/>
      <c r="Q30" s="57"/>
      <c r="R30" s="57"/>
    </row>
    <row r="31" spans="1:18" x14ac:dyDescent="0.25">
      <c r="A31" s="57">
        <f t="shared" si="3"/>
        <v>20</v>
      </c>
      <c r="B31" s="91" t="s">
        <v>134</v>
      </c>
      <c r="C31" s="69">
        <v>0</v>
      </c>
      <c r="D31" s="72">
        <v>0</v>
      </c>
      <c r="E31" s="111">
        <f t="shared" si="1"/>
        <v>0</v>
      </c>
      <c r="F31" s="69">
        <v>0</v>
      </c>
      <c r="G31" s="72">
        <v>0</v>
      </c>
      <c r="H31" s="69">
        <v>0</v>
      </c>
      <c r="I31" s="73">
        <f t="shared" si="2"/>
        <v>0</v>
      </c>
      <c r="J31" s="57"/>
      <c r="K31" s="57"/>
      <c r="L31" s="57"/>
      <c r="M31" s="57"/>
      <c r="N31" s="57"/>
      <c r="O31" s="57"/>
      <c r="P31" s="57"/>
      <c r="Q31" s="57"/>
      <c r="R31" s="57"/>
    </row>
    <row r="32" spans="1:18" x14ac:dyDescent="0.25">
      <c r="A32" s="57">
        <f t="shared" si="3"/>
        <v>21</v>
      </c>
      <c r="B32" s="91" t="s">
        <v>135</v>
      </c>
      <c r="C32" s="69">
        <v>0</v>
      </c>
      <c r="D32" s="72">
        <v>0</v>
      </c>
      <c r="E32" s="111">
        <f t="shared" si="1"/>
        <v>0</v>
      </c>
      <c r="F32" s="69">
        <v>0</v>
      </c>
      <c r="G32" s="72">
        <v>0</v>
      </c>
      <c r="H32" s="69">
        <v>0</v>
      </c>
      <c r="I32" s="73">
        <f t="shared" si="2"/>
        <v>0</v>
      </c>
      <c r="J32" s="57"/>
      <c r="K32" s="57"/>
      <c r="L32" s="57"/>
      <c r="M32" s="57"/>
      <c r="N32" s="57"/>
      <c r="O32" s="57"/>
      <c r="P32" s="57"/>
      <c r="Q32" s="57"/>
      <c r="R32" s="57"/>
    </row>
    <row r="33" spans="1:18" x14ac:dyDescent="0.25">
      <c r="A33" s="57">
        <f t="shared" si="3"/>
        <v>22</v>
      </c>
      <c r="B33" s="91" t="s">
        <v>136</v>
      </c>
      <c r="C33" s="69">
        <v>0</v>
      </c>
      <c r="D33" s="72">
        <v>0</v>
      </c>
      <c r="E33" s="111">
        <f t="shared" si="1"/>
        <v>0</v>
      </c>
      <c r="F33" s="69">
        <v>0</v>
      </c>
      <c r="G33" s="72">
        <v>0</v>
      </c>
      <c r="H33" s="69">
        <v>0</v>
      </c>
      <c r="I33" s="73">
        <f t="shared" si="2"/>
        <v>0</v>
      </c>
      <c r="J33" s="57"/>
      <c r="K33" s="57"/>
      <c r="L33" s="57"/>
      <c r="M33" s="57"/>
      <c r="N33" s="57"/>
      <c r="O33" s="57"/>
      <c r="P33" s="57"/>
      <c r="Q33" s="57"/>
      <c r="R33" s="57"/>
    </row>
    <row r="34" spans="1:18" x14ac:dyDescent="0.25">
      <c r="A34" s="57">
        <f t="shared" si="3"/>
        <v>23</v>
      </c>
      <c r="B34" s="91" t="s">
        <v>137</v>
      </c>
      <c r="C34" s="69">
        <v>0</v>
      </c>
      <c r="D34" s="72">
        <v>0</v>
      </c>
      <c r="E34" s="111">
        <f t="shared" si="1"/>
        <v>0</v>
      </c>
      <c r="F34" s="69">
        <v>0</v>
      </c>
      <c r="G34" s="72">
        <v>0</v>
      </c>
      <c r="H34" s="69">
        <v>0</v>
      </c>
      <c r="I34" s="73">
        <f t="shared" si="2"/>
        <v>0</v>
      </c>
      <c r="J34" s="57"/>
      <c r="K34" s="57"/>
      <c r="L34" s="57"/>
      <c r="M34" s="57"/>
      <c r="N34" s="57"/>
      <c r="O34" s="57"/>
      <c r="P34" s="57"/>
      <c r="Q34" s="57"/>
      <c r="R34" s="57"/>
    </row>
    <row r="35" spans="1:18" x14ac:dyDescent="0.25">
      <c r="A35" s="57">
        <f t="shared" si="3"/>
        <v>24</v>
      </c>
      <c r="B35" s="91" t="s">
        <v>138</v>
      </c>
      <c r="C35" s="69">
        <v>0</v>
      </c>
      <c r="D35" s="72">
        <v>0</v>
      </c>
      <c r="E35" s="111">
        <f t="shared" si="1"/>
        <v>0</v>
      </c>
      <c r="F35" s="69">
        <v>0</v>
      </c>
      <c r="G35" s="72">
        <v>0</v>
      </c>
      <c r="H35" s="69">
        <v>0</v>
      </c>
      <c r="I35" s="73">
        <f t="shared" si="2"/>
        <v>0</v>
      </c>
      <c r="J35" s="57"/>
      <c r="K35" s="57"/>
      <c r="L35" s="57"/>
      <c r="M35" s="57"/>
      <c r="N35" s="57"/>
      <c r="O35" s="57"/>
      <c r="P35" s="57"/>
      <c r="Q35" s="57"/>
      <c r="R35" s="57"/>
    </row>
    <row r="36" spans="1:18" x14ac:dyDescent="0.25">
      <c r="A36" s="57">
        <f t="shared" si="3"/>
        <v>25</v>
      </c>
      <c r="B36" s="91" t="s">
        <v>139</v>
      </c>
      <c r="C36" s="69">
        <v>0</v>
      </c>
      <c r="D36" s="72">
        <v>0</v>
      </c>
      <c r="E36" s="111">
        <f t="shared" si="1"/>
        <v>0</v>
      </c>
      <c r="F36" s="69">
        <v>0</v>
      </c>
      <c r="G36" s="72">
        <v>0</v>
      </c>
      <c r="H36" s="69">
        <v>0</v>
      </c>
      <c r="I36" s="73">
        <f t="shared" si="2"/>
        <v>0</v>
      </c>
      <c r="J36" s="57"/>
      <c r="K36" s="57"/>
      <c r="L36" s="57"/>
      <c r="M36" s="57"/>
      <c r="N36" s="57"/>
      <c r="O36" s="57"/>
      <c r="P36" s="57"/>
      <c r="Q36" s="57"/>
      <c r="R36" s="57"/>
    </row>
    <row r="37" spans="1:18" x14ac:dyDescent="0.25">
      <c r="A37" s="57">
        <f t="shared" si="3"/>
        <v>26</v>
      </c>
      <c r="B37" s="91" t="s">
        <v>140</v>
      </c>
      <c r="C37" s="69">
        <v>0</v>
      </c>
      <c r="D37" s="72">
        <v>0</v>
      </c>
      <c r="E37" s="111">
        <f t="shared" si="1"/>
        <v>0</v>
      </c>
      <c r="F37" s="69">
        <v>0</v>
      </c>
      <c r="G37" s="72">
        <v>0</v>
      </c>
      <c r="H37" s="69">
        <v>0</v>
      </c>
      <c r="I37" s="73">
        <f t="shared" si="2"/>
        <v>0</v>
      </c>
      <c r="J37" s="57"/>
      <c r="K37" s="57"/>
      <c r="L37" s="57"/>
      <c r="M37" s="57"/>
      <c r="N37" s="57"/>
      <c r="O37" s="57"/>
      <c r="P37" s="57"/>
      <c r="Q37" s="57"/>
      <c r="R37" s="57"/>
    </row>
    <row r="38" spans="1:18" x14ac:dyDescent="0.25">
      <c r="A38" s="57">
        <f t="shared" si="3"/>
        <v>27</v>
      </c>
      <c r="B38" s="91" t="s">
        <v>141</v>
      </c>
      <c r="C38" s="69">
        <v>0</v>
      </c>
      <c r="D38" s="72">
        <v>0</v>
      </c>
      <c r="E38" s="111">
        <f t="shared" si="1"/>
        <v>0</v>
      </c>
      <c r="F38" s="69">
        <v>0</v>
      </c>
      <c r="G38" s="72">
        <v>0</v>
      </c>
      <c r="H38" s="69">
        <v>0</v>
      </c>
      <c r="I38" s="73">
        <f t="shared" si="2"/>
        <v>0</v>
      </c>
      <c r="J38" s="57"/>
      <c r="K38" s="57"/>
      <c r="L38" s="57"/>
      <c r="M38" s="57"/>
      <c r="N38" s="57"/>
      <c r="O38" s="57"/>
      <c r="P38" s="57"/>
      <c r="Q38" s="57"/>
      <c r="R38" s="57"/>
    </row>
    <row r="39" spans="1:18" x14ac:dyDescent="0.25">
      <c r="A39" s="57">
        <f t="shared" si="3"/>
        <v>28</v>
      </c>
      <c r="B39" s="91" t="s">
        <v>142</v>
      </c>
      <c r="C39" s="69">
        <v>0</v>
      </c>
      <c r="D39" s="72">
        <v>0</v>
      </c>
      <c r="E39" s="111">
        <f t="shared" si="1"/>
        <v>0</v>
      </c>
      <c r="F39" s="69">
        <v>0</v>
      </c>
      <c r="G39" s="72">
        <v>0</v>
      </c>
      <c r="H39" s="69">
        <v>0</v>
      </c>
      <c r="I39" s="73">
        <f t="shared" si="2"/>
        <v>0</v>
      </c>
      <c r="J39" s="57"/>
      <c r="K39" s="57"/>
      <c r="L39" s="57"/>
      <c r="M39" s="57"/>
      <c r="N39" s="57"/>
      <c r="O39" s="57"/>
      <c r="P39" s="57"/>
      <c r="Q39" s="57"/>
      <c r="R39" s="57"/>
    </row>
    <row r="40" spans="1:18" x14ac:dyDescent="0.25">
      <c r="A40" s="57">
        <f t="shared" si="3"/>
        <v>29</v>
      </c>
      <c r="B40" s="91" t="s">
        <v>143</v>
      </c>
      <c r="C40" s="69">
        <v>0</v>
      </c>
      <c r="D40" s="72">
        <v>0</v>
      </c>
      <c r="E40" s="111">
        <f t="shared" si="1"/>
        <v>0</v>
      </c>
      <c r="F40" s="69">
        <v>0</v>
      </c>
      <c r="G40" s="72">
        <v>0</v>
      </c>
      <c r="H40" s="69">
        <v>0</v>
      </c>
      <c r="I40" s="73">
        <f t="shared" si="2"/>
        <v>0</v>
      </c>
      <c r="J40" s="57"/>
      <c r="K40" s="57"/>
      <c r="L40" s="57"/>
      <c r="M40" s="57"/>
      <c r="N40" s="57"/>
      <c r="O40" s="57"/>
      <c r="P40" s="57"/>
      <c r="Q40" s="57"/>
      <c r="R40" s="57"/>
    </row>
    <row r="41" spans="1:18" x14ac:dyDescent="0.25">
      <c r="A41" s="57">
        <f t="shared" si="3"/>
        <v>30</v>
      </c>
      <c r="B41" s="91" t="s">
        <v>144</v>
      </c>
      <c r="C41" s="69">
        <v>0</v>
      </c>
      <c r="D41" s="72">
        <v>0</v>
      </c>
      <c r="E41" s="111">
        <f t="shared" si="1"/>
        <v>0</v>
      </c>
      <c r="F41" s="69">
        <v>0</v>
      </c>
      <c r="G41" s="72">
        <v>0</v>
      </c>
      <c r="H41" s="69">
        <v>0</v>
      </c>
      <c r="I41" s="73">
        <f t="shared" si="2"/>
        <v>0</v>
      </c>
      <c r="J41" s="57"/>
      <c r="K41" s="57"/>
      <c r="L41" s="57"/>
      <c r="M41" s="57"/>
      <c r="N41" s="57"/>
      <c r="O41" s="57"/>
      <c r="P41" s="57"/>
      <c r="Q41" s="57"/>
      <c r="R41" s="57"/>
    </row>
    <row r="42" spans="1:18" x14ac:dyDescent="0.25">
      <c r="A42" s="57">
        <f t="shared" si="3"/>
        <v>31</v>
      </c>
      <c r="B42" s="91" t="s">
        <v>145</v>
      </c>
      <c r="C42" s="69">
        <v>0</v>
      </c>
      <c r="D42" s="72">
        <v>0</v>
      </c>
      <c r="E42" s="111">
        <f t="shared" si="1"/>
        <v>0</v>
      </c>
      <c r="F42" s="69">
        <v>0</v>
      </c>
      <c r="G42" s="72">
        <v>0</v>
      </c>
      <c r="H42" s="69">
        <v>0</v>
      </c>
      <c r="I42" s="73">
        <f t="shared" si="2"/>
        <v>0</v>
      </c>
      <c r="J42" s="57"/>
      <c r="K42" s="57"/>
      <c r="L42" s="57"/>
      <c r="M42" s="57"/>
      <c r="N42" s="57"/>
      <c r="O42" s="57"/>
      <c r="P42" s="57"/>
      <c r="Q42" s="57"/>
      <c r="R42" s="57"/>
    </row>
    <row r="43" spans="1:18" x14ac:dyDescent="0.25">
      <c r="A43" s="57">
        <f t="shared" si="3"/>
        <v>32</v>
      </c>
      <c r="B43" s="91" t="s">
        <v>146</v>
      </c>
      <c r="C43" s="69">
        <v>0</v>
      </c>
      <c r="D43" s="72">
        <v>0</v>
      </c>
      <c r="E43" s="111">
        <f t="shared" si="1"/>
        <v>0</v>
      </c>
      <c r="F43" s="69">
        <v>0</v>
      </c>
      <c r="G43" s="72">
        <v>0</v>
      </c>
      <c r="H43" s="69">
        <v>0</v>
      </c>
      <c r="I43" s="73">
        <f t="shared" si="2"/>
        <v>0</v>
      </c>
      <c r="J43" s="57"/>
      <c r="K43" s="57"/>
      <c r="L43" s="57"/>
      <c r="M43" s="57"/>
      <c r="N43" s="57"/>
      <c r="O43" s="57"/>
      <c r="P43" s="57"/>
      <c r="Q43" s="57"/>
      <c r="R43" s="57"/>
    </row>
    <row r="44" spans="1:18" x14ac:dyDescent="0.25">
      <c r="A44" s="57">
        <f t="shared" si="3"/>
        <v>33</v>
      </c>
      <c r="B44" s="91" t="s">
        <v>147</v>
      </c>
      <c r="C44" s="69">
        <v>0</v>
      </c>
      <c r="D44" s="72">
        <v>0</v>
      </c>
      <c r="E44" s="111">
        <f t="shared" si="1"/>
        <v>0</v>
      </c>
      <c r="F44" s="69">
        <v>0</v>
      </c>
      <c r="G44" s="72">
        <v>0</v>
      </c>
      <c r="H44" s="69">
        <v>0</v>
      </c>
      <c r="I44" s="73">
        <f t="shared" si="2"/>
        <v>0</v>
      </c>
      <c r="J44" s="57"/>
      <c r="K44" s="57"/>
      <c r="L44" s="57"/>
      <c r="M44" s="57"/>
      <c r="N44" s="57"/>
      <c r="O44" s="57"/>
      <c r="P44" s="57"/>
      <c r="Q44" s="57"/>
      <c r="R44" s="57"/>
    </row>
    <row r="45" spans="1:18" x14ac:dyDescent="0.25">
      <c r="A45" s="57">
        <f t="shared" si="3"/>
        <v>34</v>
      </c>
      <c r="B45" s="91" t="s">
        <v>148</v>
      </c>
      <c r="C45" s="69">
        <v>0</v>
      </c>
      <c r="D45" s="72">
        <v>0</v>
      </c>
      <c r="E45" s="111">
        <f t="shared" si="1"/>
        <v>0</v>
      </c>
      <c r="F45" s="69">
        <v>0</v>
      </c>
      <c r="G45" s="72">
        <v>0</v>
      </c>
      <c r="H45" s="69">
        <v>0</v>
      </c>
      <c r="I45" s="73">
        <f t="shared" si="2"/>
        <v>0</v>
      </c>
      <c r="J45" s="57"/>
      <c r="K45" s="57"/>
      <c r="L45" s="57"/>
      <c r="M45" s="57"/>
      <c r="N45" s="57"/>
      <c r="O45" s="57"/>
      <c r="P45" s="57"/>
      <c r="Q45" s="57"/>
      <c r="R45" s="57"/>
    </row>
    <row r="46" spans="1:18" x14ac:dyDescent="0.25">
      <c r="A46" s="57">
        <f t="shared" si="3"/>
        <v>35</v>
      </c>
      <c r="B46" s="92" t="s">
        <v>149</v>
      </c>
      <c r="C46" s="93">
        <v>0</v>
      </c>
      <c r="D46" s="94">
        <v>0</v>
      </c>
      <c r="E46" s="112">
        <f t="shared" si="1"/>
        <v>0</v>
      </c>
      <c r="F46" s="93">
        <v>0</v>
      </c>
      <c r="G46" s="94">
        <v>0</v>
      </c>
      <c r="H46" s="93">
        <v>0</v>
      </c>
      <c r="I46" s="95">
        <f t="shared" si="2"/>
        <v>0</v>
      </c>
      <c r="J46" s="57"/>
      <c r="K46" s="57"/>
      <c r="L46" s="57"/>
      <c r="M46" s="57"/>
      <c r="N46" s="57"/>
      <c r="O46" s="57"/>
      <c r="P46" s="57"/>
      <c r="Q46" s="57"/>
      <c r="R46" s="57"/>
    </row>
    <row r="47" spans="1:18" x14ac:dyDescent="0.25">
      <c r="A47" s="57"/>
      <c r="B47" s="57"/>
      <c r="C47" s="57"/>
      <c r="D47" s="57"/>
      <c r="E47" s="57"/>
      <c r="F47" s="57"/>
      <c r="G47" s="57"/>
      <c r="H47" s="57"/>
      <c r="I47" s="57"/>
      <c r="J47" s="57"/>
      <c r="K47" s="57"/>
      <c r="L47" s="57"/>
      <c r="M47" s="57"/>
      <c r="N47" s="57"/>
      <c r="O47" s="57"/>
      <c r="P47" s="57"/>
      <c r="Q47" s="57"/>
      <c r="R47" s="57"/>
    </row>
    <row r="48" spans="1:18" x14ac:dyDescent="0.25">
      <c r="A48" s="57"/>
      <c r="B48" s="57"/>
      <c r="C48" s="57"/>
      <c r="D48" s="57"/>
      <c r="E48" s="57"/>
      <c r="F48" s="57"/>
      <c r="G48" s="57"/>
      <c r="H48" s="57"/>
      <c r="I48" s="57"/>
      <c r="J48" s="57"/>
      <c r="K48" s="57"/>
      <c r="L48" s="57"/>
      <c r="M48" s="57"/>
      <c r="N48" s="57"/>
      <c r="O48" s="57"/>
      <c r="P48" s="57"/>
      <c r="Q48" s="57"/>
      <c r="R48" s="57"/>
    </row>
    <row r="49" spans="1:18" x14ac:dyDescent="0.25">
      <c r="A49" s="57"/>
      <c r="B49" s="57"/>
      <c r="C49" s="57"/>
      <c r="D49" s="57"/>
      <c r="E49" s="57"/>
      <c r="F49" s="57"/>
      <c r="G49" s="57"/>
      <c r="H49" s="57"/>
      <c r="I49" s="57"/>
      <c r="J49" s="57"/>
      <c r="K49" s="57"/>
      <c r="L49" s="57"/>
      <c r="M49" s="57"/>
      <c r="N49" s="57"/>
      <c r="O49" s="57"/>
      <c r="P49" s="57"/>
      <c r="Q49" s="57"/>
      <c r="R49" s="57"/>
    </row>
    <row r="50" spans="1:18" x14ac:dyDescent="0.25">
      <c r="A50" s="57"/>
      <c r="B50" s="57"/>
      <c r="C50" s="57"/>
      <c r="D50" s="57"/>
      <c r="E50" s="57"/>
      <c r="F50" s="57"/>
      <c r="G50" s="57"/>
      <c r="H50" s="57"/>
      <c r="I50" s="57"/>
      <c r="J50" s="57"/>
      <c r="K50" s="57"/>
      <c r="L50" s="57"/>
      <c r="M50" s="57"/>
      <c r="N50" s="57"/>
      <c r="O50" s="57"/>
      <c r="P50" s="57"/>
      <c r="Q50" s="57"/>
      <c r="R50" s="57"/>
    </row>
    <row r="51" spans="1:18" x14ac:dyDescent="0.25">
      <c r="A51" s="57"/>
      <c r="B51" s="57"/>
      <c r="C51" s="57"/>
      <c r="D51" s="57"/>
      <c r="E51" s="57"/>
      <c r="F51" s="57"/>
      <c r="G51" s="57"/>
      <c r="H51" s="57"/>
      <c r="I51" s="57"/>
      <c r="J51" s="57"/>
      <c r="K51" s="57"/>
      <c r="L51" s="57"/>
      <c r="M51" s="57"/>
      <c r="N51" s="57"/>
      <c r="O51" s="57"/>
      <c r="P51" s="57"/>
      <c r="Q51" s="57"/>
      <c r="R51" s="57"/>
    </row>
    <row r="52" spans="1:18" x14ac:dyDescent="0.25">
      <c r="A52" s="57"/>
      <c r="B52" s="57"/>
      <c r="C52" s="57"/>
      <c r="D52" s="57"/>
      <c r="E52" s="57"/>
      <c r="F52" s="57"/>
      <c r="G52" s="57"/>
      <c r="H52" s="57"/>
      <c r="I52" s="57"/>
      <c r="J52" s="57"/>
      <c r="K52" s="57"/>
      <c r="L52" s="57"/>
      <c r="M52" s="57"/>
      <c r="N52" s="57"/>
      <c r="O52" s="57"/>
      <c r="P52" s="57"/>
      <c r="Q52" s="57"/>
      <c r="R52" s="57"/>
    </row>
    <row r="53" spans="1:18" x14ac:dyDescent="0.25">
      <c r="A53" s="57"/>
      <c r="B53" s="57"/>
      <c r="C53" s="57"/>
      <c r="D53" s="57"/>
      <c r="E53" s="57"/>
      <c r="F53" s="57"/>
      <c r="G53" s="57"/>
      <c r="H53" s="57"/>
      <c r="I53" s="57"/>
      <c r="J53" s="57"/>
      <c r="K53" s="57"/>
      <c r="L53" s="57"/>
      <c r="M53" s="57"/>
      <c r="N53" s="57"/>
      <c r="O53" s="57"/>
      <c r="P53" s="57"/>
      <c r="Q53" s="57"/>
      <c r="R53" s="57"/>
    </row>
    <row r="54" spans="1:18" x14ac:dyDescent="0.25">
      <c r="A54" s="57"/>
      <c r="B54" s="57"/>
      <c r="C54" s="57"/>
      <c r="D54" s="57"/>
      <c r="E54" s="57"/>
      <c r="F54" s="57"/>
      <c r="G54" s="57"/>
      <c r="H54" s="57"/>
      <c r="I54" s="57"/>
      <c r="J54" s="57"/>
      <c r="K54" s="57"/>
      <c r="L54" s="57"/>
      <c r="M54" s="57"/>
      <c r="N54" s="57"/>
      <c r="O54" s="57"/>
      <c r="P54" s="57"/>
      <c r="Q54" s="57"/>
      <c r="R54" s="57"/>
    </row>
    <row r="55" spans="1:18" x14ac:dyDescent="0.25">
      <c r="A55" s="57"/>
      <c r="B55" s="57"/>
      <c r="C55" s="57"/>
      <c r="D55" s="57"/>
      <c r="E55" s="57"/>
      <c r="F55" s="57"/>
      <c r="G55" s="57"/>
      <c r="H55" s="57"/>
      <c r="I55" s="57"/>
      <c r="J55" s="57"/>
      <c r="K55" s="57"/>
      <c r="L55" s="57"/>
      <c r="M55" s="57"/>
      <c r="N55" s="57"/>
      <c r="O55" s="57"/>
      <c r="P55" s="57"/>
      <c r="Q55" s="57"/>
      <c r="R55" s="57"/>
    </row>
    <row r="56" spans="1:18" x14ac:dyDescent="0.25">
      <c r="A56" s="57"/>
      <c r="B56" s="57"/>
      <c r="C56" s="57"/>
      <c r="D56" s="57"/>
      <c r="E56" s="57"/>
      <c r="F56" s="57"/>
      <c r="G56" s="57"/>
      <c r="H56" s="57"/>
      <c r="I56" s="57"/>
      <c r="J56" s="57"/>
      <c r="K56" s="57"/>
      <c r="L56" s="57"/>
      <c r="M56" s="57"/>
      <c r="N56" s="57"/>
      <c r="O56" s="57"/>
      <c r="P56" s="57"/>
      <c r="Q56" s="57"/>
      <c r="R56" s="57"/>
    </row>
    <row r="57" spans="1:18" x14ac:dyDescent="0.25">
      <c r="A57" s="57"/>
      <c r="B57" s="57"/>
      <c r="C57" s="57"/>
      <c r="D57" s="57"/>
      <c r="E57" s="57"/>
      <c r="F57" s="57"/>
      <c r="G57" s="57"/>
      <c r="H57" s="57"/>
      <c r="I57" s="57"/>
      <c r="J57" s="57"/>
      <c r="K57" s="57"/>
      <c r="L57" s="57"/>
      <c r="M57" s="57"/>
      <c r="N57" s="57"/>
      <c r="O57" s="57"/>
      <c r="P57" s="57"/>
      <c r="Q57" s="57"/>
      <c r="R57" s="57"/>
    </row>
    <row r="58" spans="1:18" x14ac:dyDescent="0.25">
      <c r="A58" s="57"/>
      <c r="B58" s="57"/>
      <c r="C58" s="57"/>
      <c r="D58" s="57"/>
      <c r="E58" s="57"/>
      <c r="F58" s="57"/>
      <c r="G58" s="57"/>
      <c r="H58" s="57"/>
      <c r="I58" s="57"/>
      <c r="J58" s="57"/>
      <c r="K58" s="57"/>
      <c r="L58" s="57"/>
      <c r="M58" s="57"/>
      <c r="N58" s="57"/>
      <c r="O58" s="57"/>
      <c r="P58" s="57"/>
      <c r="Q58" s="57"/>
      <c r="R58" s="57"/>
    </row>
    <row r="59" spans="1:18" x14ac:dyDescent="0.25">
      <c r="A59" s="57"/>
      <c r="B59" s="57"/>
      <c r="C59" s="57"/>
      <c r="D59" s="57"/>
      <c r="E59" s="57"/>
      <c r="F59" s="57"/>
      <c r="G59" s="57"/>
      <c r="H59" s="57"/>
      <c r="I59" s="57"/>
      <c r="J59" s="57"/>
      <c r="K59" s="57"/>
      <c r="L59" s="57"/>
      <c r="M59" s="57"/>
      <c r="N59" s="57"/>
      <c r="O59" s="57"/>
      <c r="P59" s="57"/>
      <c r="Q59" s="57"/>
      <c r="R59" s="57"/>
    </row>
    <row r="60" spans="1:18" x14ac:dyDescent="0.25">
      <c r="A60" s="57"/>
      <c r="B60" s="57"/>
      <c r="C60" s="57"/>
      <c r="D60" s="57"/>
      <c r="E60" s="57"/>
      <c r="F60" s="57"/>
      <c r="G60" s="57"/>
      <c r="H60" s="57"/>
      <c r="I60" s="57"/>
      <c r="J60" s="57"/>
      <c r="K60" s="57"/>
      <c r="L60" s="57"/>
      <c r="M60" s="57"/>
      <c r="N60" s="57"/>
      <c r="O60" s="57"/>
      <c r="P60" s="57"/>
      <c r="Q60" s="57"/>
      <c r="R60" s="57"/>
    </row>
    <row r="61" spans="1:18" x14ac:dyDescent="0.25">
      <c r="A61" s="57"/>
      <c r="B61" s="57"/>
      <c r="C61" s="57"/>
      <c r="D61" s="57"/>
      <c r="E61" s="57"/>
      <c r="F61" s="57"/>
      <c r="G61" s="57"/>
      <c r="H61" s="57"/>
      <c r="I61" s="57"/>
      <c r="J61" s="57"/>
      <c r="K61" s="57"/>
      <c r="L61" s="57"/>
      <c r="M61" s="57"/>
      <c r="N61" s="57"/>
      <c r="O61" s="57"/>
      <c r="P61" s="57"/>
      <c r="Q61" s="57"/>
      <c r="R61" s="57"/>
    </row>
    <row r="62" spans="1:18" x14ac:dyDescent="0.25">
      <c r="A62" s="57">
        <v>26</v>
      </c>
      <c r="B62" s="57"/>
      <c r="C62" s="57"/>
      <c r="D62" s="57"/>
      <c r="E62" s="57"/>
      <c r="F62" s="57"/>
      <c r="G62" s="57"/>
      <c r="H62" s="57"/>
      <c r="I62" s="57"/>
      <c r="J62" s="57"/>
      <c r="K62" s="57"/>
      <c r="L62" s="57"/>
      <c r="M62" s="57"/>
      <c r="N62" s="57"/>
      <c r="O62" s="57"/>
      <c r="P62" s="57"/>
      <c r="Q62" s="57"/>
      <c r="R62" s="57"/>
    </row>
    <row r="63" spans="1:18" x14ac:dyDescent="0.25">
      <c r="A63" s="57"/>
      <c r="B63" s="57"/>
      <c r="C63" s="57"/>
      <c r="D63" s="57"/>
      <c r="E63" s="57"/>
      <c r="F63" s="57"/>
      <c r="G63" s="57"/>
      <c r="H63" s="57"/>
      <c r="I63" s="57"/>
      <c r="J63" s="57"/>
      <c r="K63" s="57"/>
      <c r="L63" s="57"/>
      <c r="M63" s="57"/>
      <c r="N63" s="57"/>
      <c r="O63" s="57"/>
      <c r="P63" s="57"/>
      <c r="Q63" s="57"/>
      <c r="R63" s="57"/>
    </row>
    <row r="64" spans="1:18" x14ac:dyDescent="0.25">
      <c r="A64" s="57">
        <v>27</v>
      </c>
      <c r="B64" s="57"/>
      <c r="C64" s="57"/>
      <c r="D64" s="57"/>
      <c r="E64" s="57"/>
      <c r="F64" s="57"/>
      <c r="G64" s="57"/>
      <c r="H64" s="57"/>
      <c r="I64" s="57"/>
      <c r="J64" s="57"/>
      <c r="K64" s="57"/>
      <c r="L64" s="57"/>
      <c r="M64" s="57"/>
      <c r="N64" s="57"/>
      <c r="O64" s="57"/>
      <c r="P64" s="57"/>
      <c r="Q64" s="57"/>
      <c r="R64" s="57"/>
    </row>
    <row r="65" spans="1:18" x14ac:dyDescent="0.25">
      <c r="A65" s="57"/>
      <c r="B65" s="57"/>
      <c r="C65" s="57"/>
      <c r="D65" s="57"/>
      <c r="E65" s="57"/>
      <c r="F65" s="57"/>
      <c r="G65" s="57"/>
      <c r="H65" s="57"/>
      <c r="I65" s="57"/>
      <c r="J65" s="57"/>
      <c r="K65" s="57"/>
      <c r="L65" s="57"/>
      <c r="M65" s="57"/>
      <c r="N65" s="57"/>
      <c r="O65" s="57"/>
      <c r="P65" s="57"/>
      <c r="Q65" s="57"/>
      <c r="R65" s="57"/>
    </row>
    <row r="66" spans="1:18" x14ac:dyDescent="0.25">
      <c r="A66" s="57">
        <v>28</v>
      </c>
      <c r="B66" s="57"/>
      <c r="C66" s="57"/>
      <c r="D66" s="57"/>
      <c r="E66" s="57"/>
      <c r="F66" s="57"/>
      <c r="G66" s="57"/>
      <c r="H66" s="57"/>
      <c r="I66" s="57"/>
      <c r="J66" s="57"/>
      <c r="K66" s="57"/>
      <c r="L66" s="57"/>
      <c r="M66" s="57"/>
      <c r="N66" s="57"/>
      <c r="O66" s="57"/>
      <c r="P66" s="57"/>
      <c r="Q66" s="57"/>
      <c r="R66" s="57"/>
    </row>
    <row r="67" spans="1:18" x14ac:dyDescent="0.25">
      <c r="A67" s="57"/>
      <c r="B67" s="57"/>
      <c r="C67" s="57"/>
      <c r="D67" s="57"/>
      <c r="E67" s="57"/>
      <c r="F67" s="57"/>
      <c r="G67" s="57"/>
      <c r="H67" s="57"/>
      <c r="I67" s="57"/>
      <c r="J67" s="57"/>
      <c r="K67" s="57"/>
      <c r="L67" s="57"/>
      <c r="M67" s="57"/>
      <c r="N67" s="57"/>
      <c r="O67" s="57"/>
      <c r="P67" s="57"/>
      <c r="Q67" s="57"/>
      <c r="R67" s="57"/>
    </row>
    <row r="68" spans="1:18" x14ac:dyDescent="0.25">
      <c r="A68" s="57">
        <v>29</v>
      </c>
      <c r="B68" s="57"/>
      <c r="C68" s="57"/>
      <c r="D68" s="57"/>
      <c r="E68" s="57"/>
      <c r="F68" s="57"/>
      <c r="G68" s="57"/>
      <c r="H68" s="57"/>
      <c r="I68" s="57"/>
      <c r="J68" s="57"/>
      <c r="K68" s="57"/>
      <c r="L68" s="57"/>
      <c r="M68" s="57"/>
      <c r="N68" s="57"/>
      <c r="O68" s="57"/>
      <c r="P68" s="57"/>
      <c r="Q68" s="57"/>
      <c r="R68" s="57"/>
    </row>
    <row r="69" spans="1:18" x14ac:dyDescent="0.25">
      <c r="A69" s="57"/>
      <c r="B69" s="57"/>
      <c r="C69" s="57"/>
      <c r="D69" s="57"/>
      <c r="E69" s="57"/>
      <c r="F69" s="57"/>
      <c r="G69" s="57"/>
      <c r="H69" s="57"/>
      <c r="I69" s="57"/>
      <c r="J69" s="57"/>
      <c r="K69" s="57"/>
      <c r="L69" s="57"/>
      <c r="M69" s="57"/>
      <c r="N69" s="57"/>
      <c r="O69" s="57"/>
      <c r="P69" s="57"/>
      <c r="Q69" s="57"/>
      <c r="R69" s="57"/>
    </row>
    <row r="70" spans="1:18" x14ac:dyDescent="0.25">
      <c r="A70" s="57">
        <v>30</v>
      </c>
      <c r="B70" s="57"/>
      <c r="C70" s="57"/>
      <c r="D70" s="57"/>
      <c r="E70" s="57"/>
      <c r="F70" s="57"/>
      <c r="G70" s="57"/>
      <c r="H70" s="57"/>
      <c r="I70" s="57"/>
      <c r="J70" s="57"/>
      <c r="K70" s="57"/>
      <c r="L70" s="57"/>
      <c r="M70" s="57"/>
      <c r="N70" s="57"/>
      <c r="O70" s="57"/>
      <c r="P70" s="57"/>
      <c r="Q70" s="57"/>
      <c r="R70" s="57"/>
    </row>
    <row r="71" spans="1:18" x14ac:dyDescent="0.25">
      <c r="A71" s="57"/>
      <c r="B71" s="57"/>
      <c r="C71" s="57"/>
      <c r="D71" s="57"/>
      <c r="E71" s="57"/>
      <c r="F71" s="57"/>
      <c r="G71" s="57"/>
      <c r="H71" s="57"/>
      <c r="I71" s="57"/>
      <c r="J71" s="57"/>
      <c r="K71" s="57"/>
      <c r="L71" s="57"/>
      <c r="M71" s="57"/>
      <c r="N71" s="57"/>
      <c r="O71" s="57"/>
      <c r="P71" s="57"/>
      <c r="Q71" s="57"/>
      <c r="R71" s="57"/>
    </row>
    <row r="72" spans="1:18" x14ac:dyDescent="0.25">
      <c r="A72" s="57">
        <v>31</v>
      </c>
      <c r="B72" s="57"/>
      <c r="C72" s="57"/>
      <c r="D72" s="57"/>
      <c r="E72" s="57"/>
      <c r="F72" s="57"/>
      <c r="G72" s="57"/>
      <c r="H72" s="57"/>
      <c r="I72" s="57"/>
      <c r="J72" s="57"/>
      <c r="K72" s="57"/>
      <c r="L72" s="57"/>
      <c r="M72" s="57"/>
      <c r="N72" s="57"/>
      <c r="O72" s="57"/>
      <c r="P72" s="57"/>
      <c r="Q72" s="57"/>
      <c r="R72" s="57"/>
    </row>
    <row r="73" spans="1:18" x14ac:dyDescent="0.25">
      <c r="A73" s="57"/>
      <c r="B73" s="57"/>
      <c r="C73" s="57"/>
      <c r="D73" s="57"/>
      <c r="E73" s="57"/>
      <c r="F73" s="57"/>
      <c r="G73" s="57"/>
      <c r="H73" s="57"/>
      <c r="I73" s="57"/>
      <c r="J73" s="57"/>
      <c r="K73" s="57"/>
      <c r="L73" s="57"/>
      <c r="M73" s="57"/>
      <c r="N73" s="57"/>
      <c r="O73" s="57"/>
      <c r="P73" s="57"/>
      <c r="Q73" s="57"/>
      <c r="R73" s="57"/>
    </row>
    <row r="74" spans="1:18" x14ac:dyDescent="0.25">
      <c r="A74" s="57">
        <v>32</v>
      </c>
      <c r="B74" s="57"/>
      <c r="C74" s="57"/>
      <c r="D74" s="57"/>
      <c r="E74" s="57"/>
      <c r="F74" s="57"/>
      <c r="G74" s="57"/>
      <c r="H74" s="57"/>
      <c r="I74" s="57"/>
      <c r="J74" s="57"/>
      <c r="K74" s="57"/>
      <c r="L74" s="57"/>
      <c r="M74" s="57"/>
      <c r="N74" s="57"/>
      <c r="O74" s="57"/>
      <c r="P74" s="57"/>
      <c r="Q74" s="57"/>
      <c r="R74" s="57"/>
    </row>
    <row r="75" spans="1:18" x14ac:dyDescent="0.25">
      <c r="A75" s="57"/>
      <c r="B75" s="57"/>
      <c r="C75" s="57"/>
      <c r="D75" s="57"/>
      <c r="E75" s="57"/>
      <c r="F75" s="57"/>
      <c r="G75" s="57"/>
      <c r="H75" s="57"/>
      <c r="I75" s="57"/>
      <c r="J75" s="57"/>
      <c r="K75" s="57"/>
      <c r="L75" s="57"/>
      <c r="M75" s="57"/>
      <c r="N75" s="57"/>
      <c r="O75" s="57"/>
      <c r="P75" s="57"/>
      <c r="Q75" s="57"/>
      <c r="R75" s="57"/>
    </row>
    <row r="76" spans="1:18" x14ac:dyDescent="0.25">
      <c r="A76" s="57">
        <v>33</v>
      </c>
      <c r="B76" s="57"/>
      <c r="C76" s="57"/>
      <c r="D76" s="57"/>
      <c r="E76" s="57"/>
      <c r="F76" s="57"/>
      <c r="G76" s="57"/>
      <c r="H76" s="57"/>
      <c r="I76" s="57"/>
      <c r="J76" s="57"/>
      <c r="K76" s="57"/>
      <c r="L76" s="57"/>
      <c r="M76" s="57"/>
      <c r="N76" s="57"/>
      <c r="O76" s="57"/>
      <c r="P76" s="57"/>
      <c r="Q76" s="57"/>
      <c r="R76" s="57"/>
    </row>
    <row r="77" spans="1:18" x14ac:dyDescent="0.25">
      <c r="A77" s="57"/>
      <c r="B77" s="57"/>
      <c r="C77" s="57"/>
      <c r="D77" s="57"/>
      <c r="E77" s="57"/>
      <c r="F77" s="57"/>
      <c r="G77" s="57"/>
      <c r="H77" s="57"/>
      <c r="I77" s="57"/>
      <c r="J77" s="57"/>
      <c r="K77" s="57"/>
      <c r="L77" s="57"/>
      <c r="M77" s="57"/>
      <c r="N77" s="57"/>
      <c r="O77" s="57"/>
      <c r="P77" s="57"/>
      <c r="Q77" s="57"/>
      <c r="R77" s="57"/>
    </row>
    <row r="78" spans="1:18" x14ac:dyDescent="0.25">
      <c r="A78" s="57">
        <v>34</v>
      </c>
      <c r="B78" s="57"/>
      <c r="C78" s="57"/>
      <c r="D78" s="57"/>
      <c r="E78" s="57"/>
      <c r="F78" s="57"/>
      <c r="G78" s="57"/>
      <c r="H78" s="57"/>
      <c r="I78" s="57"/>
      <c r="J78" s="57"/>
      <c r="K78" s="57"/>
      <c r="L78" s="57"/>
      <c r="M78" s="57"/>
      <c r="N78" s="57"/>
      <c r="O78" s="57"/>
      <c r="P78" s="57"/>
      <c r="Q78" s="57"/>
      <c r="R78" s="57"/>
    </row>
    <row r="79" spans="1:18" x14ac:dyDescent="0.25">
      <c r="A79" s="57"/>
      <c r="B79" s="57"/>
      <c r="C79" s="57"/>
      <c r="D79" s="57"/>
      <c r="E79" s="57"/>
      <c r="F79" s="57"/>
      <c r="G79" s="57"/>
      <c r="H79" s="57"/>
      <c r="I79" s="57"/>
      <c r="J79" s="57"/>
      <c r="K79" s="57"/>
      <c r="L79" s="57"/>
      <c r="M79" s="57"/>
      <c r="N79" s="57"/>
      <c r="O79" s="57"/>
      <c r="P79" s="57"/>
      <c r="Q79" s="57"/>
      <c r="R79" s="57"/>
    </row>
    <row r="80" spans="1:18" x14ac:dyDescent="0.25">
      <c r="A80" s="57">
        <v>35</v>
      </c>
      <c r="B80" s="57"/>
      <c r="C80" s="57"/>
      <c r="D80" s="57"/>
      <c r="E80" s="57"/>
      <c r="F80" s="57"/>
      <c r="G80" s="57"/>
      <c r="H80" s="57"/>
      <c r="I80" s="57"/>
      <c r="J80" s="57"/>
      <c r="K80" s="57"/>
      <c r="L80" s="57"/>
      <c r="M80" s="57"/>
      <c r="N80" s="57"/>
      <c r="O80" s="57"/>
      <c r="P80" s="57"/>
      <c r="Q80" s="57"/>
      <c r="R80" s="57"/>
    </row>
    <row r="81" spans="1:18" x14ac:dyDescent="0.25">
      <c r="A81" s="57"/>
      <c r="B81" s="57"/>
      <c r="C81" s="57"/>
      <c r="D81" s="57"/>
      <c r="E81" s="57"/>
      <c r="F81" s="57"/>
      <c r="G81" s="57"/>
      <c r="H81" s="57"/>
      <c r="I81" s="57"/>
      <c r="J81" s="57"/>
      <c r="K81" s="57"/>
      <c r="L81" s="57"/>
      <c r="M81" s="57"/>
      <c r="N81" s="57"/>
      <c r="O81" s="57"/>
      <c r="P81" s="57"/>
      <c r="Q81" s="57"/>
      <c r="R81" s="57"/>
    </row>
    <row r="82" spans="1:18" x14ac:dyDescent="0.25">
      <c r="A82" s="57">
        <v>36</v>
      </c>
      <c r="B82" s="57"/>
      <c r="C82" s="57"/>
      <c r="D82" s="57"/>
      <c r="E82" s="57"/>
      <c r="F82" s="57"/>
      <c r="G82" s="57"/>
      <c r="H82" s="57"/>
      <c r="I82" s="57"/>
      <c r="J82" s="57"/>
      <c r="K82" s="57"/>
      <c r="L82" s="57"/>
      <c r="M82" s="57"/>
      <c r="N82" s="57"/>
      <c r="O82" s="57"/>
      <c r="P82" s="57"/>
      <c r="Q82" s="57"/>
      <c r="R82" s="57"/>
    </row>
    <row r="83" spans="1:18" x14ac:dyDescent="0.25">
      <c r="A83" s="57"/>
      <c r="B83" s="57"/>
      <c r="C83" s="57"/>
      <c r="D83" s="57"/>
      <c r="E83" s="57"/>
      <c r="F83" s="57"/>
      <c r="G83" s="57"/>
      <c r="H83" s="57"/>
      <c r="I83" s="57"/>
      <c r="J83" s="57"/>
      <c r="K83" s="57"/>
      <c r="L83" s="57"/>
      <c r="M83" s="57"/>
      <c r="N83" s="57"/>
      <c r="O83" s="57"/>
      <c r="P83" s="57"/>
      <c r="Q83" s="57"/>
      <c r="R83" s="57"/>
    </row>
    <row r="84" spans="1:18" x14ac:dyDescent="0.25">
      <c r="A84" s="57">
        <v>37</v>
      </c>
      <c r="B84" s="57"/>
      <c r="C84" s="57"/>
      <c r="D84" s="57"/>
      <c r="E84" s="57"/>
      <c r="F84" s="57"/>
      <c r="G84" s="57"/>
      <c r="H84" s="57"/>
      <c r="I84" s="57"/>
      <c r="J84" s="57"/>
      <c r="K84" s="57"/>
      <c r="L84" s="57"/>
      <c r="M84" s="57"/>
      <c r="N84" s="57"/>
      <c r="O84" s="57"/>
      <c r="P84" s="57"/>
      <c r="Q84" s="57"/>
      <c r="R84" s="57"/>
    </row>
    <row r="85" spans="1:18" x14ac:dyDescent="0.25">
      <c r="A85" s="57"/>
      <c r="B85" s="57"/>
      <c r="C85" s="57"/>
      <c r="D85" s="57"/>
      <c r="E85" s="57"/>
      <c r="F85" s="57"/>
      <c r="G85" s="57"/>
      <c r="H85" s="57"/>
      <c r="I85" s="57"/>
      <c r="J85" s="57"/>
      <c r="K85" s="57"/>
      <c r="L85" s="57"/>
      <c r="M85" s="57"/>
      <c r="N85" s="57"/>
      <c r="O85" s="57"/>
      <c r="P85" s="57"/>
      <c r="Q85" s="57"/>
      <c r="R85" s="57"/>
    </row>
    <row r="86" spans="1:18" x14ac:dyDescent="0.25">
      <c r="A86" s="57">
        <v>38</v>
      </c>
      <c r="B86" s="57"/>
      <c r="C86" s="57"/>
      <c r="D86" s="57"/>
      <c r="E86" s="57"/>
      <c r="F86" s="57"/>
      <c r="G86" s="57"/>
      <c r="H86" s="57"/>
      <c r="I86" s="57"/>
      <c r="J86" s="57"/>
      <c r="K86" s="57"/>
      <c r="L86" s="57"/>
      <c r="M86" s="57"/>
      <c r="N86" s="57"/>
      <c r="O86" s="57"/>
      <c r="P86" s="57"/>
      <c r="Q86" s="57"/>
      <c r="R86" s="57"/>
    </row>
    <row r="87" spans="1:18" x14ac:dyDescent="0.25">
      <c r="A87" s="57"/>
      <c r="B87" s="57"/>
      <c r="C87" s="57"/>
      <c r="D87" s="57"/>
      <c r="E87" s="57"/>
      <c r="F87" s="57"/>
      <c r="G87" s="57"/>
      <c r="H87" s="57"/>
      <c r="I87" s="57"/>
      <c r="J87" s="57"/>
      <c r="K87" s="57"/>
      <c r="L87" s="57"/>
      <c r="M87" s="57"/>
      <c r="N87" s="57"/>
      <c r="O87" s="57"/>
      <c r="P87" s="57"/>
      <c r="Q87" s="57"/>
      <c r="R87" s="57"/>
    </row>
    <row r="88" spans="1:18" x14ac:dyDescent="0.25">
      <c r="A88" s="57">
        <v>39</v>
      </c>
      <c r="B88" s="57"/>
      <c r="C88" s="57"/>
      <c r="D88" s="57"/>
      <c r="E88" s="57"/>
      <c r="F88" s="57"/>
      <c r="G88" s="57"/>
      <c r="H88" s="57"/>
      <c r="I88" s="57"/>
      <c r="J88" s="57"/>
      <c r="K88" s="57"/>
      <c r="L88" s="57"/>
      <c r="M88" s="57"/>
      <c r="N88" s="57"/>
      <c r="O88" s="57"/>
      <c r="P88" s="57"/>
      <c r="Q88" s="57"/>
      <c r="R88" s="57"/>
    </row>
    <row r="89" spans="1:18" x14ac:dyDescent="0.25">
      <c r="A89" s="57"/>
      <c r="B89" s="57"/>
      <c r="C89" s="57"/>
      <c r="D89" s="57"/>
      <c r="E89" s="57"/>
      <c r="F89" s="57"/>
      <c r="G89" s="57"/>
      <c r="H89" s="57"/>
      <c r="I89" s="57"/>
      <c r="J89" s="57"/>
      <c r="K89" s="57"/>
      <c r="L89" s="57"/>
      <c r="M89" s="57"/>
      <c r="N89" s="57"/>
      <c r="O89" s="57"/>
      <c r="P89" s="57"/>
      <c r="Q89" s="57"/>
      <c r="R89" s="57"/>
    </row>
    <row r="90" spans="1:18" x14ac:dyDescent="0.25">
      <c r="A90" s="57">
        <v>40</v>
      </c>
      <c r="B90" s="57"/>
      <c r="C90" s="57"/>
      <c r="D90" s="57"/>
      <c r="E90" s="57"/>
      <c r="F90" s="57"/>
      <c r="G90" s="57"/>
      <c r="H90" s="57"/>
      <c r="I90" s="57"/>
      <c r="J90" s="57"/>
      <c r="K90" s="57"/>
      <c r="L90" s="57"/>
      <c r="M90" s="57"/>
      <c r="N90" s="57"/>
      <c r="O90" s="57"/>
      <c r="P90" s="57"/>
      <c r="Q90" s="57"/>
      <c r="R90" s="57"/>
    </row>
    <row r="91" spans="1:18" x14ac:dyDescent="0.25">
      <c r="A91" s="57"/>
      <c r="B91" s="57"/>
      <c r="C91" s="57"/>
      <c r="D91" s="57"/>
      <c r="E91" s="57"/>
      <c r="F91" s="57"/>
      <c r="G91" s="57"/>
      <c r="H91" s="57"/>
      <c r="I91" s="57"/>
      <c r="J91" s="57"/>
      <c r="K91" s="57"/>
      <c r="L91" s="57"/>
      <c r="M91" s="57"/>
      <c r="N91" s="57"/>
      <c r="O91" s="57"/>
      <c r="P91" s="57"/>
      <c r="Q91" s="57"/>
      <c r="R91" s="57"/>
    </row>
    <row r="92" spans="1:18" x14ac:dyDescent="0.25">
      <c r="A92" s="57">
        <v>41</v>
      </c>
      <c r="B92" s="57"/>
      <c r="C92" s="57"/>
      <c r="D92" s="57"/>
      <c r="E92" s="57"/>
      <c r="F92" s="57"/>
      <c r="G92" s="57"/>
      <c r="H92" s="57"/>
      <c r="I92" s="57"/>
      <c r="J92" s="57"/>
      <c r="K92" s="57"/>
      <c r="L92" s="57"/>
      <c r="M92" s="57"/>
      <c r="N92" s="57"/>
      <c r="O92" s="57"/>
      <c r="P92" s="57"/>
      <c r="Q92" s="57"/>
      <c r="R92" s="57"/>
    </row>
    <row r="93" spans="1:18" x14ac:dyDescent="0.25">
      <c r="A93" s="57"/>
      <c r="B93" s="57"/>
      <c r="C93" s="57"/>
      <c r="D93" s="57"/>
      <c r="E93" s="57"/>
      <c r="F93" s="57"/>
      <c r="G93" s="57"/>
      <c r="H93" s="57"/>
      <c r="I93" s="57"/>
      <c r="J93" s="57"/>
      <c r="K93" s="57"/>
      <c r="L93" s="57"/>
      <c r="M93" s="57"/>
      <c r="N93" s="57"/>
      <c r="O93" s="57"/>
      <c r="P93" s="57"/>
      <c r="Q93" s="57"/>
      <c r="R93" s="57"/>
    </row>
    <row r="94" spans="1:18" x14ac:dyDescent="0.25">
      <c r="A94" s="57">
        <v>42</v>
      </c>
      <c r="B94" s="57"/>
      <c r="C94" s="57"/>
      <c r="D94" s="57"/>
      <c r="E94" s="57"/>
      <c r="F94" s="57"/>
      <c r="G94" s="57"/>
      <c r="H94" s="57"/>
      <c r="I94" s="57"/>
      <c r="J94" s="57"/>
      <c r="K94" s="57"/>
      <c r="L94" s="57"/>
      <c r="M94" s="57"/>
      <c r="N94" s="57"/>
      <c r="O94" s="57"/>
      <c r="P94" s="57"/>
      <c r="Q94" s="57"/>
      <c r="R94" s="57"/>
    </row>
    <row r="95" spans="1:18" x14ac:dyDescent="0.25">
      <c r="A95" s="57"/>
      <c r="B95" s="57"/>
      <c r="C95" s="57"/>
      <c r="D95" s="57"/>
      <c r="E95" s="57"/>
      <c r="F95" s="57"/>
      <c r="G95" s="57"/>
      <c r="H95" s="57"/>
      <c r="I95" s="57"/>
      <c r="J95" s="57"/>
      <c r="K95" s="57"/>
      <c r="L95" s="57"/>
      <c r="M95" s="57"/>
      <c r="N95" s="57"/>
      <c r="O95" s="57"/>
      <c r="P95" s="57"/>
      <c r="Q95" s="57"/>
      <c r="R95" s="57"/>
    </row>
    <row r="96" spans="1:18" x14ac:dyDescent="0.25">
      <c r="A96" s="57">
        <v>43</v>
      </c>
      <c r="B96" s="57"/>
      <c r="C96" s="57"/>
      <c r="D96" s="57"/>
      <c r="E96" s="57"/>
      <c r="F96" s="57"/>
      <c r="G96" s="57"/>
      <c r="H96" s="57"/>
      <c r="I96" s="57"/>
      <c r="J96" s="57"/>
      <c r="K96" s="57"/>
      <c r="L96" s="57"/>
      <c r="M96" s="57"/>
      <c r="N96" s="57"/>
      <c r="O96" s="57"/>
      <c r="P96" s="57"/>
      <c r="Q96" s="57"/>
      <c r="R96" s="57"/>
    </row>
    <row r="97" spans="1:18" x14ac:dyDescent="0.25">
      <c r="A97" s="57"/>
      <c r="B97" s="57"/>
      <c r="C97" s="57"/>
      <c r="D97" s="57"/>
      <c r="E97" s="57"/>
      <c r="F97" s="57"/>
      <c r="G97" s="57"/>
      <c r="H97" s="57"/>
      <c r="I97" s="57"/>
      <c r="J97" s="57"/>
      <c r="K97" s="57"/>
      <c r="L97" s="57"/>
      <c r="M97" s="57"/>
      <c r="N97" s="57"/>
      <c r="O97" s="57"/>
      <c r="P97" s="57"/>
      <c r="Q97" s="57"/>
      <c r="R97" s="57"/>
    </row>
    <row r="98" spans="1:18" x14ac:dyDescent="0.25">
      <c r="A98" s="57">
        <v>44</v>
      </c>
      <c r="B98" s="57"/>
      <c r="C98" s="57"/>
      <c r="D98" s="57"/>
      <c r="E98" s="57"/>
      <c r="F98" s="57"/>
      <c r="G98" s="57"/>
      <c r="H98" s="57"/>
      <c r="I98" s="57"/>
      <c r="J98" s="57"/>
      <c r="K98" s="57"/>
      <c r="L98" s="57"/>
      <c r="M98" s="57"/>
      <c r="N98" s="57"/>
      <c r="O98" s="57"/>
      <c r="P98" s="57"/>
      <c r="Q98" s="57"/>
      <c r="R98" s="57"/>
    </row>
    <row r="99" spans="1:18" x14ac:dyDescent="0.25">
      <c r="A99" s="57"/>
      <c r="B99" s="57"/>
      <c r="C99" s="57"/>
      <c r="D99" s="57"/>
      <c r="E99" s="57"/>
      <c r="F99" s="57"/>
      <c r="G99" s="57"/>
      <c r="H99" s="57"/>
      <c r="I99" s="57"/>
      <c r="J99" s="57"/>
      <c r="K99" s="57"/>
      <c r="L99" s="57"/>
      <c r="M99" s="57"/>
      <c r="N99" s="57"/>
      <c r="O99" s="57"/>
      <c r="P99" s="57"/>
      <c r="Q99" s="57"/>
      <c r="R99" s="57"/>
    </row>
    <row r="100" spans="1:18" x14ac:dyDescent="0.25">
      <c r="A100" s="57">
        <v>45</v>
      </c>
      <c r="B100" s="57"/>
      <c r="C100" s="57"/>
      <c r="D100" s="57"/>
      <c r="E100" s="57"/>
      <c r="F100" s="57"/>
      <c r="G100" s="57"/>
      <c r="H100" s="57"/>
      <c r="I100" s="57"/>
      <c r="J100" s="57"/>
      <c r="K100" s="57"/>
      <c r="L100" s="57"/>
      <c r="M100" s="57"/>
      <c r="N100" s="57"/>
      <c r="O100" s="57"/>
      <c r="P100" s="57"/>
      <c r="Q100" s="57"/>
      <c r="R100" s="57"/>
    </row>
    <row r="101" spans="1:18" x14ac:dyDescent="0.25">
      <c r="A101" s="57"/>
      <c r="B101" s="57"/>
      <c r="C101" s="57"/>
      <c r="D101" s="57"/>
      <c r="E101" s="57"/>
      <c r="F101" s="57"/>
      <c r="G101" s="57"/>
      <c r="H101" s="57"/>
      <c r="I101" s="57"/>
      <c r="J101" s="57"/>
      <c r="K101" s="57"/>
      <c r="L101" s="57"/>
      <c r="M101" s="57"/>
      <c r="N101" s="57"/>
      <c r="O101" s="57"/>
      <c r="P101" s="57"/>
      <c r="Q101" s="57"/>
      <c r="R101" s="57"/>
    </row>
    <row r="102" spans="1:18" x14ac:dyDescent="0.25">
      <c r="A102" s="57">
        <v>46</v>
      </c>
      <c r="B102" s="57"/>
      <c r="C102" s="57"/>
      <c r="D102" s="57"/>
      <c r="E102" s="57"/>
      <c r="F102" s="57"/>
      <c r="G102" s="57"/>
      <c r="H102" s="57"/>
      <c r="I102" s="57"/>
      <c r="J102" s="57"/>
      <c r="K102" s="57"/>
      <c r="L102" s="57"/>
      <c r="M102" s="57"/>
      <c r="N102" s="57"/>
      <c r="O102" s="57"/>
      <c r="P102" s="57"/>
      <c r="Q102" s="57"/>
      <c r="R102" s="57"/>
    </row>
    <row r="103" spans="1:18" x14ac:dyDescent="0.25">
      <c r="A103" s="57"/>
      <c r="B103" s="57"/>
      <c r="C103" s="57"/>
      <c r="D103" s="57"/>
      <c r="E103" s="57"/>
      <c r="F103" s="57"/>
      <c r="G103" s="57"/>
      <c r="H103" s="57"/>
      <c r="I103" s="57"/>
      <c r="J103" s="57"/>
      <c r="K103" s="57"/>
      <c r="L103" s="57"/>
      <c r="M103" s="57"/>
      <c r="N103" s="57"/>
      <c r="O103" s="57"/>
      <c r="P103" s="57"/>
      <c r="Q103" s="57"/>
      <c r="R103" s="57"/>
    </row>
    <row r="104" spans="1:18" x14ac:dyDescent="0.25">
      <c r="A104" s="57">
        <v>47</v>
      </c>
      <c r="B104" s="57"/>
      <c r="C104" s="57"/>
      <c r="D104" s="57"/>
      <c r="E104" s="57"/>
      <c r="F104" s="57"/>
      <c r="G104" s="57"/>
      <c r="H104" s="57"/>
      <c r="I104" s="57"/>
      <c r="J104" s="57"/>
      <c r="K104" s="57"/>
      <c r="L104" s="57"/>
      <c r="M104" s="57"/>
      <c r="N104" s="57"/>
      <c r="O104" s="57"/>
      <c r="P104" s="57"/>
      <c r="Q104" s="57"/>
      <c r="R104" s="57"/>
    </row>
    <row r="105" spans="1:18" x14ac:dyDescent="0.25">
      <c r="A105" s="57"/>
      <c r="B105" s="57"/>
      <c r="C105" s="57"/>
      <c r="D105" s="57"/>
      <c r="E105" s="57"/>
      <c r="F105" s="57"/>
      <c r="G105" s="57"/>
      <c r="H105" s="57"/>
      <c r="I105" s="57"/>
      <c r="J105" s="57"/>
      <c r="K105" s="57"/>
      <c r="L105" s="57"/>
      <c r="M105" s="57"/>
      <c r="N105" s="57"/>
      <c r="O105" s="57"/>
      <c r="P105" s="57"/>
      <c r="Q105" s="57"/>
      <c r="R105" s="57"/>
    </row>
    <row r="106" spans="1:18" x14ac:dyDescent="0.25">
      <c r="A106" s="57">
        <v>48</v>
      </c>
      <c r="B106" s="57"/>
      <c r="C106" s="57"/>
      <c r="D106" s="57"/>
      <c r="E106" s="57"/>
      <c r="F106" s="57"/>
      <c r="G106" s="57"/>
      <c r="H106" s="57"/>
      <c r="I106" s="57"/>
      <c r="J106" s="57"/>
      <c r="K106" s="57"/>
      <c r="L106" s="57"/>
      <c r="M106" s="57"/>
      <c r="N106" s="57"/>
      <c r="O106" s="57"/>
      <c r="P106" s="57"/>
      <c r="Q106" s="57"/>
      <c r="R106" s="57"/>
    </row>
    <row r="107" spans="1:18" x14ac:dyDescent="0.25">
      <c r="A107" s="57"/>
      <c r="B107" s="57"/>
      <c r="C107" s="57"/>
      <c r="D107" s="57"/>
      <c r="E107" s="57"/>
      <c r="F107" s="57"/>
      <c r="G107" s="57"/>
      <c r="H107" s="57"/>
      <c r="I107" s="57"/>
      <c r="J107" s="57"/>
      <c r="K107" s="57"/>
      <c r="L107" s="57"/>
      <c r="M107" s="57"/>
      <c r="N107" s="57"/>
      <c r="O107" s="57"/>
      <c r="P107" s="57"/>
      <c r="Q107" s="57"/>
      <c r="R107" s="57"/>
    </row>
    <row r="108" spans="1:18" x14ac:dyDescent="0.25">
      <c r="A108" s="57">
        <v>49</v>
      </c>
      <c r="B108" s="57"/>
      <c r="C108" s="57"/>
      <c r="D108" s="57"/>
      <c r="E108" s="57"/>
      <c r="F108" s="57"/>
      <c r="G108" s="57"/>
      <c r="H108" s="57"/>
      <c r="I108" s="57"/>
      <c r="J108" s="57"/>
      <c r="K108" s="57"/>
      <c r="L108" s="57"/>
      <c r="M108" s="57"/>
      <c r="N108" s="57"/>
      <c r="O108" s="57"/>
      <c r="P108" s="57"/>
      <c r="Q108" s="57"/>
      <c r="R108" s="57"/>
    </row>
    <row r="109" spans="1:18" x14ac:dyDescent="0.25">
      <c r="A109" s="57"/>
      <c r="B109" s="57"/>
      <c r="C109" s="57"/>
      <c r="D109" s="57"/>
      <c r="E109" s="57"/>
      <c r="F109" s="57"/>
      <c r="G109" s="57"/>
      <c r="H109" s="57"/>
      <c r="I109" s="57"/>
      <c r="J109" s="57"/>
      <c r="K109" s="57"/>
      <c r="L109" s="57"/>
      <c r="M109" s="57"/>
      <c r="N109" s="57"/>
      <c r="O109" s="57"/>
      <c r="P109" s="57"/>
      <c r="Q109" s="57"/>
      <c r="R109" s="57"/>
    </row>
    <row r="110" spans="1:18" x14ac:dyDescent="0.25">
      <c r="A110" s="57">
        <v>50</v>
      </c>
      <c r="B110" s="57"/>
      <c r="C110" s="57"/>
      <c r="D110" s="57"/>
      <c r="E110" s="57"/>
      <c r="F110" s="57"/>
      <c r="G110" s="57"/>
      <c r="H110" s="57"/>
      <c r="I110" s="57"/>
      <c r="J110" s="57"/>
      <c r="K110" s="57"/>
      <c r="L110" s="57"/>
      <c r="M110" s="57"/>
      <c r="N110" s="57"/>
      <c r="O110" s="57"/>
      <c r="P110" s="57"/>
      <c r="Q110" s="57"/>
      <c r="R110" s="57"/>
    </row>
    <row r="111" spans="1:18" x14ac:dyDescent="0.25">
      <c r="A111" s="57"/>
      <c r="B111" s="57"/>
      <c r="C111" s="57"/>
      <c r="D111" s="57"/>
      <c r="E111" s="57"/>
      <c r="F111" s="57"/>
      <c r="G111" s="57"/>
      <c r="H111" s="57"/>
      <c r="I111" s="57"/>
      <c r="J111" s="57"/>
      <c r="K111" s="57"/>
      <c r="L111" s="57"/>
      <c r="M111" s="57"/>
      <c r="N111" s="57"/>
      <c r="O111" s="57"/>
      <c r="P111" s="57"/>
      <c r="Q111" s="57"/>
      <c r="R111" s="57"/>
    </row>
    <row r="112" spans="1:18" x14ac:dyDescent="0.25">
      <c r="A112" s="57">
        <v>51</v>
      </c>
      <c r="B112" s="57"/>
      <c r="C112" s="57"/>
      <c r="D112" s="57"/>
      <c r="E112" s="57"/>
      <c r="F112" s="57"/>
      <c r="G112" s="57"/>
      <c r="H112" s="57"/>
      <c r="I112" s="57"/>
      <c r="J112" s="57"/>
      <c r="K112" s="57"/>
      <c r="L112" s="57"/>
      <c r="M112" s="57"/>
      <c r="N112" s="57"/>
      <c r="O112" s="57"/>
      <c r="P112" s="57"/>
      <c r="Q112" s="57"/>
      <c r="R112" s="57"/>
    </row>
    <row r="113" spans="1:18" x14ac:dyDescent="0.25">
      <c r="A113" s="57"/>
      <c r="B113" s="57"/>
      <c r="C113" s="57"/>
      <c r="D113" s="57"/>
      <c r="E113" s="57"/>
      <c r="F113" s="57"/>
      <c r="G113" s="57"/>
      <c r="H113" s="57"/>
      <c r="I113" s="57"/>
      <c r="J113" s="57"/>
      <c r="K113" s="57"/>
      <c r="L113" s="57"/>
      <c r="M113" s="57"/>
      <c r="N113" s="57"/>
      <c r="O113" s="57"/>
      <c r="P113" s="57"/>
      <c r="Q113" s="57"/>
      <c r="R113" s="57"/>
    </row>
    <row r="114" spans="1:18" x14ac:dyDescent="0.25">
      <c r="A114" s="57">
        <v>52</v>
      </c>
      <c r="B114" s="57"/>
      <c r="C114" s="57"/>
      <c r="D114" s="57"/>
      <c r="E114" s="57"/>
      <c r="F114" s="57"/>
      <c r="G114" s="57"/>
      <c r="H114" s="57"/>
      <c r="I114" s="57"/>
      <c r="J114" s="57"/>
      <c r="K114" s="57"/>
      <c r="L114" s="57"/>
      <c r="M114" s="57"/>
      <c r="N114" s="57"/>
      <c r="O114" s="57"/>
      <c r="P114" s="57"/>
      <c r="Q114" s="57"/>
      <c r="R114" s="57"/>
    </row>
    <row r="115" spans="1:18" x14ac:dyDescent="0.25">
      <c r="A115" s="57"/>
      <c r="B115" s="57"/>
      <c r="C115" s="57"/>
      <c r="D115" s="57"/>
      <c r="E115" s="57"/>
      <c r="F115" s="57"/>
      <c r="G115" s="57"/>
      <c r="H115" s="57"/>
      <c r="I115" s="57"/>
      <c r="J115" s="57"/>
      <c r="K115" s="57"/>
      <c r="L115" s="57"/>
      <c r="M115" s="57"/>
      <c r="N115" s="57"/>
      <c r="O115" s="57"/>
      <c r="P115" s="57"/>
      <c r="Q115" s="57"/>
      <c r="R115" s="57"/>
    </row>
    <row r="116" spans="1:18" x14ac:dyDescent="0.25">
      <c r="A116" s="57">
        <v>53</v>
      </c>
      <c r="B116" s="57"/>
      <c r="C116" s="57"/>
      <c r="D116" s="57"/>
      <c r="E116" s="57"/>
      <c r="F116" s="57"/>
      <c r="G116" s="57"/>
      <c r="H116" s="57"/>
      <c r="I116" s="57"/>
      <c r="J116" s="57"/>
      <c r="K116" s="57"/>
      <c r="L116" s="57"/>
      <c r="M116" s="57"/>
      <c r="N116" s="57"/>
      <c r="O116" s="57"/>
      <c r="P116" s="57"/>
      <c r="Q116" s="57"/>
      <c r="R116" s="57"/>
    </row>
    <row r="117" spans="1:18" x14ac:dyDescent="0.25">
      <c r="A117" s="57"/>
      <c r="B117" s="57"/>
      <c r="C117" s="57"/>
      <c r="D117" s="57"/>
      <c r="E117" s="57"/>
      <c r="F117" s="57"/>
      <c r="G117" s="57"/>
      <c r="H117" s="57"/>
      <c r="I117" s="57"/>
      <c r="J117" s="57"/>
      <c r="K117" s="57"/>
      <c r="L117" s="57"/>
      <c r="M117" s="57"/>
      <c r="N117" s="57"/>
      <c r="O117" s="57"/>
      <c r="P117" s="57"/>
      <c r="Q117" s="57"/>
      <c r="R117" s="57"/>
    </row>
    <row r="118" spans="1:18" x14ac:dyDescent="0.25">
      <c r="A118" s="57">
        <v>54</v>
      </c>
      <c r="B118" s="57"/>
      <c r="C118" s="57"/>
      <c r="D118" s="57"/>
      <c r="E118" s="57"/>
      <c r="F118" s="57"/>
      <c r="G118" s="57"/>
      <c r="H118" s="57"/>
      <c r="I118" s="57"/>
      <c r="J118" s="57"/>
      <c r="K118" s="57"/>
      <c r="L118" s="57"/>
      <c r="M118" s="57"/>
      <c r="N118" s="57"/>
      <c r="O118" s="57"/>
      <c r="P118" s="57"/>
      <c r="Q118" s="57"/>
      <c r="R118" s="57"/>
    </row>
    <row r="119" spans="1:18" x14ac:dyDescent="0.25">
      <c r="A119" s="57"/>
      <c r="B119" s="57"/>
      <c r="C119" s="57"/>
      <c r="D119" s="57"/>
      <c r="E119" s="57"/>
      <c r="F119" s="57"/>
      <c r="G119" s="57"/>
      <c r="H119" s="57"/>
      <c r="I119" s="57"/>
      <c r="J119" s="57"/>
      <c r="K119" s="57"/>
      <c r="L119" s="57"/>
      <c r="M119" s="57"/>
      <c r="N119" s="57"/>
      <c r="O119" s="57"/>
      <c r="P119" s="57"/>
      <c r="Q119" s="57"/>
      <c r="R119" s="57"/>
    </row>
    <row r="120" spans="1:18" x14ac:dyDescent="0.25">
      <c r="A120" s="57">
        <v>55</v>
      </c>
      <c r="B120" s="57"/>
      <c r="C120" s="57"/>
      <c r="D120" s="57"/>
      <c r="E120" s="57"/>
      <c r="F120" s="57"/>
      <c r="G120" s="57"/>
      <c r="H120" s="57"/>
      <c r="I120" s="57"/>
      <c r="J120" s="57"/>
      <c r="K120" s="57"/>
      <c r="L120" s="57"/>
      <c r="M120" s="57"/>
      <c r="N120" s="57"/>
      <c r="O120" s="57"/>
      <c r="P120" s="57"/>
      <c r="Q120" s="57"/>
      <c r="R120" s="57"/>
    </row>
    <row r="121" spans="1:18" x14ac:dyDescent="0.25">
      <c r="A121" s="57"/>
      <c r="B121" s="57"/>
      <c r="C121" s="57"/>
      <c r="D121" s="57"/>
      <c r="E121" s="57"/>
      <c r="F121" s="57"/>
      <c r="G121" s="57"/>
      <c r="H121" s="57"/>
      <c r="I121" s="57"/>
      <c r="J121" s="57"/>
      <c r="K121" s="57"/>
      <c r="L121" s="57"/>
      <c r="M121" s="57"/>
      <c r="N121" s="57"/>
      <c r="O121" s="57"/>
      <c r="P121" s="57"/>
      <c r="Q121" s="57"/>
      <c r="R121" s="57"/>
    </row>
    <row r="122" spans="1:18" x14ac:dyDescent="0.25">
      <c r="A122" s="57">
        <v>56</v>
      </c>
      <c r="B122" s="57"/>
      <c r="C122" s="57"/>
      <c r="D122" s="57"/>
      <c r="E122" s="57"/>
      <c r="F122" s="57"/>
      <c r="G122" s="57"/>
      <c r="H122" s="57"/>
      <c r="I122" s="57"/>
      <c r="J122" s="57"/>
      <c r="K122" s="57"/>
      <c r="L122" s="57"/>
      <c r="M122" s="57"/>
      <c r="N122" s="57"/>
      <c r="O122" s="57"/>
      <c r="P122" s="57"/>
      <c r="Q122" s="57"/>
      <c r="R122" s="57"/>
    </row>
    <row r="123" spans="1:18" x14ac:dyDescent="0.25">
      <c r="A123" s="57"/>
      <c r="B123" s="57"/>
      <c r="C123" s="57"/>
      <c r="D123" s="57"/>
      <c r="E123" s="57"/>
      <c r="F123" s="57"/>
      <c r="G123" s="57"/>
      <c r="H123" s="57"/>
      <c r="I123" s="57"/>
      <c r="J123" s="57"/>
      <c r="K123" s="57"/>
      <c r="L123" s="57"/>
      <c r="M123" s="57"/>
      <c r="N123" s="57"/>
      <c r="O123" s="57"/>
      <c r="P123" s="57"/>
      <c r="Q123" s="57"/>
      <c r="R123" s="57"/>
    </row>
    <row r="124" spans="1:18" x14ac:dyDescent="0.25">
      <c r="A124" s="57">
        <v>57</v>
      </c>
      <c r="B124" s="57"/>
      <c r="C124" s="57"/>
      <c r="D124" s="57"/>
      <c r="E124" s="57"/>
      <c r="F124" s="57"/>
      <c r="G124" s="57"/>
      <c r="H124" s="57"/>
      <c r="I124" s="57"/>
      <c r="J124" s="57"/>
      <c r="K124" s="57"/>
      <c r="L124" s="57"/>
      <c r="M124" s="57"/>
      <c r="N124" s="57"/>
      <c r="O124" s="57"/>
      <c r="P124" s="57"/>
      <c r="Q124" s="57"/>
      <c r="R124" s="57"/>
    </row>
    <row r="125" spans="1:18" x14ac:dyDescent="0.25">
      <c r="A125" s="57"/>
      <c r="B125" s="57"/>
      <c r="C125" s="57"/>
      <c r="D125" s="57"/>
      <c r="E125" s="57"/>
      <c r="F125" s="57"/>
      <c r="G125" s="57"/>
      <c r="H125" s="57"/>
      <c r="I125" s="57"/>
      <c r="J125" s="57"/>
      <c r="K125" s="57"/>
      <c r="L125" s="57"/>
      <c r="M125" s="57"/>
      <c r="N125" s="57"/>
      <c r="O125" s="57"/>
      <c r="P125" s="57"/>
      <c r="Q125" s="57"/>
      <c r="R125" s="57"/>
    </row>
    <row r="126" spans="1:18" x14ac:dyDescent="0.25">
      <c r="A126" s="57">
        <v>58</v>
      </c>
      <c r="B126" s="57"/>
      <c r="C126" s="57"/>
      <c r="D126" s="57"/>
      <c r="E126" s="57"/>
      <c r="F126" s="57"/>
      <c r="G126" s="57"/>
      <c r="H126" s="57"/>
      <c r="I126" s="57"/>
      <c r="J126" s="57"/>
      <c r="K126" s="57"/>
      <c r="L126" s="57"/>
      <c r="M126" s="57"/>
      <c r="N126" s="57"/>
      <c r="O126" s="57"/>
      <c r="P126" s="57"/>
      <c r="Q126" s="57"/>
      <c r="R126" s="57"/>
    </row>
    <row r="127" spans="1:18" x14ac:dyDescent="0.25">
      <c r="A127" s="57"/>
      <c r="B127" s="57"/>
      <c r="C127" s="57"/>
      <c r="D127" s="57"/>
      <c r="E127" s="57"/>
      <c r="F127" s="57"/>
      <c r="G127" s="57"/>
      <c r="H127" s="57"/>
      <c r="I127" s="57"/>
      <c r="J127" s="57"/>
      <c r="K127" s="57"/>
      <c r="L127" s="57"/>
      <c r="M127" s="57"/>
      <c r="N127" s="57"/>
      <c r="O127" s="57"/>
      <c r="P127" s="57"/>
      <c r="Q127" s="57"/>
      <c r="R127" s="57"/>
    </row>
    <row r="128" spans="1:18" x14ac:dyDescent="0.25">
      <c r="A128" s="57">
        <v>59</v>
      </c>
      <c r="B128" s="57"/>
      <c r="C128" s="57"/>
      <c r="D128" s="57"/>
      <c r="E128" s="57"/>
      <c r="F128" s="57"/>
      <c r="G128" s="57"/>
      <c r="H128" s="57"/>
      <c r="I128" s="57"/>
      <c r="J128" s="57"/>
      <c r="K128" s="57"/>
      <c r="L128" s="57"/>
      <c r="M128" s="57"/>
      <c r="N128" s="57"/>
      <c r="O128" s="57"/>
      <c r="P128" s="57"/>
      <c r="Q128" s="57"/>
      <c r="R128" s="57"/>
    </row>
    <row r="129" spans="1:18" x14ac:dyDescent="0.25">
      <c r="A129" s="57"/>
      <c r="B129" s="57"/>
      <c r="C129" s="57"/>
      <c r="D129" s="57"/>
      <c r="E129" s="57"/>
      <c r="F129" s="57"/>
      <c r="G129" s="57"/>
      <c r="H129" s="57"/>
      <c r="I129" s="57"/>
      <c r="J129" s="57"/>
      <c r="K129" s="57"/>
      <c r="L129" s="57"/>
      <c r="M129" s="57"/>
      <c r="N129" s="57"/>
      <c r="O129" s="57"/>
      <c r="P129" s="57"/>
      <c r="Q129" s="57"/>
      <c r="R129" s="57"/>
    </row>
    <row r="130" spans="1:18" x14ac:dyDescent="0.25">
      <c r="A130" s="57">
        <v>60</v>
      </c>
      <c r="B130" s="57"/>
      <c r="C130" s="57"/>
      <c r="D130" s="57"/>
      <c r="E130" s="57"/>
      <c r="F130" s="57"/>
      <c r="G130" s="57"/>
      <c r="H130" s="57"/>
      <c r="I130" s="57"/>
      <c r="J130" s="57"/>
      <c r="K130" s="57"/>
      <c r="L130" s="57"/>
      <c r="M130" s="57"/>
      <c r="N130" s="57"/>
      <c r="O130" s="57"/>
      <c r="P130" s="57"/>
      <c r="Q130" s="57"/>
      <c r="R130" s="57"/>
    </row>
    <row r="131" spans="1:18" x14ac:dyDescent="0.25">
      <c r="A131" s="57"/>
      <c r="B131" s="57"/>
      <c r="C131" s="57"/>
      <c r="D131" s="57"/>
      <c r="E131" s="57"/>
      <c r="F131" s="57"/>
      <c r="G131" s="57"/>
      <c r="H131" s="57"/>
      <c r="I131" s="57"/>
      <c r="J131" s="57"/>
      <c r="K131" s="57"/>
      <c r="L131" s="57"/>
      <c r="M131" s="57"/>
      <c r="N131" s="57"/>
      <c r="O131" s="57"/>
      <c r="P131" s="57"/>
      <c r="Q131" s="57"/>
      <c r="R131" s="57"/>
    </row>
    <row r="132" spans="1:18" x14ac:dyDescent="0.25">
      <c r="A132" s="57">
        <v>61</v>
      </c>
      <c r="B132" s="57"/>
      <c r="C132" s="57"/>
      <c r="D132" s="57"/>
      <c r="E132" s="57"/>
      <c r="F132" s="57"/>
      <c r="G132" s="57"/>
      <c r="H132" s="57"/>
      <c r="I132" s="57"/>
      <c r="J132" s="57"/>
      <c r="K132" s="57"/>
      <c r="L132" s="57"/>
      <c r="M132" s="57"/>
      <c r="N132" s="57"/>
      <c r="O132" s="57"/>
      <c r="P132" s="57"/>
      <c r="Q132" s="57"/>
      <c r="R132" s="57"/>
    </row>
    <row r="133" spans="1:18" x14ac:dyDescent="0.25">
      <c r="A133" s="57"/>
      <c r="B133" s="57"/>
      <c r="C133" s="57"/>
      <c r="D133" s="57"/>
      <c r="E133" s="57"/>
      <c r="F133" s="57"/>
      <c r="G133" s="57"/>
      <c r="H133" s="57"/>
      <c r="I133" s="57"/>
      <c r="J133" s="57"/>
      <c r="K133" s="57"/>
      <c r="L133" s="57"/>
      <c r="M133" s="57"/>
      <c r="N133" s="57"/>
      <c r="O133" s="57"/>
      <c r="P133" s="57"/>
      <c r="Q133" s="57"/>
      <c r="R133" s="57"/>
    </row>
    <row r="134" spans="1:18" x14ac:dyDescent="0.25">
      <c r="A134" s="57">
        <v>62</v>
      </c>
      <c r="B134" s="57"/>
      <c r="C134" s="57"/>
      <c r="D134" s="57"/>
      <c r="E134" s="57"/>
      <c r="F134" s="57"/>
      <c r="G134" s="57"/>
      <c r="H134" s="57"/>
      <c r="I134" s="57"/>
      <c r="J134" s="57"/>
      <c r="K134" s="57"/>
      <c r="L134" s="57"/>
      <c r="M134" s="57"/>
      <c r="N134" s="57"/>
      <c r="O134" s="57"/>
      <c r="P134" s="57"/>
      <c r="Q134" s="57"/>
      <c r="R134" s="57"/>
    </row>
    <row r="135" spans="1:18" x14ac:dyDescent="0.25">
      <c r="A135" s="57"/>
      <c r="B135" s="57"/>
      <c r="C135" s="57"/>
      <c r="D135" s="57"/>
      <c r="E135" s="57"/>
      <c r="F135" s="57"/>
      <c r="G135" s="57"/>
      <c r="H135" s="57"/>
      <c r="I135" s="57"/>
      <c r="J135" s="57"/>
      <c r="K135" s="57"/>
      <c r="L135" s="57"/>
      <c r="M135" s="57"/>
      <c r="N135" s="57"/>
      <c r="O135" s="57"/>
      <c r="P135" s="57"/>
      <c r="Q135" s="57"/>
      <c r="R135" s="57"/>
    </row>
    <row r="136" spans="1:18" x14ac:dyDescent="0.25">
      <c r="A136" s="57">
        <v>63</v>
      </c>
      <c r="B136" s="57"/>
      <c r="C136" s="57"/>
      <c r="D136" s="57"/>
      <c r="E136" s="57"/>
      <c r="F136" s="57"/>
      <c r="G136" s="57"/>
      <c r="H136" s="57"/>
      <c r="I136" s="57"/>
      <c r="J136" s="57"/>
      <c r="K136" s="57"/>
      <c r="L136" s="57"/>
      <c r="M136" s="57"/>
      <c r="N136" s="57"/>
      <c r="O136" s="57"/>
      <c r="P136" s="57"/>
      <c r="Q136" s="57"/>
      <c r="R136" s="57"/>
    </row>
    <row r="137" spans="1:18" x14ac:dyDescent="0.25">
      <c r="A137" s="57"/>
      <c r="B137" s="57"/>
      <c r="C137" s="57"/>
      <c r="D137" s="57"/>
      <c r="E137" s="57"/>
      <c r="F137" s="57"/>
      <c r="G137" s="57"/>
      <c r="H137" s="57"/>
      <c r="I137" s="57"/>
      <c r="J137" s="57"/>
      <c r="K137" s="57"/>
      <c r="L137" s="57"/>
      <c r="M137" s="57"/>
      <c r="N137" s="57"/>
      <c r="O137" s="57"/>
      <c r="P137" s="57"/>
      <c r="Q137" s="57"/>
      <c r="R137" s="57"/>
    </row>
    <row r="138" spans="1:18" x14ac:dyDescent="0.25">
      <c r="A138" s="57">
        <v>64</v>
      </c>
      <c r="B138" s="57"/>
      <c r="C138" s="57"/>
      <c r="D138" s="57"/>
      <c r="E138" s="57"/>
      <c r="F138" s="57"/>
      <c r="G138" s="57"/>
      <c r="H138" s="57"/>
      <c r="I138" s="57"/>
      <c r="J138" s="57"/>
      <c r="K138" s="57"/>
      <c r="L138" s="57"/>
      <c r="M138" s="57"/>
      <c r="N138" s="57"/>
      <c r="O138" s="57"/>
      <c r="P138" s="57"/>
      <c r="Q138" s="57"/>
      <c r="R138" s="57"/>
    </row>
    <row r="139" spans="1:18" x14ac:dyDescent="0.25">
      <c r="A139" s="57"/>
      <c r="B139" s="57"/>
      <c r="C139" s="57"/>
      <c r="D139" s="57"/>
      <c r="E139" s="57"/>
      <c r="F139" s="57"/>
      <c r="G139" s="57"/>
      <c r="H139" s="57"/>
      <c r="I139" s="57"/>
      <c r="J139" s="57"/>
      <c r="K139" s="57"/>
      <c r="L139" s="57"/>
      <c r="M139" s="57"/>
      <c r="N139" s="57"/>
      <c r="O139" s="57"/>
      <c r="P139" s="57"/>
      <c r="Q139" s="57"/>
      <c r="R139" s="57"/>
    </row>
    <row r="140" spans="1:18" x14ac:dyDescent="0.25">
      <c r="A140" s="57">
        <v>65</v>
      </c>
      <c r="B140" s="57"/>
      <c r="C140" s="57"/>
      <c r="D140" s="57"/>
      <c r="E140" s="57"/>
      <c r="F140" s="57"/>
      <c r="G140" s="57"/>
      <c r="H140" s="57"/>
      <c r="I140" s="57"/>
      <c r="J140" s="57"/>
      <c r="K140" s="57"/>
      <c r="L140" s="57"/>
      <c r="M140" s="57"/>
      <c r="N140" s="57"/>
      <c r="O140" s="57"/>
      <c r="P140" s="57"/>
      <c r="Q140" s="57"/>
      <c r="R140" s="57"/>
    </row>
    <row r="141" spans="1:18" x14ac:dyDescent="0.25">
      <c r="A141" s="57"/>
      <c r="B141" s="57"/>
      <c r="C141" s="57"/>
      <c r="D141" s="57"/>
      <c r="E141" s="57"/>
      <c r="F141" s="57"/>
      <c r="G141" s="57"/>
      <c r="H141" s="57"/>
      <c r="I141" s="57"/>
      <c r="J141" s="57"/>
      <c r="K141" s="57"/>
      <c r="L141" s="57"/>
      <c r="M141" s="57"/>
      <c r="N141" s="57"/>
      <c r="O141" s="57"/>
      <c r="P141" s="57"/>
      <c r="Q141" s="57"/>
      <c r="R141" s="57"/>
    </row>
    <row r="142" spans="1:18" x14ac:dyDescent="0.25">
      <c r="A142" s="57">
        <v>66</v>
      </c>
      <c r="B142" s="57"/>
      <c r="C142" s="57"/>
      <c r="D142" s="57"/>
      <c r="E142" s="57"/>
      <c r="F142" s="57"/>
      <c r="G142" s="57"/>
      <c r="H142" s="57"/>
      <c r="I142" s="57"/>
      <c r="J142" s="57"/>
      <c r="K142" s="57"/>
      <c r="L142" s="57"/>
      <c r="M142" s="57"/>
      <c r="N142" s="57"/>
      <c r="O142" s="57"/>
      <c r="P142" s="57"/>
      <c r="Q142" s="57"/>
      <c r="R142" s="57"/>
    </row>
    <row r="143" spans="1:18" x14ac:dyDescent="0.25">
      <c r="A143" s="57"/>
      <c r="B143" s="57"/>
      <c r="C143" s="57"/>
      <c r="D143" s="57"/>
      <c r="E143" s="57"/>
      <c r="F143" s="57"/>
      <c r="G143" s="57"/>
      <c r="H143" s="57"/>
      <c r="I143" s="57"/>
      <c r="J143" s="57"/>
      <c r="K143" s="57"/>
      <c r="L143" s="57"/>
      <c r="M143" s="57"/>
      <c r="N143" s="57"/>
      <c r="O143" s="57"/>
      <c r="P143" s="57"/>
      <c r="Q143" s="57"/>
      <c r="R143" s="57"/>
    </row>
    <row r="144" spans="1:18" x14ac:dyDescent="0.25">
      <c r="A144" s="57">
        <v>67</v>
      </c>
      <c r="B144" s="57"/>
      <c r="C144" s="57"/>
      <c r="D144" s="57"/>
      <c r="E144" s="57"/>
      <c r="F144" s="57"/>
      <c r="G144" s="57"/>
      <c r="H144" s="57"/>
      <c r="I144" s="57"/>
      <c r="J144" s="57"/>
      <c r="K144" s="57"/>
      <c r="L144" s="57"/>
      <c r="M144" s="57"/>
      <c r="N144" s="57"/>
      <c r="O144" s="57"/>
      <c r="P144" s="57"/>
      <c r="Q144" s="57"/>
      <c r="R144" s="57"/>
    </row>
    <row r="145" spans="1:18" x14ac:dyDescent="0.25">
      <c r="A145" s="57"/>
      <c r="B145" s="57"/>
      <c r="C145" s="57"/>
      <c r="D145" s="57"/>
      <c r="E145" s="57"/>
      <c r="F145" s="57"/>
      <c r="G145" s="57"/>
      <c r="H145" s="57"/>
      <c r="I145" s="57"/>
      <c r="J145" s="57"/>
      <c r="K145" s="57"/>
      <c r="L145" s="57"/>
      <c r="M145" s="57"/>
      <c r="N145" s="57"/>
      <c r="O145" s="57"/>
      <c r="P145" s="57"/>
      <c r="Q145" s="57"/>
      <c r="R145" s="57"/>
    </row>
    <row r="146" spans="1:18" x14ac:dyDescent="0.25">
      <c r="A146" s="57">
        <v>68</v>
      </c>
      <c r="B146" s="57"/>
      <c r="C146" s="57"/>
      <c r="D146" s="57"/>
      <c r="E146" s="57"/>
      <c r="F146" s="57"/>
      <c r="G146" s="57"/>
      <c r="H146" s="57"/>
      <c r="I146" s="57"/>
      <c r="J146" s="57"/>
      <c r="K146" s="57"/>
      <c r="L146" s="57"/>
      <c r="M146" s="57"/>
      <c r="N146" s="57"/>
      <c r="O146" s="57"/>
      <c r="P146" s="57"/>
      <c r="Q146" s="57"/>
      <c r="R146" s="57"/>
    </row>
    <row r="147" spans="1:18" x14ac:dyDescent="0.25">
      <c r="A147" s="57"/>
      <c r="B147" s="57"/>
      <c r="C147" s="57"/>
      <c r="D147" s="57"/>
      <c r="E147" s="57"/>
      <c r="F147" s="57"/>
      <c r="G147" s="57"/>
      <c r="H147" s="57"/>
      <c r="I147" s="57"/>
      <c r="J147" s="57"/>
      <c r="K147" s="57"/>
      <c r="L147" s="57"/>
      <c r="M147" s="57"/>
      <c r="N147" s="57"/>
      <c r="O147" s="57"/>
      <c r="P147" s="57"/>
      <c r="Q147" s="57"/>
      <c r="R147" s="57"/>
    </row>
    <row r="148" spans="1:18" x14ac:dyDescent="0.25">
      <c r="A148" s="57">
        <v>69</v>
      </c>
      <c r="B148" s="57"/>
      <c r="C148" s="57"/>
      <c r="D148" s="57"/>
      <c r="E148" s="57"/>
      <c r="F148" s="57"/>
      <c r="G148" s="57"/>
      <c r="H148" s="57"/>
      <c r="I148" s="57"/>
      <c r="J148" s="57"/>
      <c r="K148" s="57"/>
      <c r="L148" s="57"/>
      <c r="M148" s="57"/>
      <c r="N148" s="57"/>
      <c r="O148" s="57"/>
      <c r="P148" s="57"/>
      <c r="Q148" s="57"/>
      <c r="R148" s="57"/>
    </row>
    <row r="149" spans="1:18" x14ac:dyDescent="0.25">
      <c r="A149" s="57"/>
      <c r="B149" s="57"/>
      <c r="C149" s="57"/>
      <c r="D149" s="57"/>
      <c r="E149" s="57"/>
      <c r="F149" s="57"/>
      <c r="G149" s="57"/>
      <c r="H149" s="57"/>
      <c r="I149" s="57"/>
      <c r="J149" s="57"/>
      <c r="K149" s="57"/>
      <c r="L149" s="57"/>
      <c r="M149" s="57"/>
      <c r="N149" s="57"/>
      <c r="O149" s="57"/>
      <c r="P149" s="57"/>
      <c r="Q149" s="57"/>
      <c r="R149" s="57"/>
    </row>
    <row r="150" spans="1:18" x14ac:dyDescent="0.25">
      <c r="A150" s="57">
        <v>70</v>
      </c>
      <c r="B150" s="57"/>
      <c r="C150" s="57"/>
      <c r="D150" s="57"/>
      <c r="E150" s="57"/>
      <c r="F150" s="57"/>
      <c r="G150" s="57"/>
      <c r="H150" s="57"/>
      <c r="I150" s="57"/>
      <c r="J150" s="57"/>
      <c r="K150" s="57"/>
      <c r="L150" s="57"/>
      <c r="M150" s="57"/>
      <c r="N150" s="57"/>
      <c r="O150" s="57"/>
      <c r="P150" s="57"/>
      <c r="Q150" s="57"/>
      <c r="R150" s="57"/>
    </row>
    <row r="151" spans="1:18" x14ac:dyDescent="0.25">
      <c r="A151" s="57"/>
      <c r="B151" s="57"/>
      <c r="C151" s="57"/>
      <c r="D151" s="57"/>
      <c r="E151" s="57"/>
      <c r="F151" s="57"/>
      <c r="G151" s="57"/>
      <c r="H151" s="57"/>
      <c r="I151" s="57"/>
      <c r="J151" s="57"/>
      <c r="K151" s="57"/>
      <c r="L151" s="57"/>
      <c r="M151" s="57"/>
      <c r="N151" s="57"/>
      <c r="O151" s="57"/>
      <c r="P151" s="57"/>
      <c r="Q151" s="57"/>
      <c r="R151" s="57"/>
    </row>
    <row r="152" spans="1:18" x14ac:dyDescent="0.25">
      <c r="A152" s="57">
        <v>71</v>
      </c>
      <c r="B152" s="57"/>
      <c r="C152" s="57"/>
      <c r="D152" s="57"/>
      <c r="E152" s="57"/>
      <c r="F152" s="57"/>
      <c r="G152" s="57"/>
      <c r="H152" s="57"/>
      <c r="I152" s="57"/>
      <c r="J152" s="57"/>
      <c r="K152" s="57"/>
      <c r="L152" s="57"/>
      <c r="M152" s="57"/>
      <c r="N152" s="57"/>
      <c r="O152" s="57"/>
      <c r="P152" s="57"/>
      <c r="Q152" s="57"/>
      <c r="R152" s="57"/>
    </row>
    <row r="153" spans="1:18" x14ac:dyDescent="0.25">
      <c r="A153" s="57"/>
      <c r="B153" s="57"/>
      <c r="C153" s="57"/>
      <c r="D153" s="57"/>
      <c r="E153" s="57"/>
      <c r="F153" s="57"/>
      <c r="G153" s="57"/>
      <c r="H153" s="57"/>
      <c r="I153" s="57"/>
      <c r="J153" s="57"/>
      <c r="K153" s="57"/>
      <c r="L153" s="57"/>
      <c r="M153" s="57"/>
      <c r="N153" s="57"/>
      <c r="O153" s="57"/>
      <c r="P153" s="57"/>
      <c r="Q153" s="57"/>
      <c r="R153" s="57"/>
    </row>
    <row r="154" spans="1:18" x14ac:dyDescent="0.25">
      <c r="A154" s="57">
        <v>72</v>
      </c>
      <c r="B154" s="57"/>
      <c r="C154" s="57"/>
      <c r="D154" s="57"/>
      <c r="E154" s="57"/>
      <c r="F154" s="57"/>
      <c r="G154" s="57"/>
      <c r="H154" s="57"/>
      <c r="I154" s="57"/>
      <c r="J154" s="57"/>
      <c r="K154" s="57"/>
      <c r="L154" s="57"/>
      <c r="M154" s="57"/>
      <c r="N154" s="57"/>
      <c r="O154" s="57"/>
      <c r="P154" s="57"/>
      <c r="Q154" s="57"/>
      <c r="R154" s="57"/>
    </row>
    <row r="155" spans="1:18" x14ac:dyDescent="0.25">
      <c r="A155" s="57"/>
      <c r="B155" s="57"/>
      <c r="C155" s="57"/>
      <c r="D155" s="57"/>
      <c r="E155" s="57"/>
      <c r="F155" s="57"/>
      <c r="G155" s="57"/>
      <c r="H155" s="57"/>
      <c r="I155" s="57"/>
      <c r="J155" s="57"/>
      <c r="K155" s="57"/>
      <c r="L155" s="57"/>
      <c r="M155" s="57"/>
      <c r="N155" s="57"/>
      <c r="O155" s="57"/>
      <c r="P155" s="57"/>
      <c r="Q155" s="57"/>
      <c r="R155" s="57"/>
    </row>
    <row r="156" spans="1:18" x14ac:dyDescent="0.25">
      <c r="A156" s="57">
        <v>73</v>
      </c>
      <c r="B156" s="57"/>
      <c r="C156" s="57"/>
      <c r="D156" s="57"/>
      <c r="E156" s="57"/>
      <c r="F156" s="57"/>
      <c r="G156" s="57"/>
      <c r="H156" s="57"/>
      <c r="I156" s="57"/>
      <c r="J156" s="57"/>
      <c r="K156" s="57"/>
      <c r="L156" s="57"/>
      <c r="M156" s="57"/>
      <c r="N156" s="57"/>
      <c r="O156" s="57"/>
      <c r="P156" s="57"/>
      <c r="Q156" s="57"/>
      <c r="R156" s="57"/>
    </row>
    <row r="157" spans="1:18" x14ac:dyDescent="0.25">
      <c r="A157" s="57"/>
      <c r="B157" s="57"/>
      <c r="C157" s="57"/>
      <c r="D157" s="57"/>
      <c r="E157" s="57"/>
      <c r="F157" s="57"/>
      <c r="G157" s="57"/>
      <c r="H157" s="57"/>
      <c r="I157" s="57"/>
      <c r="J157" s="57"/>
      <c r="K157" s="57"/>
      <c r="L157" s="57"/>
      <c r="M157" s="57"/>
      <c r="N157" s="57"/>
      <c r="O157" s="57"/>
      <c r="P157" s="57"/>
      <c r="Q157" s="57"/>
      <c r="R157" s="57"/>
    </row>
    <row r="158" spans="1:18" x14ac:dyDescent="0.25">
      <c r="A158" s="57">
        <v>74</v>
      </c>
      <c r="B158" s="57"/>
      <c r="C158" s="57"/>
      <c r="D158" s="57"/>
      <c r="E158" s="57"/>
      <c r="F158" s="57"/>
      <c r="G158" s="57"/>
      <c r="H158" s="57"/>
      <c r="I158" s="57"/>
      <c r="J158" s="57"/>
      <c r="K158" s="57"/>
      <c r="L158" s="57"/>
      <c r="M158" s="57"/>
      <c r="N158" s="57"/>
      <c r="O158" s="57"/>
      <c r="P158" s="57"/>
      <c r="Q158" s="57"/>
      <c r="R158" s="57"/>
    </row>
    <row r="159" spans="1:18" x14ac:dyDescent="0.25">
      <c r="A159" s="57"/>
      <c r="B159" s="57"/>
      <c r="C159" s="57"/>
      <c r="D159" s="57"/>
      <c r="E159" s="57"/>
      <c r="F159" s="57"/>
      <c r="G159" s="57"/>
      <c r="H159" s="57"/>
      <c r="I159" s="57"/>
      <c r="J159" s="57"/>
      <c r="K159" s="57"/>
      <c r="L159" s="57"/>
      <c r="M159" s="57"/>
      <c r="N159" s="57"/>
      <c r="O159" s="57"/>
      <c r="P159" s="57"/>
      <c r="Q159" s="57"/>
      <c r="R159" s="57"/>
    </row>
    <row r="160" spans="1:18" x14ac:dyDescent="0.25">
      <c r="A160" s="57">
        <v>75</v>
      </c>
      <c r="B160" s="57"/>
      <c r="C160" s="57"/>
      <c r="D160" s="57"/>
      <c r="E160" s="57"/>
      <c r="F160" s="57"/>
      <c r="G160" s="57"/>
      <c r="H160" s="57"/>
      <c r="I160" s="57"/>
      <c r="J160" s="57"/>
      <c r="K160" s="57"/>
      <c r="L160" s="57"/>
      <c r="M160" s="57"/>
      <c r="N160" s="57"/>
      <c r="O160" s="57"/>
      <c r="P160" s="57"/>
      <c r="Q160" s="57"/>
      <c r="R160" s="57"/>
    </row>
    <row r="161" spans="1:18" x14ac:dyDescent="0.25">
      <c r="A161" s="57"/>
      <c r="B161" s="57"/>
      <c r="C161" s="57"/>
      <c r="D161" s="57"/>
      <c r="E161" s="57"/>
      <c r="F161" s="57"/>
      <c r="G161" s="57"/>
      <c r="H161" s="57"/>
      <c r="I161" s="57"/>
      <c r="J161" s="57"/>
      <c r="K161" s="57"/>
      <c r="L161" s="57"/>
      <c r="M161" s="57"/>
      <c r="N161" s="57"/>
      <c r="O161" s="57"/>
      <c r="P161" s="57"/>
      <c r="Q161" s="57"/>
      <c r="R161" s="57"/>
    </row>
    <row r="162" spans="1:18" x14ac:dyDescent="0.25">
      <c r="A162" s="57">
        <v>76</v>
      </c>
      <c r="B162" s="57"/>
      <c r="C162" s="57"/>
      <c r="D162" s="57"/>
      <c r="E162" s="57"/>
      <c r="F162" s="57"/>
      <c r="G162" s="57"/>
      <c r="H162" s="57"/>
      <c r="I162" s="57"/>
      <c r="J162" s="57"/>
      <c r="K162" s="57"/>
      <c r="L162" s="57"/>
      <c r="M162" s="57"/>
      <c r="N162" s="57"/>
      <c r="O162" s="57"/>
      <c r="P162" s="57"/>
      <c r="Q162" s="57"/>
      <c r="R162" s="57"/>
    </row>
    <row r="164" spans="1:18" x14ac:dyDescent="0.25">
      <c r="A164">
        <v>77</v>
      </c>
    </row>
    <row r="166" spans="1:18" x14ac:dyDescent="0.25">
      <c r="A166">
        <v>78</v>
      </c>
    </row>
    <row r="168" spans="1:18" x14ac:dyDescent="0.25">
      <c r="A168">
        <v>79</v>
      </c>
    </row>
  </sheetData>
  <mergeCells count="10">
    <mergeCell ref="I3:I9"/>
    <mergeCell ref="C6:C9"/>
    <mergeCell ref="D6:D9"/>
    <mergeCell ref="G6:G9"/>
    <mergeCell ref="H6:H9"/>
    <mergeCell ref="B3:B9"/>
    <mergeCell ref="C3:D5"/>
    <mergeCell ref="E3:E9"/>
    <mergeCell ref="F3:F9"/>
    <mergeCell ref="G3:H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O162"/>
  <sheetViews>
    <sheetView workbookViewId="0"/>
  </sheetViews>
  <sheetFormatPr baseColWidth="10" defaultRowHeight="15" x14ac:dyDescent="0.25"/>
  <cols>
    <col min="2" max="2" width="23.140625" bestFit="1" customWidth="1"/>
    <col min="3" max="3" width="2.7109375" style="89" customWidth="1"/>
    <col min="4" max="4" width="11.42578125" customWidth="1"/>
    <col min="5" max="5" width="2.7109375" customWidth="1"/>
    <col min="6" max="12" width="11.42578125" customWidth="1"/>
    <col min="13" max="13" width="2.7109375" customWidth="1"/>
    <col min="14" max="14" width="11.85546875" bestFit="1" customWidth="1"/>
    <col min="15" max="15" width="2.7109375" style="57" customWidth="1"/>
    <col min="17" max="17" width="2.7109375" style="57" customWidth="1"/>
    <col min="19" max="19" width="2.7109375" style="57" customWidth="1"/>
    <col min="21" max="21" width="2.7109375" style="57" customWidth="1"/>
    <col min="23" max="23" width="2.7109375" style="57" customWidth="1"/>
    <col min="25" max="25" width="2.7109375" style="57" customWidth="1"/>
    <col min="27" max="27" width="2.7109375" style="57" customWidth="1"/>
    <col min="29" max="29" width="2.7109375" style="57" customWidth="1"/>
    <col min="31" max="31" width="2.7109375" style="57" customWidth="1"/>
    <col min="33" max="33" width="2.7109375" style="57" customWidth="1"/>
    <col min="35" max="35" width="2.7109375" style="57" customWidth="1"/>
    <col min="37" max="37" width="2.7109375" style="57" customWidth="1"/>
    <col min="39" max="39" width="2.7109375" style="57" customWidth="1"/>
    <col min="41" max="41" width="2.7109375" style="57" customWidth="1"/>
    <col min="43" max="43" width="2.7109375" style="57" customWidth="1"/>
    <col min="45" max="45" width="2.7109375" style="57" customWidth="1"/>
    <col min="47" max="47" width="2.7109375" style="57" customWidth="1"/>
    <col min="49" max="49" width="2.7109375" style="57" customWidth="1"/>
    <col min="51" max="51" width="2.7109375" style="57" customWidth="1"/>
    <col min="53" max="53" width="2.7109375" style="57" customWidth="1"/>
    <col min="55" max="55" width="2.7109375" style="57" customWidth="1"/>
    <col min="57" max="57" width="2.7109375" style="57" customWidth="1"/>
    <col min="59" max="59" width="2.7109375" style="57" customWidth="1"/>
    <col min="61" max="61" width="2.7109375" style="57" customWidth="1"/>
    <col min="63" max="63" width="2.7109375" style="57" customWidth="1"/>
    <col min="65" max="65" width="2.7109375" style="57" customWidth="1"/>
    <col min="67" max="67" width="2.7109375" style="57" customWidth="1"/>
    <col min="69" max="69" width="2.7109375" style="57" customWidth="1"/>
    <col min="71" max="71" width="2.7109375" style="57" customWidth="1"/>
    <col min="73" max="73" width="2.7109375" style="57" customWidth="1"/>
    <col min="75" max="75" width="2.7109375" style="57" customWidth="1"/>
    <col min="77" max="77" width="2.7109375" style="57" customWidth="1"/>
    <col min="79" max="79" width="2.7109375" style="57" customWidth="1"/>
    <col min="81" max="81" width="2.7109375" style="57" customWidth="1"/>
  </cols>
  <sheetData>
    <row r="1" spans="1:93" x14ac:dyDescent="0.25">
      <c r="A1" s="57"/>
      <c r="B1" s="57"/>
      <c r="C1" s="88"/>
      <c r="D1" s="57"/>
      <c r="E1" s="57"/>
      <c r="F1" s="57"/>
      <c r="G1" s="57"/>
      <c r="H1" s="57"/>
      <c r="I1" s="57"/>
      <c r="J1" s="57"/>
      <c r="K1" s="57"/>
      <c r="L1" s="57"/>
      <c r="M1" s="57"/>
      <c r="N1" s="57"/>
      <c r="P1" s="57"/>
      <c r="R1" s="57"/>
      <c r="T1" s="57"/>
      <c r="V1" s="57"/>
      <c r="X1" s="57"/>
      <c r="Z1" s="57"/>
      <c r="AB1" s="57"/>
      <c r="AD1" s="57"/>
      <c r="AF1" s="57"/>
      <c r="AH1" s="57"/>
      <c r="AJ1" s="57"/>
      <c r="AL1" s="57"/>
      <c r="AN1" s="57"/>
      <c r="AP1" s="57"/>
      <c r="AR1" s="57"/>
      <c r="AT1" s="57"/>
      <c r="AV1" s="57"/>
      <c r="AX1" s="57"/>
      <c r="AZ1" s="57"/>
      <c r="BB1" s="57"/>
      <c r="BD1" s="57"/>
      <c r="BF1" s="57"/>
      <c r="BH1" s="57"/>
      <c r="BJ1" s="57"/>
      <c r="BL1" s="57"/>
      <c r="BN1" s="57"/>
      <c r="BP1" s="57"/>
      <c r="BR1" s="57"/>
      <c r="BT1" s="57"/>
      <c r="BV1" s="57"/>
      <c r="BX1" s="57"/>
      <c r="BZ1" s="57"/>
      <c r="CB1" s="57"/>
      <c r="CD1" s="57"/>
      <c r="CE1" s="57"/>
      <c r="CF1" s="57"/>
      <c r="CG1" s="57"/>
      <c r="CH1" s="57"/>
      <c r="CI1" s="57"/>
      <c r="CJ1" s="57"/>
      <c r="CK1" s="57"/>
      <c r="CL1" s="57"/>
      <c r="CM1" s="57"/>
      <c r="CN1" s="57"/>
      <c r="CO1" s="57"/>
    </row>
    <row r="2" spans="1:93" x14ac:dyDescent="0.25">
      <c r="A2" s="57"/>
      <c r="B2" s="57"/>
      <c r="C2" s="88"/>
      <c r="D2" s="57"/>
      <c r="E2" s="57"/>
      <c r="F2" s="57"/>
      <c r="G2" s="57"/>
      <c r="H2" s="57"/>
      <c r="I2" s="57"/>
      <c r="J2" s="57"/>
      <c r="K2" s="57"/>
      <c r="L2" s="57"/>
      <c r="M2" s="57"/>
      <c r="N2" s="57"/>
      <c r="P2" s="57"/>
      <c r="R2" s="57"/>
      <c r="T2" s="57"/>
      <c r="V2" s="57"/>
      <c r="X2" s="57"/>
      <c r="Z2" s="57"/>
      <c r="AB2" s="57"/>
      <c r="AD2" s="57"/>
      <c r="AF2" s="57"/>
      <c r="AH2" s="57"/>
      <c r="AJ2" s="57"/>
      <c r="AL2" s="57"/>
      <c r="AN2" s="57"/>
      <c r="AP2" s="57"/>
      <c r="AR2" s="57"/>
      <c r="AT2" s="57"/>
      <c r="AV2" s="57"/>
      <c r="AX2" s="57"/>
      <c r="AZ2" s="57"/>
      <c r="BB2" s="57"/>
      <c r="BD2" s="57"/>
      <c r="BF2" s="57"/>
      <c r="BH2" s="57"/>
      <c r="BJ2" s="57"/>
      <c r="BL2" s="57"/>
      <c r="BN2" s="57"/>
      <c r="BP2" s="57"/>
      <c r="BR2" s="57"/>
      <c r="BT2" s="57"/>
      <c r="BV2" s="57"/>
      <c r="BX2" s="57"/>
      <c r="BZ2" s="57"/>
      <c r="CB2" s="57"/>
      <c r="CD2" s="57"/>
      <c r="CE2" s="57"/>
      <c r="CF2" s="57"/>
      <c r="CG2" s="57"/>
      <c r="CH2" s="57"/>
      <c r="CI2" s="57"/>
      <c r="CJ2" s="57"/>
      <c r="CK2" s="57"/>
      <c r="CL2" s="57"/>
      <c r="CM2" s="57"/>
      <c r="CN2" s="57"/>
      <c r="CO2" s="57"/>
    </row>
    <row r="3" spans="1:93" x14ac:dyDescent="0.25">
      <c r="A3" s="57"/>
      <c r="B3" s="57"/>
      <c r="C3" s="88"/>
      <c r="D3" s="57"/>
      <c r="E3" s="57"/>
      <c r="F3" s="57"/>
      <c r="G3" s="57"/>
      <c r="H3" s="57"/>
      <c r="I3" s="57"/>
      <c r="J3" s="57"/>
      <c r="K3" s="57"/>
      <c r="L3" s="57"/>
      <c r="M3" s="57"/>
      <c r="N3" s="57">
        <v>12</v>
      </c>
      <c r="P3" s="57">
        <v>13</v>
      </c>
      <c r="R3" s="57">
        <v>14</v>
      </c>
      <c r="T3" s="57">
        <v>15</v>
      </c>
      <c r="V3" s="57">
        <v>16</v>
      </c>
      <c r="X3" s="57">
        <v>17</v>
      </c>
      <c r="Z3" s="57">
        <v>18</v>
      </c>
      <c r="AB3" s="57">
        <v>19</v>
      </c>
      <c r="AD3" s="57">
        <v>20</v>
      </c>
      <c r="AF3" s="57">
        <v>21</v>
      </c>
      <c r="AH3" s="57">
        <v>22</v>
      </c>
      <c r="AJ3" s="57">
        <v>23</v>
      </c>
      <c r="AL3" s="57">
        <v>24</v>
      </c>
      <c r="AN3" s="57">
        <v>25</v>
      </c>
      <c r="AP3" s="57">
        <v>26</v>
      </c>
      <c r="AR3" s="57">
        <v>27</v>
      </c>
      <c r="AT3" s="57">
        <v>28</v>
      </c>
      <c r="AV3" s="57">
        <v>29</v>
      </c>
      <c r="AX3" s="57">
        <v>30</v>
      </c>
      <c r="AZ3" s="57">
        <v>31</v>
      </c>
      <c r="BB3" s="57">
        <v>32</v>
      </c>
      <c r="BD3" s="57">
        <v>33</v>
      </c>
      <c r="BF3" s="57">
        <v>34</v>
      </c>
      <c r="BH3" s="57">
        <v>35</v>
      </c>
      <c r="BJ3" s="57">
        <v>36</v>
      </c>
      <c r="BL3" s="57">
        <v>37</v>
      </c>
      <c r="BN3" s="57">
        <v>38</v>
      </c>
      <c r="BP3" s="57">
        <v>39</v>
      </c>
      <c r="BR3" s="57">
        <v>40</v>
      </c>
      <c r="BT3" s="57">
        <v>41</v>
      </c>
      <c r="BV3" s="57">
        <v>42</v>
      </c>
      <c r="BX3" s="57">
        <v>43</v>
      </c>
      <c r="BZ3" s="57">
        <v>44</v>
      </c>
      <c r="CB3" s="57">
        <v>45</v>
      </c>
      <c r="CD3" s="57">
        <v>46</v>
      </c>
      <c r="CE3" s="57"/>
      <c r="CF3" s="57"/>
      <c r="CG3" s="57"/>
      <c r="CH3" s="57"/>
      <c r="CI3" s="57"/>
      <c r="CJ3" s="57"/>
      <c r="CK3" s="57"/>
      <c r="CL3" s="57"/>
      <c r="CM3" s="57"/>
      <c r="CN3" s="57"/>
      <c r="CO3" s="57"/>
    </row>
    <row r="4" spans="1:93" x14ac:dyDescent="0.25">
      <c r="A4" s="57"/>
      <c r="B4" s="57"/>
      <c r="C4" s="88"/>
      <c r="D4" s="57"/>
      <c r="E4" s="57"/>
      <c r="F4" s="57"/>
      <c r="G4" s="57"/>
      <c r="H4" s="57"/>
      <c r="I4" s="57"/>
      <c r="J4" s="57"/>
      <c r="K4" s="57"/>
      <c r="L4" s="57"/>
      <c r="M4" s="57"/>
      <c r="N4" s="57"/>
      <c r="P4" s="57"/>
      <c r="R4" s="57"/>
      <c r="T4" s="57"/>
      <c r="V4" s="57"/>
      <c r="X4" s="57"/>
      <c r="Z4" s="57"/>
      <c r="AB4" s="57"/>
      <c r="AD4" s="57"/>
      <c r="AF4" s="57"/>
      <c r="AH4" s="57"/>
      <c r="AJ4" s="57"/>
      <c r="AL4" s="57"/>
      <c r="AN4" s="57"/>
      <c r="AP4" s="57"/>
      <c r="AR4" s="57"/>
      <c r="AT4" s="57"/>
      <c r="AV4" s="57"/>
      <c r="AX4" s="57"/>
      <c r="AZ4" s="57"/>
      <c r="BB4" s="57"/>
      <c r="BD4" s="57"/>
      <c r="BF4" s="57"/>
      <c r="BH4" s="57"/>
      <c r="BJ4" s="57"/>
      <c r="BL4" s="57"/>
      <c r="BN4" s="57"/>
      <c r="BP4" s="57"/>
      <c r="BR4" s="57"/>
      <c r="BT4" s="57"/>
      <c r="BV4" s="57"/>
      <c r="BX4" s="57"/>
      <c r="BZ4" s="57"/>
      <c r="CB4" s="57"/>
      <c r="CD4" s="57"/>
      <c r="CE4" s="57"/>
      <c r="CF4" s="57"/>
      <c r="CG4" s="57"/>
      <c r="CH4" s="57"/>
      <c r="CI4" s="57"/>
      <c r="CJ4" s="57"/>
      <c r="CK4" s="57"/>
      <c r="CL4" s="57"/>
      <c r="CM4" s="57"/>
      <c r="CN4" s="57"/>
      <c r="CO4" s="57"/>
    </row>
    <row r="5" spans="1:93" x14ac:dyDescent="0.25">
      <c r="A5" s="57"/>
      <c r="B5" s="57"/>
      <c r="C5" s="88"/>
      <c r="D5" s="57"/>
      <c r="E5" s="57"/>
      <c r="F5" s="57"/>
      <c r="G5" s="57"/>
      <c r="H5" s="57"/>
      <c r="I5" s="57"/>
      <c r="J5" s="57"/>
      <c r="K5" s="57"/>
      <c r="L5" s="57"/>
      <c r="M5" s="57"/>
      <c r="N5" s="57"/>
      <c r="P5" s="57"/>
      <c r="R5" s="57"/>
      <c r="T5" s="57"/>
      <c r="V5" s="57"/>
      <c r="X5" s="57"/>
      <c r="Z5" s="57"/>
      <c r="AB5" s="57"/>
      <c r="AD5" s="57"/>
      <c r="AF5" s="57"/>
      <c r="AH5" s="57"/>
      <c r="AJ5" s="57"/>
      <c r="AL5" s="57"/>
      <c r="AN5" s="57"/>
      <c r="AP5" s="57"/>
      <c r="AR5" s="57"/>
      <c r="AT5" s="57"/>
      <c r="AV5" s="57"/>
      <c r="AX5" s="57"/>
      <c r="AZ5" s="57"/>
      <c r="BB5" s="57"/>
      <c r="BD5" s="57"/>
      <c r="BF5" s="57"/>
      <c r="BH5" s="57"/>
      <c r="BJ5" s="57"/>
      <c r="BL5" s="57"/>
      <c r="BN5" s="57"/>
      <c r="BP5" s="57"/>
      <c r="BR5" s="57"/>
      <c r="BT5" s="57"/>
      <c r="BV5" s="57"/>
      <c r="BX5" s="57"/>
      <c r="BZ5" s="57"/>
      <c r="CB5" s="57"/>
      <c r="CD5" s="57"/>
      <c r="CE5" s="57"/>
      <c r="CF5" s="57"/>
      <c r="CG5" s="57"/>
      <c r="CH5" s="57"/>
      <c r="CI5" s="57"/>
      <c r="CJ5" s="57"/>
      <c r="CK5" s="57"/>
      <c r="CL5" s="57"/>
      <c r="CM5" s="57"/>
      <c r="CN5" s="57"/>
      <c r="CO5" s="57"/>
    </row>
    <row r="6" spans="1:93" x14ac:dyDescent="0.25">
      <c r="A6" s="57"/>
      <c r="B6" s="60" t="s">
        <v>107</v>
      </c>
      <c r="C6" s="88"/>
      <c r="D6" s="57" t="str">
        <f>INICIO!C2</f>
        <v>06-119-014-1-00-000-000</v>
      </c>
      <c r="E6" s="57"/>
      <c r="F6" s="57"/>
      <c r="G6" s="57"/>
      <c r="H6" s="57"/>
      <c r="I6" s="57"/>
      <c r="J6" s="57"/>
      <c r="K6" s="57"/>
      <c r="L6" s="57"/>
      <c r="M6" s="57"/>
      <c r="N6" s="63" t="str">
        <f>INICIO!C2</f>
        <v>06-119-014-1-00-000-000</v>
      </c>
      <c r="O6" s="63"/>
      <c r="P6" s="63"/>
      <c r="Q6" s="63"/>
      <c r="R6" s="77"/>
      <c r="S6" s="63"/>
      <c r="T6" s="63"/>
      <c r="U6" s="63"/>
      <c r="V6" s="63"/>
      <c r="W6" s="63"/>
      <c r="X6" s="63"/>
      <c r="Y6" s="63"/>
      <c r="Z6" s="63"/>
      <c r="AA6" s="63"/>
      <c r="AB6" s="63"/>
      <c r="AC6" s="63"/>
      <c r="AD6" s="63"/>
      <c r="AE6" s="63"/>
      <c r="AF6" s="63"/>
      <c r="AG6" s="63"/>
      <c r="AH6" s="63"/>
      <c r="AI6" s="63"/>
      <c r="AJ6" s="63"/>
      <c r="AK6" s="63"/>
      <c r="AL6" s="63"/>
      <c r="AM6" s="63"/>
      <c r="AN6" s="63"/>
      <c r="AO6" s="63"/>
      <c r="AP6" s="63"/>
      <c r="AQ6" s="63"/>
      <c r="AR6" s="63"/>
      <c r="AS6" s="63"/>
      <c r="AT6" s="63"/>
      <c r="AU6" s="63"/>
      <c r="AV6" s="63"/>
      <c r="AW6" s="63"/>
      <c r="AX6" s="63"/>
      <c r="AY6" s="63"/>
      <c r="AZ6" s="63"/>
      <c r="BA6" s="63"/>
      <c r="BB6" s="63"/>
      <c r="BC6" s="63"/>
      <c r="BD6" s="63"/>
      <c r="BE6" s="63"/>
      <c r="BF6" s="63"/>
      <c r="BG6" s="63"/>
      <c r="BH6" s="63"/>
      <c r="BI6" s="63"/>
      <c r="BJ6" s="63"/>
      <c r="BK6" s="63"/>
      <c r="BL6" s="63"/>
      <c r="BM6" s="63"/>
      <c r="BN6" s="63"/>
      <c r="BO6" s="63"/>
      <c r="BP6" s="63"/>
      <c r="BQ6" s="63"/>
      <c r="BR6" s="63"/>
      <c r="BS6" s="63"/>
      <c r="BT6" s="63"/>
      <c r="BU6" s="63"/>
      <c r="BV6" s="63"/>
      <c r="BW6" s="63"/>
      <c r="BX6" s="63"/>
      <c r="BY6" s="63"/>
      <c r="BZ6" s="63"/>
      <c r="CA6" s="63"/>
      <c r="CB6" s="63"/>
      <c r="CC6" s="63"/>
      <c r="CD6" s="63"/>
      <c r="CE6" s="57"/>
      <c r="CF6" s="57"/>
      <c r="CG6" s="57"/>
      <c r="CH6" s="57"/>
      <c r="CI6" s="57"/>
      <c r="CJ6" s="57"/>
      <c r="CK6" s="57"/>
      <c r="CL6" s="57"/>
      <c r="CM6" s="57"/>
      <c r="CN6" s="57"/>
      <c r="CO6" s="57"/>
    </row>
    <row r="7" spans="1:93" ht="6.95" customHeight="1" x14ac:dyDescent="0.25">
      <c r="A7" s="57"/>
      <c r="B7" s="58"/>
      <c r="C7" s="88"/>
      <c r="D7" s="57"/>
      <c r="E7" s="57"/>
      <c r="F7" s="57"/>
      <c r="G7" s="57"/>
      <c r="H7" s="57"/>
      <c r="I7" s="57"/>
      <c r="J7" s="57"/>
      <c r="K7" s="57"/>
      <c r="L7" s="57"/>
      <c r="M7" s="57"/>
      <c r="N7" s="57"/>
      <c r="P7" s="57"/>
      <c r="R7" s="57"/>
      <c r="T7" s="57"/>
      <c r="V7" s="57"/>
      <c r="X7" s="57"/>
      <c r="Z7" s="57"/>
      <c r="AB7" s="57"/>
      <c r="AD7" s="57"/>
      <c r="AF7" s="57"/>
      <c r="AH7" s="57"/>
      <c r="AJ7" s="57"/>
      <c r="AL7" s="57"/>
      <c r="AN7" s="57"/>
      <c r="AP7" s="57"/>
      <c r="AR7" s="57"/>
      <c r="AT7" s="57"/>
      <c r="AV7" s="57"/>
      <c r="AX7" s="57"/>
      <c r="AZ7" s="57"/>
      <c r="BB7" s="57"/>
      <c r="BD7" s="57"/>
      <c r="BF7" s="57"/>
      <c r="BH7" s="57"/>
      <c r="BJ7" s="57"/>
      <c r="BL7" s="57"/>
      <c r="BN7" s="57"/>
      <c r="BP7" s="57"/>
      <c r="BR7" s="57"/>
      <c r="BT7" s="57"/>
      <c r="BV7" s="57"/>
      <c r="BX7" s="57"/>
      <c r="BZ7" s="57"/>
      <c r="CB7" s="57"/>
      <c r="CD7" s="57"/>
      <c r="CE7" s="57"/>
      <c r="CF7" s="57"/>
      <c r="CG7" s="57"/>
      <c r="CH7" s="57"/>
      <c r="CI7" s="57"/>
      <c r="CJ7" s="57"/>
      <c r="CK7" s="57"/>
      <c r="CL7" s="57"/>
      <c r="CM7" s="57"/>
      <c r="CN7" s="57"/>
      <c r="CO7" s="57"/>
    </row>
    <row r="8" spans="1:93" x14ac:dyDescent="0.25">
      <c r="A8" s="57"/>
      <c r="B8" s="60" t="s">
        <v>116</v>
      </c>
      <c r="C8" s="88"/>
      <c r="D8" s="82">
        <f>_xlfn.AGGREGATE(9,6,N16:CD16)</f>
        <v>0</v>
      </c>
      <c r="E8" s="57"/>
      <c r="F8" s="57"/>
      <c r="G8" s="57"/>
      <c r="H8" s="57"/>
      <c r="I8" s="57"/>
      <c r="J8" s="57"/>
      <c r="K8" s="57"/>
      <c r="L8" s="57"/>
      <c r="M8" s="57"/>
      <c r="N8" s="78">
        <f>SUM(N16:CD16)</f>
        <v>0</v>
      </c>
      <c r="P8" s="57"/>
      <c r="R8" s="57"/>
      <c r="T8" s="57"/>
      <c r="V8" s="57"/>
      <c r="X8" s="57"/>
      <c r="Z8" s="57"/>
      <c r="AB8" s="57"/>
      <c r="AD8" s="57"/>
      <c r="AF8" s="57"/>
      <c r="AH8" s="57"/>
      <c r="AJ8" s="57"/>
      <c r="AL8" s="57"/>
      <c r="AN8" s="57"/>
      <c r="AP8" s="57"/>
      <c r="AR8" s="57"/>
      <c r="AT8" s="57"/>
      <c r="AV8" s="57"/>
      <c r="AX8" s="57"/>
      <c r="AZ8" s="57"/>
      <c r="BB8" s="57"/>
      <c r="BD8" s="57"/>
      <c r="BF8" s="57"/>
      <c r="BH8" s="57"/>
      <c r="BJ8" s="57"/>
      <c r="BL8" s="57"/>
      <c r="BN8" s="57"/>
      <c r="BP8" s="57"/>
      <c r="BR8" s="57"/>
      <c r="BT8" s="57"/>
      <c r="BV8" s="57"/>
      <c r="BX8" s="57"/>
      <c r="BZ8" s="57"/>
      <c r="CB8" s="57"/>
      <c r="CD8" s="57"/>
      <c r="CE8" s="57"/>
      <c r="CF8" s="57"/>
      <c r="CG8" s="57"/>
      <c r="CH8" s="57"/>
      <c r="CI8" s="57"/>
      <c r="CJ8" s="57"/>
      <c r="CK8" s="57"/>
      <c r="CL8" s="57"/>
      <c r="CM8" s="57"/>
      <c r="CN8" s="57"/>
      <c r="CO8" s="57"/>
    </row>
    <row r="9" spans="1:93" ht="6.95" customHeight="1" x14ac:dyDescent="0.25">
      <c r="A9" s="57"/>
      <c r="B9" s="58"/>
      <c r="C9" s="88"/>
      <c r="D9" s="57"/>
      <c r="E9" s="57"/>
      <c r="F9" s="57"/>
      <c r="G9" s="57"/>
      <c r="H9" s="57"/>
      <c r="I9" s="57"/>
      <c r="J9" s="57"/>
      <c r="K9" s="57"/>
      <c r="L9" s="57"/>
      <c r="M9" s="57"/>
      <c r="N9" s="57"/>
      <c r="P9" s="57"/>
      <c r="R9" s="57"/>
      <c r="T9" s="57"/>
      <c r="V9" s="57"/>
      <c r="X9" s="57"/>
      <c r="Z9" s="57"/>
      <c r="AB9" s="57"/>
      <c r="AD9" s="57"/>
      <c r="AF9" s="57"/>
      <c r="AH9" s="57"/>
      <c r="AJ9" s="57"/>
      <c r="AL9" s="57"/>
      <c r="AN9" s="57"/>
      <c r="AP9" s="57"/>
      <c r="AR9" s="57"/>
      <c r="AT9" s="57"/>
      <c r="AV9" s="57"/>
      <c r="AX9" s="57"/>
      <c r="AZ9" s="57"/>
      <c r="BB9" s="57"/>
      <c r="BD9" s="57"/>
      <c r="BF9" s="57"/>
      <c r="BH9" s="57"/>
      <c r="BJ9" s="57"/>
      <c r="BL9" s="57"/>
      <c r="BN9" s="57"/>
      <c r="BP9" s="57"/>
      <c r="BR9" s="57"/>
      <c r="BT9" s="57"/>
      <c r="BV9" s="57"/>
      <c r="BX9" s="57"/>
      <c r="BZ9" s="57"/>
      <c r="CB9" s="57"/>
      <c r="CD9" s="57"/>
      <c r="CE9" s="57"/>
      <c r="CF9" s="57"/>
      <c r="CG9" s="57"/>
      <c r="CH9" s="57"/>
      <c r="CI9" s="57"/>
      <c r="CJ9" s="57"/>
      <c r="CK9" s="57"/>
      <c r="CL9" s="57"/>
      <c r="CM9" s="57"/>
      <c r="CN9" s="57"/>
      <c r="CO9" s="57"/>
    </row>
    <row r="10" spans="1:93" ht="30" customHeight="1" x14ac:dyDescent="0.25">
      <c r="A10" s="57"/>
      <c r="B10" s="64" t="s">
        <v>108</v>
      </c>
      <c r="C10" s="88"/>
      <c r="D10" s="65" t="str">
        <f>IFERROR(VLOOKUP(D12,RESUMEN!A12:I46,2,FALSE),"")</f>
        <v>PLANTA SEMISOTANO</v>
      </c>
      <c r="E10" s="57"/>
      <c r="F10" s="57"/>
      <c r="G10" s="57"/>
      <c r="H10" s="57"/>
      <c r="I10" s="57"/>
      <c r="J10" s="57"/>
      <c r="K10" s="57"/>
      <c r="L10" s="57"/>
      <c r="M10" s="57"/>
      <c r="N10" s="65" t="str">
        <f>RESUMEN!B12</f>
        <v>PLANTA SOTANO</v>
      </c>
      <c r="O10" s="66"/>
      <c r="P10" s="65" t="str">
        <f>RESUMEN!B13</f>
        <v>PLANTA SEMISOTANO</v>
      </c>
      <c r="Q10" s="66"/>
      <c r="R10" s="65" t="str">
        <f>RESUMEN!B14</f>
        <v>PLANTA BAJA</v>
      </c>
      <c r="S10" s="66"/>
      <c r="T10" s="65" t="str">
        <f>RESUMEN!B15</f>
        <v>PLANTA 1º PISO</v>
      </c>
      <c r="U10" s="66"/>
      <c r="V10" s="65" t="str">
        <f>RESUMEN!B16</f>
        <v>PLANTA 2º PISO</v>
      </c>
      <c r="W10" s="66"/>
      <c r="X10" s="65" t="str">
        <f>RESUMEN!B17</f>
        <v>PLANTA 3º PISO</v>
      </c>
      <c r="Y10" s="66"/>
      <c r="Z10" s="65" t="str">
        <f>RESUMEN!B18</f>
        <v>PLANTA 4º PISO</v>
      </c>
      <c r="AA10" s="66"/>
      <c r="AB10" s="65" t="str">
        <f>RESUMEN!B19</f>
        <v>PLANTA 5º PISO</v>
      </c>
      <c r="AC10" s="66"/>
      <c r="AD10" s="65" t="str">
        <f>RESUMEN!B20</f>
        <v>PLANTA 6º PISO</v>
      </c>
      <c r="AE10" s="66"/>
      <c r="AF10" s="65" t="str">
        <f>RESUMEN!B21</f>
        <v>PLANTA 7º PISO</v>
      </c>
      <c r="AG10" s="66"/>
      <c r="AH10" s="65" t="str">
        <f>RESUMEN!B22</f>
        <v>PLANTA 8º PISO</v>
      </c>
      <c r="AI10" s="66"/>
      <c r="AJ10" s="65" t="str">
        <f>RESUMEN!B23</f>
        <v>PLANTA 9º PISO</v>
      </c>
      <c r="AK10" s="66"/>
      <c r="AL10" s="65" t="str">
        <f>RESUMEN!B24</f>
        <v>PLANTA 10º PISO</v>
      </c>
      <c r="AM10" s="66"/>
      <c r="AN10" s="65" t="str">
        <f>RESUMEN!B25</f>
        <v>PLANTA 11º PISO</v>
      </c>
      <c r="AO10" s="66"/>
      <c r="AP10" s="65" t="str">
        <f>RESUMEN!B26</f>
        <v>PLANTA 12º PISO</v>
      </c>
      <c r="AQ10" s="66"/>
      <c r="AR10" s="65" t="str">
        <f>RESUMEN!B27</f>
        <v>PLANTA 13º PISO</v>
      </c>
      <c r="AS10" s="66"/>
      <c r="AT10" s="65" t="str">
        <f>RESUMEN!B28</f>
        <v>PLANTA 14º PISO</v>
      </c>
      <c r="AU10" s="66"/>
      <c r="AV10" s="65" t="str">
        <f>RESUMEN!B29</f>
        <v>PLANTA 15º PISO</v>
      </c>
      <c r="AW10" s="66"/>
      <c r="AX10" s="65" t="str">
        <f>RESUMEN!B30</f>
        <v>PLANTA 16º PISO</v>
      </c>
      <c r="AY10" s="66"/>
      <c r="AZ10" s="65" t="str">
        <f>RESUMEN!B31</f>
        <v>PLANTA 17º PISO</v>
      </c>
      <c r="BA10" s="66"/>
      <c r="BB10" s="65" t="str">
        <f>RESUMEN!B32</f>
        <v>PLANTA 18º PISO</v>
      </c>
      <c r="BC10" s="66"/>
      <c r="BD10" s="65" t="str">
        <f>RESUMEN!B33</f>
        <v>PLANTA 19º PISO</v>
      </c>
      <c r="BE10" s="66"/>
      <c r="BF10" s="65" t="str">
        <f>RESUMEN!B34</f>
        <v>PLANTA 20º PISO</v>
      </c>
      <c r="BG10" s="66"/>
      <c r="BH10" s="65" t="str">
        <f>RESUMEN!B35</f>
        <v>PLANTA 21º PISO</v>
      </c>
      <c r="BI10" s="66"/>
      <c r="BJ10" s="65" t="str">
        <f>RESUMEN!B36</f>
        <v>PLANTA 22º PISO</v>
      </c>
      <c r="BK10" s="66"/>
      <c r="BL10" s="65" t="str">
        <f>RESUMEN!B37</f>
        <v>PLANTA 23º PISO</v>
      </c>
      <c r="BM10" s="66"/>
      <c r="BN10" s="65" t="str">
        <f>RESUMEN!B38</f>
        <v>PLANTA 24º PISO</v>
      </c>
      <c r="BO10" s="66"/>
      <c r="BP10" s="65" t="str">
        <f>RESUMEN!B39</f>
        <v>PLANTA 25º PISO</v>
      </c>
      <c r="BQ10" s="66"/>
      <c r="BR10" s="65" t="str">
        <f>RESUMEN!B40</f>
        <v>PLANTA 26º PISO</v>
      </c>
      <c r="BS10" s="66"/>
      <c r="BT10" s="65" t="str">
        <f>RESUMEN!B41</f>
        <v>PLANTA 27º PISO</v>
      </c>
      <c r="BU10" s="66"/>
      <c r="BV10" s="65" t="str">
        <f>RESUMEN!B42</f>
        <v>PLANTA 28º PISO</v>
      </c>
      <c r="BW10" s="66"/>
      <c r="BX10" s="65" t="str">
        <f>RESUMEN!B43</f>
        <v>PLANTA 29º PISO</v>
      </c>
      <c r="BY10" s="66"/>
      <c r="BZ10" s="65" t="str">
        <f>RESUMEN!B44</f>
        <v>PLANTA 30º PISO</v>
      </c>
      <c r="CA10" s="66"/>
      <c r="CB10" s="65" t="str">
        <f>RESUMEN!B45</f>
        <v>PLANTA 31º PISO</v>
      </c>
      <c r="CC10" s="66"/>
      <c r="CD10" s="65" t="str">
        <f>RESUMEN!B46</f>
        <v>PLANTA 32º PISO</v>
      </c>
      <c r="CE10" s="57"/>
      <c r="CF10" s="57"/>
      <c r="CG10" s="57"/>
      <c r="CH10" s="57"/>
      <c r="CI10" s="57"/>
      <c r="CJ10" s="57"/>
      <c r="CK10" s="57"/>
      <c r="CL10" s="57"/>
      <c r="CM10" s="57"/>
      <c r="CN10" s="57"/>
      <c r="CO10" s="57"/>
    </row>
    <row r="11" spans="1:93" ht="6.95" customHeight="1" x14ac:dyDescent="0.25">
      <c r="A11" s="57"/>
      <c r="B11" s="58"/>
      <c r="C11" s="88"/>
      <c r="D11" s="62"/>
      <c r="E11" s="57"/>
      <c r="F11" s="57"/>
      <c r="G11" s="57"/>
      <c r="H11" s="57"/>
      <c r="I11" s="57"/>
      <c r="J11" s="57"/>
      <c r="K11" s="57"/>
      <c r="L11" s="57"/>
      <c r="M11" s="57"/>
      <c r="N11" s="62"/>
      <c r="O11" s="62"/>
      <c r="P11" s="62"/>
      <c r="Q11" s="62"/>
      <c r="R11" s="62"/>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57"/>
      <c r="CF11" s="57"/>
      <c r="CG11" s="57"/>
      <c r="CH11" s="57"/>
      <c r="CI11" s="57"/>
      <c r="CJ11" s="57"/>
      <c r="CK11" s="57"/>
      <c r="CL11" s="57"/>
      <c r="CM11" s="57"/>
      <c r="CN11" s="57"/>
      <c r="CO11" s="57"/>
    </row>
    <row r="12" spans="1:93" x14ac:dyDescent="0.25">
      <c r="A12" s="57"/>
      <c r="B12" s="64" t="s">
        <v>109</v>
      </c>
      <c r="C12" s="88"/>
      <c r="D12" s="83">
        <v>1</v>
      </c>
      <c r="E12" s="57"/>
      <c r="F12" s="57"/>
      <c r="G12" s="57"/>
      <c r="H12" s="57"/>
      <c r="I12" s="57"/>
      <c r="J12" s="57"/>
      <c r="K12" s="57"/>
      <c r="L12" s="57"/>
      <c r="M12" s="57"/>
      <c r="N12" s="67">
        <v>1</v>
      </c>
      <c r="O12" s="62"/>
      <c r="P12" s="67">
        <v>2</v>
      </c>
      <c r="Q12" s="62"/>
      <c r="R12" s="67">
        <v>3</v>
      </c>
      <c r="S12" s="62"/>
      <c r="T12" s="67">
        <v>4</v>
      </c>
      <c r="U12" s="62"/>
      <c r="V12" s="67">
        <v>5</v>
      </c>
      <c r="W12" s="62"/>
      <c r="X12" s="67">
        <v>6</v>
      </c>
      <c r="Y12" s="62"/>
      <c r="Z12" s="67">
        <v>7</v>
      </c>
      <c r="AA12" s="62"/>
      <c r="AB12" s="67">
        <v>8</v>
      </c>
      <c r="AC12" s="62"/>
      <c r="AD12" s="67">
        <v>9</v>
      </c>
      <c r="AE12" s="62"/>
      <c r="AF12" s="67">
        <v>10</v>
      </c>
      <c r="AG12" s="62"/>
      <c r="AH12" s="67">
        <v>11</v>
      </c>
      <c r="AI12" s="62"/>
      <c r="AJ12" s="67">
        <v>12</v>
      </c>
      <c r="AK12" s="62"/>
      <c r="AL12" s="67">
        <v>13</v>
      </c>
      <c r="AM12" s="62"/>
      <c r="AN12" s="67">
        <v>14</v>
      </c>
      <c r="AO12" s="62"/>
      <c r="AP12" s="67">
        <v>15</v>
      </c>
      <c r="AQ12" s="62"/>
      <c r="AR12" s="67">
        <v>16</v>
      </c>
      <c r="AS12" s="62"/>
      <c r="AT12" s="67">
        <v>17</v>
      </c>
      <c r="AU12" s="62"/>
      <c r="AV12" s="67">
        <v>18</v>
      </c>
      <c r="AW12" s="62"/>
      <c r="AX12" s="67">
        <v>19</v>
      </c>
      <c r="AY12" s="62"/>
      <c r="AZ12" s="67">
        <v>20</v>
      </c>
      <c r="BA12" s="62"/>
      <c r="BB12" s="67">
        <v>21</v>
      </c>
      <c r="BC12" s="62"/>
      <c r="BD12" s="67">
        <v>22</v>
      </c>
      <c r="BE12" s="62"/>
      <c r="BF12" s="67">
        <v>23</v>
      </c>
      <c r="BG12" s="62"/>
      <c r="BH12" s="67">
        <v>24</v>
      </c>
      <c r="BI12" s="62"/>
      <c r="BJ12" s="67">
        <v>25</v>
      </c>
      <c r="BK12" s="62"/>
      <c r="BL12" s="67">
        <v>26</v>
      </c>
      <c r="BM12" s="62"/>
      <c r="BN12" s="67">
        <v>27</v>
      </c>
      <c r="BO12" s="62"/>
      <c r="BP12" s="67">
        <v>28</v>
      </c>
      <c r="BQ12" s="62"/>
      <c r="BR12" s="67">
        <v>29</v>
      </c>
      <c r="BS12" s="62"/>
      <c r="BT12" s="67">
        <v>30</v>
      </c>
      <c r="BU12" s="62"/>
      <c r="BV12" s="67">
        <v>31</v>
      </c>
      <c r="BW12" s="62"/>
      <c r="BX12" s="67">
        <v>32</v>
      </c>
      <c r="BY12" s="62"/>
      <c r="BZ12" s="67">
        <v>33</v>
      </c>
      <c r="CA12" s="62"/>
      <c r="CB12" s="67">
        <v>34</v>
      </c>
      <c r="CC12" s="62"/>
      <c r="CD12" s="67">
        <v>35</v>
      </c>
      <c r="CE12" s="57"/>
      <c r="CF12" s="57"/>
      <c r="CG12" s="57"/>
      <c r="CH12" s="57"/>
      <c r="CI12" s="57"/>
      <c r="CJ12" s="57"/>
      <c r="CK12" s="57"/>
      <c r="CL12" s="57"/>
      <c r="CM12" s="57"/>
      <c r="CN12" s="57"/>
      <c r="CO12" s="57"/>
    </row>
    <row r="13" spans="1:93" ht="6.95" customHeight="1" x14ac:dyDescent="0.25">
      <c r="A13" s="57"/>
      <c r="B13" s="58"/>
      <c r="C13" s="88"/>
      <c r="D13" s="57"/>
      <c r="E13" s="57"/>
      <c r="F13" s="57"/>
      <c r="G13" s="57"/>
      <c r="H13" s="57"/>
      <c r="I13" s="57"/>
      <c r="J13" s="57"/>
      <c r="K13" s="57"/>
      <c r="L13" s="57"/>
      <c r="M13" s="57"/>
      <c r="N13" s="57"/>
      <c r="P13" s="57"/>
      <c r="R13" s="57"/>
      <c r="T13" s="57"/>
      <c r="V13" s="57"/>
      <c r="X13" s="57"/>
      <c r="Z13" s="57"/>
      <c r="AB13" s="57"/>
      <c r="AD13" s="57"/>
      <c r="AF13" s="57"/>
      <c r="AH13" s="57"/>
      <c r="AJ13" s="57"/>
      <c r="AL13" s="57"/>
      <c r="AN13" s="57"/>
      <c r="AP13" s="57"/>
      <c r="AR13" s="57"/>
      <c r="AT13" s="57"/>
      <c r="AV13" s="57"/>
      <c r="AX13" s="57"/>
      <c r="AZ13" s="57"/>
      <c r="BB13" s="57"/>
      <c r="BD13" s="57"/>
      <c r="BF13" s="57"/>
      <c r="BH13" s="57"/>
      <c r="BJ13" s="57"/>
      <c r="BL13" s="57"/>
      <c r="BN13" s="57"/>
      <c r="BP13" s="57"/>
      <c r="BR13" s="57"/>
      <c r="BT13" s="57"/>
      <c r="BV13" s="57"/>
      <c r="BX13" s="57"/>
      <c r="BZ13" s="57"/>
      <c r="CB13" s="57"/>
      <c r="CD13" s="57"/>
      <c r="CE13" s="57"/>
      <c r="CF13" s="57"/>
      <c r="CG13" s="57"/>
      <c r="CH13" s="57"/>
      <c r="CI13" s="57"/>
      <c r="CJ13" s="57"/>
      <c r="CK13" s="57"/>
      <c r="CL13" s="57"/>
      <c r="CM13" s="57"/>
      <c r="CN13" s="57"/>
      <c r="CO13" s="57"/>
    </row>
    <row r="14" spans="1:93" x14ac:dyDescent="0.25">
      <c r="A14" s="57"/>
      <c r="B14" s="60" t="s">
        <v>110</v>
      </c>
      <c r="C14" s="88" t="s">
        <v>73</v>
      </c>
      <c r="D14" s="61">
        <f>IFERROR(VLOOKUP(D12,RESUMEN!A12:I46,6,FALSE),"")</f>
        <v>16.71</v>
      </c>
      <c r="E14" s="57"/>
      <c r="F14" s="57"/>
      <c r="G14" s="57"/>
      <c r="H14" s="57"/>
      <c r="I14" s="57"/>
      <c r="J14" s="57"/>
      <c r="K14" s="57"/>
      <c r="L14" s="57"/>
      <c r="M14" s="57"/>
      <c r="N14" s="61">
        <f>'RESUMEN 2'!F12</f>
        <v>0</v>
      </c>
      <c r="O14" s="59"/>
      <c r="P14" s="61">
        <f>'RESUMEN 2'!F13</f>
        <v>0</v>
      </c>
      <c r="Q14" s="59"/>
      <c r="R14" s="61">
        <f>'RESUMEN 2'!F14</f>
        <v>0</v>
      </c>
      <c r="S14" s="59"/>
      <c r="T14" s="61">
        <f>'RESUMEN 2'!F15</f>
        <v>0</v>
      </c>
      <c r="U14" s="59"/>
      <c r="V14" s="61">
        <f>'RESUMEN 2'!F16</f>
        <v>0</v>
      </c>
      <c r="W14" s="59"/>
      <c r="X14" s="61">
        <f>'RESUMEN 2'!F17</f>
        <v>0</v>
      </c>
      <c r="Y14" s="59"/>
      <c r="Z14" s="61">
        <f>'RESUMEN 2'!F18</f>
        <v>0</v>
      </c>
      <c r="AA14" s="59"/>
      <c r="AB14" s="61">
        <f>'RESUMEN 2'!F19</f>
        <v>0</v>
      </c>
      <c r="AC14" s="59"/>
      <c r="AD14" s="61">
        <f>'RESUMEN 2'!F20</f>
        <v>0</v>
      </c>
      <c r="AE14" s="59"/>
      <c r="AF14" s="61">
        <f>'RESUMEN 2'!F21</f>
        <v>0</v>
      </c>
      <c r="AG14" s="59"/>
      <c r="AH14" s="61">
        <f>'RESUMEN 2'!F22</f>
        <v>0</v>
      </c>
      <c r="AI14" s="59"/>
      <c r="AJ14" s="61">
        <f>'RESUMEN 2'!F23</f>
        <v>0</v>
      </c>
      <c r="AK14" s="59"/>
      <c r="AL14" s="61">
        <f>'RESUMEN 2'!F24</f>
        <v>0</v>
      </c>
      <c r="AM14" s="59"/>
      <c r="AN14" s="61">
        <f>'RESUMEN 2'!F25</f>
        <v>0</v>
      </c>
      <c r="AO14" s="59"/>
      <c r="AP14" s="61">
        <f>'RESUMEN 2'!F26</f>
        <v>0</v>
      </c>
      <c r="AQ14" s="59"/>
      <c r="AR14" s="61">
        <f>'RESUMEN 2'!F27</f>
        <v>0</v>
      </c>
      <c r="AS14" s="59"/>
      <c r="AT14" s="61">
        <f>'RESUMEN 2'!F28</f>
        <v>0</v>
      </c>
      <c r="AU14" s="59"/>
      <c r="AV14" s="61">
        <f>'RESUMEN 2'!F29</f>
        <v>0</v>
      </c>
      <c r="AW14" s="59"/>
      <c r="AX14" s="61">
        <f>'RESUMEN 2'!F30</f>
        <v>0</v>
      </c>
      <c r="AY14" s="59"/>
      <c r="AZ14" s="61">
        <f>'RESUMEN 2'!F31</f>
        <v>0</v>
      </c>
      <c r="BA14" s="59"/>
      <c r="BB14" s="61">
        <f>'RESUMEN 2'!F32</f>
        <v>0</v>
      </c>
      <c r="BC14" s="59"/>
      <c r="BD14" s="61">
        <f>'RESUMEN 2'!F33</f>
        <v>0</v>
      </c>
      <c r="BE14" s="59"/>
      <c r="BF14" s="61">
        <f>'RESUMEN 2'!F34</f>
        <v>0</v>
      </c>
      <c r="BG14" s="59"/>
      <c r="BH14" s="61">
        <f>'RESUMEN 2'!F35</f>
        <v>0</v>
      </c>
      <c r="BI14" s="59"/>
      <c r="BJ14" s="61">
        <f>'RESUMEN 2'!F36</f>
        <v>0</v>
      </c>
      <c r="BK14" s="59"/>
      <c r="BL14" s="61">
        <f>'RESUMEN 2'!F37</f>
        <v>0</v>
      </c>
      <c r="BM14" s="59"/>
      <c r="BN14" s="61">
        <f>'RESUMEN 2'!F38</f>
        <v>0</v>
      </c>
      <c r="BO14" s="59"/>
      <c r="BP14" s="61">
        <f>'RESUMEN 2'!F39</f>
        <v>0</v>
      </c>
      <c r="BQ14" s="59"/>
      <c r="BR14" s="61">
        <f>'RESUMEN 2'!F40</f>
        <v>0</v>
      </c>
      <c r="BS14" s="59"/>
      <c r="BT14" s="61">
        <f>'RESUMEN 2'!F41</f>
        <v>0</v>
      </c>
      <c r="BU14" s="59"/>
      <c r="BV14" s="61">
        <f>'RESUMEN 2'!F42</f>
        <v>0</v>
      </c>
      <c r="BW14" s="59"/>
      <c r="BX14" s="61">
        <f>'RESUMEN 2'!F43</f>
        <v>0</v>
      </c>
      <c r="BY14" s="59"/>
      <c r="BZ14" s="61">
        <f>'RESUMEN 2'!F44</f>
        <v>0</v>
      </c>
      <c r="CA14" s="59"/>
      <c r="CB14" s="61">
        <f>'RESUMEN 2'!F45</f>
        <v>0</v>
      </c>
      <c r="CC14" s="59"/>
      <c r="CD14" s="61">
        <f>'RESUMEN 2'!F46</f>
        <v>0</v>
      </c>
      <c r="CE14" s="57"/>
      <c r="CF14" s="57"/>
      <c r="CG14" s="57"/>
      <c r="CH14" s="57"/>
      <c r="CI14" s="57"/>
      <c r="CJ14" s="57"/>
      <c r="CK14" s="57"/>
      <c r="CL14" s="57"/>
      <c r="CM14" s="57"/>
      <c r="CN14" s="57"/>
      <c r="CO14" s="57"/>
    </row>
    <row r="15" spans="1:93" s="57" customFormat="1" ht="6.95" customHeight="1" x14ac:dyDescent="0.25">
      <c r="B15" s="58"/>
      <c r="C15" s="88"/>
    </row>
    <row r="16" spans="1:93" x14ac:dyDescent="0.25">
      <c r="A16" s="57"/>
      <c r="B16" s="87" t="s">
        <v>111</v>
      </c>
      <c r="C16" s="88" t="s">
        <v>73</v>
      </c>
      <c r="D16" s="79">
        <f>D18+D24</f>
        <v>198.2</v>
      </c>
      <c r="E16" s="57"/>
      <c r="F16" s="57"/>
      <c r="G16" s="57"/>
      <c r="H16" s="57"/>
      <c r="I16" s="57"/>
      <c r="J16" s="57"/>
      <c r="K16" s="57"/>
      <c r="L16" s="57"/>
      <c r="M16" s="57"/>
      <c r="N16" s="79">
        <f>N24+N18</f>
        <v>0</v>
      </c>
      <c r="O16" s="80"/>
      <c r="P16" s="79">
        <f t="shared" ref="P16:CD16" si="0">P24+P18</f>
        <v>0</v>
      </c>
      <c r="Q16" s="80"/>
      <c r="R16" s="79">
        <f t="shared" si="0"/>
        <v>0</v>
      </c>
      <c r="S16" s="80"/>
      <c r="T16" s="79">
        <f t="shared" si="0"/>
        <v>0</v>
      </c>
      <c r="U16" s="80"/>
      <c r="V16" s="79">
        <f t="shared" si="0"/>
        <v>0</v>
      </c>
      <c r="W16" s="80"/>
      <c r="X16" s="79">
        <f t="shared" si="0"/>
        <v>0</v>
      </c>
      <c r="Y16" s="80"/>
      <c r="Z16" s="79">
        <f t="shared" si="0"/>
        <v>0</v>
      </c>
      <c r="AA16" s="80"/>
      <c r="AB16" s="79">
        <f t="shared" si="0"/>
        <v>0</v>
      </c>
      <c r="AC16" s="80"/>
      <c r="AD16" s="79">
        <f t="shared" si="0"/>
        <v>0</v>
      </c>
      <c r="AE16" s="80"/>
      <c r="AF16" s="79">
        <f t="shared" si="0"/>
        <v>0</v>
      </c>
      <c r="AG16" s="80"/>
      <c r="AH16" s="79">
        <f t="shared" si="0"/>
        <v>0</v>
      </c>
      <c r="AI16" s="80"/>
      <c r="AJ16" s="79">
        <f t="shared" si="0"/>
        <v>0</v>
      </c>
      <c r="AK16" s="80"/>
      <c r="AL16" s="79">
        <f t="shared" si="0"/>
        <v>0</v>
      </c>
      <c r="AM16" s="80"/>
      <c r="AN16" s="79">
        <f t="shared" si="0"/>
        <v>0</v>
      </c>
      <c r="AO16" s="80"/>
      <c r="AP16" s="79">
        <f t="shared" si="0"/>
        <v>0</v>
      </c>
      <c r="AQ16" s="80"/>
      <c r="AR16" s="79">
        <f t="shared" si="0"/>
        <v>0</v>
      </c>
      <c r="AS16" s="80"/>
      <c r="AT16" s="79">
        <f t="shared" si="0"/>
        <v>0</v>
      </c>
      <c r="AU16" s="80"/>
      <c r="AV16" s="79">
        <f t="shared" si="0"/>
        <v>0</v>
      </c>
      <c r="AW16" s="80"/>
      <c r="AX16" s="79">
        <f t="shared" si="0"/>
        <v>0</v>
      </c>
      <c r="AY16" s="80"/>
      <c r="AZ16" s="79">
        <f t="shared" si="0"/>
        <v>0</v>
      </c>
      <c r="BA16" s="80"/>
      <c r="BB16" s="79">
        <f t="shared" si="0"/>
        <v>0</v>
      </c>
      <c r="BC16" s="80"/>
      <c r="BD16" s="79">
        <f t="shared" si="0"/>
        <v>0</v>
      </c>
      <c r="BE16" s="80"/>
      <c r="BF16" s="79">
        <f t="shared" si="0"/>
        <v>0</v>
      </c>
      <c r="BG16" s="80"/>
      <c r="BH16" s="79">
        <f t="shared" si="0"/>
        <v>0</v>
      </c>
      <c r="BI16" s="80"/>
      <c r="BJ16" s="79">
        <f t="shared" si="0"/>
        <v>0</v>
      </c>
      <c r="BK16" s="80"/>
      <c r="BL16" s="79">
        <f t="shared" si="0"/>
        <v>0</v>
      </c>
      <c r="BM16" s="80"/>
      <c r="BN16" s="79">
        <f t="shared" si="0"/>
        <v>0</v>
      </c>
      <c r="BO16" s="80"/>
      <c r="BP16" s="79">
        <f t="shared" si="0"/>
        <v>0</v>
      </c>
      <c r="BQ16" s="80"/>
      <c r="BR16" s="79">
        <f t="shared" si="0"/>
        <v>0</v>
      </c>
      <c r="BS16" s="80"/>
      <c r="BT16" s="79">
        <f t="shared" si="0"/>
        <v>0</v>
      </c>
      <c r="BU16" s="80"/>
      <c r="BV16" s="79">
        <f t="shared" si="0"/>
        <v>0</v>
      </c>
      <c r="BW16" s="80"/>
      <c r="BX16" s="79">
        <f t="shared" si="0"/>
        <v>0</v>
      </c>
      <c r="BY16" s="80"/>
      <c r="BZ16" s="79">
        <f t="shared" si="0"/>
        <v>0</v>
      </c>
      <c r="CA16" s="80"/>
      <c r="CB16" s="79">
        <f t="shared" si="0"/>
        <v>0</v>
      </c>
      <c r="CC16" s="80"/>
      <c r="CD16" s="79">
        <f t="shared" si="0"/>
        <v>0</v>
      </c>
      <c r="CE16" s="57"/>
      <c r="CF16" s="57"/>
      <c r="CG16" s="57"/>
      <c r="CH16" s="57"/>
      <c r="CI16" s="57"/>
      <c r="CJ16" s="57"/>
      <c r="CK16" s="57"/>
      <c r="CL16" s="57"/>
      <c r="CM16" s="57"/>
      <c r="CN16" s="57"/>
      <c r="CO16" s="57"/>
    </row>
    <row r="17" spans="1:93" s="57" customFormat="1" ht="6.95" customHeight="1" x14ac:dyDescent="0.25">
      <c r="B17" s="58"/>
      <c r="C17" s="88"/>
      <c r="D17" s="81"/>
      <c r="N17" s="81"/>
      <c r="O17" s="81"/>
      <c r="P17" s="81"/>
      <c r="Q17" s="81"/>
      <c r="R17" s="81"/>
      <c r="S17" s="81"/>
      <c r="T17" s="81"/>
      <c r="U17" s="81"/>
      <c r="V17" s="81"/>
      <c r="W17" s="81"/>
      <c r="X17" s="81"/>
      <c r="Y17" s="81"/>
      <c r="Z17" s="81"/>
      <c r="AA17" s="81"/>
      <c r="AB17" s="81"/>
      <c r="AC17" s="81"/>
      <c r="AD17" s="81"/>
      <c r="AE17" s="81"/>
      <c r="AF17" s="81"/>
      <c r="AG17" s="81"/>
      <c r="AH17" s="81"/>
      <c r="AI17" s="81"/>
      <c r="AJ17" s="81"/>
      <c r="AK17" s="81"/>
      <c r="AL17" s="81"/>
      <c r="AM17" s="81"/>
      <c r="AN17" s="81"/>
      <c r="AO17" s="81"/>
      <c r="AP17" s="81"/>
      <c r="AQ17" s="81"/>
      <c r="AR17" s="81"/>
      <c r="AS17" s="81"/>
      <c r="AT17" s="81"/>
      <c r="AU17" s="81"/>
      <c r="AV17" s="81"/>
      <c r="AW17" s="81"/>
      <c r="AX17" s="81"/>
      <c r="AY17" s="81"/>
      <c r="AZ17" s="81"/>
      <c r="BA17" s="81"/>
      <c r="BB17" s="81"/>
      <c r="BC17" s="81"/>
      <c r="BD17" s="81"/>
      <c r="BE17" s="81"/>
      <c r="BF17" s="81"/>
      <c r="BG17" s="81"/>
      <c r="BH17" s="81"/>
      <c r="BI17" s="81"/>
      <c r="BJ17" s="81"/>
      <c r="BK17" s="81"/>
      <c r="BL17" s="81"/>
      <c r="BM17" s="81"/>
      <c r="BN17" s="81"/>
      <c r="BO17" s="81"/>
      <c r="BP17" s="81"/>
      <c r="BQ17" s="81"/>
      <c r="BR17" s="81"/>
      <c r="BS17" s="81"/>
      <c r="BT17" s="81"/>
      <c r="BU17" s="81"/>
      <c r="BV17" s="81"/>
      <c r="BW17" s="81"/>
      <c r="BX17" s="81"/>
      <c r="BY17" s="81"/>
      <c r="BZ17" s="81"/>
      <c r="CA17" s="81"/>
      <c r="CB17" s="81"/>
      <c r="CC17" s="81"/>
      <c r="CD17" s="81"/>
    </row>
    <row r="18" spans="1:93" x14ac:dyDescent="0.25">
      <c r="A18" s="57"/>
      <c r="B18" s="87" t="s">
        <v>58</v>
      </c>
      <c r="C18" s="88" t="s">
        <v>73</v>
      </c>
      <c r="D18" s="79">
        <f>D20+D22</f>
        <v>160.69999999999999</v>
      </c>
      <c r="E18" s="57"/>
      <c r="F18" s="57"/>
      <c r="G18" s="57"/>
      <c r="H18" s="57"/>
      <c r="I18" s="57"/>
      <c r="J18" s="57"/>
      <c r="K18" s="57"/>
      <c r="L18" s="57"/>
      <c r="M18" s="57"/>
      <c r="N18" s="79">
        <f>N20+N22</f>
        <v>0</v>
      </c>
      <c r="O18" s="80"/>
      <c r="P18" s="79">
        <f t="shared" ref="P18:CD18" si="1">P20+P22</f>
        <v>0</v>
      </c>
      <c r="Q18" s="80"/>
      <c r="R18" s="79">
        <f t="shared" si="1"/>
        <v>0</v>
      </c>
      <c r="S18" s="80"/>
      <c r="T18" s="79">
        <f t="shared" si="1"/>
        <v>0</v>
      </c>
      <c r="U18" s="80"/>
      <c r="V18" s="79">
        <f t="shared" si="1"/>
        <v>0</v>
      </c>
      <c r="W18" s="80"/>
      <c r="X18" s="79">
        <f t="shared" si="1"/>
        <v>0</v>
      </c>
      <c r="Y18" s="80"/>
      <c r="Z18" s="79">
        <f t="shared" si="1"/>
        <v>0</v>
      </c>
      <c r="AA18" s="80"/>
      <c r="AB18" s="79">
        <f t="shared" si="1"/>
        <v>0</v>
      </c>
      <c r="AC18" s="80"/>
      <c r="AD18" s="79">
        <f t="shared" si="1"/>
        <v>0</v>
      </c>
      <c r="AE18" s="80"/>
      <c r="AF18" s="79">
        <f t="shared" si="1"/>
        <v>0</v>
      </c>
      <c r="AG18" s="80"/>
      <c r="AH18" s="79">
        <f t="shared" si="1"/>
        <v>0</v>
      </c>
      <c r="AI18" s="80"/>
      <c r="AJ18" s="79">
        <f t="shared" si="1"/>
        <v>0</v>
      </c>
      <c r="AK18" s="80"/>
      <c r="AL18" s="79">
        <f t="shared" si="1"/>
        <v>0</v>
      </c>
      <c r="AM18" s="80"/>
      <c r="AN18" s="79">
        <f t="shared" si="1"/>
        <v>0</v>
      </c>
      <c r="AO18" s="80"/>
      <c r="AP18" s="79">
        <f t="shared" si="1"/>
        <v>0</v>
      </c>
      <c r="AQ18" s="80"/>
      <c r="AR18" s="79">
        <f t="shared" si="1"/>
        <v>0</v>
      </c>
      <c r="AS18" s="80"/>
      <c r="AT18" s="79">
        <f t="shared" si="1"/>
        <v>0</v>
      </c>
      <c r="AU18" s="80"/>
      <c r="AV18" s="79">
        <f t="shared" si="1"/>
        <v>0</v>
      </c>
      <c r="AW18" s="80"/>
      <c r="AX18" s="79">
        <f t="shared" si="1"/>
        <v>0</v>
      </c>
      <c r="AY18" s="80"/>
      <c r="AZ18" s="79">
        <f t="shared" si="1"/>
        <v>0</v>
      </c>
      <c r="BA18" s="80"/>
      <c r="BB18" s="79">
        <f t="shared" si="1"/>
        <v>0</v>
      </c>
      <c r="BC18" s="80"/>
      <c r="BD18" s="79">
        <f t="shared" si="1"/>
        <v>0</v>
      </c>
      <c r="BE18" s="80"/>
      <c r="BF18" s="79">
        <f t="shared" si="1"/>
        <v>0</v>
      </c>
      <c r="BG18" s="80"/>
      <c r="BH18" s="79">
        <f t="shared" si="1"/>
        <v>0</v>
      </c>
      <c r="BI18" s="80"/>
      <c r="BJ18" s="79">
        <f t="shared" si="1"/>
        <v>0</v>
      </c>
      <c r="BK18" s="80"/>
      <c r="BL18" s="79">
        <f t="shared" si="1"/>
        <v>0</v>
      </c>
      <c r="BM18" s="80"/>
      <c r="BN18" s="79">
        <f t="shared" si="1"/>
        <v>0</v>
      </c>
      <c r="BO18" s="80"/>
      <c r="BP18" s="79">
        <f t="shared" si="1"/>
        <v>0</v>
      </c>
      <c r="BQ18" s="80"/>
      <c r="BR18" s="79">
        <f t="shared" si="1"/>
        <v>0</v>
      </c>
      <c r="BS18" s="80"/>
      <c r="BT18" s="79">
        <f t="shared" si="1"/>
        <v>0</v>
      </c>
      <c r="BU18" s="80"/>
      <c r="BV18" s="79">
        <f t="shared" si="1"/>
        <v>0</v>
      </c>
      <c r="BW18" s="80"/>
      <c r="BX18" s="79">
        <f t="shared" si="1"/>
        <v>0</v>
      </c>
      <c r="BY18" s="80"/>
      <c r="BZ18" s="79">
        <f t="shared" si="1"/>
        <v>0</v>
      </c>
      <c r="CA18" s="80"/>
      <c r="CB18" s="79">
        <f t="shared" si="1"/>
        <v>0</v>
      </c>
      <c r="CC18" s="80"/>
      <c r="CD18" s="79">
        <f t="shared" si="1"/>
        <v>0</v>
      </c>
      <c r="CE18" s="57"/>
      <c r="CF18" s="57"/>
      <c r="CG18" s="57"/>
      <c r="CH18" s="57"/>
      <c r="CI18" s="57"/>
      <c r="CJ18" s="57"/>
      <c r="CK18" s="57"/>
      <c r="CL18" s="57"/>
      <c r="CM18" s="57"/>
      <c r="CN18" s="57"/>
      <c r="CO18" s="57"/>
    </row>
    <row r="19" spans="1:93" s="57" customFormat="1" ht="6.95" customHeight="1" x14ac:dyDescent="0.25">
      <c r="B19" s="58"/>
      <c r="C19" s="88"/>
    </row>
    <row r="20" spans="1:93" x14ac:dyDescent="0.25">
      <c r="A20" s="57"/>
      <c r="B20" s="60" t="s">
        <v>112</v>
      </c>
      <c r="C20" s="88" t="s">
        <v>73</v>
      </c>
      <c r="D20" s="61">
        <f>IFERROR(VLOOKUP(D12,RESUMEN!A12:I46,7,FALSE),"")</f>
        <v>160.69999999999999</v>
      </c>
      <c r="E20" s="57"/>
      <c r="F20" s="57"/>
      <c r="G20" s="57"/>
      <c r="H20" s="57"/>
      <c r="I20" s="57"/>
      <c r="J20" s="57"/>
      <c r="K20" s="57"/>
      <c r="L20" s="57"/>
      <c r="M20" s="57"/>
      <c r="N20" s="61">
        <f>'RESUMEN 2'!G12</f>
        <v>0</v>
      </c>
      <c r="O20" s="59"/>
      <c r="P20" s="61">
        <f>'RESUMEN 2'!G13</f>
        <v>0</v>
      </c>
      <c r="Q20" s="59"/>
      <c r="R20" s="61">
        <f>'RESUMEN 2'!G14</f>
        <v>0</v>
      </c>
      <c r="S20" s="59"/>
      <c r="T20" s="61">
        <f>'RESUMEN 2'!G15</f>
        <v>0</v>
      </c>
      <c r="U20" s="59"/>
      <c r="V20" s="61">
        <f>'RESUMEN 2'!G16</f>
        <v>0</v>
      </c>
      <c r="W20" s="59"/>
      <c r="X20" s="61">
        <f>'RESUMEN 2'!G17</f>
        <v>0</v>
      </c>
      <c r="Y20" s="59"/>
      <c r="Z20" s="61">
        <f>'RESUMEN 2'!G18</f>
        <v>0</v>
      </c>
      <c r="AA20" s="59"/>
      <c r="AB20" s="61">
        <f>'RESUMEN 2'!G19</f>
        <v>0</v>
      </c>
      <c r="AC20" s="59"/>
      <c r="AD20" s="61">
        <f>'RESUMEN 2'!G20</f>
        <v>0</v>
      </c>
      <c r="AE20" s="59"/>
      <c r="AF20" s="61">
        <f>'RESUMEN 2'!G21</f>
        <v>0</v>
      </c>
      <c r="AG20" s="59"/>
      <c r="AH20" s="61">
        <f>'RESUMEN 2'!G22</f>
        <v>0</v>
      </c>
      <c r="AI20" s="59"/>
      <c r="AJ20" s="61">
        <f>'RESUMEN 2'!G23</f>
        <v>0</v>
      </c>
      <c r="AK20" s="59"/>
      <c r="AL20" s="61">
        <f>'RESUMEN 2'!G24</f>
        <v>0</v>
      </c>
      <c r="AM20" s="59"/>
      <c r="AN20" s="61">
        <f>'RESUMEN 2'!G25</f>
        <v>0</v>
      </c>
      <c r="AO20" s="59"/>
      <c r="AP20" s="61">
        <f>'RESUMEN 2'!G26</f>
        <v>0</v>
      </c>
      <c r="AQ20" s="59"/>
      <c r="AR20" s="61">
        <f>'RESUMEN 2'!G27</f>
        <v>0</v>
      </c>
      <c r="AS20" s="59"/>
      <c r="AT20" s="61">
        <f>'RESUMEN 2'!G28</f>
        <v>0</v>
      </c>
      <c r="AU20" s="59"/>
      <c r="AV20" s="61">
        <f>'RESUMEN 2'!G29</f>
        <v>0</v>
      </c>
      <c r="AW20" s="59"/>
      <c r="AX20" s="61">
        <f>'RESUMEN 2'!G30</f>
        <v>0</v>
      </c>
      <c r="AY20" s="59"/>
      <c r="AZ20" s="61">
        <f>'RESUMEN 2'!G31</f>
        <v>0</v>
      </c>
      <c r="BA20" s="59"/>
      <c r="BB20" s="61">
        <f>'RESUMEN 2'!G32</f>
        <v>0</v>
      </c>
      <c r="BC20" s="59"/>
      <c r="BD20" s="61">
        <f>'RESUMEN 2'!G33</f>
        <v>0</v>
      </c>
      <c r="BE20" s="59"/>
      <c r="BF20" s="61">
        <f>'RESUMEN 2'!G34</f>
        <v>0</v>
      </c>
      <c r="BG20" s="59"/>
      <c r="BH20" s="61">
        <f>'RESUMEN 2'!G35</f>
        <v>0</v>
      </c>
      <c r="BI20" s="59"/>
      <c r="BJ20" s="61">
        <f>'RESUMEN 2'!G36</f>
        <v>0</v>
      </c>
      <c r="BK20" s="59"/>
      <c r="BL20" s="61">
        <f>'RESUMEN 2'!G37</f>
        <v>0</v>
      </c>
      <c r="BM20" s="59"/>
      <c r="BN20" s="61">
        <f>'RESUMEN 2'!G38</f>
        <v>0</v>
      </c>
      <c r="BO20" s="59"/>
      <c r="BP20" s="61">
        <f>'RESUMEN 2'!G39</f>
        <v>0</v>
      </c>
      <c r="BQ20" s="59"/>
      <c r="BR20" s="61">
        <f>'RESUMEN 2'!G40</f>
        <v>0</v>
      </c>
      <c r="BS20" s="59"/>
      <c r="BT20" s="61">
        <f>'RESUMEN 2'!G41</f>
        <v>0</v>
      </c>
      <c r="BU20" s="59"/>
      <c r="BV20" s="61">
        <f>'RESUMEN 2'!G42</f>
        <v>0</v>
      </c>
      <c r="BW20" s="59"/>
      <c r="BX20" s="61">
        <f>'RESUMEN 2'!G43</f>
        <v>0</v>
      </c>
      <c r="BY20" s="59"/>
      <c r="BZ20" s="61">
        <f>'RESUMEN 2'!G44</f>
        <v>0</v>
      </c>
      <c r="CA20" s="59"/>
      <c r="CB20" s="61">
        <f>'RESUMEN 2'!G45</f>
        <v>0</v>
      </c>
      <c r="CC20" s="59"/>
      <c r="CD20" s="61">
        <f>'RESUMEN 2'!G46</f>
        <v>0</v>
      </c>
      <c r="CE20" s="57"/>
      <c r="CF20" s="57"/>
      <c r="CG20" s="57"/>
      <c r="CH20" s="57"/>
      <c r="CI20" s="57"/>
      <c r="CJ20" s="57"/>
      <c r="CK20" s="57"/>
      <c r="CL20" s="57"/>
      <c r="CM20" s="57"/>
      <c r="CN20" s="57"/>
      <c r="CO20" s="57"/>
    </row>
    <row r="21" spans="1:93" s="57" customFormat="1" ht="6.95" customHeight="1" x14ac:dyDescent="0.25">
      <c r="B21" s="58"/>
      <c r="C21" s="88"/>
    </row>
    <row r="22" spans="1:93" x14ac:dyDescent="0.25">
      <c r="A22" s="57"/>
      <c r="B22" s="60" t="s">
        <v>113</v>
      </c>
      <c r="C22" s="88" t="s">
        <v>73</v>
      </c>
      <c r="D22" s="61">
        <f>IFERROR(VLOOKUP(D12,RESUMEN!A12:I46,8,FALSE),"")</f>
        <v>0</v>
      </c>
      <c r="E22" s="57"/>
      <c r="F22" s="57"/>
      <c r="G22" s="57"/>
      <c r="H22" s="57"/>
      <c r="I22" s="57"/>
      <c r="J22" s="57"/>
      <c r="K22" s="57"/>
      <c r="L22" s="57"/>
      <c r="M22" s="57"/>
      <c r="N22" s="61">
        <f>'RESUMEN 2'!H12</f>
        <v>0</v>
      </c>
      <c r="O22" s="59"/>
      <c r="P22" s="61">
        <f>'RESUMEN 2'!H13</f>
        <v>0</v>
      </c>
      <c r="Q22" s="59"/>
      <c r="R22" s="61">
        <f>'RESUMEN 2'!H14</f>
        <v>0</v>
      </c>
      <c r="S22" s="59"/>
      <c r="T22" s="61">
        <f>'RESUMEN 2'!H15</f>
        <v>0</v>
      </c>
      <c r="U22" s="59"/>
      <c r="V22" s="61">
        <f>'RESUMEN 2'!H16</f>
        <v>0</v>
      </c>
      <c r="W22" s="59"/>
      <c r="X22" s="61">
        <f>'RESUMEN 2'!H17</f>
        <v>0</v>
      </c>
      <c r="Y22" s="59"/>
      <c r="Z22" s="61">
        <f>'RESUMEN 2'!H18</f>
        <v>0</v>
      </c>
      <c r="AA22" s="59"/>
      <c r="AB22" s="61">
        <f>'RESUMEN 2'!H19</f>
        <v>0</v>
      </c>
      <c r="AC22" s="59"/>
      <c r="AD22" s="61">
        <f>'RESUMEN 2'!H20</f>
        <v>0</v>
      </c>
      <c r="AE22" s="59"/>
      <c r="AF22" s="61">
        <f>'RESUMEN 2'!H21</f>
        <v>0</v>
      </c>
      <c r="AG22" s="59"/>
      <c r="AH22" s="61">
        <f>'RESUMEN 2'!H22</f>
        <v>0</v>
      </c>
      <c r="AI22" s="59"/>
      <c r="AJ22" s="61">
        <f>'RESUMEN 2'!H23</f>
        <v>0</v>
      </c>
      <c r="AK22" s="59"/>
      <c r="AL22" s="61">
        <f>'RESUMEN 2'!H24</f>
        <v>0</v>
      </c>
      <c r="AM22" s="59"/>
      <c r="AN22" s="61">
        <f>'RESUMEN 2'!H25</f>
        <v>0</v>
      </c>
      <c r="AO22" s="59"/>
      <c r="AP22" s="61">
        <f>'RESUMEN 2'!H26</f>
        <v>0</v>
      </c>
      <c r="AQ22" s="59"/>
      <c r="AR22" s="61">
        <f>'RESUMEN 2'!H27</f>
        <v>0</v>
      </c>
      <c r="AS22" s="59"/>
      <c r="AT22" s="61">
        <f>'RESUMEN 2'!H28</f>
        <v>0</v>
      </c>
      <c r="AU22" s="59"/>
      <c r="AV22" s="61">
        <f>'RESUMEN 2'!H29</f>
        <v>0</v>
      </c>
      <c r="AW22" s="59"/>
      <c r="AX22" s="61">
        <f>'RESUMEN 2'!H30</f>
        <v>0</v>
      </c>
      <c r="AY22" s="59"/>
      <c r="AZ22" s="61">
        <f>'RESUMEN 2'!H31</f>
        <v>0</v>
      </c>
      <c r="BA22" s="59"/>
      <c r="BB22" s="61">
        <f>'RESUMEN 2'!H32</f>
        <v>0</v>
      </c>
      <c r="BC22" s="59"/>
      <c r="BD22" s="61">
        <f>'RESUMEN 2'!H33</f>
        <v>0</v>
      </c>
      <c r="BE22" s="59"/>
      <c r="BF22" s="61">
        <f>'RESUMEN 2'!H34</f>
        <v>0</v>
      </c>
      <c r="BG22" s="59"/>
      <c r="BH22" s="61">
        <f>'RESUMEN 2'!H35</f>
        <v>0</v>
      </c>
      <c r="BI22" s="59"/>
      <c r="BJ22" s="61">
        <f>'RESUMEN 2'!H36</f>
        <v>0</v>
      </c>
      <c r="BK22" s="59"/>
      <c r="BL22" s="61">
        <f>'RESUMEN 2'!H37</f>
        <v>0</v>
      </c>
      <c r="BM22" s="59"/>
      <c r="BN22" s="61">
        <f>'RESUMEN 2'!H38</f>
        <v>0</v>
      </c>
      <c r="BO22" s="59"/>
      <c r="BP22" s="61">
        <f>'RESUMEN 2'!H39</f>
        <v>0</v>
      </c>
      <c r="BQ22" s="59"/>
      <c r="BR22" s="61">
        <f>'RESUMEN 2'!H40</f>
        <v>0</v>
      </c>
      <c r="BS22" s="59"/>
      <c r="BT22" s="61">
        <f>'RESUMEN 2'!H41</f>
        <v>0</v>
      </c>
      <c r="BU22" s="59"/>
      <c r="BV22" s="61">
        <f>'RESUMEN 2'!H42</f>
        <v>0</v>
      </c>
      <c r="BW22" s="59"/>
      <c r="BX22" s="61">
        <f>'RESUMEN 2'!H43</f>
        <v>0</v>
      </c>
      <c r="BY22" s="59"/>
      <c r="BZ22" s="61">
        <f>'RESUMEN 2'!H44</f>
        <v>0</v>
      </c>
      <c r="CA22" s="59"/>
      <c r="CB22" s="61">
        <f>'RESUMEN 2'!H45</f>
        <v>0</v>
      </c>
      <c r="CC22" s="59"/>
      <c r="CD22" s="61">
        <f>'RESUMEN 2'!H46</f>
        <v>0</v>
      </c>
      <c r="CE22" s="57"/>
      <c r="CF22" s="57"/>
      <c r="CG22" s="57"/>
      <c r="CH22" s="57"/>
      <c r="CI22" s="57"/>
      <c r="CJ22" s="57"/>
      <c r="CK22" s="57"/>
      <c r="CL22" s="57"/>
      <c r="CM22" s="57"/>
      <c r="CN22" s="57"/>
      <c r="CO22" s="57"/>
    </row>
    <row r="23" spans="1:93" s="57" customFormat="1" ht="6.95" customHeight="1" x14ac:dyDescent="0.25">
      <c r="B23" s="58"/>
      <c r="C23" s="88"/>
    </row>
    <row r="24" spans="1:93" x14ac:dyDescent="0.25">
      <c r="A24" s="57"/>
      <c r="B24" s="87" t="s">
        <v>57</v>
      </c>
      <c r="C24" s="88" t="s">
        <v>73</v>
      </c>
      <c r="D24" s="79">
        <f>D26+D28</f>
        <v>37.5</v>
      </c>
      <c r="E24" s="57"/>
      <c r="F24" s="57"/>
      <c r="G24" s="57"/>
      <c r="H24" s="57"/>
      <c r="I24" s="57"/>
      <c r="J24" s="57"/>
      <c r="K24" s="57"/>
      <c r="L24" s="57"/>
      <c r="M24" s="57"/>
      <c r="N24" s="79">
        <f>N26+N28</f>
        <v>0</v>
      </c>
      <c r="O24" s="80"/>
      <c r="P24" s="79">
        <f t="shared" ref="P24:CD24" si="2">P26+P28</f>
        <v>0</v>
      </c>
      <c r="Q24" s="80"/>
      <c r="R24" s="79">
        <f t="shared" si="2"/>
        <v>0</v>
      </c>
      <c r="S24" s="80"/>
      <c r="T24" s="79">
        <f t="shared" si="2"/>
        <v>0</v>
      </c>
      <c r="U24" s="80"/>
      <c r="V24" s="79">
        <f t="shared" si="2"/>
        <v>0</v>
      </c>
      <c r="W24" s="80"/>
      <c r="X24" s="79">
        <f t="shared" si="2"/>
        <v>0</v>
      </c>
      <c r="Y24" s="80"/>
      <c r="Z24" s="79">
        <f t="shared" si="2"/>
        <v>0</v>
      </c>
      <c r="AA24" s="80"/>
      <c r="AB24" s="79">
        <f t="shared" si="2"/>
        <v>0</v>
      </c>
      <c r="AC24" s="80"/>
      <c r="AD24" s="79">
        <f t="shared" si="2"/>
        <v>0</v>
      </c>
      <c r="AE24" s="80"/>
      <c r="AF24" s="79">
        <f t="shared" si="2"/>
        <v>0</v>
      </c>
      <c r="AG24" s="80"/>
      <c r="AH24" s="79">
        <f t="shared" si="2"/>
        <v>0</v>
      </c>
      <c r="AI24" s="80"/>
      <c r="AJ24" s="79">
        <f t="shared" si="2"/>
        <v>0</v>
      </c>
      <c r="AK24" s="80"/>
      <c r="AL24" s="79">
        <f t="shared" si="2"/>
        <v>0</v>
      </c>
      <c r="AM24" s="80"/>
      <c r="AN24" s="79">
        <f t="shared" si="2"/>
        <v>0</v>
      </c>
      <c r="AO24" s="80"/>
      <c r="AP24" s="79">
        <f t="shared" si="2"/>
        <v>0</v>
      </c>
      <c r="AQ24" s="80"/>
      <c r="AR24" s="79">
        <f t="shared" si="2"/>
        <v>0</v>
      </c>
      <c r="AS24" s="80"/>
      <c r="AT24" s="79">
        <f t="shared" si="2"/>
        <v>0</v>
      </c>
      <c r="AU24" s="80"/>
      <c r="AV24" s="79">
        <f t="shared" si="2"/>
        <v>0</v>
      </c>
      <c r="AW24" s="80"/>
      <c r="AX24" s="79">
        <f t="shared" si="2"/>
        <v>0</v>
      </c>
      <c r="AY24" s="80"/>
      <c r="AZ24" s="79">
        <f t="shared" si="2"/>
        <v>0</v>
      </c>
      <c r="BA24" s="80"/>
      <c r="BB24" s="79">
        <f t="shared" si="2"/>
        <v>0</v>
      </c>
      <c r="BC24" s="80"/>
      <c r="BD24" s="79">
        <f t="shared" si="2"/>
        <v>0</v>
      </c>
      <c r="BE24" s="80"/>
      <c r="BF24" s="79">
        <f t="shared" si="2"/>
        <v>0</v>
      </c>
      <c r="BG24" s="80"/>
      <c r="BH24" s="79">
        <f t="shared" si="2"/>
        <v>0</v>
      </c>
      <c r="BI24" s="80"/>
      <c r="BJ24" s="79">
        <f t="shared" si="2"/>
        <v>0</v>
      </c>
      <c r="BK24" s="80"/>
      <c r="BL24" s="79">
        <f t="shared" si="2"/>
        <v>0</v>
      </c>
      <c r="BM24" s="80"/>
      <c r="BN24" s="79">
        <f t="shared" si="2"/>
        <v>0</v>
      </c>
      <c r="BO24" s="80"/>
      <c r="BP24" s="79">
        <f t="shared" si="2"/>
        <v>0</v>
      </c>
      <c r="BQ24" s="80"/>
      <c r="BR24" s="79">
        <f t="shared" si="2"/>
        <v>0</v>
      </c>
      <c r="BS24" s="80"/>
      <c r="BT24" s="79">
        <f t="shared" si="2"/>
        <v>0</v>
      </c>
      <c r="BU24" s="80"/>
      <c r="BV24" s="79">
        <f t="shared" si="2"/>
        <v>0</v>
      </c>
      <c r="BW24" s="80"/>
      <c r="BX24" s="79">
        <f t="shared" si="2"/>
        <v>0</v>
      </c>
      <c r="BY24" s="80"/>
      <c r="BZ24" s="79">
        <f t="shared" si="2"/>
        <v>0</v>
      </c>
      <c r="CA24" s="80"/>
      <c r="CB24" s="79">
        <f t="shared" si="2"/>
        <v>0</v>
      </c>
      <c r="CC24" s="80"/>
      <c r="CD24" s="79">
        <f t="shared" si="2"/>
        <v>0</v>
      </c>
      <c r="CE24" s="57"/>
      <c r="CF24" s="57"/>
      <c r="CG24" s="57"/>
      <c r="CH24" s="57"/>
      <c r="CI24" s="57"/>
      <c r="CJ24" s="57"/>
      <c r="CK24" s="57"/>
      <c r="CL24" s="57"/>
      <c r="CM24" s="57"/>
      <c r="CN24" s="57"/>
      <c r="CO24" s="57"/>
    </row>
    <row r="25" spans="1:93" s="57" customFormat="1" ht="6.95" customHeight="1" x14ac:dyDescent="0.25">
      <c r="B25" s="58"/>
      <c r="C25" s="88"/>
    </row>
    <row r="26" spans="1:93" x14ac:dyDescent="0.25">
      <c r="A26" s="57"/>
      <c r="B26" s="60" t="s">
        <v>114</v>
      </c>
      <c r="C26" s="88" t="s">
        <v>73</v>
      </c>
      <c r="D26" s="61">
        <f>IFERROR(VLOOKUP(D12,RESUMEN!A12:I46,3,FALSE),"")</f>
        <v>37.5</v>
      </c>
      <c r="E26" s="57"/>
      <c r="F26" s="57"/>
      <c r="G26" s="57"/>
      <c r="H26" s="57"/>
      <c r="I26" s="57"/>
      <c r="J26" s="57"/>
      <c r="K26" s="57"/>
      <c r="L26" s="57"/>
      <c r="M26" s="57"/>
      <c r="N26" s="61">
        <f>'RESUMEN 2'!C12</f>
        <v>0</v>
      </c>
      <c r="O26" s="59"/>
      <c r="P26" s="61">
        <f>'RESUMEN 2'!C13</f>
        <v>0</v>
      </c>
      <c r="Q26" s="59"/>
      <c r="R26" s="61">
        <f>'RESUMEN 2'!C14</f>
        <v>0</v>
      </c>
      <c r="S26" s="59"/>
      <c r="T26" s="61">
        <f>'RESUMEN 2'!C15</f>
        <v>0</v>
      </c>
      <c r="U26" s="59"/>
      <c r="V26" s="61">
        <f>'RESUMEN 2'!C16</f>
        <v>0</v>
      </c>
      <c r="W26" s="59"/>
      <c r="X26" s="61">
        <f>'RESUMEN 2'!C17</f>
        <v>0</v>
      </c>
      <c r="Y26" s="59"/>
      <c r="Z26" s="61">
        <f>'RESUMEN 2'!C18</f>
        <v>0</v>
      </c>
      <c r="AA26" s="59"/>
      <c r="AB26" s="61">
        <f>'RESUMEN 2'!C19</f>
        <v>0</v>
      </c>
      <c r="AC26" s="59"/>
      <c r="AD26" s="61">
        <f>'RESUMEN 2'!C20</f>
        <v>0</v>
      </c>
      <c r="AE26" s="59"/>
      <c r="AF26" s="61">
        <f>'RESUMEN 2'!C21</f>
        <v>0</v>
      </c>
      <c r="AG26" s="59"/>
      <c r="AH26" s="61">
        <f>'RESUMEN 2'!C22</f>
        <v>0</v>
      </c>
      <c r="AI26" s="59"/>
      <c r="AJ26" s="61">
        <f>'RESUMEN 2'!C23</f>
        <v>0</v>
      </c>
      <c r="AK26" s="59"/>
      <c r="AL26" s="61">
        <f>'RESUMEN 2'!C24</f>
        <v>0</v>
      </c>
      <c r="AM26" s="59"/>
      <c r="AN26" s="61">
        <f>'RESUMEN 2'!C25</f>
        <v>0</v>
      </c>
      <c r="AO26" s="59"/>
      <c r="AP26" s="61">
        <f>'RESUMEN 2'!C26</f>
        <v>0</v>
      </c>
      <c r="AQ26" s="59"/>
      <c r="AR26" s="61">
        <f>'RESUMEN 2'!C27</f>
        <v>0</v>
      </c>
      <c r="AS26" s="59"/>
      <c r="AT26" s="61">
        <f>'RESUMEN 2'!C28</f>
        <v>0</v>
      </c>
      <c r="AU26" s="59"/>
      <c r="AV26" s="61">
        <f>'RESUMEN 2'!C29</f>
        <v>0</v>
      </c>
      <c r="AW26" s="59"/>
      <c r="AX26" s="61">
        <f>'RESUMEN 2'!C30</f>
        <v>0</v>
      </c>
      <c r="AY26" s="59"/>
      <c r="AZ26" s="61">
        <f>'RESUMEN 2'!C31</f>
        <v>0</v>
      </c>
      <c r="BA26" s="59"/>
      <c r="BB26" s="61">
        <f>'RESUMEN 2'!C32</f>
        <v>0</v>
      </c>
      <c r="BC26" s="59"/>
      <c r="BD26" s="61">
        <f>'RESUMEN 2'!C33</f>
        <v>0</v>
      </c>
      <c r="BE26" s="59"/>
      <c r="BF26" s="61">
        <f>'RESUMEN 2'!C34</f>
        <v>0</v>
      </c>
      <c r="BG26" s="59"/>
      <c r="BH26" s="61">
        <f>'RESUMEN 2'!C35</f>
        <v>0</v>
      </c>
      <c r="BI26" s="59"/>
      <c r="BJ26" s="61">
        <f>'RESUMEN 2'!C36</f>
        <v>0</v>
      </c>
      <c r="BK26" s="59"/>
      <c r="BL26" s="61">
        <f>'RESUMEN 2'!C37</f>
        <v>0</v>
      </c>
      <c r="BM26" s="59"/>
      <c r="BN26" s="61">
        <f>'RESUMEN 2'!C38</f>
        <v>0</v>
      </c>
      <c r="BO26" s="59"/>
      <c r="BP26" s="61">
        <f>'RESUMEN 2'!C39</f>
        <v>0</v>
      </c>
      <c r="BQ26" s="59"/>
      <c r="BR26" s="61">
        <f>'RESUMEN 2'!C40</f>
        <v>0</v>
      </c>
      <c r="BS26" s="59"/>
      <c r="BT26" s="61">
        <f>'RESUMEN 2'!C41</f>
        <v>0</v>
      </c>
      <c r="BU26" s="59"/>
      <c r="BV26" s="61">
        <f>'RESUMEN 2'!C42</f>
        <v>0</v>
      </c>
      <c r="BW26" s="59"/>
      <c r="BX26" s="61">
        <f>'RESUMEN 2'!C43</f>
        <v>0</v>
      </c>
      <c r="BY26" s="59"/>
      <c r="BZ26" s="61">
        <f>'RESUMEN 2'!C44</f>
        <v>0</v>
      </c>
      <c r="CA26" s="59"/>
      <c r="CB26" s="61">
        <f>'RESUMEN 2'!C45</f>
        <v>0</v>
      </c>
      <c r="CC26" s="59"/>
      <c r="CD26" s="61">
        <f>'RESUMEN 2'!C46</f>
        <v>0</v>
      </c>
      <c r="CE26" s="57"/>
      <c r="CF26" s="57"/>
      <c r="CG26" s="57"/>
      <c r="CH26" s="57"/>
      <c r="CI26" s="57"/>
      <c r="CJ26" s="57"/>
      <c r="CK26" s="57"/>
      <c r="CL26" s="57"/>
      <c r="CM26" s="57"/>
      <c r="CN26" s="57"/>
      <c r="CO26" s="57"/>
    </row>
    <row r="27" spans="1:93" s="57" customFormat="1" ht="6.95" customHeight="1" x14ac:dyDescent="0.25">
      <c r="B27" s="58"/>
      <c r="C27" s="88"/>
    </row>
    <row r="28" spans="1:93" x14ac:dyDescent="0.25">
      <c r="A28" s="57"/>
      <c r="B28" s="60" t="s">
        <v>115</v>
      </c>
      <c r="C28" s="88" t="s">
        <v>73</v>
      </c>
      <c r="D28" s="61">
        <f>IFERROR(VLOOKUP(D12,RESUMEN!A12:I46,4,FALSE),"")</f>
        <v>0</v>
      </c>
      <c r="E28" s="57"/>
      <c r="F28" s="57"/>
      <c r="G28" s="57"/>
      <c r="H28" s="57"/>
      <c r="I28" s="57"/>
      <c r="J28" s="57"/>
      <c r="K28" s="57"/>
      <c r="L28" s="57"/>
      <c r="M28" s="57"/>
      <c r="N28" s="61">
        <f>'RESUMEN 2'!D12</f>
        <v>0</v>
      </c>
      <c r="O28" s="59"/>
      <c r="P28" s="61">
        <f>'RESUMEN 2'!D13</f>
        <v>0</v>
      </c>
      <c r="Q28" s="59"/>
      <c r="R28" s="61">
        <f>'RESUMEN 2'!D14</f>
        <v>0</v>
      </c>
      <c r="S28" s="59"/>
      <c r="T28" s="61">
        <f>'RESUMEN 2'!D15</f>
        <v>0</v>
      </c>
      <c r="U28" s="59"/>
      <c r="V28" s="61">
        <f>'RESUMEN 2'!D16</f>
        <v>0</v>
      </c>
      <c r="W28" s="59"/>
      <c r="X28" s="61">
        <f>'RESUMEN 2'!D17</f>
        <v>0</v>
      </c>
      <c r="Y28" s="59"/>
      <c r="Z28" s="61">
        <f>'RESUMEN 2'!D18</f>
        <v>0</v>
      </c>
      <c r="AA28" s="59"/>
      <c r="AB28" s="61">
        <f>'RESUMEN 2'!D19</f>
        <v>0</v>
      </c>
      <c r="AC28" s="59"/>
      <c r="AD28" s="61">
        <f>'RESUMEN 2'!D20</f>
        <v>0</v>
      </c>
      <c r="AE28" s="59"/>
      <c r="AF28" s="61">
        <f>'RESUMEN 2'!D21</f>
        <v>0</v>
      </c>
      <c r="AG28" s="59"/>
      <c r="AH28" s="61">
        <f>'RESUMEN 2'!D22</f>
        <v>0</v>
      </c>
      <c r="AI28" s="59"/>
      <c r="AJ28" s="61">
        <f>'RESUMEN 2'!D23</f>
        <v>0</v>
      </c>
      <c r="AK28" s="59"/>
      <c r="AL28" s="61">
        <f>'RESUMEN 2'!D24</f>
        <v>0</v>
      </c>
      <c r="AM28" s="59"/>
      <c r="AN28" s="61">
        <f>'RESUMEN 2'!D25</f>
        <v>0</v>
      </c>
      <c r="AO28" s="59"/>
      <c r="AP28" s="61">
        <f>'RESUMEN 2'!D26</f>
        <v>0</v>
      </c>
      <c r="AQ28" s="59"/>
      <c r="AR28" s="61">
        <f>'RESUMEN 2'!D27</f>
        <v>0</v>
      </c>
      <c r="AS28" s="59"/>
      <c r="AT28" s="61">
        <f>'RESUMEN 2'!D28</f>
        <v>0</v>
      </c>
      <c r="AU28" s="59"/>
      <c r="AV28" s="61">
        <f>'RESUMEN 2'!D29</f>
        <v>0</v>
      </c>
      <c r="AW28" s="59"/>
      <c r="AX28" s="61">
        <f>'RESUMEN 2'!D30</f>
        <v>0</v>
      </c>
      <c r="AY28" s="59"/>
      <c r="AZ28" s="61">
        <f>'RESUMEN 2'!D31</f>
        <v>0</v>
      </c>
      <c r="BA28" s="59"/>
      <c r="BB28" s="61">
        <f>'RESUMEN 2'!D32</f>
        <v>0</v>
      </c>
      <c r="BC28" s="59"/>
      <c r="BD28" s="61">
        <f>'RESUMEN 2'!D33</f>
        <v>0</v>
      </c>
      <c r="BE28" s="59"/>
      <c r="BF28" s="61">
        <f>'RESUMEN 2'!D34</f>
        <v>0</v>
      </c>
      <c r="BG28" s="59"/>
      <c r="BH28" s="61">
        <f>'RESUMEN 2'!D35</f>
        <v>0</v>
      </c>
      <c r="BI28" s="59"/>
      <c r="BJ28" s="61">
        <f>'RESUMEN 2'!D36</f>
        <v>0</v>
      </c>
      <c r="BK28" s="59"/>
      <c r="BL28" s="61">
        <f>'RESUMEN 2'!D37</f>
        <v>0</v>
      </c>
      <c r="BM28" s="59"/>
      <c r="BN28" s="61">
        <f>'RESUMEN 2'!D38</f>
        <v>0</v>
      </c>
      <c r="BO28" s="59"/>
      <c r="BP28" s="61">
        <f>'RESUMEN 2'!D39</f>
        <v>0</v>
      </c>
      <c r="BQ28" s="59"/>
      <c r="BR28" s="61">
        <f>'RESUMEN 2'!D40</f>
        <v>0</v>
      </c>
      <c r="BS28" s="59"/>
      <c r="BT28" s="61">
        <f>'RESUMEN 2'!D41</f>
        <v>0</v>
      </c>
      <c r="BU28" s="59"/>
      <c r="BV28" s="61">
        <f>'RESUMEN 2'!D42</f>
        <v>0</v>
      </c>
      <c r="BW28" s="59"/>
      <c r="BX28" s="61">
        <f>'RESUMEN 2'!D43</f>
        <v>0</v>
      </c>
      <c r="BY28" s="59"/>
      <c r="BZ28" s="61">
        <f>'RESUMEN 2'!D44</f>
        <v>0</v>
      </c>
      <c r="CA28" s="59"/>
      <c r="CB28" s="61">
        <f>'RESUMEN 2'!D45</f>
        <v>0</v>
      </c>
      <c r="CC28" s="59"/>
      <c r="CD28" s="61">
        <f>'RESUMEN 2'!D46</f>
        <v>0</v>
      </c>
      <c r="CE28" s="57"/>
      <c r="CF28" s="57"/>
      <c r="CG28" s="57"/>
      <c r="CH28" s="57"/>
      <c r="CI28" s="57"/>
      <c r="CJ28" s="57"/>
      <c r="CK28" s="57"/>
      <c r="CL28" s="57"/>
      <c r="CM28" s="57"/>
      <c r="CN28" s="57"/>
      <c r="CO28" s="57"/>
    </row>
    <row r="29" spans="1:93" s="57" customFormat="1" x14ac:dyDescent="0.25">
      <c r="C29" s="88"/>
    </row>
    <row r="30" spans="1:93" x14ac:dyDescent="0.25">
      <c r="A30" s="57"/>
      <c r="B30" s="57"/>
      <c r="C30" s="88"/>
      <c r="D30" s="57"/>
      <c r="E30" s="57"/>
      <c r="F30" s="57"/>
      <c r="G30" s="57"/>
      <c r="H30" s="57"/>
      <c r="I30" s="57"/>
      <c r="J30" s="57"/>
      <c r="K30" s="57"/>
      <c r="L30" s="57"/>
      <c r="M30" s="57"/>
      <c r="N30" s="57"/>
      <c r="P30" s="57"/>
      <c r="R30" s="57"/>
      <c r="T30" s="57"/>
      <c r="V30" s="57"/>
      <c r="X30" s="57"/>
      <c r="Z30" s="57"/>
      <c r="AB30" s="57"/>
      <c r="AD30" s="57"/>
      <c r="AF30" s="57"/>
      <c r="AH30" s="57"/>
      <c r="AJ30" s="57"/>
      <c r="AL30" s="57"/>
      <c r="AN30" s="57"/>
      <c r="AP30" s="57"/>
      <c r="AR30" s="57"/>
      <c r="AT30" s="57"/>
      <c r="AV30" s="57"/>
      <c r="AX30" s="57"/>
      <c r="AZ30" s="57"/>
      <c r="BB30" s="57"/>
      <c r="BD30" s="57"/>
      <c r="BF30" s="57"/>
      <c r="BH30" s="57"/>
      <c r="BJ30" s="57"/>
      <c r="BL30" s="57"/>
      <c r="BN30" s="57"/>
      <c r="BP30" s="57"/>
      <c r="BR30" s="57"/>
      <c r="BT30" s="57"/>
      <c r="BV30" s="57"/>
      <c r="BX30" s="57"/>
      <c r="BZ30" s="57"/>
      <c r="CB30" s="57"/>
      <c r="CD30" s="57"/>
      <c r="CE30" s="57"/>
      <c r="CF30" s="57"/>
      <c r="CG30" s="57"/>
      <c r="CH30" s="57"/>
      <c r="CI30" s="57"/>
      <c r="CJ30" s="57"/>
      <c r="CK30" s="57"/>
      <c r="CL30" s="57"/>
      <c r="CM30" s="57"/>
      <c r="CN30" s="57"/>
      <c r="CO30" s="57"/>
    </row>
    <row r="31" spans="1:93" x14ac:dyDescent="0.25">
      <c r="A31" s="57"/>
      <c r="B31" s="57"/>
      <c r="C31" s="88"/>
      <c r="D31" s="57"/>
      <c r="E31" s="57"/>
      <c r="F31" s="57"/>
      <c r="G31" s="57"/>
      <c r="H31" s="57"/>
      <c r="I31" s="57"/>
      <c r="J31" s="57"/>
      <c r="K31" s="57"/>
      <c r="L31" s="57"/>
      <c r="M31" s="57"/>
      <c r="N31" s="57"/>
      <c r="P31" s="57"/>
      <c r="R31" s="57"/>
      <c r="T31" s="57"/>
      <c r="V31" s="57"/>
      <c r="X31" s="57"/>
      <c r="Z31" s="57"/>
      <c r="AB31" s="57"/>
      <c r="AD31" s="57"/>
      <c r="AF31" s="57"/>
      <c r="AH31" s="57"/>
      <c r="AJ31" s="57"/>
      <c r="AL31" s="57"/>
      <c r="AN31" s="57"/>
      <c r="AP31" s="57"/>
      <c r="AR31" s="57"/>
      <c r="AT31" s="57"/>
      <c r="AV31" s="57"/>
      <c r="AX31" s="57"/>
      <c r="AZ31" s="57"/>
      <c r="BB31" s="57"/>
      <c r="BD31" s="57"/>
      <c r="BF31" s="57"/>
      <c r="BH31" s="57"/>
      <c r="BJ31" s="57"/>
      <c r="BL31" s="57"/>
      <c r="BN31" s="57"/>
      <c r="BP31" s="57"/>
      <c r="BR31" s="57"/>
      <c r="BT31" s="57"/>
      <c r="BV31" s="57"/>
      <c r="BX31" s="57"/>
      <c r="BZ31" s="57"/>
      <c r="CB31" s="57"/>
      <c r="CD31" s="57"/>
      <c r="CE31" s="57"/>
      <c r="CF31" s="57"/>
      <c r="CG31" s="57"/>
      <c r="CH31" s="57"/>
      <c r="CI31" s="57"/>
      <c r="CJ31" s="57"/>
      <c r="CK31" s="57"/>
      <c r="CL31" s="57"/>
      <c r="CM31" s="57"/>
      <c r="CN31" s="57"/>
      <c r="CO31" s="57"/>
    </row>
    <row r="32" spans="1:93" x14ac:dyDescent="0.25">
      <c r="A32" s="57"/>
      <c r="B32" s="57"/>
      <c r="C32" s="88"/>
      <c r="D32" s="57"/>
      <c r="E32" s="57"/>
      <c r="F32" s="57"/>
      <c r="G32" s="57"/>
      <c r="H32" s="57"/>
      <c r="I32" s="57"/>
      <c r="J32" s="57"/>
      <c r="K32" s="57"/>
      <c r="L32" s="57"/>
      <c r="M32" s="57"/>
      <c r="N32" s="57"/>
      <c r="P32" s="57"/>
      <c r="R32" s="57"/>
      <c r="T32" s="57"/>
      <c r="V32" s="57"/>
      <c r="X32" s="57"/>
      <c r="Z32" s="57"/>
      <c r="AB32" s="57"/>
      <c r="AD32" s="57"/>
      <c r="AF32" s="57"/>
      <c r="AH32" s="57"/>
      <c r="AJ32" s="57"/>
      <c r="AL32" s="57"/>
      <c r="AN32" s="57"/>
      <c r="AP32" s="57"/>
      <c r="AR32" s="57"/>
      <c r="AT32" s="57"/>
      <c r="AV32" s="57"/>
      <c r="AX32" s="57"/>
      <c r="AZ32" s="57"/>
      <c r="BB32" s="57"/>
      <c r="BD32" s="57"/>
      <c r="BF32" s="57"/>
      <c r="BH32" s="57"/>
      <c r="BJ32" s="57"/>
      <c r="BL32" s="57"/>
      <c r="BN32" s="57"/>
      <c r="BP32" s="57"/>
      <c r="BR32" s="57"/>
      <c r="BT32" s="57"/>
      <c r="BV32" s="57"/>
      <c r="BX32" s="57"/>
      <c r="BZ32" s="57"/>
      <c r="CB32" s="57"/>
      <c r="CD32" s="57"/>
      <c r="CE32" s="57"/>
      <c r="CF32" s="57"/>
      <c r="CG32" s="57"/>
      <c r="CH32" s="57"/>
      <c r="CI32" s="57"/>
      <c r="CJ32" s="57"/>
      <c r="CK32" s="57"/>
      <c r="CL32" s="57"/>
      <c r="CM32" s="57"/>
      <c r="CN32" s="57"/>
      <c r="CO32" s="57"/>
    </row>
    <row r="33" spans="1:93" x14ac:dyDescent="0.25">
      <c r="A33" s="57"/>
      <c r="B33" s="57"/>
      <c r="C33" s="88"/>
      <c r="D33" s="57"/>
      <c r="E33" s="57"/>
      <c r="F33" s="57"/>
      <c r="G33" s="57"/>
      <c r="H33" s="57"/>
      <c r="I33" s="57"/>
      <c r="J33" s="57"/>
      <c r="K33" s="57"/>
      <c r="L33" s="57"/>
      <c r="M33" s="57"/>
      <c r="N33" s="57"/>
      <c r="P33" s="57"/>
      <c r="R33" s="57"/>
      <c r="T33" s="57"/>
      <c r="V33" s="57"/>
      <c r="X33" s="57"/>
      <c r="Z33" s="57"/>
      <c r="AB33" s="57"/>
      <c r="AD33" s="57"/>
      <c r="AF33" s="57"/>
      <c r="AH33" s="57"/>
      <c r="AJ33" s="57"/>
      <c r="AL33" s="57"/>
      <c r="AN33" s="57"/>
      <c r="AP33" s="57"/>
      <c r="AR33" s="57"/>
      <c r="AT33" s="57"/>
      <c r="AV33" s="57"/>
      <c r="AX33" s="57"/>
      <c r="AZ33" s="57"/>
      <c r="BB33" s="57"/>
      <c r="BD33" s="57"/>
      <c r="BF33" s="57"/>
      <c r="BH33" s="57"/>
      <c r="BJ33" s="57"/>
      <c r="BL33" s="57"/>
      <c r="BN33" s="57"/>
      <c r="BP33" s="57"/>
      <c r="BR33" s="57"/>
      <c r="BT33" s="57"/>
      <c r="BV33" s="57"/>
      <c r="BX33" s="57"/>
      <c r="BZ33" s="57"/>
      <c r="CB33" s="57"/>
      <c r="CD33" s="57"/>
      <c r="CE33" s="57"/>
      <c r="CF33" s="57"/>
      <c r="CG33" s="57"/>
      <c r="CH33" s="57"/>
      <c r="CI33" s="57"/>
      <c r="CJ33" s="57"/>
      <c r="CK33" s="57"/>
      <c r="CL33" s="57"/>
      <c r="CM33" s="57"/>
      <c r="CN33" s="57"/>
      <c r="CO33" s="57"/>
    </row>
    <row r="34" spans="1:93" x14ac:dyDescent="0.25">
      <c r="A34" s="57"/>
      <c r="B34" s="57"/>
      <c r="C34" s="88"/>
      <c r="D34" s="57"/>
      <c r="E34" s="57"/>
      <c r="F34" s="57"/>
      <c r="G34" s="57"/>
      <c r="H34" s="57"/>
      <c r="I34" s="57"/>
      <c r="J34" s="57"/>
      <c r="K34" s="57"/>
      <c r="L34" s="57"/>
      <c r="M34" s="57"/>
      <c r="N34" s="57"/>
      <c r="P34" s="57"/>
      <c r="R34" s="57"/>
      <c r="T34" s="57"/>
      <c r="V34" s="57"/>
      <c r="X34" s="57"/>
      <c r="Z34" s="57"/>
      <c r="AB34" s="57"/>
      <c r="AD34" s="57"/>
      <c r="AF34" s="57"/>
      <c r="AH34" s="57"/>
      <c r="AJ34" s="57"/>
      <c r="AL34" s="57"/>
      <c r="AN34" s="57"/>
      <c r="AP34" s="57"/>
      <c r="AR34" s="57"/>
      <c r="AT34" s="57"/>
      <c r="AV34" s="57"/>
      <c r="AX34" s="57"/>
      <c r="AZ34" s="57"/>
      <c r="BB34" s="57"/>
      <c r="BD34" s="57"/>
      <c r="BF34" s="57"/>
      <c r="BH34" s="57"/>
      <c r="BJ34" s="57"/>
      <c r="BL34" s="57"/>
      <c r="BN34" s="57"/>
      <c r="BP34" s="57"/>
      <c r="BR34" s="57"/>
      <c r="BT34" s="57"/>
      <c r="BV34" s="57"/>
      <c r="BX34" s="57"/>
      <c r="BZ34" s="57"/>
      <c r="CB34" s="57"/>
      <c r="CD34" s="57"/>
      <c r="CE34" s="57"/>
      <c r="CF34" s="57"/>
      <c r="CG34" s="57"/>
      <c r="CH34" s="57"/>
      <c r="CI34" s="57"/>
      <c r="CJ34" s="57"/>
      <c r="CK34" s="57"/>
      <c r="CL34" s="57"/>
      <c r="CM34" s="57"/>
      <c r="CN34" s="57"/>
      <c r="CO34" s="57"/>
    </row>
    <row r="35" spans="1:93" x14ac:dyDescent="0.25">
      <c r="A35" s="57"/>
      <c r="B35" s="57"/>
      <c r="C35" s="88"/>
      <c r="D35" s="57"/>
      <c r="E35" s="57"/>
      <c r="F35" s="57"/>
      <c r="G35" s="57"/>
      <c r="H35" s="57"/>
      <c r="I35" s="57"/>
      <c r="J35" s="57"/>
      <c r="K35" s="57"/>
      <c r="L35" s="57"/>
      <c r="M35" s="57"/>
      <c r="N35" s="57"/>
      <c r="P35" s="57"/>
      <c r="R35" s="57"/>
      <c r="T35" s="57"/>
      <c r="V35" s="57"/>
      <c r="X35" s="57"/>
      <c r="Z35" s="57"/>
      <c r="AB35" s="57"/>
      <c r="AD35" s="57"/>
      <c r="AF35" s="57"/>
      <c r="AH35" s="57"/>
      <c r="AJ35" s="57"/>
      <c r="AL35" s="57"/>
      <c r="AN35" s="57"/>
      <c r="AP35" s="57"/>
      <c r="AR35" s="57"/>
      <c r="AT35" s="57"/>
      <c r="AV35" s="57"/>
      <c r="AX35" s="57"/>
      <c r="AZ35" s="57"/>
      <c r="BB35" s="57"/>
      <c r="BD35" s="57"/>
      <c r="BF35" s="57"/>
      <c r="BH35" s="57"/>
      <c r="BJ35" s="57"/>
      <c r="BL35" s="57"/>
      <c r="BN35" s="57"/>
      <c r="BP35" s="57"/>
      <c r="BR35" s="57"/>
      <c r="BT35" s="57"/>
      <c r="BV35" s="57"/>
      <c r="BX35" s="57"/>
      <c r="BZ35" s="57"/>
      <c r="CB35" s="57"/>
      <c r="CD35" s="57"/>
      <c r="CE35" s="57"/>
      <c r="CF35" s="57"/>
      <c r="CG35" s="57"/>
      <c r="CH35" s="57"/>
      <c r="CI35" s="57"/>
      <c r="CJ35" s="57"/>
      <c r="CK35" s="57"/>
      <c r="CL35" s="57"/>
      <c r="CM35" s="57"/>
      <c r="CN35" s="57"/>
      <c r="CO35" s="57"/>
    </row>
    <row r="36" spans="1:93" x14ac:dyDescent="0.25">
      <c r="A36" s="57"/>
      <c r="B36" s="57"/>
      <c r="C36" s="88"/>
      <c r="D36" s="57"/>
      <c r="E36" s="57"/>
      <c r="F36" s="57"/>
      <c r="G36" s="57"/>
      <c r="H36" s="57"/>
      <c r="I36" s="57"/>
      <c r="J36" s="57"/>
      <c r="K36" s="57"/>
      <c r="L36" s="57"/>
      <c r="M36" s="57"/>
      <c r="N36" s="57"/>
      <c r="P36" s="57"/>
      <c r="R36" s="57"/>
      <c r="T36" s="57"/>
      <c r="V36" s="57"/>
      <c r="X36" s="57"/>
      <c r="Z36" s="57"/>
      <c r="AB36" s="57"/>
      <c r="AD36" s="57"/>
      <c r="AF36" s="57"/>
      <c r="AH36" s="57"/>
      <c r="AJ36" s="57"/>
      <c r="AL36" s="57"/>
      <c r="AN36" s="57"/>
      <c r="AP36" s="57"/>
      <c r="AR36" s="57"/>
      <c r="AT36" s="57"/>
      <c r="AV36" s="57"/>
      <c r="AX36" s="57"/>
      <c r="AZ36" s="57"/>
      <c r="BB36" s="57"/>
      <c r="BD36" s="57"/>
      <c r="BF36" s="57"/>
      <c r="BH36" s="57"/>
      <c r="BJ36" s="57"/>
      <c r="BL36" s="57"/>
      <c r="BN36" s="57"/>
      <c r="BP36" s="57"/>
      <c r="BR36" s="57"/>
      <c r="BT36" s="57"/>
      <c r="BV36" s="57"/>
      <c r="BX36" s="57"/>
      <c r="BZ36" s="57"/>
      <c r="CB36" s="57"/>
      <c r="CD36" s="57"/>
      <c r="CE36" s="57"/>
      <c r="CF36" s="57"/>
      <c r="CG36" s="57"/>
      <c r="CH36" s="57"/>
      <c r="CI36" s="57"/>
      <c r="CJ36" s="57"/>
      <c r="CK36" s="57"/>
      <c r="CL36" s="57"/>
      <c r="CM36" s="57"/>
      <c r="CN36" s="57"/>
      <c r="CO36" s="57"/>
    </row>
    <row r="37" spans="1:93" x14ac:dyDescent="0.25">
      <c r="A37" s="57"/>
      <c r="B37" s="57"/>
      <c r="C37" s="88"/>
      <c r="D37" s="57"/>
      <c r="E37" s="57"/>
      <c r="F37" s="57"/>
      <c r="G37" s="57"/>
      <c r="H37" s="57"/>
      <c r="I37" s="57"/>
      <c r="J37" s="57"/>
      <c r="K37" s="57"/>
      <c r="L37" s="57"/>
      <c r="M37" s="57"/>
      <c r="N37" s="57"/>
      <c r="P37" s="57"/>
      <c r="R37" s="57"/>
      <c r="T37" s="57"/>
      <c r="V37" s="57"/>
      <c r="X37" s="57"/>
      <c r="Z37" s="57"/>
      <c r="AB37" s="57"/>
      <c r="AD37" s="57"/>
      <c r="AF37" s="57"/>
      <c r="AH37" s="57"/>
      <c r="AJ37" s="57"/>
      <c r="AL37" s="57"/>
      <c r="AN37" s="57"/>
      <c r="AP37" s="57"/>
      <c r="AR37" s="57"/>
      <c r="AT37" s="57"/>
      <c r="AV37" s="57"/>
      <c r="AX37" s="57"/>
      <c r="AZ37" s="57"/>
      <c r="BB37" s="57"/>
      <c r="BD37" s="57"/>
      <c r="BF37" s="57"/>
      <c r="BH37" s="57"/>
      <c r="BJ37" s="57"/>
      <c r="BL37" s="57"/>
      <c r="BN37" s="57"/>
      <c r="BP37" s="57"/>
      <c r="BR37" s="57"/>
      <c r="BT37" s="57"/>
      <c r="BV37" s="57"/>
      <c r="BX37" s="57"/>
      <c r="BZ37" s="57"/>
      <c r="CB37" s="57"/>
      <c r="CD37" s="57"/>
      <c r="CE37" s="57"/>
      <c r="CF37" s="57"/>
      <c r="CG37" s="57"/>
      <c r="CH37" s="57"/>
      <c r="CI37" s="57"/>
      <c r="CJ37" s="57"/>
      <c r="CK37" s="57"/>
      <c r="CL37" s="57"/>
      <c r="CM37" s="57"/>
      <c r="CN37" s="57"/>
      <c r="CO37" s="57"/>
    </row>
    <row r="38" spans="1:93" x14ac:dyDescent="0.25">
      <c r="A38" s="57"/>
      <c r="B38" s="57"/>
      <c r="C38" s="88"/>
      <c r="D38" s="57"/>
      <c r="E38" s="57"/>
      <c r="F38" s="57"/>
      <c r="G38" s="57"/>
      <c r="H38" s="57"/>
      <c r="I38" s="57"/>
      <c r="J38" s="57"/>
      <c r="K38" s="57"/>
      <c r="L38" s="57"/>
      <c r="M38" s="57"/>
      <c r="N38" s="57"/>
      <c r="P38" s="57"/>
      <c r="R38" s="57"/>
      <c r="T38" s="57"/>
      <c r="V38" s="57"/>
      <c r="X38" s="57"/>
      <c r="Z38" s="57"/>
      <c r="AB38" s="57"/>
      <c r="AD38" s="57"/>
      <c r="AF38" s="57"/>
      <c r="AH38" s="57"/>
      <c r="AJ38" s="57"/>
      <c r="AL38" s="57"/>
      <c r="AN38" s="57"/>
      <c r="AP38" s="57"/>
      <c r="AR38" s="57"/>
      <c r="AT38" s="57"/>
      <c r="AV38" s="57"/>
      <c r="AX38" s="57"/>
      <c r="AZ38" s="57"/>
      <c r="BB38" s="57"/>
      <c r="BD38" s="57"/>
      <c r="BF38" s="57"/>
      <c r="BH38" s="57"/>
      <c r="BJ38" s="57"/>
      <c r="BL38" s="57"/>
      <c r="BN38" s="57"/>
      <c r="BP38" s="57"/>
      <c r="BR38" s="57"/>
      <c r="BT38" s="57"/>
      <c r="BV38" s="57"/>
      <c r="BX38" s="57"/>
      <c r="BZ38" s="57"/>
      <c r="CB38" s="57"/>
      <c r="CD38" s="57"/>
      <c r="CE38" s="57"/>
      <c r="CF38" s="57"/>
      <c r="CG38" s="57"/>
      <c r="CH38" s="57"/>
      <c r="CI38" s="57"/>
      <c r="CJ38" s="57"/>
      <c r="CK38" s="57"/>
      <c r="CL38" s="57"/>
      <c r="CM38" s="57"/>
      <c r="CN38" s="57"/>
      <c r="CO38" s="57"/>
    </row>
    <row r="39" spans="1:93" x14ac:dyDescent="0.25">
      <c r="A39" s="57"/>
      <c r="B39" s="57"/>
      <c r="C39" s="88"/>
      <c r="D39" s="57"/>
      <c r="E39" s="57"/>
      <c r="F39" s="57"/>
      <c r="G39" s="57"/>
      <c r="H39" s="57"/>
      <c r="I39" s="57"/>
      <c r="J39" s="57"/>
      <c r="K39" s="57"/>
      <c r="L39" s="57"/>
      <c r="M39" s="57"/>
      <c r="N39" s="57"/>
      <c r="P39" s="57"/>
      <c r="R39" s="57"/>
      <c r="T39" s="57"/>
      <c r="V39" s="57"/>
      <c r="X39" s="57"/>
      <c r="Z39" s="57"/>
      <c r="AB39" s="57"/>
      <c r="AD39" s="57"/>
      <c r="AF39" s="57"/>
      <c r="AH39" s="57"/>
      <c r="AJ39" s="57"/>
      <c r="AL39" s="57"/>
      <c r="AN39" s="57"/>
      <c r="AP39" s="57"/>
      <c r="AR39" s="57"/>
      <c r="AT39" s="57"/>
      <c r="AV39" s="57"/>
      <c r="AX39" s="57"/>
      <c r="AZ39" s="57"/>
      <c r="BB39" s="57"/>
      <c r="BD39" s="57"/>
      <c r="BF39" s="57"/>
      <c r="BH39" s="57"/>
      <c r="BJ39" s="57"/>
      <c r="BL39" s="57"/>
      <c r="BN39" s="57"/>
      <c r="BP39" s="57"/>
      <c r="BR39" s="57"/>
      <c r="BT39" s="57"/>
      <c r="BV39" s="57"/>
      <c r="BX39" s="57"/>
      <c r="BZ39" s="57"/>
      <c r="CB39" s="57"/>
      <c r="CD39" s="57"/>
      <c r="CE39" s="57"/>
      <c r="CF39" s="57"/>
      <c r="CG39" s="57"/>
      <c r="CH39" s="57"/>
      <c r="CI39" s="57"/>
      <c r="CJ39" s="57"/>
      <c r="CK39" s="57"/>
      <c r="CL39" s="57"/>
      <c r="CM39" s="57"/>
      <c r="CN39" s="57"/>
      <c r="CO39" s="57"/>
    </row>
    <row r="40" spans="1:93" x14ac:dyDescent="0.25">
      <c r="A40" s="57"/>
      <c r="B40" s="57"/>
      <c r="C40" s="88"/>
      <c r="D40" s="57"/>
      <c r="E40" s="57"/>
      <c r="F40" s="57"/>
      <c r="G40" s="57"/>
      <c r="H40" s="57"/>
      <c r="I40" s="57"/>
      <c r="J40" s="57"/>
      <c r="K40" s="57"/>
      <c r="L40" s="57"/>
      <c r="M40" s="57"/>
      <c r="N40" s="57"/>
      <c r="P40" s="57"/>
      <c r="R40" s="57"/>
      <c r="T40" s="57"/>
      <c r="V40" s="57"/>
      <c r="X40" s="57"/>
      <c r="Z40" s="57"/>
      <c r="AB40" s="57"/>
      <c r="AD40" s="57"/>
      <c r="AF40" s="57"/>
      <c r="AH40" s="57"/>
      <c r="AJ40" s="57"/>
      <c r="AL40" s="57"/>
      <c r="AN40" s="57"/>
      <c r="AP40" s="57"/>
      <c r="AR40" s="57"/>
      <c r="AT40" s="57"/>
      <c r="AV40" s="57"/>
      <c r="AX40" s="57"/>
      <c r="AZ40" s="57"/>
      <c r="BB40" s="57"/>
      <c r="BD40" s="57"/>
      <c r="BF40" s="57"/>
      <c r="BH40" s="57"/>
      <c r="BJ40" s="57"/>
      <c r="BL40" s="57"/>
      <c r="BN40" s="57"/>
      <c r="BP40" s="57"/>
      <c r="BR40" s="57"/>
      <c r="BT40" s="57"/>
      <c r="BV40" s="57"/>
      <c r="BX40" s="57"/>
      <c r="BZ40" s="57"/>
      <c r="CB40" s="57"/>
      <c r="CD40" s="57"/>
      <c r="CE40" s="57"/>
      <c r="CF40" s="57"/>
      <c r="CG40" s="57"/>
      <c r="CH40" s="57"/>
      <c r="CI40" s="57"/>
      <c r="CJ40" s="57"/>
      <c r="CK40" s="57"/>
      <c r="CL40" s="57"/>
      <c r="CM40" s="57"/>
      <c r="CN40" s="57"/>
      <c r="CO40" s="57"/>
    </row>
    <row r="41" spans="1:93" x14ac:dyDescent="0.25">
      <c r="A41" s="57"/>
      <c r="B41" s="57"/>
      <c r="C41" s="88"/>
      <c r="D41" s="57"/>
      <c r="E41" s="57"/>
      <c r="F41" s="57"/>
      <c r="G41" s="57"/>
      <c r="H41" s="57"/>
      <c r="I41" s="57"/>
      <c r="J41" s="57"/>
      <c r="K41" s="57"/>
      <c r="L41" s="57"/>
      <c r="M41" s="57"/>
      <c r="N41" s="57"/>
      <c r="P41" s="57"/>
      <c r="R41" s="57"/>
      <c r="T41" s="57"/>
      <c r="V41" s="57"/>
      <c r="X41" s="57"/>
      <c r="Z41" s="57"/>
      <c r="AB41" s="57"/>
      <c r="AD41" s="57"/>
      <c r="AF41" s="57"/>
      <c r="AH41" s="57"/>
      <c r="AJ41" s="57"/>
      <c r="AL41" s="57"/>
      <c r="AN41" s="57"/>
      <c r="AP41" s="57"/>
      <c r="AR41" s="57"/>
      <c r="AT41" s="57"/>
      <c r="AV41" s="57"/>
      <c r="AX41" s="57"/>
      <c r="AZ41" s="57"/>
      <c r="BB41" s="57"/>
      <c r="BD41" s="57"/>
      <c r="BF41" s="57"/>
      <c r="BH41" s="57"/>
      <c r="BJ41" s="57"/>
      <c r="BL41" s="57"/>
      <c r="BN41" s="57"/>
      <c r="BP41" s="57"/>
      <c r="BR41" s="57"/>
      <c r="BT41" s="57"/>
      <c r="BV41" s="57"/>
      <c r="BX41" s="57"/>
      <c r="BZ41" s="57"/>
      <c r="CB41" s="57"/>
      <c r="CD41" s="57"/>
      <c r="CE41" s="57"/>
      <c r="CF41" s="57"/>
      <c r="CG41" s="57"/>
      <c r="CH41" s="57"/>
      <c r="CI41" s="57"/>
      <c r="CJ41" s="57"/>
      <c r="CK41" s="57"/>
      <c r="CL41" s="57"/>
      <c r="CM41" s="57"/>
      <c r="CN41" s="57"/>
      <c r="CO41" s="57"/>
    </row>
    <row r="42" spans="1:93" x14ac:dyDescent="0.25">
      <c r="A42" s="57"/>
      <c r="B42" s="57"/>
      <c r="C42" s="88"/>
      <c r="D42" s="57"/>
      <c r="E42" s="57"/>
      <c r="F42" s="57"/>
      <c r="G42" s="57"/>
      <c r="H42" s="57"/>
      <c r="I42" s="57"/>
      <c r="J42" s="57"/>
      <c r="K42" s="57"/>
      <c r="L42" s="57"/>
      <c r="M42" s="57"/>
      <c r="N42" s="57"/>
      <c r="P42" s="57"/>
      <c r="R42" s="57"/>
      <c r="T42" s="57"/>
      <c r="V42" s="57"/>
      <c r="X42" s="57"/>
      <c r="Z42" s="57"/>
      <c r="AB42" s="57"/>
      <c r="AD42" s="57"/>
      <c r="AF42" s="57"/>
      <c r="AH42" s="57"/>
      <c r="AJ42" s="57"/>
      <c r="AL42" s="57"/>
      <c r="AN42" s="57"/>
      <c r="AP42" s="57"/>
      <c r="AR42" s="57"/>
      <c r="AT42" s="57"/>
      <c r="AV42" s="57"/>
      <c r="AX42" s="57"/>
      <c r="AZ42" s="57"/>
      <c r="BB42" s="57"/>
      <c r="BD42" s="57"/>
      <c r="BF42" s="57"/>
      <c r="BH42" s="57"/>
      <c r="BJ42" s="57"/>
      <c r="BL42" s="57"/>
      <c r="BN42" s="57"/>
      <c r="BP42" s="57"/>
      <c r="BR42" s="57"/>
      <c r="BT42" s="57"/>
      <c r="BV42" s="57"/>
      <c r="BX42" s="57"/>
      <c r="BZ42" s="57"/>
      <c r="CB42" s="57"/>
      <c r="CD42" s="57"/>
      <c r="CE42" s="57"/>
      <c r="CF42" s="57"/>
      <c r="CG42" s="57"/>
      <c r="CH42" s="57"/>
      <c r="CI42" s="57"/>
      <c r="CJ42" s="57"/>
      <c r="CK42" s="57"/>
      <c r="CL42" s="57"/>
      <c r="CM42" s="57"/>
      <c r="CN42" s="57"/>
      <c r="CO42" s="57"/>
    </row>
    <row r="43" spans="1:93" x14ac:dyDescent="0.25">
      <c r="A43" s="57"/>
      <c r="B43" s="57"/>
      <c r="C43" s="88"/>
      <c r="D43" s="57"/>
      <c r="E43" s="57"/>
      <c r="F43" s="57"/>
      <c r="G43" s="57"/>
      <c r="H43" s="57"/>
      <c r="I43" s="57"/>
      <c r="J43" s="57"/>
      <c r="K43" s="57"/>
      <c r="L43" s="57"/>
      <c r="M43" s="57"/>
      <c r="N43" s="57"/>
      <c r="P43" s="57"/>
      <c r="R43" s="57"/>
      <c r="T43" s="57"/>
      <c r="V43" s="57"/>
      <c r="X43" s="57"/>
      <c r="Z43" s="57"/>
      <c r="AB43" s="57"/>
      <c r="AD43" s="57"/>
      <c r="AF43" s="57"/>
      <c r="AH43" s="57"/>
      <c r="AJ43" s="57"/>
      <c r="AL43" s="57"/>
      <c r="AN43" s="57"/>
      <c r="AP43" s="57"/>
      <c r="AR43" s="57"/>
      <c r="AT43" s="57"/>
      <c r="AV43" s="57"/>
      <c r="AX43" s="57"/>
      <c r="AZ43" s="57"/>
      <c r="BB43" s="57"/>
      <c r="BD43" s="57"/>
      <c r="BF43" s="57"/>
      <c r="BH43" s="57"/>
      <c r="BJ43" s="57"/>
      <c r="BL43" s="57"/>
      <c r="BN43" s="57"/>
      <c r="BP43" s="57"/>
      <c r="BR43" s="57"/>
      <c r="BT43" s="57"/>
      <c r="BV43" s="57"/>
      <c r="BX43" s="57"/>
      <c r="BZ43" s="57"/>
      <c r="CB43" s="57"/>
      <c r="CD43" s="57"/>
      <c r="CE43" s="57"/>
      <c r="CF43" s="57"/>
      <c r="CG43" s="57"/>
      <c r="CH43" s="57"/>
      <c r="CI43" s="57"/>
      <c r="CJ43" s="57"/>
      <c r="CK43" s="57"/>
      <c r="CL43" s="57"/>
      <c r="CM43" s="57"/>
      <c r="CN43" s="57"/>
      <c r="CO43" s="57"/>
    </row>
    <row r="44" spans="1:93" x14ac:dyDescent="0.25">
      <c r="A44" s="57"/>
      <c r="B44" s="57"/>
      <c r="C44" s="88"/>
      <c r="D44" s="57"/>
      <c r="E44" s="57"/>
      <c r="F44" s="57"/>
      <c r="G44" s="57"/>
      <c r="H44" s="57"/>
      <c r="I44" s="57"/>
      <c r="J44" s="57"/>
      <c r="K44" s="57"/>
      <c r="L44" s="57"/>
      <c r="M44" s="57"/>
      <c r="N44" s="57"/>
      <c r="P44" s="57"/>
      <c r="R44" s="57"/>
      <c r="T44" s="57"/>
      <c r="V44" s="57"/>
      <c r="X44" s="57"/>
      <c r="Z44" s="57"/>
      <c r="AB44" s="57"/>
      <c r="AD44" s="57"/>
      <c r="AF44" s="57"/>
      <c r="AH44" s="57"/>
      <c r="AJ44" s="57"/>
      <c r="AL44" s="57"/>
      <c r="AN44" s="57"/>
      <c r="AP44" s="57"/>
      <c r="AR44" s="57"/>
      <c r="AT44" s="57"/>
      <c r="AV44" s="57"/>
      <c r="AX44" s="57"/>
      <c r="AZ44" s="57"/>
      <c r="BB44" s="57"/>
      <c r="BD44" s="57"/>
      <c r="BF44" s="57"/>
      <c r="BH44" s="57"/>
      <c r="BJ44" s="57"/>
      <c r="BL44" s="57"/>
      <c r="BN44" s="57"/>
      <c r="BP44" s="57"/>
      <c r="BR44" s="57"/>
      <c r="BT44" s="57"/>
      <c r="BV44" s="57"/>
      <c r="BX44" s="57"/>
      <c r="BZ44" s="57"/>
      <c r="CB44" s="57"/>
      <c r="CD44" s="57"/>
      <c r="CE44" s="57"/>
      <c r="CF44" s="57"/>
      <c r="CG44" s="57"/>
      <c r="CH44" s="57"/>
      <c r="CI44" s="57"/>
      <c r="CJ44" s="57"/>
      <c r="CK44" s="57"/>
      <c r="CL44" s="57"/>
      <c r="CM44" s="57"/>
      <c r="CN44" s="57"/>
      <c r="CO44" s="57"/>
    </row>
    <row r="45" spans="1:93" x14ac:dyDescent="0.25">
      <c r="A45" s="57"/>
      <c r="B45" s="57"/>
      <c r="C45" s="88"/>
      <c r="D45" s="57"/>
      <c r="E45" s="57"/>
      <c r="F45" s="57"/>
      <c r="G45" s="57"/>
      <c r="H45" s="57"/>
      <c r="I45" s="57"/>
      <c r="J45" s="57"/>
      <c r="K45" s="57"/>
      <c r="L45" s="57"/>
      <c r="M45" s="57"/>
      <c r="N45" s="57"/>
      <c r="P45" s="57"/>
      <c r="R45" s="57"/>
      <c r="T45" s="57"/>
      <c r="V45" s="57"/>
      <c r="X45" s="57"/>
      <c r="Z45" s="57"/>
      <c r="AB45" s="57"/>
      <c r="AD45" s="57"/>
      <c r="AF45" s="57"/>
      <c r="AH45" s="57"/>
      <c r="AJ45" s="57"/>
      <c r="AL45" s="57"/>
      <c r="AN45" s="57"/>
      <c r="AP45" s="57"/>
      <c r="AR45" s="57"/>
      <c r="AT45" s="57"/>
      <c r="AV45" s="57"/>
      <c r="AX45" s="57"/>
      <c r="AZ45" s="57"/>
      <c r="BB45" s="57"/>
      <c r="BD45" s="57"/>
      <c r="BF45" s="57"/>
      <c r="BH45" s="57"/>
      <c r="BJ45" s="57"/>
      <c r="BL45" s="57"/>
      <c r="BN45" s="57"/>
      <c r="BP45" s="57"/>
      <c r="BR45" s="57"/>
      <c r="BT45" s="57"/>
      <c r="BV45" s="57"/>
      <c r="BX45" s="57"/>
      <c r="BZ45" s="57"/>
      <c r="CB45" s="57"/>
      <c r="CD45" s="57"/>
      <c r="CE45" s="57"/>
      <c r="CF45" s="57"/>
      <c r="CG45" s="57"/>
      <c r="CH45" s="57"/>
      <c r="CI45" s="57"/>
      <c r="CJ45" s="57"/>
      <c r="CK45" s="57"/>
      <c r="CL45" s="57"/>
      <c r="CM45" s="57"/>
      <c r="CN45" s="57"/>
      <c r="CO45" s="57"/>
    </row>
    <row r="46" spans="1:93" x14ac:dyDescent="0.25">
      <c r="A46" s="57"/>
      <c r="B46" s="57"/>
      <c r="C46" s="88"/>
      <c r="D46" s="57"/>
      <c r="E46" s="57"/>
      <c r="F46" s="57"/>
      <c r="G46" s="57"/>
      <c r="H46" s="57"/>
      <c r="I46" s="57"/>
      <c r="J46" s="57"/>
      <c r="K46" s="57"/>
      <c r="L46" s="57"/>
      <c r="M46" s="57"/>
      <c r="N46" s="57"/>
      <c r="P46" s="57"/>
      <c r="R46" s="57"/>
      <c r="T46" s="57"/>
      <c r="V46" s="57"/>
      <c r="X46" s="57"/>
      <c r="Z46" s="57"/>
      <c r="AB46" s="57"/>
      <c r="AD46" s="57"/>
      <c r="AF46" s="57"/>
      <c r="AH46" s="57"/>
      <c r="AJ46" s="57"/>
      <c r="AL46" s="57"/>
      <c r="AN46" s="57"/>
      <c r="AP46" s="57"/>
      <c r="AR46" s="57"/>
      <c r="AT46" s="57"/>
      <c r="AV46" s="57"/>
      <c r="AX46" s="57"/>
      <c r="AZ46" s="57"/>
      <c r="BB46" s="57"/>
      <c r="BD46" s="57"/>
      <c r="BF46" s="57"/>
      <c r="BH46" s="57"/>
      <c r="BJ46" s="57"/>
      <c r="BL46" s="57"/>
      <c r="BN46" s="57"/>
      <c r="BP46" s="57"/>
      <c r="BR46" s="57"/>
      <c r="BT46" s="57"/>
      <c r="BV46" s="57"/>
      <c r="BX46" s="57"/>
      <c r="BZ46" s="57"/>
      <c r="CB46" s="57"/>
      <c r="CD46" s="57"/>
      <c r="CE46" s="57"/>
      <c r="CF46" s="57"/>
      <c r="CG46" s="57"/>
      <c r="CH46" s="57"/>
      <c r="CI46" s="57"/>
      <c r="CJ46" s="57"/>
      <c r="CK46" s="57"/>
      <c r="CL46" s="57"/>
      <c r="CM46" s="57"/>
      <c r="CN46" s="57"/>
      <c r="CO46" s="57"/>
    </row>
    <row r="47" spans="1:93" x14ac:dyDescent="0.25">
      <c r="A47" s="57"/>
      <c r="B47" s="57"/>
      <c r="C47" s="88"/>
      <c r="D47" s="57"/>
      <c r="E47" s="57"/>
      <c r="F47" s="57"/>
      <c r="G47" s="57"/>
      <c r="H47" s="57"/>
      <c r="I47" s="57"/>
      <c r="J47" s="57"/>
      <c r="K47" s="57"/>
      <c r="L47" s="57"/>
      <c r="M47" s="57"/>
      <c r="N47" s="57"/>
      <c r="P47" s="57"/>
      <c r="R47" s="57"/>
      <c r="T47" s="57"/>
      <c r="V47" s="57"/>
      <c r="X47" s="57"/>
      <c r="Z47" s="57"/>
      <c r="AB47" s="57"/>
      <c r="AD47" s="57"/>
      <c r="AF47" s="57"/>
      <c r="AH47" s="57"/>
      <c r="AJ47" s="57"/>
      <c r="AL47" s="57"/>
      <c r="AN47" s="57"/>
      <c r="AP47" s="57"/>
      <c r="AR47" s="57"/>
      <c r="AT47" s="57"/>
      <c r="AV47" s="57"/>
      <c r="AX47" s="57"/>
      <c r="AZ47" s="57"/>
      <c r="BB47" s="57"/>
      <c r="BD47" s="57"/>
      <c r="BF47" s="57"/>
      <c r="BH47" s="57"/>
      <c r="BJ47" s="57"/>
      <c r="BL47" s="57"/>
      <c r="BN47" s="57"/>
      <c r="BP47" s="57"/>
      <c r="BR47" s="57"/>
      <c r="BT47" s="57"/>
      <c r="BV47" s="57"/>
      <c r="BX47" s="57"/>
      <c r="BZ47" s="57"/>
      <c r="CB47" s="57"/>
      <c r="CD47" s="57"/>
      <c r="CE47" s="57"/>
      <c r="CF47" s="57"/>
      <c r="CG47" s="57"/>
      <c r="CH47" s="57"/>
      <c r="CI47" s="57"/>
      <c r="CJ47" s="57"/>
      <c r="CK47" s="57"/>
      <c r="CL47" s="57"/>
      <c r="CM47" s="57"/>
      <c r="CN47" s="57"/>
      <c r="CO47" s="57"/>
    </row>
    <row r="48" spans="1:93" x14ac:dyDescent="0.25">
      <c r="A48" s="57"/>
      <c r="B48" s="57"/>
      <c r="C48" s="88"/>
      <c r="D48" s="57"/>
      <c r="E48" s="57"/>
      <c r="F48" s="57"/>
      <c r="G48" s="57"/>
      <c r="H48" s="57"/>
      <c r="I48" s="57"/>
      <c r="J48" s="57"/>
      <c r="K48" s="57"/>
      <c r="L48" s="57"/>
      <c r="M48" s="57"/>
      <c r="N48" s="57"/>
      <c r="P48" s="57"/>
      <c r="R48" s="57"/>
      <c r="T48" s="57"/>
      <c r="V48" s="57"/>
      <c r="X48" s="57"/>
      <c r="Z48" s="57"/>
      <c r="AB48" s="57"/>
      <c r="AD48" s="57"/>
      <c r="AF48" s="57"/>
      <c r="AH48" s="57"/>
      <c r="AJ48" s="57"/>
      <c r="AL48" s="57"/>
      <c r="AN48" s="57"/>
      <c r="AP48" s="57"/>
      <c r="AR48" s="57"/>
      <c r="AT48" s="57"/>
      <c r="AV48" s="57"/>
      <c r="AX48" s="57"/>
      <c r="AZ48" s="57"/>
      <c r="BB48" s="57"/>
      <c r="BD48" s="57"/>
      <c r="BF48" s="57"/>
      <c r="BH48" s="57"/>
      <c r="BJ48" s="57"/>
      <c r="BL48" s="57"/>
      <c r="BN48" s="57"/>
      <c r="BP48" s="57"/>
      <c r="BR48" s="57"/>
      <c r="BT48" s="57"/>
      <c r="BV48" s="57"/>
      <c r="BX48" s="57"/>
      <c r="BZ48" s="57"/>
      <c r="CB48" s="57"/>
      <c r="CD48" s="57"/>
      <c r="CE48" s="57"/>
      <c r="CF48" s="57"/>
      <c r="CG48" s="57"/>
      <c r="CH48" s="57"/>
      <c r="CI48" s="57"/>
      <c r="CJ48" s="57"/>
      <c r="CK48" s="57"/>
      <c r="CL48" s="57"/>
      <c r="CM48" s="57"/>
      <c r="CN48" s="57"/>
      <c r="CO48" s="57"/>
    </row>
    <row r="49" spans="1:93" x14ac:dyDescent="0.25">
      <c r="A49" s="57"/>
      <c r="B49" s="57"/>
      <c r="C49" s="88"/>
      <c r="D49" s="57"/>
      <c r="E49" s="57"/>
      <c r="F49" s="57"/>
      <c r="G49" s="57"/>
      <c r="H49" s="57"/>
      <c r="I49" s="57"/>
      <c r="J49" s="57"/>
      <c r="K49" s="57"/>
      <c r="L49" s="57"/>
      <c r="M49" s="57"/>
      <c r="N49" s="57"/>
      <c r="P49" s="57"/>
      <c r="R49" s="57"/>
      <c r="T49" s="57"/>
      <c r="V49" s="57"/>
      <c r="X49" s="57"/>
      <c r="Z49" s="57"/>
      <c r="AB49" s="57"/>
      <c r="AD49" s="57"/>
      <c r="AF49" s="57"/>
      <c r="AH49" s="57"/>
      <c r="AJ49" s="57"/>
      <c r="AL49" s="57"/>
      <c r="AN49" s="57"/>
      <c r="AP49" s="57"/>
      <c r="AR49" s="57"/>
      <c r="AT49" s="57"/>
      <c r="AV49" s="57"/>
      <c r="AX49" s="57"/>
      <c r="AZ49" s="57"/>
      <c r="BB49" s="57"/>
      <c r="BD49" s="57"/>
      <c r="BF49" s="57"/>
      <c r="BH49" s="57"/>
      <c r="BJ49" s="57"/>
      <c r="BL49" s="57"/>
      <c r="BN49" s="57"/>
      <c r="BP49" s="57"/>
      <c r="BR49" s="57"/>
      <c r="BT49" s="57"/>
      <c r="BV49" s="57"/>
      <c r="BX49" s="57"/>
      <c r="BZ49" s="57"/>
      <c r="CB49" s="57"/>
      <c r="CD49" s="57"/>
      <c r="CE49" s="57"/>
      <c r="CF49" s="57"/>
      <c r="CG49" s="57"/>
      <c r="CH49" s="57"/>
      <c r="CI49" s="57"/>
      <c r="CJ49" s="57"/>
      <c r="CK49" s="57"/>
      <c r="CL49" s="57"/>
      <c r="CM49" s="57"/>
      <c r="CN49" s="57"/>
      <c r="CO49" s="57"/>
    </row>
    <row r="50" spans="1:93" x14ac:dyDescent="0.25">
      <c r="A50" s="57"/>
      <c r="B50" s="57"/>
      <c r="C50" s="88"/>
      <c r="D50" s="57"/>
      <c r="E50" s="57"/>
      <c r="F50" s="57"/>
      <c r="G50" s="57"/>
      <c r="H50" s="57"/>
      <c r="I50" s="57"/>
      <c r="J50" s="57"/>
      <c r="K50" s="57"/>
      <c r="L50" s="57"/>
      <c r="M50" s="57"/>
      <c r="N50" s="57"/>
      <c r="P50" s="57"/>
      <c r="R50" s="57"/>
      <c r="T50" s="57"/>
      <c r="V50" s="57"/>
      <c r="X50" s="57"/>
      <c r="Z50" s="57"/>
      <c r="AB50" s="57"/>
      <c r="AD50" s="57"/>
      <c r="AF50" s="57"/>
      <c r="AH50" s="57"/>
      <c r="AJ50" s="57"/>
      <c r="AL50" s="57"/>
      <c r="AN50" s="57"/>
      <c r="AP50" s="57"/>
      <c r="AR50" s="57"/>
      <c r="AT50" s="57"/>
      <c r="AV50" s="57"/>
      <c r="AX50" s="57"/>
      <c r="AZ50" s="57"/>
      <c r="BB50" s="57"/>
      <c r="BD50" s="57"/>
      <c r="BF50" s="57"/>
      <c r="BH50" s="57"/>
      <c r="BJ50" s="57"/>
      <c r="BL50" s="57"/>
      <c r="BN50" s="57"/>
      <c r="BP50" s="57"/>
      <c r="BR50" s="57"/>
      <c r="BT50" s="57"/>
      <c r="BV50" s="57"/>
      <c r="BX50" s="57"/>
      <c r="BZ50" s="57"/>
      <c r="CB50" s="57"/>
      <c r="CD50" s="57"/>
      <c r="CE50" s="57"/>
      <c r="CF50" s="57"/>
      <c r="CG50" s="57"/>
      <c r="CH50" s="57"/>
      <c r="CI50" s="57"/>
      <c r="CJ50" s="57"/>
      <c r="CK50" s="57"/>
      <c r="CL50" s="57"/>
      <c r="CM50" s="57"/>
      <c r="CN50" s="57"/>
      <c r="CO50" s="57"/>
    </row>
    <row r="51" spans="1:93" x14ac:dyDescent="0.25">
      <c r="A51" s="57"/>
      <c r="B51" s="57"/>
      <c r="C51" s="88"/>
      <c r="D51" s="57"/>
      <c r="E51" s="57"/>
      <c r="F51" s="57"/>
      <c r="G51" s="57"/>
      <c r="H51" s="57"/>
      <c r="I51" s="57"/>
      <c r="J51" s="57"/>
      <c r="K51" s="57"/>
      <c r="L51" s="57"/>
      <c r="M51" s="57"/>
      <c r="N51" s="57"/>
      <c r="P51" s="57"/>
      <c r="R51" s="57"/>
      <c r="T51" s="57"/>
      <c r="V51" s="57"/>
      <c r="X51" s="57"/>
      <c r="Z51" s="57"/>
      <c r="AB51" s="57"/>
      <c r="AD51" s="57"/>
      <c r="AF51" s="57"/>
      <c r="AH51" s="57"/>
      <c r="AJ51" s="57"/>
      <c r="AL51" s="57"/>
      <c r="AN51" s="57"/>
      <c r="AP51" s="57"/>
      <c r="AR51" s="57"/>
      <c r="AT51" s="57"/>
      <c r="AV51" s="57"/>
      <c r="AX51" s="57"/>
      <c r="AZ51" s="57"/>
      <c r="BB51" s="57"/>
      <c r="BD51" s="57"/>
      <c r="BF51" s="57"/>
      <c r="BH51" s="57"/>
      <c r="BJ51" s="57"/>
      <c r="BL51" s="57"/>
      <c r="BN51" s="57"/>
      <c r="BP51" s="57"/>
      <c r="BR51" s="57"/>
      <c r="BT51" s="57"/>
      <c r="BV51" s="57"/>
      <c r="BX51" s="57"/>
      <c r="BZ51" s="57"/>
      <c r="CB51" s="57"/>
      <c r="CD51" s="57"/>
      <c r="CE51" s="57"/>
      <c r="CF51" s="57"/>
      <c r="CG51" s="57"/>
      <c r="CH51" s="57"/>
      <c r="CI51" s="57"/>
      <c r="CJ51" s="57"/>
      <c r="CK51" s="57"/>
      <c r="CL51" s="57"/>
      <c r="CM51" s="57"/>
      <c r="CN51" s="57"/>
      <c r="CO51" s="57"/>
    </row>
    <row r="52" spans="1:93" x14ac:dyDescent="0.25">
      <c r="A52" s="57"/>
      <c r="B52" s="57"/>
      <c r="C52" s="88"/>
      <c r="D52" s="57"/>
      <c r="E52" s="57"/>
      <c r="F52" s="57"/>
      <c r="G52" s="57"/>
      <c r="H52" s="57"/>
      <c r="I52" s="57"/>
      <c r="J52" s="57"/>
      <c r="K52" s="57"/>
      <c r="L52" s="57"/>
      <c r="M52" s="57"/>
      <c r="N52" s="57"/>
      <c r="P52" s="57"/>
      <c r="R52" s="57"/>
      <c r="T52" s="57"/>
      <c r="V52" s="57"/>
      <c r="X52" s="57"/>
      <c r="Z52" s="57"/>
      <c r="AB52" s="57"/>
      <c r="AD52" s="57"/>
      <c r="AF52" s="57"/>
      <c r="AH52" s="57"/>
      <c r="AJ52" s="57"/>
      <c r="AL52" s="57"/>
      <c r="AN52" s="57"/>
      <c r="AP52" s="57"/>
      <c r="AR52" s="57"/>
      <c r="AT52" s="57"/>
      <c r="AV52" s="57"/>
      <c r="AX52" s="57"/>
      <c r="AZ52" s="57"/>
      <c r="BB52" s="57"/>
      <c r="BD52" s="57"/>
      <c r="BF52" s="57"/>
      <c r="BH52" s="57"/>
      <c r="BJ52" s="57"/>
      <c r="BL52" s="57"/>
      <c r="BN52" s="57"/>
      <c r="BP52" s="57"/>
      <c r="BR52" s="57"/>
      <c r="BT52" s="57"/>
      <c r="BV52" s="57"/>
      <c r="BX52" s="57"/>
      <c r="BZ52" s="57"/>
      <c r="CB52" s="57"/>
      <c r="CD52" s="57"/>
      <c r="CE52" s="57"/>
      <c r="CF52" s="57"/>
      <c r="CG52" s="57"/>
      <c r="CH52" s="57"/>
      <c r="CI52" s="57"/>
      <c r="CJ52" s="57"/>
      <c r="CK52" s="57"/>
      <c r="CL52" s="57"/>
      <c r="CM52" s="57"/>
      <c r="CN52" s="57"/>
      <c r="CO52" s="57"/>
    </row>
    <row r="53" spans="1:93" x14ac:dyDescent="0.25">
      <c r="A53" s="57"/>
      <c r="B53" s="57"/>
      <c r="C53" s="88"/>
      <c r="D53" s="57"/>
      <c r="E53" s="57"/>
      <c r="F53" s="57"/>
      <c r="G53" s="57"/>
      <c r="H53" s="57"/>
      <c r="I53" s="57"/>
      <c r="J53" s="57"/>
      <c r="K53" s="57"/>
      <c r="L53" s="57"/>
      <c r="M53" s="57"/>
      <c r="N53" s="57"/>
      <c r="P53" s="57"/>
      <c r="R53" s="57"/>
      <c r="T53" s="57"/>
      <c r="V53" s="57"/>
      <c r="X53" s="57"/>
      <c r="Z53" s="57"/>
      <c r="AB53" s="57"/>
      <c r="AD53" s="57"/>
      <c r="AF53" s="57"/>
      <c r="AH53" s="57"/>
      <c r="AJ53" s="57"/>
      <c r="AL53" s="57"/>
      <c r="AN53" s="57"/>
      <c r="AP53" s="57"/>
      <c r="AR53" s="57"/>
      <c r="AT53" s="57"/>
      <c r="AV53" s="57"/>
      <c r="AX53" s="57"/>
      <c r="AZ53" s="57"/>
      <c r="BB53" s="57"/>
      <c r="BD53" s="57"/>
      <c r="BF53" s="57"/>
      <c r="BH53" s="57"/>
      <c r="BJ53" s="57"/>
      <c r="BL53" s="57"/>
      <c r="BN53" s="57"/>
      <c r="BP53" s="57"/>
      <c r="BR53" s="57"/>
      <c r="BT53" s="57"/>
      <c r="BV53" s="57"/>
      <c r="BX53" s="57"/>
      <c r="BZ53" s="57"/>
      <c r="CB53" s="57"/>
      <c r="CD53" s="57"/>
      <c r="CE53" s="57"/>
      <c r="CF53" s="57"/>
      <c r="CG53" s="57"/>
      <c r="CH53" s="57"/>
      <c r="CI53" s="57"/>
      <c r="CJ53" s="57"/>
      <c r="CK53" s="57"/>
      <c r="CL53" s="57"/>
      <c r="CM53" s="57"/>
      <c r="CN53" s="57"/>
      <c r="CO53" s="57"/>
    </row>
    <row r="54" spans="1:93" x14ac:dyDescent="0.25">
      <c r="A54" s="57"/>
      <c r="B54" s="57"/>
      <c r="C54" s="88"/>
      <c r="D54" s="57"/>
      <c r="E54" s="57"/>
      <c r="F54" s="57"/>
      <c r="G54" s="57"/>
      <c r="H54" s="57"/>
      <c r="I54" s="57"/>
      <c r="J54" s="57"/>
      <c r="K54" s="57"/>
      <c r="L54" s="57"/>
      <c r="M54" s="57"/>
      <c r="N54" s="57"/>
      <c r="P54" s="57"/>
      <c r="R54" s="57"/>
      <c r="T54" s="57"/>
      <c r="V54" s="57"/>
      <c r="X54" s="57"/>
      <c r="Z54" s="57"/>
      <c r="AB54" s="57"/>
      <c r="AD54" s="57"/>
      <c r="AF54" s="57"/>
      <c r="AH54" s="57"/>
      <c r="AJ54" s="57"/>
      <c r="AL54" s="57"/>
      <c r="AN54" s="57"/>
      <c r="AP54" s="57"/>
      <c r="AR54" s="57"/>
      <c r="AT54" s="57"/>
      <c r="AV54" s="57"/>
      <c r="AX54" s="57"/>
      <c r="AZ54" s="57"/>
      <c r="BB54" s="57"/>
      <c r="BD54" s="57"/>
      <c r="BF54" s="57"/>
      <c r="BH54" s="57"/>
      <c r="BJ54" s="57"/>
      <c r="BL54" s="57"/>
      <c r="BN54" s="57"/>
      <c r="BP54" s="57"/>
      <c r="BR54" s="57"/>
      <c r="BT54" s="57"/>
      <c r="BV54" s="57"/>
      <c r="BX54" s="57"/>
      <c r="BZ54" s="57"/>
      <c r="CB54" s="57"/>
      <c r="CD54" s="57"/>
      <c r="CE54" s="57"/>
      <c r="CF54" s="57"/>
      <c r="CG54" s="57"/>
      <c r="CH54" s="57"/>
      <c r="CI54" s="57"/>
      <c r="CJ54" s="57"/>
      <c r="CK54" s="57"/>
      <c r="CL54" s="57"/>
      <c r="CM54" s="57"/>
      <c r="CN54" s="57"/>
      <c r="CO54" s="57"/>
    </row>
    <row r="55" spans="1:93" x14ac:dyDescent="0.25">
      <c r="A55" s="57"/>
      <c r="B55" s="57"/>
      <c r="C55" s="88"/>
      <c r="D55" s="57"/>
      <c r="E55" s="57"/>
      <c r="F55" s="57"/>
      <c r="G55" s="57"/>
      <c r="H55" s="57"/>
      <c r="I55" s="57"/>
      <c r="J55" s="57"/>
      <c r="K55" s="57"/>
      <c r="L55" s="57"/>
      <c r="M55" s="57"/>
      <c r="N55" s="57"/>
      <c r="P55" s="57"/>
      <c r="R55" s="57"/>
      <c r="T55" s="57"/>
      <c r="V55" s="57"/>
      <c r="X55" s="57"/>
      <c r="Z55" s="57"/>
      <c r="AB55" s="57"/>
      <c r="AD55" s="57"/>
      <c r="AF55" s="57"/>
      <c r="AH55" s="57"/>
      <c r="AJ55" s="57"/>
      <c r="AL55" s="57"/>
      <c r="AN55" s="57"/>
      <c r="AP55" s="57"/>
      <c r="AR55" s="57"/>
      <c r="AT55" s="57"/>
      <c r="AV55" s="57"/>
      <c r="AX55" s="57"/>
      <c r="AZ55" s="57"/>
      <c r="BB55" s="57"/>
      <c r="BD55" s="57"/>
      <c r="BF55" s="57"/>
      <c r="BH55" s="57"/>
      <c r="BJ55" s="57"/>
      <c r="BL55" s="57"/>
      <c r="BN55" s="57"/>
      <c r="BP55" s="57"/>
      <c r="BR55" s="57"/>
      <c r="BT55" s="57"/>
      <c r="BV55" s="57"/>
      <c r="BX55" s="57"/>
      <c r="BZ55" s="57"/>
      <c r="CB55" s="57"/>
      <c r="CD55" s="57"/>
      <c r="CE55" s="57"/>
      <c r="CF55" s="57"/>
      <c r="CG55" s="57"/>
      <c r="CH55" s="57"/>
      <c r="CI55" s="57"/>
      <c r="CJ55" s="57"/>
      <c r="CK55" s="57"/>
      <c r="CL55" s="57"/>
      <c r="CM55" s="57"/>
      <c r="CN55" s="57"/>
      <c r="CO55" s="57"/>
    </row>
    <row r="56" spans="1:93" x14ac:dyDescent="0.25">
      <c r="A56" s="57"/>
      <c r="B56" s="57"/>
      <c r="C56" s="88"/>
      <c r="D56" s="57"/>
      <c r="E56" s="57"/>
      <c r="F56" s="57"/>
      <c r="G56" s="57"/>
      <c r="H56" s="57"/>
      <c r="I56" s="57"/>
      <c r="J56" s="57"/>
      <c r="K56" s="57"/>
      <c r="L56" s="57"/>
      <c r="M56" s="57"/>
      <c r="N56" s="57"/>
      <c r="P56" s="57"/>
      <c r="R56" s="57"/>
      <c r="T56" s="57"/>
      <c r="V56" s="57"/>
      <c r="X56" s="57"/>
      <c r="Z56" s="57"/>
      <c r="AB56" s="57"/>
      <c r="AD56" s="57"/>
      <c r="AF56" s="57"/>
      <c r="AH56" s="57"/>
      <c r="AJ56" s="57"/>
      <c r="AL56" s="57"/>
      <c r="AN56" s="57"/>
      <c r="AP56" s="57"/>
      <c r="AR56" s="57"/>
      <c r="AT56" s="57"/>
      <c r="AV56" s="57"/>
      <c r="AX56" s="57"/>
      <c r="AZ56" s="57"/>
      <c r="BB56" s="57"/>
      <c r="BD56" s="57"/>
      <c r="BF56" s="57"/>
      <c r="BH56" s="57"/>
      <c r="BJ56" s="57"/>
      <c r="BL56" s="57"/>
      <c r="BN56" s="57"/>
      <c r="BP56" s="57"/>
      <c r="BR56" s="57"/>
      <c r="BT56" s="57"/>
      <c r="BV56" s="57"/>
      <c r="BX56" s="57"/>
      <c r="BZ56" s="57"/>
      <c r="CB56" s="57"/>
      <c r="CD56" s="57"/>
      <c r="CE56" s="57"/>
      <c r="CF56" s="57"/>
      <c r="CG56" s="57"/>
      <c r="CH56" s="57"/>
      <c r="CI56" s="57"/>
      <c r="CJ56" s="57"/>
      <c r="CK56" s="57"/>
      <c r="CL56" s="57"/>
      <c r="CM56" s="57"/>
      <c r="CN56" s="57"/>
      <c r="CO56" s="57"/>
    </row>
    <row r="57" spans="1:93" x14ac:dyDescent="0.25">
      <c r="A57" s="57"/>
      <c r="B57" s="57"/>
      <c r="C57" s="88"/>
      <c r="D57" s="57"/>
      <c r="E57" s="57"/>
      <c r="F57" s="57"/>
      <c r="G57" s="57"/>
      <c r="H57" s="57"/>
      <c r="I57" s="57"/>
      <c r="J57" s="57"/>
      <c r="K57" s="57"/>
      <c r="L57" s="57"/>
      <c r="M57" s="57"/>
      <c r="N57" s="57"/>
      <c r="P57" s="57"/>
      <c r="R57" s="57"/>
      <c r="T57" s="57"/>
      <c r="V57" s="57"/>
      <c r="X57" s="57"/>
      <c r="Z57" s="57"/>
      <c r="AB57" s="57"/>
      <c r="AD57" s="57"/>
      <c r="AF57" s="57"/>
      <c r="AH57" s="57"/>
      <c r="AJ57" s="57"/>
      <c r="AL57" s="57"/>
      <c r="AN57" s="57"/>
      <c r="AP57" s="57"/>
      <c r="AR57" s="57"/>
      <c r="AT57" s="57"/>
      <c r="AV57" s="57"/>
      <c r="AX57" s="57"/>
      <c r="AZ57" s="57"/>
      <c r="BB57" s="57"/>
      <c r="BD57" s="57"/>
      <c r="BF57" s="57"/>
      <c r="BH57" s="57"/>
      <c r="BJ57" s="57"/>
      <c r="BL57" s="57"/>
      <c r="BN57" s="57"/>
      <c r="BP57" s="57"/>
      <c r="BR57" s="57"/>
      <c r="BT57" s="57"/>
      <c r="BV57" s="57"/>
      <c r="BX57" s="57"/>
      <c r="BZ57" s="57"/>
      <c r="CB57" s="57"/>
      <c r="CD57" s="57"/>
      <c r="CE57" s="57"/>
      <c r="CF57" s="57"/>
      <c r="CG57" s="57"/>
      <c r="CH57" s="57"/>
      <c r="CI57" s="57"/>
      <c r="CJ57" s="57"/>
      <c r="CK57" s="57"/>
      <c r="CL57" s="57"/>
      <c r="CM57" s="57"/>
      <c r="CN57" s="57"/>
      <c r="CO57" s="57"/>
    </row>
    <row r="58" spans="1:93" x14ac:dyDescent="0.25">
      <c r="A58" s="57"/>
      <c r="B58" s="57"/>
      <c r="C58" s="88"/>
      <c r="D58" s="57"/>
      <c r="E58" s="57"/>
      <c r="F58" s="57"/>
      <c r="G58" s="57"/>
      <c r="H58" s="57"/>
      <c r="I58" s="57"/>
      <c r="J58" s="57"/>
      <c r="K58" s="57"/>
      <c r="L58" s="57"/>
      <c r="M58" s="57"/>
      <c r="N58" s="57"/>
      <c r="P58" s="57"/>
      <c r="R58" s="57"/>
      <c r="T58" s="57"/>
      <c r="V58" s="57"/>
      <c r="X58" s="57"/>
      <c r="Z58" s="57"/>
      <c r="AB58" s="57"/>
      <c r="AD58" s="57"/>
      <c r="AF58" s="57"/>
      <c r="AH58" s="57"/>
      <c r="AJ58" s="57"/>
      <c r="AL58" s="57"/>
      <c r="AN58" s="57"/>
      <c r="AP58" s="57"/>
      <c r="AR58" s="57"/>
      <c r="AT58" s="57"/>
      <c r="AV58" s="57"/>
      <c r="AX58" s="57"/>
      <c r="AZ58" s="57"/>
      <c r="BB58" s="57"/>
      <c r="BD58" s="57"/>
      <c r="BF58" s="57"/>
      <c r="BH58" s="57"/>
      <c r="BJ58" s="57"/>
      <c r="BL58" s="57"/>
      <c r="BN58" s="57"/>
      <c r="BP58" s="57"/>
      <c r="BR58" s="57"/>
      <c r="BT58" s="57"/>
      <c r="BV58" s="57"/>
      <c r="BX58" s="57"/>
      <c r="BZ58" s="57"/>
      <c r="CB58" s="57"/>
      <c r="CD58" s="57"/>
      <c r="CE58" s="57"/>
      <c r="CF58" s="57"/>
      <c r="CG58" s="57"/>
      <c r="CH58" s="57"/>
      <c r="CI58" s="57"/>
      <c r="CJ58" s="57"/>
      <c r="CK58" s="57"/>
      <c r="CL58" s="57"/>
      <c r="CM58" s="57"/>
      <c r="CN58" s="57"/>
      <c r="CO58" s="57"/>
    </row>
    <row r="59" spans="1:93" x14ac:dyDescent="0.25">
      <c r="A59" s="57"/>
      <c r="B59" s="57"/>
      <c r="C59" s="88"/>
      <c r="D59" s="57"/>
      <c r="E59" s="57"/>
      <c r="F59" s="57"/>
      <c r="G59" s="57"/>
      <c r="H59" s="57"/>
      <c r="I59" s="57"/>
      <c r="J59" s="57"/>
      <c r="K59" s="57"/>
      <c r="L59" s="57"/>
      <c r="M59" s="57"/>
      <c r="N59" s="57"/>
      <c r="P59" s="57"/>
      <c r="R59" s="57"/>
      <c r="T59" s="57"/>
      <c r="V59" s="57"/>
      <c r="X59" s="57"/>
      <c r="Z59" s="57"/>
      <c r="AB59" s="57"/>
      <c r="AD59" s="57"/>
      <c r="AF59" s="57"/>
      <c r="AH59" s="57"/>
      <c r="AJ59" s="57"/>
      <c r="AL59" s="57"/>
      <c r="AN59" s="57"/>
      <c r="AP59" s="57"/>
      <c r="AR59" s="57"/>
      <c r="AT59" s="57"/>
      <c r="AV59" s="57"/>
      <c r="AX59" s="57"/>
      <c r="AZ59" s="57"/>
      <c r="BB59" s="57"/>
      <c r="BD59" s="57"/>
      <c r="BF59" s="57"/>
      <c r="BH59" s="57"/>
      <c r="BJ59" s="57"/>
      <c r="BL59" s="57"/>
      <c r="BN59" s="57"/>
      <c r="BP59" s="57"/>
      <c r="BR59" s="57"/>
      <c r="BT59" s="57"/>
      <c r="BV59" s="57"/>
      <c r="BX59" s="57"/>
      <c r="BZ59" s="57"/>
      <c r="CB59" s="57"/>
      <c r="CD59" s="57"/>
      <c r="CE59" s="57"/>
      <c r="CF59" s="57"/>
      <c r="CG59" s="57"/>
      <c r="CH59" s="57"/>
      <c r="CI59" s="57"/>
      <c r="CJ59" s="57"/>
      <c r="CK59" s="57"/>
      <c r="CL59" s="57"/>
      <c r="CM59" s="57"/>
      <c r="CN59" s="57"/>
      <c r="CO59" s="57"/>
    </row>
    <row r="60" spans="1:93" x14ac:dyDescent="0.25">
      <c r="A60" s="57"/>
      <c r="B60" s="57"/>
      <c r="C60" s="88"/>
      <c r="D60" s="57"/>
      <c r="E60" s="57"/>
      <c r="F60" s="57"/>
      <c r="G60" s="57"/>
      <c r="H60" s="57"/>
      <c r="I60" s="57"/>
      <c r="J60" s="57"/>
      <c r="K60" s="57"/>
      <c r="L60" s="57"/>
      <c r="M60" s="57"/>
      <c r="N60" s="57"/>
      <c r="P60" s="57"/>
      <c r="R60" s="57"/>
      <c r="T60" s="57"/>
      <c r="V60" s="57"/>
      <c r="X60" s="57"/>
      <c r="Z60" s="57"/>
      <c r="AB60" s="57"/>
      <c r="AD60" s="57"/>
      <c r="AF60" s="57"/>
      <c r="AH60" s="57"/>
      <c r="AJ60" s="57"/>
      <c r="AL60" s="57"/>
      <c r="AN60" s="57"/>
      <c r="AP60" s="57"/>
      <c r="AR60" s="57"/>
      <c r="AT60" s="57"/>
      <c r="AV60" s="57"/>
      <c r="AX60" s="57"/>
      <c r="AZ60" s="57"/>
      <c r="BB60" s="57"/>
      <c r="BD60" s="57"/>
      <c r="BF60" s="57"/>
      <c r="BH60" s="57"/>
      <c r="BJ60" s="57"/>
      <c r="BL60" s="57"/>
      <c r="BN60" s="57"/>
      <c r="BP60" s="57"/>
      <c r="BR60" s="57"/>
      <c r="BT60" s="57"/>
      <c r="BV60" s="57"/>
      <c r="BX60" s="57"/>
      <c r="BZ60" s="57"/>
      <c r="CB60" s="57"/>
      <c r="CD60" s="57"/>
      <c r="CE60" s="57"/>
      <c r="CF60" s="57"/>
      <c r="CG60" s="57"/>
      <c r="CH60" s="57"/>
      <c r="CI60" s="57"/>
      <c r="CJ60" s="57"/>
      <c r="CK60" s="57"/>
      <c r="CL60" s="57"/>
      <c r="CM60" s="57"/>
      <c r="CN60" s="57"/>
      <c r="CO60" s="57"/>
    </row>
    <row r="61" spans="1:93" x14ac:dyDescent="0.25">
      <c r="A61" s="57"/>
      <c r="B61" s="57"/>
      <c r="C61" s="88"/>
      <c r="D61" s="57"/>
      <c r="E61" s="57"/>
      <c r="F61" s="57"/>
      <c r="G61" s="57"/>
      <c r="H61" s="57"/>
      <c r="I61" s="57"/>
      <c r="J61" s="57"/>
      <c r="K61" s="57"/>
      <c r="L61" s="57"/>
      <c r="M61" s="57"/>
      <c r="N61" s="57"/>
      <c r="P61" s="57"/>
      <c r="R61" s="57"/>
      <c r="T61" s="57"/>
      <c r="V61" s="57"/>
      <c r="X61" s="57"/>
      <c r="Z61" s="57"/>
      <c r="AB61" s="57"/>
      <c r="AD61" s="57"/>
      <c r="AF61" s="57"/>
      <c r="AH61" s="57"/>
      <c r="AJ61" s="57"/>
      <c r="AL61" s="57"/>
      <c r="AN61" s="57"/>
      <c r="AP61" s="57"/>
      <c r="AR61" s="57"/>
      <c r="AT61" s="57"/>
      <c r="AV61" s="57"/>
      <c r="AX61" s="57"/>
      <c r="AZ61" s="57"/>
      <c r="BB61" s="57"/>
      <c r="BD61" s="57"/>
      <c r="BF61" s="57"/>
      <c r="BH61" s="57"/>
      <c r="BJ61" s="57"/>
      <c r="BL61" s="57"/>
      <c r="BN61" s="57"/>
      <c r="BP61" s="57"/>
      <c r="BR61" s="57"/>
      <c r="BT61" s="57"/>
      <c r="BV61" s="57"/>
      <c r="BX61" s="57"/>
      <c r="BZ61" s="57"/>
      <c r="CB61" s="57"/>
      <c r="CD61" s="57"/>
      <c r="CE61" s="57"/>
      <c r="CF61" s="57"/>
      <c r="CG61" s="57"/>
      <c r="CH61" s="57"/>
      <c r="CI61" s="57"/>
      <c r="CJ61" s="57"/>
      <c r="CK61" s="57"/>
      <c r="CL61" s="57"/>
      <c r="CM61" s="57"/>
      <c r="CN61" s="57"/>
      <c r="CO61" s="57"/>
    </row>
    <row r="62" spans="1:93" x14ac:dyDescent="0.25">
      <c r="A62" s="57"/>
      <c r="B62" s="57"/>
      <c r="C62" s="88"/>
      <c r="D62" s="57"/>
      <c r="E62" s="57"/>
      <c r="F62" s="57"/>
      <c r="G62" s="57"/>
      <c r="H62" s="57"/>
      <c r="I62" s="57"/>
      <c r="J62" s="57"/>
      <c r="K62" s="57"/>
      <c r="L62" s="57"/>
      <c r="M62" s="57"/>
      <c r="N62" s="57"/>
      <c r="P62" s="57"/>
      <c r="R62" s="57"/>
      <c r="T62" s="57"/>
      <c r="V62" s="57"/>
      <c r="X62" s="57"/>
      <c r="Z62" s="57"/>
      <c r="AB62" s="57"/>
      <c r="AD62" s="57"/>
      <c r="AF62" s="57"/>
      <c r="AH62" s="57"/>
      <c r="AJ62" s="57"/>
      <c r="AL62" s="57"/>
      <c r="AN62" s="57"/>
      <c r="AP62" s="57"/>
      <c r="AR62" s="57"/>
      <c r="AT62" s="57"/>
      <c r="AV62" s="57"/>
      <c r="AX62" s="57"/>
      <c r="AZ62" s="57"/>
      <c r="BB62" s="57"/>
      <c r="BD62" s="57"/>
      <c r="BF62" s="57"/>
      <c r="BH62" s="57"/>
      <c r="BJ62" s="57"/>
      <c r="BL62" s="57"/>
      <c r="BN62" s="57"/>
      <c r="BP62" s="57"/>
      <c r="BR62" s="57"/>
      <c r="BT62" s="57"/>
      <c r="BV62" s="57"/>
      <c r="BX62" s="57"/>
      <c r="BZ62" s="57"/>
      <c r="CB62" s="57"/>
      <c r="CD62" s="57"/>
      <c r="CE62" s="57"/>
      <c r="CF62" s="57"/>
      <c r="CG62" s="57"/>
      <c r="CH62" s="57"/>
      <c r="CI62" s="57"/>
      <c r="CJ62" s="57"/>
      <c r="CK62" s="57"/>
      <c r="CL62" s="57"/>
      <c r="CM62" s="57"/>
      <c r="CN62" s="57"/>
      <c r="CO62" s="57"/>
    </row>
    <row r="63" spans="1:93" x14ac:dyDescent="0.25">
      <c r="A63" s="57"/>
      <c r="B63" s="57"/>
      <c r="C63" s="88"/>
      <c r="D63" s="57"/>
      <c r="E63" s="57"/>
      <c r="F63" s="57"/>
      <c r="G63" s="57"/>
      <c r="H63" s="57"/>
      <c r="I63" s="57"/>
      <c r="J63" s="57"/>
      <c r="K63" s="57"/>
      <c r="L63" s="57"/>
      <c r="M63" s="57"/>
      <c r="N63" s="57"/>
      <c r="P63" s="57"/>
      <c r="R63" s="57"/>
      <c r="T63" s="57"/>
      <c r="V63" s="57"/>
      <c r="X63" s="57"/>
      <c r="Z63" s="57"/>
      <c r="AB63" s="57"/>
      <c r="AD63" s="57"/>
      <c r="AF63" s="57"/>
      <c r="AH63" s="57"/>
      <c r="AJ63" s="57"/>
      <c r="AL63" s="57"/>
      <c r="AN63" s="57"/>
      <c r="AP63" s="57"/>
      <c r="AR63" s="57"/>
      <c r="AT63" s="57"/>
      <c r="AV63" s="57"/>
      <c r="AX63" s="57"/>
      <c r="AZ63" s="57"/>
      <c r="BB63" s="57"/>
      <c r="BD63" s="57"/>
      <c r="BF63" s="57"/>
      <c r="BH63" s="57"/>
      <c r="BJ63" s="57"/>
      <c r="BL63" s="57"/>
      <c r="BN63" s="57"/>
      <c r="BP63" s="57"/>
      <c r="BR63" s="57"/>
      <c r="BT63" s="57"/>
      <c r="BV63" s="57"/>
      <c r="BX63" s="57"/>
      <c r="BZ63" s="57"/>
      <c r="CB63" s="57"/>
      <c r="CD63" s="57"/>
      <c r="CE63" s="57"/>
      <c r="CF63" s="57"/>
      <c r="CG63" s="57"/>
      <c r="CH63" s="57"/>
      <c r="CI63" s="57"/>
      <c r="CJ63" s="57"/>
      <c r="CK63" s="57"/>
      <c r="CL63" s="57"/>
      <c r="CM63" s="57"/>
      <c r="CN63" s="57"/>
      <c r="CO63" s="57"/>
    </row>
    <row r="64" spans="1:93" x14ac:dyDescent="0.25">
      <c r="A64" s="57"/>
      <c r="B64" s="57"/>
      <c r="C64" s="88"/>
      <c r="D64" s="57"/>
      <c r="E64" s="57"/>
      <c r="F64" s="57"/>
      <c r="G64" s="57"/>
      <c r="H64" s="57"/>
      <c r="I64" s="57"/>
      <c r="J64" s="57"/>
      <c r="K64" s="57"/>
      <c r="L64" s="57"/>
      <c r="M64" s="57"/>
      <c r="N64" s="57"/>
      <c r="P64" s="57"/>
      <c r="R64" s="57"/>
      <c r="T64" s="57"/>
      <c r="V64" s="57"/>
      <c r="X64" s="57"/>
      <c r="Z64" s="57"/>
      <c r="AB64" s="57"/>
      <c r="AD64" s="57"/>
      <c r="AF64" s="57"/>
      <c r="AH64" s="57"/>
      <c r="AJ64" s="57"/>
      <c r="AL64" s="57"/>
      <c r="AN64" s="57"/>
      <c r="AP64" s="57"/>
      <c r="AR64" s="57"/>
      <c r="AT64" s="57"/>
      <c r="AV64" s="57"/>
      <c r="AX64" s="57"/>
      <c r="AZ64" s="57"/>
      <c r="BB64" s="57"/>
      <c r="BD64" s="57"/>
      <c r="BF64" s="57"/>
      <c r="BH64" s="57"/>
      <c r="BJ64" s="57"/>
      <c r="BL64" s="57"/>
      <c r="BN64" s="57"/>
      <c r="BP64" s="57"/>
      <c r="BR64" s="57"/>
      <c r="BT64" s="57"/>
      <c r="BV64" s="57"/>
      <c r="BX64" s="57"/>
      <c r="BZ64" s="57"/>
      <c r="CB64" s="57"/>
      <c r="CD64" s="57"/>
      <c r="CE64" s="57"/>
      <c r="CF64" s="57"/>
      <c r="CG64" s="57"/>
      <c r="CH64" s="57"/>
      <c r="CI64" s="57"/>
      <c r="CJ64" s="57"/>
      <c r="CK64" s="57"/>
      <c r="CL64" s="57"/>
      <c r="CM64" s="57"/>
      <c r="CN64" s="57"/>
      <c r="CO64" s="57"/>
    </row>
    <row r="65" spans="1:93" x14ac:dyDescent="0.25">
      <c r="A65" s="57"/>
      <c r="B65" s="57"/>
      <c r="C65" s="88"/>
      <c r="D65" s="57"/>
      <c r="E65" s="57"/>
      <c r="F65" s="57"/>
      <c r="G65" s="57"/>
      <c r="H65" s="57"/>
      <c r="I65" s="57"/>
      <c r="J65" s="57"/>
      <c r="K65" s="57"/>
      <c r="L65" s="57"/>
      <c r="M65" s="57"/>
      <c r="N65" s="57"/>
      <c r="P65" s="57"/>
      <c r="R65" s="57"/>
      <c r="T65" s="57"/>
      <c r="V65" s="57"/>
      <c r="X65" s="57"/>
      <c r="Z65" s="57"/>
      <c r="AB65" s="57"/>
      <c r="AD65" s="57"/>
      <c r="AF65" s="57"/>
      <c r="AH65" s="57"/>
      <c r="AJ65" s="57"/>
      <c r="AL65" s="57"/>
      <c r="AN65" s="57"/>
      <c r="AP65" s="57"/>
      <c r="AR65" s="57"/>
      <c r="AT65" s="57"/>
      <c r="AV65" s="57"/>
      <c r="AX65" s="57"/>
      <c r="AZ65" s="57"/>
      <c r="BB65" s="57"/>
      <c r="BD65" s="57"/>
      <c r="BF65" s="57"/>
      <c r="BH65" s="57"/>
      <c r="BJ65" s="57"/>
      <c r="BL65" s="57"/>
      <c r="BN65" s="57"/>
      <c r="BP65" s="57"/>
      <c r="BR65" s="57"/>
      <c r="BT65" s="57"/>
      <c r="BV65" s="57"/>
      <c r="BX65" s="57"/>
      <c r="BZ65" s="57"/>
      <c r="CB65" s="57"/>
      <c r="CD65" s="57"/>
      <c r="CE65" s="57"/>
      <c r="CF65" s="57"/>
      <c r="CG65" s="57"/>
      <c r="CH65" s="57"/>
      <c r="CI65" s="57"/>
      <c r="CJ65" s="57"/>
      <c r="CK65" s="57"/>
      <c r="CL65" s="57"/>
      <c r="CM65" s="57"/>
      <c r="CN65" s="57"/>
      <c r="CO65" s="57"/>
    </row>
    <row r="66" spans="1:93" x14ac:dyDescent="0.25">
      <c r="A66" s="57"/>
      <c r="B66" s="57"/>
      <c r="C66" s="88"/>
      <c r="D66" s="57"/>
      <c r="E66" s="57"/>
      <c r="F66" s="57"/>
      <c r="G66" s="57"/>
      <c r="H66" s="57"/>
      <c r="I66" s="57"/>
      <c r="J66" s="57"/>
      <c r="K66" s="57"/>
      <c r="L66" s="57"/>
      <c r="M66" s="57"/>
      <c r="N66" s="57"/>
      <c r="P66" s="57"/>
      <c r="R66" s="57"/>
      <c r="T66" s="57"/>
      <c r="V66" s="57"/>
      <c r="X66" s="57"/>
      <c r="Z66" s="57"/>
      <c r="AB66" s="57"/>
      <c r="AD66" s="57"/>
      <c r="AF66" s="57"/>
      <c r="AH66" s="57"/>
      <c r="AJ66" s="57"/>
      <c r="AL66" s="57"/>
      <c r="AN66" s="57"/>
      <c r="AP66" s="57"/>
      <c r="AR66" s="57"/>
      <c r="AT66" s="57"/>
      <c r="AV66" s="57"/>
      <c r="AX66" s="57"/>
      <c r="AZ66" s="57"/>
      <c r="BB66" s="57"/>
      <c r="BD66" s="57"/>
      <c r="BF66" s="57"/>
      <c r="BH66" s="57"/>
      <c r="BJ66" s="57"/>
      <c r="BL66" s="57"/>
      <c r="BN66" s="57"/>
      <c r="BP66" s="57"/>
      <c r="BR66" s="57"/>
      <c r="BT66" s="57"/>
      <c r="BV66" s="57"/>
      <c r="BX66" s="57"/>
      <c r="BZ66" s="57"/>
      <c r="CB66" s="57"/>
      <c r="CD66" s="57"/>
      <c r="CE66" s="57"/>
      <c r="CF66" s="57"/>
      <c r="CG66" s="57"/>
      <c r="CH66" s="57"/>
      <c r="CI66" s="57"/>
      <c r="CJ66" s="57"/>
      <c r="CK66" s="57"/>
      <c r="CL66" s="57"/>
      <c r="CM66" s="57"/>
      <c r="CN66" s="57"/>
      <c r="CO66" s="57"/>
    </row>
    <row r="67" spans="1:93" x14ac:dyDescent="0.25">
      <c r="A67" s="57"/>
      <c r="B67" s="57"/>
      <c r="C67" s="88"/>
      <c r="D67" s="57"/>
      <c r="E67" s="57"/>
      <c r="F67" s="57"/>
      <c r="G67" s="57"/>
      <c r="H67" s="57"/>
      <c r="I67" s="57"/>
      <c r="J67" s="57"/>
      <c r="K67" s="57"/>
      <c r="L67" s="57"/>
      <c r="M67" s="57"/>
      <c r="N67" s="57"/>
      <c r="P67" s="57"/>
      <c r="R67" s="57"/>
      <c r="T67" s="57"/>
      <c r="V67" s="57"/>
      <c r="X67" s="57"/>
      <c r="Z67" s="57"/>
      <c r="AB67" s="57"/>
      <c r="AD67" s="57"/>
      <c r="AF67" s="57"/>
      <c r="AH67" s="57"/>
      <c r="AJ67" s="57"/>
      <c r="AL67" s="57"/>
      <c r="AN67" s="57"/>
      <c r="AP67" s="57"/>
      <c r="AR67" s="57"/>
      <c r="AT67" s="57"/>
      <c r="AV67" s="57"/>
      <c r="AX67" s="57"/>
      <c r="AZ67" s="57"/>
      <c r="BB67" s="57"/>
      <c r="BD67" s="57"/>
      <c r="BF67" s="57"/>
      <c r="BH67" s="57"/>
      <c r="BJ67" s="57"/>
      <c r="BL67" s="57"/>
      <c r="BN67" s="57"/>
      <c r="BP67" s="57"/>
      <c r="BR67" s="57"/>
      <c r="BT67" s="57"/>
      <c r="BV67" s="57"/>
      <c r="BX67" s="57"/>
      <c r="BZ67" s="57"/>
      <c r="CB67" s="57"/>
      <c r="CD67" s="57"/>
      <c r="CE67" s="57"/>
      <c r="CF67" s="57"/>
      <c r="CG67" s="57"/>
      <c r="CH67" s="57"/>
      <c r="CI67" s="57"/>
      <c r="CJ67" s="57"/>
      <c r="CK67" s="57"/>
      <c r="CL67" s="57"/>
      <c r="CM67" s="57"/>
      <c r="CN67" s="57"/>
      <c r="CO67" s="57"/>
    </row>
    <row r="68" spans="1:93" x14ac:dyDescent="0.25">
      <c r="A68" s="57"/>
      <c r="B68" s="57"/>
      <c r="C68" s="88"/>
      <c r="D68" s="57"/>
      <c r="E68" s="57"/>
      <c r="F68" s="57"/>
      <c r="G68" s="57"/>
      <c r="H68" s="57"/>
      <c r="I68" s="57"/>
      <c r="J68" s="57"/>
      <c r="K68" s="57"/>
      <c r="L68" s="57"/>
      <c r="M68" s="57"/>
      <c r="N68" s="57"/>
      <c r="P68" s="57"/>
      <c r="R68" s="57"/>
      <c r="T68" s="57"/>
      <c r="V68" s="57"/>
      <c r="X68" s="57"/>
      <c r="Z68" s="57"/>
      <c r="AB68" s="57"/>
      <c r="AD68" s="57"/>
      <c r="AF68" s="57"/>
      <c r="AH68" s="57"/>
      <c r="AJ68" s="57"/>
      <c r="AL68" s="57"/>
      <c r="AN68" s="57"/>
      <c r="AP68" s="57"/>
      <c r="AR68" s="57"/>
      <c r="AT68" s="57"/>
      <c r="AV68" s="57"/>
      <c r="AX68" s="57"/>
      <c r="AZ68" s="57"/>
      <c r="BB68" s="57"/>
      <c r="BD68" s="57"/>
      <c r="BF68" s="57"/>
      <c r="BH68" s="57"/>
      <c r="BJ68" s="57"/>
      <c r="BL68" s="57"/>
      <c r="BN68" s="57"/>
      <c r="BP68" s="57"/>
      <c r="BR68" s="57"/>
      <c r="BT68" s="57"/>
      <c r="BV68" s="57"/>
      <c r="BX68" s="57"/>
      <c r="BZ68" s="57"/>
      <c r="CB68" s="57"/>
      <c r="CD68" s="57"/>
      <c r="CE68" s="57"/>
      <c r="CF68" s="57"/>
      <c r="CG68" s="57"/>
      <c r="CH68" s="57"/>
      <c r="CI68" s="57"/>
      <c r="CJ68" s="57"/>
      <c r="CK68" s="57"/>
      <c r="CL68" s="57"/>
      <c r="CM68" s="57"/>
      <c r="CN68" s="57"/>
      <c r="CO68" s="57"/>
    </row>
    <row r="69" spans="1:93" x14ac:dyDescent="0.25">
      <c r="A69" s="57"/>
      <c r="B69" s="57"/>
      <c r="C69" s="88"/>
      <c r="D69" s="57"/>
      <c r="E69" s="57"/>
      <c r="F69" s="57"/>
      <c r="G69" s="57"/>
      <c r="H69" s="57"/>
      <c r="I69" s="57"/>
      <c r="J69" s="57"/>
      <c r="K69" s="57"/>
      <c r="L69" s="57"/>
      <c r="M69" s="57"/>
      <c r="N69" s="57"/>
      <c r="P69" s="57"/>
      <c r="R69" s="57"/>
      <c r="T69" s="57"/>
      <c r="V69" s="57"/>
      <c r="X69" s="57"/>
      <c r="Z69" s="57"/>
      <c r="AB69" s="57"/>
      <c r="AD69" s="57"/>
      <c r="AF69" s="57"/>
      <c r="AH69" s="57"/>
      <c r="AJ69" s="57"/>
      <c r="AL69" s="57"/>
      <c r="AN69" s="57"/>
      <c r="AP69" s="57"/>
      <c r="AR69" s="57"/>
      <c r="AT69" s="57"/>
      <c r="AV69" s="57"/>
      <c r="AX69" s="57"/>
      <c r="AZ69" s="57"/>
      <c r="BB69" s="57"/>
      <c r="BD69" s="57"/>
      <c r="BF69" s="57"/>
      <c r="BH69" s="57"/>
      <c r="BJ69" s="57"/>
      <c r="BL69" s="57"/>
      <c r="BN69" s="57"/>
      <c r="BP69" s="57"/>
      <c r="BR69" s="57"/>
      <c r="BT69" s="57"/>
      <c r="BV69" s="57"/>
      <c r="BX69" s="57"/>
      <c r="BZ69" s="57"/>
      <c r="CB69" s="57"/>
      <c r="CD69" s="57"/>
      <c r="CE69" s="57"/>
      <c r="CF69" s="57"/>
      <c r="CG69" s="57"/>
      <c r="CH69" s="57"/>
      <c r="CI69" s="57"/>
      <c r="CJ69" s="57"/>
      <c r="CK69" s="57"/>
      <c r="CL69" s="57"/>
      <c r="CM69" s="57"/>
      <c r="CN69" s="57"/>
      <c r="CO69" s="57"/>
    </row>
    <row r="70" spans="1:93" x14ac:dyDescent="0.25">
      <c r="A70" s="57"/>
      <c r="B70" s="57"/>
      <c r="C70" s="88"/>
      <c r="D70" s="57"/>
      <c r="E70" s="57"/>
      <c r="F70" s="57"/>
      <c r="G70" s="57"/>
      <c r="H70" s="57"/>
      <c r="I70" s="57"/>
      <c r="J70" s="57"/>
      <c r="K70" s="57"/>
      <c r="L70" s="57"/>
      <c r="M70" s="57"/>
      <c r="N70" s="57"/>
      <c r="P70" s="57"/>
      <c r="R70" s="57"/>
      <c r="T70" s="57"/>
      <c r="V70" s="57"/>
      <c r="X70" s="57"/>
      <c r="Z70" s="57"/>
      <c r="AB70" s="57"/>
      <c r="AD70" s="57"/>
      <c r="AF70" s="57"/>
      <c r="AH70" s="57"/>
      <c r="AJ70" s="57"/>
      <c r="AL70" s="57"/>
      <c r="AN70" s="57"/>
      <c r="AP70" s="57"/>
      <c r="AR70" s="57"/>
      <c r="AT70" s="57"/>
      <c r="AV70" s="57"/>
      <c r="AX70" s="57"/>
      <c r="AZ70" s="57"/>
      <c r="BB70" s="57"/>
      <c r="BD70" s="57"/>
      <c r="BF70" s="57"/>
      <c r="BH70" s="57"/>
      <c r="BJ70" s="57"/>
      <c r="BL70" s="57"/>
      <c r="BN70" s="57"/>
      <c r="BP70" s="57"/>
      <c r="BR70" s="57"/>
      <c r="BT70" s="57"/>
      <c r="BV70" s="57"/>
      <c r="BX70" s="57"/>
      <c r="BZ70" s="57"/>
      <c r="CB70" s="57"/>
      <c r="CD70" s="57"/>
      <c r="CE70" s="57"/>
      <c r="CF70" s="57"/>
      <c r="CG70" s="57"/>
      <c r="CH70" s="57"/>
      <c r="CI70" s="57"/>
      <c r="CJ70" s="57"/>
      <c r="CK70" s="57"/>
      <c r="CL70" s="57"/>
      <c r="CM70" s="57"/>
      <c r="CN70" s="57"/>
      <c r="CO70" s="57"/>
    </row>
    <row r="71" spans="1:93" x14ac:dyDescent="0.25">
      <c r="A71" s="57"/>
      <c r="B71" s="57"/>
      <c r="C71" s="88"/>
      <c r="D71" s="57"/>
      <c r="E71" s="57"/>
      <c r="F71" s="57"/>
      <c r="G71" s="57"/>
      <c r="H71" s="57"/>
      <c r="I71" s="57"/>
      <c r="J71" s="57"/>
      <c r="K71" s="57"/>
      <c r="L71" s="57"/>
      <c r="M71" s="57"/>
      <c r="N71" s="57"/>
      <c r="P71" s="57"/>
      <c r="R71" s="57"/>
      <c r="T71" s="57"/>
      <c r="V71" s="57"/>
      <c r="X71" s="57"/>
      <c r="Z71" s="57"/>
      <c r="AB71" s="57"/>
      <c r="AD71" s="57"/>
      <c r="AF71" s="57"/>
      <c r="AH71" s="57"/>
      <c r="AJ71" s="57"/>
      <c r="AL71" s="57"/>
      <c r="AN71" s="57"/>
      <c r="AP71" s="57"/>
      <c r="AR71" s="57"/>
      <c r="AT71" s="57"/>
      <c r="AV71" s="57"/>
      <c r="AX71" s="57"/>
      <c r="AZ71" s="57"/>
      <c r="BB71" s="57"/>
      <c r="BD71" s="57"/>
      <c r="BF71" s="57"/>
      <c r="BH71" s="57"/>
      <c r="BJ71" s="57"/>
      <c r="BL71" s="57"/>
      <c r="BN71" s="57"/>
      <c r="BP71" s="57"/>
      <c r="BR71" s="57"/>
      <c r="BT71" s="57"/>
      <c r="BV71" s="57"/>
      <c r="BX71" s="57"/>
      <c r="BZ71" s="57"/>
      <c r="CB71" s="57"/>
      <c r="CD71" s="57"/>
      <c r="CE71" s="57"/>
      <c r="CF71" s="57"/>
      <c r="CG71" s="57"/>
      <c r="CH71" s="57"/>
      <c r="CI71" s="57"/>
      <c r="CJ71" s="57"/>
      <c r="CK71" s="57"/>
      <c r="CL71" s="57"/>
      <c r="CM71" s="57"/>
      <c r="CN71" s="57"/>
      <c r="CO71" s="57"/>
    </row>
    <row r="72" spans="1:93" x14ac:dyDescent="0.25">
      <c r="A72" s="57"/>
      <c r="B72" s="57"/>
      <c r="C72" s="88"/>
      <c r="D72" s="57"/>
      <c r="E72" s="57"/>
      <c r="F72" s="57"/>
      <c r="G72" s="57"/>
      <c r="H72" s="57"/>
      <c r="I72" s="57"/>
      <c r="J72" s="57"/>
      <c r="K72" s="57"/>
      <c r="L72" s="57"/>
      <c r="M72" s="57"/>
      <c r="N72" s="57"/>
      <c r="P72" s="57"/>
      <c r="R72" s="57"/>
      <c r="T72" s="57"/>
      <c r="V72" s="57"/>
      <c r="X72" s="57"/>
      <c r="Z72" s="57"/>
      <c r="AB72" s="57"/>
      <c r="AD72" s="57"/>
      <c r="AF72" s="57"/>
      <c r="AH72" s="57"/>
      <c r="AJ72" s="57"/>
      <c r="AL72" s="57"/>
      <c r="AN72" s="57"/>
      <c r="AP72" s="57"/>
      <c r="AR72" s="57"/>
      <c r="AT72" s="57"/>
      <c r="AV72" s="57"/>
      <c r="AX72" s="57"/>
      <c r="AZ72" s="57"/>
      <c r="BB72" s="57"/>
      <c r="BD72" s="57"/>
      <c r="BF72" s="57"/>
      <c r="BH72" s="57"/>
      <c r="BJ72" s="57"/>
      <c r="BL72" s="57"/>
      <c r="BN72" s="57"/>
      <c r="BP72" s="57"/>
      <c r="BR72" s="57"/>
      <c r="BT72" s="57"/>
      <c r="BV72" s="57"/>
      <c r="BX72" s="57"/>
      <c r="BZ72" s="57"/>
      <c r="CB72" s="57"/>
      <c r="CD72" s="57"/>
      <c r="CE72" s="57"/>
      <c r="CF72" s="57"/>
      <c r="CG72" s="57"/>
      <c r="CH72" s="57"/>
      <c r="CI72" s="57"/>
      <c r="CJ72" s="57"/>
      <c r="CK72" s="57"/>
      <c r="CL72" s="57"/>
      <c r="CM72" s="57"/>
      <c r="CN72" s="57"/>
      <c r="CO72" s="57"/>
    </row>
    <row r="73" spans="1:93" x14ac:dyDescent="0.25">
      <c r="A73" s="57"/>
      <c r="B73" s="57"/>
      <c r="C73" s="88"/>
      <c r="D73" s="57"/>
      <c r="E73" s="57"/>
      <c r="F73" s="57"/>
      <c r="G73" s="57"/>
      <c r="H73" s="57"/>
      <c r="I73" s="57"/>
      <c r="J73" s="57"/>
      <c r="K73" s="57"/>
      <c r="L73" s="57"/>
      <c r="M73" s="57"/>
      <c r="N73" s="57"/>
      <c r="P73" s="57"/>
      <c r="R73" s="57"/>
      <c r="T73" s="57"/>
      <c r="V73" s="57"/>
      <c r="X73" s="57"/>
      <c r="Z73" s="57"/>
      <c r="AB73" s="57"/>
      <c r="AD73" s="57"/>
      <c r="AF73" s="57"/>
      <c r="AH73" s="57"/>
      <c r="AJ73" s="57"/>
      <c r="AL73" s="57"/>
      <c r="AN73" s="57"/>
      <c r="AP73" s="57"/>
      <c r="AR73" s="57"/>
      <c r="AT73" s="57"/>
      <c r="AV73" s="57"/>
      <c r="AX73" s="57"/>
      <c r="AZ73" s="57"/>
      <c r="BB73" s="57"/>
      <c r="BD73" s="57"/>
      <c r="BF73" s="57"/>
      <c r="BH73" s="57"/>
      <c r="BJ73" s="57"/>
      <c r="BL73" s="57"/>
      <c r="BN73" s="57"/>
      <c r="BP73" s="57"/>
      <c r="BR73" s="57"/>
      <c r="BT73" s="57"/>
      <c r="BV73" s="57"/>
      <c r="BX73" s="57"/>
      <c r="BZ73" s="57"/>
      <c r="CB73" s="57"/>
      <c r="CD73" s="57"/>
      <c r="CE73" s="57"/>
      <c r="CF73" s="57"/>
      <c r="CG73" s="57"/>
      <c r="CH73" s="57"/>
      <c r="CI73" s="57"/>
      <c r="CJ73" s="57"/>
      <c r="CK73" s="57"/>
      <c r="CL73" s="57"/>
      <c r="CM73" s="57"/>
      <c r="CN73" s="57"/>
      <c r="CO73" s="57"/>
    </row>
    <row r="74" spans="1:93" x14ac:dyDescent="0.25">
      <c r="A74" s="57"/>
      <c r="B74" s="57"/>
      <c r="C74" s="88"/>
      <c r="D74" s="57"/>
      <c r="E74" s="57"/>
      <c r="F74" s="57"/>
      <c r="G74" s="57"/>
      <c r="H74" s="57"/>
      <c r="I74" s="57"/>
      <c r="J74" s="57"/>
      <c r="K74" s="57"/>
      <c r="L74" s="57"/>
      <c r="M74" s="57"/>
      <c r="N74" s="57"/>
      <c r="P74" s="57"/>
      <c r="R74" s="57"/>
      <c r="T74" s="57"/>
      <c r="V74" s="57"/>
      <c r="X74" s="57"/>
      <c r="Z74" s="57"/>
      <c r="AB74" s="57"/>
      <c r="AD74" s="57"/>
      <c r="AF74" s="57"/>
      <c r="AH74" s="57"/>
      <c r="AJ74" s="57"/>
      <c r="AL74" s="57"/>
      <c r="AN74" s="57"/>
      <c r="AP74" s="57"/>
      <c r="AR74" s="57"/>
      <c r="AT74" s="57"/>
      <c r="AV74" s="57"/>
      <c r="AX74" s="57"/>
      <c r="AZ74" s="57"/>
      <c r="BB74" s="57"/>
      <c r="BD74" s="57"/>
      <c r="BF74" s="57"/>
      <c r="BH74" s="57"/>
      <c r="BJ74" s="57"/>
      <c r="BL74" s="57"/>
      <c r="BN74" s="57"/>
      <c r="BP74" s="57"/>
      <c r="BR74" s="57"/>
      <c r="BT74" s="57"/>
      <c r="BV74" s="57"/>
      <c r="BX74" s="57"/>
      <c r="BZ74" s="57"/>
      <c r="CB74" s="57"/>
      <c r="CD74" s="57"/>
      <c r="CE74" s="57"/>
      <c r="CF74" s="57"/>
      <c r="CG74" s="57"/>
      <c r="CH74" s="57"/>
      <c r="CI74" s="57"/>
      <c r="CJ74" s="57"/>
      <c r="CK74" s="57"/>
      <c r="CL74" s="57"/>
      <c r="CM74" s="57"/>
      <c r="CN74" s="57"/>
      <c r="CO74" s="57"/>
    </row>
    <row r="75" spans="1:93" x14ac:dyDescent="0.25">
      <c r="A75" s="57"/>
      <c r="B75" s="57"/>
      <c r="C75" s="88"/>
      <c r="D75" s="57"/>
      <c r="E75" s="57"/>
      <c r="F75" s="57"/>
      <c r="G75" s="57"/>
      <c r="H75" s="57"/>
      <c r="I75" s="57"/>
      <c r="J75" s="57"/>
      <c r="K75" s="57"/>
      <c r="L75" s="57"/>
      <c r="M75" s="57"/>
      <c r="N75" s="57"/>
      <c r="P75" s="57"/>
      <c r="R75" s="57"/>
      <c r="T75" s="57"/>
      <c r="V75" s="57"/>
      <c r="X75" s="57"/>
      <c r="Z75" s="57"/>
      <c r="AB75" s="57"/>
      <c r="AD75" s="57"/>
      <c r="AF75" s="57"/>
      <c r="AH75" s="57"/>
      <c r="AJ75" s="57"/>
      <c r="AL75" s="57"/>
      <c r="AN75" s="57"/>
      <c r="AP75" s="57"/>
      <c r="AR75" s="57"/>
      <c r="AT75" s="57"/>
      <c r="AV75" s="57"/>
      <c r="AX75" s="57"/>
      <c r="AZ75" s="57"/>
      <c r="BB75" s="57"/>
      <c r="BD75" s="57"/>
      <c r="BF75" s="57"/>
      <c r="BH75" s="57"/>
      <c r="BJ75" s="57"/>
      <c r="BL75" s="57"/>
      <c r="BN75" s="57"/>
      <c r="BP75" s="57"/>
      <c r="BR75" s="57"/>
      <c r="BT75" s="57"/>
      <c r="BV75" s="57"/>
      <c r="BX75" s="57"/>
      <c r="BZ75" s="57"/>
      <c r="CB75" s="57"/>
      <c r="CD75" s="57"/>
      <c r="CE75" s="57"/>
      <c r="CF75" s="57"/>
      <c r="CG75" s="57"/>
      <c r="CH75" s="57"/>
      <c r="CI75" s="57"/>
      <c r="CJ75" s="57"/>
      <c r="CK75" s="57"/>
      <c r="CL75" s="57"/>
      <c r="CM75" s="57"/>
      <c r="CN75" s="57"/>
      <c r="CO75" s="57"/>
    </row>
    <row r="76" spans="1:93" x14ac:dyDescent="0.25">
      <c r="A76" s="57"/>
      <c r="B76" s="57"/>
      <c r="C76" s="88"/>
      <c r="D76" s="57"/>
      <c r="E76" s="57"/>
      <c r="F76" s="57"/>
      <c r="G76" s="57"/>
      <c r="H76" s="57"/>
      <c r="I76" s="57"/>
      <c r="J76" s="57"/>
      <c r="K76" s="57"/>
      <c r="L76" s="57"/>
      <c r="M76" s="57"/>
      <c r="N76" s="57"/>
      <c r="P76" s="57"/>
      <c r="R76" s="57"/>
      <c r="T76" s="57"/>
      <c r="V76" s="57"/>
      <c r="X76" s="57"/>
      <c r="Z76" s="57"/>
      <c r="AB76" s="57"/>
      <c r="AD76" s="57"/>
      <c r="AF76" s="57"/>
      <c r="AH76" s="57"/>
      <c r="AJ76" s="57"/>
      <c r="AL76" s="57"/>
      <c r="AN76" s="57"/>
      <c r="AP76" s="57"/>
      <c r="AR76" s="57"/>
      <c r="AT76" s="57"/>
      <c r="AV76" s="57"/>
      <c r="AX76" s="57"/>
      <c r="AZ76" s="57"/>
      <c r="BB76" s="57"/>
      <c r="BD76" s="57"/>
      <c r="BF76" s="57"/>
      <c r="BH76" s="57"/>
      <c r="BJ76" s="57"/>
      <c r="BL76" s="57"/>
      <c r="BN76" s="57"/>
      <c r="BP76" s="57"/>
      <c r="BR76" s="57"/>
      <c r="BT76" s="57"/>
      <c r="BV76" s="57"/>
      <c r="BX76" s="57"/>
      <c r="BZ76" s="57"/>
      <c r="CB76" s="57"/>
      <c r="CD76" s="57"/>
      <c r="CE76" s="57"/>
      <c r="CF76" s="57"/>
      <c r="CG76" s="57"/>
      <c r="CH76" s="57"/>
      <c r="CI76" s="57"/>
      <c r="CJ76" s="57"/>
      <c r="CK76" s="57"/>
      <c r="CL76" s="57"/>
      <c r="CM76" s="57"/>
      <c r="CN76" s="57"/>
      <c r="CO76" s="57"/>
    </row>
    <row r="77" spans="1:93" x14ac:dyDescent="0.25">
      <c r="A77" s="57"/>
      <c r="B77" s="57"/>
      <c r="C77" s="88"/>
      <c r="D77" s="57"/>
      <c r="E77" s="57"/>
      <c r="F77" s="57"/>
      <c r="G77" s="57"/>
      <c r="H77" s="57"/>
      <c r="I77" s="57"/>
      <c r="J77" s="57"/>
      <c r="K77" s="57"/>
      <c r="L77" s="57"/>
      <c r="M77" s="57"/>
      <c r="N77" s="57"/>
      <c r="P77" s="57"/>
      <c r="R77" s="57"/>
      <c r="T77" s="57"/>
      <c r="V77" s="57"/>
      <c r="X77" s="57"/>
      <c r="Z77" s="57"/>
      <c r="AB77" s="57"/>
      <c r="AD77" s="57"/>
      <c r="AF77" s="57"/>
      <c r="AH77" s="57"/>
      <c r="AJ77" s="57"/>
      <c r="AL77" s="57"/>
      <c r="AN77" s="57"/>
      <c r="AP77" s="57"/>
      <c r="AR77" s="57"/>
      <c r="AT77" s="57"/>
      <c r="AV77" s="57"/>
      <c r="AX77" s="57"/>
      <c r="AZ77" s="57"/>
      <c r="BB77" s="57"/>
      <c r="BD77" s="57"/>
      <c r="BF77" s="57"/>
      <c r="BH77" s="57"/>
      <c r="BJ77" s="57"/>
      <c r="BL77" s="57"/>
      <c r="BN77" s="57"/>
      <c r="BP77" s="57"/>
      <c r="BR77" s="57"/>
      <c r="BT77" s="57"/>
      <c r="BV77" s="57"/>
      <c r="BX77" s="57"/>
      <c r="BZ77" s="57"/>
      <c r="CB77" s="57"/>
      <c r="CD77" s="57"/>
      <c r="CE77" s="57"/>
      <c r="CF77" s="57"/>
      <c r="CG77" s="57"/>
      <c r="CH77" s="57"/>
      <c r="CI77" s="57"/>
      <c r="CJ77" s="57"/>
      <c r="CK77" s="57"/>
      <c r="CL77" s="57"/>
      <c r="CM77" s="57"/>
      <c r="CN77" s="57"/>
      <c r="CO77" s="57"/>
    </row>
    <row r="78" spans="1:93" x14ac:dyDescent="0.25">
      <c r="A78" s="57"/>
      <c r="B78" s="57"/>
      <c r="C78" s="88"/>
      <c r="D78" s="57"/>
      <c r="E78" s="57"/>
      <c r="F78" s="57"/>
      <c r="G78" s="57"/>
      <c r="H78" s="57"/>
      <c r="I78" s="57"/>
      <c r="J78" s="57"/>
      <c r="K78" s="57"/>
      <c r="L78" s="57"/>
      <c r="M78" s="57"/>
      <c r="N78" s="57"/>
      <c r="P78" s="57"/>
      <c r="R78" s="57"/>
      <c r="T78" s="57"/>
      <c r="V78" s="57"/>
      <c r="X78" s="57"/>
      <c r="Z78" s="57"/>
      <c r="AB78" s="57"/>
      <c r="AD78" s="57"/>
      <c r="AF78" s="57"/>
      <c r="AH78" s="57"/>
      <c r="AJ78" s="57"/>
      <c r="AL78" s="57"/>
      <c r="AN78" s="57"/>
      <c r="AP78" s="57"/>
      <c r="AR78" s="57"/>
      <c r="AT78" s="57"/>
      <c r="AV78" s="57"/>
      <c r="AX78" s="57"/>
      <c r="AZ78" s="57"/>
      <c r="BB78" s="57"/>
      <c r="BD78" s="57"/>
      <c r="BF78" s="57"/>
      <c r="BH78" s="57"/>
      <c r="BJ78" s="57"/>
      <c r="BL78" s="57"/>
      <c r="BN78" s="57"/>
      <c r="BP78" s="57"/>
      <c r="BR78" s="57"/>
      <c r="BT78" s="57"/>
      <c r="BV78" s="57"/>
      <c r="BX78" s="57"/>
      <c r="BZ78" s="57"/>
      <c r="CB78" s="57"/>
      <c r="CD78" s="57"/>
      <c r="CE78" s="57"/>
      <c r="CF78" s="57"/>
      <c r="CG78" s="57"/>
      <c r="CH78" s="57"/>
      <c r="CI78" s="57"/>
      <c r="CJ78" s="57"/>
      <c r="CK78" s="57"/>
      <c r="CL78" s="57"/>
      <c r="CM78" s="57"/>
      <c r="CN78" s="57"/>
      <c r="CO78" s="57"/>
    </row>
    <row r="79" spans="1:93" x14ac:dyDescent="0.25">
      <c r="A79" s="57"/>
      <c r="B79" s="57"/>
      <c r="C79" s="88"/>
      <c r="D79" s="57"/>
      <c r="E79" s="57"/>
      <c r="F79" s="57"/>
      <c r="G79" s="57"/>
      <c r="H79" s="57"/>
      <c r="I79" s="57"/>
      <c r="J79" s="57"/>
      <c r="K79" s="57"/>
      <c r="L79" s="57"/>
      <c r="M79" s="57"/>
      <c r="N79" s="57"/>
      <c r="P79" s="57"/>
      <c r="R79" s="57"/>
      <c r="T79" s="57"/>
      <c r="V79" s="57"/>
      <c r="X79" s="57"/>
      <c r="Z79" s="57"/>
      <c r="AB79" s="57"/>
      <c r="AD79" s="57"/>
      <c r="AF79" s="57"/>
      <c r="AH79" s="57"/>
      <c r="AJ79" s="57"/>
      <c r="AL79" s="57"/>
      <c r="AN79" s="57"/>
      <c r="AP79" s="57"/>
      <c r="AR79" s="57"/>
      <c r="AT79" s="57"/>
      <c r="AV79" s="57"/>
      <c r="AX79" s="57"/>
      <c r="AZ79" s="57"/>
      <c r="BB79" s="57"/>
      <c r="BD79" s="57"/>
      <c r="BF79" s="57"/>
      <c r="BH79" s="57"/>
      <c r="BJ79" s="57"/>
      <c r="BL79" s="57"/>
      <c r="BN79" s="57"/>
      <c r="BP79" s="57"/>
      <c r="BR79" s="57"/>
      <c r="BT79" s="57"/>
      <c r="BV79" s="57"/>
      <c r="BX79" s="57"/>
      <c r="BZ79" s="57"/>
      <c r="CB79" s="57"/>
      <c r="CD79" s="57"/>
      <c r="CE79" s="57"/>
      <c r="CF79" s="57"/>
      <c r="CG79" s="57"/>
      <c r="CH79" s="57"/>
      <c r="CI79" s="57"/>
      <c r="CJ79" s="57"/>
      <c r="CK79" s="57"/>
      <c r="CL79" s="57"/>
      <c r="CM79" s="57"/>
      <c r="CN79" s="57"/>
      <c r="CO79" s="57"/>
    </row>
    <row r="80" spans="1:93" x14ac:dyDescent="0.25">
      <c r="A80" s="57"/>
      <c r="B80" s="57"/>
      <c r="C80" s="88"/>
      <c r="D80" s="57"/>
      <c r="E80" s="57"/>
      <c r="F80" s="57"/>
      <c r="G80" s="57"/>
      <c r="H80" s="57"/>
      <c r="I80" s="57"/>
      <c r="J80" s="57"/>
      <c r="K80" s="57"/>
      <c r="L80" s="57"/>
      <c r="M80" s="57"/>
      <c r="N80" s="57"/>
      <c r="P80" s="57"/>
      <c r="R80" s="57"/>
      <c r="T80" s="57"/>
      <c r="V80" s="57"/>
      <c r="X80" s="57"/>
      <c r="Z80" s="57"/>
      <c r="AB80" s="57"/>
      <c r="AD80" s="57"/>
      <c r="AF80" s="57"/>
      <c r="AH80" s="57"/>
      <c r="AJ80" s="57"/>
      <c r="AL80" s="57"/>
      <c r="AN80" s="57"/>
      <c r="AP80" s="57"/>
      <c r="AR80" s="57"/>
      <c r="AT80" s="57"/>
      <c r="AV80" s="57"/>
      <c r="AX80" s="57"/>
      <c r="AZ80" s="57"/>
      <c r="BB80" s="57"/>
      <c r="BD80" s="57"/>
      <c r="BF80" s="57"/>
      <c r="BH80" s="57"/>
      <c r="BJ80" s="57"/>
      <c r="BL80" s="57"/>
      <c r="BN80" s="57"/>
      <c r="BP80" s="57"/>
      <c r="BR80" s="57"/>
      <c r="BT80" s="57"/>
      <c r="BV80" s="57"/>
      <c r="BX80" s="57"/>
      <c r="BZ80" s="57"/>
      <c r="CB80" s="57"/>
      <c r="CD80" s="57"/>
      <c r="CE80" s="57"/>
      <c r="CF80" s="57"/>
      <c r="CG80" s="57"/>
      <c r="CH80" s="57"/>
      <c r="CI80" s="57"/>
      <c r="CJ80" s="57"/>
      <c r="CK80" s="57"/>
      <c r="CL80" s="57"/>
      <c r="CM80" s="57"/>
      <c r="CN80" s="57"/>
      <c r="CO80" s="57"/>
    </row>
    <row r="81" spans="1:93" x14ac:dyDescent="0.25">
      <c r="A81" s="57"/>
      <c r="B81" s="57"/>
      <c r="C81" s="88"/>
      <c r="D81" s="57"/>
      <c r="E81" s="57"/>
      <c r="F81" s="57"/>
      <c r="G81" s="57"/>
      <c r="H81" s="57"/>
      <c r="I81" s="57"/>
      <c r="J81" s="57"/>
      <c r="K81" s="57"/>
      <c r="L81" s="57"/>
      <c r="M81" s="57"/>
      <c r="N81" s="57"/>
      <c r="P81" s="57"/>
      <c r="R81" s="57"/>
      <c r="T81" s="57"/>
      <c r="V81" s="57"/>
      <c r="X81" s="57"/>
      <c r="Z81" s="57"/>
      <c r="AB81" s="57"/>
      <c r="AD81" s="57"/>
      <c r="AF81" s="57"/>
      <c r="AH81" s="57"/>
      <c r="AJ81" s="57"/>
      <c r="AL81" s="57"/>
      <c r="AN81" s="57"/>
      <c r="AP81" s="57"/>
      <c r="AR81" s="57"/>
      <c r="AT81" s="57"/>
      <c r="AV81" s="57"/>
      <c r="AX81" s="57"/>
      <c r="AZ81" s="57"/>
      <c r="BB81" s="57"/>
      <c r="BD81" s="57"/>
      <c r="BF81" s="57"/>
      <c r="BH81" s="57"/>
      <c r="BJ81" s="57"/>
      <c r="BL81" s="57"/>
      <c r="BN81" s="57"/>
      <c r="BP81" s="57"/>
      <c r="BR81" s="57"/>
      <c r="BT81" s="57"/>
      <c r="BV81" s="57"/>
      <c r="BX81" s="57"/>
      <c r="BZ81" s="57"/>
      <c r="CB81" s="57"/>
      <c r="CD81" s="57"/>
      <c r="CE81" s="57"/>
      <c r="CF81" s="57"/>
      <c r="CG81" s="57"/>
      <c r="CH81" s="57"/>
      <c r="CI81" s="57"/>
      <c r="CJ81" s="57"/>
      <c r="CK81" s="57"/>
      <c r="CL81" s="57"/>
      <c r="CM81" s="57"/>
      <c r="CN81" s="57"/>
      <c r="CO81" s="57"/>
    </row>
    <row r="82" spans="1:93" x14ac:dyDescent="0.25">
      <c r="A82" s="57"/>
      <c r="B82" s="57"/>
      <c r="C82" s="88"/>
      <c r="D82" s="57"/>
      <c r="E82" s="57"/>
      <c r="F82" s="57"/>
      <c r="G82" s="57"/>
      <c r="H82" s="57"/>
      <c r="I82" s="57"/>
      <c r="J82" s="57"/>
      <c r="K82" s="57"/>
      <c r="L82" s="57"/>
      <c r="M82" s="57"/>
      <c r="N82" s="57"/>
      <c r="P82" s="57"/>
      <c r="R82" s="57"/>
      <c r="T82" s="57"/>
      <c r="V82" s="57"/>
      <c r="X82" s="57"/>
      <c r="Z82" s="57"/>
      <c r="AB82" s="57"/>
      <c r="AD82" s="57"/>
      <c r="AF82" s="57"/>
      <c r="AH82" s="57"/>
      <c r="AJ82" s="57"/>
      <c r="AL82" s="57"/>
      <c r="AN82" s="57"/>
      <c r="AP82" s="57"/>
      <c r="AR82" s="57"/>
      <c r="AT82" s="57"/>
      <c r="AV82" s="57"/>
      <c r="AX82" s="57"/>
      <c r="AZ82" s="57"/>
      <c r="BB82" s="57"/>
      <c r="BD82" s="57"/>
      <c r="BF82" s="57"/>
      <c r="BH82" s="57"/>
      <c r="BJ82" s="57"/>
      <c r="BL82" s="57"/>
      <c r="BN82" s="57"/>
      <c r="BP82" s="57"/>
      <c r="BR82" s="57"/>
      <c r="BT82" s="57"/>
      <c r="BV82" s="57"/>
      <c r="BX82" s="57"/>
      <c r="BZ82" s="57"/>
      <c r="CB82" s="57"/>
      <c r="CD82" s="57"/>
      <c r="CE82" s="57"/>
      <c r="CF82" s="57"/>
      <c r="CG82" s="57"/>
      <c r="CH82" s="57"/>
      <c r="CI82" s="57"/>
      <c r="CJ82" s="57"/>
      <c r="CK82" s="57"/>
      <c r="CL82" s="57"/>
      <c r="CM82" s="57"/>
      <c r="CN82" s="57"/>
      <c r="CO82" s="57"/>
    </row>
    <row r="83" spans="1:93" x14ac:dyDescent="0.25">
      <c r="A83" s="57"/>
      <c r="B83" s="57"/>
      <c r="C83" s="88"/>
      <c r="D83" s="57"/>
      <c r="E83" s="57"/>
      <c r="F83" s="57"/>
      <c r="G83" s="57"/>
      <c r="H83" s="57"/>
      <c r="I83" s="57"/>
      <c r="J83" s="57"/>
      <c r="K83" s="57"/>
      <c r="L83" s="57"/>
      <c r="M83" s="57"/>
      <c r="N83" s="57"/>
      <c r="P83" s="57"/>
      <c r="R83" s="57"/>
      <c r="T83" s="57"/>
      <c r="V83" s="57"/>
      <c r="X83" s="57"/>
      <c r="Z83" s="57"/>
      <c r="AB83" s="57"/>
      <c r="AD83" s="57"/>
      <c r="AF83" s="57"/>
      <c r="AH83" s="57"/>
      <c r="AJ83" s="57"/>
      <c r="AL83" s="57"/>
      <c r="AN83" s="57"/>
      <c r="AP83" s="57"/>
      <c r="AR83" s="57"/>
      <c r="AT83" s="57"/>
      <c r="AV83" s="57"/>
      <c r="AX83" s="57"/>
      <c r="AZ83" s="57"/>
      <c r="BB83" s="57"/>
      <c r="BD83" s="57"/>
      <c r="BF83" s="57"/>
      <c r="BH83" s="57"/>
      <c r="BJ83" s="57"/>
      <c r="BL83" s="57"/>
      <c r="BN83" s="57"/>
      <c r="BP83" s="57"/>
      <c r="BR83" s="57"/>
      <c r="BT83" s="57"/>
      <c r="BV83" s="57"/>
      <c r="BX83" s="57"/>
      <c r="BZ83" s="57"/>
      <c r="CB83" s="57"/>
      <c r="CD83" s="57"/>
      <c r="CE83" s="57"/>
      <c r="CF83" s="57"/>
      <c r="CG83" s="57"/>
      <c r="CH83" s="57"/>
      <c r="CI83" s="57"/>
      <c r="CJ83" s="57"/>
      <c r="CK83" s="57"/>
      <c r="CL83" s="57"/>
      <c r="CM83" s="57"/>
      <c r="CN83" s="57"/>
      <c r="CO83" s="57"/>
    </row>
    <row r="84" spans="1:93" x14ac:dyDescent="0.25">
      <c r="A84" s="57"/>
      <c r="B84" s="57"/>
      <c r="C84" s="88"/>
      <c r="D84" s="57"/>
      <c r="E84" s="57"/>
      <c r="F84" s="57"/>
      <c r="G84" s="57"/>
      <c r="H84" s="57"/>
      <c r="I84" s="57"/>
      <c r="J84" s="57"/>
      <c r="K84" s="57"/>
      <c r="L84" s="57"/>
      <c r="M84" s="57"/>
      <c r="N84" s="57"/>
      <c r="P84" s="57"/>
      <c r="R84" s="57"/>
      <c r="T84" s="57"/>
      <c r="V84" s="57"/>
      <c r="X84" s="57"/>
      <c r="Z84" s="57"/>
      <c r="AB84" s="57"/>
      <c r="AD84" s="57"/>
      <c r="AF84" s="57"/>
      <c r="AH84" s="57"/>
      <c r="AJ84" s="57"/>
      <c r="AL84" s="57"/>
      <c r="AN84" s="57"/>
      <c r="AP84" s="57"/>
      <c r="AR84" s="57"/>
      <c r="AT84" s="57"/>
      <c r="AV84" s="57"/>
      <c r="AX84" s="57"/>
      <c r="AZ84" s="57"/>
      <c r="BB84" s="57"/>
      <c r="BD84" s="57"/>
      <c r="BF84" s="57"/>
      <c r="BH84" s="57"/>
      <c r="BJ84" s="57"/>
      <c r="BL84" s="57"/>
      <c r="BN84" s="57"/>
      <c r="BP84" s="57"/>
      <c r="BR84" s="57"/>
      <c r="BT84" s="57"/>
      <c r="BV84" s="57"/>
      <c r="BX84" s="57"/>
      <c r="BZ84" s="57"/>
      <c r="CB84" s="57"/>
      <c r="CD84" s="57"/>
      <c r="CE84" s="57"/>
      <c r="CF84" s="57"/>
      <c r="CG84" s="57"/>
      <c r="CH84" s="57"/>
      <c r="CI84" s="57"/>
      <c r="CJ84" s="57"/>
      <c r="CK84" s="57"/>
      <c r="CL84" s="57"/>
      <c r="CM84" s="57"/>
      <c r="CN84" s="57"/>
      <c r="CO84" s="57"/>
    </row>
    <row r="85" spans="1:93" x14ac:dyDescent="0.25">
      <c r="A85" s="57"/>
      <c r="B85" s="57"/>
      <c r="C85" s="88"/>
      <c r="D85" s="57"/>
      <c r="E85" s="57"/>
      <c r="F85" s="57"/>
      <c r="G85" s="57"/>
      <c r="H85" s="57"/>
      <c r="I85" s="57"/>
      <c r="J85" s="57"/>
      <c r="K85" s="57"/>
      <c r="L85" s="57"/>
      <c r="M85" s="57"/>
      <c r="N85" s="57"/>
      <c r="P85" s="57"/>
      <c r="R85" s="57"/>
      <c r="T85" s="57"/>
      <c r="V85" s="57"/>
      <c r="X85" s="57"/>
      <c r="Z85" s="57"/>
      <c r="AB85" s="57"/>
      <c r="AD85" s="57"/>
      <c r="AF85" s="57"/>
      <c r="AH85" s="57"/>
      <c r="AJ85" s="57"/>
      <c r="AL85" s="57"/>
      <c r="AN85" s="57"/>
      <c r="AP85" s="57"/>
      <c r="AR85" s="57"/>
      <c r="AT85" s="57"/>
      <c r="AV85" s="57"/>
      <c r="AX85" s="57"/>
      <c r="AZ85" s="57"/>
      <c r="BB85" s="57"/>
      <c r="BD85" s="57"/>
      <c r="BF85" s="57"/>
      <c r="BH85" s="57"/>
      <c r="BJ85" s="57"/>
      <c r="BL85" s="57"/>
      <c r="BN85" s="57"/>
      <c r="BP85" s="57"/>
      <c r="BR85" s="57"/>
      <c r="BT85" s="57"/>
      <c r="BV85" s="57"/>
      <c r="BX85" s="57"/>
      <c r="BZ85" s="57"/>
      <c r="CB85" s="57"/>
      <c r="CD85" s="57"/>
      <c r="CE85" s="57"/>
      <c r="CF85" s="57"/>
      <c r="CG85" s="57"/>
      <c r="CH85" s="57"/>
      <c r="CI85" s="57"/>
      <c r="CJ85" s="57"/>
      <c r="CK85" s="57"/>
      <c r="CL85" s="57"/>
      <c r="CM85" s="57"/>
      <c r="CN85" s="57"/>
      <c r="CO85" s="57"/>
    </row>
    <row r="86" spans="1:93" x14ac:dyDescent="0.25">
      <c r="A86" s="57"/>
      <c r="B86" s="57"/>
      <c r="C86" s="88"/>
      <c r="D86" s="57"/>
      <c r="E86" s="57"/>
      <c r="F86" s="57"/>
      <c r="G86" s="57"/>
      <c r="H86" s="57"/>
      <c r="I86" s="57"/>
      <c r="J86" s="57"/>
      <c r="K86" s="57"/>
      <c r="L86" s="57"/>
      <c r="M86" s="57"/>
      <c r="N86" s="57"/>
      <c r="P86" s="57"/>
      <c r="R86" s="57"/>
      <c r="T86" s="57"/>
      <c r="V86" s="57"/>
      <c r="X86" s="57"/>
      <c r="Z86" s="57"/>
      <c r="AB86" s="57"/>
      <c r="AD86" s="57"/>
      <c r="AF86" s="57"/>
      <c r="AH86" s="57"/>
      <c r="AJ86" s="57"/>
      <c r="AL86" s="57"/>
      <c r="AN86" s="57"/>
      <c r="AP86" s="57"/>
      <c r="AR86" s="57"/>
      <c r="AT86" s="57"/>
      <c r="AV86" s="57"/>
      <c r="AX86" s="57"/>
      <c r="AZ86" s="57"/>
      <c r="BB86" s="57"/>
      <c r="BD86" s="57"/>
      <c r="BF86" s="57"/>
      <c r="BH86" s="57"/>
      <c r="BJ86" s="57"/>
      <c r="BL86" s="57"/>
      <c r="BN86" s="57"/>
      <c r="BP86" s="57"/>
      <c r="BR86" s="57"/>
      <c r="BT86" s="57"/>
      <c r="BV86" s="57"/>
      <c r="BX86" s="57"/>
      <c r="BZ86" s="57"/>
      <c r="CB86" s="57"/>
      <c r="CD86" s="57"/>
      <c r="CE86" s="57"/>
      <c r="CF86" s="57"/>
      <c r="CG86" s="57"/>
      <c r="CH86" s="57"/>
      <c r="CI86" s="57"/>
      <c r="CJ86" s="57"/>
      <c r="CK86" s="57"/>
      <c r="CL86" s="57"/>
      <c r="CM86" s="57"/>
      <c r="CN86" s="57"/>
      <c r="CO86" s="57"/>
    </row>
    <row r="87" spans="1:93" x14ac:dyDescent="0.25">
      <c r="A87" s="57"/>
      <c r="B87" s="57"/>
      <c r="C87" s="88"/>
      <c r="D87" s="57"/>
      <c r="E87" s="57"/>
      <c r="F87" s="57"/>
      <c r="G87" s="57"/>
      <c r="H87" s="57"/>
      <c r="I87" s="57"/>
      <c r="J87" s="57"/>
      <c r="K87" s="57"/>
      <c r="L87" s="57"/>
      <c r="M87" s="57"/>
      <c r="N87" s="57"/>
      <c r="P87" s="57"/>
      <c r="R87" s="57"/>
      <c r="T87" s="57"/>
      <c r="V87" s="57"/>
      <c r="X87" s="57"/>
      <c r="Z87" s="57"/>
      <c r="AB87" s="57"/>
      <c r="AD87" s="57"/>
      <c r="AF87" s="57"/>
      <c r="AH87" s="57"/>
      <c r="AJ87" s="57"/>
      <c r="AL87" s="57"/>
      <c r="AN87" s="57"/>
      <c r="AP87" s="57"/>
      <c r="AR87" s="57"/>
      <c r="AT87" s="57"/>
      <c r="AV87" s="57"/>
      <c r="AX87" s="57"/>
      <c r="AZ87" s="57"/>
      <c r="BB87" s="57"/>
      <c r="BD87" s="57"/>
      <c r="BF87" s="57"/>
      <c r="BH87" s="57"/>
      <c r="BJ87" s="57"/>
      <c r="BL87" s="57"/>
      <c r="BN87" s="57"/>
      <c r="BP87" s="57"/>
      <c r="BR87" s="57"/>
      <c r="BT87" s="57"/>
      <c r="BV87" s="57"/>
      <c r="BX87" s="57"/>
      <c r="BZ87" s="57"/>
      <c r="CB87" s="57"/>
      <c r="CD87" s="57"/>
      <c r="CE87" s="57"/>
      <c r="CF87" s="57"/>
      <c r="CG87" s="57"/>
      <c r="CH87" s="57"/>
      <c r="CI87" s="57"/>
      <c r="CJ87" s="57"/>
      <c r="CK87" s="57"/>
      <c r="CL87" s="57"/>
      <c r="CM87" s="57"/>
      <c r="CN87" s="57"/>
      <c r="CO87" s="57"/>
    </row>
    <row r="88" spans="1:93" x14ac:dyDescent="0.25">
      <c r="A88" s="57"/>
      <c r="B88" s="57"/>
      <c r="C88" s="88"/>
      <c r="D88" s="57"/>
      <c r="E88" s="57"/>
      <c r="F88" s="57"/>
      <c r="G88" s="57"/>
      <c r="H88" s="57"/>
      <c r="I88" s="57"/>
      <c r="J88" s="57"/>
      <c r="K88" s="57"/>
      <c r="L88" s="57"/>
      <c r="M88" s="57"/>
      <c r="N88" s="57"/>
      <c r="P88" s="57"/>
      <c r="R88" s="57"/>
      <c r="T88" s="57"/>
      <c r="V88" s="57"/>
      <c r="X88" s="57"/>
      <c r="Z88" s="57"/>
      <c r="AB88" s="57"/>
      <c r="AD88" s="57"/>
      <c r="AF88" s="57"/>
      <c r="AH88" s="57"/>
      <c r="AJ88" s="57"/>
      <c r="AL88" s="57"/>
      <c r="AN88" s="57"/>
      <c r="AP88" s="57"/>
      <c r="AR88" s="57"/>
      <c r="AT88" s="57"/>
      <c r="AV88" s="57"/>
      <c r="AX88" s="57"/>
      <c r="AZ88" s="57"/>
      <c r="BB88" s="57"/>
      <c r="BD88" s="57"/>
      <c r="BF88" s="57"/>
      <c r="BH88" s="57"/>
      <c r="BJ88" s="57"/>
      <c r="BL88" s="57"/>
      <c r="BN88" s="57"/>
      <c r="BP88" s="57"/>
      <c r="BR88" s="57"/>
      <c r="BT88" s="57"/>
      <c r="BV88" s="57"/>
      <c r="BX88" s="57"/>
      <c r="BZ88" s="57"/>
      <c r="CB88" s="57"/>
      <c r="CD88" s="57"/>
      <c r="CE88" s="57"/>
      <c r="CF88" s="57"/>
      <c r="CG88" s="57"/>
      <c r="CH88" s="57"/>
      <c r="CI88" s="57"/>
      <c r="CJ88" s="57"/>
      <c r="CK88" s="57"/>
      <c r="CL88" s="57"/>
      <c r="CM88" s="57"/>
      <c r="CN88" s="57"/>
      <c r="CO88" s="57"/>
    </row>
    <row r="89" spans="1:93" x14ac:dyDescent="0.25">
      <c r="A89" s="57"/>
      <c r="B89" s="57"/>
      <c r="C89" s="88"/>
      <c r="D89" s="57"/>
      <c r="E89" s="57"/>
      <c r="F89" s="57"/>
      <c r="G89" s="57"/>
      <c r="H89" s="57"/>
      <c r="I89" s="57"/>
      <c r="J89" s="57"/>
      <c r="K89" s="57"/>
      <c r="L89" s="57"/>
      <c r="M89" s="57"/>
      <c r="N89" s="57"/>
      <c r="P89" s="57"/>
      <c r="R89" s="57"/>
      <c r="T89" s="57"/>
      <c r="V89" s="57"/>
      <c r="X89" s="57"/>
      <c r="Z89" s="57"/>
      <c r="AB89" s="57"/>
      <c r="AD89" s="57"/>
      <c r="AF89" s="57"/>
      <c r="AH89" s="57"/>
      <c r="AJ89" s="57"/>
      <c r="AL89" s="57"/>
      <c r="AN89" s="57"/>
      <c r="AP89" s="57"/>
      <c r="AR89" s="57"/>
      <c r="AT89" s="57"/>
      <c r="AV89" s="57"/>
      <c r="AX89" s="57"/>
      <c r="AZ89" s="57"/>
      <c r="BB89" s="57"/>
      <c r="BD89" s="57"/>
      <c r="BF89" s="57"/>
      <c r="BH89" s="57"/>
      <c r="BJ89" s="57"/>
      <c r="BL89" s="57"/>
      <c r="BN89" s="57"/>
      <c r="BP89" s="57"/>
      <c r="BR89" s="57"/>
      <c r="BT89" s="57"/>
      <c r="BV89" s="57"/>
      <c r="BX89" s="57"/>
      <c r="BZ89" s="57"/>
      <c r="CB89" s="57"/>
      <c r="CD89" s="57"/>
      <c r="CE89" s="57"/>
      <c r="CF89" s="57"/>
      <c r="CG89" s="57"/>
      <c r="CH89" s="57"/>
      <c r="CI89" s="57"/>
      <c r="CJ89" s="57"/>
      <c r="CK89" s="57"/>
      <c r="CL89" s="57"/>
      <c r="CM89" s="57"/>
      <c r="CN89" s="57"/>
      <c r="CO89" s="57"/>
    </row>
    <row r="90" spans="1:93" x14ac:dyDescent="0.25">
      <c r="A90" s="57"/>
      <c r="B90" s="57"/>
      <c r="C90" s="88"/>
      <c r="D90" s="57"/>
      <c r="E90" s="57"/>
      <c r="F90" s="57"/>
      <c r="G90" s="57"/>
      <c r="H90" s="57"/>
      <c r="I90" s="57"/>
      <c r="J90" s="57"/>
      <c r="K90" s="57"/>
      <c r="L90" s="57"/>
      <c r="M90" s="57"/>
      <c r="N90" s="57"/>
      <c r="P90" s="57"/>
      <c r="R90" s="57"/>
      <c r="T90" s="57"/>
      <c r="V90" s="57"/>
      <c r="X90" s="57"/>
      <c r="Z90" s="57"/>
      <c r="AB90" s="57"/>
      <c r="AD90" s="57"/>
      <c r="AF90" s="57"/>
      <c r="AH90" s="57"/>
      <c r="AJ90" s="57"/>
      <c r="AL90" s="57"/>
      <c r="AN90" s="57"/>
      <c r="AP90" s="57"/>
      <c r="AR90" s="57"/>
      <c r="AT90" s="57"/>
      <c r="AV90" s="57"/>
      <c r="AX90" s="57"/>
      <c r="AZ90" s="57"/>
      <c r="BB90" s="57"/>
      <c r="BD90" s="57"/>
      <c r="BF90" s="57"/>
      <c r="BH90" s="57"/>
      <c r="BJ90" s="57"/>
      <c r="BL90" s="57"/>
      <c r="BN90" s="57"/>
      <c r="BP90" s="57"/>
      <c r="BR90" s="57"/>
      <c r="BT90" s="57"/>
      <c r="BV90" s="57"/>
      <c r="BX90" s="57"/>
      <c r="BZ90" s="57"/>
      <c r="CB90" s="57"/>
      <c r="CD90" s="57"/>
      <c r="CE90" s="57"/>
      <c r="CF90" s="57"/>
      <c r="CG90" s="57"/>
      <c r="CH90" s="57"/>
      <c r="CI90" s="57"/>
      <c r="CJ90" s="57"/>
      <c r="CK90" s="57"/>
      <c r="CL90" s="57"/>
      <c r="CM90" s="57"/>
      <c r="CN90" s="57"/>
      <c r="CO90" s="57"/>
    </row>
    <row r="91" spans="1:93" x14ac:dyDescent="0.25">
      <c r="A91" s="57"/>
      <c r="B91" s="57"/>
      <c r="C91" s="88"/>
      <c r="D91" s="57"/>
      <c r="E91" s="57"/>
      <c r="F91" s="57"/>
      <c r="G91" s="57"/>
      <c r="H91" s="57"/>
      <c r="I91" s="57"/>
      <c r="J91" s="57"/>
      <c r="K91" s="57"/>
      <c r="L91" s="57"/>
      <c r="M91" s="57"/>
      <c r="N91" s="57"/>
      <c r="P91" s="57"/>
      <c r="R91" s="57"/>
      <c r="T91" s="57"/>
      <c r="V91" s="57"/>
      <c r="X91" s="57"/>
      <c r="Z91" s="57"/>
      <c r="AB91" s="57"/>
      <c r="AD91" s="57"/>
      <c r="AF91" s="57"/>
      <c r="AH91" s="57"/>
      <c r="AJ91" s="57"/>
      <c r="AL91" s="57"/>
      <c r="AN91" s="57"/>
      <c r="AP91" s="57"/>
      <c r="AR91" s="57"/>
      <c r="AT91" s="57"/>
      <c r="AV91" s="57"/>
      <c r="AX91" s="57"/>
      <c r="AZ91" s="57"/>
      <c r="BB91" s="57"/>
      <c r="BD91" s="57"/>
      <c r="BF91" s="57"/>
      <c r="BH91" s="57"/>
      <c r="BJ91" s="57"/>
      <c r="BL91" s="57"/>
      <c r="BN91" s="57"/>
      <c r="BP91" s="57"/>
      <c r="BR91" s="57"/>
      <c r="BT91" s="57"/>
      <c r="BV91" s="57"/>
      <c r="BX91" s="57"/>
      <c r="BZ91" s="57"/>
      <c r="CB91" s="57"/>
      <c r="CD91" s="57"/>
      <c r="CE91" s="57"/>
      <c r="CF91" s="57"/>
      <c r="CG91" s="57"/>
      <c r="CH91" s="57"/>
      <c r="CI91" s="57"/>
      <c r="CJ91" s="57"/>
      <c r="CK91" s="57"/>
      <c r="CL91" s="57"/>
      <c r="CM91" s="57"/>
      <c r="CN91" s="57"/>
      <c r="CO91" s="57"/>
    </row>
    <row r="92" spans="1:93" x14ac:dyDescent="0.25">
      <c r="A92" s="57"/>
      <c r="B92" s="57"/>
      <c r="C92" s="88"/>
      <c r="D92" s="57"/>
      <c r="E92" s="57"/>
      <c r="F92" s="57"/>
      <c r="G92" s="57"/>
      <c r="H92" s="57"/>
      <c r="I92" s="57"/>
      <c r="J92" s="57"/>
      <c r="K92" s="57"/>
      <c r="L92" s="57"/>
      <c r="M92" s="57"/>
      <c r="N92" s="57"/>
      <c r="P92" s="57"/>
      <c r="R92" s="57"/>
      <c r="T92" s="57"/>
      <c r="V92" s="57"/>
      <c r="X92" s="57"/>
      <c r="Z92" s="57"/>
      <c r="AB92" s="57"/>
      <c r="AD92" s="57"/>
      <c r="AF92" s="57"/>
      <c r="AH92" s="57"/>
      <c r="AJ92" s="57"/>
      <c r="AL92" s="57"/>
      <c r="AN92" s="57"/>
      <c r="AP92" s="57"/>
      <c r="AR92" s="57"/>
      <c r="AT92" s="57"/>
      <c r="AV92" s="57"/>
      <c r="AX92" s="57"/>
      <c r="AZ92" s="57"/>
      <c r="BB92" s="57"/>
      <c r="BD92" s="57"/>
      <c r="BF92" s="57"/>
      <c r="BH92" s="57"/>
      <c r="BJ92" s="57"/>
      <c r="BL92" s="57"/>
      <c r="BN92" s="57"/>
      <c r="BP92" s="57"/>
      <c r="BR92" s="57"/>
      <c r="BT92" s="57"/>
      <c r="BV92" s="57"/>
      <c r="BX92" s="57"/>
      <c r="BZ92" s="57"/>
      <c r="CB92" s="57"/>
      <c r="CD92" s="57"/>
      <c r="CE92" s="57"/>
      <c r="CF92" s="57"/>
      <c r="CG92" s="57"/>
      <c r="CH92" s="57"/>
      <c r="CI92" s="57"/>
      <c r="CJ92" s="57"/>
      <c r="CK92" s="57"/>
      <c r="CL92" s="57"/>
      <c r="CM92" s="57"/>
      <c r="CN92" s="57"/>
      <c r="CO92" s="57"/>
    </row>
    <row r="93" spans="1:93" x14ac:dyDescent="0.25">
      <c r="A93" s="57"/>
      <c r="B93" s="57"/>
      <c r="C93" s="88"/>
      <c r="D93" s="57"/>
      <c r="E93" s="57"/>
      <c r="F93" s="57"/>
      <c r="G93" s="57"/>
      <c r="H93" s="57"/>
      <c r="I93" s="57"/>
      <c r="J93" s="57"/>
      <c r="K93" s="57"/>
      <c r="L93" s="57"/>
      <c r="M93" s="57"/>
      <c r="N93" s="57"/>
      <c r="P93" s="57"/>
      <c r="R93" s="57"/>
      <c r="T93" s="57"/>
      <c r="V93" s="57"/>
      <c r="X93" s="57"/>
      <c r="Z93" s="57"/>
      <c r="AB93" s="57"/>
      <c r="AD93" s="57"/>
      <c r="AF93" s="57"/>
      <c r="AH93" s="57"/>
      <c r="AJ93" s="57"/>
      <c r="AL93" s="57"/>
      <c r="AN93" s="57"/>
      <c r="AP93" s="57"/>
      <c r="AR93" s="57"/>
      <c r="AT93" s="57"/>
      <c r="AV93" s="57"/>
      <c r="AX93" s="57"/>
      <c r="AZ93" s="57"/>
      <c r="BB93" s="57"/>
      <c r="BD93" s="57"/>
      <c r="BF93" s="57"/>
      <c r="BH93" s="57"/>
      <c r="BJ93" s="57"/>
      <c r="BL93" s="57"/>
      <c r="BN93" s="57"/>
      <c r="BP93" s="57"/>
      <c r="BR93" s="57"/>
      <c r="BT93" s="57"/>
      <c r="BV93" s="57"/>
      <c r="BX93" s="57"/>
      <c r="BZ93" s="57"/>
      <c r="CB93" s="57"/>
      <c r="CD93" s="57"/>
      <c r="CE93" s="57"/>
      <c r="CF93" s="57"/>
      <c r="CG93" s="57"/>
      <c r="CH93" s="57"/>
      <c r="CI93" s="57"/>
      <c r="CJ93" s="57"/>
      <c r="CK93" s="57"/>
      <c r="CL93" s="57"/>
      <c r="CM93" s="57"/>
      <c r="CN93" s="57"/>
      <c r="CO93" s="57"/>
    </row>
    <row r="94" spans="1:93" x14ac:dyDescent="0.25">
      <c r="A94" s="57"/>
      <c r="B94" s="57"/>
      <c r="C94" s="88"/>
      <c r="D94" s="57"/>
      <c r="E94" s="57"/>
      <c r="F94" s="57"/>
      <c r="G94" s="57"/>
      <c r="H94" s="57"/>
      <c r="I94" s="57"/>
      <c r="J94" s="57"/>
      <c r="K94" s="57"/>
      <c r="L94" s="57"/>
      <c r="M94" s="57"/>
      <c r="N94" s="57"/>
      <c r="P94" s="57"/>
      <c r="R94" s="57"/>
      <c r="T94" s="57"/>
      <c r="V94" s="57"/>
      <c r="X94" s="57"/>
      <c r="Z94" s="57"/>
      <c r="AB94" s="57"/>
      <c r="AD94" s="57"/>
      <c r="AF94" s="57"/>
      <c r="AH94" s="57"/>
      <c r="AJ94" s="57"/>
      <c r="AL94" s="57"/>
      <c r="AN94" s="57"/>
      <c r="AP94" s="57"/>
      <c r="AR94" s="57"/>
      <c r="AT94" s="57"/>
      <c r="AV94" s="57"/>
      <c r="AX94" s="57"/>
      <c r="AZ94" s="57"/>
      <c r="BB94" s="57"/>
      <c r="BD94" s="57"/>
      <c r="BF94" s="57"/>
      <c r="BH94" s="57"/>
      <c r="BJ94" s="57"/>
      <c r="BL94" s="57"/>
      <c r="BN94" s="57"/>
      <c r="BP94" s="57"/>
      <c r="BR94" s="57"/>
      <c r="BT94" s="57"/>
      <c r="BV94" s="57"/>
      <c r="BX94" s="57"/>
      <c r="BZ94" s="57"/>
      <c r="CB94" s="57"/>
      <c r="CD94" s="57"/>
      <c r="CE94" s="57"/>
      <c r="CF94" s="57"/>
      <c r="CG94" s="57"/>
      <c r="CH94" s="57"/>
      <c r="CI94" s="57"/>
      <c r="CJ94" s="57"/>
      <c r="CK94" s="57"/>
      <c r="CL94" s="57"/>
      <c r="CM94" s="57"/>
      <c r="CN94" s="57"/>
      <c r="CO94" s="57"/>
    </row>
    <row r="95" spans="1:93" x14ac:dyDescent="0.25">
      <c r="A95" s="57"/>
      <c r="B95" s="57"/>
      <c r="C95" s="88"/>
      <c r="D95" s="57"/>
      <c r="E95" s="57"/>
      <c r="F95" s="57"/>
      <c r="G95" s="57"/>
      <c r="H95" s="57"/>
      <c r="I95" s="57"/>
      <c r="J95" s="57"/>
      <c r="K95" s="57"/>
      <c r="L95" s="57"/>
      <c r="M95" s="57"/>
      <c r="N95" s="57"/>
      <c r="P95" s="57"/>
      <c r="R95" s="57"/>
      <c r="T95" s="57"/>
      <c r="V95" s="57"/>
      <c r="X95" s="57"/>
      <c r="Z95" s="57"/>
      <c r="AB95" s="57"/>
      <c r="AD95" s="57"/>
      <c r="AF95" s="57"/>
      <c r="AH95" s="57"/>
      <c r="AJ95" s="57"/>
      <c r="AL95" s="57"/>
      <c r="AN95" s="57"/>
      <c r="AP95" s="57"/>
      <c r="AR95" s="57"/>
      <c r="AT95" s="57"/>
      <c r="AV95" s="57"/>
      <c r="AX95" s="57"/>
      <c r="AZ95" s="57"/>
      <c r="BB95" s="57"/>
      <c r="BD95" s="57"/>
      <c r="BF95" s="57"/>
      <c r="BH95" s="57"/>
      <c r="BJ95" s="57"/>
      <c r="BL95" s="57"/>
      <c r="BN95" s="57"/>
      <c r="BP95" s="57"/>
      <c r="BR95" s="57"/>
      <c r="BT95" s="57"/>
      <c r="BV95" s="57"/>
      <c r="BX95" s="57"/>
      <c r="BZ95" s="57"/>
      <c r="CB95" s="57"/>
      <c r="CD95" s="57"/>
      <c r="CE95" s="57"/>
      <c r="CF95" s="57"/>
      <c r="CG95" s="57"/>
      <c r="CH95" s="57"/>
      <c r="CI95" s="57"/>
      <c r="CJ95" s="57"/>
      <c r="CK95" s="57"/>
      <c r="CL95" s="57"/>
      <c r="CM95" s="57"/>
      <c r="CN95" s="57"/>
      <c r="CO95" s="57"/>
    </row>
    <row r="96" spans="1:93" x14ac:dyDescent="0.25">
      <c r="A96" s="57"/>
      <c r="B96" s="57"/>
      <c r="C96" s="88"/>
      <c r="D96" s="57"/>
      <c r="E96" s="57"/>
      <c r="F96" s="57"/>
      <c r="G96" s="57"/>
      <c r="H96" s="57"/>
      <c r="I96" s="57"/>
      <c r="J96" s="57"/>
      <c r="K96" s="57"/>
      <c r="L96" s="57"/>
      <c r="M96" s="57"/>
      <c r="N96" s="57"/>
      <c r="P96" s="57"/>
      <c r="R96" s="57"/>
      <c r="T96" s="57"/>
      <c r="V96" s="57"/>
      <c r="X96" s="57"/>
      <c r="Z96" s="57"/>
      <c r="AB96" s="57"/>
      <c r="AD96" s="57"/>
      <c r="AF96" s="57"/>
      <c r="AH96" s="57"/>
      <c r="AJ96" s="57"/>
      <c r="AL96" s="57"/>
      <c r="AN96" s="57"/>
      <c r="AP96" s="57"/>
      <c r="AR96" s="57"/>
      <c r="AT96" s="57"/>
      <c r="AV96" s="57"/>
      <c r="AX96" s="57"/>
      <c r="AZ96" s="57"/>
      <c r="BB96" s="57"/>
      <c r="BD96" s="57"/>
      <c r="BF96" s="57"/>
      <c r="BH96" s="57"/>
      <c r="BJ96" s="57"/>
      <c r="BL96" s="57"/>
      <c r="BN96" s="57"/>
      <c r="BP96" s="57"/>
      <c r="BR96" s="57"/>
      <c r="BT96" s="57"/>
      <c r="BV96" s="57"/>
      <c r="BX96" s="57"/>
      <c r="BZ96" s="57"/>
      <c r="CB96" s="57"/>
      <c r="CD96" s="57"/>
      <c r="CE96" s="57"/>
      <c r="CF96" s="57"/>
      <c r="CG96" s="57"/>
      <c r="CH96" s="57"/>
      <c r="CI96" s="57"/>
      <c r="CJ96" s="57"/>
      <c r="CK96" s="57"/>
      <c r="CL96" s="57"/>
      <c r="CM96" s="57"/>
      <c r="CN96" s="57"/>
      <c r="CO96" s="57"/>
    </row>
    <row r="97" spans="1:93" x14ac:dyDescent="0.25">
      <c r="A97" s="57"/>
      <c r="B97" s="57"/>
      <c r="C97" s="88"/>
      <c r="D97" s="57"/>
      <c r="E97" s="57"/>
      <c r="F97" s="57"/>
      <c r="G97" s="57"/>
      <c r="H97" s="57"/>
      <c r="I97" s="57"/>
      <c r="J97" s="57"/>
      <c r="K97" s="57"/>
      <c r="L97" s="57"/>
      <c r="M97" s="57"/>
      <c r="N97" s="57"/>
      <c r="P97" s="57"/>
      <c r="R97" s="57"/>
      <c r="T97" s="57"/>
      <c r="V97" s="57"/>
      <c r="X97" s="57"/>
      <c r="Z97" s="57"/>
      <c r="AB97" s="57"/>
      <c r="AD97" s="57"/>
      <c r="AF97" s="57"/>
      <c r="AH97" s="57"/>
      <c r="AJ97" s="57"/>
      <c r="AL97" s="57"/>
      <c r="AN97" s="57"/>
      <c r="AP97" s="57"/>
      <c r="AR97" s="57"/>
      <c r="AT97" s="57"/>
      <c r="AV97" s="57"/>
      <c r="AX97" s="57"/>
      <c r="AZ97" s="57"/>
      <c r="BB97" s="57"/>
      <c r="BD97" s="57"/>
      <c r="BF97" s="57"/>
      <c r="BH97" s="57"/>
      <c r="BJ97" s="57"/>
      <c r="BL97" s="57"/>
      <c r="BN97" s="57"/>
      <c r="BP97" s="57"/>
      <c r="BR97" s="57"/>
      <c r="BT97" s="57"/>
      <c r="BV97" s="57"/>
      <c r="BX97" s="57"/>
      <c r="BZ97" s="57"/>
      <c r="CB97" s="57"/>
      <c r="CD97" s="57"/>
      <c r="CE97" s="57"/>
      <c r="CF97" s="57"/>
      <c r="CG97" s="57"/>
      <c r="CH97" s="57"/>
      <c r="CI97" s="57"/>
      <c r="CJ97" s="57"/>
      <c r="CK97" s="57"/>
      <c r="CL97" s="57"/>
      <c r="CM97" s="57"/>
      <c r="CN97" s="57"/>
      <c r="CO97" s="57"/>
    </row>
    <row r="98" spans="1:93" x14ac:dyDescent="0.25">
      <c r="A98" s="57"/>
      <c r="B98" s="57"/>
      <c r="C98" s="88"/>
      <c r="D98" s="57"/>
      <c r="E98" s="57"/>
      <c r="F98" s="57"/>
      <c r="G98" s="57"/>
      <c r="H98" s="57"/>
      <c r="I98" s="57"/>
      <c r="J98" s="57"/>
      <c r="K98" s="57"/>
      <c r="L98" s="57"/>
      <c r="M98" s="57"/>
      <c r="N98" s="57"/>
      <c r="P98" s="57"/>
      <c r="R98" s="57"/>
      <c r="T98" s="57"/>
      <c r="V98" s="57"/>
      <c r="X98" s="57"/>
      <c r="Z98" s="57"/>
      <c r="AB98" s="57"/>
      <c r="AD98" s="57"/>
      <c r="AF98" s="57"/>
      <c r="AH98" s="57"/>
      <c r="AJ98" s="57"/>
      <c r="AL98" s="57"/>
      <c r="AN98" s="57"/>
      <c r="AP98" s="57"/>
      <c r="AR98" s="57"/>
      <c r="AT98" s="57"/>
      <c r="AV98" s="57"/>
      <c r="AX98" s="57"/>
      <c r="AZ98" s="57"/>
      <c r="BB98" s="57"/>
      <c r="BD98" s="57"/>
      <c r="BF98" s="57"/>
      <c r="BH98" s="57"/>
      <c r="BJ98" s="57"/>
      <c r="BL98" s="57"/>
      <c r="BN98" s="57"/>
      <c r="BP98" s="57"/>
      <c r="BR98" s="57"/>
      <c r="BT98" s="57"/>
      <c r="BV98" s="57"/>
      <c r="BX98" s="57"/>
      <c r="BZ98" s="57"/>
      <c r="CB98" s="57"/>
      <c r="CD98" s="57"/>
      <c r="CE98" s="57"/>
      <c r="CF98" s="57"/>
      <c r="CG98" s="57"/>
      <c r="CH98" s="57"/>
      <c r="CI98" s="57"/>
      <c r="CJ98" s="57"/>
      <c r="CK98" s="57"/>
      <c r="CL98" s="57"/>
      <c r="CM98" s="57"/>
      <c r="CN98" s="57"/>
      <c r="CO98" s="57"/>
    </row>
    <row r="99" spans="1:93" x14ac:dyDescent="0.25">
      <c r="A99" s="57"/>
      <c r="B99" s="57"/>
      <c r="C99" s="88"/>
      <c r="D99" s="57"/>
      <c r="E99" s="57"/>
      <c r="F99" s="57"/>
      <c r="G99" s="57"/>
      <c r="H99" s="57"/>
      <c r="I99" s="57"/>
      <c r="J99" s="57"/>
      <c r="K99" s="57"/>
      <c r="L99" s="57"/>
      <c r="M99" s="57"/>
      <c r="N99" s="57"/>
      <c r="P99" s="57"/>
      <c r="R99" s="57"/>
      <c r="T99" s="57"/>
      <c r="V99" s="57"/>
      <c r="X99" s="57"/>
      <c r="Z99" s="57"/>
      <c r="AB99" s="57"/>
      <c r="AD99" s="57"/>
      <c r="AF99" s="57"/>
      <c r="AH99" s="57"/>
      <c r="AJ99" s="57"/>
      <c r="AL99" s="57"/>
      <c r="AN99" s="57"/>
      <c r="AP99" s="57"/>
      <c r="AR99" s="57"/>
      <c r="AT99" s="57"/>
      <c r="AV99" s="57"/>
      <c r="AX99" s="57"/>
      <c r="AZ99" s="57"/>
      <c r="BB99" s="57"/>
      <c r="BD99" s="57"/>
      <c r="BF99" s="57"/>
      <c r="BH99" s="57"/>
      <c r="BJ99" s="57"/>
      <c r="BL99" s="57"/>
      <c r="BN99" s="57"/>
      <c r="BP99" s="57"/>
      <c r="BR99" s="57"/>
      <c r="BT99" s="57"/>
      <c r="BV99" s="57"/>
      <c r="BX99" s="57"/>
      <c r="BZ99" s="57"/>
      <c r="CB99" s="57"/>
      <c r="CD99" s="57"/>
      <c r="CE99" s="57"/>
      <c r="CF99" s="57"/>
      <c r="CG99" s="57"/>
      <c r="CH99" s="57"/>
      <c r="CI99" s="57"/>
      <c r="CJ99" s="57"/>
      <c r="CK99" s="57"/>
      <c r="CL99" s="57"/>
      <c r="CM99" s="57"/>
      <c r="CN99" s="57"/>
      <c r="CO99" s="57"/>
    </row>
    <row r="100" spans="1:93" x14ac:dyDescent="0.25">
      <c r="A100" s="57"/>
      <c r="B100" s="57"/>
      <c r="C100" s="88"/>
      <c r="D100" s="57"/>
      <c r="E100" s="57"/>
      <c r="F100" s="57"/>
      <c r="G100" s="57"/>
      <c r="H100" s="57"/>
      <c r="I100" s="57"/>
      <c r="J100" s="57"/>
      <c r="K100" s="57"/>
      <c r="L100" s="57"/>
      <c r="M100" s="57"/>
      <c r="N100" s="57"/>
      <c r="P100" s="57"/>
      <c r="R100" s="57"/>
      <c r="T100" s="57"/>
      <c r="V100" s="57"/>
      <c r="X100" s="57"/>
      <c r="Z100" s="57"/>
      <c r="AB100" s="57"/>
      <c r="AD100" s="57"/>
      <c r="AF100" s="57"/>
      <c r="AH100" s="57"/>
      <c r="AJ100" s="57"/>
      <c r="AL100" s="57"/>
      <c r="AN100" s="57"/>
      <c r="AP100" s="57"/>
      <c r="AR100" s="57"/>
      <c r="AT100" s="57"/>
      <c r="AV100" s="57"/>
      <c r="AX100" s="57"/>
      <c r="AZ100" s="57"/>
      <c r="BB100" s="57"/>
      <c r="BD100" s="57"/>
      <c r="BF100" s="57"/>
      <c r="BH100" s="57"/>
      <c r="BJ100" s="57"/>
      <c r="BL100" s="57"/>
      <c r="BN100" s="57"/>
      <c r="BP100" s="57"/>
      <c r="BR100" s="57"/>
      <c r="BT100" s="57"/>
      <c r="BV100" s="57"/>
      <c r="BX100" s="57"/>
      <c r="BZ100" s="57"/>
      <c r="CB100" s="57"/>
      <c r="CD100" s="57"/>
      <c r="CE100" s="57"/>
      <c r="CF100" s="57"/>
      <c r="CG100" s="57"/>
      <c r="CH100" s="57"/>
      <c r="CI100" s="57"/>
      <c r="CJ100" s="57"/>
      <c r="CK100" s="57"/>
      <c r="CL100" s="57"/>
      <c r="CM100" s="57"/>
      <c r="CN100" s="57"/>
      <c r="CO100" s="57"/>
    </row>
    <row r="101" spans="1:93" x14ac:dyDescent="0.25">
      <c r="A101" s="57"/>
      <c r="B101" s="57"/>
      <c r="C101" s="88"/>
      <c r="D101" s="57"/>
      <c r="E101" s="57"/>
      <c r="F101" s="57"/>
      <c r="G101" s="57"/>
      <c r="H101" s="57"/>
      <c r="I101" s="57"/>
      <c r="J101" s="57"/>
      <c r="K101" s="57"/>
      <c r="L101" s="57"/>
      <c r="M101" s="57"/>
      <c r="N101" s="57"/>
      <c r="P101" s="57"/>
      <c r="R101" s="57"/>
      <c r="T101" s="57"/>
      <c r="V101" s="57"/>
      <c r="X101" s="57"/>
      <c r="Z101" s="57"/>
      <c r="AB101" s="57"/>
      <c r="AD101" s="57"/>
      <c r="AF101" s="57"/>
      <c r="AH101" s="57"/>
      <c r="AJ101" s="57"/>
      <c r="AL101" s="57"/>
      <c r="AN101" s="57"/>
      <c r="AP101" s="57"/>
      <c r="AR101" s="57"/>
      <c r="AT101" s="57"/>
      <c r="AV101" s="57"/>
      <c r="AX101" s="57"/>
      <c r="AZ101" s="57"/>
      <c r="BB101" s="57"/>
      <c r="BD101" s="57"/>
      <c r="BF101" s="57"/>
      <c r="BH101" s="57"/>
      <c r="BJ101" s="57"/>
      <c r="BL101" s="57"/>
      <c r="BN101" s="57"/>
      <c r="BP101" s="57"/>
      <c r="BR101" s="57"/>
      <c r="BT101" s="57"/>
      <c r="BV101" s="57"/>
      <c r="BX101" s="57"/>
      <c r="BZ101" s="57"/>
      <c r="CB101" s="57"/>
      <c r="CD101" s="57"/>
      <c r="CE101" s="57"/>
      <c r="CF101" s="57"/>
      <c r="CG101" s="57"/>
      <c r="CH101" s="57"/>
      <c r="CI101" s="57"/>
      <c r="CJ101" s="57"/>
      <c r="CK101" s="57"/>
      <c r="CL101" s="57"/>
      <c r="CM101" s="57"/>
      <c r="CN101" s="57"/>
      <c r="CO101" s="57"/>
    </row>
    <row r="102" spans="1:93" x14ac:dyDescent="0.25">
      <c r="A102" s="57"/>
      <c r="B102" s="57"/>
      <c r="C102" s="88"/>
      <c r="D102" s="57"/>
      <c r="E102" s="57"/>
      <c r="F102" s="57"/>
      <c r="G102" s="57"/>
      <c r="H102" s="57"/>
      <c r="I102" s="57"/>
      <c r="J102" s="57"/>
      <c r="K102" s="57"/>
      <c r="L102" s="57"/>
      <c r="M102" s="57"/>
      <c r="N102" s="57"/>
      <c r="P102" s="57"/>
      <c r="R102" s="57"/>
      <c r="T102" s="57"/>
      <c r="V102" s="57"/>
      <c r="X102" s="57"/>
      <c r="Z102" s="57"/>
      <c r="AB102" s="57"/>
      <c r="AD102" s="57"/>
      <c r="AF102" s="57"/>
      <c r="AH102" s="57"/>
      <c r="AJ102" s="57"/>
      <c r="AL102" s="57"/>
      <c r="AN102" s="57"/>
      <c r="AP102" s="57"/>
      <c r="AR102" s="57"/>
      <c r="AT102" s="57"/>
      <c r="AV102" s="57"/>
      <c r="AX102" s="57"/>
      <c r="AZ102" s="57"/>
      <c r="BB102" s="57"/>
      <c r="BD102" s="57"/>
      <c r="BF102" s="57"/>
      <c r="BH102" s="57"/>
      <c r="BJ102" s="57"/>
      <c r="BL102" s="57"/>
      <c r="BN102" s="57"/>
      <c r="BP102" s="57"/>
      <c r="BR102" s="57"/>
      <c r="BT102" s="57"/>
      <c r="BV102" s="57"/>
      <c r="BX102" s="57"/>
      <c r="BZ102" s="57"/>
      <c r="CB102" s="57"/>
      <c r="CD102" s="57"/>
      <c r="CE102" s="57"/>
      <c r="CF102" s="57"/>
      <c r="CG102" s="57"/>
      <c r="CH102" s="57"/>
      <c r="CI102" s="57"/>
      <c r="CJ102" s="57"/>
      <c r="CK102" s="57"/>
      <c r="CL102" s="57"/>
      <c r="CM102" s="57"/>
      <c r="CN102" s="57"/>
      <c r="CO102" s="57"/>
    </row>
    <row r="103" spans="1:93" x14ac:dyDescent="0.25">
      <c r="A103" s="57"/>
      <c r="B103" s="57"/>
      <c r="C103" s="88"/>
      <c r="D103" s="57"/>
      <c r="E103" s="57"/>
      <c r="F103" s="57"/>
      <c r="G103" s="57"/>
      <c r="H103" s="57"/>
      <c r="I103" s="57"/>
      <c r="J103" s="57"/>
      <c r="K103" s="57"/>
      <c r="L103" s="57"/>
      <c r="M103" s="57"/>
      <c r="N103" s="57"/>
      <c r="P103" s="57"/>
      <c r="R103" s="57"/>
      <c r="T103" s="57"/>
      <c r="V103" s="57"/>
      <c r="X103" s="57"/>
      <c r="Z103" s="57"/>
      <c r="AB103" s="57"/>
      <c r="AD103" s="57"/>
      <c r="AF103" s="57"/>
      <c r="AH103" s="57"/>
      <c r="AJ103" s="57"/>
      <c r="AL103" s="57"/>
      <c r="AN103" s="57"/>
      <c r="AP103" s="57"/>
      <c r="AR103" s="57"/>
      <c r="AT103" s="57"/>
      <c r="AV103" s="57"/>
      <c r="AX103" s="57"/>
      <c r="AZ103" s="57"/>
      <c r="BB103" s="57"/>
      <c r="BD103" s="57"/>
      <c r="BF103" s="57"/>
      <c r="BH103" s="57"/>
      <c r="BJ103" s="57"/>
      <c r="BL103" s="57"/>
      <c r="BN103" s="57"/>
      <c r="BP103" s="57"/>
      <c r="BR103" s="57"/>
      <c r="BT103" s="57"/>
      <c r="BV103" s="57"/>
      <c r="BX103" s="57"/>
      <c r="BZ103" s="57"/>
      <c r="CB103" s="57"/>
      <c r="CD103" s="57"/>
      <c r="CE103" s="57"/>
      <c r="CF103" s="57"/>
      <c r="CG103" s="57"/>
      <c r="CH103" s="57"/>
      <c r="CI103" s="57"/>
      <c r="CJ103" s="57"/>
      <c r="CK103" s="57"/>
      <c r="CL103" s="57"/>
      <c r="CM103" s="57"/>
      <c r="CN103" s="57"/>
      <c r="CO103" s="57"/>
    </row>
    <row r="104" spans="1:93" x14ac:dyDescent="0.25">
      <c r="A104" s="57"/>
      <c r="B104" s="57"/>
      <c r="C104" s="88"/>
      <c r="D104" s="57"/>
      <c r="E104" s="57"/>
      <c r="F104" s="57"/>
      <c r="G104" s="57"/>
      <c r="H104" s="57"/>
      <c r="I104" s="57"/>
      <c r="J104" s="57"/>
      <c r="K104" s="57"/>
      <c r="L104" s="57"/>
      <c r="M104" s="57"/>
      <c r="N104" s="57"/>
      <c r="P104" s="57"/>
      <c r="R104" s="57"/>
      <c r="T104" s="57"/>
      <c r="V104" s="57"/>
      <c r="X104" s="57"/>
      <c r="Z104" s="57"/>
      <c r="AB104" s="57"/>
      <c r="AD104" s="57"/>
      <c r="AF104" s="57"/>
      <c r="AH104" s="57"/>
      <c r="AJ104" s="57"/>
      <c r="AL104" s="57"/>
      <c r="AN104" s="57"/>
      <c r="AP104" s="57"/>
      <c r="AR104" s="57"/>
      <c r="AT104" s="57"/>
      <c r="AV104" s="57"/>
      <c r="AX104" s="57"/>
      <c r="AZ104" s="57"/>
      <c r="BB104" s="57"/>
      <c r="BD104" s="57"/>
      <c r="BF104" s="57"/>
      <c r="BH104" s="57"/>
      <c r="BJ104" s="57"/>
      <c r="BL104" s="57"/>
      <c r="BN104" s="57"/>
      <c r="BP104" s="57"/>
      <c r="BR104" s="57"/>
      <c r="BT104" s="57"/>
      <c r="BV104" s="57"/>
      <c r="BX104" s="57"/>
      <c r="BZ104" s="57"/>
      <c r="CB104" s="57"/>
      <c r="CD104" s="57"/>
      <c r="CE104" s="57"/>
      <c r="CF104" s="57"/>
      <c r="CG104" s="57"/>
      <c r="CH104" s="57"/>
      <c r="CI104" s="57"/>
      <c r="CJ104" s="57"/>
      <c r="CK104" s="57"/>
      <c r="CL104" s="57"/>
      <c r="CM104" s="57"/>
      <c r="CN104" s="57"/>
      <c r="CO104" s="57"/>
    </row>
    <row r="105" spans="1:93" x14ac:dyDescent="0.25">
      <c r="A105" s="57"/>
      <c r="B105" s="57"/>
      <c r="C105" s="88"/>
      <c r="D105" s="57"/>
      <c r="E105" s="57"/>
      <c r="F105" s="57"/>
      <c r="G105" s="57"/>
      <c r="H105" s="57"/>
      <c r="I105" s="57"/>
      <c r="J105" s="57"/>
      <c r="K105" s="57"/>
      <c r="L105" s="57"/>
      <c r="M105" s="57"/>
      <c r="N105" s="57"/>
      <c r="P105" s="57"/>
      <c r="R105" s="57"/>
      <c r="T105" s="57"/>
      <c r="V105" s="57"/>
      <c r="X105" s="57"/>
      <c r="Z105" s="57"/>
      <c r="AB105" s="57"/>
      <c r="AD105" s="57"/>
      <c r="AF105" s="57"/>
      <c r="AH105" s="57"/>
      <c r="AJ105" s="57"/>
      <c r="AL105" s="57"/>
      <c r="AN105" s="57"/>
      <c r="AP105" s="57"/>
      <c r="AR105" s="57"/>
      <c r="AT105" s="57"/>
      <c r="AV105" s="57"/>
      <c r="AX105" s="57"/>
      <c r="AZ105" s="57"/>
      <c r="BB105" s="57"/>
      <c r="BD105" s="57"/>
      <c r="BF105" s="57"/>
      <c r="BH105" s="57"/>
      <c r="BJ105" s="57"/>
      <c r="BL105" s="57"/>
      <c r="BN105" s="57"/>
      <c r="BP105" s="57"/>
      <c r="BR105" s="57"/>
      <c r="BT105" s="57"/>
      <c r="BV105" s="57"/>
      <c r="BX105" s="57"/>
      <c r="BZ105" s="57"/>
      <c r="CB105" s="57"/>
      <c r="CD105" s="57"/>
      <c r="CE105" s="57"/>
      <c r="CF105" s="57"/>
      <c r="CG105" s="57"/>
      <c r="CH105" s="57"/>
      <c r="CI105" s="57"/>
      <c r="CJ105" s="57"/>
      <c r="CK105" s="57"/>
      <c r="CL105" s="57"/>
      <c r="CM105" s="57"/>
      <c r="CN105" s="57"/>
      <c r="CO105" s="57"/>
    </row>
    <row r="106" spans="1:93" x14ac:dyDescent="0.25">
      <c r="A106" s="57"/>
      <c r="B106" s="57"/>
      <c r="C106" s="88"/>
      <c r="D106" s="57"/>
      <c r="E106" s="57"/>
      <c r="F106" s="57"/>
      <c r="G106" s="57"/>
      <c r="H106" s="57"/>
      <c r="I106" s="57"/>
      <c r="J106" s="57"/>
      <c r="K106" s="57"/>
      <c r="L106" s="57"/>
      <c r="M106" s="57"/>
      <c r="N106" s="57"/>
      <c r="P106" s="57"/>
      <c r="R106" s="57"/>
      <c r="T106" s="57"/>
      <c r="V106" s="57"/>
      <c r="X106" s="57"/>
      <c r="Z106" s="57"/>
      <c r="AB106" s="57"/>
      <c r="AD106" s="57"/>
      <c r="AF106" s="57"/>
      <c r="AH106" s="57"/>
      <c r="AJ106" s="57"/>
      <c r="AL106" s="57"/>
      <c r="AN106" s="57"/>
      <c r="AP106" s="57"/>
      <c r="AR106" s="57"/>
      <c r="AT106" s="57"/>
      <c r="AV106" s="57"/>
      <c r="AX106" s="57"/>
      <c r="AZ106" s="57"/>
      <c r="BB106" s="57"/>
      <c r="BD106" s="57"/>
      <c r="BF106" s="57"/>
      <c r="BH106" s="57"/>
      <c r="BJ106" s="57"/>
      <c r="BL106" s="57"/>
      <c r="BN106" s="57"/>
      <c r="BP106" s="57"/>
      <c r="BR106" s="57"/>
      <c r="BT106" s="57"/>
      <c r="BV106" s="57"/>
      <c r="BX106" s="57"/>
      <c r="BZ106" s="57"/>
      <c r="CB106" s="57"/>
      <c r="CD106" s="57"/>
      <c r="CE106" s="57"/>
      <c r="CF106" s="57"/>
      <c r="CG106" s="57"/>
      <c r="CH106" s="57"/>
      <c r="CI106" s="57"/>
      <c r="CJ106" s="57"/>
      <c r="CK106" s="57"/>
      <c r="CL106" s="57"/>
      <c r="CM106" s="57"/>
      <c r="CN106" s="57"/>
      <c r="CO106" s="57"/>
    </row>
    <row r="107" spans="1:93" x14ac:dyDescent="0.25">
      <c r="A107" s="57"/>
      <c r="B107" s="57"/>
      <c r="C107" s="88"/>
      <c r="D107" s="57"/>
      <c r="E107" s="57"/>
      <c r="F107" s="57"/>
      <c r="G107" s="57"/>
      <c r="H107" s="57"/>
      <c r="I107" s="57"/>
      <c r="J107" s="57"/>
      <c r="K107" s="57"/>
      <c r="L107" s="57"/>
      <c r="M107" s="57"/>
      <c r="N107" s="57"/>
      <c r="P107" s="57"/>
      <c r="R107" s="57"/>
      <c r="T107" s="57"/>
      <c r="V107" s="57"/>
      <c r="X107" s="57"/>
      <c r="Z107" s="57"/>
      <c r="AB107" s="57"/>
      <c r="AD107" s="57"/>
      <c r="AF107" s="57"/>
      <c r="AH107" s="57"/>
      <c r="AJ107" s="57"/>
      <c r="AL107" s="57"/>
      <c r="AN107" s="57"/>
      <c r="AP107" s="57"/>
      <c r="AR107" s="57"/>
      <c r="AT107" s="57"/>
      <c r="AV107" s="57"/>
      <c r="AX107" s="57"/>
      <c r="AZ107" s="57"/>
      <c r="BB107" s="57"/>
      <c r="BD107" s="57"/>
      <c r="BF107" s="57"/>
      <c r="BH107" s="57"/>
      <c r="BJ107" s="57"/>
      <c r="BL107" s="57"/>
      <c r="BN107" s="57"/>
      <c r="BP107" s="57"/>
      <c r="BR107" s="57"/>
      <c r="BT107" s="57"/>
      <c r="BV107" s="57"/>
      <c r="BX107" s="57"/>
      <c r="BZ107" s="57"/>
      <c r="CB107" s="57"/>
      <c r="CD107" s="57"/>
      <c r="CE107" s="57"/>
      <c r="CF107" s="57"/>
      <c r="CG107" s="57"/>
      <c r="CH107" s="57"/>
      <c r="CI107" s="57"/>
      <c r="CJ107" s="57"/>
      <c r="CK107" s="57"/>
      <c r="CL107" s="57"/>
      <c r="CM107" s="57"/>
      <c r="CN107" s="57"/>
      <c r="CO107" s="57"/>
    </row>
    <row r="108" spans="1:93" x14ac:dyDescent="0.25">
      <c r="A108" s="57"/>
      <c r="B108" s="57"/>
      <c r="C108" s="88"/>
      <c r="D108" s="57"/>
      <c r="E108" s="57"/>
      <c r="F108" s="57"/>
      <c r="G108" s="57"/>
      <c r="H108" s="57"/>
      <c r="I108" s="57"/>
      <c r="J108" s="57"/>
      <c r="K108" s="57"/>
      <c r="L108" s="57"/>
      <c r="M108" s="57"/>
      <c r="N108" s="57"/>
      <c r="P108" s="57"/>
      <c r="R108" s="57"/>
      <c r="T108" s="57"/>
      <c r="V108" s="57"/>
      <c r="X108" s="57"/>
      <c r="Z108" s="57"/>
      <c r="AB108" s="57"/>
      <c r="AD108" s="57"/>
      <c r="AF108" s="57"/>
      <c r="AH108" s="57"/>
      <c r="AJ108" s="57"/>
      <c r="AL108" s="57"/>
      <c r="AN108" s="57"/>
      <c r="AP108" s="57"/>
      <c r="AR108" s="57"/>
      <c r="AT108" s="57"/>
      <c r="AV108" s="57"/>
      <c r="AX108" s="57"/>
      <c r="AZ108" s="57"/>
      <c r="BB108" s="57"/>
      <c r="BD108" s="57"/>
      <c r="BF108" s="57"/>
      <c r="BH108" s="57"/>
      <c r="BJ108" s="57"/>
      <c r="BL108" s="57"/>
      <c r="BN108" s="57"/>
      <c r="BP108" s="57"/>
      <c r="BR108" s="57"/>
      <c r="BT108" s="57"/>
      <c r="BV108" s="57"/>
      <c r="BX108" s="57"/>
      <c r="BZ108" s="57"/>
      <c r="CB108" s="57"/>
      <c r="CD108" s="57"/>
      <c r="CE108" s="57"/>
      <c r="CF108" s="57"/>
      <c r="CG108" s="57"/>
      <c r="CH108" s="57"/>
      <c r="CI108" s="57"/>
      <c r="CJ108" s="57"/>
      <c r="CK108" s="57"/>
      <c r="CL108" s="57"/>
      <c r="CM108" s="57"/>
      <c r="CN108" s="57"/>
      <c r="CO108" s="57"/>
    </row>
    <row r="109" spans="1:93" x14ac:dyDescent="0.25">
      <c r="A109" s="57"/>
      <c r="B109" s="57"/>
      <c r="C109" s="88"/>
      <c r="D109" s="57"/>
      <c r="E109" s="57"/>
      <c r="F109" s="57"/>
      <c r="G109" s="57"/>
      <c r="H109" s="57"/>
      <c r="I109" s="57"/>
      <c r="J109" s="57"/>
      <c r="K109" s="57"/>
      <c r="L109" s="57"/>
      <c r="M109" s="57"/>
      <c r="N109" s="57"/>
      <c r="P109" s="57"/>
      <c r="R109" s="57"/>
      <c r="T109" s="57"/>
      <c r="V109" s="57"/>
      <c r="X109" s="57"/>
      <c r="Z109" s="57"/>
      <c r="AB109" s="57"/>
      <c r="AD109" s="57"/>
      <c r="AF109" s="57"/>
      <c r="AH109" s="57"/>
      <c r="AJ109" s="57"/>
      <c r="AL109" s="57"/>
      <c r="AN109" s="57"/>
      <c r="AP109" s="57"/>
      <c r="AR109" s="57"/>
      <c r="AT109" s="57"/>
      <c r="AV109" s="57"/>
      <c r="AX109" s="57"/>
      <c r="AZ109" s="57"/>
      <c r="BB109" s="57"/>
      <c r="BD109" s="57"/>
      <c r="BF109" s="57"/>
      <c r="BH109" s="57"/>
      <c r="BJ109" s="57"/>
      <c r="BL109" s="57"/>
      <c r="BN109" s="57"/>
      <c r="BP109" s="57"/>
      <c r="BR109" s="57"/>
      <c r="BT109" s="57"/>
      <c r="BV109" s="57"/>
      <c r="BX109" s="57"/>
      <c r="BZ109" s="57"/>
      <c r="CB109" s="57"/>
      <c r="CD109" s="57"/>
      <c r="CE109" s="57"/>
      <c r="CF109" s="57"/>
      <c r="CG109" s="57"/>
      <c r="CH109" s="57"/>
      <c r="CI109" s="57"/>
      <c r="CJ109" s="57"/>
      <c r="CK109" s="57"/>
      <c r="CL109" s="57"/>
      <c r="CM109" s="57"/>
      <c r="CN109" s="57"/>
      <c r="CO109" s="57"/>
    </row>
    <row r="110" spans="1:93" x14ac:dyDescent="0.25">
      <c r="A110" s="57"/>
      <c r="B110" s="57"/>
      <c r="C110" s="88"/>
      <c r="D110" s="57"/>
      <c r="E110" s="57"/>
      <c r="F110" s="57"/>
      <c r="G110" s="57"/>
      <c r="H110" s="57"/>
      <c r="I110" s="57"/>
      <c r="J110" s="57"/>
      <c r="K110" s="57"/>
      <c r="L110" s="57"/>
      <c r="M110" s="57"/>
      <c r="N110" s="57"/>
      <c r="P110" s="57"/>
      <c r="R110" s="57"/>
      <c r="T110" s="57"/>
      <c r="V110" s="57"/>
      <c r="X110" s="57"/>
      <c r="Z110" s="57"/>
      <c r="AB110" s="57"/>
      <c r="AD110" s="57"/>
      <c r="AF110" s="57"/>
      <c r="AH110" s="57"/>
      <c r="AJ110" s="57"/>
      <c r="AL110" s="57"/>
      <c r="AN110" s="57"/>
      <c r="AP110" s="57"/>
      <c r="AR110" s="57"/>
      <c r="AT110" s="57"/>
      <c r="AV110" s="57"/>
      <c r="AX110" s="57"/>
      <c r="AZ110" s="57"/>
      <c r="BB110" s="57"/>
      <c r="BD110" s="57"/>
      <c r="BF110" s="57"/>
      <c r="BH110" s="57"/>
      <c r="BJ110" s="57"/>
      <c r="BL110" s="57"/>
      <c r="BN110" s="57"/>
      <c r="BP110" s="57"/>
      <c r="BR110" s="57"/>
      <c r="BT110" s="57"/>
      <c r="BV110" s="57"/>
      <c r="BX110" s="57"/>
      <c r="BZ110" s="57"/>
      <c r="CB110" s="57"/>
      <c r="CD110" s="57"/>
      <c r="CE110" s="57"/>
      <c r="CF110" s="57"/>
      <c r="CG110" s="57"/>
      <c r="CH110" s="57"/>
      <c r="CI110" s="57"/>
      <c r="CJ110" s="57"/>
      <c r="CK110" s="57"/>
      <c r="CL110" s="57"/>
      <c r="CM110" s="57"/>
      <c r="CN110" s="57"/>
      <c r="CO110" s="57"/>
    </row>
    <row r="111" spans="1:93" x14ac:dyDescent="0.25">
      <c r="A111" s="57"/>
      <c r="B111" s="57"/>
      <c r="C111" s="88"/>
      <c r="D111" s="57"/>
      <c r="E111" s="57"/>
      <c r="F111" s="57"/>
      <c r="G111" s="57"/>
      <c r="H111" s="57"/>
      <c r="I111" s="57"/>
      <c r="J111" s="57"/>
      <c r="K111" s="57"/>
      <c r="L111" s="57"/>
      <c r="M111" s="57"/>
      <c r="N111" s="57"/>
      <c r="P111" s="57"/>
      <c r="R111" s="57"/>
      <c r="T111" s="57"/>
      <c r="V111" s="57"/>
      <c r="X111" s="57"/>
      <c r="Z111" s="57"/>
      <c r="AB111" s="57"/>
      <c r="AD111" s="57"/>
      <c r="AF111" s="57"/>
      <c r="AH111" s="57"/>
      <c r="AJ111" s="57"/>
      <c r="AL111" s="57"/>
      <c r="AN111" s="57"/>
      <c r="AP111" s="57"/>
      <c r="AR111" s="57"/>
      <c r="AT111" s="57"/>
      <c r="AV111" s="57"/>
      <c r="AX111" s="57"/>
      <c r="AZ111" s="57"/>
      <c r="BB111" s="57"/>
      <c r="BD111" s="57"/>
      <c r="BF111" s="57"/>
      <c r="BH111" s="57"/>
      <c r="BJ111" s="57"/>
      <c r="BL111" s="57"/>
      <c r="BN111" s="57"/>
      <c r="BP111" s="57"/>
      <c r="BR111" s="57"/>
      <c r="BT111" s="57"/>
      <c r="BV111" s="57"/>
      <c r="BX111" s="57"/>
      <c r="BZ111" s="57"/>
      <c r="CB111" s="57"/>
      <c r="CD111" s="57"/>
      <c r="CE111" s="57"/>
      <c r="CF111" s="57"/>
      <c r="CG111" s="57"/>
      <c r="CH111" s="57"/>
      <c r="CI111" s="57"/>
      <c r="CJ111" s="57"/>
      <c r="CK111" s="57"/>
      <c r="CL111" s="57"/>
      <c r="CM111" s="57"/>
      <c r="CN111" s="57"/>
      <c r="CO111" s="57"/>
    </row>
    <row r="112" spans="1:93" x14ac:dyDescent="0.25">
      <c r="A112" s="57"/>
      <c r="B112" s="57"/>
      <c r="C112" s="88"/>
      <c r="D112" s="57"/>
      <c r="E112" s="57"/>
      <c r="F112" s="57"/>
      <c r="G112" s="57"/>
      <c r="H112" s="57"/>
      <c r="I112" s="57"/>
      <c r="J112" s="57"/>
      <c r="K112" s="57"/>
      <c r="L112" s="57"/>
      <c r="M112" s="57"/>
      <c r="N112" s="57"/>
      <c r="P112" s="57"/>
      <c r="R112" s="57"/>
      <c r="T112" s="57"/>
      <c r="V112" s="57"/>
      <c r="X112" s="57"/>
      <c r="Z112" s="57"/>
      <c r="AB112" s="57"/>
      <c r="AD112" s="57"/>
      <c r="AF112" s="57"/>
      <c r="AH112" s="57"/>
      <c r="AJ112" s="57"/>
      <c r="AL112" s="57"/>
      <c r="AN112" s="57"/>
      <c r="AP112" s="57"/>
      <c r="AR112" s="57"/>
      <c r="AT112" s="57"/>
      <c r="AV112" s="57"/>
      <c r="AX112" s="57"/>
      <c r="AZ112" s="57"/>
      <c r="BB112" s="57"/>
      <c r="BD112" s="57"/>
      <c r="BF112" s="57"/>
      <c r="BH112" s="57"/>
      <c r="BJ112" s="57"/>
      <c r="BL112" s="57"/>
      <c r="BN112" s="57"/>
      <c r="BP112" s="57"/>
      <c r="BR112" s="57"/>
      <c r="BT112" s="57"/>
      <c r="BV112" s="57"/>
      <c r="BX112" s="57"/>
      <c r="BZ112" s="57"/>
      <c r="CB112" s="57"/>
      <c r="CD112" s="57"/>
      <c r="CE112" s="57"/>
      <c r="CF112" s="57"/>
      <c r="CG112" s="57"/>
      <c r="CH112" s="57"/>
      <c r="CI112" s="57"/>
      <c r="CJ112" s="57"/>
      <c r="CK112" s="57"/>
      <c r="CL112" s="57"/>
      <c r="CM112" s="57"/>
      <c r="CN112" s="57"/>
      <c r="CO112" s="57"/>
    </row>
    <row r="113" spans="1:93" x14ac:dyDescent="0.25">
      <c r="A113" s="57"/>
      <c r="B113" s="57"/>
      <c r="C113" s="88"/>
      <c r="D113" s="57"/>
      <c r="E113" s="57"/>
      <c r="F113" s="57"/>
      <c r="G113" s="57"/>
      <c r="H113" s="57"/>
      <c r="I113" s="57"/>
      <c r="J113" s="57"/>
      <c r="K113" s="57"/>
      <c r="L113" s="57"/>
      <c r="M113" s="57"/>
      <c r="N113" s="57"/>
      <c r="P113" s="57"/>
      <c r="R113" s="57"/>
      <c r="T113" s="57"/>
      <c r="V113" s="57"/>
      <c r="X113" s="57"/>
      <c r="Z113" s="57"/>
      <c r="AB113" s="57"/>
      <c r="AD113" s="57"/>
      <c r="AF113" s="57"/>
      <c r="AH113" s="57"/>
      <c r="AJ113" s="57"/>
      <c r="AL113" s="57"/>
      <c r="AN113" s="57"/>
      <c r="AP113" s="57"/>
      <c r="AR113" s="57"/>
      <c r="AT113" s="57"/>
      <c r="AV113" s="57"/>
      <c r="AX113" s="57"/>
      <c r="AZ113" s="57"/>
      <c r="BB113" s="57"/>
      <c r="BD113" s="57"/>
      <c r="BF113" s="57"/>
      <c r="BH113" s="57"/>
      <c r="BJ113" s="57"/>
      <c r="BL113" s="57"/>
      <c r="BN113" s="57"/>
      <c r="BP113" s="57"/>
      <c r="BR113" s="57"/>
      <c r="BT113" s="57"/>
      <c r="BV113" s="57"/>
      <c r="BX113" s="57"/>
      <c r="BZ113" s="57"/>
      <c r="CB113" s="57"/>
      <c r="CD113" s="57"/>
      <c r="CE113" s="57"/>
      <c r="CF113" s="57"/>
      <c r="CG113" s="57"/>
      <c r="CH113" s="57"/>
      <c r="CI113" s="57"/>
      <c r="CJ113" s="57"/>
      <c r="CK113" s="57"/>
      <c r="CL113" s="57"/>
      <c r="CM113" s="57"/>
      <c r="CN113" s="57"/>
      <c r="CO113" s="57"/>
    </row>
    <row r="114" spans="1:93" x14ac:dyDescent="0.25">
      <c r="A114" s="57"/>
      <c r="B114" s="57"/>
      <c r="C114" s="88"/>
      <c r="D114" s="57"/>
      <c r="E114" s="57"/>
      <c r="F114" s="57"/>
      <c r="G114" s="57"/>
      <c r="H114" s="57"/>
      <c r="I114" s="57"/>
      <c r="J114" s="57"/>
      <c r="K114" s="57"/>
      <c r="L114" s="57"/>
      <c r="M114" s="57"/>
      <c r="N114" s="57"/>
      <c r="P114" s="57"/>
      <c r="R114" s="57"/>
      <c r="T114" s="57"/>
      <c r="V114" s="57"/>
      <c r="X114" s="57"/>
      <c r="Z114" s="57"/>
      <c r="AB114" s="57"/>
      <c r="AD114" s="57"/>
      <c r="AF114" s="57"/>
      <c r="AH114" s="57"/>
      <c r="AJ114" s="57"/>
      <c r="AL114" s="57"/>
      <c r="AN114" s="57"/>
      <c r="AP114" s="57"/>
      <c r="AR114" s="57"/>
      <c r="AT114" s="57"/>
      <c r="AV114" s="57"/>
      <c r="AX114" s="57"/>
      <c r="AZ114" s="57"/>
      <c r="BB114" s="57"/>
      <c r="BD114" s="57"/>
      <c r="BF114" s="57"/>
      <c r="BH114" s="57"/>
      <c r="BJ114" s="57"/>
      <c r="BL114" s="57"/>
      <c r="BN114" s="57"/>
      <c r="BP114" s="57"/>
      <c r="BR114" s="57"/>
      <c r="BT114" s="57"/>
      <c r="BV114" s="57"/>
      <c r="BX114" s="57"/>
      <c r="BZ114" s="57"/>
      <c r="CB114" s="57"/>
      <c r="CD114" s="57"/>
      <c r="CE114" s="57"/>
      <c r="CF114" s="57"/>
      <c r="CG114" s="57"/>
      <c r="CH114" s="57"/>
      <c r="CI114" s="57"/>
      <c r="CJ114" s="57"/>
      <c r="CK114" s="57"/>
      <c r="CL114" s="57"/>
      <c r="CM114" s="57"/>
      <c r="CN114" s="57"/>
      <c r="CO114" s="57"/>
    </row>
    <row r="115" spans="1:93" x14ac:dyDescent="0.25">
      <c r="A115" s="57"/>
      <c r="B115" s="57"/>
      <c r="C115" s="88"/>
      <c r="D115" s="57"/>
      <c r="E115" s="57"/>
      <c r="F115" s="57"/>
      <c r="G115" s="57"/>
      <c r="H115" s="57"/>
      <c r="I115" s="57"/>
      <c r="J115" s="57"/>
      <c r="K115" s="57"/>
      <c r="L115" s="57"/>
      <c r="M115" s="57"/>
      <c r="N115" s="57"/>
      <c r="P115" s="57"/>
      <c r="R115" s="57"/>
      <c r="T115" s="57"/>
      <c r="V115" s="57"/>
      <c r="X115" s="57"/>
      <c r="Z115" s="57"/>
      <c r="AB115" s="57"/>
      <c r="AD115" s="57"/>
      <c r="AF115" s="57"/>
      <c r="AH115" s="57"/>
      <c r="AJ115" s="57"/>
      <c r="AL115" s="57"/>
      <c r="AN115" s="57"/>
      <c r="AP115" s="57"/>
      <c r="AR115" s="57"/>
      <c r="AT115" s="57"/>
      <c r="AV115" s="57"/>
      <c r="AX115" s="57"/>
      <c r="AZ115" s="57"/>
      <c r="BB115" s="57"/>
      <c r="BD115" s="57"/>
      <c r="BF115" s="57"/>
      <c r="BH115" s="57"/>
      <c r="BJ115" s="57"/>
      <c r="BL115" s="57"/>
      <c r="BN115" s="57"/>
      <c r="BP115" s="57"/>
      <c r="BR115" s="57"/>
      <c r="BT115" s="57"/>
      <c r="BV115" s="57"/>
      <c r="BX115" s="57"/>
      <c r="BZ115" s="57"/>
      <c r="CB115" s="57"/>
      <c r="CD115" s="57"/>
      <c r="CE115" s="57"/>
      <c r="CF115" s="57"/>
      <c r="CG115" s="57"/>
      <c r="CH115" s="57"/>
      <c r="CI115" s="57"/>
      <c r="CJ115" s="57"/>
      <c r="CK115" s="57"/>
      <c r="CL115" s="57"/>
      <c r="CM115" s="57"/>
      <c r="CN115" s="57"/>
      <c r="CO115" s="57"/>
    </row>
    <row r="116" spans="1:93" x14ac:dyDescent="0.25">
      <c r="A116" s="57"/>
      <c r="B116" s="57"/>
      <c r="C116" s="88"/>
      <c r="D116" s="57"/>
      <c r="E116" s="57"/>
      <c r="F116" s="57"/>
      <c r="G116" s="57"/>
      <c r="H116" s="57"/>
      <c r="I116" s="57"/>
      <c r="J116" s="57"/>
      <c r="K116" s="57"/>
      <c r="L116" s="57"/>
      <c r="M116" s="57"/>
      <c r="N116" s="57"/>
      <c r="P116" s="57"/>
      <c r="R116" s="57"/>
      <c r="T116" s="57"/>
      <c r="V116" s="57"/>
      <c r="X116" s="57"/>
      <c r="Z116" s="57"/>
      <c r="AB116" s="57"/>
      <c r="AD116" s="57"/>
      <c r="AF116" s="57"/>
      <c r="AH116" s="57"/>
      <c r="AJ116" s="57"/>
      <c r="AL116" s="57"/>
      <c r="AN116" s="57"/>
      <c r="AP116" s="57"/>
      <c r="AR116" s="57"/>
      <c r="AT116" s="57"/>
      <c r="AV116" s="57"/>
      <c r="AX116" s="57"/>
      <c r="AZ116" s="57"/>
      <c r="BB116" s="57"/>
      <c r="BD116" s="57"/>
      <c r="BF116" s="57"/>
      <c r="BH116" s="57"/>
      <c r="BJ116" s="57"/>
      <c r="BL116" s="57"/>
      <c r="BN116" s="57"/>
      <c r="BP116" s="57"/>
      <c r="BR116" s="57"/>
      <c r="BT116" s="57"/>
      <c r="BV116" s="57"/>
      <c r="BX116" s="57"/>
      <c r="BZ116" s="57"/>
      <c r="CB116" s="57"/>
      <c r="CD116" s="57"/>
      <c r="CE116" s="57"/>
      <c r="CF116" s="57"/>
      <c r="CG116" s="57"/>
      <c r="CH116" s="57"/>
      <c r="CI116" s="57"/>
      <c r="CJ116" s="57"/>
      <c r="CK116" s="57"/>
      <c r="CL116" s="57"/>
      <c r="CM116" s="57"/>
      <c r="CN116" s="57"/>
      <c r="CO116" s="57"/>
    </row>
    <row r="117" spans="1:93" x14ac:dyDescent="0.25">
      <c r="A117" s="57"/>
      <c r="B117" s="57"/>
      <c r="C117" s="88"/>
      <c r="D117" s="57"/>
      <c r="E117" s="57"/>
      <c r="F117" s="57"/>
      <c r="G117" s="57"/>
      <c r="H117" s="57"/>
      <c r="I117" s="57"/>
      <c r="J117" s="57"/>
      <c r="K117" s="57"/>
      <c r="L117" s="57"/>
      <c r="M117" s="57"/>
      <c r="N117" s="57"/>
      <c r="P117" s="57"/>
      <c r="R117" s="57"/>
      <c r="T117" s="57"/>
      <c r="V117" s="57"/>
      <c r="X117" s="57"/>
      <c r="Z117" s="57"/>
      <c r="AB117" s="57"/>
      <c r="AD117" s="57"/>
      <c r="AF117" s="57"/>
      <c r="AH117" s="57"/>
      <c r="AJ117" s="57"/>
      <c r="AL117" s="57"/>
      <c r="AN117" s="57"/>
      <c r="AP117" s="57"/>
      <c r="AR117" s="57"/>
      <c r="AT117" s="57"/>
      <c r="AV117" s="57"/>
      <c r="AX117" s="57"/>
      <c r="AZ117" s="57"/>
      <c r="BB117" s="57"/>
      <c r="BD117" s="57"/>
      <c r="BF117" s="57"/>
      <c r="BH117" s="57"/>
      <c r="BJ117" s="57"/>
      <c r="BL117" s="57"/>
      <c r="BN117" s="57"/>
      <c r="BP117" s="57"/>
      <c r="BR117" s="57"/>
      <c r="BT117" s="57"/>
      <c r="BV117" s="57"/>
      <c r="BX117" s="57"/>
      <c r="BZ117" s="57"/>
      <c r="CB117" s="57"/>
      <c r="CD117" s="57"/>
      <c r="CE117" s="57"/>
      <c r="CF117" s="57"/>
      <c r="CG117" s="57"/>
      <c r="CH117" s="57"/>
      <c r="CI117" s="57"/>
      <c r="CJ117" s="57"/>
      <c r="CK117" s="57"/>
      <c r="CL117" s="57"/>
      <c r="CM117" s="57"/>
      <c r="CN117" s="57"/>
      <c r="CO117" s="57"/>
    </row>
    <row r="118" spans="1:93" x14ac:dyDescent="0.25">
      <c r="A118" s="57"/>
      <c r="B118" s="57"/>
      <c r="C118" s="88"/>
      <c r="D118" s="57"/>
      <c r="E118" s="57"/>
      <c r="F118" s="57"/>
      <c r="G118" s="57"/>
      <c r="H118" s="57"/>
      <c r="I118" s="57"/>
      <c r="J118" s="57"/>
      <c r="K118" s="57"/>
      <c r="L118" s="57"/>
      <c r="M118" s="57"/>
      <c r="N118" s="57"/>
      <c r="P118" s="57"/>
      <c r="R118" s="57"/>
      <c r="T118" s="57"/>
      <c r="V118" s="57"/>
      <c r="X118" s="57"/>
      <c r="Z118" s="57"/>
      <c r="AB118" s="57"/>
      <c r="AD118" s="57"/>
      <c r="AF118" s="57"/>
      <c r="AH118" s="57"/>
      <c r="AJ118" s="57"/>
      <c r="AL118" s="57"/>
      <c r="AN118" s="57"/>
      <c r="AP118" s="57"/>
      <c r="AR118" s="57"/>
      <c r="AT118" s="57"/>
      <c r="AV118" s="57"/>
      <c r="AX118" s="57"/>
      <c r="AZ118" s="57"/>
      <c r="BB118" s="57"/>
      <c r="BD118" s="57"/>
      <c r="BF118" s="57"/>
      <c r="BH118" s="57"/>
      <c r="BJ118" s="57"/>
      <c r="BL118" s="57"/>
      <c r="BN118" s="57"/>
      <c r="BP118" s="57"/>
      <c r="BR118" s="57"/>
      <c r="BT118" s="57"/>
      <c r="BV118" s="57"/>
      <c r="BX118" s="57"/>
      <c r="BZ118" s="57"/>
      <c r="CB118" s="57"/>
      <c r="CD118" s="57"/>
      <c r="CE118" s="57"/>
      <c r="CF118" s="57"/>
      <c r="CG118" s="57"/>
      <c r="CH118" s="57"/>
      <c r="CI118" s="57"/>
      <c r="CJ118" s="57"/>
      <c r="CK118" s="57"/>
      <c r="CL118" s="57"/>
      <c r="CM118" s="57"/>
      <c r="CN118" s="57"/>
      <c r="CO118" s="57"/>
    </row>
    <row r="119" spans="1:93" x14ac:dyDescent="0.25">
      <c r="A119" s="57"/>
      <c r="B119" s="57"/>
      <c r="C119" s="88"/>
      <c r="D119" s="57"/>
      <c r="E119" s="57"/>
      <c r="F119" s="57"/>
      <c r="G119" s="57"/>
      <c r="H119" s="57"/>
      <c r="I119" s="57"/>
      <c r="J119" s="57"/>
      <c r="K119" s="57"/>
      <c r="L119" s="57"/>
      <c r="M119" s="57"/>
      <c r="N119" s="57"/>
      <c r="P119" s="57"/>
      <c r="R119" s="57"/>
      <c r="T119" s="57"/>
      <c r="V119" s="57"/>
      <c r="X119" s="57"/>
      <c r="Z119" s="57"/>
      <c r="AB119" s="57"/>
      <c r="AD119" s="57"/>
      <c r="AF119" s="57"/>
      <c r="AH119" s="57"/>
      <c r="AJ119" s="57"/>
      <c r="AL119" s="57"/>
      <c r="AN119" s="57"/>
      <c r="AP119" s="57"/>
      <c r="AR119" s="57"/>
      <c r="AT119" s="57"/>
      <c r="AV119" s="57"/>
      <c r="AX119" s="57"/>
      <c r="AZ119" s="57"/>
      <c r="BB119" s="57"/>
      <c r="BD119" s="57"/>
      <c r="BF119" s="57"/>
      <c r="BH119" s="57"/>
      <c r="BJ119" s="57"/>
      <c r="BL119" s="57"/>
      <c r="BN119" s="57"/>
      <c r="BP119" s="57"/>
      <c r="BR119" s="57"/>
      <c r="BT119" s="57"/>
      <c r="BV119" s="57"/>
      <c r="BX119" s="57"/>
      <c r="BZ119" s="57"/>
      <c r="CB119" s="57"/>
      <c r="CD119" s="57"/>
      <c r="CE119" s="57"/>
      <c r="CF119" s="57"/>
      <c r="CG119" s="57"/>
      <c r="CH119" s="57"/>
      <c r="CI119" s="57"/>
      <c r="CJ119" s="57"/>
      <c r="CK119" s="57"/>
      <c r="CL119" s="57"/>
      <c r="CM119" s="57"/>
      <c r="CN119" s="57"/>
      <c r="CO119" s="57"/>
    </row>
    <row r="120" spans="1:93" x14ac:dyDescent="0.25">
      <c r="A120" s="57"/>
      <c r="B120" s="57"/>
      <c r="C120" s="88"/>
      <c r="D120" s="57"/>
      <c r="E120" s="57"/>
      <c r="F120" s="57"/>
      <c r="G120" s="57"/>
      <c r="H120" s="57"/>
      <c r="I120" s="57"/>
      <c r="J120" s="57"/>
      <c r="K120" s="57"/>
      <c r="L120" s="57"/>
      <c r="M120" s="57"/>
      <c r="N120" s="57"/>
      <c r="P120" s="57"/>
      <c r="R120" s="57"/>
      <c r="T120" s="57"/>
      <c r="V120" s="57"/>
      <c r="X120" s="57"/>
      <c r="Z120" s="57"/>
      <c r="AB120" s="57"/>
      <c r="AD120" s="57"/>
      <c r="AF120" s="57"/>
      <c r="AH120" s="57"/>
      <c r="AJ120" s="57"/>
      <c r="AL120" s="57"/>
      <c r="AN120" s="57"/>
      <c r="AP120" s="57"/>
      <c r="AR120" s="57"/>
      <c r="AT120" s="57"/>
      <c r="AV120" s="57"/>
      <c r="AX120" s="57"/>
      <c r="AZ120" s="57"/>
      <c r="BB120" s="57"/>
      <c r="BD120" s="57"/>
      <c r="BF120" s="57"/>
      <c r="BH120" s="57"/>
      <c r="BJ120" s="57"/>
      <c r="BL120" s="57"/>
      <c r="BN120" s="57"/>
      <c r="BP120" s="57"/>
      <c r="BR120" s="57"/>
      <c r="BT120" s="57"/>
      <c r="BV120" s="57"/>
      <c r="BX120" s="57"/>
      <c r="BZ120" s="57"/>
      <c r="CB120" s="57"/>
      <c r="CD120" s="57"/>
      <c r="CE120" s="57"/>
      <c r="CF120" s="57"/>
      <c r="CG120" s="57"/>
      <c r="CH120" s="57"/>
      <c r="CI120" s="57"/>
      <c r="CJ120" s="57"/>
      <c r="CK120" s="57"/>
      <c r="CL120" s="57"/>
      <c r="CM120" s="57"/>
      <c r="CN120" s="57"/>
      <c r="CO120" s="57"/>
    </row>
    <row r="121" spans="1:93" x14ac:dyDescent="0.25">
      <c r="A121" s="57"/>
      <c r="B121" s="57"/>
      <c r="C121" s="88"/>
      <c r="D121" s="57"/>
      <c r="E121" s="57"/>
      <c r="F121" s="57"/>
      <c r="G121" s="57"/>
      <c r="H121" s="57"/>
      <c r="I121" s="57"/>
      <c r="J121" s="57"/>
      <c r="K121" s="57"/>
      <c r="L121" s="57"/>
      <c r="M121" s="57"/>
      <c r="N121" s="57"/>
      <c r="P121" s="57"/>
      <c r="R121" s="57"/>
      <c r="T121" s="57"/>
      <c r="V121" s="57"/>
      <c r="X121" s="57"/>
      <c r="Z121" s="57"/>
      <c r="AB121" s="57"/>
      <c r="AD121" s="57"/>
      <c r="AF121" s="57"/>
      <c r="AH121" s="57"/>
      <c r="AJ121" s="57"/>
      <c r="AL121" s="57"/>
      <c r="AN121" s="57"/>
      <c r="AP121" s="57"/>
      <c r="AR121" s="57"/>
      <c r="AT121" s="57"/>
      <c r="AV121" s="57"/>
      <c r="AX121" s="57"/>
      <c r="AZ121" s="57"/>
      <c r="BB121" s="57"/>
      <c r="BD121" s="57"/>
      <c r="BF121" s="57"/>
      <c r="BH121" s="57"/>
      <c r="BJ121" s="57"/>
      <c r="BL121" s="57"/>
      <c r="BN121" s="57"/>
      <c r="BP121" s="57"/>
      <c r="BR121" s="57"/>
      <c r="BT121" s="57"/>
      <c r="BV121" s="57"/>
      <c r="BX121" s="57"/>
      <c r="BZ121" s="57"/>
      <c r="CB121" s="57"/>
      <c r="CD121" s="57"/>
      <c r="CE121" s="57"/>
      <c r="CF121" s="57"/>
      <c r="CG121" s="57"/>
      <c r="CH121" s="57"/>
      <c r="CI121" s="57"/>
      <c r="CJ121" s="57"/>
      <c r="CK121" s="57"/>
      <c r="CL121" s="57"/>
      <c r="CM121" s="57"/>
      <c r="CN121" s="57"/>
      <c r="CO121" s="57"/>
    </row>
    <row r="122" spans="1:93" x14ac:dyDescent="0.25">
      <c r="A122" s="57"/>
      <c r="B122" s="57"/>
      <c r="C122" s="88"/>
      <c r="D122" s="57"/>
      <c r="E122" s="57"/>
      <c r="F122" s="57"/>
      <c r="G122" s="57"/>
      <c r="H122" s="57"/>
      <c r="I122" s="57"/>
      <c r="J122" s="57"/>
      <c r="K122" s="57"/>
      <c r="L122" s="57"/>
      <c r="M122" s="57"/>
      <c r="N122" s="57"/>
      <c r="P122" s="57"/>
      <c r="R122" s="57"/>
      <c r="T122" s="57"/>
      <c r="V122" s="57"/>
      <c r="X122" s="57"/>
      <c r="Z122" s="57"/>
      <c r="AB122" s="57"/>
      <c r="AD122" s="57"/>
      <c r="AF122" s="57"/>
      <c r="AH122" s="57"/>
      <c r="AJ122" s="57"/>
      <c r="AL122" s="57"/>
      <c r="AN122" s="57"/>
      <c r="AP122" s="57"/>
      <c r="AR122" s="57"/>
      <c r="AT122" s="57"/>
      <c r="AV122" s="57"/>
      <c r="AX122" s="57"/>
      <c r="AZ122" s="57"/>
      <c r="BB122" s="57"/>
      <c r="BD122" s="57"/>
      <c r="BF122" s="57"/>
      <c r="BH122" s="57"/>
      <c r="BJ122" s="57"/>
      <c r="BL122" s="57"/>
      <c r="BN122" s="57"/>
      <c r="BP122" s="57"/>
      <c r="BR122" s="57"/>
      <c r="BT122" s="57"/>
      <c r="BV122" s="57"/>
      <c r="BX122" s="57"/>
      <c r="BZ122" s="57"/>
      <c r="CB122" s="57"/>
      <c r="CD122" s="57"/>
      <c r="CE122" s="57"/>
      <c r="CF122" s="57"/>
      <c r="CG122" s="57"/>
      <c r="CH122" s="57"/>
      <c r="CI122" s="57"/>
      <c r="CJ122" s="57"/>
      <c r="CK122" s="57"/>
      <c r="CL122" s="57"/>
      <c r="CM122" s="57"/>
      <c r="CN122" s="57"/>
      <c r="CO122" s="57"/>
    </row>
    <row r="123" spans="1:93" x14ac:dyDescent="0.25">
      <c r="A123" s="57"/>
      <c r="B123" s="57"/>
      <c r="C123" s="88"/>
      <c r="D123" s="57"/>
      <c r="E123" s="57"/>
      <c r="F123" s="57"/>
      <c r="G123" s="57"/>
      <c r="H123" s="57"/>
      <c r="I123" s="57"/>
      <c r="J123" s="57"/>
      <c r="K123" s="57"/>
      <c r="L123" s="57"/>
      <c r="M123" s="57"/>
      <c r="N123" s="57"/>
      <c r="P123" s="57"/>
      <c r="R123" s="57"/>
      <c r="T123" s="57"/>
      <c r="V123" s="57"/>
      <c r="X123" s="57"/>
      <c r="Z123" s="57"/>
      <c r="AB123" s="57"/>
      <c r="AD123" s="57"/>
      <c r="AF123" s="57"/>
      <c r="AH123" s="57"/>
      <c r="AJ123" s="57"/>
      <c r="AL123" s="57"/>
      <c r="AN123" s="57"/>
      <c r="AP123" s="57"/>
      <c r="AR123" s="57"/>
      <c r="AT123" s="57"/>
      <c r="AV123" s="57"/>
      <c r="AX123" s="57"/>
      <c r="AZ123" s="57"/>
      <c r="BB123" s="57"/>
      <c r="BD123" s="57"/>
      <c r="BF123" s="57"/>
      <c r="BH123" s="57"/>
      <c r="BJ123" s="57"/>
      <c r="BL123" s="57"/>
      <c r="BN123" s="57"/>
      <c r="BP123" s="57"/>
      <c r="BR123" s="57"/>
      <c r="BT123" s="57"/>
      <c r="BV123" s="57"/>
      <c r="BX123" s="57"/>
      <c r="BZ123" s="57"/>
      <c r="CB123" s="57"/>
      <c r="CD123" s="57"/>
      <c r="CE123" s="57"/>
      <c r="CF123" s="57"/>
      <c r="CG123" s="57"/>
      <c r="CH123" s="57"/>
      <c r="CI123" s="57"/>
      <c r="CJ123" s="57"/>
      <c r="CK123" s="57"/>
      <c r="CL123" s="57"/>
      <c r="CM123" s="57"/>
      <c r="CN123" s="57"/>
      <c r="CO123" s="57"/>
    </row>
    <row r="124" spans="1:93" x14ac:dyDescent="0.25">
      <c r="A124" s="57"/>
      <c r="B124" s="57"/>
      <c r="C124" s="88"/>
      <c r="D124" s="57"/>
      <c r="E124" s="57"/>
      <c r="F124" s="57"/>
      <c r="G124" s="57"/>
      <c r="H124" s="57"/>
      <c r="I124" s="57"/>
      <c r="J124" s="57"/>
      <c r="K124" s="57"/>
      <c r="L124" s="57"/>
      <c r="M124" s="57"/>
      <c r="N124" s="57"/>
      <c r="P124" s="57"/>
      <c r="R124" s="57"/>
      <c r="T124" s="57"/>
      <c r="V124" s="57"/>
      <c r="X124" s="57"/>
      <c r="Z124" s="57"/>
      <c r="AB124" s="57"/>
      <c r="AD124" s="57"/>
      <c r="AF124" s="57"/>
      <c r="AH124" s="57"/>
      <c r="AJ124" s="57"/>
      <c r="AL124" s="57"/>
      <c r="AN124" s="57"/>
      <c r="AP124" s="57"/>
      <c r="AR124" s="57"/>
      <c r="AT124" s="57"/>
      <c r="AV124" s="57"/>
      <c r="AX124" s="57"/>
      <c r="AZ124" s="57"/>
      <c r="BB124" s="57"/>
      <c r="BD124" s="57"/>
      <c r="BF124" s="57"/>
      <c r="BH124" s="57"/>
      <c r="BJ124" s="57"/>
      <c r="BL124" s="57"/>
      <c r="BN124" s="57"/>
      <c r="BP124" s="57"/>
      <c r="BR124" s="57"/>
      <c r="BT124" s="57"/>
      <c r="BV124" s="57"/>
      <c r="BX124" s="57"/>
      <c r="BZ124" s="57"/>
      <c r="CB124" s="57"/>
      <c r="CD124" s="57"/>
      <c r="CE124" s="57"/>
      <c r="CF124" s="57"/>
      <c r="CG124" s="57"/>
      <c r="CH124" s="57"/>
      <c r="CI124" s="57"/>
      <c r="CJ124" s="57"/>
      <c r="CK124" s="57"/>
      <c r="CL124" s="57"/>
      <c r="CM124" s="57"/>
      <c r="CN124" s="57"/>
      <c r="CO124" s="57"/>
    </row>
    <row r="125" spans="1:93" x14ac:dyDescent="0.25">
      <c r="A125" s="57"/>
      <c r="B125" s="57"/>
      <c r="C125" s="88"/>
      <c r="D125" s="57"/>
      <c r="E125" s="57"/>
      <c r="F125" s="57"/>
      <c r="G125" s="57"/>
      <c r="H125" s="57"/>
      <c r="I125" s="57"/>
      <c r="J125" s="57"/>
      <c r="K125" s="57"/>
      <c r="L125" s="57"/>
      <c r="M125" s="57"/>
      <c r="N125" s="57"/>
      <c r="P125" s="57"/>
      <c r="R125" s="57"/>
      <c r="T125" s="57"/>
      <c r="V125" s="57"/>
      <c r="X125" s="57"/>
      <c r="Z125" s="57"/>
      <c r="AB125" s="57"/>
      <c r="AD125" s="57"/>
      <c r="AF125" s="57"/>
      <c r="AH125" s="57"/>
      <c r="AJ125" s="57"/>
      <c r="AL125" s="57"/>
      <c r="AN125" s="57"/>
      <c r="AP125" s="57"/>
      <c r="AR125" s="57"/>
      <c r="AT125" s="57"/>
      <c r="AV125" s="57"/>
      <c r="AX125" s="57"/>
      <c r="AZ125" s="57"/>
      <c r="BB125" s="57"/>
      <c r="BD125" s="57"/>
      <c r="BF125" s="57"/>
      <c r="BH125" s="57"/>
      <c r="BJ125" s="57"/>
      <c r="BL125" s="57"/>
      <c r="BN125" s="57"/>
      <c r="BP125" s="57"/>
      <c r="BR125" s="57"/>
      <c r="BT125" s="57"/>
      <c r="BV125" s="57"/>
      <c r="BX125" s="57"/>
      <c r="BZ125" s="57"/>
      <c r="CB125" s="57"/>
      <c r="CD125" s="57"/>
      <c r="CE125" s="57"/>
      <c r="CF125" s="57"/>
      <c r="CG125" s="57"/>
      <c r="CH125" s="57"/>
      <c r="CI125" s="57"/>
      <c r="CJ125" s="57"/>
      <c r="CK125" s="57"/>
      <c r="CL125" s="57"/>
      <c r="CM125" s="57"/>
      <c r="CN125" s="57"/>
      <c r="CO125" s="57"/>
    </row>
    <row r="126" spans="1:93" x14ac:dyDescent="0.25">
      <c r="A126" s="57"/>
      <c r="B126" s="57"/>
      <c r="C126" s="88"/>
      <c r="D126" s="57"/>
      <c r="E126" s="57"/>
      <c r="F126" s="57"/>
      <c r="G126" s="57"/>
      <c r="H126" s="57"/>
      <c r="I126" s="57"/>
      <c r="J126" s="57"/>
      <c r="K126" s="57"/>
      <c r="L126" s="57"/>
      <c r="M126" s="57"/>
      <c r="N126" s="57"/>
      <c r="P126" s="57"/>
      <c r="R126" s="57"/>
      <c r="T126" s="57"/>
      <c r="V126" s="57"/>
      <c r="X126" s="57"/>
      <c r="Z126" s="57"/>
      <c r="AB126" s="57"/>
      <c r="AD126" s="57"/>
      <c r="AF126" s="57"/>
      <c r="AH126" s="57"/>
      <c r="AJ126" s="57"/>
      <c r="AL126" s="57"/>
      <c r="AN126" s="57"/>
      <c r="AP126" s="57"/>
      <c r="AR126" s="57"/>
      <c r="AT126" s="57"/>
      <c r="AV126" s="57"/>
      <c r="AX126" s="57"/>
      <c r="AZ126" s="57"/>
      <c r="BB126" s="57"/>
      <c r="BD126" s="57"/>
      <c r="BF126" s="57"/>
      <c r="BH126" s="57"/>
      <c r="BJ126" s="57"/>
      <c r="BL126" s="57"/>
      <c r="BN126" s="57"/>
      <c r="BP126" s="57"/>
      <c r="BR126" s="57"/>
      <c r="BT126" s="57"/>
      <c r="BV126" s="57"/>
      <c r="BX126" s="57"/>
      <c r="BZ126" s="57"/>
      <c r="CB126" s="57"/>
      <c r="CD126" s="57"/>
      <c r="CE126" s="57"/>
      <c r="CF126" s="57"/>
      <c r="CG126" s="57"/>
      <c r="CH126" s="57"/>
      <c r="CI126" s="57"/>
      <c r="CJ126" s="57"/>
      <c r="CK126" s="57"/>
      <c r="CL126" s="57"/>
      <c r="CM126" s="57"/>
      <c r="CN126" s="57"/>
      <c r="CO126" s="57"/>
    </row>
    <row r="127" spans="1:93" x14ac:dyDescent="0.25">
      <c r="A127" s="57"/>
      <c r="B127" s="57"/>
      <c r="C127" s="88"/>
      <c r="D127" s="57"/>
      <c r="E127" s="57"/>
      <c r="F127" s="57"/>
      <c r="G127" s="57"/>
      <c r="H127" s="57"/>
      <c r="I127" s="57"/>
      <c r="J127" s="57"/>
      <c r="K127" s="57"/>
      <c r="L127" s="57"/>
      <c r="M127" s="57"/>
      <c r="N127" s="57"/>
      <c r="P127" s="57"/>
      <c r="R127" s="57"/>
      <c r="T127" s="57"/>
      <c r="V127" s="57"/>
      <c r="X127" s="57"/>
      <c r="Z127" s="57"/>
      <c r="AB127" s="57"/>
      <c r="AD127" s="57"/>
      <c r="AF127" s="57"/>
      <c r="AH127" s="57"/>
      <c r="AJ127" s="57"/>
      <c r="AL127" s="57"/>
      <c r="AN127" s="57"/>
      <c r="AP127" s="57"/>
      <c r="AR127" s="57"/>
      <c r="AT127" s="57"/>
      <c r="AV127" s="57"/>
      <c r="AX127" s="57"/>
      <c r="AZ127" s="57"/>
      <c r="BB127" s="57"/>
      <c r="BD127" s="57"/>
      <c r="BF127" s="57"/>
      <c r="BH127" s="57"/>
      <c r="BJ127" s="57"/>
      <c r="BL127" s="57"/>
      <c r="BN127" s="57"/>
      <c r="BP127" s="57"/>
      <c r="BR127" s="57"/>
      <c r="BT127" s="57"/>
      <c r="BV127" s="57"/>
      <c r="BX127" s="57"/>
      <c r="BZ127" s="57"/>
      <c r="CB127" s="57"/>
      <c r="CD127" s="57"/>
      <c r="CE127" s="57"/>
      <c r="CF127" s="57"/>
      <c r="CG127" s="57"/>
      <c r="CH127" s="57"/>
      <c r="CI127" s="57"/>
      <c r="CJ127" s="57"/>
      <c r="CK127" s="57"/>
      <c r="CL127" s="57"/>
      <c r="CM127" s="57"/>
      <c r="CN127" s="57"/>
      <c r="CO127" s="57"/>
    </row>
    <row r="128" spans="1:93" x14ac:dyDescent="0.25">
      <c r="A128" s="57"/>
      <c r="B128" s="57"/>
      <c r="C128" s="88"/>
      <c r="D128" s="57"/>
      <c r="E128" s="57"/>
      <c r="F128" s="57"/>
      <c r="G128" s="57"/>
      <c r="H128" s="57"/>
      <c r="I128" s="57"/>
      <c r="J128" s="57"/>
      <c r="K128" s="57"/>
      <c r="L128" s="57"/>
      <c r="M128" s="57"/>
      <c r="N128" s="57"/>
      <c r="P128" s="57"/>
      <c r="R128" s="57"/>
      <c r="T128" s="57"/>
      <c r="V128" s="57"/>
      <c r="X128" s="57"/>
      <c r="Z128" s="57"/>
      <c r="AB128" s="57"/>
      <c r="AD128" s="57"/>
      <c r="AF128" s="57"/>
      <c r="AH128" s="57"/>
      <c r="AJ128" s="57"/>
      <c r="AL128" s="57"/>
      <c r="AN128" s="57"/>
      <c r="AP128" s="57"/>
      <c r="AR128" s="57"/>
      <c r="AT128" s="57"/>
      <c r="AV128" s="57"/>
      <c r="AX128" s="57"/>
      <c r="AZ128" s="57"/>
      <c r="BB128" s="57"/>
      <c r="BD128" s="57"/>
      <c r="BF128" s="57"/>
      <c r="BH128" s="57"/>
      <c r="BJ128" s="57"/>
      <c r="BL128" s="57"/>
      <c r="BN128" s="57"/>
      <c r="BP128" s="57"/>
      <c r="BR128" s="57"/>
      <c r="BT128" s="57"/>
      <c r="BV128" s="57"/>
      <c r="BX128" s="57"/>
      <c r="BZ128" s="57"/>
      <c r="CB128" s="57"/>
      <c r="CD128" s="57"/>
      <c r="CE128" s="57"/>
      <c r="CF128" s="57"/>
      <c r="CG128" s="57"/>
      <c r="CH128" s="57"/>
      <c r="CI128" s="57"/>
      <c r="CJ128" s="57"/>
      <c r="CK128" s="57"/>
      <c r="CL128" s="57"/>
      <c r="CM128" s="57"/>
      <c r="CN128" s="57"/>
      <c r="CO128" s="57"/>
    </row>
    <row r="129" spans="1:93" x14ac:dyDescent="0.25">
      <c r="A129" s="57"/>
      <c r="B129" s="57"/>
      <c r="C129" s="88"/>
      <c r="D129" s="57"/>
      <c r="E129" s="57"/>
      <c r="F129" s="57"/>
      <c r="G129" s="57"/>
      <c r="H129" s="57"/>
      <c r="I129" s="57"/>
      <c r="J129" s="57"/>
      <c r="K129" s="57"/>
      <c r="L129" s="57"/>
      <c r="M129" s="57"/>
      <c r="N129" s="57"/>
      <c r="P129" s="57"/>
      <c r="R129" s="57"/>
      <c r="T129" s="57"/>
      <c r="V129" s="57"/>
      <c r="X129" s="57"/>
      <c r="Z129" s="57"/>
      <c r="AB129" s="57"/>
      <c r="AD129" s="57"/>
      <c r="AF129" s="57"/>
      <c r="AH129" s="57"/>
      <c r="AJ129" s="57"/>
      <c r="AL129" s="57"/>
      <c r="AN129" s="57"/>
      <c r="AP129" s="57"/>
      <c r="AR129" s="57"/>
      <c r="AT129" s="57"/>
      <c r="AV129" s="57"/>
      <c r="AX129" s="57"/>
      <c r="AZ129" s="57"/>
      <c r="BB129" s="57"/>
      <c r="BD129" s="57"/>
      <c r="BF129" s="57"/>
      <c r="BH129" s="57"/>
      <c r="BJ129" s="57"/>
      <c r="BL129" s="57"/>
      <c r="BN129" s="57"/>
      <c r="BP129" s="57"/>
      <c r="BR129" s="57"/>
      <c r="BT129" s="57"/>
      <c r="BV129" s="57"/>
      <c r="BX129" s="57"/>
      <c r="BZ129" s="57"/>
      <c r="CB129" s="57"/>
      <c r="CD129" s="57"/>
      <c r="CE129" s="57"/>
      <c r="CF129" s="57"/>
      <c r="CG129" s="57"/>
      <c r="CH129" s="57"/>
      <c r="CI129" s="57"/>
      <c r="CJ129" s="57"/>
      <c r="CK129" s="57"/>
      <c r="CL129" s="57"/>
      <c r="CM129" s="57"/>
      <c r="CN129" s="57"/>
      <c r="CO129" s="57"/>
    </row>
    <row r="130" spans="1:93" x14ac:dyDescent="0.25">
      <c r="A130" s="57"/>
      <c r="B130" s="57"/>
      <c r="C130" s="88"/>
      <c r="D130" s="57"/>
      <c r="E130" s="57"/>
      <c r="F130" s="57"/>
      <c r="G130" s="57"/>
      <c r="H130" s="57"/>
      <c r="I130" s="57"/>
      <c r="J130" s="57"/>
      <c r="K130" s="57"/>
      <c r="L130" s="57"/>
      <c r="M130" s="57"/>
      <c r="N130" s="57"/>
      <c r="P130" s="57"/>
      <c r="R130" s="57"/>
      <c r="T130" s="57"/>
      <c r="V130" s="57"/>
      <c r="X130" s="57"/>
      <c r="Z130" s="57"/>
      <c r="AB130" s="57"/>
      <c r="AD130" s="57"/>
      <c r="AF130" s="57"/>
      <c r="AH130" s="57"/>
      <c r="AJ130" s="57"/>
      <c r="AL130" s="57"/>
      <c r="AN130" s="57"/>
      <c r="AP130" s="57"/>
      <c r="AR130" s="57"/>
      <c r="AT130" s="57"/>
      <c r="AV130" s="57"/>
      <c r="AX130" s="57"/>
      <c r="AZ130" s="57"/>
      <c r="BB130" s="57"/>
      <c r="BD130" s="57"/>
      <c r="BF130" s="57"/>
      <c r="BH130" s="57"/>
      <c r="BJ130" s="57"/>
      <c r="BL130" s="57"/>
      <c r="BN130" s="57"/>
      <c r="BP130" s="57"/>
      <c r="BR130" s="57"/>
      <c r="BT130" s="57"/>
      <c r="BV130" s="57"/>
      <c r="BX130" s="57"/>
      <c r="BZ130" s="57"/>
      <c r="CB130" s="57"/>
      <c r="CD130" s="57"/>
      <c r="CE130" s="57"/>
      <c r="CF130" s="57"/>
      <c r="CG130" s="57"/>
      <c r="CH130" s="57"/>
      <c r="CI130" s="57"/>
      <c r="CJ130" s="57"/>
      <c r="CK130" s="57"/>
      <c r="CL130" s="57"/>
      <c r="CM130" s="57"/>
      <c r="CN130" s="57"/>
      <c r="CO130" s="57"/>
    </row>
    <row r="131" spans="1:93" x14ac:dyDescent="0.25">
      <c r="A131" s="57"/>
      <c r="B131" s="57"/>
      <c r="C131" s="88"/>
      <c r="D131" s="57"/>
      <c r="E131" s="57"/>
      <c r="F131" s="57"/>
      <c r="G131" s="57"/>
      <c r="H131" s="57"/>
      <c r="I131" s="57"/>
      <c r="J131" s="57"/>
      <c r="K131" s="57"/>
      <c r="L131" s="57"/>
      <c r="M131" s="57"/>
      <c r="N131" s="57"/>
      <c r="P131" s="57"/>
      <c r="R131" s="57"/>
      <c r="T131" s="57"/>
      <c r="V131" s="57"/>
      <c r="X131" s="57"/>
      <c r="Z131" s="57"/>
      <c r="AB131" s="57"/>
      <c r="AD131" s="57"/>
      <c r="AF131" s="57"/>
      <c r="AH131" s="57"/>
      <c r="AJ131" s="57"/>
      <c r="AL131" s="57"/>
      <c r="AN131" s="57"/>
      <c r="AP131" s="57"/>
      <c r="AR131" s="57"/>
      <c r="AT131" s="57"/>
      <c r="AV131" s="57"/>
      <c r="AX131" s="57"/>
      <c r="AZ131" s="57"/>
      <c r="BB131" s="57"/>
      <c r="BD131" s="57"/>
      <c r="BF131" s="57"/>
      <c r="BH131" s="57"/>
      <c r="BJ131" s="57"/>
      <c r="BL131" s="57"/>
      <c r="BN131" s="57"/>
      <c r="BP131" s="57"/>
      <c r="BR131" s="57"/>
      <c r="BT131" s="57"/>
      <c r="BV131" s="57"/>
      <c r="BX131" s="57"/>
      <c r="BZ131" s="57"/>
      <c r="CB131" s="57"/>
      <c r="CD131" s="57"/>
      <c r="CE131" s="57"/>
      <c r="CF131" s="57"/>
      <c r="CG131" s="57"/>
      <c r="CH131" s="57"/>
      <c r="CI131" s="57"/>
      <c r="CJ131" s="57"/>
      <c r="CK131" s="57"/>
      <c r="CL131" s="57"/>
      <c r="CM131" s="57"/>
      <c r="CN131" s="57"/>
      <c r="CO131" s="57"/>
    </row>
    <row r="132" spans="1:93" x14ac:dyDescent="0.25">
      <c r="A132" s="57"/>
      <c r="B132" s="57"/>
      <c r="C132" s="88"/>
      <c r="D132" s="57"/>
      <c r="E132" s="57"/>
      <c r="F132" s="57"/>
      <c r="G132" s="57"/>
      <c r="H132" s="57"/>
      <c r="I132" s="57"/>
      <c r="J132" s="57"/>
      <c r="K132" s="57"/>
      <c r="L132" s="57"/>
      <c r="M132" s="57"/>
      <c r="N132" s="57"/>
      <c r="P132" s="57"/>
      <c r="R132" s="57"/>
      <c r="T132" s="57"/>
      <c r="V132" s="57"/>
      <c r="X132" s="57"/>
      <c r="Z132" s="57"/>
      <c r="AB132" s="57"/>
      <c r="AD132" s="57"/>
      <c r="AF132" s="57"/>
      <c r="AH132" s="57"/>
      <c r="AJ132" s="57"/>
      <c r="AL132" s="57"/>
      <c r="AN132" s="57"/>
      <c r="AP132" s="57"/>
      <c r="AR132" s="57"/>
      <c r="AT132" s="57"/>
      <c r="AV132" s="57"/>
      <c r="AX132" s="57"/>
      <c r="AZ132" s="57"/>
      <c r="BB132" s="57"/>
      <c r="BD132" s="57"/>
      <c r="BF132" s="57"/>
      <c r="BH132" s="57"/>
      <c r="BJ132" s="57"/>
      <c r="BL132" s="57"/>
      <c r="BN132" s="57"/>
      <c r="BP132" s="57"/>
      <c r="BR132" s="57"/>
      <c r="BT132" s="57"/>
      <c r="BV132" s="57"/>
      <c r="BX132" s="57"/>
      <c r="BZ132" s="57"/>
      <c r="CB132" s="57"/>
      <c r="CD132" s="57"/>
      <c r="CE132" s="57"/>
      <c r="CF132" s="57"/>
      <c r="CG132" s="57"/>
      <c r="CH132" s="57"/>
      <c r="CI132" s="57"/>
      <c r="CJ132" s="57"/>
      <c r="CK132" s="57"/>
      <c r="CL132" s="57"/>
      <c r="CM132" s="57"/>
      <c r="CN132" s="57"/>
      <c r="CO132" s="57"/>
    </row>
    <row r="133" spans="1:93" x14ac:dyDescent="0.25">
      <c r="A133" s="57"/>
      <c r="B133" s="57"/>
      <c r="C133" s="88"/>
      <c r="D133" s="57"/>
      <c r="E133" s="57"/>
      <c r="F133" s="57"/>
      <c r="G133" s="57"/>
      <c r="H133" s="57"/>
      <c r="I133" s="57"/>
      <c r="J133" s="57"/>
      <c r="K133" s="57"/>
      <c r="L133" s="57"/>
      <c r="M133" s="57"/>
      <c r="N133" s="57"/>
      <c r="P133" s="57"/>
      <c r="R133" s="57"/>
      <c r="T133" s="57"/>
      <c r="V133" s="57"/>
      <c r="X133" s="57"/>
      <c r="Z133" s="57"/>
      <c r="AB133" s="57"/>
      <c r="AD133" s="57"/>
      <c r="AF133" s="57"/>
      <c r="AH133" s="57"/>
      <c r="AJ133" s="57"/>
      <c r="AL133" s="57"/>
      <c r="AN133" s="57"/>
      <c r="AP133" s="57"/>
      <c r="AR133" s="57"/>
      <c r="AT133" s="57"/>
      <c r="AV133" s="57"/>
      <c r="AX133" s="57"/>
      <c r="AZ133" s="57"/>
      <c r="BB133" s="57"/>
      <c r="BD133" s="57"/>
      <c r="BF133" s="57"/>
      <c r="BH133" s="57"/>
      <c r="BJ133" s="57"/>
      <c r="BL133" s="57"/>
      <c r="BN133" s="57"/>
      <c r="BP133" s="57"/>
      <c r="BR133" s="57"/>
      <c r="BT133" s="57"/>
      <c r="BV133" s="57"/>
      <c r="BX133" s="57"/>
      <c r="BZ133" s="57"/>
      <c r="CB133" s="57"/>
      <c r="CD133" s="57"/>
      <c r="CE133" s="57"/>
      <c r="CF133" s="57"/>
      <c r="CG133" s="57"/>
      <c r="CH133" s="57"/>
      <c r="CI133" s="57"/>
      <c r="CJ133" s="57"/>
      <c r="CK133" s="57"/>
      <c r="CL133" s="57"/>
      <c r="CM133" s="57"/>
      <c r="CN133" s="57"/>
      <c r="CO133" s="57"/>
    </row>
    <row r="134" spans="1:93" x14ac:dyDescent="0.25">
      <c r="A134" s="57"/>
      <c r="B134" s="57"/>
      <c r="C134" s="88"/>
      <c r="D134" s="57"/>
      <c r="E134" s="57"/>
      <c r="F134" s="57"/>
      <c r="G134" s="57"/>
      <c r="H134" s="57"/>
      <c r="I134" s="57"/>
      <c r="J134" s="57"/>
      <c r="K134" s="57"/>
      <c r="L134" s="57"/>
      <c r="M134" s="57"/>
      <c r="N134" s="57"/>
      <c r="P134" s="57"/>
      <c r="R134" s="57"/>
      <c r="T134" s="57"/>
      <c r="V134" s="57"/>
      <c r="X134" s="57"/>
      <c r="Z134" s="57"/>
      <c r="AB134" s="57"/>
      <c r="AD134" s="57"/>
      <c r="AF134" s="57"/>
      <c r="AH134" s="57"/>
      <c r="AJ134" s="57"/>
      <c r="AL134" s="57"/>
      <c r="AN134" s="57"/>
      <c r="AP134" s="57"/>
      <c r="AR134" s="57"/>
      <c r="AT134" s="57"/>
      <c r="AV134" s="57"/>
      <c r="AX134" s="57"/>
      <c r="AZ134" s="57"/>
      <c r="BB134" s="57"/>
      <c r="BD134" s="57"/>
      <c r="BF134" s="57"/>
      <c r="BH134" s="57"/>
      <c r="BJ134" s="57"/>
      <c r="BL134" s="57"/>
      <c r="BN134" s="57"/>
      <c r="BP134" s="57"/>
      <c r="BR134" s="57"/>
      <c r="BT134" s="57"/>
      <c r="BV134" s="57"/>
      <c r="BX134" s="57"/>
      <c r="BZ134" s="57"/>
      <c r="CB134" s="57"/>
      <c r="CD134" s="57"/>
      <c r="CE134" s="57"/>
      <c r="CF134" s="57"/>
      <c r="CG134" s="57"/>
      <c r="CH134" s="57"/>
      <c r="CI134" s="57"/>
      <c r="CJ134" s="57"/>
      <c r="CK134" s="57"/>
      <c r="CL134" s="57"/>
      <c r="CM134" s="57"/>
      <c r="CN134" s="57"/>
      <c r="CO134" s="57"/>
    </row>
    <row r="135" spans="1:93" x14ac:dyDescent="0.25">
      <c r="A135" s="57"/>
      <c r="B135" s="57"/>
      <c r="C135" s="88"/>
      <c r="D135" s="57"/>
      <c r="E135" s="57"/>
      <c r="F135" s="57"/>
      <c r="G135" s="57"/>
      <c r="H135" s="57"/>
      <c r="I135" s="57"/>
      <c r="J135" s="57"/>
      <c r="K135" s="57"/>
      <c r="L135" s="57"/>
      <c r="M135" s="57"/>
      <c r="N135" s="57"/>
      <c r="P135" s="57"/>
      <c r="R135" s="57"/>
      <c r="T135" s="57"/>
      <c r="V135" s="57"/>
      <c r="X135" s="57"/>
      <c r="Z135" s="57"/>
      <c r="AB135" s="57"/>
      <c r="AD135" s="57"/>
      <c r="AF135" s="57"/>
      <c r="AH135" s="57"/>
      <c r="AJ135" s="57"/>
      <c r="AL135" s="57"/>
      <c r="AN135" s="57"/>
      <c r="AP135" s="57"/>
      <c r="AR135" s="57"/>
      <c r="AT135" s="57"/>
      <c r="AV135" s="57"/>
      <c r="AX135" s="57"/>
      <c r="AZ135" s="57"/>
      <c r="BB135" s="57"/>
      <c r="BD135" s="57"/>
      <c r="BF135" s="57"/>
      <c r="BH135" s="57"/>
      <c r="BJ135" s="57"/>
      <c r="BL135" s="57"/>
      <c r="BN135" s="57"/>
      <c r="BP135" s="57"/>
      <c r="BR135" s="57"/>
      <c r="BT135" s="57"/>
      <c r="BV135" s="57"/>
      <c r="BX135" s="57"/>
      <c r="BZ135" s="57"/>
      <c r="CB135" s="57"/>
      <c r="CD135" s="57"/>
      <c r="CE135" s="57"/>
      <c r="CF135" s="57"/>
      <c r="CG135" s="57"/>
      <c r="CH135" s="57"/>
      <c r="CI135" s="57"/>
      <c r="CJ135" s="57"/>
      <c r="CK135" s="57"/>
      <c r="CL135" s="57"/>
      <c r="CM135" s="57"/>
      <c r="CN135" s="57"/>
      <c r="CO135" s="57"/>
    </row>
    <row r="136" spans="1:93" x14ac:dyDescent="0.25">
      <c r="A136" s="57"/>
      <c r="B136" s="57"/>
      <c r="C136" s="88"/>
      <c r="D136" s="57"/>
      <c r="E136" s="57"/>
      <c r="F136" s="57"/>
      <c r="G136" s="57"/>
      <c r="H136" s="57"/>
      <c r="I136" s="57"/>
      <c r="J136" s="57"/>
      <c r="K136" s="57"/>
      <c r="L136" s="57"/>
      <c r="M136" s="57"/>
      <c r="N136" s="57"/>
      <c r="P136" s="57"/>
      <c r="R136" s="57"/>
      <c r="T136" s="57"/>
      <c r="V136" s="57"/>
      <c r="X136" s="57"/>
      <c r="Z136" s="57"/>
      <c r="AB136" s="57"/>
      <c r="AD136" s="57"/>
      <c r="AF136" s="57"/>
      <c r="AH136" s="57"/>
      <c r="AJ136" s="57"/>
      <c r="AL136" s="57"/>
      <c r="AN136" s="57"/>
      <c r="AP136" s="57"/>
      <c r="AR136" s="57"/>
      <c r="AT136" s="57"/>
      <c r="AV136" s="57"/>
      <c r="AX136" s="57"/>
      <c r="AZ136" s="57"/>
      <c r="BB136" s="57"/>
      <c r="BD136" s="57"/>
      <c r="BF136" s="57"/>
      <c r="BH136" s="57"/>
      <c r="BJ136" s="57"/>
      <c r="BL136" s="57"/>
      <c r="BN136" s="57"/>
      <c r="BP136" s="57"/>
      <c r="BR136" s="57"/>
      <c r="BT136" s="57"/>
      <c r="BV136" s="57"/>
      <c r="BX136" s="57"/>
      <c r="BZ136" s="57"/>
      <c r="CB136" s="57"/>
      <c r="CD136" s="57"/>
      <c r="CE136" s="57"/>
      <c r="CF136" s="57"/>
      <c r="CG136" s="57"/>
      <c r="CH136" s="57"/>
      <c r="CI136" s="57"/>
      <c r="CJ136" s="57"/>
      <c r="CK136" s="57"/>
      <c r="CL136" s="57"/>
      <c r="CM136" s="57"/>
      <c r="CN136" s="57"/>
      <c r="CO136" s="57"/>
    </row>
    <row r="137" spans="1:93" x14ac:dyDescent="0.25">
      <c r="A137" s="57"/>
      <c r="B137" s="57"/>
      <c r="C137" s="88"/>
      <c r="D137" s="57"/>
      <c r="E137" s="57"/>
      <c r="F137" s="57"/>
      <c r="G137" s="57"/>
      <c r="H137" s="57"/>
      <c r="I137" s="57"/>
      <c r="J137" s="57"/>
      <c r="K137" s="57"/>
      <c r="L137" s="57"/>
      <c r="M137" s="57"/>
      <c r="N137" s="57"/>
      <c r="P137" s="57"/>
      <c r="R137" s="57"/>
      <c r="T137" s="57"/>
      <c r="V137" s="57"/>
      <c r="X137" s="57"/>
      <c r="Z137" s="57"/>
      <c r="AB137" s="57"/>
      <c r="AD137" s="57"/>
      <c r="AF137" s="57"/>
      <c r="AH137" s="57"/>
      <c r="AJ137" s="57"/>
      <c r="AL137" s="57"/>
      <c r="AN137" s="57"/>
      <c r="AP137" s="57"/>
      <c r="AR137" s="57"/>
      <c r="AT137" s="57"/>
      <c r="AV137" s="57"/>
      <c r="AX137" s="57"/>
      <c r="AZ137" s="57"/>
      <c r="BB137" s="57"/>
      <c r="BD137" s="57"/>
      <c r="BF137" s="57"/>
      <c r="BH137" s="57"/>
      <c r="BJ137" s="57"/>
      <c r="BL137" s="57"/>
      <c r="BN137" s="57"/>
      <c r="BP137" s="57"/>
      <c r="BR137" s="57"/>
      <c r="BT137" s="57"/>
      <c r="BV137" s="57"/>
      <c r="BX137" s="57"/>
      <c r="BZ137" s="57"/>
      <c r="CB137" s="57"/>
      <c r="CD137" s="57"/>
      <c r="CE137" s="57"/>
      <c r="CF137" s="57"/>
      <c r="CG137" s="57"/>
      <c r="CH137" s="57"/>
      <c r="CI137" s="57"/>
      <c r="CJ137" s="57"/>
      <c r="CK137" s="57"/>
      <c r="CL137" s="57"/>
      <c r="CM137" s="57"/>
      <c r="CN137" s="57"/>
      <c r="CO137" s="57"/>
    </row>
    <row r="138" spans="1:93" x14ac:dyDescent="0.25">
      <c r="A138" s="57"/>
      <c r="B138" s="57"/>
      <c r="C138" s="88"/>
      <c r="D138" s="57"/>
      <c r="E138" s="57"/>
      <c r="F138" s="57"/>
      <c r="G138" s="57"/>
      <c r="H138" s="57"/>
      <c r="I138" s="57"/>
      <c r="J138" s="57"/>
      <c r="K138" s="57"/>
      <c r="L138" s="57"/>
      <c r="M138" s="57"/>
      <c r="N138" s="57"/>
      <c r="P138" s="57"/>
      <c r="R138" s="57"/>
      <c r="T138" s="57"/>
      <c r="V138" s="57"/>
      <c r="X138" s="57"/>
      <c r="Z138" s="57"/>
      <c r="AB138" s="57"/>
      <c r="AD138" s="57"/>
      <c r="AF138" s="57"/>
      <c r="AH138" s="57"/>
      <c r="AJ138" s="57"/>
      <c r="AL138" s="57"/>
      <c r="AN138" s="57"/>
      <c r="AP138" s="57"/>
      <c r="AR138" s="57"/>
      <c r="AT138" s="57"/>
      <c r="AV138" s="57"/>
      <c r="AX138" s="57"/>
      <c r="AZ138" s="57"/>
      <c r="BB138" s="57"/>
      <c r="BD138" s="57"/>
      <c r="BF138" s="57"/>
      <c r="BH138" s="57"/>
      <c r="BJ138" s="57"/>
      <c r="BL138" s="57"/>
      <c r="BN138" s="57"/>
      <c r="BP138" s="57"/>
      <c r="BR138" s="57"/>
      <c r="BT138" s="57"/>
      <c r="BV138" s="57"/>
      <c r="BX138" s="57"/>
      <c r="BZ138" s="57"/>
      <c r="CB138" s="57"/>
      <c r="CD138" s="57"/>
      <c r="CE138" s="57"/>
      <c r="CF138" s="57"/>
      <c r="CG138" s="57"/>
      <c r="CH138" s="57"/>
      <c r="CI138" s="57"/>
      <c r="CJ138" s="57"/>
      <c r="CK138" s="57"/>
      <c r="CL138" s="57"/>
      <c r="CM138" s="57"/>
      <c r="CN138" s="57"/>
      <c r="CO138" s="57"/>
    </row>
    <row r="139" spans="1:93" x14ac:dyDescent="0.25">
      <c r="A139" s="57"/>
      <c r="B139" s="57"/>
      <c r="C139" s="88"/>
      <c r="D139" s="57"/>
      <c r="E139" s="57"/>
      <c r="F139" s="57"/>
      <c r="G139" s="57"/>
      <c r="H139" s="57"/>
      <c r="I139" s="57"/>
      <c r="J139" s="57"/>
      <c r="K139" s="57"/>
      <c r="L139" s="57"/>
      <c r="M139" s="57"/>
      <c r="N139" s="57"/>
      <c r="P139" s="57"/>
      <c r="R139" s="57"/>
      <c r="T139" s="57"/>
      <c r="V139" s="57"/>
      <c r="X139" s="57"/>
      <c r="Z139" s="57"/>
      <c r="AB139" s="57"/>
      <c r="AD139" s="57"/>
      <c r="AF139" s="57"/>
      <c r="AH139" s="57"/>
      <c r="AJ139" s="57"/>
      <c r="AL139" s="57"/>
      <c r="AN139" s="57"/>
      <c r="AP139" s="57"/>
      <c r="AR139" s="57"/>
      <c r="AT139" s="57"/>
      <c r="AV139" s="57"/>
      <c r="AX139" s="57"/>
      <c r="AZ139" s="57"/>
      <c r="BB139" s="57"/>
      <c r="BD139" s="57"/>
      <c r="BF139" s="57"/>
      <c r="BH139" s="57"/>
      <c r="BJ139" s="57"/>
      <c r="BL139" s="57"/>
      <c r="BN139" s="57"/>
      <c r="BP139" s="57"/>
      <c r="BR139" s="57"/>
      <c r="BT139" s="57"/>
      <c r="BV139" s="57"/>
      <c r="BX139" s="57"/>
      <c r="BZ139" s="57"/>
      <c r="CB139" s="57"/>
      <c r="CD139" s="57"/>
      <c r="CE139" s="57"/>
      <c r="CF139" s="57"/>
      <c r="CG139" s="57"/>
      <c r="CH139" s="57"/>
      <c r="CI139" s="57"/>
      <c r="CJ139" s="57"/>
      <c r="CK139" s="57"/>
      <c r="CL139" s="57"/>
      <c r="CM139" s="57"/>
      <c r="CN139" s="57"/>
      <c r="CO139" s="57"/>
    </row>
    <row r="140" spans="1:93" x14ac:dyDescent="0.25">
      <c r="A140" s="57"/>
      <c r="B140" s="57"/>
      <c r="C140" s="88"/>
      <c r="D140" s="57"/>
      <c r="E140" s="57"/>
      <c r="F140" s="57"/>
      <c r="G140" s="57"/>
      <c r="H140" s="57"/>
      <c r="I140" s="57"/>
      <c r="J140" s="57"/>
      <c r="K140" s="57"/>
      <c r="L140" s="57"/>
      <c r="M140" s="57"/>
      <c r="N140" s="57"/>
      <c r="P140" s="57"/>
      <c r="R140" s="57"/>
      <c r="T140" s="57"/>
      <c r="V140" s="57"/>
      <c r="X140" s="57"/>
      <c r="Z140" s="57"/>
      <c r="AB140" s="57"/>
      <c r="AD140" s="57"/>
      <c r="AF140" s="57"/>
      <c r="AH140" s="57"/>
      <c r="AJ140" s="57"/>
      <c r="AL140" s="57"/>
      <c r="AN140" s="57"/>
      <c r="AP140" s="57"/>
      <c r="AR140" s="57"/>
      <c r="AT140" s="57"/>
      <c r="AV140" s="57"/>
      <c r="AX140" s="57"/>
      <c r="AZ140" s="57"/>
      <c r="BB140" s="57"/>
      <c r="BD140" s="57"/>
      <c r="BF140" s="57"/>
      <c r="BH140" s="57"/>
      <c r="BJ140" s="57"/>
      <c r="BL140" s="57"/>
      <c r="BN140" s="57"/>
      <c r="BP140" s="57"/>
      <c r="BR140" s="57"/>
      <c r="BT140" s="57"/>
      <c r="BV140" s="57"/>
      <c r="BX140" s="57"/>
      <c r="BZ140" s="57"/>
      <c r="CB140" s="57"/>
      <c r="CD140" s="57"/>
      <c r="CE140" s="57"/>
      <c r="CF140" s="57"/>
      <c r="CG140" s="57"/>
      <c r="CH140" s="57"/>
      <c r="CI140" s="57"/>
      <c r="CJ140" s="57"/>
      <c r="CK140" s="57"/>
      <c r="CL140" s="57"/>
      <c r="CM140" s="57"/>
      <c r="CN140" s="57"/>
      <c r="CO140" s="57"/>
    </row>
    <row r="141" spans="1:93" x14ac:dyDescent="0.25">
      <c r="A141" s="57"/>
      <c r="B141" s="57"/>
      <c r="C141" s="88"/>
      <c r="D141" s="57"/>
      <c r="E141" s="57"/>
      <c r="F141" s="57"/>
      <c r="G141" s="57"/>
      <c r="H141" s="57"/>
      <c r="I141" s="57"/>
      <c r="J141" s="57"/>
      <c r="K141" s="57"/>
      <c r="L141" s="57"/>
      <c r="M141" s="57"/>
      <c r="N141" s="57"/>
      <c r="P141" s="57"/>
      <c r="R141" s="57"/>
      <c r="T141" s="57"/>
      <c r="V141" s="57"/>
      <c r="X141" s="57"/>
      <c r="Z141" s="57"/>
      <c r="AB141" s="57"/>
      <c r="AD141" s="57"/>
      <c r="AF141" s="57"/>
      <c r="AH141" s="57"/>
      <c r="AJ141" s="57"/>
      <c r="AL141" s="57"/>
      <c r="AN141" s="57"/>
      <c r="AP141" s="57"/>
      <c r="AR141" s="57"/>
      <c r="AT141" s="57"/>
      <c r="AV141" s="57"/>
      <c r="AX141" s="57"/>
      <c r="AZ141" s="57"/>
      <c r="BB141" s="57"/>
      <c r="BD141" s="57"/>
      <c r="BF141" s="57"/>
      <c r="BH141" s="57"/>
      <c r="BJ141" s="57"/>
      <c r="BL141" s="57"/>
      <c r="BN141" s="57"/>
      <c r="BP141" s="57"/>
      <c r="BR141" s="57"/>
      <c r="BT141" s="57"/>
      <c r="BV141" s="57"/>
      <c r="BX141" s="57"/>
      <c r="BZ141" s="57"/>
      <c r="CB141" s="57"/>
      <c r="CD141" s="57"/>
      <c r="CE141" s="57"/>
      <c r="CF141" s="57"/>
      <c r="CG141" s="57"/>
      <c r="CH141" s="57"/>
      <c r="CI141" s="57"/>
      <c r="CJ141" s="57"/>
      <c r="CK141" s="57"/>
      <c r="CL141" s="57"/>
      <c r="CM141" s="57"/>
      <c r="CN141" s="57"/>
      <c r="CO141" s="57"/>
    </row>
    <row r="142" spans="1:93" x14ac:dyDescent="0.25">
      <c r="A142" s="57"/>
      <c r="B142" s="57"/>
      <c r="C142" s="88"/>
      <c r="D142" s="57"/>
      <c r="E142" s="57"/>
      <c r="F142" s="57"/>
      <c r="G142" s="57"/>
      <c r="H142" s="57"/>
      <c r="I142" s="57"/>
      <c r="J142" s="57"/>
      <c r="K142" s="57"/>
      <c r="L142" s="57"/>
      <c r="M142" s="57"/>
      <c r="N142" s="57"/>
      <c r="P142" s="57"/>
      <c r="R142" s="57"/>
      <c r="T142" s="57"/>
      <c r="V142" s="57"/>
      <c r="X142" s="57"/>
      <c r="Z142" s="57"/>
      <c r="AB142" s="57"/>
      <c r="AD142" s="57"/>
      <c r="AF142" s="57"/>
      <c r="AH142" s="57"/>
      <c r="AJ142" s="57"/>
      <c r="AL142" s="57"/>
      <c r="AN142" s="57"/>
      <c r="AP142" s="57"/>
      <c r="AR142" s="57"/>
      <c r="AT142" s="57"/>
      <c r="AV142" s="57"/>
      <c r="AX142" s="57"/>
      <c r="AZ142" s="57"/>
      <c r="BB142" s="57"/>
      <c r="BD142" s="57"/>
      <c r="BF142" s="57"/>
      <c r="BH142" s="57"/>
      <c r="BJ142" s="57"/>
      <c r="BL142" s="57"/>
      <c r="BN142" s="57"/>
      <c r="BP142" s="57"/>
      <c r="BR142" s="57"/>
      <c r="BT142" s="57"/>
      <c r="BV142" s="57"/>
      <c r="BX142" s="57"/>
      <c r="BZ142" s="57"/>
      <c r="CB142" s="57"/>
      <c r="CD142" s="57"/>
      <c r="CE142" s="57"/>
      <c r="CF142" s="57"/>
      <c r="CG142" s="57"/>
      <c r="CH142" s="57"/>
      <c r="CI142" s="57"/>
      <c r="CJ142" s="57"/>
      <c r="CK142" s="57"/>
      <c r="CL142" s="57"/>
      <c r="CM142" s="57"/>
      <c r="CN142" s="57"/>
      <c r="CO142" s="57"/>
    </row>
    <row r="143" spans="1:93" x14ac:dyDescent="0.25">
      <c r="A143" s="57"/>
      <c r="B143" s="57"/>
      <c r="C143" s="88"/>
      <c r="D143" s="57"/>
      <c r="E143" s="57"/>
      <c r="F143" s="57"/>
      <c r="G143" s="57"/>
      <c r="H143" s="57"/>
      <c r="I143" s="57"/>
      <c r="J143" s="57"/>
      <c r="K143" s="57"/>
      <c r="L143" s="57"/>
      <c r="M143" s="57"/>
      <c r="N143" s="57"/>
      <c r="P143" s="57"/>
      <c r="R143" s="57"/>
      <c r="T143" s="57"/>
      <c r="V143" s="57"/>
      <c r="X143" s="57"/>
      <c r="Z143" s="57"/>
      <c r="AB143" s="57"/>
      <c r="AD143" s="57"/>
      <c r="AF143" s="57"/>
      <c r="AH143" s="57"/>
      <c r="AJ143" s="57"/>
      <c r="AL143" s="57"/>
      <c r="AN143" s="57"/>
      <c r="AP143" s="57"/>
      <c r="AR143" s="57"/>
      <c r="AT143" s="57"/>
      <c r="AV143" s="57"/>
      <c r="AX143" s="57"/>
      <c r="AZ143" s="57"/>
      <c r="BB143" s="57"/>
      <c r="BD143" s="57"/>
      <c r="BF143" s="57"/>
      <c r="BH143" s="57"/>
      <c r="BJ143" s="57"/>
      <c r="BL143" s="57"/>
      <c r="BN143" s="57"/>
      <c r="BP143" s="57"/>
      <c r="BR143" s="57"/>
      <c r="BT143" s="57"/>
      <c r="BV143" s="57"/>
      <c r="BX143" s="57"/>
      <c r="BZ143" s="57"/>
      <c r="CB143" s="57"/>
      <c r="CD143" s="57"/>
      <c r="CE143" s="57"/>
      <c r="CF143" s="57"/>
      <c r="CG143" s="57"/>
      <c r="CH143" s="57"/>
      <c r="CI143" s="57"/>
      <c r="CJ143" s="57"/>
      <c r="CK143" s="57"/>
      <c r="CL143" s="57"/>
      <c r="CM143" s="57"/>
      <c r="CN143" s="57"/>
      <c r="CO143" s="57"/>
    </row>
    <row r="144" spans="1:93" x14ac:dyDescent="0.25">
      <c r="A144" s="57"/>
      <c r="B144" s="57"/>
      <c r="C144" s="88"/>
      <c r="D144" s="57"/>
      <c r="E144" s="57"/>
      <c r="F144" s="57"/>
      <c r="G144" s="57"/>
      <c r="H144" s="57"/>
      <c r="I144" s="57"/>
      <c r="J144" s="57"/>
      <c r="K144" s="57"/>
      <c r="L144" s="57"/>
      <c r="M144" s="57"/>
      <c r="N144" s="57"/>
      <c r="P144" s="57"/>
      <c r="R144" s="57"/>
      <c r="T144" s="57"/>
      <c r="V144" s="57"/>
      <c r="X144" s="57"/>
      <c r="Z144" s="57"/>
      <c r="AB144" s="57"/>
      <c r="AD144" s="57"/>
      <c r="AF144" s="57"/>
      <c r="AH144" s="57"/>
      <c r="AJ144" s="57"/>
      <c r="AL144" s="57"/>
      <c r="AN144" s="57"/>
      <c r="AP144" s="57"/>
      <c r="AR144" s="57"/>
      <c r="AT144" s="57"/>
      <c r="AV144" s="57"/>
      <c r="AX144" s="57"/>
      <c r="AZ144" s="57"/>
      <c r="BB144" s="57"/>
      <c r="BD144" s="57"/>
      <c r="BF144" s="57"/>
      <c r="BH144" s="57"/>
      <c r="BJ144" s="57"/>
      <c r="BL144" s="57"/>
      <c r="BN144" s="57"/>
      <c r="BP144" s="57"/>
      <c r="BR144" s="57"/>
      <c r="BT144" s="57"/>
      <c r="BV144" s="57"/>
      <c r="BX144" s="57"/>
      <c r="BZ144" s="57"/>
      <c r="CB144" s="57"/>
      <c r="CD144" s="57"/>
      <c r="CE144" s="57"/>
      <c r="CF144" s="57"/>
      <c r="CG144" s="57"/>
      <c r="CH144" s="57"/>
      <c r="CI144" s="57"/>
      <c r="CJ144" s="57"/>
      <c r="CK144" s="57"/>
      <c r="CL144" s="57"/>
      <c r="CM144" s="57"/>
      <c r="CN144" s="57"/>
      <c r="CO144" s="57"/>
    </row>
    <row r="145" spans="1:93" x14ac:dyDescent="0.25">
      <c r="A145" s="57"/>
      <c r="B145" s="57"/>
      <c r="C145" s="88"/>
      <c r="D145" s="57"/>
      <c r="E145" s="57"/>
      <c r="F145" s="57"/>
      <c r="G145" s="57"/>
      <c r="H145" s="57"/>
      <c r="I145" s="57"/>
      <c r="J145" s="57"/>
      <c r="K145" s="57"/>
      <c r="L145" s="57"/>
      <c r="M145" s="57"/>
      <c r="N145" s="57"/>
      <c r="P145" s="57"/>
      <c r="R145" s="57"/>
      <c r="T145" s="57"/>
      <c r="V145" s="57"/>
      <c r="X145" s="57"/>
      <c r="Z145" s="57"/>
      <c r="AB145" s="57"/>
      <c r="AD145" s="57"/>
      <c r="AF145" s="57"/>
      <c r="AH145" s="57"/>
      <c r="AJ145" s="57"/>
      <c r="AL145" s="57"/>
      <c r="AN145" s="57"/>
      <c r="AP145" s="57"/>
      <c r="AR145" s="57"/>
      <c r="AT145" s="57"/>
      <c r="AV145" s="57"/>
      <c r="AX145" s="57"/>
      <c r="AZ145" s="57"/>
      <c r="BB145" s="57"/>
      <c r="BD145" s="57"/>
      <c r="BF145" s="57"/>
      <c r="BH145" s="57"/>
      <c r="BJ145" s="57"/>
      <c r="BL145" s="57"/>
      <c r="BN145" s="57"/>
      <c r="BP145" s="57"/>
      <c r="BR145" s="57"/>
      <c r="BT145" s="57"/>
      <c r="BV145" s="57"/>
      <c r="BX145" s="57"/>
      <c r="BZ145" s="57"/>
      <c r="CB145" s="57"/>
      <c r="CD145" s="57"/>
      <c r="CE145" s="57"/>
      <c r="CF145" s="57"/>
      <c r="CG145" s="57"/>
      <c r="CH145" s="57"/>
      <c r="CI145" s="57"/>
      <c r="CJ145" s="57"/>
      <c r="CK145" s="57"/>
      <c r="CL145" s="57"/>
      <c r="CM145" s="57"/>
      <c r="CN145" s="57"/>
      <c r="CO145" s="57"/>
    </row>
    <row r="146" spans="1:93" x14ac:dyDescent="0.25">
      <c r="A146" s="57"/>
      <c r="B146" s="57"/>
      <c r="C146" s="88"/>
      <c r="D146" s="57"/>
      <c r="E146" s="57"/>
      <c r="F146" s="57"/>
      <c r="G146" s="57"/>
      <c r="H146" s="57"/>
      <c r="I146" s="57"/>
      <c r="J146" s="57"/>
      <c r="K146" s="57"/>
      <c r="L146" s="57"/>
      <c r="M146" s="57"/>
      <c r="N146" s="57"/>
      <c r="P146" s="57"/>
      <c r="R146" s="57"/>
      <c r="T146" s="57"/>
      <c r="V146" s="57"/>
      <c r="X146" s="57"/>
      <c r="Z146" s="57"/>
      <c r="AB146" s="57"/>
      <c r="AD146" s="57"/>
      <c r="AF146" s="57"/>
      <c r="AH146" s="57"/>
      <c r="AJ146" s="57"/>
      <c r="AL146" s="57"/>
      <c r="AN146" s="57"/>
      <c r="AP146" s="57"/>
      <c r="AR146" s="57"/>
      <c r="AT146" s="57"/>
      <c r="AV146" s="57"/>
      <c r="AX146" s="57"/>
      <c r="AZ146" s="57"/>
      <c r="BB146" s="57"/>
      <c r="BD146" s="57"/>
      <c r="BF146" s="57"/>
      <c r="BH146" s="57"/>
      <c r="BJ146" s="57"/>
      <c r="BL146" s="57"/>
      <c r="BN146" s="57"/>
      <c r="BP146" s="57"/>
      <c r="BR146" s="57"/>
      <c r="BT146" s="57"/>
      <c r="BV146" s="57"/>
      <c r="BX146" s="57"/>
      <c r="BZ146" s="57"/>
      <c r="CB146" s="57"/>
      <c r="CD146" s="57"/>
      <c r="CE146" s="57"/>
      <c r="CF146" s="57"/>
      <c r="CG146" s="57"/>
      <c r="CH146" s="57"/>
      <c r="CI146" s="57"/>
      <c r="CJ146" s="57"/>
      <c r="CK146" s="57"/>
      <c r="CL146" s="57"/>
      <c r="CM146" s="57"/>
      <c r="CN146" s="57"/>
      <c r="CO146" s="57"/>
    </row>
    <row r="147" spans="1:93" x14ac:dyDescent="0.25">
      <c r="A147" s="57"/>
      <c r="B147" s="57"/>
      <c r="C147" s="88"/>
      <c r="D147" s="57"/>
      <c r="E147" s="57"/>
      <c r="F147" s="57"/>
      <c r="G147" s="57"/>
      <c r="H147" s="57"/>
      <c r="I147" s="57"/>
      <c r="J147" s="57"/>
      <c r="K147" s="57"/>
      <c r="L147" s="57"/>
      <c r="M147" s="57"/>
      <c r="N147" s="57"/>
      <c r="P147" s="57"/>
      <c r="R147" s="57"/>
      <c r="T147" s="57"/>
      <c r="V147" s="57"/>
      <c r="X147" s="57"/>
      <c r="Z147" s="57"/>
      <c r="AB147" s="57"/>
      <c r="AD147" s="57"/>
      <c r="AF147" s="57"/>
      <c r="AH147" s="57"/>
      <c r="AJ147" s="57"/>
      <c r="AL147" s="57"/>
      <c r="AN147" s="57"/>
      <c r="AP147" s="57"/>
      <c r="AR147" s="57"/>
      <c r="AT147" s="57"/>
      <c r="AV147" s="57"/>
      <c r="AX147" s="57"/>
      <c r="AZ147" s="57"/>
      <c r="BB147" s="57"/>
      <c r="BD147" s="57"/>
      <c r="BF147" s="57"/>
      <c r="BH147" s="57"/>
      <c r="BJ147" s="57"/>
      <c r="BL147" s="57"/>
      <c r="BN147" s="57"/>
      <c r="BP147" s="57"/>
      <c r="BR147" s="57"/>
      <c r="BT147" s="57"/>
      <c r="BV147" s="57"/>
      <c r="BX147" s="57"/>
      <c r="BZ147" s="57"/>
      <c r="CB147" s="57"/>
      <c r="CD147" s="57"/>
      <c r="CE147" s="57"/>
      <c r="CF147" s="57"/>
      <c r="CG147" s="57"/>
      <c r="CH147" s="57"/>
      <c r="CI147" s="57"/>
      <c r="CJ147" s="57"/>
      <c r="CK147" s="57"/>
      <c r="CL147" s="57"/>
      <c r="CM147" s="57"/>
      <c r="CN147" s="57"/>
      <c r="CO147" s="57"/>
    </row>
    <row r="148" spans="1:93" x14ac:dyDescent="0.25">
      <c r="A148" s="57"/>
      <c r="B148" s="57"/>
      <c r="C148" s="88"/>
      <c r="D148" s="57"/>
      <c r="E148" s="57"/>
      <c r="F148" s="57"/>
      <c r="G148" s="57"/>
      <c r="H148" s="57"/>
      <c r="I148" s="57"/>
      <c r="J148" s="57"/>
      <c r="K148" s="57"/>
      <c r="L148" s="57"/>
      <c r="M148" s="57"/>
      <c r="N148" s="57"/>
      <c r="P148" s="57"/>
      <c r="R148" s="57"/>
      <c r="T148" s="57"/>
      <c r="V148" s="57"/>
      <c r="X148" s="57"/>
      <c r="Z148" s="57"/>
      <c r="AB148" s="57"/>
      <c r="AD148" s="57"/>
      <c r="AF148" s="57"/>
      <c r="AH148" s="57"/>
      <c r="AJ148" s="57"/>
      <c r="AL148" s="57"/>
      <c r="AN148" s="57"/>
      <c r="AP148" s="57"/>
      <c r="AR148" s="57"/>
      <c r="AT148" s="57"/>
      <c r="AV148" s="57"/>
      <c r="AX148" s="57"/>
      <c r="AZ148" s="57"/>
      <c r="BB148" s="57"/>
      <c r="BD148" s="57"/>
      <c r="BF148" s="57"/>
      <c r="BH148" s="57"/>
      <c r="BJ148" s="57"/>
      <c r="BL148" s="57"/>
      <c r="BN148" s="57"/>
      <c r="BP148" s="57"/>
      <c r="BR148" s="57"/>
      <c r="BT148" s="57"/>
      <c r="BV148" s="57"/>
      <c r="BX148" s="57"/>
      <c r="BZ148" s="57"/>
      <c r="CB148" s="57"/>
      <c r="CD148" s="57"/>
      <c r="CE148" s="57"/>
      <c r="CF148" s="57"/>
      <c r="CG148" s="57"/>
      <c r="CH148" s="57"/>
      <c r="CI148" s="57"/>
      <c r="CJ148" s="57"/>
      <c r="CK148" s="57"/>
      <c r="CL148" s="57"/>
      <c r="CM148" s="57"/>
      <c r="CN148" s="57"/>
      <c r="CO148" s="57"/>
    </row>
    <row r="149" spans="1:93" x14ac:dyDescent="0.25">
      <c r="A149" s="57"/>
      <c r="B149" s="57"/>
      <c r="C149" s="88"/>
      <c r="D149" s="57"/>
      <c r="E149" s="57"/>
      <c r="F149" s="57"/>
      <c r="G149" s="57"/>
      <c r="H149" s="57"/>
      <c r="I149" s="57"/>
      <c r="J149" s="57"/>
      <c r="K149" s="57"/>
      <c r="L149" s="57"/>
      <c r="M149" s="57"/>
      <c r="N149" s="57"/>
      <c r="P149" s="57"/>
      <c r="R149" s="57"/>
      <c r="T149" s="57"/>
      <c r="V149" s="57"/>
      <c r="X149" s="57"/>
      <c r="Z149" s="57"/>
      <c r="AB149" s="57"/>
      <c r="AD149" s="57"/>
      <c r="AF149" s="57"/>
      <c r="AH149" s="57"/>
      <c r="AJ149" s="57"/>
      <c r="AL149" s="57"/>
      <c r="AN149" s="57"/>
      <c r="AP149" s="57"/>
      <c r="AR149" s="57"/>
      <c r="AT149" s="57"/>
      <c r="AV149" s="57"/>
      <c r="AX149" s="57"/>
      <c r="AZ149" s="57"/>
      <c r="BB149" s="57"/>
      <c r="BD149" s="57"/>
      <c r="BF149" s="57"/>
      <c r="BH149" s="57"/>
      <c r="BJ149" s="57"/>
      <c r="BL149" s="57"/>
      <c r="BN149" s="57"/>
      <c r="BP149" s="57"/>
      <c r="BR149" s="57"/>
      <c r="BT149" s="57"/>
      <c r="BV149" s="57"/>
      <c r="BX149" s="57"/>
      <c r="BZ149" s="57"/>
      <c r="CB149" s="57"/>
      <c r="CD149" s="57"/>
      <c r="CE149" s="57"/>
      <c r="CF149" s="57"/>
      <c r="CG149" s="57"/>
      <c r="CH149" s="57"/>
      <c r="CI149" s="57"/>
      <c r="CJ149" s="57"/>
      <c r="CK149" s="57"/>
      <c r="CL149" s="57"/>
      <c r="CM149" s="57"/>
      <c r="CN149" s="57"/>
      <c r="CO149" s="57"/>
    </row>
    <row r="150" spans="1:93" x14ac:dyDescent="0.25">
      <c r="A150" s="57"/>
      <c r="B150" s="57"/>
      <c r="C150" s="88"/>
      <c r="D150" s="57"/>
      <c r="E150" s="57"/>
      <c r="F150" s="57"/>
      <c r="G150" s="57"/>
      <c r="H150" s="57"/>
      <c r="I150" s="57"/>
      <c r="J150" s="57"/>
      <c r="K150" s="57"/>
      <c r="L150" s="57"/>
      <c r="M150" s="57"/>
      <c r="N150" s="57"/>
      <c r="P150" s="57"/>
      <c r="R150" s="57"/>
      <c r="T150" s="57"/>
      <c r="V150" s="57"/>
      <c r="X150" s="57"/>
      <c r="Z150" s="57"/>
      <c r="AB150" s="57"/>
      <c r="AD150" s="57"/>
      <c r="AF150" s="57"/>
      <c r="AH150" s="57"/>
      <c r="AJ150" s="57"/>
      <c r="AL150" s="57"/>
      <c r="AN150" s="57"/>
      <c r="AP150" s="57"/>
      <c r="AR150" s="57"/>
      <c r="AT150" s="57"/>
      <c r="AV150" s="57"/>
      <c r="AX150" s="57"/>
      <c r="AZ150" s="57"/>
      <c r="BB150" s="57"/>
      <c r="BD150" s="57"/>
      <c r="BF150" s="57"/>
      <c r="BH150" s="57"/>
      <c r="BJ150" s="57"/>
      <c r="BL150" s="57"/>
      <c r="BN150" s="57"/>
      <c r="BP150" s="57"/>
      <c r="BR150" s="57"/>
      <c r="BT150" s="57"/>
      <c r="BV150" s="57"/>
      <c r="BX150" s="57"/>
      <c r="BZ150" s="57"/>
      <c r="CB150" s="57"/>
      <c r="CD150" s="57"/>
      <c r="CE150" s="57"/>
      <c r="CF150" s="57"/>
      <c r="CG150" s="57"/>
      <c r="CH150" s="57"/>
      <c r="CI150" s="57"/>
      <c r="CJ150" s="57"/>
      <c r="CK150" s="57"/>
      <c r="CL150" s="57"/>
      <c r="CM150" s="57"/>
      <c r="CN150" s="57"/>
      <c r="CO150" s="57"/>
    </row>
    <row r="151" spans="1:93" x14ac:dyDescent="0.25">
      <c r="A151" s="57"/>
      <c r="B151" s="57"/>
      <c r="C151" s="88"/>
      <c r="D151" s="57"/>
      <c r="E151" s="57"/>
      <c r="F151" s="57"/>
      <c r="G151" s="57"/>
      <c r="H151" s="57"/>
      <c r="I151" s="57"/>
      <c r="J151" s="57"/>
      <c r="K151" s="57"/>
      <c r="L151" s="57"/>
      <c r="M151" s="57"/>
      <c r="N151" s="57"/>
      <c r="P151" s="57"/>
      <c r="R151" s="57"/>
      <c r="T151" s="57"/>
      <c r="V151" s="57"/>
      <c r="X151" s="57"/>
      <c r="Z151" s="57"/>
      <c r="AB151" s="57"/>
      <c r="AD151" s="57"/>
      <c r="AF151" s="57"/>
      <c r="AH151" s="57"/>
      <c r="AJ151" s="57"/>
      <c r="AL151" s="57"/>
      <c r="AN151" s="57"/>
      <c r="AP151" s="57"/>
      <c r="AR151" s="57"/>
      <c r="AT151" s="57"/>
      <c r="AV151" s="57"/>
      <c r="AX151" s="57"/>
      <c r="AZ151" s="57"/>
      <c r="BB151" s="57"/>
      <c r="BD151" s="57"/>
      <c r="BF151" s="57"/>
      <c r="BH151" s="57"/>
      <c r="BJ151" s="57"/>
      <c r="BL151" s="57"/>
      <c r="BN151" s="57"/>
      <c r="BP151" s="57"/>
      <c r="BR151" s="57"/>
      <c r="BT151" s="57"/>
      <c r="BV151" s="57"/>
      <c r="BX151" s="57"/>
      <c r="BZ151" s="57"/>
      <c r="CB151" s="57"/>
      <c r="CD151" s="57"/>
      <c r="CE151" s="57"/>
      <c r="CF151" s="57"/>
      <c r="CG151" s="57"/>
      <c r="CH151" s="57"/>
      <c r="CI151" s="57"/>
      <c r="CJ151" s="57"/>
      <c r="CK151" s="57"/>
      <c r="CL151" s="57"/>
      <c r="CM151" s="57"/>
      <c r="CN151" s="57"/>
      <c r="CO151" s="57"/>
    </row>
    <row r="152" spans="1:93" x14ac:dyDescent="0.25">
      <c r="A152" s="57"/>
      <c r="B152" s="57"/>
      <c r="C152" s="88"/>
      <c r="D152" s="57"/>
      <c r="E152" s="57"/>
      <c r="F152" s="57"/>
      <c r="G152" s="57"/>
      <c r="H152" s="57"/>
      <c r="I152" s="57"/>
      <c r="J152" s="57"/>
      <c r="K152" s="57"/>
      <c r="L152" s="57"/>
      <c r="M152" s="57"/>
      <c r="N152" s="57"/>
      <c r="P152" s="57"/>
      <c r="R152" s="57"/>
      <c r="T152" s="57"/>
      <c r="V152" s="57"/>
      <c r="X152" s="57"/>
      <c r="Z152" s="57"/>
      <c r="AB152" s="57"/>
      <c r="AD152" s="57"/>
      <c r="AF152" s="57"/>
      <c r="AH152" s="57"/>
      <c r="AJ152" s="57"/>
      <c r="AL152" s="57"/>
      <c r="AN152" s="57"/>
      <c r="AP152" s="57"/>
      <c r="AR152" s="57"/>
      <c r="AT152" s="57"/>
      <c r="AV152" s="57"/>
      <c r="AX152" s="57"/>
      <c r="AZ152" s="57"/>
      <c r="BB152" s="57"/>
      <c r="BD152" s="57"/>
      <c r="BF152" s="57"/>
      <c r="BH152" s="57"/>
      <c r="BJ152" s="57"/>
      <c r="BL152" s="57"/>
      <c r="BN152" s="57"/>
      <c r="BP152" s="57"/>
      <c r="BR152" s="57"/>
      <c r="BT152" s="57"/>
      <c r="BV152" s="57"/>
      <c r="BX152" s="57"/>
      <c r="BZ152" s="57"/>
      <c r="CB152" s="57"/>
      <c r="CD152" s="57"/>
      <c r="CE152" s="57"/>
      <c r="CF152" s="57"/>
      <c r="CG152" s="57"/>
      <c r="CH152" s="57"/>
      <c r="CI152" s="57"/>
      <c r="CJ152" s="57"/>
      <c r="CK152" s="57"/>
      <c r="CL152" s="57"/>
      <c r="CM152" s="57"/>
      <c r="CN152" s="57"/>
      <c r="CO152" s="57"/>
    </row>
    <row r="153" spans="1:93" x14ac:dyDescent="0.25">
      <c r="A153" s="57"/>
      <c r="B153" s="57"/>
      <c r="C153" s="88"/>
      <c r="D153" s="57"/>
      <c r="E153" s="57"/>
      <c r="F153" s="57"/>
      <c r="G153" s="57"/>
      <c r="H153" s="57"/>
      <c r="I153" s="57"/>
      <c r="J153" s="57"/>
      <c r="K153" s="57"/>
      <c r="L153" s="57"/>
      <c r="M153" s="57"/>
      <c r="N153" s="57"/>
      <c r="P153" s="57"/>
      <c r="R153" s="57"/>
      <c r="T153" s="57"/>
      <c r="V153" s="57"/>
      <c r="X153" s="57"/>
      <c r="Z153" s="57"/>
      <c r="AB153" s="57"/>
      <c r="AD153" s="57"/>
      <c r="AF153" s="57"/>
      <c r="AH153" s="57"/>
      <c r="AJ153" s="57"/>
      <c r="AL153" s="57"/>
      <c r="AN153" s="57"/>
      <c r="AP153" s="57"/>
      <c r="AR153" s="57"/>
      <c r="AT153" s="57"/>
      <c r="AV153" s="57"/>
      <c r="AX153" s="57"/>
      <c r="AZ153" s="57"/>
      <c r="BB153" s="57"/>
      <c r="BD153" s="57"/>
      <c r="BF153" s="57"/>
      <c r="BH153" s="57"/>
      <c r="BJ153" s="57"/>
      <c r="BL153" s="57"/>
      <c r="BN153" s="57"/>
      <c r="BP153" s="57"/>
      <c r="BR153" s="57"/>
      <c r="BT153" s="57"/>
      <c r="BV153" s="57"/>
      <c r="BX153" s="57"/>
      <c r="BZ153" s="57"/>
      <c r="CB153" s="57"/>
      <c r="CD153" s="57"/>
      <c r="CE153" s="57"/>
      <c r="CF153" s="57"/>
      <c r="CG153" s="57"/>
      <c r="CH153" s="57"/>
      <c r="CI153" s="57"/>
      <c r="CJ153" s="57"/>
      <c r="CK153" s="57"/>
      <c r="CL153" s="57"/>
      <c r="CM153" s="57"/>
      <c r="CN153" s="57"/>
      <c r="CO153" s="57"/>
    </row>
    <row r="154" spans="1:93" x14ac:dyDescent="0.25">
      <c r="A154" s="57"/>
      <c r="B154" s="57"/>
      <c r="C154" s="88"/>
      <c r="D154" s="57"/>
      <c r="E154" s="57"/>
      <c r="F154" s="57"/>
      <c r="G154" s="57"/>
      <c r="H154" s="57"/>
      <c r="I154" s="57"/>
      <c r="J154" s="57"/>
      <c r="K154" s="57"/>
      <c r="L154" s="57"/>
      <c r="M154" s="57"/>
      <c r="N154" s="57"/>
      <c r="P154" s="57"/>
      <c r="R154" s="57"/>
      <c r="T154" s="57"/>
      <c r="V154" s="57"/>
      <c r="X154" s="57"/>
      <c r="Z154" s="57"/>
      <c r="AB154" s="57"/>
      <c r="AD154" s="57"/>
      <c r="AF154" s="57"/>
      <c r="AH154" s="57"/>
      <c r="AJ154" s="57"/>
      <c r="AL154" s="57"/>
      <c r="AN154" s="57"/>
      <c r="AP154" s="57"/>
      <c r="AR154" s="57"/>
      <c r="AT154" s="57"/>
      <c r="AV154" s="57"/>
      <c r="AX154" s="57"/>
      <c r="AZ154" s="57"/>
      <c r="BB154" s="57"/>
      <c r="BD154" s="57"/>
      <c r="BF154" s="57"/>
      <c r="BH154" s="57"/>
      <c r="BJ154" s="57"/>
      <c r="BL154" s="57"/>
      <c r="BN154" s="57"/>
      <c r="BP154" s="57"/>
      <c r="BR154" s="57"/>
      <c r="BT154" s="57"/>
      <c r="BV154" s="57"/>
      <c r="BX154" s="57"/>
      <c r="BZ154" s="57"/>
      <c r="CB154" s="57"/>
      <c r="CD154" s="57"/>
      <c r="CE154" s="57"/>
      <c r="CF154" s="57"/>
      <c r="CG154" s="57"/>
      <c r="CH154" s="57"/>
      <c r="CI154" s="57"/>
      <c r="CJ154" s="57"/>
      <c r="CK154" s="57"/>
      <c r="CL154" s="57"/>
      <c r="CM154" s="57"/>
      <c r="CN154" s="57"/>
      <c r="CO154" s="57"/>
    </row>
    <row r="155" spans="1:93" x14ac:dyDescent="0.25">
      <c r="A155" s="57"/>
      <c r="B155" s="57"/>
      <c r="C155" s="88"/>
      <c r="D155" s="57"/>
      <c r="E155" s="57"/>
      <c r="F155" s="57"/>
      <c r="G155" s="57"/>
      <c r="H155" s="57"/>
      <c r="I155" s="57"/>
      <c r="J155" s="57"/>
      <c r="K155" s="57"/>
      <c r="L155" s="57"/>
      <c r="M155" s="57"/>
      <c r="N155" s="57"/>
      <c r="P155" s="57"/>
      <c r="R155" s="57"/>
      <c r="T155" s="57"/>
      <c r="V155" s="57"/>
      <c r="X155" s="57"/>
      <c r="Z155" s="57"/>
      <c r="AB155" s="57"/>
      <c r="AD155" s="57"/>
      <c r="AF155" s="57"/>
      <c r="AH155" s="57"/>
      <c r="AJ155" s="57"/>
      <c r="AL155" s="57"/>
      <c r="AN155" s="57"/>
      <c r="AP155" s="57"/>
      <c r="AR155" s="57"/>
      <c r="AT155" s="57"/>
      <c r="AV155" s="57"/>
      <c r="AX155" s="57"/>
      <c r="AZ155" s="57"/>
      <c r="BB155" s="57"/>
      <c r="BD155" s="57"/>
      <c r="BF155" s="57"/>
      <c r="BH155" s="57"/>
      <c r="BJ155" s="57"/>
      <c r="BL155" s="57"/>
      <c r="BN155" s="57"/>
      <c r="BP155" s="57"/>
      <c r="BR155" s="57"/>
      <c r="BT155" s="57"/>
      <c r="BV155" s="57"/>
      <c r="BX155" s="57"/>
      <c r="BZ155" s="57"/>
      <c r="CB155" s="57"/>
      <c r="CD155" s="57"/>
      <c r="CE155" s="57"/>
      <c r="CF155" s="57"/>
      <c r="CG155" s="57"/>
      <c r="CH155" s="57"/>
      <c r="CI155" s="57"/>
      <c r="CJ155" s="57"/>
      <c r="CK155" s="57"/>
      <c r="CL155" s="57"/>
      <c r="CM155" s="57"/>
      <c r="CN155" s="57"/>
      <c r="CO155" s="57"/>
    </row>
    <row r="156" spans="1:93" x14ac:dyDescent="0.25">
      <c r="A156" s="57"/>
      <c r="B156" s="57"/>
      <c r="C156" s="88"/>
      <c r="D156" s="57"/>
      <c r="E156" s="57"/>
      <c r="F156" s="57"/>
      <c r="G156" s="57"/>
      <c r="H156" s="57"/>
      <c r="I156" s="57"/>
      <c r="J156" s="57"/>
      <c r="K156" s="57"/>
      <c r="L156" s="57"/>
      <c r="M156" s="57"/>
      <c r="N156" s="57"/>
      <c r="P156" s="57"/>
      <c r="R156" s="57"/>
      <c r="T156" s="57"/>
      <c r="V156" s="57"/>
      <c r="X156" s="57"/>
      <c r="Z156" s="57"/>
      <c r="AB156" s="57"/>
      <c r="AD156" s="57"/>
      <c r="AF156" s="57"/>
      <c r="AH156" s="57"/>
      <c r="AJ156" s="57"/>
      <c r="AL156" s="57"/>
      <c r="AN156" s="57"/>
      <c r="AP156" s="57"/>
      <c r="AR156" s="57"/>
      <c r="AT156" s="57"/>
      <c r="AV156" s="57"/>
      <c r="AX156" s="57"/>
      <c r="AZ156" s="57"/>
      <c r="BB156" s="57"/>
      <c r="BD156" s="57"/>
      <c r="BF156" s="57"/>
      <c r="BH156" s="57"/>
      <c r="BJ156" s="57"/>
      <c r="BL156" s="57"/>
      <c r="BN156" s="57"/>
      <c r="BP156" s="57"/>
      <c r="BR156" s="57"/>
      <c r="BT156" s="57"/>
      <c r="BV156" s="57"/>
      <c r="BX156" s="57"/>
      <c r="BZ156" s="57"/>
      <c r="CB156" s="57"/>
      <c r="CD156" s="57"/>
      <c r="CE156" s="57"/>
      <c r="CF156" s="57"/>
      <c r="CG156" s="57"/>
      <c r="CH156" s="57"/>
      <c r="CI156" s="57"/>
      <c r="CJ156" s="57"/>
      <c r="CK156" s="57"/>
      <c r="CL156" s="57"/>
      <c r="CM156" s="57"/>
      <c r="CN156" s="57"/>
      <c r="CO156" s="57"/>
    </row>
    <row r="157" spans="1:93" x14ac:dyDescent="0.25">
      <c r="A157" s="57"/>
      <c r="B157" s="57"/>
      <c r="C157" s="88"/>
      <c r="D157" s="57"/>
      <c r="E157" s="57"/>
      <c r="F157" s="57"/>
      <c r="G157" s="57"/>
      <c r="H157" s="57"/>
      <c r="I157" s="57"/>
      <c r="J157" s="57"/>
      <c r="K157" s="57"/>
      <c r="L157" s="57"/>
      <c r="M157" s="57"/>
      <c r="N157" s="57"/>
      <c r="P157" s="57"/>
      <c r="R157" s="57"/>
      <c r="T157" s="57"/>
      <c r="V157" s="57"/>
      <c r="X157" s="57"/>
      <c r="Z157" s="57"/>
      <c r="AB157" s="57"/>
      <c r="AD157" s="57"/>
      <c r="AF157" s="57"/>
      <c r="AH157" s="57"/>
      <c r="AJ157" s="57"/>
      <c r="AL157" s="57"/>
      <c r="AN157" s="57"/>
      <c r="AP157" s="57"/>
      <c r="AR157" s="57"/>
      <c r="AT157" s="57"/>
      <c r="AV157" s="57"/>
      <c r="AX157" s="57"/>
      <c r="AZ157" s="57"/>
      <c r="BB157" s="57"/>
      <c r="BD157" s="57"/>
      <c r="BF157" s="57"/>
      <c r="BH157" s="57"/>
      <c r="BJ157" s="57"/>
      <c r="BL157" s="57"/>
      <c r="BN157" s="57"/>
      <c r="BP157" s="57"/>
      <c r="BR157" s="57"/>
      <c r="BT157" s="57"/>
      <c r="BV157" s="57"/>
      <c r="BX157" s="57"/>
      <c r="BZ157" s="57"/>
      <c r="CB157" s="57"/>
      <c r="CD157" s="57"/>
      <c r="CE157" s="57"/>
      <c r="CF157" s="57"/>
      <c r="CG157" s="57"/>
      <c r="CH157" s="57"/>
      <c r="CI157" s="57"/>
      <c r="CJ157" s="57"/>
      <c r="CK157" s="57"/>
      <c r="CL157" s="57"/>
      <c r="CM157" s="57"/>
      <c r="CN157" s="57"/>
      <c r="CO157" s="57"/>
    </row>
    <row r="158" spans="1:93" x14ac:dyDescent="0.25">
      <c r="A158" s="57"/>
      <c r="B158" s="57"/>
      <c r="C158" s="88"/>
      <c r="D158" s="57"/>
      <c r="E158" s="57"/>
      <c r="F158" s="57"/>
      <c r="G158" s="57"/>
      <c r="H158" s="57"/>
      <c r="I158" s="57"/>
      <c r="J158" s="57"/>
      <c r="K158" s="57"/>
      <c r="L158" s="57"/>
      <c r="M158" s="57"/>
      <c r="N158" s="57"/>
      <c r="P158" s="57"/>
      <c r="R158" s="57"/>
      <c r="T158" s="57"/>
      <c r="V158" s="57"/>
      <c r="X158" s="57"/>
      <c r="Z158" s="57"/>
      <c r="AB158" s="57"/>
      <c r="AD158" s="57"/>
      <c r="AF158" s="57"/>
      <c r="AH158" s="57"/>
      <c r="AJ158" s="57"/>
      <c r="AL158" s="57"/>
      <c r="AN158" s="57"/>
      <c r="AP158" s="57"/>
      <c r="AR158" s="57"/>
      <c r="AT158" s="57"/>
      <c r="AV158" s="57"/>
      <c r="AX158" s="57"/>
      <c r="AZ158" s="57"/>
      <c r="BB158" s="57"/>
      <c r="BD158" s="57"/>
      <c r="BF158" s="57"/>
      <c r="BH158" s="57"/>
      <c r="BJ158" s="57"/>
      <c r="BL158" s="57"/>
      <c r="BN158" s="57"/>
      <c r="BP158" s="57"/>
      <c r="BR158" s="57"/>
      <c r="BT158" s="57"/>
      <c r="BV158" s="57"/>
      <c r="BX158" s="57"/>
      <c r="BZ158" s="57"/>
      <c r="CB158" s="57"/>
      <c r="CD158" s="57"/>
      <c r="CE158" s="57"/>
      <c r="CF158" s="57"/>
      <c r="CG158" s="57"/>
      <c r="CH158" s="57"/>
      <c r="CI158" s="57"/>
      <c r="CJ158" s="57"/>
      <c r="CK158" s="57"/>
      <c r="CL158" s="57"/>
      <c r="CM158" s="57"/>
      <c r="CN158" s="57"/>
      <c r="CO158" s="57"/>
    </row>
    <row r="159" spans="1:93" x14ac:dyDescent="0.25">
      <c r="A159" s="57"/>
      <c r="B159" s="57"/>
      <c r="C159" s="88"/>
      <c r="D159" s="57"/>
      <c r="E159" s="57"/>
      <c r="F159" s="57"/>
      <c r="G159" s="57"/>
      <c r="H159" s="57"/>
      <c r="I159" s="57"/>
      <c r="J159" s="57"/>
      <c r="K159" s="57"/>
      <c r="L159" s="57"/>
      <c r="M159" s="57"/>
      <c r="N159" s="57"/>
      <c r="P159" s="57"/>
      <c r="R159" s="57"/>
      <c r="T159" s="57"/>
      <c r="V159" s="57"/>
      <c r="X159" s="57"/>
      <c r="Z159" s="57"/>
      <c r="AB159" s="57"/>
      <c r="AD159" s="57"/>
      <c r="AF159" s="57"/>
      <c r="AH159" s="57"/>
      <c r="AJ159" s="57"/>
      <c r="AL159" s="57"/>
      <c r="AN159" s="57"/>
      <c r="AP159" s="57"/>
      <c r="AR159" s="57"/>
      <c r="AT159" s="57"/>
      <c r="AV159" s="57"/>
      <c r="AX159" s="57"/>
      <c r="AZ159" s="57"/>
      <c r="BB159" s="57"/>
      <c r="BD159" s="57"/>
      <c r="BF159" s="57"/>
      <c r="BH159" s="57"/>
      <c r="BJ159" s="57"/>
      <c r="BL159" s="57"/>
      <c r="BN159" s="57"/>
      <c r="BP159" s="57"/>
      <c r="BR159" s="57"/>
      <c r="BT159" s="57"/>
      <c r="BV159" s="57"/>
      <c r="BX159" s="57"/>
      <c r="BZ159" s="57"/>
      <c r="CB159" s="57"/>
      <c r="CD159" s="57"/>
      <c r="CE159" s="57"/>
      <c r="CF159" s="57"/>
      <c r="CG159" s="57"/>
      <c r="CH159" s="57"/>
      <c r="CI159" s="57"/>
      <c r="CJ159" s="57"/>
      <c r="CK159" s="57"/>
      <c r="CL159" s="57"/>
      <c r="CM159" s="57"/>
      <c r="CN159" s="57"/>
      <c r="CO159" s="57"/>
    </row>
    <row r="160" spans="1:93" x14ac:dyDescent="0.25">
      <c r="A160" s="57"/>
      <c r="B160" s="57"/>
      <c r="C160" s="88"/>
      <c r="D160" s="57"/>
      <c r="E160" s="57"/>
      <c r="F160" s="57"/>
      <c r="G160" s="57"/>
      <c r="H160" s="57"/>
      <c r="I160" s="57"/>
      <c r="J160" s="57"/>
      <c r="K160" s="57"/>
      <c r="L160" s="57"/>
      <c r="M160" s="57"/>
      <c r="N160" s="57"/>
      <c r="P160" s="57"/>
      <c r="R160" s="57"/>
      <c r="T160" s="57"/>
      <c r="V160" s="57"/>
      <c r="X160" s="57"/>
      <c r="Z160" s="57"/>
      <c r="AB160" s="57"/>
      <c r="AD160" s="57"/>
      <c r="AF160" s="57"/>
      <c r="AH160" s="57"/>
      <c r="AJ160" s="57"/>
      <c r="AL160" s="57"/>
      <c r="AN160" s="57"/>
      <c r="AP160" s="57"/>
      <c r="AR160" s="57"/>
      <c r="AT160" s="57"/>
      <c r="AV160" s="57"/>
      <c r="AX160" s="57"/>
      <c r="AZ160" s="57"/>
      <c r="BB160" s="57"/>
      <c r="BD160" s="57"/>
      <c r="BF160" s="57"/>
      <c r="BH160" s="57"/>
      <c r="BJ160" s="57"/>
      <c r="BL160" s="57"/>
      <c r="BN160" s="57"/>
      <c r="BP160" s="57"/>
      <c r="BR160" s="57"/>
      <c r="BT160" s="57"/>
      <c r="BV160" s="57"/>
      <c r="BX160" s="57"/>
      <c r="BZ160" s="57"/>
      <c r="CB160" s="57"/>
      <c r="CD160" s="57"/>
      <c r="CE160" s="57"/>
      <c r="CF160" s="57"/>
      <c r="CG160" s="57"/>
      <c r="CH160" s="57"/>
      <c r="CI160" s="57"/>
      <c r="CJ160" s="57"/>
      <c r="CK160" s="57"/>
      <c r="CL160" s="57"/>
      <c r="CM160" s="57"/>
      <c r="CN160" s="57"/>
      <c r="CO160" s="57"/>
    </row>
    <row r="161" spans="1:93" x14ac:dyDescent="0.25">
      <c r="A161" s="57"/>
      <c r="B161" s="57"/>
      <c r="C161" s="88"/>
      <c r="D161" s="57"/>
      <c r="E161" s="57"/>
      <c r="F161" s="57"/>
      <c r="G161" s="57"/>
      <c r="H161" s="57"/>
      <c r="I161" s="57"/>
      <c r="J161" s="57"/>
      <c r="K161" s="57"/>
      <c r="L161" s="57"/>
      <c r="M161" s="57"/>
      <c r="N161" s="57"/>
      <c r="P161" s="57"/>
      <c r="R161" s="57"/>
      <c r="T161" s="57"/>
      <c r="V161" s="57"/>
      <c r="X161" s="57"/>
      <c r="Z161" s="57"/>
      <c r="AB161" s="57"/>
      <c r="AD161" s="57"/>
      <c r="AF161" s="57"/>
      <c r="AH161" s="57"/>
      <c r="AJ161" s="57"/>
      <c r="AL161" s="57"/>
      <c r="AN161" s="57"/>
      <c r="AP161" s="57"/>
      <c r="AR161" s="57"/>
      <c r="AT161" s="57"/>
      <c r="AV161" s="57"/>
      <c r="AX161" s="57"/>
      <c r="AZ161" s="57"/>
      <c r="BB161" s="57"/>
      <c r="BD161" s="57"/>
      <c r="BF161" s="57"/>
      <c r="BH161" s="57"/>
      <c r="BJ161" s="57"/>
      <c r="BL161" s="57"/>
      <c r="BN161" s="57"/>
      <c r="BP161" s="57"/>
      <c r="BR161" s="57"/>
      <c r="BT161" s="57"/>
      <c r="BV161" s="57"/>
      <c r="BX161" s="57"/>
      <c r="BZ161" s="57"/>
      <c r="CB161" s="57"/>
      <c r="CD161" s="57"/>
      <c r="CE161" s="57"/>
      <c r="CF161" s="57"/>
      <c r="CG161" s="57"/>
      <c r="CH161" s="57"/>
      <c r="CI161" s="57"/>
      <c r="CJ161" s="57"/>
      <c r="CK161" s="57"/>
      <c r="CL161" s="57"/>
      <c r="CM161" s="57"/>
      <c r="CN161" s="57"/>
      <c r="CO161" s="57"/>
    </row>
    <row r="162" spans="1:93" x14ac:dyDescent="0.25">
      <c r="A162" s="57"/>
      <c r="B162" s="57"/>
      <c r="C162" s="88"/>
      <c r="D162" s="57"/>
      <c r="E162" s="57"/>
      <c r="F162" s="57"/>
      <c r="G162" s="57"/>
      <c r="H162" s="57"/>
      <c r="I162" s="57"/>
      <c r="J162" s="57"/>
      <c r="K162" s="57"/>
      <c r="L162" s="57"/>
      <c r="M162" s="57"/>
      <c r="N162" s="57"/>
      <c r="P162" s="57"/>
      <c r="R162" s="57"/>
      <c r="T162" s="57"/>
      <c r="V162" s="57"/>
      <c r="X162" s="57"/>
      <c r="Z162" s="57"/>
      <c r="AB162" s="57"/>
      <c r="AD162" s="57"/>
      <c r="AF162" s="57"/>
      <c r="AH162" s="57"/>
      <c r="AJ162" s="57"/>
      <c r="AL162" s="57"/>
      <c r="AN162" s="57"/>
      <c r="AP162" s="57"/>
      <c r="AR162" s="57"/>
      <c r="AT162" s="57"/>
      <c r="AV162" s="57"/>
      <c r="AX162" s="57"/>
      <c r="AZ162" s="57"/>
      <c r="BB162" s="57"/>
      <c r="BD162" s="57"/>
      <c r="BF162" s="57"/>
      <c r="BH162" s="57"/>
      <c r="BJ162" s="57"/>
      <c r="BL162" s="57"/>
      <c r="BN162" s="57"/>
      <c r="BP162" s="57"/>
      <c r="BR162" s="57"/>
      <c r="BT162" s="57"/>
      <c r="BV162" s="57"/>
      <c r="BX162" s="57"/>
      <c r="BZ162" s="57"/>
      <c r="CB162" s="57"/>
      <c r="CD162" s="57"/>
      <c r="CE162" s="57"/>
      <c r="CF162" s="57"/>
      <c r="CG162" s="57"/>
      <c r="CH162" s="57"/>
      <c r="CI162" s="57"/>
      <c r="CJ162" s="57"/>
      <c r="CK162" s="57"/>
      <c r="CL162" s="57"/>
      <c r="CM162" s="57"/>
      <c r="CN162" s="57"/>
      <c r="CO162" s="57"/>
    </row>
  </sheetData>
  <conditionalFormatting sqref="N14:CD28">
    <cfRule type="cellIs" dxfId="1" priority="2" operator="equal">
      <formula>0</formula>
    </cfRule>
  </conditionalFormatting>
  <conditionalFormatting sqref="D14:D28">
    <cfRule type="cellIs" dxfId="0" priority="1" operator="equal">
      <formula>0</formula>
    </cfRule>
  </conditionalFormatting>
  <pageMargins left="0.7" right="0.7" top="0.75" bottom="0.75" header="0.3" footer="0.3"/>
  <pageSetup paperSize="10000"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5"/>
  <dimension ref="A1:W52"/>
  <sheetViews>
    <sheetView topLeftCell="E1" workbookViewId="0">
      <selection activeCell="R11" sqref="R11"/>
    </sheetView>
  </sheetViews>
  <sheetFormatPr baseColWidth="10" defaultRowHeight="15" x14ac:dyDescent="0.25"/>
  <cols>
    <col min="3" max="3" width="16" customWidth="1"/>
    <col min="4" max="4" width="15.85546875" customWidth="1"/>
    <col min="7" max="7" width="29.140625" customWidth="1"/>
    <col min="8" max="8" width="15.85546875" customWidth="1"/>
    <col min="10" max="11" width="16.42578125" customWidth="1"/>
    <col min="12" max="12" width="15.85546875" customWidth="1"/>
    <col min="18" max="18" width="16.140625" customWidth="1"/>
  </cols>
  <sheetData>
    <row r="1" spans="1:23" ht="21.75" thickBot="1" x14ac:dyDescent="0.3">
      <c r="C1" s="207" t="s">
        <v>187</v>
      </c>
      <c r="G1" s="207" t="s">
        <v>188</v>
      </c>
      <c r="I1" s="208"/>
      <c r="K1" s="207" t="s">
        <v>189</v>
      </c>
      <c r="M1" s="209"/>
    </row>
    <row r="2" spans="1:23" x14ac:dyDescent="0.25">
      <c r="B2" s="357" t="s">
        <v>190</v>
      </c>
      <c r="C2" s="358"/>
      <c r="D2" s="359"/>
      <c r="F2" s="360" t="s">
        <v>191</v>
      </c>
      <c r="G2" s="361"/>
      <c r="H2" s="362"/>
      <c r="I2" s="208"/>
      <c r="J2" s="360" t="s">
        <v>192</v>
      </c>
      <c r="K2" s="361"/>
      <c r="L2" s="362"/>
      <c r="M2" s="209"/>
      <c r="N2" s="363" t="s">
        <v>192</v>
      </c>
      <c r="O2" s="364"/>
      <c r="P2" s="364"/>
      <c r="Q2" s="364"/>
      <c r="R2" s="365"/>
    </row>
    <row r="3" spans="1:23" ht="29.25" customHeight="1" x14ac:dyDescent="0.25">
      <c r="B3" s="210" t="s">
        <v>158</v>
      </c>
      <c r="C3" s="211" t="s">
        <v>193</v>
      </c>
      <c r="D3" s="212" t="s">
        <v>194</v>
      </c>
      <c r="F3" s="210" t="s">
        <v>78</v>
      </c>
      <c r="G3" s="211" t="s">
        <v>195</v>
      </c>
      <c r="H3" s="212" t="s">
        <v>196</v>
      </c>
      <c r="I3" s="208"/>
      <c r="J3" s="210" t="s">
        <v>189</v>
      </c>
      <c r="K3" s="211" t="s">
        <v>197</v>
      </c>
      <c r="L3" s="212" t="s">
        <v>198</v>
      </c>
      <c r="M3" s="209"/>
      <c r="N3" s="213" t="s">
        <v>199</v>
      </c>
      <c r="O3" s="214" t="s">
        <v>200</v>
      </c>
      <c r="P3" s="215" t="s">
        <v>203</v>
      </c>
      <c r="Q3" s="214" t="s">
        <v>201</v>
      </c>
      <c r="R3" s="214" t="s">
        <v>202</v>
      </c>
    </row>
    <row r="4" spans="1:23" x14ac:dyDescent="0.25">
      <c r="B4" s="216">
        <v>1</v>
      </c>
      <c r="C4" s="217">
        <v>3.5609999999999999</v>
      </c>
      <c r="D4" s="218">
        <v>1384</v>
      </c>
      <c r="F4" s="216">
        <v>1</v>
      </c>
      <c r="G4" s="219" t="s">
        <v>204</v>
      </c>
      <c r="H4" s="220">
        <v>1</v>
      </c>
      <c r="I4" s="208"/>
      <c r="J4" s="216" t="s">
        <v>205</v>
      </c>
      <c r="K4" s="221">
        <v>69</v>
      </c>
      <c r="L4" s="218"/>
      <c r="M4" s="209"/>
      <c r="N4" s="222">
        <v>0</v>
      </c>
      <c r="O4" s="223">
        <v>500428</v>
      </c>
      <c r="P4" s="224">
        <v>1</v>
      </c>
      <c r="Q4" s="223">
        <v>0</v>
      </c>
      <c r="R4" s="284">
        <v>3.4999999999999996E-3</v>
      </c>
    </row>
    <row r="5" spans="1:23" x14ac:dyDescent="0.25">
      <c r="B5" s="216">
        <v>2</v>
      </c>
      <c r="C5" s="217">
        <v>2.9660000000000002</v>
      </c>
      <c r="D5" s="218">
        <v>1151</v>
      </c>
      <c r="F5" s="216">
        <v>2</v>
      </c>
      <c r="G5" s="219" t="s">
        <v>206</v>
      </c>
      <c r="H5" s="220">
        <v>0.84</v>
      </c>
      <c r="I5" s="208"/>
      <c r="J5" s="216" t="s">
        <v>207</v>
      </c>
      <c r="K5" s="221">
        <v>396</v>
      </c>
      <c r="L5" s="218"/>
      <c r="M5" s="209"/>
      <c r="N5" s="222">
        <v>500429</v>
      </c>
      <c r="O5" s="223">
        <v>1000855</v>
      </c>
      <c r="P5" s="224">
        <v>500428</v>
      </c>
      <c r="Q5" s="223">
        <v>1751</v>
      </c>
      <c r="R5" s="284">
        <v>5.0000000000000001E-3</v>
      </c>
    </row>
    <row r="6" spans="1:23" x14ac:dyDescent="0.25">
      <c r="B6" s="216">
        <v>3</v>
      </c>
      <c r="C6" s="217">
        <v>2.57</v>
      </c>
      <c r="D6" s="218">
        <v>918</v>
      </c>
      <c r="F6" s="216">
        <v>3</v>
      </c>
      <c r="G6" s="219" t="s">
        <v>208</v>
      </c>
      <c r="H6" s="220">
        <v>0.85</v>
      </c>
      <c r="I6" s="208"/>
      <c r="J6" s="216" t="s">
        <v>209</v>
      </c>
      <c r="K6" s="221">
        <v>664</v>
      </c>
      <c r="L6" s="218">
        <v>1320</v>
      </c>
      <c r="M6" s="209"/>
      <c r="N6" s="222">
        <v>1000856</v>
      </c>
      <c r="O6" s="223">
        <v>1501281</v>
      </c>
      <c r="P6" s="224">
        <v>1000855</v>
      </c>
      <c r="Q6" s="223">
        <v>4254</v>
      </c>
      <c r="R6" s="284">
        <v>0.01</v>
      </c>
    </row>
    <row r="7" spans="1:23" ht="15.75" thickBot="1" x14ac:dyDescent="0.3">
      <c r="B7" s="216">
        <v>4</v>
      </c>
      <c r="C7" s="217">
        <v>1.9770000000000001</v>
      </c>
      <c r="D7" s="218">
        <v>716</v>
      </c>
      <c r="F7" s="216">
        <v>4</v>
      </c>
      <c r="G7" s="219" t="s">
        <v>210</v>
      </c>
      <c r="H7" s="220">
        <v>0.84</v>
      </c>
      <c r="I7" s="208"/>
      <c r="J7" s="216" t="s">
        <v>211</v>
      </c>
      <c r="K7" s="221">
        <v>1059</v>
      </c>
      <c r="L7" s="218">
        <v>1594</v>
      </c>
      <c r="M7" s="209"/>
      <c r="N7" s="225">
        <v>1501282</v>
      </c>
      <c r="O7" s="226" t="s">
        <v>212</v>
      </c>
      <c r="P7" s="228">
        <v>1501281</v>
      </c>
      <c r="Q7" s="227">
        <v>9258</v>
      </c>
      <c r="R7" s="285">
        <v>1.4999999999999999E-2</v>
      </c>
    </row>
    <row r="8" spans="1:23" x14ac:dyDescent="0.25">
      <c r="B8" s="216">
        <v>5</v>
      </c>
      <c r="C8" s="217">
        <v>1.1890000000000001</v>
      </c>
      <c r="D8" s="218">
        <v>475</v>
      </c>
      <c r="F8" s="216">
        <v>5</v>
      </c>
      <c r="G8" s="219" t="s">
        <v>213</v>
      </c>
      <c r="H8" s="220">
        <v>0.65</v>
      </c>
      <c r="I8" s="208"/>
      <c r="J8" s="216" t="s">
        <v>214</v>
      </c>
      <c r="K8" s="221">
        <v>1594</v>
      </c>
      <c r="L8" s="218">
        <v>2128</v>
      </c>
      <c r="M8" s="209"/>
    </row>
    <row r="9" spans="1:23" ht="15.75" thickBot="1" x14ac:dyDescent="0.3">
      <c r="B9" s="216">
        <v>6</v>
      </c>
      <c r="C9" s="217">
        <v>0.71199999999999997</v>
      </c>
      <c r="D9" s="218">
        <v>294</v>
      </c>
      <c r="F9" s="216">
        <v>6</v>
      </c>
      <c r="G9" s="219" t="s">
        <v>215</v>
      </c>
      <c r="H9" s="220">
        <v>0.61</v>
      </c>
      <c r="I9" s="208"/>
      <c r="J9" s="229" t="s">
        <v>216</v>
      </c>
      <c r="K9" s="230">
        <v>2393</v>
      </c>
      <c r="L9" s="231">
        <v>2923</v>
      </c>
      <c r="M9" s="209"/>
    </row>
    <row r="10" spans="1:23" x14ac:dyDescent="0.25">
      <c r="B10" s="216">
        <v>7</v>
      </c>
      <c r="C10" s="217">
        <v>0.61199999999999999</v>
      </c>
      <c r="D10" s="218">
        <v>205</v>
      </c>
      <c r="F10" s="216">
        <v>7</v>
      </c>
      <c r="G10" s="219" t="s">
        <v>217</v>
      </c>
      <c r="H10" s="220">
        <v>0.56999999999999995</v>
      </c>
      <c r="I10" s="208"/>
      <c r="M10" s="209"/>
    </row>
    <row r="11" spans="1:23" ht="15.75" thickBot="1" x14ac:dyDescent="0.3">
      <c r="B11" s="216">
        <v>8</v>
      </c>
      <c r="C11" s="217">
        <v>0.55400000000000005</v>
      </c>
      <c r="D11" s="218">
        <v>171</v>
      </c>
      <c r="F11" s="229">
        <v>8</v>
      </c>
      <c r="G11" s="232" t="s">
        <v>218</v>
      </c>
      <c r="H11" s="233">
        <v>0.56999999999999995</v>
      </c>
      <c r="I11" s="208"/>
      <c r="M11" s="209"/>
    </row>
    <row r="12" spans="1:23" x14ac:dyDescent="0.25">
      <c r="B12" s="216">
        <v>9</v>
      </c>
      <c r="C12" s="217">
        <v>0.49299999999999999</v>
      </c>
      <c r="D12" s="218">
        <v>129</v>
      </c>
      <c r="I12" s="208"/>
      <c r="M12" s="209"/>
    </row>
    <row r="13" spans="1:23" x14ac:dyDescent="0.25">
      <c r="B13" s="216">
        <v>10</v>
      </c>
      <c r="C13" s="217">
        <v>0.45300000000000001</v>
      </c>
      <c r="D13" s="218">
        <v>54</v>
      </c>
      <c r="I13" s="208"/>
      <c r="M13" s="209"/>
      <c r="O13" s="216" t="s">
        <v>209</v>
      </c>
      <c r="P13">
        <f>VLOOKUP(O13,J4:L9,2,FALSE)</f>
        <v>664</v>
      </c>
    </row>
    <row r="14" spans="1:23" ht="15.75" thickBot="1" x14ac:dyDescent="0.3">
      <c r="B14" s="229">
        <v>11</v>
      </c>
      <c r="C14" s="234">
        <v>0.41599999999999998</v>
      </c>
      <c r="D14" s="231">
        <v>38</v>
      </c>
      <c r="I14" s="208"/>
      <c r="M14" s="209"/>
    </row>
    <row r="15" spans="1:23" ht="21.75" thickBot="1" x14ac:dyDescent="0.3">
      <c r="G15" s="207" t="s">
        <v>219</v>
      </c>
      <c r="I15" s="208"/>
      <c r="J15" s="366" t="s">
        <v>220</v>
      </c>
      <c r="K15" s="366"/>
      <c r="M15" s="209"/>
      <c r="O15" s="366" t="s">
        <v>221</v>
      </c>
      <c r="P15" s="366"/>
    </row>
    <row r="16" spans="1:23" ht="40.5" customHeight="1" thickBot="1" x14ac:dyDescent="0.3">
      <c r="A16" s="235"/>
      <c r="B16" s="235"/>
      <c r="C16" s="235"/>
      <c r="D16" s="235"/>
      <c r="E16" s="235"/>
      <c r="F16" s="357" t="s">
        <v>222</v>
      </c>
      <c r="G16" s="358"/>
      <c r="H16" s="359"/>
      <c r="I16" s="208"/>
      <c r="J16" s="357" t="s">
        <v>223</v>
      </c>
      <c r="K16" s="359"/>
      <c r="M16" s="209"/>
      <c r="O16" s="270" t="s">
        <v>223</v>
      </c>
      <c r="R16" s="271"/>
      <c r="V16" s="370" t="s">
        <v>224</v>
      </c>
      <c r="W16" s="371"/>
    </row>
    <row r="17" spans="1:23" ht="25.5" x14ac:dyDescent="0.25">
      <c r="A17" s="235"/>
      <c r="B17" s="235"/>
      <c r="C17" s="235"/>
      <c r="D17" s="235"/>
      <c r="E17" s="235"/>
      <c r="F17" s="210" t="s">
        <v>78</v>
      </c>
      <c r="G17" s="211" t="s">
        <v>225</v>
      </c>
      <c r="H17" s="212" t="s">
        <v>196</v>
      </c>
      <c r="I17" s="208"/>
      <c r="J17" s="236" t="s">
        <v>226</v>
      </c>
      <c r="K17" s="212" t="s">
        <v>223</v>
      </c>
      <c r="M17" s="209"/>
      <c r="O17" s="236" t="s">
        <v>226</v>
      </c>
      <c r="Q17" s="236" t="s">
        <v>226</v>
      </c>
      <c r="R17" s="212" t="s">
        <v>223</v>
      </c>
      <c r="V17" s="237" t="s">
        <v>66</v>
      </c>
      <c r="W17" s="238" t="s">
        <v>227</v>
      </c>
    </row>
    <row r="18" spans="1:23" x14ac:dyDescent="0.25">
      <c r="A18" s="235"/>
      <c r="B18" s="235"/>
      <c r="C18" s="235"/>
      <c r="D18" s="235"/>
      <c r="E18" s="235"/>
      <c r="F18" s="216">
        <v>1</v>
      </c>
      <c r="G18" s="219" t="s">
        <v>228</v>
      </c>
      <c r="H18" s="220">
        <v>1</v>
      </c>
      <c r="I18" s="208"/>
      <c r="J18" s="216" t="s">
        <v>229</v>
      </c>
      <c r="K18" s="239">
        <v>1</v>
      </c>
      <c r="M18" s="209"/>
      <c r="O18">
        <v>0</v>
      </c>
      <c r="P18">
        <v>5</v>
      </c>
      <c r="Q18" s="216" t="s">
        <v>229</v>
      </c>
      <c r="R18" s="239">
        <v>1</v>
      </c>
      <c r="V18" s="272" t="s">
        <v>284</v>
      </c>
      <c r="W18" s="220">
        <v>1.32</v>
      </c>
    </row>
    <row r="19" spans="1:23" x14ac:dyDescent="0.25">
      <c r="A19" s="235"/>
      <c r="B19" s="235"/>
      <c r="C19" s="235"/>
      <c r="D19" s="235"/>
      <c r="E19" s="235"/>
      <c r="F19" s="216">
        <v>2</v>
      </c>
      <c r="G19" s="219" t="s">
        <v>230</v>
      </c>
      <c r="H19" s="220">
        <v>0.9</v>
      </c>
      <c r="I19" s="208"/>
      <c r="J19" s="216" t="s">
        <v>231</v>
      </c>
      <c r="K19" s="239">
        <v>0.97499999999999998</v>
      </c>
      <c r="M19" s="209"/>
      <c r="O19">
        <v>6</v>
      </c>
      <c r="P19">
        <v>10</v>
      </c>
      <c r="Q19" s="216" t="s">
        <v>231</v>
      </c>
      <c r="R19" s="239">
        <v>0.97499999999999998</v>
      </c>
      <c r="V19" s="272" t="s">
        <v>285</v>
      </c>
      <c r="W19" s="220">
        <v>1.29</v>
      </c>
    </row>
    <row r="20" spans="1:23" ht="15.75" thickBot="1" x14ac:dyDescent="0.3">
      <c r="A20" s="235"/>
      <c r="B20" s="235"/>
      <c r="C20" s="235"/>
      <c r="D20" s="235"/>
      <c r="E20" s="235"/>
      <c r="F20" s="229">
        <v>3</v>
      </c>
      <c r="G20" s="232" t="s">
        <v>232</v>
      </c>
      <c r="H20" s="233">
        <v>0.8</v>
      </c>
      <c r="I20" s="208"/>
      <c r="J20" s="216" t="s">
        <v>233</v>
      </c>
      <c r="K20" s="239">
        <v>0.92500000000000004</v>
      </c>
      <c r="M20" s="209"/>
      <c r="O20">
        <v>11</v>
      </c>
      <c r="P20">
        <v>15</v>
      </c>
      <c r="Q20" s="216" t="s">
        <v>233</v>
      </c>
      <c r="R20" s="239">
        <v>0.92500000000000004</v>
      </c>
      <c r="V20" s="272" t="s">
        <v>286</v>
      </c>
      <c r="W20" s="220">
        <v>1.25</v>
      </c>
    </row>
    <row r="21" spans="1:23" x14ac:dyDescent="0.25">
      <c r="A21" s="235"/>
      <c r="B21" s="235"/>
      <c r="C21" s="235"/>
      <c r="D21" s="235"/>
      <c r="E21" s="235"/>
      <c r="I21" s="208"/>
      <c r="J21" s="216" t="s">
        <v>234</v>
      </c>
      <c r="K21" s="239">
        <v>0.9</v>
      </c>
      <c r="M21" s="209"/>
      <c r="O21">
        <v>16</v>
      </c>
      <c r="P21">
        <v>20</v>
      </c>
      <c r="Q21" s="216" t="s">
        <v>234</v>
      </c>
      <c r="R21" s="239">
        <v>0.9</v>
      </c>
      <c r="V21" s="272" t="s">
        <v>287</v>
      </c>
      <c r="W21" s="220">
        <v>1.2</v>
      </c>
    </row>
    <row r="22" spans="1:23" ht="21.75" thickBot="1" x14ac:dyDescent="0.3">
      <c r="A22" s="235"/>
      <c r="B22" s="235"/>
      <c r="C22" s="235"/>
      <c r="D22" s="235"/>
      <c r="E22" s="235"/>
      <c r="G22" s="207" t="s">
        <v>235</v>
      </c>
      <c r="I22" s="208"/>
      <c r="J22" s="216" t="s">
        <v>236</v>
      </c>
      <c r="K22" s="239">
        <v>0.85</v>
      </c>
      <c r="M22" s="209"/>
      <c r="O22">
        <v>21</v>
      </c>
      <c r="P22">
        <v>25</v>
      </c>
      <c r="Q22" s="216" t="s">
        <v>236</v>
      </c>
      <c r="R22" s="239">
        <v>0.85</v>
      </c>
      <c r="V22" s="272" t="s">
        <v>288</v>
      </c>
      <c r="W22" s="220">
        <v>1.1499999999999999</v>
      </c>
    </row>
    <row r="23" spans="1:23" x14ac:dyDescent="0.25">
      <c r="A23" s="235"/>
      <c r="B23" s="235"/>
      <c r="C23" s="235"/>
      <c r="D23" s="235"/>
      <c r="E23" s="235"/>
      <c r="F23" s="357" t="s">
        <v>237</v>
      </c>
      <c r="G23" s="358"/>
      <c r="H23" s="359"/>
      <c r="I23" s="208"/>
      <c r="J23" s="216" t="s">
        <v>238</v>
      </c>
      <c r="K23" s="239">
        <v>0.8</v>
      </c>
      <c r="M23" s="209"/>
      <c r="O23">
        <v>26</v>
      </c>
      <c r="P23">
        <v>30</v>
      </c>
      <c r="Q23" s="216" t="s">
        <v>238</v>
      </c>
      <c r="R23" s="239">
        <v>0.8</v>
      </c>
      <c r="V23" s="272" t="s">
        <v>289</v>
      </c>
      <c r="W23" s="220">
        <v>1.1000000000000001</v>
      </c>
    </row>
    <row r="24" spans="1:23" x14ac:dyDescent="0.25">
      <c r="A24" s="235"/>
      <c r="B24" s="235"/>
      <c r="C24" s="235"/>
      <c r="D24" s="235"/>
      <c r="E24" s="235"/>
      <c r="F24" s="210" t="s">
        <v>78</v>
      </c>
      <c r="G24" s="211" t="s">
        <v>239</v>
      </c>
      <c r="H24" s="212" t="s">
        <v>196</v>
      </c>
      <c r="I24" s="208"/>
      <c r="J24" s="216" t="s">
        <v>240</v>
      </c>
      <c r="K24" s="239">
        <v>0.75</v>
      </c>
      <c r="M24" s="209"/>
      <c r="O24">
        <v>31</v>
      </c>
      <c r="P24">
        <v>35</v>
      </c>
      <c r="Q24" s="216" t="s">
        <v>240</v>
      </c>
      <c r="R24" s="239">
        <v>0.75</v>
      </c>
      <c r="V24" s="272" t="s">
        <v>290</v>
      </c>
      <c r="W24" s="220">
        <v>1.08</v>
      </c>
    </row>
    <row r="25" spans="1:23" x14ac:dyDescent="0.25">
      <c r="A25" s="235"/>
      <c r="B25" s="235"/>
      <c r="C25" s="235"/>
      <c r="D25" s="235"/>
      <c r="E25" s="235"/>
      <c r="F25" s="216">
        <v>1</v>
      </c>
      <c r="G25" s="219" t="s">
        <v>241</v>
      </c>
      <c r="H25" s="220">
        <v>1</v>
      </c>
      <c r="I25" s="208"/>
      <c r="J25" s="216" t="s">
        <v>242</v>
      </c>
      <c r="K25" s="239">
        <v>0.7</v>
      </c>
      <c r="M25" s="209"/>
      <c r="O25">
        <v>36</v>
      </c>
      <c r="P25">
        <v>40</v>
      </c>
      <c r="Q25" s="216" t="s">
        <v>242</v>
      </c>
      <c r="R25" s="239">
        <v>0.7</v>
      </c>
      <c r="V25" s="272" t="s">
        <v>291</v>
      </c>
      <c r="W25" s="220">
        <v>1.07</v>
      </c>
    </row>
    <row r="26" spans="1:23" x14ac:dyDescent="0.25">
      <c r="A26" s="235"/>
      <c r="B26" s="235"/>
      <c r="C26" s="235"/>
      <c r="D26" s="235"/>
      <c r="E26" s="235"/>
      <c r="F26" s="216">
        <v>2</v>
      </c>
      <c r="G26" s="219" t="s">
        <v>243</v>
      </c>
      <c r="H26" s="220">
        <v>1</v>
      </c>
      <c r="I26" s="208"/>
      <c r="J26" s="216" t="s">
        <v>244</v>
      </c>
      <c r="K26" s="239">
        <v>0.65</v>
      </c>
      <c r="M26" s="209"/>
      <c r="O26">
        <v>41</v>
      </c>
      <c r="P26">
        <v>45</v>
      </c>
      <c r="Q26" s="216" t="s">
        <v>244</v>
      </c>
      <c r="R26" s="239">
        <v>0.65</v>
      </c>
      <c r="V26" s="272" t="s">
        <v>292</v>
      </c>
      <c r="W26" s="220">
        <v>1.06</v>
      </c>
    </row>
    <row r="27" spans="1:23" x14ac:dyDescent="0.25">
      <c r="A27" s="235"/>
      <c r="B27" s="235"/>
      <c r="C27" s="235"/>
      <c r="D27" s="235"/>
      <c r="E27" s="235"/>
      <c r="F27" s="240">
        <v>3</v>
      </c>
      <c r="G27" s="241" t="s">
        <v>245</v>
      </c>
      <c r="H27" s="242">
        <v>0.8</v>
      </c>
      <c r="I27" s="208"/>
      <c r="J27" s="216" t="s">
        <v>246</v>
      </c>
      <c r="K27" s="239">
        <v>0.6</v>
      </c>
      <c r="M27" s="209"/>
      <c r="O27">
        <v>46</v>
      </c>
      <c r="P27">
        <v>50</v>
      </c>
      <c r="Q27" s="216" t="s">
        <v>246</v>
      </c>
      <c r="R27" s="239">
        <v>0.6</v>
      </c>
      <c r="V27" s="272" t="s">
        <v>293</v>
      </c>
      <c r="W27" s="220">
        <v>1.05</v>
      </c>
    </row>
    <row r="28" spans="1:23" ht="15.75" thickBot="1" x14ac:dyDescent="0.3">
      <c r="A28" s="235"/>
      <c r="B28" s="235"/>
      <c r="C28" s="235"/>
      <c r="D28" s="235"/>
      <c r="E28" s="235"/>
      <c r="F28" s="229">
        <v>4</v>
      </c>
      <c r="G28" s="232" t="s">
        <v>247</v>
      </c>
      <c r="H28" s="233">
        <v>1</v>
      </c>
      <c r="I28" s="208"/>
      <c r="J28" s="229" t="s">
        <v>248</v>
      </c>
      <c r="K28" s="243">
        <v>0.55000000000000004</v>
      </c>
      <c r="M28" s="209"/>
      <c r="O28">
        <v>50</v>
      </c>
      <c r="Q28" s="229" t="s">
        <v>248</v>
      </c>
      <c r="R28" s="243">
        <v>0.55000000000000004</v>
      </c>
      <c r="V28" s="273" t="s">
        <v>294</v>
      </c>
      <c r="W28" s="233">
        <v>1.04</v>
      </c>
    </row>
    <row r="29" spans="1:23" x14ac:dyDescent="0.25">
      <c r="A29" s="235"/>
      <c r="B29" s="235"/>
      <c r="C29" s="235"/>
      <c r="D29" s="235"/>
      <c r="E29" s="235"/>
      <c r="I29" s="208"/>
      <c r="M29" s="209"/>
    </row>
    <row r="30" spans="1:23" ht="21.75" thickBot="1" x14ac:dyDescent="0.3">
      <c r="A30" s="235"/>
      <c r="B30" s="235"/>
      <c r="C30" s="235"/>
      <c r="D30" s="235"/>
      <c r="E30" s="235"/>
      <c r="G30" s="207" t="s">
        <v>249</v>
      </c>
      <c r="I30" s="208"/>
      <c r="K30" s="366" t="s">
        <v>250</v>
      </c>
      <c r="L30" s="366"/>
      <c r="M30" s="209"/>
    </row>
    <row r="31" spans="1:23" x14ac:dyDescent="0.25">
      <c r="A31" s="235"/>
      <c r="B31" s="235"/>
      <c r="C31" s="235"/>
      <c r="D31" s="235"/>
      <c r="E31" s="235"/>
      <c r="F31" s="357" t="s">
        <v>251</v>
      </c>
      <c r="G31" s="358"/>
      <c r="H31" s="359"/>
      <c r="I31" s="208"/>
      <c r="K31" s="357" t="s">
        <v>252</v>
      </c>
      <c r="L31" s="359"/>
      <c r="M31" s="209"/>
    </row>
    <row r="32" spans="1:23" ht="25.5" x14ac:dyDescent="0.25">
      <c r="F32" s="210" t="s">
        <v>78</v>
      </c>
      <c r="G32" s="211" t="s">
        <v>253</v>
      </c>
      <c r="H32" s="212" t="s">
        <v>196</v>
      </c>
      <c r="I32" s="208"/>
      <c r="K32" s="236" t="s">
        <v>254</v>
      </c>
      <c r="L32" s="212" t="s">
        <v>255</v>
      </c>
      <c r="M32" s="209"/>
    </row>
    <row r="33" spans="6:13" x14ac:dyDescent="0.25">
      <c r="F33" s="244"/>
      <c r="G33" s="219" t="s">
        <v>256</v>
      </c>
      <c r="H33" s="245">
        <v>1</v>
      </c>
      <c r="I33" s="208"/>
      <c r="K33" s="236"/>
      <c r="L33" s="212"/>
      <c r="M33" s="209"/>
    </row>
    <row r="34" spans="6:13" x14ac:dyDescent="0.25">
      <c r="F34" s="216">
        <v>1</v>
      </c>
      <c r="G34" s="219" t="s">
        <v>257</v>
      </c>
      <c r="H34" s="220">
        <v>0.2</v>
      </c>
      <c r="I34" s="208"/>
      <c r="K34" s="246" t="s">
        <v>258</v>
      </c>
      <c r="L34" s="247">
        <v>1</v>
      </c>
      <c r="M34" s="209"/>
    </row>
    <row r="35" spans="6:13" x14ac:dyDescent="0.25">
      <c r="F35" s="216">
        <v>2</v>
      </c>
      <c r="G35" s="219" t="s">
        <v>259</v>
      </c>
      <c r="H35" s="220">
        <v>0.2</v>
      </c>
      <c r="I35" s="208"/>
      <c r="K35" s="246" t="s">
        <v>260</v>
      </c>
      <c r="L35" s="247">
        <v>1</v>
      </c>
      <c r="M35" s="209"/>
    </row>
    <row r="36" spans="6:13" x14ac:dyDescent="0.25">
      <c r="F36" s="240">
        <v>3</v>
      </c>
      <c r="G36" s="241" t="s">
        <v>261</v>
      </c>
      <c r="H36" s="242">
        <v>0.2</v>
      </c>
      <c r="I36" s="208"/>
      <c r="K36" s="246" t="s">
        <v>262</v>
      </c>
      <c r="L36" s="247">
        <v>1</v>
      </c>
      <c r="M36" s="209"/>
    </row>
    <row r="37" spans="6:13" ht="15.75" thickBot="1" x14ac:dyDescent="0.3">
      <c r="F37" s="229">
        <v>4</v>
      </c>
      <c r="G37" s="232" t="s">
        <v>263</v>
      </c>
      <c r="H37" s="233">
        <v>0.2</v>
      </c>
      <c r="I37" s="208"/>
      <c r="K37" s="246" t="s">
        <v>264</v>
      </c>
      <c r="L37" s="247">
        <v>1</v>
      </c>
      <c r="M37" s="209"/>
    </row>
    <row r="38" spans="6:13" x14ac:dyDescent="0.25">
      <c r="G38" s="248" t="s">
        <v>265</v>
      </c>
      <c r="H38" s="113">
        <v>1</v>
      </c>
      <c r="I38" s="208"/>
      <c r="K38" s="246" t="s">
        <v>266</v>
      </c>
      <c r="L38" s="247">
        <v>1</v>
      </c>
      <c r="M38" s="209"/>
    </row>
    <row r="39" spans="6:13" ht="15.75" thickBot="1" x14ac:dyDescent="0.3">
      <c r="K39" s="249" t="s">
        <v>218</v>
      </c>
      <c r="L39" s="250">
        <v>1</v>
      </c>
      <c r="M39" s="209"/>
    </row>
    <row r="40" spans="6:13" ht="15.75" thickBot="1" x14ac:dyDescent="0.3">
      <c r="M40" s="209"/>
    </row>
    <row r="41" spans="6:13" ht="21.75" thickBot="1" x14ac:dyDescent="0.3">
      <c r="G41" s="251" t="s">
        <v>267</v>
      </c>
      <c r="H41" s="367" t="s">
        <v>268</v>
      </c>
      <c r="I41" s="368"/>
      <c r="J41" s="368"/>
      <c r="K41" s="369"/>
      <c r="M41" s="209"/>
    </row>
    <row r="42" spans="6:13" ht="17.25" customHeight="1" x14ac:dyDescent="0.25">
      <c r="F42" s="252" t="s">
        <v>78</v>
      </c>
      <c r="G42" s="253" t="s">
        <v>34</v>
      </c>
      <c r="H42" s="253">
        <v>40</v>
      </c>
      <c r="I42" s="253">
        <v>30</v>
      </c>
      <c r="J42" s="253">
        <v>20</v>
      </c>
      <c r="K42" s="254">
        <v>10</v>
      </c>
      <c r="M42" s="209"/>
    </row>
    <row r="43" spans="6:13" x14ac:dyDescent="0.25">
      <c r="F43" s="216">
        <v>60</v>
      </c>
      <c r="G43" s="255" t="s">
        <v>269</v>
      </c>
      <c r="H43" s="256">
        <v>218</v>
      </c>
      <c r="I43" s="256">
        <v>156</v>
      </c>
      <c r="J43" s="256">
        <v>97</v>
      </c>
      <c r="K43" s="257">
        <v>40</v>
      </c>
      <c r="M43" s="209"/>
    </row>
    <row r="44" spans="6:13" x14ac:dyDescent="0.25">
      <c r="F44" s="216">
        <v>62</v>
      </c>
      <c r="G44" s="255" t="s">
        <v>270</v>
      </c>
      <c r="H44" s="256">
        <v>72</v>
      </c>
      <c r="I44" s="256">
        <v>50</v>
      </c>
      <c r="J44" s="256">
        <v>31</v>
      </c>
      <c r="K44" s="257">
        <v>14</v>
      </c>
      <c r="M44" s="209"/>
    </row>
    <row r="45" spans="6:13" x14ac:dyDescent="0.25">
      <c r="F45" s="216">
        <v>63</v>
      </c>
      <c r="G45" s="255" t="s">
        <v>271</v>
      </c>
      <c r="H45" s="256">
        <v>56</v>
      </c>
      <c r="I45" s="256">
        <v>40</v>
      </c>
      <c r="J45" s="256">
        <v>24</v>
      </c>
      <c r="K45" s="257">
        <v>8</v>
      </c>
      <c r="M45" s="209"/>
    </row>
    <row r="46" spans="6:13" x14ac:dyDescent="0.25">
      <c r="F46" s="216">
        <v>64</v>
      </c>
      <c r="G46" s="255" t="s">
        <v>272</v>
      </c>
      <c r="H46" s="256">
        <v>49</v>
      </c>
      <c r="I46" s="256">
        <v>40</v>
      </c>
      <c r="J46" s="256">
        <v>24</v>
      </c>
      <c r="K46" s="257">
        <v>8</v>
      </c>
      <c r="M46" s="209"/>
    </row>
    <row r="47" spans="6:13" x14ac:dyDescent="0.25">
      <c r="F47" s="216">
        <v>65</v>
      </c>
      <c r="G47" s="255" t="s">
        <v>273</v>
      </c>
      <c r="H47" s="256">
        <v>297</v>
      </c>
      <c r="I47" s="256">
        <v>213</v>
      </c>
      <c r="J47" s="256">
        <v>131</v>
      </c>
      <c r="K47" s="257">
        <v>56</v>
      </c>
      <c r="M47" s="209"/>
    </row>
    <row r="48" spans="6:13" x14ac:dyDescent="0.25">
      <c r="F48" s="216">
        <v>66</v>
      </c>
      <c r="G48" s="255" t="s">
        <v>274</v>
      </c>
      <c r="H48" s="256">
        <v>1220</v>
      </c>
      <c r="I48" s="256">
        <v>878</v>
      </c>
      <c r="J48" s="256">
        <v>535</v>
      </c>
      <c r="K48" s="257">
        <v>225</v>
      </c>
      <c r="M48" s="209"/>
    </row>
    <row r="49" spans="6:13" x14ac:dyDescent="0.25">
      <c r="F49" s="216">
        <v>80</v>
      </c>
      <c r="G49" s="255" t="s">
        <v>275</v>
      </c>
      <c r="H49" s="256">
        <v>312</v>
      </c>
      <c r="I49" s="256">
        <v>224</v>
      </c>
      <c r="J49" s="256">
        <v>137</v>
      </c>
      <c r="K49" s="257">
        <v>59</v>
      </c>
      <c r="M49" s="209"/>
    </row>
    <row r="50" spans="6:13" x14ac:dyDescent="0.25">
      <c r="F50" s="216">
        <v>81</v>
      </c>
      <c r="G50" s="255" t="s">
        <v>276</v>
      </c>
      <c r="H50" s="256">
        <v>568</v>
      </c>
      <c r="I50" s="256">
        <v>407</v>
      </c>
      <c r="J50" s="256">
        <v>250</v>
      </c>
      <c r="K50" s="257">
        <v>104</v>
      </c>
      <c r="M50" s="209"/>
    </row>
    <row r="51" spans="6:13" x14ac:dyDescent="0.25">
      <c r="F51" s="216">
        <v>83</v>
      </c>
      <c r="G51" s="255" t="s">
        <v>277</v>
      </c>
      <c r="H51" s="256">
        <v>1220</v>
      </c>
      <c r="I51" s="256">
        <v>878</v>
      </c>
      <c r="J51" s="256">
        <v>535</v>
      </c>
      <c r="K51" s="257">
        <v>225</v>
      </c>
      <c r="M51" s="209"/>
    </row>
    <row r="52" spans="6:13" ht="15.75" thickBot="1" x14ac:dyDescent="0.3">
      <c r="F52" s="229">
        <v>84</v>
      </c>
      <c r="G52" s="258" t="s">
        <v>278</v>
      </c>
      <c r="H52" s="259">
        <v>200</v>
      </c>
      <c r="I52" s="259">
        <v>145</v>
      </c>
      <c r="J52" s="259">
        <v>86</v>
      </c>
      <c r="K52" s="260">
        <v>37</v>
      </c>
      <c r="M52" s="209"/>
    </row>
  </sheetData>
  <mergeCells count="14">
    <mergeCell ref="H41:K41"/>
    <mergeCell ref="V16:W16"/>
    <mergeCell ref="F16:H16"/>
    <mergeCell ref="J16:K16"/>
    <mergeCell ref="F23:H23"/>
    <mergeCell ref="K30:L30"/>
    <mergeCell ref="F31:H31"/>
    <mergeCell ref="K31:L31"/>
    <mergeCell ref="B2:D2"/>
    <mergeCell ref="F2:H2"/>
    <mergeCell ref="J2:L2"/>
    <mergeCell ref="N2:R2"/>
    <mergeCell ref="J15:K15"/>
    <mergeCell ref="O15:P15"/>
  </mergeCells>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INICIO</vt:lpstr>
      <vt:lpstr>Hoja2</vt:lpstr>
      <vt:lpstr>Hoja3</vt:lpstr>
      <vt:lpstr>Hoja4</vt:lpstr>
      <vt:lpstr>COLINDANCIAS</vt:lpstr>
      <vt:lpstr>RESUMEN</vt:lpstr>
      <vt:lpstr>MODEL SISCAT</vt:lpstr>
      <vt:lpstr>Hoja 3</vt:lpstr>
      <vt:lpstr>RESUMEN 1</vt:lpstr>
      <vt:lpstr>RESUMEN 2</vt:lpstr>
      <vt:lpstr>MODEL SISCAT (2)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YERALD</dc:creator>
  <cp:lastModifiedBy>Evi Yerald Pizarro Barrios</cp:lastModifiedBy>
  <dcterms:created xsi:type="dcterms:W3CDTF">2024-04-23T00:51:28Z</dcterms:created>
  <dcterms:modified xsi:type="dcterms:W3CDTF">2026-09-15T21:02:34Z</dcterms:modified>
</cp:coreProperties>
</file>